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charts/chartEx1.xml" ContentType="application/vnd.ms-office.chartex+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5.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6.xml" ContentType="application/vnd.openxmlformats-officedocument.themeOverrid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7.xml" ContentType="application/vnd.openxmlformats-officedocument.themeOverrid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8.xml" ContentType="application/vnd.openxmlformats-officedocument.themeOverride+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ogunl\Downloads\Employee data-20251220T083315Z-3-001\Employee data\"/>
    </mc:Choice>
  </mc:AlternateContent>
  <xr:revisionPtr revIDLastSave="0" documentId="13_ncr:1_{3966A83D-31F4-43BF-A23C-224556C10705}" xr6:coauthVersionLast="47" xr6:coauthVersionMax="47" xr10:uidLastSave="{00000000-0000-0000-0000-000000000000}"/>
  <bookViews>
    <workbookView xWindow="-110" yWindow="-110" windowWidth="19420" windowHeight="10300" tabRatio="610" firstSheet="1" activeTab="2" xr2:uid="{24EDB17C-097D-474D-BD76-80F4DDC326C0}"/>
  </bookViews>
  <sheets>
    <sheet name="Sheet1" sheetId="2" r:id="rId1"/>
    <sheet name="Executive Overview" sheetId="3" r:id="rId2"/>
    <sheet name="Department" sheetId="5" r:id="rId3"/>
    <sheet name="Employee" sheetId="6" r:id="rId4"/>
    <sheet name="employee_data(1)" sheetId="1" r:id="rId5"/>
    <sheet name="Sheet2" sheetId="7" r:id="rId6"/>
    <sheet name="Sheet5" sheetId="10" r:id="rId7"/>
    <sheet name="Sheet3" sheetId="4" r:id="rId8"/>
    <sheet name="Sheet4" sheetId="9" r:id="rId9"/>
  </sheets>
  <definedNames>
    <definedName name="_xlchart.v5.0" hidden="1">Sheet4!$E$3</definedName>
    <definedName name="_xlchart.v5.1" hidden="1">Sheet4!$E$4:$E$27</definedName>
    <definedName name="_xlchart.v5.2" hidden="1">Sheet4!$F$3</definedName>
    <definedName name="_xlchart.v5.3" hidden="1">Sheet4!$F$4:$F$27</definedName>
    <definedName name="ADEmail">Sheet3!$J$4:$J$1536</definedName>
    <definedName name="Age">Sheet3!$U$4:$U$1536</definedName>
    <definedName name="Age_Group">Sheet3!$V$4:$V$1536</definedName>
    <definedName name="BusinessUnit">Sheet3!$K$4:$K$1536</definedName>
    <definedName name="Current_Employee_Rating">Sheet3!$AD$4:$AD$1536</definedName>
    <definedName name="DepartmentType">Sheet3!$R$4:$R$1536</definedName>
    <definedName name="Division">Sheet3!$S$4:$S$1536</definedName>
    <definedName name="DOB">Sheet3!$T$4:$T$1536</definedName>
    <definedName name="EmpID">Sheet3!$A$4:$A$1536</definedName>
    <definedName name="EmployeeClassificationType">Sheet3!$O$4:$O$1536</definedName>
    <definedName name="EmployeeStatus">Sheet3!$L$4:$L$1536</definedName>
    <definedName name="EmployeeType">Sheet3!$M$4:$M$1536</definedName>
    <definedName name="ExitDate">Sheet3!$E$4:$E$1536</definedName>
    <definedName name="FirstName">Sheet3!$B$4:$B$1536</definedName>
    <definedName name="GenderCode">Sheet3!$Y$4:$Y$1536</definedName>
    <definedName name="JobFunctionDescription">Sheet3!$X$4:$X$1536</definedName>
    <definedName name="LastName">Sheet3!$C$4:$C$1536</definedName>
    <definedName name="LocationCode">Sheet3!$Z$4:$Z$1536</definedName>
    <definedName name="MaritalDesc">Sheet3!$AB$4:$AB$1536</definedName>
    <definedName name="PayZone">Sheet3!$N$4:$N$1536</definedName>
    <definedName name="Performance_Score">Sheet3!$AC$4:$AC$1536</definedName>
    <definedName name="RaceDesc">Sheet3!$AA$4:$AA$1536</definedName>
    <definedName name="Slicer_GenderCode">#N/A</definedName>
    <definedName name="Slicer_GenderCode1">#N/A</definedName>
    <definedName name="Slicer_GenderCode2">#N/A</definedName>
    <definedName name="StartDate">Sheet3!$D$4:$D$1536</definedName>
    <definedName name="State">Sheet3!$W$4:$W$1536</definedName>
    <definedName name="Status">Sheet3!$G$4:$G$1536</definedName>
    <definedName name="Supervisor">Sheet3!$I$4:$I$1536</definedName>
    <definedName name="Tenure">Sheet3!$F$4:$F$1536</definedName>
    <definedName name="TerminationDescription">Sheet3!$Q$4:$Q$1536</definedName>
    <definedName name="TerminationType">Sheet3!$P$4:$P$1536</definedName>
    <definedName name="Title">Sheet3!$H$4:$H$1536</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 i="4" l="1"/>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1472" i="4"/>
  <c r="AE1473" i="4"/>
  <c r="AE1474" i="4"/>
  <c r="AE1475" i="4"/>
  <c r="AE1476" i="4"/>
  <c r="AE1477" i="4"/>
  <c r="AE1478" i="4"/>
  <c r="AE1479" i="4"/>
  <c r="AE1480" i="4"/>
  <c r="AE1481" i="4"/>
  <c r="AE1482" i="4"/>
  <c r="AE1483" i="4"/>
  <c r="AE1484" i="4"/>
  <c r="AE1485" i="4"/>
  <c r="AE1486" i="4"/>
  <c r="AE1487" i="4"/>
  <c r="AE1488" i="4"/>
  <c r="AE1489" i="4"/>
  <c r="AE1490" i="4"/>
  <c r="AE1491" i="4"/>
  <c r="AE1492" i="4"/>
  <c r="AE1493" i="4"/>
  <c r="AE1494" i="4"/>
  <c r="AE1495" i="4"/>
  <c r="AE1496" i="4"/>
  <c r="AE1497" i="4"/>
  <c r="AE1498" i="4"/>
  <c r="AE1499" i="4"/>
  <c r="AE1500" i="4"/>
  <c r="AE1501" i="4"/>
  <c r="AE1502" i="4"/>
  <c r="AE1503" i="4"/>
  <c r="AE1504" i="4"/>
  <c r="AE1505" i="4"/>
  <c r="AE1506" i="4"/>
  <c r="AE1507" i="4"/>
  <c r="AE1508" i="4"/>
  <c r="AE1509" i="4"/>
  <c r="AE1510" i="4"/>
  <c r="AE1511" i="4"/>
  <c r="AE1512" i="4"/>
  <c r="AE1513" i="4"/>
  <c r="AE1514" i="4"/>
  <c r="AE1515" i="4"/>
  <c r="AE1516" i="4"/>
  <c r="AE1517" i="4"/>
  <c r="AE1518" i="4"/>
  <c r="AE1519" i="4"/>
  <c r="AE1520" i="4"/>
  <c r="AE1521" i="4"/>
  <c r="AE1522" i="4"/>
  <c r="AE1523" i="4"/>
  <c r="AE1524" i="4"/>
  <c r="AE1525" i="4"/>
  <c r="AE1526" i="4"/>
  <c r="AE1527" i="4"/>
  <c r="AE1528" i="4"/>
  <c r="AE1529" i="4"/>
  <c r="AE1530" i="4"/>
  <c r="AE1531" i="4"/>
  <c r="AE1532" i="4"/>
  <c r="AE1533" i="4"/>
  <c r="AE1534" i="4"/>
  <c r="AE1535" i="4"/>
  <c r="AE1536" i="4"/>
  <c r="AE4" i="4"/>
  <c r="F5" i="1"/>
  <c r="G5" i="1"/>
  <c r="U5" i="1"/>
  <c r="V5" i="1" s="1" a="1"/>
  <c r="V5" i="1" s="1"/>
  <c r="F6" i="1"/>
  <c r="G6" i="1"/>
  <c r="U6" i="1"/>
  <c r="V6" i="1" s="1" a="1"/>
  <c r="V6" i="1" s="1"/>
  <c r="F7" i="1"/>
  <c r="G7" i="1"/>
  <c r="U7" i="1"/>
  <c r="V7" i="1" s="1" a="1"/>
  <c r="V7" i="1" s="1"/>
  <c r="F8" i="1"/>
  <c r="G8" i="1"/>
  <c r="U8" i="1"/>
  <c r="V8" i="1" s="1" a="1"/>
  <c r="V8" i="1" s="1"/>
  <c r="F9" i="1"/>
  <c r="G9" i="1"/>
  <c r="U9" i="1"/>
  <c r="V9" i="1" s="1" a="1"/>
  <c r="V9" i="1" s="1"/>
  <c r="F10" i="1"/>
  <c r="G10" i="1"/>
  <c r="U10" i="1"/>
  <c r="V10" i="1" s="1" a="1"/>
  <c r="V10" i="1" s="1"/>
  <c r="F11" i="1"/>
  <c r="G11" i="1"/>
  <c r="U11" i="1"/>
  <c r="V11" i="1" s="1" a="1"/>
  <c r="V11" i="1" s="1"/>
  <c r="F12" i="1"/>
  <c r="G12" i="1"/>
  <c r="U12" i="1"/>
  <c r="V12" i="1" s="1" a="1"/>
  <c r="V12" i="1" s="1"/>
  <c r="F13" i="1"/>
  <c r="G13" i="1"/>
  <c r="U13" i="1"/>
  <c r="V13" i="1" s="1" a="1"/>
  <c r="V13" i="1" s="1"/>
  <c r="F14" i="1"/>
  <c r="G14" i="1"/>
  <c r="U14" i="1"/>
  <c r="V14" i="1" s="1" a="1"/>
  <c r="V14" i="1" s="1"/>
  <c r="F15" i="1"/>
  <c r="G15" i="1"/>
  <c r="U15" i="1"/>
  <c r="V15" i="1" s="1" a="1"/>
  <c r="V15" i="1" s="1"/>
  <c r="F16" i="1"/>
  <c r="G16" i="1"/>
  <c r="U16" i="1"/>
  <c r="V16" i="1" s="1" a="1"/>
  <c r="V16" i="1" s="1"/>
  <c r="F17" i="1"/>
  <c r="G17" i="1"/>
  <c r="U17" i="1"/>
  <c r="V17" i="1" s="1" a="1"/>
  <c r="V17" i="1" s="1"/>
  <c r="F18" i="1"/>
  <c r="G18" i="1"/>
  <c r="U18" i="1"/>
  <c r="V18" i="1" s="1" a="1"/>
  <c r="V18" i="1" s="1"/>
  <c r="F19" i="1"/>
  <c r="G19" i="1"/>
  <c r="U19" i="1"/>
  <c r="V19" i="1" s="1" a="1"/>
  <c r="V19" i="1" s="1"/>
  <c r="F20" i="1"/>
  <c r="G20" i="1"/>
  <c r="U20" i="1"/>
  <c r="V20" i="1" s="1" a="1"/>
  <c r="V20" i="1" s="1"/>
  <c r="F21" i="1"/>
  <c r="G21" i="1"/>
  <c r="U21" i="1"/>
  <c r="V21" i="1" s="1" a="1"/>
  <c r="V21" i="1" s="1"/>
  <c r="F22" i="1"/>
  <c r="G22" i="1"/>
  <c r="U22" i="1"/>
  <c r="V22" i="1" s="1" a="1"/>
  <c r="V22" i="1" s="1"/>
  <c r="F23" i="1"/>
  <c r="G23" i="1"/>
  <c r="U23" i="1"/>
  <c r="V23" i="1" s="1" a="1"/>
  <c r="V23" i="1" s="1"/>
  <c r="F24" i="1"/>
  <c r="G24" i="1"/>
  <c r="U24" i="1"/>
  <c r="V24" i="1" s="1" a="1"/>
  <c r="V24" i="1" s="1"/>
  <c r="F25" i="1"/>
  <c r="G25" i="1"/>
  <c r="U25" i="1"/>
  <c r="V25" i="1" s="1" a="1"/>
  <c r="V25" i="1" s="1"/>
  <c r="F26" i="1"/>
  <c r="G26" i="1"/>
  <c r="U26" i="1"/>
  <c r="V26" i="1" s="1" a="1"/>
  <c r="V26" i="1" s="1"/>
  <c r="F27" i="1"/>
  <c r="G27" i="1"/>
  <c r="U27" i="1"/>
  <c r="V27" i="1" s="1" a="1"/>
  <c r="V27" i="1" s="1"/>
  <c r="F28" i="1"/>
  <c r="G28" i="1"/>
  <c r="U28" i="1"/>
  <c r="V28" i="1" s="1" a="1"/>
  <c r="V28" i="1" s="1"/>
  <c r="F29" i="1"/>
  <c r="G29" i="1"/>
  <c r="U29" i="1"/>
  <c r="V29" i="1" s="1" a="1"/>
  <c r="V29" i="1" s="1"/>
  <c r="F30" i="1"/>
  <c r="G30" i="1"/>
  <c r="U30" i="1"/>
  <c r="V30" i="1" s="1" a="1"/>
  <c r="V30" i="1" s="1"/>
  <c r="F31" i="1"/>
  <c r="G31" i="1"/>
  <c r="U31" i="1"/>
  <c r="V31" i="1" s="1" a="1"/>
  <c r="V31" i="1" s="1"/>
  <c r="F32" i="1"/>
  <c r="G32" i="1"/>
  <c r="U32" i="1"/>
  <c r="V32" i="1" s="1" a="1"/>
  <c r="V32" i="1" s="1"/>
  <c r="F33" i="1"/>
  <c r="G33" i="1"/>
  <c r="U33" i="1"/>
  <c r="V33" i="1" s="1" a="1"/>
  <c r="V33" i="1" s="1"/>
  <c r="F34" i="1"/>
  <c r="G34" i="1"/>
  <c r="U34" i="1"/>
  <c r="V34" i="1" s="1" a="1"/>
  <c r="V34" i="1" s="1"/>
  <c r="F35" i="1"/>
  <c r="G35" i="1"/>
  <c r="U35" i="1"/>
  <c r="V35" i="1" s="1" a="1"/>
  <c r="V35" i="1" s="1"/>
  <c r="F36" i="1"/>
  <c r="G36" i="1"/>
  <c r="U36" i="1"/>
  <c r="V36" i="1" s="1" a="1"/>
  <c r="V36" i="1" s="1"/>
  <c r="F37" i="1"/>
  <c r="G37" i="1"/>
  <c r="U37" i="1"/>
  <c r="V37" i="1" s="1" a="1"/>
  <c r="V37" i="1" s="1"/>
  <c r="F38" i="1"/>
  <c r="G38" i="1"/>
  <c r="U38" i="1"/>
  <c r="V38" i="1" s="1" a="1"/>
  <c r="V38" i="1" s="1"/>
  <c r="F39" i="1"/>
  <c r="G39" i="1"/>
  <c r="U39" i="1"/>
  <c r="V39" i="1" s="1" a="1"/>
  <c r="V39" i="1" s="1"/>
  <c r="F40" i="1"/>
  <c r="G40" i="1"/>
  <c r="U40" i="1"/>
  <c r="V40" i="1" s="1" a="1"/>
  <c r="V40" i="1" s="1"/>
  <c r="F41" i="1"/>
  <c r="G41" i="1"/>
  <c r="U41" i="1"/>
  <c r="V41" i="1" s="1" a="1"/>
  <c r="V41" i="1" s="1"/>
  <c r="F42" i="1"/>
  <c r="G42" i="1"/>
  <c r="U42" i="1"/>
  <c r="V42" i="1" s="1" a="1"/>
  <c r="V42" i="1" s="1"/>
  <c r="F43" i="1"/>
  <c r="G43" i="1"/>
  <c r="U43" i="1"/>
  <c r="V43" i="1" s="1" a="1"/>
  <c r="V43" i="1" s="1"/>
  <c r="F44" i="1"/>
  <c r="G44" i="1"/>
  <c r="U44" i="1"/>
  <c r="V44" i="1" s="1" a="1"/>
  <c r="V44" i="1" s="1"/>
  <c r="F45" i="1"/>
  <c r="G45" i="1"/>
  <c r="U45" i="1"/>
  <c r="V45" i="1" s="1" a="1"/>
  <c r="V45" i="1" s="1"/>
  <c r="F46" i="1"/>
  <c r="G46" i="1"/>
  <c r="U46" i="1"/>
  <c r="V46" i="1" s="1" a="1"/>
  <c r="V46" i="1" s="1"/>
  <c r="F47" i="1"/>
  <c r="G47" i="1"/>
  <c r="U47" i="1"/>
  <c r="V47" i="1" s="1" a="1"/>
  <c r="V47" i="1" s="1"/>
  <c r="F48" i="1"/>
  <c r="G48" i="1"/>
  <c r="U48" i="1"/>
  <c r="V48" i="1" s="1" a="1"/>
  <c r="V48" i="1" s="1"/>
  <c r="F49" i="1"/>
  <c r="G49" i="1"/>
  <c r="U49" i="1"/>
  <c r="V49" i="1" s="1" a="1"/>
  <c r="V49" i="1" s="1"/>
  <c r="F50" i="1"/>
  <c r="G50" i="1"/>
  <c r="U50" i="1"/>
  <c r="V50" i="1" s="1" a="1"/>
  <c r="V50" i="1" s="1"/>
  <c r="F51" i="1"/>
  <c r="G51" i="1"/>
  <c r="U51" i="1"/>
  <c r="V51" i="1" s="1" a="1"/>
  <c r="V51" i="1" s="1"/>
  <c r="F52" i="1"/>
  <c r="G52" i="1"/>
  <c r="U52" i="1"/>
  <c r="V52" i="1" s="1" a="1"/>
  <c r="V52" i="1" s="1"/>
  <c r="F53" i="1"/>
  <c r="G53" i="1"/>
  <c r="U53" i="1"/>
  <c r="V53" i="1" s="1" a="1"/>
  <c r="V53" i="1" s="1"/>
  <c r="F54" i="1"/>
  <c r="G54" i="1"/>
  <c r="U54" i="1"/>
  <c r="V54" i="1" s="1" a="1"/>
  <c r="V54" i="1" s="1"/>
  <c r="F55" i="1"/>
  <c r="G55" i="1"/>
  <c r="U55" i="1"/>
  <c r="V55" i="1" s="1" a="1"/>
  <c r="V55" i="1" s="1"/>
  <c r="F56" i="1"/>
  <c r="G56" i="1"/>
  <c r="U56" i="1"/>
  <c r="V56" i="1" s="1" a="1"/>
  <c r="V56" i="1" s="1"/>
  <c r="F57" i="1"/>
  <c r="G57" i="1"/>
  <c r="U57" i="1"/>
  <c r="V57" i="1" s="1" a="1"/>
  <c r="V57" i="1" s="1"/>
  <c r="F58" i="1"/>
  <c r="G58" i="1"/>
  <c r="U58" i="1"/>
  <c r="V58" i="1" s="1" a="1"/>
  <c r="V58" i="1" s="1"/>
  <c r="F59" i="1"/>
  <c r="G59" i="1"/>
  <c r="U59" i="1"/>
  <c r="V59" i="1" s="1" a="1"/>
  <c r="V59" i="1" s="1"/>
  <c r="F60" i="1"/>
  <c r="G60" i="1"/>
  <c r="U60" i="1"/>
  <c r="V60" i="1" s="1" a="1"/>
  <c r="V60" i="1" s="1"/>
  <c r="F61" i="1"/>
  <c r="G61" i="1"/>
  <c r="U61" i="1"/>
  <c r="V61" i="1" s="1" a="1"/>
  <c r="V61" i="1" s="1"/>
  <c r="F62" i="1"/>
  <c r="G62" i="1"/>
  <c r="U62" i="1"/>
  <c r="V62" i="1" s="1" a="1"/>
  <c r="V62" i="1" s="1"/>
  <c r="F63" i="1"/>
  <c r="G63" i="1"/>
  <c r="U63" i="1"/>
  <c r="V63" i="1" s="1" a="1"/>
  <c r="V63" i="1" s="1"/>
  <c r="F64" i="1"/>
  <c r="G64" i="1"/>
  <c r="U64" i="1"/>
  <c r="V64" i="1" s="1" a="1"/>
  <c r="V64" i="1" s="1"/>
  <c r="F65" i="1"/>
  <c r="G65" i="1"/>
  <c r="U65" i="1"/>
  <c r="V65" i="1" s="1" a="1"/>
  <c r="V65" i="1" s="1"/>
  <c r="F66" i="1"/>
  <c r="G66" i="1"/>
  <c r="U66" i="1"/>
  <c r="V66" i="1" s="1" a="1"/>
  <c r="V66" i="1" s="1"/>
  <c r="F67" i="1"/>
  <c r="G67" i="1"/>
  <c r="U67" i="1"/>
  <c r="V67" i="1" s="1" a="1"/>
  <c r="V67" i="1" s="1"/>
  <c r="F68" i="1"/>
  <c r="G68" i="1"/>
  <c r="U68" i="1"/>
  <c r="V68" i="1" s="1" a="1"/>
  <c r="V68" i="1" s="1"/>
  <c r="F69" i="1"/>
  <c r="G69" i="1"/>
  <c r="U69" i="1"/>
  <c r="V69" i="1" s="1" a="1"/>
  <c r="V69" i="1" s="1"/>
  <c r="F70" i="1"/>
  <c r="G70" i="1"/>
  <c r="U70" i="1"/>
  <c r="V70" i="1" s="1" a="1"/>
  <c r="V70" i="1" s="1"/>
  <c r="F71" i="1"/>
  <c r="G71" i="1"/>
  <c r="U71" i="1"/>
  <c r="V71" i="1" s="1" a="1"/>
  <c r="V71" i="1" s="1"/>
  <c r="F72" i="1"/>
  <c r="G72" i="1"/>
  <c r="U72" i="1"/>
  <c r="V72" i="1" s="1" a="1"/>
  <c r="V72" i="1" s="1"/>
  <c r="F73" i="1"/>
  <c r="G73" i="1"/>
  <c r="U73" i="1"/>
  <c r="V73" i="1" s="1" a="1"/>
  <c r="V73" i="1" s="1"/>
  <c r="F74" i="1"/>
  <c r="G74" i="1"/>
  <c r="U74" i="1"/>
  <c r="V74" i="1" s="1" a="1"/>
  <c r="V74" i="1" s="1"/>
  <c r="F75" i="1"/>
  <c r="G75" i="1"/>
  <c r="U75" i="1"/>
  <c r="V75" i="1" s="1" a="1"/>
  <c r="V75" i="1" s="1"/>
  <c r="F76" i="1"/>
  <c r="G76" i="1"/>
  <c r="U76" i="1"/>
  <c r="V76" i="1" s="1" a="1"/>
  <c r="V76" i="1" s="1"/>
  <c r="F77" i="1"/>
  <c r="G77" i="1"/>
  <c r="U77" i="1"/>
  <c r="V77" i="1" s="1" a="1"/>
  <c r="V77" i="1" s="1"/>
  <c r="F78" i="1"/>
  <c r="G78" i="1"/>
  <c r="U78" i="1"/>
  <c r="V78" i="1" s="1" a="1"/>
  <c r="V78" i="1" s="1"/>
  <c r="F79" i="1"/>
  <c r="G79" i="1"/>
  <c r="U79" i="1"/>
  <c r="V79" i="1" s="1" a="1"/>
  <c r="V79" i="1" s="1"/>
  <c r="F80" i="1"/>
  <c r="G80" i="1"/>
  <c r="U80" i="1"/>
  <c r="V80" i="1" s="1" a="1"/>
  <c r="V80" i="1" s="1"/>
  <c r="F81" i="1"/>
  <c r="G81" i="1"/>
  <c r="U81" i="1"/>
  <c r="V81" i="1" s="1" a="1"/>
  <c r="V81" i="1" s="1"/>
  <c r="F82" i="1"/>
  <c r="G82" i="1"/>
  <c r="U82" i="1"/>
  <c r="V82" i="1" s="1" a="1"/>
  <c r="V82" i="1" s="1"/>
  <c r="F83" i="1"/>
  <c r="G83" i="1"/>
  <c r="U83" i="1"/>
  <c r="V83" i="1" s="1" a="1"/>
  <c r="V83" i="1" s="1"/>
  <c r="F84" i="1"/>
  <c r="G84" i="1"/>
  <c r="U84" i="1"/>
  <c r="V84" i="1" s="1" a="1"/>
  <c r="V84" i="1" s="1"/>
  <c r="F85" i="1"/>
  <c r="G85" i="1"/>
  <c r="U85" i="1"/>
  <c r="V85" i="1" s="1" a="1"/>
  <c r="V85" i="1" s="1"/>
  <c r="F86" i="1"/>
  <c r="G86" i="1"/>
  <c r="U86" i="1"/>
  <c r="V86" i="1" s="1" a="1"/>
  <c r="V86" i="1" s="1"/>
  <c r="F87" i="1"/>
  <c r="G87" i="1"/>
  <c r="U87" i="1"/>
  <c r="V87" i="1" s="1" a="1"/>
  <c r="V87" i="1" s="1"/>
  <c r="F88" i="1"/>
  <c r="G88" i="1"/>
  <c r="U88" i="1"/>
  <c r="V88" i="1" s="1" a="1"/>
  <c r="V88" i="1" s="1"/>
  <c r="F89" i="1"/>
  <c r="G89" i="1"/>
  <c r="U89" i="1"/>
  <c r="V89" i="1" s="1" a="1"/>
  <c r="V89" i="1" s="1"/>
  <c r="F90" i="1"/>
  <c r="G90" i="1"/>
  <c r="U90" i="1"/>
  <c r="V90" i="1" s="1" a="1"/>
  <c r="V90" i="1" s="1"/>
  <c r="F91" i="1"/>
  <c r="G91" i="1"/>
  <c r="U91" i="1"/>
  <c r="V91" i="1" s="1" a="1"/>
  <c r="V91" i="1" s="1"/>
  <c r="F92" i="1"/>
  <c r="G92" i="1"/>
  <c r="U92" i="1"/>
  <c r="V92" i="1" s="1" a="1"/>
  <c r="V92" i="1" s="1"/>
  <c r="F93" i="1"/>
  <c r="G93" i="1"/>
  <c r="U93" i="1"/>
  <c r="V93" i="1" s="1" a="1"/>
  <c r="V93" i="1" s="1"/>
  <c r="F94" i="1"/>
  <c r="G94" i="1"/>
  <c r="U94" i="1"/>
  <c r="V94" i="1" s="1" a="1"/>
  <c r="V94" i="1" s="1"/>
  <c r="F95" i="1"/>
  <c r="G95" i="1"/>
  <c r="U95" i="1"/>
  <c r="V95" i="1" s="1" a="1"/>
  <c r="V95" i="1" s="1"/>
  <c r="F96" i="1"/>
  <c r="G96" i="1"/>
  <c r="U96" i="1"/>
  <c r="V96" i="1" s="1" a="1"/>
  <c r="V96" i="1" s="1"/>
  <c r="F97" i="1"/>
  <c r="G97" i="1"/>
  <c r="U97" i="1"/>
  <c r="V97" i="1" s="1" a="1"/>
  <c r="V97" i="1" s="1"/>
  <c r="F98" i="1"/>
  <c r="G98" i="1"/>
  <c r="U98" i="1"/>
  <c r="V98" i="1" s="1" a="1"/>
  <c r="V98" i="1" s="1"/>
  <c r="F99" i="1"/>
  <c r="G99" i="1"/>
  <c r="U99" i="1"/>
  <c r="V99" i="1" s="1" a="1"/>
  <c r="V99" i="1" s="1"/>
  <c r="F100" i="1"/>
  <c r="G100" i="1"/>
  <c r="U100" i="1"/>
  <c r="V100" i="1" s="1" a="1"/>
  <c r="V100" i="1" s="1"/>
  <c r="F101" i="1"/>
  <c r="G101" i="1"/>
  <c r="U101" i="1"/>
  <c r="V101" i="1" s="1" a="1"/>
  <c r="V101" i="1" s="1"/>
  <c r="F102" i="1"/>
  <c r="G102" i="1"/>
  <c r="U102" i="1"/>
  <c r="V102" i="1" s="1" a="1"/>
  <c r="V102" i="1" s="1"/>
  <c r="F103" i="1"/>
  <c r="G103" i="1"/>
  <c r="U103" i="1"/>
  <c r="V103" i="1" s="1" a="1"/>
  <c r="V103" i="1" s="1"/>
  <c r="F104" i="1"/>
  <c r="G104" i="1"/>
  <c r="U104" i="1"/>
  <c r="V104" i="1" s="1" a="1"/>
  <c r="V104" i="1" s="1"/>
  <c r="F105" i="1"/>
  <c r="G105" i="1"/>
  <c r="U105" i="1"/>
  <c r="V105" i="1" s="1" a="1"/>
  <c r="V105" i="1" s="1"/>
  <c r="F106" i="1"/>
  <c r="G106" i="1"/>
  <c r="U106" i="1"/>
  <c r="V106" i="1" s="1" a="1"/>
  <c r="V106" i="1" s="1"/>
  <c r="F107" i="1"/>
  <c r="G107" i="1"/>
  <c r="U107" i="1"/>
  <c r="V107" i="1" s="1" a="1"/>
  <c r="V107" i="1" s="1"/>
  <c r="F108" i="1"/>
  <c r="G108" i="1"/>
  <c r="U108" i="1"/>
  <c r="V108" i="1" s="1" a="1"/>
  <c r="V108" i="1" s="1"/>
  <c r="F109" i="1"/>
  <c r="G109" i="1"/>
  <c r="U109" i="1"/>
  <c r="V109" i="1" s="1" a="1"/>
  <c r="V109" i="1" s="1"/>
  <c r="F110" i="1"/>
  <c r="G110" i="1"/>
  <c r="U110" i="1"/>
  <c r="V110" i="1" s="1" a="1"/>
  <c r="V110" i="1" s="1"/>
  <c r="F111" i="1"/>
  <c r="G111" i="1"/>
  <c r="U111" i="1"/>
  <c r="V111" i="1" s="1" a="1"/>
  <c r="V111" i="1" s="1"/>
  <c r="F112" i="1"/>
  <c r="G112" i="1"/>
  <c r="U112" i="1"/>
  <c r="V112" i="1" s="1" a="1"/>
  <c r="V112" i="1" s="1"/>
  <c r="F113" i="1"/>
  <c r="G113" i="1"/>
  <c r="U113" i="1"/>
  <c r="V113" i="1" s="1" a="1"/>
  <c r="V113" i="1" s="1"/>
  <c r="F114" i="1"/>
  <c r="G114" i="1"/>
  <c r="U114" i="1"/>
  <c r="V114" i="1" s="1" a="1"/>
  <c r="V114" i="1" s="1"/>
  <c r="F115" i="1"/>
  <c r="G115" i="1"/>
  <c r="U115" i="1"/>
  <c r="V115" i="1" s="1" a="1"/>
  <c r="V115" i="1" s="1"/>
  <c r="F116" i="1"/>
  <c r="G116" i="1"/>
  <c r="U116" i="1"/>
  <c r="V116" i="1" s="1" a="1"/>
  <c r="V116" i="1" s="1"/>
  <c r="F117" i="1"/>
  <c r="G117" i="1"/>
  <c r="U117" i="1"/>
  <c r="V117" i="1" s="1" a="1"/>
  <c r="V117" i="1" s="1"/>
  <c r="F118" i="1"/>
  <c r="G118" i="1"/>
  <c r="U118" i="1"/>
  <c r="V118" i="1" s="1" a="1"/>
  <c r="V118" i="1" s="1"/>
  <c r="F119" i="1"/>
  <c r="G119" i="1"/>
  <c r="U119" i="1"/>
  <c r="V119" i="1" s="1" a="1"/>
  <c r="V119" i="1" s="1"/>
  <c r="F120" i="1"/>
  <c r="G120" i="1"/>
  <c r="U120" i="1"/>
  <c r="V120" i="1" s="1" a="1"/>
  <c r="V120" i="1" s="1"/>
  <c r="F121" i="1"/>
  <c r="G121" i="1"/>
  <c r="U121" i="1"/>
  <c r="V121" i="1" s="1" a="1"/>
  <c r="V121" i="1" s="1"/>
  <c r="F122" i="1"/>
  <c r="G122" i="1"/>
  <c r="U122" i="1"/>
  <c r="V122" i="1" s="1" a="1"/>
  <c r="V122" i="1" s="1"/>
  <c r="F123" i="1"/>
  <c r="G123" i="1"/>
  <c r="U123" i="1"/>
  <c r="V123" i="1" s="1" a="1"/>
  <c r="V123" i="1" s="1"/>
  <c r="F124" i="1"/>
  <c r="G124" i="1"/>
  <c r="U124" i="1"/>
  <c r="V124" i="1" s="1" a="1"/>
  <c r="V124" i="1" s="1"/>
  <c r="F125" i="1"/>
  <c r="G125" i="1"/>
  <c r="U125" i="1"/>
  <c r="V125" i="1" s="1" a="1"/>
  <c r="V125" i="1" s="1"/>
  <c r="F126" i="1"/>
  <c r="G126" i="1"/>
  <c r="U126" i="1"/>
  <c r="V126" i="1" s="1" a="1"/>
  <c r="V126" i="1" s="1"/>
  <c r="F127" i="1"/>
  <c r="G127" i="1"/>
  <c r="U127" i="1"/>
  <c r="V127" i="1" s="1" a="1"/>
  <c r="V127" i="1" s="1"/>
  <c r="F128" i="1"/>
  <c r="G128" i="1"/>
  <c r="U128" i="1"/>
  <c r="V128" i="1" s="1" a="1"/>
  <c r="V128" i="1" s="1"/>
  <c r="F129" i="1"/>
  <c r="G129" i="1"/>
  <c r="U129" i="1"/>
  <c r="V129" i="1" s="1" a="1"/>
  <c r="V129" i="1" s="1"/>
  <c r="F130" i="1"/>
  <c r="G130" i="1"/>
  <c r="U130" i="1"/>
  <c r="V130" i="1" s="1" a="1"/>
  <c r="V130" i="1" s="1"/>
  <c r="F131" i="1"/>
  <c r="G131" i="1"/>
  <c r="U131" i="1"/>
  <c r="V131" i="1" s="1" a="1"/>
  <c r="V131" i="1" s="1"/>
  <c r="F132" i="1"/>
  <c r="G132" i="1"/>
  <c r="U132" i="1"/>
  <c r="V132" i="1" s="1" a="1"/>
  <c r="V132" i="1" s="1"/>
  <c r="F133" i="1"/>
  <c r="G133" i="1"/>
  <c r="U133" i="1"/>
  <c r="V133" i="1" s="1" a="1"/>
  <c r="V133" i="1" s="1"/>
  <c r="F134" i="1"/>
  <c r="G134" i="1"/>
  <c r="U134" i="1"/>
  <c r="V134" i="1" s="1" a="1"/>
  <c r="V134" i="1" s="1"/>
  <c r="F135" i="1"/>
  <c r="G135" i="1"/>
  <c r="U135" i="1"/>
  <c r="V135" i="1" s="1" a="1"/>
  <c r="V135" i="1" s="1"/>
  <c r="F136" i="1"/>
  <c r="G136" i="1"/>
  <c r="U136" i="1"/>
  <c r="V136" i="1" s="1" a="1"/>
  <c r="V136" i="1" s="1"/>
  <c r="F137" i="1"/>
  <c r="G137" i="1"/>
  <c r="U137" i="1"/>
  <c r="V137" i="1" s="1" a="1"/>
  <c r="V137" i="1" s="1"/>
  <c r="F138" i="1"/>
  <c r="G138" i="1"/>
  <c r="U138" i="1"/>
  <c r="V138" i="1" s="1" a="1"/>
  <c r="V138" i="1" s="1"/>
  <c r="F139" i="1"/>
  <c r="G139" i="1"/>
  <c r="U139" i="1"/>
  <c r="V139" i="1" s="1" a="1"/>
  <c r="V139" i="1" s="1"/>
  <c r="F140" i="1"/>
  <c r="G140" i="1"/>
  <c r="U140" i="1"/>
  <c r="V140" i="1" s="1" a="1"/>
  <c r="V140" i="1" s="1"/>
  <c r="F141" i="1"/>
  <c r="G141" i="1"/>
  <c r="U141" i="1"/>
  <c r="V141" i="1" s="1" a="1"/>
  <c r="V141" i="1" s="1"/>
  <c r="F142" i="1"/>
  <c r="G142" i="1"/>
  <c r="U142" i="1"/>
  <c r="V142" i="1" s="1" a="1"/>
  <c r="V142" i="1" s="1"/>
  <c r="F143" i="1"/>
  <c r="G143" i="1"/>
  <c r="U143" i="1"/>
  <c r="V143" i="1" s="1" a="1"/>
  <c r="V143" i="1" s="1"/>
  <c r="F144" i="1"/>
  <c r="G144" i="1"/>
  <c r="U144" i="1"/>
  <c r="V144" i="1" s="1" a="1"/>
  <c r="V144" i="1" s="1"/>
  <c r="F145" i="1"/>
  <c r="G145" i="1"/>
  <c r="U145" i="1"/>
  <c r="V145" i="1" s="1" a="1"/>
  <c r="V145" i="1" s="1"/>
  <c r="F146" i="1"/>
  <c r="G146" i="1"/>
  <c r="U146" i="1"/>
  <c r="V146" i="1" s="1" a="1"/>
  <c r="V146" i="1" s="1"/>
  <c r="F147" i="1"/>
  <c r="G147" i="1"/>
  <c r="U147" i="1"/>
  <c r="V147" i="1" s="1" a="1"/>
  <c r="V147" i="1" s="1"/>
  <c r="F148" i="1"/>
  <c r="G148" i="1"/>
  <c r="U148" i="1"/>
  <c r="V148" i="1" s="1" a="1"/>
  <c r="V148" i="1" s="1"/>
  <c r="F149" i="1"/>
  <c r="G149" i="1"/>
  <c r="U149" i="1"/>
  <c r="V149" i="1" s="1" a="1"/>
  <c r="V149" i="1" s="1"/>
  <c r="F150" i="1"/>
  <c r="G150" i="1"/>
  <c r="U150" i="1"/>
  <c r="V150" i="1" s="1" a="1"/>
  <c r="V150" i="1" s="1"/>
  <c r="F151" i="1"/>
  <c r="G151" i="1"/>
  <c r="U151" i="1"/>
  <c r="V151" i="1" s="1" a="1"/>
  <c r="V151" i="1" s="1"/>
  <c r="F152" i="1"/>
  <c r="G152" i="1"/>
  <c r="U152" i="1"/>
  <c r="V152" i="1" s="1" a="1"/>
  <c r="V152" i="1" s="1"/>
  <c r="F153" i="1"/>
  <c r="G153" i="1"/>
  <c r="U153" i="1"/>
  <c r="V153" i="1" s="1" a="1"/>
  <c r="V153" i="1" s="1"/>
  <c r="F154" i="1"/>
  <c r="G154" i="1"/>
  <c r="U154" i="1"/>
  <c r="V154" i="1" s="1" a="1"/>
  <c r="V154" i="1" s="1"/>
  <c r="F155" i="1"/>
  <c r="G155" i="1"/>
  <c r="U155" i="1"/>
  <c r="V155" i="1" s="1" a="1"/>
  <c r="V155" i="1" s="1"/>
  <c r="F156" i="1"/>
  <c r="G156" i="1"/>
  <c r="U156" i="1"/>
  <c r="V156" i="1" s="1" a="1"/>
  <c r="V156" i="1" s="1"/>
  <c r="F157" i="1"/>
  <c r="G157" i="1"/>
  <c r="U157" i="1"/>
  <c r="V157" i="1" s="1" a="1"/>
  <c r="V157" i="1" s="1"/>
  <c r="F158" i="1"/>
  <c r="G158" i="1"/>
  <c r="U158" i="1"/>
  <c r="V158" i="1" s="1" a="1"/>
  <c r="V158" i="1" s="1"/>
  <c r="F159" i="1"/>
  <c r="G159" i="1"/>
  <c r="U159" i="1"/>
  <c r="V159" i="1" s="1" a="1"/>
  <c r="V159" i="1" s="1"/>
  <c r="F160" i="1"/>
  <c r="G160" i="1"/>
  <c r="U160" i="1"/>
  <c r="V160" i="1" s="1" a="1"/>
  <c r="V160" i="1" s="1"/>
  <c r="F161" i="1"/>
  <c r="G161" i="1"/>
  <c r="U161" i="1"/>
  <c r="V161" i="1" s="1" a="1"/>
  <c r="V161" i="1" s="1"/>
  <c r="F162" i="1"/>
  <c r="G162" i="1"/>
  <c r="U162" i="1"/>
  <c r="V162" i="1" s="1" a="1"/>
  <c r="V162" i="1" s="1"/>
  <c r="F163" i="1"/>
  <c r="G163" i="1"/>
  <c r="U163" i="1"/>
  <c r="V163" i="1" s="1" a="1"/>
  <c r="V163" i="1" s="1"/>
  <c r="F164" i="1"/>
  <c r="G164" i="1"/>
  <c r="U164" i="1"/>
  <c r="V164" i="1" s="1" a="1"/>
  <c r="V164" i="1" s="1"/>
  <c r="F165" i="1"/>
  <c r="G165" i="1"/>
  <c r="U165" i="1"/>
  <c r="V165" i="1" s="1" a="1"/>
  <c r="V165" i="1" s="1"/>
  <c r="F166" i="1"/>
  <c r="G166" i="1"/>
  <c r="U166" i="1"/>
  <c r="V166" i="1" s="1" a="1"/>
  <c r="V166" i="1" s="1"/>
  <c r="F167" i="1"/>
  <c r="G167" i="1"/>
  <c r="U167" i="1"/>
  <c r="V167" i="1" s="1" a="1"/>
  <c r="V167" i="1" s="1"/>
  <c r="F168" i="1"/>
  <c r="G168" i="1"/>
  <c r="U168" i="1"/>
  <c r="V168" i="1" s="1" a="1"/>
  <c r="V168" i="1" s="1"/>
  <c r="F169" i="1"/>
  <c r="G169" i="1"/>
  <c r="U169" i="1"/>
  <c r="V169" i="1" s="1" a="1"/>
  <c r="V169" i="1" s="1"/>
  <c r="F170" i="1"/>
  <c r="G170" i="1"/>
  <c r="U170" i="1"/>
  <c r="V170" i="1" s="1" a="1"/>
  <c r="V170" i="1" s="1"/>
  <c r="F171" i="1"/>
  <c r="G171" i="1"/>
  <c r="U171" i="1"/>
  <c r="V171" i="1" s="1" a="1"/>
  <c r="V171" i="1" s="1"/>
  <c r="F172" i="1"/>
  <c r="G172" i="1"/>
  <c r="U172" i="1"/>
  <c r="V172" i="1" s="1" a="1"/>
  <c r="V172" i="1" s="1"/>
  <c r="F173" i="1"/>
  <c r="G173" i="1"/>
  <c r="U173" i="1"/>
  <c r="V173" i="1" s="1" a="1"/>
  <c r="V173" i="1" s="1"/>
  <c r="F174" i="1"/>
  <c r="G174" i="1"/>
  <c r="U174" i="1"/>
  <c r="V174" i="1" s="1" a="1"/>
  <c r="V174" i="1" s="1"/>
  <c r="F175" i="1"/>
  <c r="G175" i="1"/>
  <c r="U175" i="1"/>
  <c r="V175" i="1" s="1" a="1"/>
  <c r="V175" i="1" s="1"/>
  <c r="F176" i="1"/>
  <c r="G176" i="1"/>
  <c r="U176" i="1"/>
  <c r="V176" i="1" s="1" a="1"/>
  <c r="V176" i="1" s="1"/>
  <c r="F177" i="1"/>
  <c r="G177" i="1"/>
  <c r="U177" i="1"/>
  <c r="V177" i="1" s="1" a="1"/>
  <c r="V177" i="1" s="1"/>
  <c r="F178" i="1"/>
  <c r="G178" i="1"/>
  <c r="U178" i="1"/>
  <c r="V178" i="1" s="1" a="1"/>
  <c r="V178" i="1" s="1"/>
  <c r="F179" i="1"/>
  <c r="G179" i="1"/>
  <c r="U179" i="1"/>
  <c r="V179" i="1" s="1" a="1"/>
  <c r="V179" i="1" s="1"/>
  <c r="F180" i="1"/>
  <c r="G180" i="1"/>
  <c r="U180" i="1"/>
  <c r="V180" i="1" s="1" a="1"/>
  <c r="V180" i="1" s="1"/>
  <c r="F181" i="1"/>
  <c r="G181" i="1"/>
  <c r="U181" i="1"/>
  <c r="V181" i="1" s="1" a="1"/>
  <c r="V181" i="1" s="1"/>
  <c r="F182" i="1"/>
  <c r="G182" i="1"/>
  <c r="U182" i="1"/>
  <c r="V182" i="1" s="1" a="1"/>
  <c r="V182" i="1" s="1"/>
  <c r="F183" i="1"/>
  <c r="G183" i="1"/>
  <c r="U183" i="1"/>
  <c r="V183" i="1" s="1" a="1"/>
  <c r="V183" i="1" s="1"/>
  <c r="F184" i="1"/>
  <c r="G184" i="1"/>
  <c r="U184" i="1"/>
  <c r="V184" i="1" s="1" a="1"/>
  <c r="V184" i="1" s="1"/>
  <c r="F185" i="1"/>
  <c r="G185" i="1"/>
  <c r="U185" i="1"/>
  <c r="V185" i="1" s="1" a="1"/>
  <c r="V185" i="1" s="1"/>
  <c r="F186" i="1"/>
  <c r="G186" i="1"/>
  <c r="U186" i="1"/>
  <c r="V186" i="1" s="1" a="1"/>
  <c r="V186" i="1" s="1"/>
  <c r="F187" i="1"/>
  <c r="G187" i="1"/>
  <c r="U187" i="1"/>
  <c r="V187" i="1" s="1" a="1"/>
  <c r="V187" i="1" s="1"/>
  <c r="F188" i="1"/>
  <c r="G188" i="1"/>
  <c r="U188" i="1"/>
  <c r="V188" i="1" s="1" a="1"/>
  <c r="V188" i="1" s="1"/>
  <c r="F189" i="1"/>
  <c r="G189" i="1"/>
  <c r="U189" i="1"/>
  <c r="V189" i="1" s="1" a="1"/>
  <c r="V189" i="1" s="1"/>
  <c r="F190" i="1"/>
  <c r="G190" i="1"/>
  <c r="U190" i="1"/>
  <c r="V190" i="1" s="1" a="1"/>
  <c r="V190" i="1" s="1"/>
  <c r="F191" i="1"/>
  <c r="G191" i="1"/>
  <c r="U191" i="1"/>
  <c r="V191" i="1" s="1" a="1"/>
  <c r="V191" i="1" s="1"/>
  <c r="F192" i="1"/>
  <c r="G192" i="1"/>
  <c r="U192" i="1"/>
  <c r="V192" i="1" s="1" a="1"/>
  <c r="V192" i="1" s="1"/>
  <c r="F193" i="1"/>
  <c r="G193" i="1"/>
  <c r="U193" i="1"/>
  <c r="V193" i="1" s="1" a="1"/>
  <c r="V193" i="1" s="1"/>
  <c r="F194" i="1"/>
  <c r="G194" i="1"/>
  <c r="U194" i="1"/>
  <c r="V194" i="1" s="1" a="1"/>
  <c r="V194" i="1" s="1"/>
  <c r="F195" i="1"/>
  <c r="G195" i="1"/>
  <c r="U195" i="1"/>
  <c r="V195" i="1" s="1" a="1"/>
  <c r="V195" i="1" s="1"/>
  <c r="F196" i="1"/>
  <c r="G196" i="1"/>
  <c r="U196" i="1"/>
  <c r="V196" i="1" s="1" a="1"/>
  <c r="V196" i="1" s="1"/>
  <c r="F197" i="1"/>
  <c r="G197" i="1"/>
  <c r="U197" i="1"/>
  <c r="V197" i="1" s="1" a="1"/>
  <c r="V197" i="1" s="1"/>
  <c r="F198" i="1"/>
  <c r="G198" i="1"/>
  <c r="U198" i="1"/>
  <c r="V198" i="1" s="1" a="1"/>
  <c r="V198" i="1" s="1"/>
  <c r="F199" i="1"/>
  <c r="G199" i="1"/>
  <c r="U199" i="1"/>
  <c r="V199" i="1" s="1" a="1"/>
  <c r="V199" i="1" s="1"/>
  <c r="F200" i="1"/>
  <c r="G200" i="1"/>
  <c r="U200" i="1"/>
  <c r="V200" i="1" s="1" a="1"/>
  <c r="V200" i="1" s="1"/>
  <c r="F201" i="1"/>
  <c r="G201" i="1"/>
  <c r="U201" i="1"/>
  <c r="V201" i="1" s="1" a="1"/>
  <c r="V201" i="1" s="1"/>
  <c r="F202" i="1"/>
  <c r="G202" i="1"/>
  <c r="U202" i="1"/>
  <c r="V202" i="1" s="1" a="1"/>
  <c r="V202" i="1" s="1"/>
  <c r="F203" i="1"/>
  <c r="G203" i="1"/>
  <c r="U203" i="1"/>
  <c r="V203" i="1" s="1" a="1"/>
  <c r="V203" i="1" s="1"/>
  <c r="F204" i="1"/>
  <c r="G204" i="1"/>
  <c r="U204" i="1"/>
  <c r="V204" i="1" s="1" a="1"/>
  <c r="V204" i="1" s="1"/>
  <c r="F205" i="1"/>
  <c r="G205" i="1"/>
  <c r="U205" i="1"/>
  <c r="V205" i="1" s="1" a="1"/>
  <c r="V205" i="1" s="1"/>
  <c r="F206" i="1"/>
  <c r="G206" i="1"/>
  <c r="U206" i="1"/>
  <c r="V206" i="1" s="1" a="1"/>
  <c r="V206" i="1" s="1"/>
  <c r="F207" i="1"/>
  <c r="G207" i="1"/>
  <c r="U207" i="1"/>
  <c r="V207" i="1" s="1" a="1"/>
  <c r="V207" i="1" s="1"/>
  <c r="F208" i="1"/>
  <c r="G208" i="1"/>
  <c r="U208" i="1"/>
  <c r="V208" i="1" s="1" a="1"/>
  <c r="V208" i="1" s="1"/>
  <c r="F209" i="1"/>
  <c r="G209" i="1"/>
  <c r="U209" i="1"/>
  <c r="V209" i="1" s="1" a="1"/>
  <c r="V209" i="1" s="1"/>
  <c r="F210" i="1"/>
  <c r="G210" i="1"/>
  <c r="U210" i="1"/>
  <c r="V210" i="1" s="1" a="1"/>
  <c r="V210" i="1" s="1"/>
  <c r="F211" i="1"/>
  <c r="G211" i="1"/>
  <c r="U211" i="1"/>
  <c r="V211" i="1" s="1" a="1"/>
  <c r="V211" i="1" s="1"/>
  <c r="F212" i="1"/>
  <c r="G212" i="1"/>
  <c r="U212" i="1"/>
  <c r="V212" i="1" s="1" a="1"/>
  <c r="V212" i="1" s="1"/>
  <c r="F213" i="1"/>
  <c r="G213" i="1"/>
  <c r="U213" i="1"/>
  <c r="V213" i="1" s="1" a="1"/>
  <c r="V213" i="1" s="1"/>
  <c r="F214" i="1"/>
  <c r="G214" i="1"/>
  <c r="U214" i="1"/>
  <c r="V214" i="1" s="1" a="1"/>
  <c r="V214" i="1" s="1"/>
  <c r="F215" i="1"/>
  <c r="G215" i="1"/>
  <c r="U215" i="1"/>
  <c r="V215" i="1" s="1" a="1"/>
  <c r="V215" i="1" s="1"/>
  <c r="F216" i="1"/>
  <c r="G216" i="1"/>
  <c r="U216" i="1"/>
  <c r="V216" i="1" s="1" a="1"/>
  <c r="V216" i="1" s="1"/>
  <c r="F217" i="1"/>
  <c r="G217" i="1"/>
  <c r="U217" i="1"/>
  <c r="V217" i="1" s="1" a="1"/>
  <c r="V217" i="1" s="1"/>
  <c r="F218" i="1"/>
  <c r="G218" i="1"/>
  <c r="U218" i="1"/>
  <c r="V218" i="1" s="1" a="1"/>
  <c r="V218" i="1" s="1"/>
  <c r="F219" i="1"/>
  <c r="G219" i="1"/>
  <c r="U219" i="1"/>
  <c r="V219" i="1" s="1" a="1"/>
  <c r="V219" i="1" s="1"/>
  <c r="F220" i="1"/>
  <c r="G220" i="1"/>
  <c r="U220" i="1"/>
  <c r="V220" i="1" s="1" a="1"/>
  <c r="V220" i="1" s="1"/>
  <c r="F221" i="1"/>
  <c r="G221" i="1"/>
  <c r="U221" i="1"/>
  <c r="V221" i="1" s="1" a="1"/>
  <c r="V221" i="1" s="1"/>
  <c r="F222" i="1"/>
  <c r="G222" i="1"/>
  <c r="U222" i="1"/>
  <c r="V222" i="1" s="1" a="1"/>
  <c r="V222" i="1" s="1"/>
  <c r="F223" i="1"/>
  <c r="G223" i="1"/>
  <c r="U223" i="1"/>
  <c r="V223" i="1" s="1" a="1"/>
  <c r="V223" i="1" s="1"/>
  <c r="F224" i="1"/>
  <c r="G224" i="1"/>
  <c r="U224" i="1"/>
  <c r="V224" i="1" s="1" a="1"/>
  <c r="V224" i="1" s="1"/>
  <c r="F225" i="1"/>
  <c r="G225" i="1"/>
  <c r="U225" i="1"/>
  <c r="V225" i="1" s="1" a="1"/>
  <c r="V225" i="1" s="1"/>
  <c r="F226" i="1"/>
  <c r="G226" i="1"/>
  <c r="U226" i="1"/>
  <c r="V226" i="1" s="1" a="1"/>
  <c r="V226" i="1" s="1"/>
  <c r="F227" i="1"/>
  <c r="G227" i="1"/>
  <c r="U227" i="1"/>
  <c r="V227" i="1" s="1" a="1"/>
  <c r="V227" i="1" s="1"/>
  <c r="F228" i="1"/>
  <c r="G228" i="1"/>
  <c r="U228" i="1"/>
  <c r="V228" i="1" s="1" a="1"/>
  <c r="V228" i="1" s="1"/>
  <c r="F229" i="1"/>
  <c r="G229" i="1"/>
  <c r="U229" i="1"/>
  <c r="V229" i="1" s="1" a="1"/>
  <c r="V229" i="1" s="1"/>
  <c r="F230" i="1"/>
  <c r="G230" i="1"/>
  <c r="U230" i="1"/>
  <c r="V230" i="1" s="1" a="1"/>
  <c r="V230" i="1" s="1"/>
  <c r="F231" i="1"/>
  <c r="G231" i="1"/>
  <c r="U231" i="1"/>
  <c r="V231" i="1" s="1" a="1"/>
  <c r="V231" i="1" s="1"/>
  <c r="F232" i="1"/>
  <c r="G232" i="1"/>
  <c r="U232" i="1"/>
  <c r="V232" i="1" s="1" a="1"/>
  <c r="V232" i="1" s="1"/>
  <c r="F233" i="1"/>
  <c r="G233" i="1"/>
  <c r="U233" i="1"/>
  <c r="V233" i="1" s="1" a="1"/>
  <c r="V233" i="1" s="1"/>
  <c r="F234" i="1"/>
  <c r="G234" i="1"/>
  <c r="U234" i="1"/>
  <c r="V234" i="1" s="1" a="1"/>
  <c r="V234" i="1" s="1"/>
  <c r="F235" i="1"/>
  <c r="G235" i="1"/>
  <c r="U235" i="1"/>
  <c r="V235" i="1" s="1" a="1"/>
  <c r="V235" i="1" s="1"/>
  <c r="F236" i="1"/>
  <c r="G236" i="1"/>
  <c r="U236" i="1"/>
  <c r="V236" i="1" s="1" a="1"/>
  <c r="V236" i="1" s="1"/>
  <c r="F237" i="1"/>
  <c r="G237" i="1"/>
  <c r="U237" i="1"/>
  <c r="V237" i="1" s="1" a="1"/>
  <c r="V237" i="1" s="1"/>
  <c r="F238" i="1"/>
  <c r="G238" i="1"/>
  <c r="U238" i="1"/>
  <c r="V238" i="1" s="1" a="1"/>
  <c r="V238" i="1" s="1"/>
  <c r="F239" i="1"/>
  <c r="G239" i="1"/>
  <c r="U239" i="1"/>
  <c r="V239" i="1" s="1" a="1"/>
  <c r="V239" i="1" s="1"/>
  <c r="F240" i="1"/>
  <c r="G240" i="1"/>
  <c r="U240" i="1"/>
  <c r="V240" i="1" s="1" a="1"/>
  <c r="V240" i="1" s="1"/>
  <c r="F241" i="1"/>
  <c r="G241" i="1"/>
  <c r="U241" i="1"/>
  <c r="V241" i="1" s="1" a="1"/>
  <c r="V241" i="1" s="1"/>
  <c r="F242" i="1"/>
  <c r="G242" i="1"/>
  <c r="U242" i="1"/>
  <c r="V242" i="1" s="1" a="1"/>
  <c r="V242" i="1" s="1"/>
  <c r="F243" i="1"/>
  <c r="G243" i="1"/>
  <c r="U243" i="1"/>
  <c r="V243" i="1" s="1" a="1"/>
  <c r="V243" i="1" s="1"/>
  <c r="F244" i="1"/>
  <c r="G244" i="1"/>
  <c r="U244" i="1"/>
  <c r="V244" i="1" s="1" a="1"/>
  <c r="V244" i="1" s="1"/>
  <c r="F245" i="1"/>
  <c r="G245" i="1"/>
  <c r="U245" i="1"/>
  <c r="V245" i="1" s="1" a="1"/>
  <c r="V245" i="1" s="1"/>
  <c r="F246" i="1"/>
  <c r="G246" i="1"/>
  <c r="U246" i="1"/>
  <c r="V246" i="1" s="1" a="1"/>
  <c r="V246" i="1" s="1"/>
  <c r="F247" i="1"/>
  <c r="G247" i="1"/>
  <c r="U247" i="1"/>
  <c r="V247" i="1" s="1" a="1"/>
  <c r="V247" i="1" s="1"/>
  <c r="F248" i="1"/>
  <c r="G248" i="1"/>
  <c r="U248" i="1"/>
  <c r="V248" i="1" s="1" a="1"/>
  <c r="V248" i="1" s="1"/>
  <c r="F249" i="1"/>
  <c r="G249" i="1"/>
  <c r="U249" i="1"/>
  <c r="V249" i="1" s="1" a="1"/>
  <c r="V249" i="1" s="1"/>
  <c r="F250" i="1"/>
  <c r="G250" i="1"/>
  <c r="U250" i="1"/>
  <c r="V250" i="1" s="1" a="1"/>
  <c r="V250" i="1" s="1"/>
  <c r="F251" i="1"/>
  <c r="G251" i="1"/>
  <c r="U251" i="1"/>
  <c r="V251" i="1" s="1" a="1"/>
  <c r="V251" i="1" s="1"/>
  <c r="F252" i="1"/>
  <c r="G252" i="1"/>
  <c r="U252" i="1"/>
  <c r="V252" i="1" s="1" a="1"/>
  <c r="V252" i="1" s="1"/>
  <c r="F253" i="1"/>
  <c r="G253" i="1"/>
  <c r="U253" i="1"/>
  <c r="V253" i="1" s="1" a="1"/>
  <c r="V253" i="1" s="1"/>
  <c r="F254" i="1"/>
  <c r="G254" i="1"/>
  <c r="U254" i="1"/>
  <c r="V254" i="1" s="1" a="1"/>
  <c r="V254" i="1" s="1"/>
  <c r="F255" i="1"/>
  <c r="G255" i="1"/>
  <c r="U255" i="1"/>
  <c r="V255" i="1" s="1" a="1"/>
  <c r="V255" i="1" s="1"/>
  <c r="F256" i="1"/>
  <c r="G256" i="1"/>
  <c r="U256" i="1"/>
  <c r="V256" i="1" s="1" a="1"/>
  <c r="V256" i="1" s="1"/>
  <c r="F257" i="1"/>
  <c r="G257" i="1"/>
  <c r="U257" i="1"/>
  <c r="V257" i="1" s="1" a="1"/>
  <c r="V257" i="1" s="1"/>
  <c r="F258" i="1"/>
  <c r="G258" i="1"/>
  <c r="U258" i="1"/>
  <c r="V258" i="1" s="1" a="1"/>
  <c r="V258" i="1" s="1"/>
  <c r="F259" i="1"/>
  <c r="G259" i="1"/>
  <c r="U259" i="1"/>
  <c r="V259" i="1" s="1" a="1"/>
  <c r="V259" i="1" s="1"/>
  <c r="F260" i="1"/>
  <c r="G260" i="1"/>
  <c r="U260" i="1"/>
  <c r="V260" i="1" s="1" a="1"/>
  <c r="V260" i="1" s="1"/>
  <c r="F261" i="1"/>
  <c r="G261" i="1"/>
  <c r="U261" i="1"/>
  <c r="V261" i="1" s="1" a="1"/>
  <c r="V261" i="1" s="1"/>
  <c r="F262" i="1"/>
  <c r="G262" i="1"/>
  <c r="U262" i="1"/>
  <c r="V262" i="1" s="1" a="1"/>
  <c r="V262" i="1" s="1"/>
  <c r="F263" i="1"/>
  <c r="G263" i="1"/>
  <c r="U263" i="1"/>
  <c r="V263" i="1" s="1" a="1"/>
  <c r="V263" i="1" s="1"/>
  <c r="F264" i="1"/>
  <c r="G264" i="1"/>
  <c r="U264" i="1"/>
  <c r="V264" i="1" s="1" a="1"/>
  <c r="V264" i="1" s="1"/>
  <c r="F265" i="1"/>
  <c r="G265" i="1"/>
  <c r="U265" i="1"/>
  <c r="V265" i="1" s="1" a="1"/>
  <c r="V265" i="1" s="1"/>
  <c r="F266" i="1"/>
  <c r="G266" i="1"/>
  <c r="U266" i="1"/>
  <c r="V266" i="1" s="1" a="1"/>
  <c r="V266" i="1" s="1"/>
  <c r="F267" i="1"/>
  <c r="G267" i="1"/>
  <c r="U267" i="1"/>
  <c r="V267" i="1" s="1" a="1"/>
  <c r="V267" i="1" s="1"/>
  <c r="F268" i="1"/>
  <c r="G268" i="1"/>
  <c r="U268" i="1"/>
  <c r="V268" i="1" s="1" a="1"/>
  <c r="V268" i="1" s="1"/>
  <c r="F269" i="1"/>
  <c r="G269" i="1"/>
  <c r="U269" i="1"/>
  <c r="V269" i="1" s="1" a="1"/>
  <c r="V269" i="1" s="1"/>
  <c r="F270" i="1"/>
  <c r="G270" i="1"/>
  <c r="U270" i="1"/>
  <c r="V270" i="1" s="1" a="1"/>
  <c r="V270" i="1" s="1"/>
  <c r="F271" i="1"/>
  <c r="G271" i="1"/>
  <c r="U271" i="1"/>
  <c r="V271" i="1" s="1" a="1"/>
  <c r="V271" i="1" s="1"/>
  <c r="F272" i="1"/>
  <c r="G272" i="1"/>
  <c r="U272" i="1"/>
  <c r="V272" i="1" s="1" a="1"/>
  <c r="V272" i="1" s="1"/>
  <c r="F273" i="1"/>
  <c r="G273" i="1"/>
  <c r="U273" i="1"/>
  <c r="V273" i="1" s="1" a="1"/>
  <c r="V273" i="1" s="1"/>
  <c r="F274" i="1"/>
  <c r="G274" i="1"/>
  <c r="U274" i="1"/>
  <c r="V274" i="1" s="1" a="1"/>
  <c r="V274" i="1" s="1"/>
  <c r="F275" i="1"/>
  <c r="G275" i="1"/>
  <c r="U275" i="1"/>
  <c r="V275" i="1" s="1" a="1"/>
  <c r="V275" i="1" s="1"/>
  <c r="F276" i="1"/>
  <c r="G276" i="1"/>
  <c r="U276" i="1"/>
  <c r="V276" i="1" s="1" a="1"/>
  <c r="V276" i="1" s="1"/>
  <c r="F277" i="1"/>
  <c r="G277" i="1"/>
  <c r="U277" i="1"/>
  <c r="V277" i="1" s="1" a="1"/>
  <c r="V277" i="1" s="1"/>
  <c r="F278" i="1"/>
  <c r="G278" i="1"/>
  <c r="U278" i="1"/>
  <c r="V278" i="1" s="1" a="1"/>
  <c r="V278" i="1" s="1"/>
  <c r="F279" i="1"/>
  <c r="G279" i="1"/>
  <c r="U279" i="1"/>
  <c r="V279" i="1" s="1" a="1"/>
  <c r="V279" i="1" s="1"/>
  <c r="F280" i="1"/>
  <c r="G280" i="1"/>
  <c r="U280" i="1"/>
  <c r="V280" i="1" s="1" a="1"/>
  <c r="V280" i="1" s="1"/>
  <c r="F281" i="1"/>
  <c r="G281" i="1"/>
  <c r="U281" i="1"/>
  <c r="V281" i="1" s="1" a="1"/>
  <c r="V281" i="1" s="1"/>
  <c r="F282" i="1"/>
  <c r="G282" i="1"/>
  <c r="U282" i="1"/>
  <c r="V282" i="1" s="1" a="1"/>
  <c r="V282" i="1" s="1"/>
  <c r="F283" i="1"/>
  <c r="G283" i="1"/>
  <c r="U283" i="1"/>
  <c r="V283" i="1" s="1" a="1"/>
  <c r="V283" i="1" s="1"/>
  <c r="F284" i="1"/>
  <c r="G284" i="1"/>
  <c r="U284" i="1"/>
  <c r="V284" i="1" s="1" a="1"/>
  <c r="V284" i="1" s="1"/>
  <c r="F285" i="1"/>
  <c r="G285" i="1"/>
  <c r="U285" i="1"/>
  <c r="V285" i="1" s="1" a="1"/>
  <c r="V285" i="1" s="1"/>
  <c r="F286" i="1"/>
  <c r="G286" i="1"/>
  <c r="U286" i="1"/>
  <c r="V286" i="1" s="1" a="1"/>
  <c r="V286" i="1" s="1"/>
  <c r="F287" i="1"/>
  <c r="G287" i="1"/>
  <c r="U287" i="1"/>
  <c r="V287" i="1" s="1" a="1"/>
  <c r="V287" i="1" s="1"/>
  <c r="F288" i="1"/>
  <c r="G288" i="1"/>
  <c r="U288" i="1"/>
  <c r="V288" i="1" s="1" a="1"/>
  <c r="V288" i="1" s="1"/>
  <c r="F289" i="1"/>
  <c r="G289" i="1"/>
  <c r="U289" i="1"/>
  <c r="V289" i="1" s="1" a="1"/>
  <c r="V289" i="1" s="1"/>
  <c r="F290" i="1"/>
  <c r="G290" i="1"/>
  <c r="U290" i="1"/>
  <c r="V290" i="1" s="1" a="1"/>
  <c r="V290" i="1" s="1"/>
  <c r="F291" i="1"/>
  <c r="G291" i="1"/>
  <c r="U291" i="1"/>
  <c r="V291" i="1" s="1" a="1"/>
  <c r="V291" i="1" s="1"/>
  <c r="F292" i="1"/>
  <c r="G292" i="1"/>
  <c r="U292" i="1"/>
  <c r="V292" i="1" s="1" a="1"/>
  <c r="V292" i="1" s="1"/>
  <c r="F293" i="1"/>
  <c r="G293" i="1"/>
  <c r="U293" i="1"/>
  <c r="V293" i="1" s="1" a="1"/>
  <c r="V293" i="1" s="1"/>
  <c r="F294" i="1"/>
  <c r="G294" i="1"/>
  <c r="U294" i="1"/>
  <c r="V294" i="1" s="1" a="1"/>
  <c r="V294" i="1" s="1"/>
  <c r="F295" i="1"/>
  <c r="G295" i="1"/>
  <c r="U295" i="1"/>
  <c r="V295" i="1" s="1" a="1"/>
  <c r="V295" i="1" s="1"/>
  <c r="F296" i="1"/>
  <c r="G296" i="1"/>
  <c r="U296" i="1"/>
  <c r="V296" i="1" s="1" a="1"/>
  <c r="V296" i="1" s="1"/>
  <c r="F297" i="1"/>
  <c r="G297" i="1"/>
  <c r="U297" i="1"/>
  <c r="V297" i="1" s="1" a="1"/>
  <c r="V297" i="1" s="1"/>
  <c r="F298" i="1"/>
  <c r="G298" i="1"/>
  <c r="U298" i="1"/>
  <c r="V298" i="1" s="1" a="1"/>
  <c r="V298" i="1" s="1"/>
  <c r="F299" i="1"/>
  <c r="G299" i="1"/>
  <c r="U299" i="1"/>
  <c r="V299" i="1" s="1" a="1"/>
  <c r="V299" i="1" s="1"/>
  <c r="F300" i="1"/>
  <c r="G300" i="1"/>
  <c r="U300" i="1"/>
  <c r="V300" i="1" s="1" a="1"/>
  <c r="V300" i="1" s="1"/>
  <c r="F301" i="1"/>
  <c r="G301" i="1"/>
  <c r="U301" i="1"/>
  <c r="V301" i="1" s="1" a="1"/>
  <c r="V301" i="1" s="1"/>
  <c r="F302" i="1"/>
  <c r="G302" i="1"/>
  <c r="U302" i="1"/>
  <c r="V302" i="1" s="1" a="1"/>
  <c r="V302" i="1" s="1"/>
  <c r="F303" i="1"/>
  <c r="G303" i="1"/>
  <c r="U303" i="1"/>
  <c r="V303" i="1" s="1" a="1"/>
  <c r="V303" i="1" s="1"/>
  <c r="F304" i="1"/>
  <c r="G304" i="1"/>
  <c r="U304" i="1"/>
  <c r="V304" i="1" s="1" a="1"/>
  <c r="V304" i="1" s="1"/>
  <c r="F305" i="1"/>
  <c r="G305" i="1"/>
  <c r="U305" i="1"/>
  <c r="V305" i="1" s="1" a="1"/>
  <c r="V305" i="1" s="1"/>
  <c r="F306" i="1"/>
  <c r="G306" i="1"/>
  <c r="U306" i="1"/>
  <c r="V306" i="1" s="1" a="1"/>
  <c r="V306" i="1" s="1"/>
  <c r="F307" i="1"/>
  <c r="G307" i="1"/>
  <c r="U307" i="1"/>
  <c r="V307" i="1" s="1" a="1"/>
  <c r="V307" i="1" s="1"/>
  <c r="F308" i="1"/>
  <c r="G308" i="1"/>
  <c r="U308" i="1"/>
  <c r="V308" i="1" s="1" a="1"/>
  <c r="V308" i="1" s="1"/>
  <c r="F309" i="1"/>
  <c r="G309" i="1"/>
  <c r="U309" i="1"/>
  <c r="V309" i="1" s="1" a="1"/>
  <c r="V309" i="1" s="1"/>
  <c r="F310" i="1"/>
  <c r="G310" i="1"/>
  <c r="U310" i="1"/>
  <c r="V310" i="1" s="1" a="1"/>
  <c r="V310" i="1" s="1"/>
  <c r="F311" i="1"/>
  <c r="G311" i="1"/>
  <c r="U311" i="1"/>
  <c r="V311" i="1" s="1" a="1"/>
  <c r="V311" i="1" s="1"/>
  <c r="F312" i="1"/>
  <c r="G312" i="1"/>
  <c r="U312" i="1"/>
  <c r="V312" i="1" s="1" a="1"/>
  <c r="V312" i="1" s="1"/>
  <c r="F313" i="1"/>
  <c r="G313" i="1"/>
  <c r="U313" i="1"/>
  <c r="V313" i="1" s="1" a="1"/>
  <c r="V313" i="1" s="1"/>
  <c r="F314" i="1"/>
  <c r="G314" i="1"/>
  <c r="U314" i="1"/>
  <c r="V314" i="1" s="1" a="1"/>
  <c r="V314" i="1" s="1"/>
  <c r="F315" i="1"/>
  <c r="G315" i="1"/>
  <c r="U315" i="1"/>
  <c r="V315" i="1" s="1" a="1"/>
  <c r="V315" i="1" s="1"/>
  <c r="F316" i="1"/>
  <c r="G316" i="1"/>
  <c r="U316" i="1"/>
  <c r="V316" i="1" s="1" a="1"/>
  <c r="V316" i="1" s="1"/>
  <c r="F317" i="1"/>
  <c r="G317" i="1"/>
  <c r="U317" i="1"/>
  <c r="V317" i="1" s="1" a="1"/>
  <c r="V317" i="1" s="1"/>
  <c r="F318" i="1"/>
  <c r="G318" i="1"/>
  <c r="U318" i="1"/>
  <c r="V318" i="1" s="1" a="1"/>
  <c r="V318" i="1" s="1"/>
  <c r="F319" i="1"/>
  <c r="G319" i="1"/>
  <c r="U319" i="1"/>
  <c r="V319" i="1" s="1" a="1"/>
  <c r="V319" i="1" s="1"/>
  <c r="F320" i="1"/>
  <c r="G320" i="1"/>
  <c r="U320" i="1"/>
  <c r="V320" i="1" s="1" a="1"/>
  <c r="V320" i="1" s="1"/>
  <c r="F321" i="1"/>
  <c r="G321" i="1"/>
  <c r="U321" i="1"/>
  <c r="V321" i="1" s="1" a="1"/>
  <c r="V321" i="1" s="1"/>
  <c r="F322" i="1"/>
  <c r="G322" i="1"/>
  <c r="U322" i="1"/>
  <c r="V322" i="1" s="1" a="1"/>
  <c r="V322" i="1" s="1"/>
  <c r="F323" i="1"/>
  <c r="G323" i="1"/>
  <c r="U323" i="1"/>
  <c r="V323" i="1" s="1" a="1"/>
  <c r="V323" i="1" s="1"/>
  <c r="F324" i="1"/>
  <c r="G324" i="1"/>
  <c r="U324" i="1"/>
  <c r="V324" i="1" s="1" a="1"/>
  <c r="V324" i="1" s="1"/>
  <c r="F325" i="1"/>
  <c r="G325" i="1"/>
  <c r="U325" i="1"/>
  <c r="V325" i="1" s="1" a="1"/>
  <c r="V325" i="1" s="1"/>
  <c r="F326" i="1"/>
  <c r="G326" i="1"/>
  <c r="U326" i="1"/>
  <c r="V326" i="1" s="1" a="1"/>
  <c r="V326" i="1" s="1"/>
  <c r="F327" i="1"/>
  <c r="G327" i="1"/>
  <c r="U327" i="1"/>
  <c r="V327" i="1" s="1" a="1"/>
  <c r="V327" i="1" s="1"/>
  <c r="F328" i="1"/>
  <c r="G328" i="1"/>
  <c r="U328" i="1"/>
  <c r="V328" i="1" s="1" a="1"/>
  <c r="V328" i="1" s="1"/>
  <c r="F329" i="1"/>
  <c r="G329" i="1"/>
  <c r="U329" i="1"/>
  <c r="V329" i="1" s="1" a="1"/>
  <c r="V329" i="1" s="1"/>
  <c r="F330" i="1"/>
  <c r="G330" i="1"/>
  <c r="U330" i="1"/>
  <c r="V330" i="1" s="1" a="1"/>
  <c r="V330" i="1" s="1"/>
  <c r="F331" i="1"/>
  <c r="G331" i="1"/>
  <c r="U331" i="1"/>
  <c r="V331" i="1" s="1" a="1"/>
  <c r="V331" i="1" s="1"/>
  <c r="F332" i="1"/>
  <c r="G332" i="1"/>
  <c r="U332" i="1"/>
  <c r="V332" i="1" s="1" a="1"/>
  <c r="V332" i="1" s="1"/>
  <c r="F333" i="1"/>
  <c r="G333" i="1"/>
  <c r="U333" i="1"/>
  <c r="V333" i="1" s="1" a="1"/>
  <c r="V333" i="1" s="1"/>
  <c r="F334" i="1"/>
  <c r="G334" i="1"/>
  <c r="U334" i="1"/>
  <c r="V334" i="1" s="1" a="1"/>
  <c r="V334" i="1" s="1"/>
  <c r="F335" i="1"/>
  <c r="G335" i="1"/>
  <c r="U335" i="1"/>
  <c r="V335" i="1" s="1" a="1"/>
  <c r="V335" i="1" s="1"/>
  <c r="F336" i="1"/>
  <c r="G336" i="1"/>
  <c r="U336" i="1"/>
  <c r="V336" i="1" s="1" a="1"/>
  <c r="V336" i="1" s="1"/>
  <c r="F337" i="1"/>
  <c r="G337" i="1"/>
  <c r="U337" i="1"/>
  <c r="V337" i="1" s="1" a="1"/>
  <c r="V337" i="1" s="1"/>
  <c r="F338" i="1"/>
  <c r="G338" i="1"/>
  <c r="U338" i="1"/>
  <c r="V338" i="1" s="1" a="1"/>
  <c r="V338" i="1" s="1"/>
  <c r="F339" i="1"/>
  <c r="G339" i="1"/>
  <c r="U339" i="1"/>
  <c r="V339" i="1" s="1" a="1"/>
  <c r="V339" i="1" s="1"/>
  <c r="F340" i="1"/>
  <c r="G340" i="1"/>
  <c r="U340" i="1"/>
  <c r="V340" i="1" s="1" a="1"/>
  <c r="V340" i="1" s="1"/>
  <c r="F341" i="1"/>
  <c r="G341" i="1"/>
  <c r="U341" i="1"/>
  <c r="V341" i="1" s="1" a="1"/>
  <c r="V341" i="1" s="1"/>
  <c r="F342" i="1"/>
  <c r="G342" i="1"/>
  <c r="U342" i="1"/>
  <c r="V342" i="1" s="1" a="1"/>
  <c r="V342" i="1" s="1"/>
  <c r="F343" i="1"/>
  <c r="G343" i="1"/>
  <c r="U343" i="1"/>
  <c r="V343" i="1" s="1" a="1"/>
  <c r="V343" i="1" s="1"/>
  <c r="F344" i="1"/>
  <c r="G344" i="1"/>
  <c r="U344" i="1"/>
  <c r="V344" i="1" s="1" a="1"/>
  <c r="V344" i="1" s="1"/>
  <c r="F345" i="1"/>
  <c r="G345" i="1"/>
  <c r="U345" i="1"/>
  <c r="V345" i="1" s="1" a="1"/>
  <c r="V345" i="1" s="1"/>
  <c r="F346" i="1"/>
  <c r="G346" i="1"/>
  <c r="U346" i="1"/>
  <c r="V346" i="1" s="1" a="1"/>
  <c r="V346" i="1" s="1"/>
  <c r="F347" i="1"/>
  <c r="G347" i="1"/>
  <c r="U347" i="1"/>
  <c r="V347" i="1" s="1" a="1"/>
  <c r="V347" i="1" s="1"/>
  <c r="F348" i="1"/>
  <c r="G348" i="1"/>
  <c r="U348" i="1"/>
  <c r="V348" i="1" s="1" a="1"/>
  <c r="V348" i="1" s="1"/>
  <c r="F349" i="1"/>
  <c r="G349" i="1"/>
  <c r="U349" i="1"/>
  <c r="V349" i="1" s="1" a="1"/>
  <c r="V349" i="1" s="1"/>
  <c r="F350" i="1"/>
  <c r="G350" i="1"/>
  <c r="U350" i="1"/>
  <c r="V350" i="1" s="1" a="1"/>
  <c r="V350" i="1" s="1"/>
  <c r="F351" i="1"/>
  <c r="G351" i="1"/>
  <c r="U351" i="1"/>
  <c r="V351" i="1" s="1" a="1"/>
  <c r="V351" i="1" s="1"/>
  <c r="F352" i="1"/>
  <c r="G352" i="1"/>
  <c r="U352" i="1"/>
  <c r="V352" i="1" s="1" a="1"/>
  <c r="V352" i="1" s="1"/>
  <c r="F353" i="1"/>
  <c r="G353" i="1"/>
  <c r="U353" i="1"/>
  <c r="V353" i="1" s="1" a="1"/>
  <c r="V353" i="1" s="1"/>
  <c r="F354" i="1"/>
  <c r="G354" i="1"/>
  <c r="U354" i="1"/>
  <c r="V354" i="1" s="1" a="1"/>
  <c r="V354" i="1" s="1"/>
  <c r="F355" i="1"/>
  <c r="G355" i="1"/>
  <c r="U355" i="1"/>
  <c r="V355" i="1" s="1" a="1"/>
  <c r="V355" i="1" s="1"/>
  <c r="F356" i="1"/>
  <c r="G356" i="1"/>
  <c r="U356" i="1"/>
  <c r="V356" i="1" s="1" a="1"/>
  <c r="V356" i="1" s="1"/>
  <c r="F357" i="1"/>
  <c r="G357" i="1"/>
  <c r="U357" i="1"/>
  <c r="V357" i="1" s="1" a="1"/>
  <c r="V357" i="1" s="1"/>
  <c r="F358" i="1"/>
  <c r="G358" i="1"/>
  <c r="U358" i="1"/>
  <c r="V358" i="1" s="1" a="1"/>
  <c r="V358" i="1" s="1"/>
  <c r="F359" i="1"/>
  <c r="G359" i="1"/>
  <c r="U359" i="1"/>
  <c r="V359" i="1" s="1" a="1"/>
  <c r="V359" i="1" s="1"/>
  <c r="F360" i="1"/>
  <c r="G360" i="1"/>
  <c r="U360" i="1"/>
  <c r="V360" i="1" s="1" a="1"/>
  <c r="V360" i="1" s="1"/>
  <c r="F361" i="1"/>
  <c r="G361" i="1"/>
  <c r="U361" i="1"/>
  <c r="V361" i="1" s="1" a="1"/>
  <c r="V361" i="1" s="1"/>
  <c r="F362" i="1"/>
  <c r="G362" i="1"/>
  <c r="U362" i="1"/>
  <c r="V362" i="1" s="1" a="1"/>
  <c r="V362" i="1" s="1"/>
  <c r="F363" i="1"/>
  <c r="G363" i="1"/>
  <c r="U363" i="1"/>
  <c r="V363" i="1" s="1" a="1"/>
  <c r="V363" i="1" s="1"/>
  <c r="F364" i="1"/>
  <c r="G364" i="1"/>
  <c r="U364" i="1"/>
  <c r="V364" i="1" s="1" a="1"/>
  <c r="V364" i="1" s="1"/>
  <c r="F365" i="1"/>
  <c r="G365" i="1"/>
  <c r="U365" i="1"/>
  <c r="V365" i="1" s="1" a="1"/>
  <c r="V365" i="1" s="1"/>
  <c r="F366" i="1"/>
  <c r="G366" i="1"/>
  <c r="U366" i="1"/>
  <c r="V366" i="1" s="1" a="1"/>
  <c r="V366" i="1" s="1"/>
  <c r="F367" i="1"/>
  <c r="G367" i="1"/>
  <c r="U367" i="1"/>
  <c r="V367" i="1" s="1" a="1"/>
  <c r="V367" i="1" s="1"/>
  <c r="F368" i="1"/>
  <c r="G368" i="1"/>
  <c r="U368" i="1"/>
  <c r="V368" i="1" s="1" a="1"/>
  <c r="V368" i="1" s="1"/>
  <c r="F369" i="1"/>
  <c r="G369" i="1"/>
  <c r="U369" i="1"/>
  <c r="V369" i="1" s="1" a="1"/>
  <c r="V369" i="1" s="1"/>
  <c r="F370" i="1"/>
  <c r="G370" i="1"/>
  <c r="U370" i="1"/>
  <c r="V370" i="1" s="1" a="1"/>
  <c r="V370" i="1" s="1"/>
  <c r="F371" i="1"/>
  <c r="G371" i="1"/>
  <c r="U371" i="1"/>
  <c r="V371" i="1" s="1" a="1"/>
  <c r="V371" i="1" s="1"/>
  <c r="F372" i="1"/>
  <c r="G372" i="1"/>
  <c r="U372" i="1"/>
  <c r="V372" i="1" s="1" a="1"/>
  <c r="V372" i="1" s="1"/>
  <c r="F373" i="1"/>
  <c r="G373" i="1"/>
  <c r="U373" i="1"/>
  <c r="V373" i="1" s="1" a="1"/>
  <c r="V373" i="1" s="1"/>
  <c r="F374" i="1"/>
  <c r="G374" i="1"/>
  <c r="U374" i="1"/>
  <c r="V374" i="1" s="1" a="1"/>
  <c r="V374" i="1" s="1"/>
  <c r="F375" i="1"/>
  <c r="G375" i="1"/>
  <c r="U375" i="1"/>
  <c r="V375" i="1" s="1" a="1"/>
  <c r="V375" i="1" s="1"/>
  <c r="F376" i="1"/>
  <c r="G376" i="1"/>
  <c r="U376" i="1"/>
  <c r="V376" i="1" s="1" a="1"/>
  <c r="V376" i="1" s="1"/>
  <c r="F377" i="1"/>
  <c r="G377" i="1"/>
  <c r="U377" i="1"/>
  <c r="V377" i="1" s="1" a="1"/>
  <c r="V377" i="1" s="1"/>
  <c r="F378" i="1"/>
  <c r="G378" i="1"/>
  <c r="U378" i="1"/>
  <c r="V378" i="1" s="1" a="1"/>
  <c r="V378" i="1" s="1"/>
  <c r="F379" i="1"/>
  <c r="G379" i="1"/>
  <c r="U379" i="1"/>
  <c r="V379" i="1" s="1" a="1"/>
  <c r="V379" i="1" s="1"/>
  <c r="F380" i="1"/>
  <c r="G380" i="1"/>
  <c r="U380" i="1"/>
  <c r="V380" i="1" s="1" a="1"/>
  <c r="V380" i="1" s="1"/>
  <c r="F381" i="1"/>
  <c r="G381" i="1"/>
  <c r="U381" i="1"/>
  <c r="V381" i="1" s="1" a="1"/>
  <c r="V381" i="1" s="1"/>
  <c r="F382" i="1"/>
  <c r="G382" i="1"/>
  <c r="U382" i="1"/>
  <c r="V382" i="1" s="1" a="1"/>
  <c r="V382" i="1" s="1"/>
  <c r="F383" i="1"/>
  <c r="G383" i="1"/>
  <c r="U383" i="1"/>
  <c r="V383" i="1" s="1" a="1"/>
  <c r="V383" i="1" s="1"/>
  <c r="F384" i="1"/>
  <c r="G384" i="1"/>
  <c r="U384" i="1"/>
  <c r="V384" i="1" s="1" a="1"/>
  <c r="V384" i="1" s="1"/>
  <c r="F385" i="1"/>
  <c r="G385" i="1"/>
  <c r="U385" i="1"/>
  <c r="V385" i="1" s="1" a="1"/>
  <c r="V385" i="1" s="1"/>
  <c r="F386" i="1"/>
  <c r="G386" i="1"/>
  <c r="U386" i="1"/>
  <c r="V386" i="1" s="1" a="1"/>
  <c r="V386" i="1" s="1"/>
  <c r="F387" i="1"/>
  <c r="G387" i="1"/>
  <c r="U387" i="1"/>
  <c r="V387" i="1" s="1" a="1"/>
  <c r="V387" i="1" s="1"/>
  <c r="F388" i="1"/>
  <c r="G388" i="1"/>
  <c r="U388" i="1"/>
  <c r="V388" i="1" s="1" a="1"/>
  <c r="V388" i="1" s="1"/>
  <c r="F389" i="1"/>
  <c r="G389" i="1"/>
  <c r="U389" i="1"/>
  <c r="V389" i="1" s="1" a="1"/>
  <c r="V389" i="1" s="1"/>
  <c r="F390" i="1"/>
  <c r="G390" i="1"/>
  <c r="U390" i="1"/>
  <c r="V390" i="1" s="1" a="1"/>
  <c r="V390" i="1" s="1"/>
  <c r="F391" i="1"/>
  <c r="G391" i="1"/>
  <c r="U391" i="1"/>
  <c r="V391" i="1" s="1" a="1"/>
  <c r="V391" i="1" s="1"/>
  <c r="F392" i="1"/>
  <c r="G392" i="1"/>
  <c r="U392" i="1"/>
  <c r="V392" i="1" s="1" a="1"/>
  <c r="V392" i="1" s="1"/>
  <c r="F393" i="1"/>
  <c r="G393" i="1"/>
  <c r="U393" i="1"/>
  <c r="V393" i="1" s="1" a="1"/>
  <c r="V393" i="1" s="1"/>
  <c r="F394" i="1"/>
  <c r="G394" i="1"/>
  <c r="U394" i="1"/>
  <c r="V394" i="1" s="1" a="1"/>
  <c r="V394" i="1" s="1"/>
  <c r="F395" i="1"/>
  <c r="G395" i="1"/>
  <c r="U395" i="1"/>
  <c r="V395" i="1" s="1" a="1"/>
  <c r="V395" i="1" s="1"/>
  <c r="F396" i="1"/>
  <c r="G396" i="1"/>
  <c r="U396" i="1"/>
  <c r="V396" i="1" s="1" a="1"/>
  <c r="V396" i="1" s="1"/>
  <c r="F397" i="1"/>
  <c r="G397" i="1"/>
  <c r="U397" i="1"/>
  <c r="V397" i="1" s="1" a="1"/>
  <c r="V397" i="1" s="1"/>
  <c r="F398" i="1"/>
  <c r="G398" i="1"/>
  <c r="U398" i="1"/>
  <c r="V398" i="1" s="1" a="1"/>
  <c r="V398" i="1" s="1"/>
  <c r="F399" i="1"/>
  <c r="G399" i="1"/>
  <c r="U399" i="1"/>
  <c r="V399" i="1" s="1" a="1"/>
  <c r="V399" i="1" s="1"/>
  <c r="F400" i="1"/>
  <c r="G400" i="1"/>
  <c r="U400" i="1"/>
  <c r="V400" i="1" s="1" a="1"/>
  <c r="V400" i="1" s="1"/>
  <c r="F401" i="1"/>
  <c r="G401" i="1"/>
  <c r="U401" i="1"/>
  <c r="V401" i="1" s="1" a="1"/>
  <c r="V401" i="1" s="1"/>
  <c r="F402" i="1"/>
  <c r="G402" i="1"/>
  <c r="U402" i="1"/>
  <c r="V402" i="1" s="1" a="1"/>
  <c r="V402" i="1" s="1"/>
  <c r="F403" i="1"/>
  <c r="G403" i="1"/>
  <c r="U403" i="1"/>
  <c r="V403" i="1" s="1" a="1"/>
  <c r="V403" i="1" s="1"/>
  <c r="F404" i="1"/>
  <c r="G404" i="1"/>
  <c r="U404" i="1"/>
  <c r="V404" i="1" s="1" a="1"/>
  <c r="V404" i="1" s="1"/>
  <c r="F405" i="1"/>
  <c r="G405" i="1"/>
  <c r="U405" i="1"/>
  <c r="V405" i="1" s="1" a="1"/>
  <c r="V405" i="1" s="1"/>
  <c r="F406" i="1"/>
  <c r="G406" i="1"/>
  <c r="U406" i="1"/>
  <c r="V406" i="1" s="1" a="1"/>
  <c r="V406" i="1" s="1"/>
  <c r="F407" i="1"/>
  <c r="G407" i="1"/>
  <c r="U407" i="1"/>
  <c r="V407" i="1" s="1" a="1"/>
  <c r="V407" i="1" s="1"/>
  <c r="F408" i="1"/>
  <c r="G408" i="1"/>
  <c r="U408" i="1"/>
  <c r="V408" i="1" s="1" a="1"/>
  <c r="V408" i="1" s="1"/>
  <c r="F409" i="1"/>
  <c r="G409" i="1"/>
  <c r="U409" i="1"/>
  <c r="V409" i="1" s="1" a="1"/>
  <c r="V409" i="1" s="1"/>
  <c r="F410" i="1"/>
  <c r="G410" i="1"/>
  <c r="U410" i="1"/>
  <c r="V410" i="1" s="1" a="1"/>
  <c r="V410" i="1" s="1"/>
  <c r="F411" i="1"/>
  <c r="G411" i="1"/>
  <c r="U411" i="1"/>
  <c r="V411" i="1" s="1" a="1"/>
  <c r="V411" i="1" s="1"/>
  <c r="F412" i="1"/>
  <c r="G412" i="1"/>
  <c r="U412" i="1"/>
  <c r="V412" i="1" s="1" a="1"/>
  <c r="V412" i="1" s="1"/>
  <c r="F413" i="1"/>
  <c r="G413" i="1"/>
  <c r="U413" i="1"/>
  <c r="V413" i="1" s="1" a="1"/>
  <c r="V413" i="1" s="1"/>
  <c r="F414" i="1"/>
  <c r="G414" i="1"/>
  <c r="U414" i="1"/>
  <c r="V414" i="1" s="1" a="1"/>
  <c r="V414" i="1" s="1"/>
  <c r="F415" i="1"/>
  <c r="G415" i="1"/>
  <c r="U415" i="1"/>
  <c r="V415" i="1" s="1" a="1"/>
  <c r="V415" i="1" s="1"/>
  <c r="F416" i="1"/>
  <c r="G416" i="1"/>
  <c r="U416" i="1"/>
  <c r="V416" i="1" s="1" a="1"/>
  <c r="V416" i="1" s="1"/>
  <c r="F417" i="1"/>
  <c r="G417" i="1"/>
  <c r="U417" i="1"/>
  <c r="V417" i="1" s="1" a="1"/>
  <c r="V417" i="1" s="1"/>
  <c r="F418" i="1"/>
  <c r="G418" i="1"/>
  <c r="U418" i="1"/>
  <c r="V418" i="1" s="1" a="1"/>
  <c r="V418" i="1" s="1"/>
  <c r="F419" i="1"/>
  <c r="G419" i="1"/>
  <c r="U419" i="1"/>
  <c r="V419" i="1" s="1" a="1"/>
  <c r="V419" i="1" s="1"/>
  <c r="F420" i="1"/>
  <c r="G420" i="1"/>
  <c r="U420" i="1"/>
  <c r="V420" i="1" s="1" a="1"/>
  <c r="V420" i="1" s="1"/>
  <c r="F421" i="1"/>
  <c r="G421" i="1"/>
  <c r="U421" i="1"/>
  <c r="V421" i="1" s="1" a="1"/>
  <c r="V421" i="1" s="1"/>
  <c r="F422" i="1"/>
  <c r="G422" i="1"/>
  <c r="U422" i="1"/>
  <c r="V422" i="1" s="1" a="1"/>
  <c r="V422" i="1" s="1"/>
  <c r="F423" i="1"/>
  <c r="G423" i="1"/>
  <c r="U423" i="1"/>
  <c r="V423" i="1" s="1" a="1"/>
  <c r="V423" i="1" s="1"/>
  <c r="F424" i="1"/>
  <c r="G424" i="1"/>
  <c r="U424" i="1"/>
  <c r="V424" i="1" s="1" a="1"/>
  <c r="V424" i="1" s="1"/>
  <c r="F425" i="1"/>
  <c r="G425" i="1"/>
  <c r="U425" i="1"/>
  <c r="V425" i="1" s="1" a="1"/>
  <c r="V425" i="1" s="1"/>
  <c r="F426" i="1"/>
  <c r="G426" i="1"/>
  <c r="U426" i="1"/>
  <c r="V426" i="1" s="1" a="1"/>
  <c r="V426" i="1" s="1"/>
  <c r="F427" i="1"/>
  <c r="G427" i="1"/>
  <c r="U427" i="1"/>
  <c r="V427" i="1" s="1" a="1"/>
  <c r="V427" i="1" s="1"/>
  <c r="F428" i="1"/>
  <c r="G428" i="1"/>
  <c r="U428" i="1"/>
  <c r="V428" i="1" s="1" a="1"/>
  <c r="V428" i="1" s="1"/>
  <c r="F429" i="1"/>
  <c r="G429" i="1"/>
  <c r="U429" i="1"/>
  <c r="V429" i="1" s="1" a="1"/>
  <c r="V429" i="1" s="1"/>
  <c r="F430" i="1"/>
  <c r="G430" i="1"/>
  <c r="U430" i="1"/>
  <c r="V430" i="1" s="1" a="1"/>
  <c r="V430" i="1" s="1"/>
  <c r="F431" i="1"/>
  <c r="G431" i="1"/>
  <c r="U431" i="1"/>
  <c r="V431" i="1" s="1" a="1"/>
  <c r="V431" i="1" s="1"/>
  <c r="F432" i="1"/>
  <c r="G432" i="1"/>
  <c r="U432" i="1"/>
  <c r="V432" i="1" s="1" a="1"/>
  <c r="V432" i="1" s="1"/>
  <c r="F433" i="1"/>
  <c r="G433" i="1"/>
  <c r="U433" i="1"/>
  <c r="V433" i="1" s="1" a="1"/>
  <c r="V433" i="1" s="1"/>
  <c r="F434" i="1"/>
  <c r="G434" i="1"/>
  <c r="U434" i="1"/>
  <c r="V434" i="1" s="1" a="1"/>
  <c r="V434" i="1" s="1"/>
  <c r="F435" i="1"/>
  <c r="G435" i="1"/>
  <c r="U435" i="1"/>
  <c r="V435" i="1" s="1" a="1"/>
  <c r="V435" i="1" s="1"/>
  <c r="F436" i="1"/>
  <c r="G436" i="1"/>
  <c r="U436" i="1"/>
  <c r="V436" i="1" s="1" a="1"/>
  <c r="V436" i="1" s="1"/>
  <c r="F437" i="1"/>
  <c r="G437" i="1"/>
  <c r="U437" i="1"/>
  <c r="V437" i="1" s="1" a="1"/>
  <c r="V437" i="1" s="1"/>
  <c r="F438" i="1"/>
  <c r="G438" i="1"/>
  <c r="U438" i="1"/>
  <c r="V438" i="1" s="1" a="1"/>
  <c r="V438" i="1" s="1"/>
  <c r="F439" i="1"/>
  <c r="G439" i="1"/>
  <c r="U439" i="1"/>
  <c r="V439" i="1" s="1" a="1"/>
  <c r="V439" i="1" s="1"/>
  <c r="F440" i="1"/>
  <c r="G440" i="1"/>
  <c r="U440" i="1"/>
  <c r="V440" i="1" s="1" a="1"/>
  <c r="V440" i="1" s="1"/>
  <c r="F441" i="1"/>
  <c r="G441" i="1"/>
  <c r="U441" i="1"/>
  <c r="V441" i="1" s="1" a="1"/>
  <c r="V441" i="1" s="1"/>
  <c r="F442" i="1"/>
  <c r="G442" i="1"/>
  <c r="U442" i="1"/>
  <c r="V442" i="1" s="1" a="1"/>
  <c r="V442" i="1" s="1"/>
  <c r="F443" i="1"/>
  <c r="G443" i="1"/>
  <c r="U443" i="1"/>
  <c r="V443" i="1" s="1" a="1"/>
  <c r="V443" i="1" s="1"/>
  <c r="F444" i="1"/>
  <c r="G444" i="1"/>
  <c r="U444" i="1"/>
  <c r="V444" i="1" s="1" a="1"/>
  <c r="V444" i="1" s="1"/>
  <c r="F445" i="1"/>
  <c r="G445" i="1"/>
  <c r="U445" i="1"/>
  <c r="V445" i="1" s="1" a="1"/>
  <c r="V445" i="1" s="1"/>
  <c r="F446" i="1"/>
  <c r="G446" i="1"/>
  <c r="U446" i="1"/>
  <c r="V446" i="1" s="1" a="1"/>
  <c r="V446" i="1" s="1"/>
  <c r="F447" i="1"/>
  <c r="G447" i="1"/>
  <c r="U447" i="1"/>
  <c r="V447" i="1" s="1" a="1"/>
  <c r="V447" i="1" s="1"/>
  <c r="F448" i="1"/>
  <c r="G448" i="1"/>
  <c r="U448" i="1"/>
  <c r="V448" i="1" s="1" a="1"/>
  <c r="V448" i="1" s="1"/>
  <c r="F449" i="1"/>
  <c r="G449" i="1"/>
  <c r="U449" i="1"/>
  <c r="V449" i="1" s="1" a="1"/>
  <c r="V449" i="1" s="1"/>
  <c r="F450" i="1"/>
  <c r="G450" i="1"/>
  <c r="U450" i="1"/>
  <c r="V450" i="1" s="1" a="1"/>
  <c r="V450" i="1" s="1"/>
  <c r="F451" i="1"/>
  <c r="G451" i="1"/>
  <c r="U451" i="1"/>
  <c r="V451" i="1" s="1" a="1"/>
  <c r="V451" i="1" s="1"/>
  <c r="F452" i="1"/>
  <c r="G452" i="1"/>
  <c r="U452" i="1"/>
  <c r="V452" i="1" s="1" a="1"/>
  <c r="V452" i="1" s="1"/>
  <c r="F453" i="1"/>
  <c r="G453" i="1"/>
  <c r="U453" i="1"/>
  <c r="V453" i="1" s="1" a="1"/>
  <c r="V453" i="1" s="1"/>
  <c r="F454" i="1"/>
  <c r="G454" i="1"/>
  <c r="U454" i="1"/>
  <c r="V454" i="1" s="1" a="1"/>
  <c r="V454" i="1" s="1"/>
  <c r="F455" i="1"/>
  <c r="G455" i="1"/>
  <c r="U455" i="1"/>
  <c r="V455" i="1" s="1" a="1"/>
  <c r="V455" i="1" s="1"/>
  <c r="F456" i="1"/>
  <c r="G456" i="1"/>
  <c r="U456" i="1"/>
  <c r="V456" i="1" s="1" a="1"/>
  <c r="V456" i="1" s="1"/>
  <c r="F457" i="1"/>
  <c r="G457" i="1"/>
  <c r="U457" i="1"/>
  <c r="V457" i="1" s="1" a="1"/>
  <c r="V457" i="1" s="1"/>
  <c r="F458" i="1"/>
  <c r="G458" i="1"/>
  <c r="U458" i="1"/>
  <c r="V458" i="1" s="1" a="1"/>
  <c r="V458" i="1" s="1"/>
  <c r="F459" i="1"/>
  <c r="G459" i="1"/>
  <c r="U459" i="1"/>
  <c r="V459" i="1" s="1" a="1"/>
  <c r="V459" i="1" s="1"/>
  <c r="F460" i="1"/>
  <c r="G460" i="1"/>
  <c r="U460" i="1"/>
  <c r="V460" i="1" s="1" a="1"/>
  <c r="V460" i="1" s="1"/>
  <c r="F461" i="1"/>
  <c r="G461" i="1"/>
  <c r="U461" i="1"/>
  <c r="V461" i="1" s="1" a="1"/>
  <c r="V461" i="1" s="1"/>
  <c r="F462" i="1"/>
  <c r="G462" i="1"/>
  <c r="U462" i="1"/>
  <c r="V462" i="1" s="1" a="1"/>
  <c r="V462" i="1" s="1"/>
  <c r="F463" i="1"/>
  <c r="G463" i="1"/>
  <c r="U463" i="1"/>
  <c r="V463" i="1" s="1" a="1"/>
  <c r="V463" i="1" s="1"/>
  <c r="F464" i="1"/>
  <c r="G464" i="1"/>
  <c r="U464" i="1"/>
  <c r="V464" i="1" s="1" a="1"/>
  <c r="V464" i="1" s="1"/>
  <c r="F465" i="1"/>
  <c r="G465" i="1"/>
  <c r="U465" i="1"/>
  <c r="V465" i="1" s="1" a="1"/>
  <c r="V465" i="1" s="1"/>
  <c r="F466" i="1"/>
  <c r="G466" i="1"/>
  <c r="U466" i="1"/>
  <c r="V466" i="1" s="1" a="1"/>
  <c r="V466" i="1" s="1"/>
  <c r="F467" i="1"/>
  <c r="G467" i="1"/>
  <c r="U467" i="1"/>
  <c r="V467" i="1" s="1" a="1"/>
  <c r="V467" i="1" s="1"/>
  <c r="F468" i="1"/>
  <c r="G468" i="1"/>
  <c r="U468" i="1"/>
  <c r="V468" i="1" s="1" a="1"/>
  <c r="V468" i="1" s="1"/>
  <c r="F469" i="1"/>
  <c r="G469" i="1"/>
  <c r="U469" i="1"/>
  <c r="V469" i="1" s="1" a="1"/>
  <c r="V469" i="1" s="1"/>
  <c r="F470" i="1"/>
  <c r="G470" i="1"/>
  <c r="U470" i="1"/>
  <c r="V470" i="1" s="1" a="1"/>
  <c r="V470" i="1" s="1"/>
  <c r="F471" i="1"/>
  <c r="G471" i="1"/>
  <c r="U471" i="1"/>
  <c r="V471" i="1" s="1" a="1"/>
  <c r="V471" i="1" s="1"/>
  <c r="F472" i="1"/>
  <c r="G472" i="1"/>
  <c r="U472" i="1"/>
  <c r="V472" i="1" s="1" a="1"/>
  <c r="V472" i="1" s="1"/>
  <c r="F473" i="1"/>
  <c r="G473" i="1"/>
  <c r="U473" i="1"/>
  <c r="V473" i="1" s="1" a="1"/>
  <c r="V473" i="1" s="1"/>
  <c r="F474" i="1"/>
  <c r="G474" i="1"/>
  <c r="U474" i="1"/>
  <c r="V474" i="1" s="1" a="1"/>
  <c r="V474" i="1" s="1"/>
  <c r="F475" i="1"/>
  <c r="G475" i="1"/>
  <c r="U475" i="1"/>
  <c r="V475" i="1" s="1" a="1"/>
  <c r="V475" i="1" s="1"/>
  <c r="F476" i="1"/>
  <c r="G476" i="1"/>
  <c r="U476" i="1"/>
  <c r="V476" i="1" s="1" a="1"/>
  <c r="V476" i="1" s="1"/>
  <c r="F477" i="1"/>
  <c r="G477" i="1"/>
  <c r="U477" i="1"/>
  <c r="V477" i="1" s="1" a="1"/>
  <c r="V477" i="1" s="1"/>
  <c r="F478" i="1"/>
  <c r="G478" i="1"/>
  <c r="U478" i="1"/>
  <c r="V478" i="1" s="1" a="1"/>
  <c r="V478" i="1" s="1"/>
  <c r="F479" i="1"/>
  <c r="G479" i="1"/>
  <c r="U479" i="1"/>
  <c r="V479" i="1" s="1" a="1"/>
  <c r="V479" i="1" s="1"/>
  <c r="F480" i="1"/>
  <c r="G480" i="1"/>
  <c r="U480" i="1"/>
  <c r="V480" i="1" s="1" a="1"/>
  <c r="V480" i="1" s="1"/>
  <c r="F481" i="1"/>
  <c r="G481" i="1"/>
  <c r="U481" i="1"/>
  <c r="V481" i="1" s="1" a="1"/>
  <c r="V481" i="1" s="1"/>
  <c r="F482" i="1"/>
  <c r="G482" i="1"/>
  <c r="U482" i="1"/>
  <c r="V482" i="1" s="1" a="1"/>
  <c r="V482" i="1" s="1"/>
  <c r="F483" i="1"/>
  <c r="G483" i="1"/>
  <c r="U483" i="1"/>
  <c r="V483" i="1" s="1" a="1"/>
  <c r="V483" i="1" s="1"/>
  <c r="F484" i="1"/>
  <c r="G484" i="1"/>
  <c r="U484" i="1"/>
  <c r="V484" i="1" s="1" a="1"/>
  <c r="V484" i="1" s="1"/>
  <c r="F485" i="1"/>
  <c r="G485" i="1"/>
  <c r="U485" i="1"/>
  <c r="V485" i="1" s="1" a="1"/>
  <c r="V485" i="1" s="1"/>
  <c r="F486" i="1"/>
  <c r="G486" i="1"/>
  <c r="U486" i="1"/>
  <c r="V486" i="1" s="1" a="1"/>
  <c r="V486" i="1" s="1"/>
  <c r="F487" i="1"/>
  <c r="G487" i="1"/>
  <c r="U487" i="1"/>
  <c r="V487" i="1" s="1" a="1"/>
  <c r="V487" i="1" s="1"/>
  <c r="F488" i="1"/>
  <c r="G488" i="1"/>
  <c r="U488" i="1"/>
  <c r="V488" i="1" s="1" a="1"/>
  <c r="V488" i="1" s="1"/>
  <c r="F489" i="1"/>
  <c r="G489" i="1"/>
  <c r="U489" i="1"/>
  <c r="V489" i="1" s="1" a="1"/>
  <c r="V489" i="1" s="1"/>
  <c r="F490" i="1"/>
  <c r="G490" i="1"/>
  <c r="U490" i="1"/>
  <c r="V490" i="1" s="1" a="1"/>
  <c r="V490" i="1" s="1"/>
  <c r="F491" i="1"/>
  <c r="G491" i="1"/>
  <c r="U491" i="1"/>
  <c r="V491" i="1" s="1" a="1"/>
  <c r="V491" i="1" s="1"/>
  <c r="F492" i="1"/>
  <c r="G492" i="1"/>
  <c r="U492" i="1"/>
  <c r="V492" i="1" s="1" a="1"/>
  <c r="V492" i="1" s="1"/>
  <c r="F493" i="1"/>
  <c r="G493" i="1"/>
  <c r="U493" i="1"/>
  <c r="V493" i="1" s="1" a="1"/>
  <c r="V493" i="1" s="1"/>
  <c r="F494" i="1"/>
  <c r="G494" i="1"/>
  <c r="U494" i="1"/>
  <c r="V494" i="1" s="1" a="1"/>
  <c r="V494" i="1" s="1"/>
  <c r="F495" i="1"/>
  <c r="G495" i="1"/>
  <c r="U495" i="1"/>
  <c r="V495" i="1" s="1" a="1"/>
  <c r="V495" i="1" s="1"/>
  <c r="F496" i="1"/>
  <c r="G496" i="1"/>
  <c r="U496" i="1"/>
  <c r="V496" i="1" s="1" a="1"/>
  <c r="V496" i="1" s="1"/>
  <c r="F497" i="1"/>
  <c r="G497" i="1"/>
  <c r="U497" i="1"/>
  <c r="V497" i="1" s="1" a="1"/>
  <c r="V497" i="1" s="1"/>
  <c r="F498" i="1"/>
  <c r="G498" i="1"/>
  <c r="U498" i="1"/>
  <c r="V498" i="1" s="1" a="1"/>
  <c r="V498" i="1" s="1"/>
  <c r="F499" i="1"/>
  <c r="G499" i="1"/>
  <c r="U499" i="1"/>
  <c r="V499" i="1" s="1" a="1"/>
  <c r="V499" i="1" s="1"/>
  <c r="F500" i="1"/>
  <c r="G500" i="1"/>
  <c r="U500" i="1"/>
  <c r="V500" i="1" s="1" a="1"/>
  <c r="V500" i="1" s="1"/>
  <c r="F501" i="1"/>
  <c r="G501" i="1"/>
  <c r="U501" i="1"/>
  <c r="V501" i="1" s="1" a="1"/>
  <c r="V501" i="1" s="1"/>
  <c r="F502" i="1"/>
  <c r="G502" i="1"/>
  <c r="U502" i="1"/>
  <c r="V502" i="1" s="1" a="1"/>
  <c r="V502" i="1" s="1"/>
  <c r="F503" i="1"/>
  <c r="G503" i="1"/>
  <c r="U503" i="1"/>
  <c r="V503" i="1" s="1" a="1"/>
  <c r="V503" i="1" s="1"/>
  <c r="F504" i="1"/>
  <c r="G504" i="1"/>
  <c r="U504" i="1"/>
  <c r="V504" i="1" s="1" a="1"/>
  <c r="V504" i="1" s="1"/>
  <c r="F505" i="1"/>
  <c r="G505" i="1"/>
  <c r="U505" i="1"/>
  <c r="V505" i="1" s="1" a="1"/>
  <c r="V505" i="1" s="1"/>
  <c r="F506" i="1"/>
  <c r="G506" i="1"/>
  <c r="U506" i="1"/>
  <c r="V506" i="1" s="1" a="1"/>
  <c r="V506" i="1" s="1"/>
  <c r="F507" i="1"/>
  <c r="G507" i="1"/>
  <c r="U507" i="1"/>
  <c r="V507" i="1" s="1" a="1"/>
  <c r="V507" i="1" s="1"/>
  <c r="F508" i="1"/>
  <c r="G508" i="1"/>
  <c r="U508" i="1"/>
  <c r="V508" i="1" s="1" a="1"/>
  <c r="V508" i="1" s="1"/>
  <c r="F509" i="1"/>
  <c r="G509" i="1"/>
  <c r="U509" i="1"/>
  <c r="V509" i="1" s="1" a="1"/>
  <c r="V509" i="1" s="1"/>
  <c r="F510" i="1"/>
  <c r="G510" i="1"/>
  <c r="U510" i="1"/>
  <c r="V510" i="1" s="1" a="1"/>
  <c r="V510" i="1" s="1"/>
  <c r="F511" i="1"/>
  <c r="G511" i="1"/>
  <c r="U511" i="1"/>
  <c r="V511" i="1" s="1" a="1"/>
  <c r="V511" i="1" s="1"/>
  <c r="F512" i="1"/>
  <c r="G512" i="1"/>
  <c r="U512" i="1"/>
  <c r="V512" i="1" s="1" a="1"/>
  <c r="V512" i="1" s="1"/>
  <c r="F513" i="1"/>
  <c r="G513" i="1"/>
  <c r="U513" i="1"/>
  <c r="V513" i="1" s="1" a="1"/>
  <c r="V513" i="1" s="1"/>
  <c r="F514" i="1"/>
  <c r="G514" i="1"/>
  <c r="U514" i="1"/>
  <c r="V514" i="1" s="1" a="1"/>
  <c r="V514" i="1" s="1"/>
  <c r="F515" i="1"/>
  <c r="G515" i="1"/>
  <c r="U515" i="1"/>
  <c r="V515" i="1" s="1" a="1"/>
  <c r="V515" i="1" s="1"/>
  <c r="F516" i="1"/>
  <c r="G516" i="1"/>
  <c r="U516" i="1"/>
  <c r="V516" i="1" s="1" a="1"/>
  <c r="V516" i="1" s="1"/>
  <c r="F517" i="1"/>
  <c r="G517" i="1"/>
  <c r="U517" i="1"/>
  <c r="V517" i="1" s="1" a="1"/>
  <c r="V517" i="1" s="1"/>
  <c r="F518" i="1"/>
  <c r="G518" i="1"/>
  <c r="U518" i="1"/>
  <c r="V518" i="1" s="1" a="1"/>
  <c r="V518" i="1" s="1"/>
  <c r="F519" i="1"/>
  <c r="G519" i="1"/>
  <c r="U519" i="1"/>
  <c r="V519" i="1" s="1" a="1"/>
  <c r="V519" i="1" s="1"/>
  <c r="F520" i="1"/>
  <c r="G520" i="1"/>
  <c r="U520" i="1"/>
  <c r="V520" i="1" s="1" a="1"/>
  <c r="V520" i="1" s="1"/>
  <c r="F521" i="1"/>
  <c r="G521" i="1"/>
  <c r="U521" i="1"/>
  <c r="V521" i="1" s="1" a="1"/>
  <c r="V521" i="1" s="1"/>
  <c r="F522" i="1"/>
  <c r="G522" i="1"/>
  <c r="U522" i="1"/>
  <c r="V522" i="1" s="1" a="1"/>
  <c r="V522" i="1" s="1"/>
  <c r="F523" i="1"/>
  <c r="G523" i="1"/>
  <c r="U523" i="1"/>
  <c r="V523" i="1" s="1" a="1"/>
  <c r="V523" i="1" s="1"/>
  <c r="F524" i="1"/>
  <c r="G524" i="1"/>
  <c r="U524" i="1"/>
  <c r="V524" i="1" s="1" a="1"/>
  <c r="V524" i="1" s="1"/>
  <c r="F525" i="1"/>
  <c r="G525" i="1"/>
  <c r="U525" i="1"/>
  <c r="V525" i="1" s="1" a="1"/>
  <c r="V525" i="1" s="1"/>
  <c r="F526" i="1"/>
  <c r="G526" i="1"/>
  <c r="U526" i="1"/>
  <c r="V526" i="1" s="1" a="1"/>
  <c r="V526" i="1" s="1"/>
  <c r="F527" i="1"/>
  <c r="G527" i="1"/>
  <c r="U527" i="1"/>
  <c r="V527" i="1" s="1" a="1"/>
  <c r="V527" i="1" s="1"/>
  <c r="F528" i="1"/>
  <c r="G528" i="1"/>
  <c r="U528" i="1"/>
  <c r="V528" i="1" s="1" a="1"/>
  <c r="V528" i="1" s="1"/>
  <c r="F529" i="1"/>
  <c r="G529" i="1"/>
  <c r="U529" i="1"/>
  <c r="V529" i="1" s="1" a="1"/>
  <c r="V529" i="1" s="1"/>
  <c r="F530" i="1"/>
  <c r="G530" i="1"/>
  <c r="U530" i="1"/>
  <c r="V530" i="1" s="1" a="1"/>
  <c r="V530" i="1" s="1"/>
  <c r="F531" i="1"/>
  <c r="G531" i="1"/>
  <c r="U531" i="1"/>
  <c r="V531" i="1" s="1" a="1"/>
  <c r="V531" i="1" s="1"/>
  <c r="F532" i="1"/>
  <c r="G532" i="1"/>
  <c r="U532" i="1"/>
  <c r="V532" i="1" s="1" a="1"/>
  <c r="V532" i="1" s="1"/>
  <c r="F533" i="1"/>
  <c r="G533" i="1"/>
  <c r="U533" i="1"/>
  <c r="V533" i="1" s="1" a="1"/>
  <c r="V533" i="1" s="1"/>
  <c r="F534" i="1"/>
  <c r="G534" i="1"/>
  <c r="U534" i="1"/>
  <c r="V534" i="1" s="1" a="1"/>
  <c r="V534" i="1" s="1"/>
  <c r="F535" i="1"/>
  <c r="G535" i="1"/>
  <c r="U535" i="1"/>
  <c r="V535" i="1" s="1" a="1"/>
  <c r="V535" i="1" s="1"/>
  <c r="F536" i="1"/>
  <c r="G536" i="1"/>
  <c r="U536" i="1"/>
  <c r="V536" i="1" s="1" a="1"/>
  <c r="V536" i="1" s="1"/>
  <c r="F537" i="1"/>
  <c r="G537" i="1"/>
  <c r="U537" i="1"/>
  <c r="V537" i="1" s="1" a="1"/>
  <c r="V537" i="1" s="1"/>
  <c r="F538" i="1"/>
  <c r="G538" i="1"/>
  <c r="U538" i="1"/>
  <c r="V538" i="1" s="1" a="1"/>
  <c r="V538" i="1" s="1"/>
  <c r="F539" i="1"/>
  <c r="G539" i="1"/>
  <c r="U539" i="1"/>
  <c r="V539" i="1" s="1" a="1"/>
  <c r="V539" i="1" s="1"/>
  <c r="F540" i="1"/>
  <c r="G540" i="1"/>
  <c r="U540" i="1"/>
  <c r="V540" i="1" s="1" a="1"/>
  <c r="V540" i="1" s="1"/>
  <c r="F541" i="1"/>
  <c r="G541" i="1"/>
  <c r="U541" i="1"/>
  <c r="V541" i="1" s="1" a="1"/>
  <c r="V541" i="1" s="1"/>
  <c r="F542" i="1"/>
  <c r="G542" i="1"/>
  <c r="U542" i="1"/>
  <c r="V542" i="1" s="1" a="1"/>
  <c r="V542" i="1" s="1"/>
  <c r="F543" i="1"/>
  <c r="G543" i="1"/>
  <c r="U543" i="1"/>
  <c r="V543" i="1" s="1" a="1"/>
  <c r="V543" i="1" s="1"/>
  <c r="F544" i="1"/>
  <c r="G544" i="1"/>
  <c r="U544" i="1"/>
  <c r="V544" i="1" s="1" a="1"/>
  <c r="V544" i="1" s="1"/>
  <c r="F545" i="1"/>
  <c r="G545" i="1"/>
  <c r="U545" i="1"/>
  <c r="V545" i="1" s="1" a="1"/>
  <c r="V545" i="1" s="1"/>
  <c r="F546" i="1"/>
  <c r="G546" i="1"/>
  <c r="U546" i="1"/>
  <c r="V546" i="1" s="1" a="1"/>
  <c r="V546" i="1" s="1"/>
  <c r="F547" i="1"/>
  <c r="G547" i="1"/>
  <c r="U547" i="1"/>
  <c r="V547" i="1" s="1" a="1"/>
  <c r="V547" i="1" s="1"/>
  <c r="F548" i="1"/>
  <c r="G548" i="1"/>
  <c r="U548" i="1"/>
  <c r="V548" i="1" s="1" a="1"/>
  <c r="V548" i="1" s="1"/>
  <c r="F549" i="1"/>
  <c r="G549" i="1"/>
  <c r="U549" i="1"/>
  <c r="V549" i="1" s="1" a="1"/>
  <c r="V549" i="1" s="1"/>
  <c r="F550" i="1"/>
  <c r="G550" i="1"/>
  <c r="U550" i="1"/>
  <c r="V550" i="1" s="1" a="1"/>
  <c r="V550" i="1" s="1"/>
  <c r="F551" i="1"/>
  <c r="G551" i="1"/>
  <c r="U551" i="1"/>
  <c r="V551" i="1" s="1" a="1"/>
  <c r="V551" i="1" s="1"/>
  <c r="F552" i="1"/>
  <c r="G552" i="1"/>
  <c r="U552" i="1"/>
  <c r="V552" i="1" s="1" a="1"/>
  <c r="V552" i="1" s="1"/>
  <c r="F553" i="1"/>
  <c r="G553" i="1"/>
  <c r="U553" i="1"/>
  <c r="V553" i="1" s="1" a="1"/>
  <c r="V553" i="1" s="1"/>
  <c r="F554" i="1"/>
  <c r="G554" i="1"/>
  <c r="U554" i="1"/>
  <c r="V554" i="1" s="1" a="1"/>
  <c r="V554" i="1" s="1"/>
  <c r="F555" i="1"/>
  <c r="G555" i="1"/>
  <c r="U555" i="1"/>
  <c r="V555" i="1" s="1" a="1"/>
  <c r="V555" i="1" s="1"/>
  <c r="F556" i="1"/>
  <c r="G556" i="1"/>
  <c r="U556" i="1"/>
  <c r="V556" i="1" s="1" a="1"/>
  <c r="V556" i="1" s="1"/>
  <c r="F557" i="1"/>
  <c r="G557" i="1"/>
  <c r="U557" i="1"/>
  <c r="V557" i="1" s="1" a="1"/>
  <c r="V557" i="1" s="1"/>
  <c r="F558" i="1"/>
  <c r="G558" i="1"/>
  <c r="U558" i="1"/>
  <c r="V558" i="1" s="1" a="1"/>
  <c r="V558" i="1" s="1"/>
  <c r="F559" i="1"/>
  <c r="G559" i="1"/>
  <c r="U559" i="1"/>
  <c r="V559" i="1" s="1" a="1"/>
  <c r="V559" i="1" s="1"/>
  <c r="F560" i="1"/>
  <c r="G560" i="1"/>
  <c r="U560" i="1"/>
  <c r="V560" i="1" s="1" a="1"/>
  <c r="V560" i="1" s="1"/>
  <c r="F561" i="1"/>
  <c r="G561" i="1"/>
  <c r="U561" i="1"/>
  <c r="V561" i="1" s="1" a="1"/>
  <c r="V561" i="1" s="1"/>
  <c r="F562" i="1"/>
  <c r="G562" i="1"/>
  <c r="U562" i="1"/>
  <c r="V562" i="1" s="1" a="1"/>
  <c r="V562" i="1" s="1"/>
  <c r="F563" i="1"/>
  <c r="G563" i="1"/>
  <c r="U563" i="1"/>
  <c r="V563" i="1" s="1" a="1"/>
  <c r="V563" i="1" s="1"/>
  <c r="F564" i="1"/>
  <c r="G564" i="1"/>
  <c r="U564" i="1"/>
  <c r="V564" i="1" s="1" a="1"/>
  <c r="V564" i="1" s="1"/>
  <c r="F565" i="1"/>
  <c r="G565" i="1"/>
  <c r="U565" i="1"/>
  <c r="V565" i="1" s="1" a="1"/>
  <c r="V565" i="1" s="1"/>
  <c r="F566" i="1"/>
  <c r="G566" i="1"/>
  <c r="U566" i="1"/>
  <c r="V566" i="1" s="1" a="1"/>
  <c r="V566" i="1" s="1"/>
  <c r="F567" i="1"/>
  <c r="G567" i="1"/>
  <c r="U567" i="1"/>
  <c r="V567" i="1" s="1" a="1"/>
  <c r="V567" i="1" s="1"/>
  <c r="F568" i="1"/>
  <c r="G568" i="1"/>
  <c r="U568" i="1"/>
  <c r="V568" i="1" s="1" a="1"/>
  <c r="V568" i="1" s="1"/>
  <c r="F569" i="1"/>
  <c r="G569" i="1"/>
  <c r="U569" i="1"/>
  <c r="V569" i="1" s="1" a="1"/>
  <c r="V569" i="1" s="1"/>
  <c r="F570" i="1"/>
  <c r="G570" i="1"/>
  <c r="U570" i="1"/>
  <c r="V570" i="1" s="1" a="1"/>
  <c r="V570" i="1" s="1"/>
  <c r="F571" i="1"/>
  <c r="G571" i="1"/>
  <c r="U571" i="1"/>
  <c r="V571" i="1" s="1" a="1"/>
  <c r="V571" i="1" s="1"/>
  <c r="F572" i="1"/>
  <c r="G572" i="1"/>
  <c r="U572" i="1"/>
  <c r="V572" i="1" s="1" a="1"/>
  <c r="V572" i="1" s="1"/>
  <c r="F573" i="1"/>
  <c r="G573" i="1"/>
  <c r="U573" i="1"/>
  <c r="V573" i="1" s="1" a="1"/>
  <c r="V573" i="1" s="1"/>
  <c r="F574" i="1"/>
  <c r="G574" i="1"/>
  <c r="U574" i="1"/>
  <c r="V574" i="1" s="1" a="1"/>
  <c r="V574" i="1" s="1"/>
  <c r="F575" i="1"/>
  <c r="G575" i="1"/>
  <c r="U575" i="1"/>
  <c r="V575" i="1" s="1" a="1"/>
  <c r="V575" i="1" s="1"/>
  <c r="F576" i="1"/>
  <c r="G576" i="1"/>
  <c r="U576" i="1"/>
  <c r="V576" i="1" s="1" a="1"/>
  <c r="V576" i="1" s="1"/>
  <c r="F577" i="1"/>
  <c r="G577" i="1"/>
  <c r="U577" i="1"/>
  <c r="V577" i="1" s="1" a="1"/>
  <c r="V577" i="1" s="1"/>
  <c r="F578" i="1"/>
  <c r="G578" i="1"/>
  <c r="U578" i="1"/>
  <c r="V578" i="1" s="1" a="1"/>
  <c r="V578" i="1" s="1"/>
  <c r="F579" i="1"/>
  <c r="G579" i="1"/>
  <c r="U579" i="1"/>
  <c r="V579" i="1" s="1" a="1"/>
  <c r="V579" i="1" s="1"/>
  <c r="F580" i="1"/>
  <c r="G580" i="1"/>
  <c r="U580" i="1"/>
  <c r="V580" i="1" s="1" a="1"/>
  <c r="V580" i="1" s="1"/>
  <c r="F581" i="1"/>
  <c r="G581" i="1"/>
  <c r="U581" i="1"/>
  <c r="V581" i="1" s="1" a="1"/>
  <c r="V581" i="1" s="1"/>
  <c r="F582" i="1"/>
  <c r="G582" i="1"/>
  <c r="U582" i="1"/>
  <c r="V582" i="1" s="1" a="1"/>
  <c r="V582" i="1" s="1"/>
  <c r="F583" i="1"/>
  <c r="G583" i="1"/>
  <c r="U583" i="1"/>
  <c r="V583" i="1" s="1" a="1"/>
  <c r="V583" i="1" s="1"/>
  <c r="F584" i="1"/>
  <c r="G584" i="1"/>
  <c r="U584" i="1"/>
  <c r="V584" i="1" s="1" a="1"/>
  <c r="V584" i="1" s="1"/>
  <c r="F585" i="1"/>
  <c r="G585" i="1"/>
  <c r="U585" i="1"/>
  <c r="V585" i="1" s="1" a="1"/>
  <c r="V585" i="1" s="1"/>
  <c r="F586" i="1"/>
  <c r="G586" i="1"/>
  <c r="U586" i="1"/>
  <c r="V586" i="1" s="1" a="1"/>
  <c r="V586" i="1" s="1"/>
  <c r="F587" i="1"/>
  <c r="G587" i="1"/>
  <c r="U587" i="1"/>
  <c r="V587" i="1" s="1" a="1"/>
  <c r="V587" i="1" s="1"/>
  <c r="F588" i="1"/>
  <c r="G588" i="1"/>
  <c r="U588" i="1"/>
  <c r="V588" i="1" s="1" a="1"/>
  <c r="V588" i="1" s="1"/>
  <c r="F589" i="1"/>
  <c r="G589" i="1"/>
  <c r="U589" i="1"/>
  <c r="V589" i="1" s="1" a="1"/>
  <c r="V589" i="1" s="1"/>
  <c r="F590" i="1"/>
  <c r="G590" i="1"/>
  <c r="U590" i="1"/>
  <c r="V590" i="1" s="1" a="1"/>
  <c r="V590" i="1" s="1"/>
  <c r="F591" i="1"/>
  <c r="G591" i="1"/>
  <c r="U591" i="1"/>
  <c r="V591" i="1" s="1" a="1"/>
  <c r="V591" i="1" s="1"/>
  <c r="F592" i="1"/>
  <c r="G592" i="1"/>
  <c r="U592" i="1"/>
  <c r="V592" i="1" s="1" a="1"/>
  <c r="V592" i="1" s="1"/>
  <c r="F593" i="1"/>
  <c r="G593" i="1"/>
  <c r="U593" i="1"/>
  <c r="V593" i="1" s="1" a="1"/>
  <c r="V593" i="1" s="1"/>
  <c r="F594" i="1"/>
  <c r="G594" i="1"/>
  <c r="U594" i="1"/>
  <c r="V594" i="1" s="1" a="1"/>
  <c r="V594" i="1" s="1"/>
  <c r="F595" i="1"/>
  <c r="G595" i="1"/>
  <c r="U595" i="1"/>
  <c r="V595" i="1" s="1" a="1"/>
  <c r="V595" i="1" s="1"/>
  <c r="F596" i="1"/>
  <c r="G596" i="1"/>
  <c r="U596" i="1"/>
  <c r="V596" i="1" s="1" a="1"/>
  <c r="V596" i="1" s="1"/>
  <c r="F597" i="1"/>
  <c r="G597" i="1"/>
  <c r="U597" i="1"/>
  <c r="V597" i="1" s="1" a="1"/>
  <c r="V597" i="1" s="1"/>
  <c r="F598" i="1"/>
  <c r="G598" i="1"/>
  <c r="U598" i="1"/>
  <c r="V598" i="1" s="1" a="1"/>
  <c r="V598" i="1" s="1"/>
  <c r="F599" i="1"/>
  <c r="G599" i="1"/>
  <c r="U599" i="1"/>
  <c r="V599" i="1" s="1" a="1"/>
  <c r="V599" i="1" s="1"/>
  <c r="F600" i="1"/>
  <c r="G600" i="1"/>
  <c r="U600" i="1"/>
  <c r="V600" i="1" s="1" a="1"/>
  <c r="V600" i="1" s="1"/>
  <c r="F601" i="1"/>
  <c r="G601" i="1"/>
  <c r="U601" i="1"/>
  <c r="V601" i="1" s="1" a="1"/>
  <c r="V601" i="1" s="1"/>
  <c r="F602" i="1"/>
  <c r="G602" i="1"/>
  <c r="U602" i="1"/>
  <c r="V602" i="1" s="1" a="1"/>
  <c r="V602" i="1" s="1"/>
  <c r="F603" i="1"/>
  <c r="G603" i="1"/>
  <c r="U603" i="1"/>
  <c r="V603" i="1" s="1" a="1"/>
  <c r="V603" i="1" s="1"/>
  <c r="F604" i="1"/>
  <c r="G604" i="1"/>
  <c r="U604" i="1"/>
  <c r="V604" i="1" s="1" a="1"/>
  <c r="V604" i="1" s="1"/>
  <c r="F605" i="1"/>
  <c r="G605" i="1"/>
  <c r="U605" i="1"/>
  <c r="V605" i="1" s="1" a="1"/>
  <c r="V605" i="1" s="1"/>
  <c r="F606" i="1"/>
  <c r="G606" i="1"/>
  <c r="U606" i="1"/>
  <c r="V606" i="1" s="1" a="1"/>
  <c r="V606" i="1" s="1"/>
  <c r="F607" i="1"/>
  <c r="G607" i="1"/>
  <c r="U607" i="1"/>
  <c r="V607" i="1" s="1" a="1"/>
  <c r="V607" i="1" s="1"/>
  <c r="F608" i="1"/>
  <c r="G608" i="1"/>
  <c r="U608" i="1"/>
  <c r="V608" i="1" s="1" a="1"/>
  <c r="V608" i="1" s="1"/>
  <c r="F609" i="1"/>
  <c r="G609" i="1"/>
  <c r="U609" i="1"/>
  <c r="V609" i="1" s="1" a="1"/>
  <c r="V609" i="1" s="1"/>
  <c r="F610" i="1"/>
  <c r="G610" i="1"/>
  <c r="U610" i="1"/>
  <c r="V610" i="1" s="1" a="1"/>
  <c r="V610" i="1" s="1"/>
  <c r="F611" i="1"/>
  <c r="G611" i="1"/>
  <c r="U611" i="1"/>
  <c r="V611" i="1" s="1" a="1"/>
  <c r="V611" i="1" s="1"/>
  <c r="F612" i="1"/>
  <c r="G612" i="1"/>
  <c r="U612" i="1"/>
  <c r="V612" i="1" s="1" a="1"/>
  <c r="V612" i="1" s="1"/>
  <c r="F613" i="1"/>
  <c r="G613" i="1"/>
  <c r="U613" i="1"/>
  <c r="V613" i="1" s="1" a="1"/>
  <c r="V613" i="1" s="1"/>
  <c r="F614" i="1"/>
  <c r="G614" i="1"/>
  <c r="U614" i="1"/>
  <c r="V614" i="1" s="1" a="1"/>
  <c r="V614" i="1" s="1"/>
  <c r="F615" i="1"/>
  <c r="G615" i="1"/>
  <c r="U615" i="1"/>
  <c r="V615" i="1" s="1" a="1"/>
  <c r="V615" i="1" s="1"/>
  <c r="F616" i="1"/>
  <c r="G616" i="1"/>
  <c r="U616" i="1"/>
  <c r="V616" i="1" s="1" a="1"/>
  <c r="V616" i="1" s="1"/>
  <c r="F617" i="1"/>
  <c r="G617" i="1"/>
  <c r="U617" i="1"/>
  <c r="V617" i="1" s="1" a="1"/>
  <c r="V617" i="1" s="1"/>
  <c r="F618" i="1"/>
  <c r="G618" i="1"/>
  <c r="U618" i="1"/>
  <c r="V618" i="1" s="1" a="1"/>
  <c r="V618" i="1" s="1"/>
  <c r="F619" i="1"/>
  <c r="G619" i="1"/>
  <c r="U619" i="1"/>
  <c r="V619" i="1" s="1" a="1"/>
  <c r="V619" i="1" s="1"/>
  <c r="F620" i="1"/>
  <c r="G620" i="1"/>
  <c r="U620" i="1"/>
  <c r="V620" i="1" s="1" a="1"/>
  <c r="V620" i="1" s="1"/>
  <c r="F621" i="1"/>
  <c r="G621" i="1"/>
  <c r="U621" i="1"/>
  <c r="V621" i="1" s="1" a="1"/>
  <c r="V621" i="1" s="1"/>
  <c r="F622" i="1"/>
  <c r="G622" i="1"/>
  <c r="U622" i="1"/>
  <c r="V622" i="1" s="1" a="1"/>
  <c r="V622" i="1" s="1"/>
  <c r="F623" i="1"/>
  <c r="G623" i="1"/>
  <c r="U623" i="1"/>
  <c r="V623" i="1" s="1" a="1"/>
  <c r="V623" i="1" s="1"/>
  <c r="F624" i="1"/>
  <c r="G624" i="1"/>
  <c r="U624" i="1"/>
  <c r="V624" i="1" s="1" a="1"/>
  <c r="V624" i="1" s="1"/>
  <c r="F625" i="1"/>
  <c r="G625" i="1"/>
  <c r="U625" i="1"/>
  <c r="V625" i="1" s="1" a="1"/>
  <c r="V625" i="1" s="1"/>
  <c r="F626" i="1"/>
  <c r="G626" i="1"/>
  <c r="U626" i="1"/>
  <c r="V626" i="1" s="1" a="1"/>
  <c r="V626" i="1" s="1"/>
  <c r="F627" i="1"/>
  <c r="G627" i="1"/>
  <c r="U627" i="1"/>
  <c r="V627" i="1" s="1" a="1"/>
  <c r="V627" i="1" s="1"/>
  <c r="F628" i="1"/>
  <c r="G628" i="1"/>
  <c r="U628" i="1"/>
  <c r="V628" i="1" s="1" a="1"/>
  <c r="V628" i="1" s="1"/>
  <c r="F629" i="1"/>
  <c r="G629" i="1"/>
  <c r="U629" i="1"/>
  <c r="V629" i="1" s="1" a="1"/>
  <c r="V629" i="1" s="1"/>
  <c r="F630" i="1"/>
  <c r="G630" i="1"/>
  <c r="U630" i="1"/>
  <c r="V630" i="1" s="1" a="1"/>
  <c r="V630" i="1" s="1"/>
  <c r="F631" i="1"/>
  <c r="G631" i="1"/>
  <c r="U631" i="1"/>
  <c r="V631" i="1" s="1" a="1"/>
  <c r="V631" i="1" s="1"/>
  <c r="F632" i="1"/>
  <c r="G632" i="1"/>
  <c r="U632" i="1"/>
  <c r="V632" i="1" s="1" a="1"/>
  <c r="V632" i="1" s="1"/>
  <c r="F633" i="1"/>
  <c r="G633" i="1"/>
  <c r="U633" i="1"/>
  <c r="V633" i="1" s="1" a="1"/>
  <c r="V633" i="1" s="1"/>
  <c r="F634" i="1"/>
  <c r="G634" i="1"/>
  <c r="U634" i="1"/>
  <c r="V634" i="1" s="1" a="1"/>
  <c r="V634" i="1" s="1"/>
  <c r="F635" i="1"/>
  <c r="G635" i="1"/>
  <c r="U635" i="1"/>
  <c r="V635" i="1" s="1" a="1"/>
  <c r="V635" i="1" s="1"/>
  <c r="F636" i="1"/>
  <c r="G636" i="1"/>
  <c r="U636" i="1"/>
  <c r="V636" i="1" s="1" a="1"/>
  <c r="V636" i="1" s="1"/>
  <c r="F637" i="1"/>
  <c r="G637" i="1"/>
  <c r="U637" i="1"/>
  <c r="V637" i="1" s="1" a="1"/>
  <c r="V637" i="1" s="1"/>
  <c r="F638" i="1"/>
  <c r="G638" i="1"/>
  <c r="U638" i="1"/>
  <c r="V638" i="1" s="1" a="1"/>
  <c r="V638" i="1" s="1"/>
  <c r="F639" i="1"/>
  <c r="G639" i="1"/>
  <c r="U639" i="1"/>
  <c r="V639" i="1" s="1" a="1"/>
  <c r="V639" i="1" s="1"/>
  <c r="F640" i="1"/>
  <c r="G640" i="1"/>
  <c r="U640" i="1"/>
  <c r="V640" i="1" s="1" a="1"/>
  <c r="V640" i="1" s="1"/>
  <c r="F641" i="1"/>
  <c r="G641" i="1"/>
  <c r="U641" i="1"/>
  <c r="V641" i="1" s="1" a="1"/>
  <c r="V641" i="1" s="1"/>
  <c r="F642" i="1"/>
  <c r="G642" i="1"/>
  <c r="U642" i="1"/>
  <c r="V642" i="1" s="1" a="1"/>
  <c r="V642" i="1" s="1"/>
  <c r="F643" i="1"/>
  <c r="G643" i="1"/>
  <c r="U643" i="1"/>
  <c r="V643" i="1" s="1" a="1"/>
  <c r="V643" i="1" s="1"/>
  <c r="F644" i="1"/>
  <c r="G644" i="1"/>
  <c r="U644" i="1"/>
  <c r="V644" i="1" s="1" a="1"/>
  <c r="V644" i="1" s="1"/>
  <c r="F645" i="1"/>
  <c r="G645" i="1"/>
  <c r="U645" i="1"/>
  <c r="V645" i="1" s="1" a="1"/>
  <c r="V645" i="1" s="1"/>
  <c r="F646" i="1"/>
  <c r="G646" i="1"/>
  <c r="U646" i="1"/>
  <c r="V646" i="1" s="1" a="1"/>
  <c r="V646" i="1" s="1"/>
  <c r="F647" i="1"/>
  <c r="G647" i="1"/>
  <c r="U647" i="1"/>
  <c r="V647" i="1" s="1" a="1"/>
  <c r="V647" i="1" s="1"/>
  <c r="F648" i="1"/>
  <c r="G648" i="1"/>
  <c r="U648" i="1"/>
  <c r="V648" i="1" s="1" a="1"/>
  <c r="V648" i="1" s="1"/>
  <c r="F649" i="1"/>
  <c r="G649" i="1"/>
  <c r="U649" i="1"/>
  <c r="V649" i="1" s="1" a="1"/>
  <c r="V649" i="1" s="1"/>
  <c r="F650" i="1"/>
  <c r="G650" i="1"/>
  <c r="U650" i="1"/>
  <c r="V650" i="1" s="1" a="1"/>
  <c r="V650" i="1" s="1"/>
  <c r="F651" i="1"/>
  <c r="G651" i="1"/>
  <c r="U651" i="1"/>
  <c r="V651" i="1" s="1" a="1"/>
  <c r="V651" i="1" s="1"/>
  <c r="F652" i="1"/>
  <c r="G652" i="1"/>
  <c r="U652" i="1"/>
  <c r="V652" i="1" s="1" a="1"/>
  <c r="V652" i="1" s="1"/>
  <c r="F653" i="1"/>
  <c r="G653" i="1"/>
  <c r="U653" i="1"/>
  <c r="V653" i="1" s="1" a="1"/>
  <c r="V653" i="1" s="1"/>
  <c r="F654" i="1"/>
  <c r="G654" i="1"/>
  <c r="U654" i="1"/>
  <c r="V654" i="1" s="1" a="1"/>
  <c r="V654" i="1" s="1"/>
  <c r="F655" i="1"/>
  <c r="G655" i="1"/>
  <c r="U655" i="1"/>
  <c r="V655" i="1" s="1" a="1"/>
  <c r="V655" i="1" s="1"/>
  <c r="F656" i="1"/>
  <c r="G656" i="1"/>
  <c r="U656" i="1"/>
  <c r="V656" i="1" s="1" a="1"/>
  <c r="V656" i="1" s="1"/>
  <c r="F657" i="1"/>
  <c r="G657" i="1"/>
  <c r="U657" i="1"/>
  <c r="V657" i="1" s="1" a="1"/>
  <c r="V657" i="1" s="1"/>
  <c r="F658" i="1"/>
  <c r="G658" i="1"/>
  <c r="U658" i="1"/>
  <c r="V658" i="1" s="1" a="1"/>
  <c r="V658" i="1" s="1"/>
  <c r="F659" i="1"/>
  <c r="G659" i="1"/>
  <c r="U659" i="1"/>
  <c r="V659" i="1" s="1" a="1"/>
  <c r="V659" i="1" s="1"/>
  <c r="F660" i="1"/>
  <c r="G660" i="1"/>
  <c r="U660" i="1"/>
  <c r="V660" i="1" s="1" a="1"/>
  <c r="V660" i="1" s="1"/>
  <c r="F661" i="1"/>
  <c r="G661" i="1"/>
  <c r="U661" i="1"/>
  <c r="V661" i="1" s="1" a="1"/>
  <c r="V661" i="1" s="1"/>
  <c r="F662" i="1"/>
  <c r="G662" i="1"/>
  <c r="U662" i="1"/>
  <c r="V662" i="1" s="1" a="1"/>
  <c r="V662" i="1" s="1"/>
  <c r="F663" i="1"/>
  <c r="G663" i="1"/>
  <c r="U663" i="1"/>
  <c r="V663" i="1" s="1" a="1"/>
  <c r="V663" i="1" s="1"/>
  <c r="F664" i="1"/>
  <c r="G664" i="1"/>
  <c r="U664" i="1"/>
  <c r="V664" i="1" s="1" a="1"/>
  <c r="V664" i="1" s="1"/>
  <c r="F665" i="1"/>
  <c r="G665" i="1"/>
  <c r="U665" i="1"/>
  <c r="V665" i="1" s="1" a="1"/>
  <c r="V665" i="1" s="1"/>
  <c r="F666" i="1"/>
  <c r="G666" i="1"/>
  <c r="U666" i="1"/>
  <c r="V666" i="1" s="1" a="1"/>
  <c r="V666" i="1" s="1"/>
  <c r="F667" i="1"/>
  <c r="G667" i="1"/>
  <c r="U667" i="1"/>
  <c r="V667" i="1" s="1" a="1"/>
  <c r="V667" i="1" s="1"/>
  <c r="F668" i="1"/>
  <c r="G668" i="1"/>
  <c r="U668" i="1"/>
  <c r="V668" i="1" s="1" a="1"/>
  <c r="V668" i="1" s="1"/>
  <c r="F669" i="1"/>
  <c r="G669" i="1"/>
  <c r="U669" i="1"/>
  <c r="V669" i="1" s="1" a="1"/>
  <c r="V669" i="1" s="1"/>
  <c r="F670" i="1"/>
  <c r="G670" i="1"/>
  <c r="U670" i="1"/>
  <c r="V670" i="1" s="1" a="1"/>
  <c r="V670" i="1" s="1"/>
  <c r="F671" i="1"/>
  <c r="G671" i="1"/>
  <c r="U671" i="1"/>
  <c r="V671" i="1" s="1" a="1"/>
  <c r="V671" i="1" s="1"/>
  <c r="F672" i="1"/>
  <c r="G672" i="1"/>
  <c r="U672" i="1"/>
  <c r="V672" i="1" s="1" a="1"/>
  <c r="V672" i="1" s="1"/>
  <c r="F673" i="1"/>
  <c r="G673" i="1"/>
  <c r="U673" i="1"/>
  <c r="V673" i="1" s="1" a="1"/>
  <c r="V673" i="1" s="1"/>
  <c r="F674" i="1"/>
  <c r="G674" i="1"/>
  <c r="U674" i="1"/>
  <c r="V674" i="1" s="1" a="1"/>
  <c r="V674" i="1" s="1"/>
  <c r="F675" i="1"/>
  <c r="G675" i="1"/>
  <c r="U675" i="1"/>
  <c r="V675" i="1" s="1" a="1"/>
  <c r="V675" i="1" s="1"/>
  <c r="F676" i="1"/>
  <c r="G676" i="1"/>
  <c r="U676" i="1"/>
  <c r="V676" i="1" s="1" a="1"/>
  <c r="V676" i="1" s="1"/>
  <c r="F677" i="1"/>
  <c r="G677" i="1"/>
  <c r="U677" i="1"/>
  <c r="V677" i="1" s="1" a="1"/>
  <c r="V677" i="1" s="1"/>
  <c r="F678" i="1"/>
  <c r="G678" i="1"/>
  <c r="U678" i="1"/>
  <c r="V678" i="1" s="1" a="1"/>
  <c r="V678" i="1" s="1"/>
  <c r="F679" i="1"/>
  <c r="G679" i="1"/>
  <c r="U679" i="1"/>
  <c r="V679" i="1" s="1" a="1"/>
  <c r="V679" i="1" s="1"/>
  <c r="F680" i="1"/>
  <c r="G680" i="1"/>
  <c r="U680" i="1"/>
  <c r="V680" i="1" s="1" a="1"/>
  <c r="V680" i="1" s="1"/>
  <c r="F681" i="1"/>
  <c r="G681" i="1"/>
  <c r="U681" i="1"/>
  <c r="V681" i="1" s="1" a="1"/>
  <c r="V681" i="1" s="1"/>
  <c r="F682" i="1"/>
  <c r="G682" i="1"/>
  <c r="U682" i="1"/>
  <c r="V682" i="1" s="1" a="1"/>
  <c r="V682" i="1" s="1"/>
  <c r="F683" i="1"/>
  <c r="G683" i="1"/>
  <c r="U683" i="1"/>
  <c r="V683" i="1" s="1" a="1"/>
  <c r="V683" i="1" s="1"/>
  <c r="F684" i="1"/>
  <c r="G684" i="1"/>
  <c r="U684" i="1"/>
  <c r="V684" i="1" s="1" a="1"/>
  <c r="V684" i="1" s="1"/>
  <c r="F685" i="1"/>
  <c r="G685" i="1"/>
  <c r="U685" i="1"/>
  <c r="V685" i="1" s="1" a="1"/>
  <c r="V685" i="1" s="1"/>
  <c r="F686" i="1"/>
  <c r="G686" i="1"/>
  <c r="U686" i="1"/>
  <c r="V686" i="1" s="1" a="1"/>
  <c r="V686" i="1" s="1"/>
  <c r="F687" i="1"/>
  <c r="G687" i="1"/>
  <c r="U687" i="1"/>
  <c r="V687" i="1" s="1" a="1"/>
  <c r="V687" i="1" s="1"/>
  <c r="F688" i="1"/>
  <c r="G688" i="1"/>
  <c r="U688" i="1"/>
  <c r="V688" i="1" s="1" a="1"/>
  <c r="V688" i="1" s="1"/>
  <c r="F689" i="1"/>
  <c r="G689" i="1"/>
  <c r="U689" i="1"/>
  <c r="V689" i="1" s="1" a="1"/>
  <c r="V689" i="1" s="1"/>
  <c r="F690" i="1"/>
  <c r="G690" i="1"/>
  <c r="U690" i="1"/>
  <c r="V690" i="1" s="1" a="1"/>
  <c r="V690" i="1" s="1"/>
  <c r="F691" i="1"/>
  <c r="G691" i="1"/>
  <c r="U691" i="1"/>
  <c r="V691" i="1" s="1" a="1"/>
  <c r="V691" i="1" s="1"/>
  <c r="F692" i="1"/>
  <c r="G692" i="1"/>
  <c r="U692" i="1"/>
  <c r="V692" i="1" s="1" a="1"/>
  <c r="V692" i="1" s="1"/>
  <c r="F693" i="1"/>
  <c r="G693" i="1"/>
  <c r="U693" i="1"/>
  <c r="V693" i="1" s="1" a="1"/>
  <c r="V693" i="1" s="1"/>
  <c r="F694" i="1"/>
  <c r="G694" i="1"/>
  <c r="U694" i="1"/>
  <c r="V694" i="1" s="1" a="1"/>
  <c r="V694" i="1" s="1"/>
  <c r="F695" i="1"/>
  <c r="G695" i="1"/>
  <c r="U695" i="1"/>
  <c r="V695" i="1" s="1" a="1"/>
  <c r="V695" i="1" s="1"/>
  <c r="F696" i="1"/>
  <c r="G696" i="1"/>
  <c r="U696" i="1"/>
  <c r="V696" i="1" s="1" a="1"/>
  <c r="V696" i="1" s="1"/>
  <c r="F697" i="1"/>
  <c r="G697" i="1"/>
  <c r="U697" i="1"/>
  <c r="V697" i="1" s="1" a="1"/>
  <c r="V697" i="1" s="1"/>
  <c r="F698" i="1"/>
  <c r="G698" i="1"/>
  <c r="U698" i="1"/>
  <c r="V698" i="1" s="1" a="1"/>
  <c r="V698" i="1" s="1"/>
  <c r="F699" i="1"/>
  <c r="G699" i="1"/>
  <c r="U699" i="1"/>
  <c r="V699" i="1" s="1" a="1"/>
  <c r="V699" i="1" s="1"/>
  <c r="F700" i="1"/>
  <c r="G700" i="1"/>
  <c r="U700" i="1"/>
  <c r="V700" i="1" s="1" a="1"/>
  <c r="V700" i="1" s="1"/>
  <c r="F701" i="1"/>
  <c r="G701" i="1"/>
  <c r="U701" i="1"/>
  <c r="V701" i="1" s="1" a="1"/>
  <c r="V701" i="1" s="1"/>
  <c r="F702" i="1"/>
  <c r="G702" i="1"/>
  <c r="U702" i="1"/>
  <c r="V702" i="1" s="1" a="1"/>
  <c r="V702" i="1" s="1"/>
  <c r="F703" i="1"/>
  <c r="G703" i="1"/>
  <c r="U703" i="1"/>
  <c r="V703" i="1" s="1" a="1"/>
  <c r="V703" i="1" s="1"/>
  <c r="F704" i="1"/>
  <c r="G704" i="1"/>
  <c r="U704" i="1"/>
  <c r="V704" i="1" s="1" a="1"/>
  <c r="V704" i="1" s="1"/>
  <c r="F705" i="1"/>
  <c r="G705" i="1"/>
  <c r="U705" i="1"/>
  <c r="V705" i="1" s="1" a="1"/>
  <c r="V705" i="1" s="1"/>
  <c r="F706" i="1"/>
  <c r="G706" i="1"/>
  <c r="U706" i="1"/>
  <c r="V706" i="1" s="1" a="1"/>
  <c r="V706" i="1" s="1"/>
  <c r="F707" i="1"/>
  <c r="G707" i="1"/>
  <c r="U707" i="1"/>
  <c r="V707" i="1" s="1" a="1"/>
  <c r="V707" i="1" s="1"/>
  <c r="F708" i="1"/>
  <c r="G708" i="1"/>
  <c r="U708" i="1"/>
  <c r="V708" i="1" s="1" a="1"/>
  <c r="V708" i="1" s="1"/>
  <c r="F709" i="1"/>
  <c r="G709" i="1"/>
  <c r="U709" i="1"/>
  <c r="V709" i="1" s="1" a="1"/>
  <c r="V709" i="1" s="1"/>
  <c r="F710" i="1"/>
  <c r="G710" i="1"/>
  <c r="U710" i="1"/>
  <c r="V710" i="1" s="1" a="1"/>
  <c r="V710" i="1" s="1"/>
  <c r="F711" i="1"/>
  <c r="G711" i="1"/>
  <c r="U711" i="1"/>
  <c r="V711" i="1" s="1" a="1"/>
  <c r="V711" i="1" s="1"/>
  <c r="F712" i="1"/>
  <c r="G712" i="1"/>
  <c r="U712" i="1"/>
  <c r="V712" i="1" s="1" a="1"/>
  <c r="V712" i="1" s="1"/>
  <c r="F713" i="1"/>
  <c r="G713" i="1"/>
  <c r="U713" i="1"/>
  <c r="V713" i="1" s="1" a="1"/>
  <c r="V713" i="1" s="1"/>
  <c r="F714" i="1"/>
  <c r="G714" i="1"/>
  <c r="U714" i="1"/>
  <c r="V714" i="1" s="1" a="1"/>
  <c r="V714" i="1" s="1"/>
  <c r="F715" i="1"/>
  <c r="G715" i="1"/>
  <c r="U715" i="1"/>
  <c r="V715" i="1" s="1" a="1"/>
  <c r="V715" i="1" s="1"/>
  <c r="F716" i="1"/>
  <c r="G716" i="1"/>
  <c r="U716" i="1"/>
  <c r="V716" i="1" s="1" a="1"/>
  <c r="V716" i="1" s="1"/>
  <c r="F717" i="1"/>
  <c r="G717" i="1"/>
  <c r="U717" i="1"/>
  <c r="V717" i="1" s="1" a="1"/>
  <c r="V717" i="1" s="1"/>
  <c r="F718" i="1"/>
  <c r="G718" i="1"/>
  <c r="U718" i="1"/>
  <c r="V718" i="1" s="1" a="1"/>
  <c r="V718" i="1" s="1"/>
  <c r="F719" i="1"/>
  <c r="G719" i="1"/>
  <c r="U719" i="1"/>
  <c r="V719" i="1" s="1" a="1"/>
  <c r="V719" i="1" s="1"/>
  <c r="F720" i="1"/>
  <c r="G720" i="1"/>
  <c r="U720" i="1"/>
  <c r="V720" i="1" s="1" a="1"/>
  <c r="V720" i="1" s="1"/>
  <c r="F721" i="1"/>
  <c r="G721" i="1"/>
  <c r="U721" i="1"/>
  <c r="V721" i="1" s="1" a="1"/>
  <c r="V721" i="1" s="1"/>
  <c r="F722" i="1"/>
  <c r="G722" i="1"/>
  <c r="U722" i="1"/>
  <c r="V722" i="1" s="1" a="1"/>
  <c r="V722" i="1" s="1"/>
  <c r="F723" i="1"/>
  <c r="G723" i="1"/>
  <c r="U723" i="1"/>
  <c r="V723" i="1" s="1" a="1"/>
  <c r="V723" i="1" s="1"/>
  <c r="F724" i="1"/>
  <c r="G724" i="1"/>
  <c r="U724" i="1"/>
  <c r="V724" i="1" s="1" a="1"/>
  <c r="V724" i="1" s="1"/>
  <c r="F725" i="1"/>
  <c r="G725" i="1"/>
  <c r="U725" i="1"/>
  <c r="V725" i="1" s="1" a="1"/>
  <c r="V725" i="1" s="1"/>
  <c r="F726" i="1"/>
  <c r="G726" i="1"/>
  <c r="U726" i="1"/>
  <c r="V726" i="1" s="1" a="1"/>
  <c r="V726" i="1" s="1"/>
  <c r="F727" i="1"/>
  <c r="G727" i="1"/>
  <c r="U727" i="1"/>
  <c r="V727" i="1" s="1" a="1"/>
  <c r="V727" i="1" s="1"/>
  <c r="F728" i="1"/>
  <c r="G728" i="1"/>
  <c r="U728" i="1"/>
  <c r="V728" i="1" s="1" a="1"/>
  <c r="V728" i="1" s="1"/>
  <c r="F729" i="1"/>
  <c r="G729" i="1"/>
  <c r="U729" i="1"/>
  <c r="V729" i="1" s="1" a="1"/>
  <c r="V729" i="1" s="1"/>
  <c r="F730" i="1"/>
  <c r="G730" i="1"/>
  <c r="U730" i="1"/>
  <c r="V730" i="1" s="1" a="1"/>
  <c r="V730" i="1" s="1"/>
  <c r="F731" i="1"/>
  <c r="G731" i="1"/>
  <c r="U731" i="1"/>
  <c r="V731" i="1" s="1" a="1"/>
  <c r="V731" i="1" s="1"/>
  <c r="F732" i="1"/>
  <c r="G732" i="1"/>
  <c r="U732" i="1"/>
  <c r="V732" i="1" s="1" a="1"/>
  <c r="V732" i="1" s="1"/>
  <c r="F733" i="1"/>
  <c r="G733" i="1"/>
  <c r="U733" i="1"/>
  <c r="V733" i="1" s="1" a="1"/>
  <c r="V733" i="1" s="1"/>
  <c r="F734" i="1"/>
  <c r="G734" i="1"/>
  <c r="U734" i="1"/>
  <c r="V734" i="1" s="1" a="1"/>
  <c r="V734" i="1" s="1"/>
  <c r="F735" i="1"/>
  <c r="G735" i="1"/>
  <c r="U735" i="1"/>
  <c r="V735" i="1" s="1" a="1"/>
  <c r="V735" i="1" s="1"/>
  <c r="F736" i="1"/>
  <c r="G736" i="1"/>
  <c r="U736" i="1"/>
  <c r="V736" i="1" s="1" a="1"/>
  <c r="V736" i="1" s="1"/>
  <c r="F737" i="1"/>
  <c r="G737" i="1"/>
  <c r="U737" i="1"/>
  <c r="V737" i="1" s="1" a="1"/>
  <c r="V737" i="1" s="1"/>
  <c r="F738" i="1"/>
  <c r="G738" i="1"/>
  <c r="U738" i="1"/>
  <c r="V738" i="1" s="1" a="1"/>
  <c r="V738" i="1" s="1"/>
  <c r="F739" i="1"/>
  <c r="G739" i="1"/>
  <c r="U739" i="1"/>
  <c r="V739" i="1" s="1" a="1"/>
  <c r="V739" i="1" s="1"/>
  <c r="F740" i="1"/>
  <c r="G740" i="1"/>
  <c r="U740" i="1"/>
  <c r="V740" i="1" s="1" a="1"/>
  <c r="V740" i="1" s="1"/>
  <c r="F741" i="1"/>
  <c r="G741" i="1"/>
  <c r="U741" i="1"/>
  <c r="V741" i="1" s="1" a="1"/>
  <c r="V741" i="1" s="1"/>
  <c r="F742" i="1"/>
  <c r="G742" i="1"/>
  <c r="U742" i="1"/>
  <c r="V742" i="1" s="1" a="1"/>
  <c r="V742" i="1" s="1"/>
  <c r="F743" i="1"/>
  <c r="G743" i="1"/>
  <c r="U743" i="1"/>
  <c r="V743" i="1" s="1" a="1"/>
  <c r="V743" i="1" s="1"/>
  <c r="F744" i="1"/>
  <c r="G744" i="1"/>
  <c r="U744" i="1"/>
  <c r="V744" i="1" s="1" a="1"/>
  <c r="V744" i="1" s="1"/>
  <c r="F745" i="1"/>
  <c r="G745" i="1"/>
  <c r="U745" i="1"/>
  <c r="V745" i="1" s="1" a="1"/>
  <c r="V745" i="1" s="1"/>
  <c r="F746" i="1"/>
  <c r="G746" i="1"/>
  <c r="U746" i="1"/>
  <c r="V746" i="1" s="1" a="1"/>
  <c r="V746" i="1" s="1"/>
  <c r="F747" i="1"/>
  <c r="G747" i="1"/>
  <c r="U747" i="1"/>
  <c r="V747" i="1" s="1" a="1"/>
  <c r="V747" i="1" s="1"/>
  <c r="F748" i="1"/>
  <c r="G748" i="1"/>
  <c r="U748" i="1"/>
  <c r="V748" i="1" s="1" a="1"/>
  <c r="V748" i="1" s="1"/>
  <c r="F749" i="1"/>
  <c r="G749" i="1"/>
  <c r="U749" i="1"/>
  <c r="V749" i="1" s="1" a="1"/>
  <c r="V749" i="1" s="1"/>
  <c r="F750" i="1"/>
  <c r="G750" i="1"/>
  <c r="U750" i="1"/>
  <c r="V750" i="1" s="1" a="1"/>
  <c r="V750" i="1" s="1"/>
  <c r="F751" i="1"/>
  <c r="G751" i="1"/>
  <c r="U751" i="1"/>
  <c r="V751" i="1" s="1" a="1"/>
  <c r="V751" i="1" s="1"/>
  <c r="F752" i="1"/>
  <c r="G752" i="1"/>
  <c r="U752" i="1"/>
  <c r="V752" i="1" s="1" a="1"/>
  <c r="V752" i="1" s="1"/>
  <c r="F753" i="1"/>
  <c r="G753" i="1"/>
  <c r="U753" i="1"/>
  <c r="V753" i="1" s="1" a="1"/>
  <c r="V753" i="1" s="1"/>
  <c r="F754" i="1"/>
  <c r="G754" i="1"/>
  <c r="U754" i="1"/>
  <c r="V754" i="1" s="1" a="1"/>
  <c r="V754" i="1" s="1"/>
  <c r="F755" i="1"/>
  <c r="G755" i="1"/>
  <c r="U755" i="1"/>
  <c r="V755" i="1" s="1" a="1"/>
  <c r="V755" i="1" s="1"/>
  <c r="F756" i="1"/>
  <c r="G756" i="1"/>
  <c r="U756" i="1"/>
  <c r="V756" i="1" s="1" a="1"/>
  <c r="V756" i="1" s="1"/>
  <c r="F757" i="1"/>
  <c r="G757" i="1"/>
  <c r="U757" i="1"/>
  <c r="V757" i="1" s="1" a="1"/>
  <c r="V757" i="1" s="1"/>
  <c r="F758" i="1"/>
  <c r="G758" i="1"/>
  <c r="U758" i="1"/>
  <c r="V758" i="1" s="1" a="1"/>
  <c r="V758" i="1" s="1"/>
  <c r="F759" i="1"/>
  <c r="G759" i="1"/>
  <c r="U759" i="1"/>
  <c r="V759" i="1" s="1" a="1"/>
  <c r="V759" i="1" s="1"/>
  <c r="F760" i="1"/>
  <c r="G760" i="1"/>
  <c r="U760" i="1"/>
  <c r="V760" i="1" s="1" a="1"/>
  <c r="V760" i="1" s="1"/>
  <c r="F761" i="1"/>
  <c r="G761" i="1"/>
  <c r="U761" i="1"/>
  <c r="V761" i="1" s="1" a="1"/>
  <c r="V761" i="1" s="1"/>
  <c r="F762" i="1"/>
  <c r="G762" i="1"/>
  <c r="U762" i="1"/>
  <c r="V762" i="1" s="1" a="1"/>
  <c r="V762" i="1" s="1"/>
  <c r="F763" i="1"/>
  <c r="G763" i="1"/>
  <c r="U763" i="1"/>
  <c r="V763" i="1" s="1" a="1"/>
  <c r="V763" i="1" s="1"/>
  <c r="F764" i="1"/>
  <c r="G764" i="1"/>
  <c r="U764" i="1"/>
  <c r="V764" i="1" s="1" a="1"/>
  <c r="V764" i="1" s="1"/>
  <c r="F765" i="1"/>
  <c r="G765" i="1"/>
  <c r="U765" i="1"/>
  <c r="V765" i="1" s="1" a="1"/>
  <c r="V765" i="1" s="1"/>
  <c r="F766" i="1"/>
  <c r="G766" i="1"/>
  <c r="U766" i="1"/>
  <c r="V766" i="1" s="1" a="1"/>
  <c r="V766" i="1" s="1"/>
  <c r="F767" i="1"/>
  <c r="G767" i="1"/>
  <c r="U767" i="1"/>
  <c r="V767" i="1" s="1" a="1"/>
  <c r="V767" i="1" s="1"/>
  <c r="F768" i="1"/>
  <c r="G768" i="1"/>
  <c r="U768" i="1"/>
  <c r="V768" i="1" s="1" a="1"/>
  <c r="V768" i="1" s="1"/>
  <c r="F769" i="1"/>
  <c r="G769" i="1"/>
  <c r="U769" i="1"/>
  <c r="V769" i="1" s="1" a="1"/>
  <c r="V769" i="1" s="1"/>
  <c r="F770" i="1"/>
  <c r="G770" i="1"/>
  <c r="U770" i="1"/>
  <c r="V770" i="1" s="1" a="1"/>
  <c r="V770" i="1" s="1"/>
  <c r="F771" i="1"/>
  <c r="G771" i="1"/>
  <c r="U771" i="1"/>
  <c r="V771" i="1" s="1" a="1"/>
  <c r="V771" i="1" s="1"/>
  <c r="F772" i="1"/>
  <c r="G772" i="1"/>
  <c r="U772" i="1"/>
  <c r="V772" i="1" s="1" a="1"/>
  <c r="V772" i="1" s="1"/>
  <c r="F773" i="1"/>
  <c r="G773" i="1"/>
  <c r="U773" i="1"/>
  <c r="V773" i="1" s="1" a="1"/>
  <c r="V773" i="1" s="1"/>
  <c r="F774" i="1"/>
  <c r="G774" i="1"/>
  <c r="U774" i="1"/>
  <c r="V774" i="1" s="1" a="1"/>
  <c r="V774" i="1" s="1"/>
  <c r="F775" i="1"/>
  <c r="G775" i="1"/>
  <c r="U775" i="1"/>
  <c r="V775" i="1" s="1" a="1"/>
  <c r="V775" i="1" s="1"/>
  <c r="F776" i="1"/>
  <c r="G776" i="1"/>
  <c r="U776" i="1"/>
  <c r="V776" i="1" s="1" a="1"/>
  <c r="V776" i="1" s="1"/>
  <c r="F777" i="1"/>
  <c r="G777" i="1"/>
  <c r="U777" i="1"/>
  <c r="V777" i="1" s="1" a="1"/>
  <c r="V777" i="1" s="1"/>
  <c r="F778" i="1"/>
  <c r="G778" i="1"/>
  <c r="U778" i="1"/>
  <c r="V778" i="1" s="1" a="1"/>
  <c r="V778" i="1" s="1"/>
  <c r="F779" i="1"/>
  <c r="G779" i="1"/>
  <c r="U779" i="1"/>
  <c r="V779" i="1" s="1" a="1"/>
  <c r="V779" i="1" s="1"/>
  <c r="F780" i="1"/>
  <c r="G780" i="1"/>
  <c r="U780" i="1"/>
  <c r="V780" i="1" s="1" a="1"/>
  <c r="V780" i="1" s="1"/>
  <c r="F781" i="1"/>
  <c r="G781" i="1"/>
  <c r="U781" i="1"/>
  <c r="V781" i="1" s="1" a="1"/>
  <c r="V781" i="1" s="1"/>
  <c r="F782" i="1"/>
  <c r="G782" i="1"/>
  <c r="U782" i="1"/>
  <c r="V782" i="1" s="1" a="1"/>
  <c r="V782" i="1" s="1"/>
  <c r="F783" i="1"/>
  <c r="G783" i="1"/>
  <c r="U783" i="1"/>
  <c r="V783" i="1" s="1" a="1"/>
  <c r="V783" i="1" s="1"/>
  <c r="F784" i="1"/>
  <c r="G784" i="1"/>
  <c r="U784" i="1"/>
  <c r="V784" i="1" s="1" a="1"/>
  <c r="V784" i="1" s="1"/>
  <c r="F785" i="1"/>
  <c r="G785" i="1"/>
  <c r="U785" i="1"/>
  <c r="V785" i="1" s="1" a="1"/>
  <c r="V785" i="1" s="1"/>
  <c r="F786" i="1"/>
  <c r="G786" i="1"/>
  <c r="U786" i="1"/>
  <c r="V786" i="1" s="1" a="1"/>
  <c r="V786" i="1" s="1"/>
  <c r="F787" i="1"/>
  <c r="G787" i="1"/>
  <c r="U787" i="1"/>
  <c r="V787" i="1" s="1" a="1"/>
  <c r="V787" i="1" s="1"/>
  <c r="F788" i="1"/>
  <c r="G788" i="1"/>
  <c r="U788" i="1"/>
  <c r="V788" i="1" s="1" a="1"/>
  <c r="V788" i="1" s="1"/>
  <c r="F789" i="1"/>
  <c r="G789" i="1"/>
  <c r="U789" i="1"/>
  <c r="V789" i="1" s="1" a="1"/>
  <c r="V789" i="1" s="1"/>
  <c r="F790" i="1"/>
  <c r="G790" i="1"/>
  <c r="U790" i="1"/>
  <c r="V790" i="1" s="1" a="1"/>
  <c r="V790" i="1" s="1"/>
  <c r="F791" i="1"/>
  <c r="G791" i="1"/>
  <c r="U791" i="1"/>
  <c r="V791" i="1" s="1" a="1"/>
  <c r="V791" i="1" s="1"/>
  <c r="F792" i="1"/>
  <c r="G792" i="1"/>
  <c r="U792" i="1"/>
  <c r="V792" i="1" s="1" a="1"/>
  <c r="V792" i="1" s="1"/>
  <c r="F793" i="1"/>
  <c r="G793" i="1"/>
  <c r="U793" i="1"/>
  <c r="V793" i="1" s="1" a="1"/>
  <c r="V793" i="1" s="1"/>
  <c r="F794" i="1"/>
  <c r="G794" i="1"/>
  <c r="U794" i="1"/>
  <c r="V794" i="1" s="1" a="1"/>
  <c r="V794" i="1" s="1"/>
  <c r="F795" i="1"/>
  <c r="G795" i="1"/>
  <c r="U795" i="1"/>
  <c r="V795" i="1" s="1" a="1"/>
  <c r="V795" i="1" s="1"/>
  <c r="F796" i="1"/>
  <c r="G796" i="1"/>
  <c r="U796" i="1"/>
  <c r="V796" i="1" s="1" a="1"/>
  <c r="V796" i="1" s="1"/>
  <c r="F797" i="1"/>
  <c r="G797" i="1"/>
  <c r="U797" i="1"/>
  <c r="V797" i="1" s="1" a="1"/>
  <c r="V797" i="1" s="1"/>
  <c r="F798" i="1"/>
  <c r="G798" i="1"/>
  <c r="U798" i="1"/>
  <c r="V798" i="1" s="1" a="1"/>
  <c r="V798" i="1" s="1"/>
  <c r="F799" i="1"/>
  <c r="G799" i="1"/>
  <c r="U799" i="1"/>
  <c r="V799" i="1" s="1" a="1"/>
  <c r="V799" i="1" s="1"/>
  <c r="F800" i="1"/>
  <c r="G800" i="1"/>
  <c r="U800" i="1"/>
  <c r="V800" i="1" s="1" a="1"/>
  <c r="V800" i="1" s="1"/>
  <c r="F801" i="1"/>
  <c r="G801" i="1"/>
  <c r="U801" i="1"/>
  <c r="V801" i="1" s="1" a="1"/>
  <c r="V801" i="1" s="1"/>
  <c r="F802" i="1"/>
  <c r="G802" i="1"/>
  <c r="U802" i="1"/>
  <c r="V802" i="1" s="1" a="1"/>
  <c r="V802" i="1" s="1"/>
  <c r="F803" i="1"/>
  <c r="G803" i="1"/>
  <c r="U803" i="1"/>
  <c r="V803" i="1" s="1" a="1"/>
  <c r="V803" i="1" s="1"/>
  <c r="F804" i="1"/>
  <c r="G804" i="1"/>
  <c r="U804" i="1"/>
  <c r="V804" i="1" s="1" a="1"/>
  <c r="V804" i="1" s="1"/>
  <c r="F805" i="1"/>
  <c r="G805" i="1"/>
  <c r="U805" i="1"/>
  <c r="V805" i="1" s="1" a="1"/>
  <c r="V805" i="1" s="1"/>
  <c r="F806" i="1"/>
  <c r="G806" i="1"/>
  <c r="U806" i="1"/>
  <c r="V806" i="1" s="1" a="1"/>
  <c r="V806" i="1" s="1"/>
  <c r="F807" i="1"/>
  <c r="G807" i="1"/>
  <c r="U807" i="1"/>
  <c r="V807" i="1" s="1" a="1"/>
  <c r="V807" i="1" s="1"/>
  <c r="F808" i="1"/>
  <c r="G808" i="1"/>
  <c r="U808" i="1"/>
  <c r="V808" i="1" s="1" a="1"/>
  <c r="V808" i="1" s="1"/>
  <c r="F809" i="1"/>
  <c r="G809" i="1"/>
  <c r="U809" i="1"/>
  <c r="V809" i="1" s="1" a="1"/>
  <c r="V809" i="1" s="1"/>
  <c r="F810" i="1"/>
  <c r="G810" i="1"/>
  <c r="U810" i="1"/>
  <c r="V810" i="1" s="1" a="1"/>
  <c r="V810" i="1" s="1"/>
  <c r="F811" i="1"/>
  <c r="G811" i="1"/>
  <c r="U811" i="1"/>
  <c r="V811" i="1" s="1" a="1"/>
  <c r="V811" i="1" s="1"/>
  <c r="F812" i="1"/>
  <c r="G812" i="1"/>
  <c r="U812" i="1"/>
  <c r="V812" i="1" s="1" a="1"/>
  <c r="V812" i="1" s="1"/>
  <c r="F813" i="1"/>
  <c r="G813" i="1"/>
  <c r="U813" i="1"/>
  <c r="V813" i="1" s="1" a="1"/>
  <c r="V813" i="1" s="1"/>
  <c r="F814" i="1"/>
  <c r="G814" i="1"/>
  <c r="U814" i="1"/>
  <c r="V814" i="1" s="1" a="1"/>
  <c r="V814" i="1" s="1"/>
  <c r="F815" i="1"/>
  <c r="G815" i="1"/>
  <c r="U815" i="1"/>
  <c r="V815" i="1" s="1" a="1"/>
  <c r="V815" i="1" s="1"/>
  <c r="F816" i="1"/>
  <c r="G816" i="1"/>
  <c r="U816" i="1"/>
  <c r="V816" i="1" s="1" a="1"/>
  <c r="V816" i="1" s="1"/>
  <c r="F817" i="1"/>
  <c r="G817" i="1"/>
  <c r="U817" i="1"/>
  <c r="V817" i="1" s="1" a="1"/>
  <c r="V817" i="1" s="1"/>
  <c r="F818" i="1"/>
  <c r="G818" i="1"/>
  <c r="U818" i="1"/>
  <c r="V818" i="1" s="1" a="1"/>
  <c r="V818" i="1" s="1"/>
  <c r="F819" i="1"/>
  <c r="G819" i="1"/>
  <c r="U819" i="1"/>
  <c r="V819" i="1" s="1" a="1"/>
  <c r="V819" i="1" s="1"/>
  <c r="F820" i="1"/>
  <c r="G820" i="1"/>
  <c r="U820" i="1"/>
  <c r="V820" i="1" s="1" a="1"/>
  <c r="V820" i="1" s="1"/>
  <c r="F821" i="1"/>
  <c r="G821" i="1"/>
  <c r="U821" i="1"/>
  <c r="V821" i="1" s="1" a="1"/>
  <c r="V821" i="1" s="1"/>
  <c r="F822" i="1"/>
  <c r="G822" i="1"/>
  <c r="U822" i="1"/>
  <c r="V822" i="1" s="1" a="1"/>
  <c r="V822" i="1" s="1"/>
  <c r="F823" i="1"/>
  <c r="G823" i="1"/>
  <c r="U823" i="1"/>
  <c r="V823" i="1" s="1" a="1"/>
  <c r="V823" i="1" s="1"/>
  <c r="F824" i="1"/>
  <c r="G824" i="1"/>
  <c r="U824" i="1"/>
  <c r="V824" i="1" s="1" a="1"/>
  <c r="V824" i="1" s="1"/>
  <c r="F825" i="1"/>
  <c r="G825" i="1"/>
  <c r="U825" i="1"/>
  <c r="V825" i="1" s="1" a="1"/>
  <c r="V825" i="1" s="1"/>
  <c r="F826" i="1"/>
  <c r="G826" i="1"/>
  <c r="U826" i="1"/>
  <c r="V826" i="1" s="1" a="1"/>
  <c r="V826" i="1" s="1"/>
  <c r="F827" i="1"/>
  <c r="G827" i="1"/>
  <c r="U827" i="1"/>
  <c r="V827" i="1" s="1" a="1"/>
  <c r="V827" i="1" s="1"/>
  <c r="F828" i="1"/>
  <c r="G828" i="1"/>
  <c r="U828" i="1"/>
  <c r="V828" i="1" s="1" a="1"/>
  <c r="V828" i="1" s="1"/>
  <c r="F829" i="1"/>
  <c r="G829" i="1"/>
  <c r="U829" i="1"/>
  <c r="V829" i="1" s="1" a="1"/>
  <c r="V829" i="1" s="1"/>
  <c r="F830" i="1"/>
  <c r="G830" i="1"/>
  <c r="U830" i="1"/>
  <c r="V830" i="1" s="1" a="1"/>
  <c r="V830" i="1" s="1"/>
  <c r="F831" i="1"/>
  <c r="G831" i="1"/>
  <c r="U831" i="1"/>
  <c r="V831" i="1" s="1" a="1"/>
  <c r="V831" i="1" s="1"/>
  <c r="F832" i="1"/>
  <c r="G832" i="1"/>
  <c r="U832" i="1"/>
  <c r="V832" i="1" s="1" a="1"/>
  <c r="V832" i="1" s="1"/>
  <c r="F833" i="1"/>
  <c r="G833" i="1"/>
  <c r="U833" i="1"/>
  <c r="V833" i="1" s="1" a="1"/>
  <c r="V833" i="1" s="1"/>
  <c r="F834" i="1"/>
  <c r="G834" i="1"/>
  <c r="U834" i="1"/>
  <c r="V834" i="1" s="1" a="1"/>
  <c r="V834" i="1" s="1"/>
  <c r="F835" i="1"/>
  <c r="G835" i="1"/>
  <c r="U835" i="1"/>
  <c r="V835" i="1" s="1" a="1"/>
  <c r="V835" i="1" s="1"/>
  <c r="F836" i="1"/>
  <c r="G836" i="1"/>
  <c r="U836" i="1"/>
  <c r="V836" i="1" s="1" a="1"/>
  <c r="V836" i="1" s="1"/>
  <c r="F837" i="1"/>
  <c r="G837" i="1"/>
  <c r="U837" i="1"/>
  <c r="V837" i="1" s="1" a="1"/>
  <c r="V837" i="1" s="1"/>
  <c r="F838" i="1"/>
  <c r="G838" i="1"/>
  <c r="U838" i="1"/>
  <c r="V838" i="1" s="1" a="1"/>
  <c r="V838" i="1" s="1"/>
  <c r="F839" i="1"/>
  <c r="G839" i="1"/>
  <c r="U839" i="1"/>
  <c r="V839" i="1" s="1" a="1"/>
  <c r="V839" i="1" s="1"/>
  <c r="F840" i="1"/>
  <c r="G840" i="1"/>
  <c r="U840" i="1"/>
  <c r="V840" i="1" s="1" a="1"/>
  <c r="V840" i="1" s="1"/>
  <c r="F841" i="1"/>
  <c r="G841" i="1"/>
  <c r="U841" i="1"/>
  <c r="V841" i="1" s="1" a="1"/>
  <c r="V841" i="1" s="1"/>
  <c r="F842" i="1"/>
  <c r="G842" i="1"/>
  <c r="U842" i="1"/>
  <c r="V842" i="1" s="1" a="1"/>
  <c r="V842" i="1" s="1"/>
  <c r="F843" i="1"/>
  <c r="G843" i="1"/>
  <c r="U843" i="1"/>
  <c r="V843" i="1" s="1" a="1"/>
  <c r="V843" i="1" s="1"/>
  <c r="F844" i="1"/>
  <c r="G844" i="1"/>
  <c r="U844" i="1"/>
  <c r="V844" i="1" s="1" a="1"/>
  <c r="V844" i="1" s="1"/>
  <c r="F845" i="1"/>
  <c r="G845" i="1"/>
  <c r="U845" i="1"/>
  <c r="V845" i="1" s="1" a="1"/>
  <c r="V845" i="1" s="1"/>
  <c r="F846" i="1"/>
  <c r="G846" i="1"/>
  <c r="U846" i="1"/>
  <c r="V846" i="1" s="1" a="1"/>
  <c r="V846" i="1" s="1"/>
  <c r="F847" i="1"/>
  <c r="G847" i="1"/>
  <c r="U847" i="1"/>
  <c r="V847" i="1" s="1" a="1"/>
  <c r="V847" i="1" s="1"/>
  <c r="F848" i="1"/>
  <c r="G848" i="1"/>
  <c r="U848" i="1"/>
  <c r="V848" i="1" s="1" a="1"/>
  <c r="V848" i="1" s="1"/>
  <c r="F849" i="1"/>
  <c r="G849" i="1"/>
  <c r="U849" i="1"/>
  <c r="V849" i="1" s="1" a="1"/>
  <c r="V849" i="1" s="1"/>
  <c r="F850" i="1"/>
  <c r="G850" i="1"/>
  <c r="U850" i="1"/>
  <c r="V850" i="1" s="1" a="1"/>
  <c r="V850" i="1" s="1"/>
  <c r="F851" i="1"/>
  <c r="G851" i="1"/>
  <c r="U851" i="1"/>
  <c r="V851" i="1" s="1" a="1"/>
  <c r="V851" i="1" s="1"/>
  <c r="F852" i="1"/>
  <c r="G852" i="1"/>
  <c r="U852" i="1"/>
  <c r="V852" i="1" s="1" a="1"/>
  <c r="V852" i="1" s="1"/>
  <c r="F853" i="1"/>
  <c r="G853" i="1"/>
  <c r="U853" i="1"/>
  <c r="V853" i="1" s="1" a="1"/>
  <c r="V853" i="1" s="1"/>
  <c r="F854" i="1"/>
  <c r="G854" i="1"/>
  <c r="U854" i="1"/>
  <c r="V854" i="1" s="1" a="1"/>
  <c r="V854" i="1" s="1"/>
  <c r="F855" i="1"/>
  <c r="G855" i="1"/>
  <c r="U855" i="1"/>
  <c r="V855" i="1" s="1" a="1"/>
  <c r="V855" i="1" s="1"/>
  <c r="F856" i="1"/>
  <c r="G856" i="1"/>
  <c r="U856" i="1"/>
  <c r="V856" i="1" s="1" a="1"/>
  <c r="V856" i="1" s="1"/>
  <c r="F857" i="1"/>
  <c r="G857" i="1"/>
  <c r="U857" i="1"/>
  <c r="V857" i="1" s="1" a="1"/>
  <c r="V857" i="1" s="1"/>
  <c r="F858" i="1"/>
  <c r="G858" i="1"/>
  <c r="U858" i="1"/>
  <c r="V858" i="1" s="1" a="1"/>
  <c r="V858" i="1" s="1"/>
  <c r="F859" i="1"/>
  <c r="G859" i="1"/>
  <c r="U859" i="1"/>
  <c r="V859" i="1" s="1" a="1"/>
  <c r="V859" i="1" s="1"/>
  <c r="F860" i="1"/>
  <c r="G860" i="1"/>
  <c r="U860" i="1"/>
  <c r="V860" i="1" s="1" a="1"/>
  <c r="V860" i="1" s="1"/>
  <c r="F861" i="1"/>
  <c r="G861" i="1"/>
  <c r="U861" i="1"/>
  <c r="V861" i="1" s="1" a="1"/>
  <c r="V861" i="1" s="1"/>
  <c r="F862" i="1"/>
  <c r="G862" i="1"/>
  <c r="U862" i="1"/>
  <c r="V862" i="1" s="1" a="1"/>
  <c r="V862" i="1" s="1"/>
  <c r="F863" i="1"/>
  <c r="G863" i="1"/>
  <c r="U863" i="1"/>
  <c r="V863" i="1" s="1" a="1"/>
  <c r="V863" i="1" s="1"/>
  <c r="F864" i="1"/>
  <c r="G864" i="1"/>
  <c r="U864" i="1"/>
  <c r="V864" i="1" s="1" a="1"/>
  <c r="V864" i="1" s="1"/>
  <c r="F865" i="1"/>
  <c r="G865" i="1"/>
  <c r="U865" i="1"/>
  <c r="V865" i="1" s="1" a="1"/>
  <c r="V865" i="1" s="1"/>
  <c r="F866" i="1"/>
  <c r="G866" i="1"/>
  <c r="U866" i="1"/>
  <c r="V866" i="1" s="1" a="1"/>
  <c r="V866" i="1" s="1"/>
  <c r="F867" i="1"/>
  <c r="G867" i="1"/>
  <c r="U867" i="1"/>
  <c r="V867" i="1" s="1" a="1"/>
  <c r="V867" i="1" s="1"/>
  <c r="F868" i="1"/>
  <c r="G868" i="1"/>
  <c r="U868" i="1"/>
  <c r="V868" i="1" s="1" a="1"/>
  <c r="V868" i="1" s="1"/>
  <c r="F869" i="1"/>
  <c r="G869" i="1"/>
  <c r="U869" i="1"/>
  <c r="V869" i="1" s="1" a="1"/>
  <c r="V869" i="1" s="1"/>
  <c r="F870" i="1"/>
  <c r="G870" i="1"/>
  <c r="U870" i="1"/>
  <c r="V870" i="1" s="1" a="1"/>
  <c r="V870" i="1" s="1"/>
  <c r="F871" i="1"/>
  <c r="G871" i="1"/>
  <c r="U871" i="1"/>
  <c r="V871" i="1" s="1" a="1"/>
  <c r="V871" i="1" s="1"/>
  <c r="F872" i="1"/>
  <c r="G872" i="1"/>
  <c r="U872" i="1"/>
  <c r="V872" i="1" s="1" a="1"/>
  <c r="V872" i="1" s="1"/>
  <c r="F873" i="1"/>
  <c r="G873" i="1"/>
  <c r="U873" i="1"/>
  <c r="V873" i="1" s="1" a="1"/>
  <c r="V873" i="1" s="1"/>
  <c r="F874" i="1"/>
  <c r="G874" i="1"/>
  <c r="U874" i="1"/>
  <c r="V874" i="1" s="1" a="1"/>
  <c r="V874" i="1" s="1"/>
  <c r="F875" i="1"/>
  <c r="G875" i="1"/>
  <c r="U875" i="1"/>
  <c r="V875" i="1" s="1" a="1"/>
  <c r="V875" i="1" s="1"/>
  <c r="F876" i="1"/>
  <c r="G876" i="1"/>
  <c r="U876" i="1"/>
  <c r="V876" i="1" s="1" a="1"/>
  <c r="V876" i="1" s="1"/>
  <c r="F877" i="1"/>
  <c r="G877" i="1"/>
  <c r="U877" i="1"/>
  <c r="V877" i="1" s="1" a="1"/>
  <c r="V877" i="1" s="1"/>
  <c r="F878" i="1"/>
  <c r="G878" i="1"/>
  <c r="U878" i="1"/>
  <c r="V878" i="1" s="1" a="1"/>
  <c r="V878" i="1" s="1"/>
  <c r="F879" i="1"/>
  <c r="G879" i="1"/>
  <c r="U879" i="1"/>
  <c r="V879" i="1" s="1" a="1"/>
  <c r="V879" i="1" s="1"/>
  <c r="F880" i="1"/>
  <c r="G880" i="1"/>
  <c r="U880" i="1"/>
  <c r="V880" i="1" s="1" a="1"/>
  <c r="V880" i="1" s="1"/>
  <c r="F881" i="1"/>
  <c r="G881" i="1"/>
  <c r="U881" i="1"/>
  <c r="V881" i="1" s="1" a="1"/>
  <c r="V881" i="1" s="1"/>
  <c r="F882" i="1"/>
  <c r="G882" i="1"/>
  <c r="U882" i="1"/>
  <c r="V882" i="1" s="1" a="1"/>
  <c r="V882" i="1" s="1"/>
  <c r="F883" i="1"/>
  <c r="G883" i="1"/>
  <c r="U883" i="1"/>
  <c r="V883" i="1" s="1" a="1"/>
  <c r="V883" i="1" s="1"/>
  <c r="F884" i="1"/>
  <c r="G884" i="1"/>
  <c r="U884" i="1"/>
  <c r="V884" i="1" s="1" a="1"/>
  <c r="V884" i="1" s="1"/>
  <c r="F885" i="1"/>
  <c r="G885" i="1"/>
  <c r="U885" i="1"/>
  <c r="V885" i="1" s="1" a="1"/>
  <c r="V885" i="1" s="1"/>
  <c r="F886" i="1"/>
  <c r="G886" i="1"/>
  <c r="U886" i="1"/>
  <c r="V886" i="1" s="1" a="1"/>
  <c r="V886" i="1" s="1"/>
  <c r="F887" i="1"/>
  <c r="G887" i="1"/>
  <c r="U887" i="1"/>
  <c r="V887" i="1" s="1" a="1"/>
  <c r="V887" i="1" s="1"/>
  <c r="F888" i="1"/>
  <c r="G888" i="1"/>
  <c r="U888" i="1"/>
  <c r="V888" i="1" s="1" a="1"/>
  <c r="V888" i="1" s="1"/>
  <c r="F889" i="1"/>
  <c r="G889" i="1"/>
  <c r="U889" i="1"/>
  <c r="V889" i="1" s="1" a="1"/>
  <c r="V889" i="1" s="1"/>
  <c r="F890" i="1"/>
  <c r="G890" i="1"/>
  <c r="U890" i="1"/>
  <c r="V890" i="1" s="1" a="1"/>
  <c r="V890" i="1" s="1"/>
  <c r="F891" i="1"/>
  <c r="G891" i="1"/>
  <c r="U891" i="1"/>
  <c r="V891" i="1" s="1" a="1"/>
  <c r="V891" i="1" s="1"/>
  <c r="F892" i="1"/>
  <c r="G892" i="1"/>
  <c r="U892" i="1"/>
  <c r="V892" i="1" s="1" a="1"/>
  <c r="V892" i="1" s="1"/>
  <c r="F893" i="1"/>
  <c r="G893" i="1"/>
  <c r="U893" i="1"/>
  <c r="V893" i="1" s="1" a="1"/>
  <c r="V893" i="1" s="1"/>
  <c r="F894" i="1"/>
  <c r="G894" i="1"/>
  <c r="U894" i="1"/>
  <c r="V894" i="1" s="1" a="1"/>
  <c r="V894" i="1" s="1"/>
  <c r="F895" i="1"/>
  <c r="G895" i="1"/>
  <c r="U895" i="1"/>
  <c r="V895" i="1" s="1" a="1"/>
  <c r="V895" i="1" s="1"/>
  <c r="F896" i="1"/>
  <c r="G896" i="1"/>
  <c r="U896" i="1"/>
  <c r="V896" i="1" s="1" a="1"/>
  <c r="V896" i="1" s="1"/>
  <c r="F897" i="1"/>
  <c r="G897" i="1"/>
  <c r="U897" i="1"/>
  <c r="V897" i="1" s="1" a="1"/>
  <c r="V897" i="1" s="1"/>
  <c r="F898" i="1"/>
  <c r="G898" i="1"/>
  <c r="U898" i="1"/>
  <c r="V898" i="1" s="1" a="1"/>
  <c r="V898" i="1" s="1"/>
  <c r="F899" i="1"/>
  <c r="G899" i="1"/>
  <c r="U899" i="1"/>
  <c r="V899" i="1" s="1" a="1"/>
  <c r="V899" i="1" s="1"/>
  <c r="F900" i="1"/>
  <c r="G900" i="1"/>
  <c r="U900" i="1"/>
  <c r="V900" i="1" s="1" a="1"/>
  <c r="V900" i="1" s="1"/>
  <c r="F901" i="1"/>
  <c r="G901" i="1"/>
  <c r="U901" i="1"/>
  <c r="V901" i="1" s="1" a="1"/>
  <c r="V901" i="1" s="1"/>
  <c r="F902" i="1"/>
  <c r="G902" i="1"/>
  <c r="U902" i="1"/>
  <c r="V902" i="1" s="1" a="1"/>
  <c r="V902" i="1" s="1"/>
  <c r="F903" i="1"/>
  <c r="G903" i="1"/>
  <c r="U903" i="1"/>
  <c r="V903" i="1" s="1" a="1"/>
  <c r="V903" i="1" s="1"/>
  <c r="F904" i="1"/>
  <c r="G904" i="1"/>
  <c r="U904" i="1"/>
  <c r="V904" i="1" s="1" a="1"/>
  <c r="V904" i="1" s="1"/>
  <c r="F905" i="1"/>
  <c r="G905" i="1"/>
  <c r="U905" i="1"/>
  <c r="V905" i="1" s="1" a="1"/>
  <c r="V905" i="1" s="1"/>
  <c r="F906" i="1"/>
  <c r="G906" i="1"/>
  <c r="U906" i="1"/>
  <c r="V906" i="1" s="1" a="1"/>
  <c r="V906" i="1" s="1"/>
  <c r="F907" i="1"/>
  <c r="G907" i="1"/>
  <c r="U907" i="1"/>
  <c r="V907" i="1" s="1" a="1"/>
  <c r="V907" i="1" s="1"/>
  <c r="F908" i="1"/>
  <c r="G908" i="1"/>
  <c r="U908" i="1"/>
  <c r="V908" i="1" s="1" a="1"/>
  <c r="V908" i="1" s="1"/>
  <c r="F909" i="1"/>
  <c r="G909" i="1"/>
  <c r="U909" i="1"/>
  <c r="V909" i="1" s="1" a="1"/>
  <c r="V909" i="1" s="1"/>
  <c r="F910" i="1"/>
  <c r="G910" i="1"/>
  <c r="U910" i="1"/>
  <c r="V910" i="1" s="1" a="1"/>
  <c r="V910" i="1" s="1"/>
  <c r="F911" i="1"/>
  <c r="G911" i="1"/>
  <c r="U911" i="1"/>
  <c r="V911" i="1" s="1" a="1"/>
  <c r="V911" i="1" s="1"/>
  <c r="F912" i="1"/>
  <c r="G912" i="1"/>
  <c r="U912" i="1"/>
  <c r="V912" i="1" s="1" a="1"/>
  <c r="V912" i="1" s="1"/>
  <c r="F913" i="1"/>
  <c r="G913" i="1"/>
  <c r="U913" i="1"/>
  <c r="V913" i="1" s="1" a="1"/>
  <c r="V913" i="1" s="1"/>
  <c r="F914" i="1"/>
  <c r="G914" i="1"/>
  <c r="U914" i="1"/>
  <c r="V914" i="1" s="1" a="1"/>
  <c r="V914" i="1" s="1"/>
  <c r="F915" i="1"/>
  <c r="G915" i="1"/>
  <c r="U915" i="1"/>
  <c r="V915" i="1" s="1" a="1"/>
  <c r="V915" i="1" s="1"/>
  <c r="F916" i="1"/>
  <c r="G916" i="1"/>
  <c r="U916" i="1"/>
  <c r="V916" i="1" s="1" a="1"/>
  <c r="V916" i="1" s="1"/>
  <c r="F917" i="1"/>
  <c r="G917" i="1"/>
  <c r="U917" i="1"/>
  <c r="V917" i="1" s="1" a="1"/>
  <c r="V917" i="1" s="1"/>
  <c r="F918" i="1"/>
  <c r="G918" i="1"/>
  <c r="U918" i="1"/>
  <c r="V918" i="1" s="1" a="1"/>
  <c r="V918" i="1" s="1"/>
  <c r="F919" i="1"/>
  <c r="G919" i="1"/>
  <c r="U919" i="1"/>
  <c r="V919" i="1" s="1" a="1"/>
  <c r="V919" i="1" s="1"/>
  <c r="F920" i="1"/>
  <c r="G920" i="1"/>
  <c r="U920" i="1"/>
  <c r="V920" i="1" s="1" a="1"/>
  <c r="V920" i="1" s="1"/>
  <c r="F921" i="1"/>
  <c r="G921" i="1"/>
  <c r="U921" i="1"/>
  <c r="V921" i="1" s="1" a="1"/>
  <c r="V921" i="1" s="1"/>
  <c r="F922" i="1"/>
  <c r="G922" i="1"/>
  <c r="U922" i="1"/>
  <c r="V922" i="1" s="1" a="1"/>
  <c r="V922" i="1" s="1"/>
  <c r="F923" i="1"/>
  <c r="G923" i="1"/>
  <c r="U923" i="1"/>
  <c r="V923" i="1" s="1" a="1"/>
  <c r="V923" i="1" s="1"/>
  <c r="F924" i="1"/>
  <c r="G924" i="1"/>
  <c r="U924" i="1"/>
  <c r="V924" i="1" s="1" a="1"/>
  <c r="V924" i="1" s="1"/>
  <c r="F925" i="1"/>
  <c r="G925" i="1"/>
  <c r="U925" i="1"/>
  <c r="V925" i="1" s="1" a="1"/>
  <c r="V925" i="1" s="1"/>
  <c r="F926" i="1"/>
  <c r="G926" i="1"/>
  <c r="U926" i="1"/>
  <c r="V926" i="1" s="1" a="1"/>
  <c r="V926" i="1" s="1"/>
  <c r="F927" i="1"/>
  <c r="G927" i="1"/>
  <c r="U927" i="1"/>
  <c r="V927" i="1" s="1" a="1"/>
  <c r="V927" i="1" s="1"/>
  <c r="F928" i="1"/>
  <c r="G928" i="1"/>
  <c r="U928" i="1"/>
  <c r="V928" i="1" s="1" a="1"/>
  <c r="V928" i="1" s="1"/>
  <c r="F929" i="1"/>
  <c r="G929" i="1"/>
  <c r="U929" i="1"/>
  <c r="V929" i="1" s="1" a="1"/>
  <c r="V929" i="1" s="1"/>
  <c r="F930" i="1"/>
  <c r="G930" i="1"/>
  <c r="U930" i="1"/>
  <c r="V930" i="1" s="1" a="1"/>
  <c r="V930" i="1" s="1"/>
  <c r="F931" i="1"/>
  <c r="G931" i="1"/>
  <c r="U931" i="1"/>
  <c r="V931" i="1" s="1" a="1"/>
  <c r="V931" i="1" s="1"/>
  <c r="F932" i="1"/>
  <c r="G932" i="1"/>
  <c r="U932" i="1"/>
  <c r="V932" i="1" s="1" a="1"/>
  <c r="V932" i="1" s="1"/>
  <c r="F933" i="1"/>
  <c r="G933" i="1"/>
  <c r="U933" i="1"/>
  <c r="V933" i="1" s="1" a="1"/>
  <c r="V933" i="1" s="1"/>
  <c r="F934" i="1"/>
  <c r="G934" i="1"/>
  <c r="U934" i="1"/>
  <c r="V934" i="1" s="1" a="1"/>
  <c r="V934" i="1" s="1"/>
  <c r="F935" i="1"/>
  <c r="G935" i="1"/>
  <c r="U935" i="1"/>
  <c r="V935" i="1" s="1" a="1"/>
  <c r="V935" i="1" s="1"/>
  <c r="F936" i="1"/>
  <c r="G936" i="1"/>
  <c r="U936" i="1"/>
  <c r="V936" i="1" s="1" a="1"/>
  <c r="V936" i="1" s="1"/>
  <c r="F937" i="1"/>
  <c r="G937" i="1"/>
  <c r="U937" i="1"/>
  <c r="V937" i="1" s="1" a="1"/>
  <c r="V937" i="1" s="1"/>
  <c r="F938" i="1"/>
  <c r="G938" i="1"/>
  <c r="U938" i="1"/>
  <c r="V938" i="1" s="1" a="1"/>
  <c r="V938" i="1" s="1"/>
  <c r="F939" i="1"/>
  <c r="G939" i="1"/>
  <c r="U939" i="1"/>
  <c r="V939" i="1" s="1" a="1"/>
  <c r="V939" i="1" s="1"/>
  <c r="F940" i="1"/>
  <c r="G940" i="1"/>
  <c r="U940" i="1"/>
  <c r="V940" i="1" s="1" a="1"/>
  <c r="V940" i="1" s="1"/>
  <c r="F941" i="1"/>
  <c r="G941" i="1"/>
  <c r="U941" i="1"/>
  <c r="V941" i="1" s="1" a="1"/>
  <c r="V941" i="1" s="1"/>
  <c r="F942" i="1"/>
  <c r="G942" i="1"/>
  <c r="U942" i="1"/>
  <c r="V942" i="1" s="1" a="1"/>
  <c r="V942" i="1" s="1"/>
  <c r="F943" i="1"/>
  <c r="G943" i="1"/>
  <c r="U943" i="1"/>
  <c r="V943" i="1" s="1" a="1"/>
  <c r="V943" i="1" s="1"/>
  <c r="F944" i="1"/>
  <c r="G944" i="1"/>
  <c r="U944" i="1"/>
  <c r="V944" i="1" s="1" a="1"/>
  <c r="V944" i="1" s="1"/>
  <c r="F945" i="1"/>
  <c r="G945" i="1"/>
  <c r="U945" i="1"/>
  <c r="V945" i="1" s="1" a="1"/>
  <c r="V945" i="1" s="1"/>
  <c r="F946" i="1"/>
  <c r="G946" i="1"/>
  <c r="U946" i="1"/>
  <c r="V946" i="1" s="1" a="1"/>
  <c r="V946" i="1" s="1"/>
  <c r="F947" i="1"/>
  <c r="G947" i="1"/>
  <c r="U947" i="1"/>
  <c r="V947" i="1" s="1" a="1"/>
  <c r="V947" i="1" s="1"/>
  <c r="F948" i="1"/>
  <c r="G948" i="1"/>
  <c r="U948" i="1"/>
  <c r="V948" i="1" s="1" a="1"/>
  <c r="V948" i="1" s="1"/>
  <c r="F949" i="1"/>
  <c r="G949" i="1"/>
  <c r="U949" i="1"/>
  <c r="V949" i="1" s="1" a="1"/>
  <c r="V949" i="1" s="1"/>
  <c r="F950" i="1"/>
  <c r="G950" i="1"/>
  <c r="U950" i="1"/>
  <c r="V950" i="1" s="1" a="1"/>
  <c r="V950" i="1" s="1"/>
  <c r="F951" i="1"/>
  <c r="G951" i="1"/>
  <c r="U951" i="1"/>
  <c r="V951" i="1" s="1" a="1"/>
  <c r="V951" i="1" s="1"/>
  <c r="F952" i="1"/>
  <c r="G952" i="1"/>
  <c r="U952" i="1"/>
  <c r="V952" i="1" s="1" a="1"/>
  <c r="V952" i="1" s="1"/>
  <c r="F953" i="1"/>
  <c r="G953" i="1"/>
  <c r="U953" i="1"/>
  <c r="V953" i="1" s="1" a="1"/>
  <c r="V953" i="1" s="1"/>
  <c r="F954" i="1"/>
  <c r="G954" i="1"/>
  <c r="U954" i="1"/>
  <c r="V954" i="1" s="1" a="1"/>
  <c r="V954" i="1" s="1"/>
  <c r="F955" i="1"/>
  <c r="G955" i="1"/>
  <c r="U955" i="1"/>
  <c r="V955" i="1" s="1" a="1"/>
  <c r="V955" i="1" s="1"/>
  <c r="F956" i="1"/>
  <c r="G956" i="1"/>
  <c r="U956" i="1"/>
  <c r="V956" i="1" s="1" a="1"/>
  <c r="V956" i="1" s="1"/>
  <c r="F957" i="1"/>
  <c r="G957" i="1"/>
  <c r="U957" i="1"/>
  <c r="V957" i="1" s="1" a="1"/>
  <c r="V957" i="1" s="1"/>
  <c r="F958" i="1"/>
  <c r="G958" i="1"/>
  <c r="U958" i="1"/>
  <c r="V958" i="1" s="1" a="1"/>
  <c r="V958" i="1" s="1"/>
  <c r="F959" i="1"/>
  <c r="G959" i="1"/>
  <c r="U959" i="1"/>
  <c r="V959" i="1" s="1" a="1"/>
  <c r="V959" i="1" s="1"/>
  <c r="F960" i="1"/>
  <c r="G960" i="1"/>
  <c r="U960" i="1"/>
  <c r="V960" i="1" s="1" a="1"/>
  <c r="V960" i="1" s="1"/>
  <c r="F961" i="1"/>
  <c r="G961" i="1"/>
  <c r="U961" i="1"/>
  <c r="V961" i="1" s="1" a="1"/>
  <c r="V961" i="1" s="1"/>
  <c r="F962" i="1"/>
  <c r="G962" i="1"/>
  <c r="U962" i="1"/>
  <c r="V962" i="1" s="1" a="1"/>
  <c r="V962" i="1" s="1"/>
  <c r="F963" i="1"/>
  <c r="G963" i="1"/>
  <c r="U963" i="1"/>
  <c r="V963" i="1" s="1" a="1"/>
  <c r="V963" i="1" s="1"/>
  <c r="F964" i="1"/>
  <c r="G964" i="1"/>
  <c r="U964" i="1"/>
  <c r="V964" i="1" s="1" a="1"/>
  <c r="V964" i="1" s="1"/>
  <c r="F965" i="1"/>
  <c r="G965" i="1"/>
  <c r="U965" i="1"/>
  <c r="V965" i="1" s="1" a="1"/>
  <c r="V965" i="1" s="1"/>
  <c r="F966" i="1"/>
  <c r="G966" i="1"/>
  <c r="U966" i="1"/>
  <c r="V966" i="1" s="1" a="1"/>
  <c r="V966" i="1" s="1"/>
  <c r="F967" i="1"/>
  <c r="G967" i="1"/>
  <c r="U967" i="1"/>
  <c r="V967" i="1" s="1" a="1"/>
  <c r="V967" i="1" s="1"/>
  <c r="F968" i="1"/>
  <c r="G968" i="1"/>
  <c r="U968" i="1"/>
  <c r="V968" i="1" s="1" a="1"/>
  <c r="V968" i="1" s="1"/>
  <c r="F969" i="1"/>
  <c r="G969" i="1"/>
  <c r="U969" i="1"/>
  <c r="V969" i="1" s="1" a="1"/>
  <c r="V969" i="1" s="1"/>
  <c r="F970" i="1"/>
  <c r="G970" i="1"/>
  <c r="U970" i="1"/>
  <c r="V970" i="1" s="1" a="1"/>
  <c r="V970" i="1" s="1"/>
  <c r="F971" i="1"/>
  <c r="G971" i="1"/>
  <c r="U971" i="1"/>
  <c r="V971" i="1" s="1" a="1"/>
  <c r="V971" i="1" s="1"/>
  <c r="F972" i="1"/>
  <c r="G972" i="1"/>
  <c r="U972" i="1"/>
  <c r="V972" i="1" s="1" a="1"/>
  <c r="V972" i="1" s="1"/>
  <c r="F973" i="1"/>
  <c r="G973" i="1"/>
  <c r="U973" i="1"/>
  <c r="V973" i="1" s="1" a="1"/>
  <c r="V973" i="1" s="1"/>
  <c r="F974" i="1"/>
  <c r="G974" i="1"/>
  <c r="U974" i="1"/>
  <c r="V974" i="1" s="1" a="1"/>
  <c r="V974" i="1" s="1"/>
  <c r="F975" i="1"/>
  <c r="G975" i="1"/>
  <c r="U975" i="1"/>
  <c r="V975" i="1" s="1" a="1"/>
  <c r="V975" i="1" s="1"/>
  <c r="F976" i="1"/>
  <c r="G976" i="1"/>
  <c r="U976" i="1"/>
  <c r="V976" i="1" s="1" a="1"/>
  <c r="V976" i="1" s="1"/>
  <c r="F977" i="1"/>
  <c r="G977" i="1"/>
  <c r="U977" i="1"/>
  <c r="V977" i="1" s="1" a="1"/>
  <c r="V977" i="1" s="1"/>
  <c r="F978" i="1"/>
  <c r="G978" i="1"/>
  <c r="U978" i="1"/>
  <c r="V978" i="1" s="1" a="1"/>
  <c r="V978" i="1" s="1"/>
  <c r="F979" i="1"/>
  <c r="G979" i="1"/>
  <c r="U979" i="1"/>
  <c r="V979" i="1" s="1" a="1"/>
  <c r="V979" i="1" s="1"/>
  <c r="F980" i="1"/>
  <c r="G980" i="1"/>
  <c r="U980" i="1"/>
  <c r="V980" i="1" s="1" a="1"/>
  <c r="V980" i="1" s="1"/>
  <c r="F981" i="1"/>
  <c r="G981" i="1"/>
  <c r="U981" i="1"/>
  <c r="V981" i="1" s="1" a="1"/>
  <c r="V981" i="1" s="1"/>
  <c r="F982" i="1"/>
  <c r="G982" i="1"/>
  <c r="U982" i="1"/>
  <c r="V982" i="1" s="1" a="1"/>
  <c r="V982" i="1" s="1"/>
  <c r="F983" i="1"/>
  <c r="G983" i="1"/>
  <c r="U983" i="1"/>
  <c r="V983" i="1" s="1" a="1"/>
  <c r="V983" i="1" s="1"/>
  <c r="F984" i="1"/>
  <c r="G984" i="1"/>
  <c r="U984" i="1"/>
  <c r="V984" i="1" s="1" a="1"/>
  <c r="V984" i="1" s="1"/>
  <c r="F985" i="1"/>
  <c r="G985" i="1"/>
  <c r="U985" i="1"/>
  <c r="V985" i="1" s="1" a="1"/>
  <c r="V985" i="1" s="1"/>
  <c r="F986" i="1"/>
  <c r="G986" i="1"/>
  <c r="U986" i="1"/>
  <c r="V986" i="1" s="1" a="1"/>
  <c r="V986" i="1" s="1"/>
  <c r="F987" i="1"/>
  <c r="G987" i="1"/>
  <c r="U987" i="1"/>
  <c r="V987" i="1" s="1" a="1"/>
  <c r="V987" i="1" s="1"/>
  <c r="F988" i="1"/>
  <c r="G988" i="1"/>
  <c r="U988" i="1"/>
  <c r="V988" i="1" s="1" a="1"/>
  <c r="V988" i="1" s="1"/>
  <c r="F989" i="1"/>
  <c r="G989" i="1"/>
  <c r="U989" i="1"/>
  <c r="V989" i="1" s="1" a="1"/>
  <c r="V989" i="1" s="1"/>
  <c r="F990" i="1"/>
  <c r="G990" i="1"/>
  <c r="U990" i="1"/>
  <c r="V990" i="1" s="1" a="1"/>
  <c r="V990" i="1" s="1"/>
  <c r="F991" i="1"/>
  <c r="G991" i="1"/>
  <c r="U991" i="1"/>
  <c r="V991" i="1" s="1" a="1"/>
  <c r="V991" i="1" s="1"/>
  <c r="F992" i="1"/>
  <c r="G992" i="1"/>
  <c r="U992" i="1"/>
  <c r="V992" i="1" s="1" a="1"/>
  <c r="V992" i="1" s="1"/>
  <c r="F993" i="1"/>
  <c r="G993" i="1"/>
  <c r="U993" i="1"/>
  <c r="V993" i="1" s="1" a="1"/>
  <c r="V993" i="1" s="1"/>
  <c r="F994" i="1"/>
  <c r="G994" i="1"/>
  <c r="U994" i="1"/>
  <c r="V994" i="1" s="1" a="1"/>
  <c r="V994" i="1" s="1"/>
  <c r="F995" i="1"/>
  <c r="G995" i="1"/>
  <c r="U995" i="1"/>
  <c r="V995" i="1" s="1" a="1"/>
  <c r="V995" i="1" s="1"/>
  <c r="F996" i="1"/>
  <c r="G996" i="1"/>
  <c r="U996" i="1"/>
  <c r="V996" i="1" s="1" a="1"/>
  <c r="V996" i="1" s="1"/>
  <c r="F997" i="1"/>
  <c r="G997" i="1"/>
  <c r="U997" i="1"/>
  <c r="V997" i="1" s="1" a="1"/>
  <c r="V997" i="1" s="1"/>
  <c r="F998" i="1"/>
  <c r="G998" i="1"/>
  <c r="U998" i="1"/>
  <c r="V998" i="1" s="1" a="1"/>
  <c r="V998" i="1" s="1"/>
  <c r="F999" i="1"/>
  <c r="G999" i="1"/>
  <c r="U999" i="1"/>
  <c r="V999" i="1" s="1" a="1"/>
  <c r="V999" i="1" s="1"/>
  <c r="F1000" i="1"/>
  <c r="G1000" i="1"/>
  <c r="U1000" i="1"/>
  <c r="V1000" i="1" s="1" a="1"/>
  <c r="V1000" i="1" s="1"/>
  <c r="F1001" i="1"/>
  <c r="G1001" i="1"/>
  <c r="U1001" i="1"/>
  <c r="V1001" i="1" s="1" a="1"/>
  <c r="V1001" i="1" s="1"/>
  <c r="F1002" i="1"/>
  <c r="G1002" i="1"/>
  <c r="U1002" i="1"/>
  <c r="V1002" i="1" s="1" a="1"/>
  <c r="V1002" i="1" s="1"/>
  <c r="F1003" i="1"/>
  <c r="G1003" i="1"/>
  <c r="U1003" i="1"/>
  <c r="V1003" i="1" s="1" a="1"/>
  <c r="V1003" i="1" s="1"/>
  <c r="F1004" i="1"/>
  <c r="G1004" i="1"/>
  <c r="U1004" i="1"/>
  <c r="V1004" i="1" s="1" a="1"/>
  <c r="V1004" i="1" s="1"/>
  <c r="F1005" i="1"/>
  <c r="G1005" i="1"/>
  <c r="U1005" i="1"/>
  <c r="V1005" i="1" s="1" a="1"/>
  <c r="V1005" i="1" s="1"/>
  <c r="F1006" i="1"/>
  <c r="G1006" i="1"/>
  <c r="U1006" i="1"/>
  <c r="V1006" i="1" s="1" a="1"/>
  <c r="V1006" i="1" s="1"/>
  <c r="F1007" i="1"/>
  <c r="G1007" i="1"/>
  <c r="U1007" i="1"/>
  <c r="V1007" i="1" s="1" a="1"/>
  <c r="V1007" i="1" s="1"/>
  <c r="F1008" i="1"/>
  <c r="G1008" i="1"/>
  <c r="U1008" i="1"/>
  <c r="V1008" i="1" s="1" a="1"/>
  <c r="V1008" i="1" s="1"/>
  <c r="F1009" i="1"/>
  <c r="G1009" i="1"/>
  <c r="U1009" i="1"/>
  <c r="V1009" i="1" s="1" a="1"/>
  <c r="V1009" i="1" s="1"/>
  <c r="F1010" i="1"/>
  <c r="G1010" i="1"/>
  <c r="U1010" i="1"/>
  <c r="V1010" i="1" s="1" a="1"/>
  <c r="V1010" i="1" s="1"/>
  <c r="F1011" i="1"/>
  <c r="G1011" i="1"/>
  <c r="U1011" i="1"/>
  <c r="V1011" i="1" s="1" a="1"/>
  <c r="V1011" i="1" s="1"/>
  <c r="F1012" i="1"/>
  <c r="G1012" i="1"/>
  <c r="U1012" i="1"/>
  <c r="V1012" i="1" s="1" a="1"/>
  <c r="V1012" i="1" s="1"/>
  <c r="F1013" i="1"/>
  <c r="G1013" i="1"/>
  <c r="U1013" i="1"/>
  <c r="V1013" i="1" s="1" a="1"/>
  <c r="V1013" i="1" s="1"/>
  <c r="F1014" i="1"/>
  <c r="G1014" i="1"/>
  <c r="U1014" i="1"/>
  <c r="V1014" i="1" s="1" a="1"/>
  <c r="V1014" i="1" s="1"/>
  <c r="F1015" i="1"/>
  <c r="G1015" i="1"/>
  <c r="U1015" i="1"/>
  <c r="V1015" i="1" s="1" a="1"/>
  <c r="V1015" i="1" s="1"/>
  <c r="F1016" i="1"/>
  <c r="G1016" i="1"/>
  <c r="U1016" i="1"/>
  <c r="V1016" i="1" s="1" a="1"/>
  <c r="V1016" i="1" s="1"/>
  <c r="F1017" i="1"/>
  <c r="G1017" i="1"/>
  <c r="U1017" i="1"/>
  <c r="V1017" i="1" s="1" a="1"/>
  <c r="V1017" i="1" s="1"/>
  <c r="F1018" i="1"/>
  <c r="G1018" i="1"/>
  <c r="U1018" i="1"/>
  <c r="V1018" i="1" s="1" a="1"/>
  <c r="V1018" i="1" s="1"/>
  <c r="F1019" i="1"/>
  <c r="G1019" i="1"/>
  <c r="U1019" i="1"/>
  <c r="V1019" i="1" s="1" a="1"/>
  <c r="V1019" i="1" s="1"/>
  <c r="F1020" i="1"/>
  <c r="G1020" i="1"/>
  <c r="U1020" i="1"/>
  <c r="V1020" i="1" s="1" a="1"/>
  <c r="V1020" i="1" s="1"/>
  <c r="F1021" i="1"/>
  <c r="G1021" i="1"/>
  <c r="U1021" i="1"/>
  <c r="V1021" i="1" s="1" a="1"/>
  <c r="V1021" i="1" s="1"/>
  <c r="F1022" i="1"/>
  <c r="G1022" i="1"/>
  <c r="U1022" i="1"/>
  <c r="V1022" i="1" s="1" a="1"/>
  <c r="V1022" i="1" s="1"/>
  <c r="F1023" i="1"/>
  <c r="G1023" i="1"/>
  <c r="U1023" i="1"/>
  <c r="V1023" i="1" s="1" a="1"/>
  <c r="V1023" i="1" s="1"/>
  <c r="F1024" i="1"/>
  <c r="G1024" i="1"/>
  <c r="U1024" i="1"/>
  <c r="V1024" i="1" s="1" a="1"/>
  <c r="V1024" i="1" s="1"/>
  <c r="F1025" i="1"/>
  <c r="G1025" i="1"/>
  <c r="U1025" i="1"/>
  <c r="V1025" i="1" s="1" a="1"/>
  <c r="V1025" i="1" s="1"/>
  <c r="F1026" i="1"/>
  <c r="G1026" i="1"/>
  <c r="U1026" i="1"/>
  <c r="V1026" i="1" s="1" a="1"/>
  <c r="V1026" i="1" s="1"/>
  <c r="F1027" i="1"/>
  <c r="G1027" i="1"/>
  <c r="U1027" i="1"/>
  <c r="V1027" i="1" s="1" a="1"/>
  <c r="V1027" i="1" s="1"/>
  <c r="F1028" i="1"/>
  <c r="G1028" i="1"/>
  <c r="U1028" i="1"/>
  <c r="V1028" i="1" s="1" a="1"/>
  <c r="V1028" i="1" s="1"/>
  <c r="F1029" i="1"/>
  <c r="G1029" i="1"/>
  <c r="U1029" i="1"/>
  <c r="V1029" i="1" s="1" a="1"/>
  <c r="V1029" i="1" s="1"/>
  <c r="F1030" i="1"/>
  <c r="G1030" i="1"/>
  <c r="U1030" i="1"/>
  <c r="V1030" i="1" s="1" a="1"/>
  <c r="V1030" i="1" s="1"/>
  <c r="F1031" i="1"/>
  <c r="G1031" i="1"/>
  <c r="U1031" i="1"/>
  <c r="V1031" i="1" s="1" a="1"/>
  <c r="V1031" i="1" s="1"/>
  <c r="F1032" i="1"/>
  <c r="G1032" i="1"/>
  <c r="U1032" i="1"/>
  <c r="V1032" i="1" s="1" a="1"/>
  <c r="V1032" i="1" s="1"/>
  <c r="F1033" i="1"/>
  <c r="G1033" i="1"/>
  <c r="U1033" i="1"/>
  <c r="V1033" i="1" s="1" a="1"/>
  <c r="V1033" i="1" s="1"/>
  <c r="F1034" i="1"/>
  <c r="G1034" i="1"/>
  <c r="U1034" i="1"/>
  <c r="V1034" i="1" s="1" a="1"/>
  <c r="V1034" i="1" s="1"/>
  <c r="F1035" i="1"/>
  <c r="G1035" i="1"/>
  <c r="U1035" i="1"/>
  <c r="V1035" i="1" s="1" a="1"/>
  <c r="V1035" i="1" s="1"/>
  <c r="F1036" i="1"/>
  <c r="G1036" i="1"/>
  <c r="U1036" i="1"/>
  <c r="V1036" i="1" s="1" a="1"/>
  <c r="V1036" i="1" s="1"/>
  <c r="F1037" i="1"/>
  <c r="G1037" i="1"/>
  <c r="U1037" i="1"/>
  <c r="V1037" i="1" s="1" a="1"/>
  <c r="V1037" i="1" s="1"/>
  <c r="F1038" i="1"/>
  <c r="G1038" i="1"/>
  <c r="U1038" i="1"/>
  <c r="V1038" i="1" s="1" a="1"/>
  <c r="V1038" i="1" s="1"/>
  <c r="F1039" i="1"/>
  <c r="G1039" i="1"/>
  <c r="U1039" i="1"/>
  <c r="V1039" i="1" s="1" a="1"/>
  <c r="V1039" i="1" s="1"/>
  <c r="F1040" i="1"/>
  <c r="G1040" i="1"/>
  <c r="U1040" i="1"/>
  <c r="V1040" i="1" s="1" a="1"/>
  <c r="V1040" i="1" s="1"/>
  <c r="F1041" i="1"/>
  <c r="G1041" i="1"/>
  <c r="U1041" i="1"/>
  <c r="V1041" i="1" s="1" a="1"/>
  <c r="V1041" i="1" s="1"/>
  <c r="F1042" i="1"/>
  <c r="G1042" i="1"/>
  <c r="U1042" i="1"/>
  <c r="V1042" i="1" s="1" a="1"/>
  <c r="V1042" i="1" s="1"/>
  <c r="F1043" i="1"/>
  <c r="G1043" i="1"/>
  <c r="U1043" i="1"/>
  <c r="V1043" i="1" s="1" a="1"/>
  <c r="V1043" i="1" s="1"/>
  <c r="F1044" i="1"/>
  <c r="G1044" i="1"/>
  <c r="U1044" i="1"/>
  <c r="V1044" i="1" s="1" a="1"/>
  <c r="V1044" i="1" s="1"/>
  <c r="F1045" i="1"/>
  <c r="G1045" i="1"/>
  <c r="U1045" i="1"/>
  <c r="V1045" i="1" s="1" a="1"/>
  <c r="V1045" i="1" s="1"/>
  <c r="F1046" i="1"/>
  <c r="G1046" i="1"/>
  <c r="U1046" i="1"/>
  <c r="V1046" i="1" s="1" a="1"/>
  <c r="V1046" i="1" s="1"/>
  <c r="F1047" i="1"/>
  <c r="G1047" i="1"/>
  <c r="U1047" i="1"/>
  <c r="V1047" i="1" s="1" a="1"/>
  <c r="V1047" i="1" s="1"/>
  <c r="F1048" i="1"/>
  <c r="G1048" i="1"/>
  <c r="U1048" i="1"/>
  <c r="V1048" i="1" s="1" a="1"/>
  <c r="V1048" i="1" s="1"/>
  <c r="F1049" i="1"/>
  <c r="G1049" i="1"/>
  <c r="U1049" i="1"/>
  <c r="V1049" i="1" s="1" a="1"/>
  <c r="V1049" i="1" s="1"/>
  <c r="F1050" i="1"/>
  <c r="G1050" i="1"/>
  <c r="U1050" i="1"/>
  <c r="V1050" i="1" s="1" a="1"/>
  <c r="V1050" i="1" s="1"/>
  <c r="F1051" i="1"/>
  <c r="G1051" i="1"/>
  <c r="U1051" i="1"/>
  <c r="V1051" i="1" s="1" a="1"/>
  <c r="V1051" i="1" s="1"/>
  <c r="F1052" i="1"/>
  <c r="G1052" i="1"/>
  <c r="U1052" i="1"/>
  <c r="V1052" i="1" s="1" a="1"/>
  <c r="V1052" i="1" s="1"/>
  <c r="F1053" i="1"/>
  <c r="G1053" i="1"/>
  <c r="U1053" i="1"/>
  <c r="V1053" i="1" s="1" a="1"/>
  <c r="V1053" i="1" s="1"/>
  <c r="F1054" i="1"/>
  <c r="G1054" i="1"/>
  <c r="U1054" i="1"/>
  <c r="V1054" i="1" s="1" a="1"/>
  <c r="V1054" i="1" s="1"/>
  <c r="F1055" i="1"/>
  <c r="G1055" i="1"/>
  <c r="U1055" i="1"/>
  <c r="V1055" i="1" s="1" a="1"/>
  <c r="V1055" i="1" s="1"/>
  <c r="F1056" i="1"/>
  <c r="G1056" i="1"/>
  <c r="U1056" i="1"/>
  <c r="V1056" i="1" s="1" a="1"/>
  <c r="V1056" i="1" s="1"/>
  <c r="F1057" i="1"/>
  <c r="G1057" i="1"/>
  <c r="U1057" i="1"/>
  <c r="V1057" i="1" s="1" a="1"/>
  <c r="V1057" i="1" s="1"/>
  <c r="F1058" i="1"/>
  <c r="G1058" i="1"/>
  <c r="U1058" i="1"/>
  <c r="V1058" i="1" s="1" a="1"/>
  <c r="V1058" i="1" s="1"/>
  <c r="F1059" i="1"/>
  <c r="G1059" i="1"/>
  <c r="U1059" i="1"/>
  <c r="V1059" i="1" s="1" a="1"/>
  <c r="V1059" i="1" s="1"/>
  <c r="F1060" i="1"/>
  <c r="G1060" i="1"/>
  <c r="U1060" i="1"/>
  <c r="V1060" i="1" s="1" a="1"/>
  <c r="V1060" i="1" s="1"/>
  <c r="F1061" i="1"/>
  <c r="G1061" i="1"/>
  <c r="U1061" i="1"/>
  <c r="V1061" i="1" s="1" a="1"/>
  <c r="V1061" i="1" s="1"/>
  <c r="F1062" i="1"/>
  <c r="G1062" i="1"/>
  <c r="U1062" i="1"/>
  <c r="V1062" i="1" s="1" a="1"/>
  <c r="V1062" i="1" s="1"/>
  <c r="F1063" i="1"/>
  <c r="G1063" i="1"/>
  <c r="U1063" i="1"/>
  <c r="V1063" i="1" s="1" a="1"/>
  <c r="V1063" i="1" s="1"/>
  <c r="F1064" i="1"/>
  <c r="G1064" i="1"/>
  <c r="U1064" i="1"/>
  <c r="V1064" i="1" s="1" a="1"/>
  <c r="V1064" i="1" s="1"/>
  <c r="F1065" i="1"/>
  <c r="G1065" i="1"/>
  <c r="U1065" i="1"/>
  <c r="V1065" i="1" s="1" a="1"/>
  <c r="V1065" i="1" s="1"/>
  <c r="F1066" i="1"/>
  <c r="G1066" i="1"/>
  <c r="U1066" i="1"/>
  <c r="V1066" i="1" s="1" a="1"/>
  <c r="V1066" i="1" s="1"/>
  <c r="F1067" i="1"/>
  <c r="G1067" i="1"/>
  <c r="U1067" i="1"/>
  <c r="V1067" i="1" s="1" a="1"/>
  <c r="V1067" i="1" s="1"/>
  <c r="F1068" i="1"/>
  <c r="G1068" i="1"/>
  <c r="U1068" i="1"/>
  <c r="V1068" i="1" s="1" a="1"/>
  <c r="V1068" i="1" s="1"/>
  <c r="F1069" i="1"/>
  <c r="G1069" i="1"/>
  <c r="U1069" i="1"/>
  <c r="V1069" i="1" s="1" a="1"/>
  <c r="V1069" i="1" s="1"/>
  <c r="F1070" i="1"/>
  <c r="G1070" i="1"/>
  <c r="U1070" i="1"/>
  <c r="V1070" i="1" s="1" a="1"/>
  <c r="V1070" i="1" s="1"/>
  <c r="F1071" i="1"/>
  <c r="G1071" i="1"/>
  <c r="U1071" i="1"/>
  <c r="V1071" i="1" s="1" a="1"/>
  <c r="V1071" i="1" s="1"/>
  <c r="F1072" i="1"/>
  <c r="G1072" i="1"/>
  <c r="U1072" i="1"/>
  <c r="V1072" i="1" s="1" a="1"/>
  <c r="V1072" i="1" s="1"/>
  <c r="F1073" i="1"/>
  <c r="G1073" i="1"/>
  <c r="U1073" i="1"/>
  <c r="V1073" i="1" s="1" a="1"/>
  <c r="V1073" i="1" s="1"/>
  <c r="F1074" i="1"/>
  <c r="G1074" i="1"/>
  <c r="U1074" i="1"/>
  <c r="V1074" i="1" s="1" a="1"/>
  <c r="V1074" i="1" s="1"/>
  <c r="F1075" i="1"/>
  <c r="G1075" i="1"/>
  <c r="U1075" i="1"/>
  <c r="V1075" i="1" s="1" a="1"/>
  <c r="V1075" i="1" s="1"/>
  <c r="F1076" i="1"/>
  <c r="G1076" i="1"/>
  <c r="U1076" i="1"/>
  <c r="V1076" i="1" s="1" a="1"/>
  <c r="V1076" i="1" s="1"/>
  <c r="F1077" i="1"/>
  <c r="G1077" i="1"/>
  <c r="U1077" i="1"/>
  <c r="V1077" i="1" s="1" a="1"/>
  <c r="V1077" i="1" s="1"/>
  <c r="F1078" i="1"/>
  <c r="G1078" i="1"/>
  <c r="U1078" i="1"/>
  <c r="V1078" i="1" s="1" a="1"/>
  <c r="V1078" i="1" s="1"/>
  <c r="F1079" i="1"/>
  <c r="G1079" i="1"/>
  <c r="U1079" i="1"/>
  <c r="V1079" i="1" s="1" a="1"/>
  <c r="V1079" i="1" s="1"/>
  <c r="F1080" i="1"/>
  <c r="G1080" i="1"/>
  <c r="U1080" i="1"/>
  <c r="V1080" i="1" s="1" a="1"/>
  <c r="V1080" i="1" s="1"/>
  <c r="F1081" i="1"/>
  <c r="G1081" i="1"/>
  <c r="U1081" i="1"/>
  <c r="V1081" i="1" s="1" a="1"/>
  <c r="V1081" i="1" s="1"/>
  <c r="F1082" i="1"/>
  <c r="G1082" i="1"/>
  <c r="U1082" i="1"/>
  <c r="V1082" i="1" s="1" a="1"/>
  <c r="V1082" i="1" s="1"/>
  <c r="F1083" i="1"/>
  <c r="G1083" i="1"/>
  <c r="U1083" i="1"/>
  <c r="V1083" i="1" s="1" a="1"/>
  <c r="V1083" i="1" s="1"/>
  <c r="F1084" i="1"/>
  <c r="G1084" i="1"/>
  <c r="U1084" i="1"/>
  <c r="V1084" i="1" s="1" a="1"/>
  <c r="V1084" i="1" s="1"/>
  <c r="F1085" i="1"/>
  <c r="G1085" i="1"/>
  <c r="U1085" i="1"/>
  <c r="V1085" i="1" s="1" a="1"/>
  <c r="V1085" i="1" s="1"/>
  <c r="F1086" i="1"/>
  <c r="G1086" i="1"/>
  <c r="U1086" i="1"/>
  <c r="V1086" i="1" s="1" a="1"/>
  <c r="V1086" i="1" s="1"/>
  <c r="F1087" i="1"/>
  <c r="G1087" i="1"/>
  <c r="U1087" i="1"/>
  <c r="V1087" i="1" s="1" a="1"/>
  <c r="V1087" i="1" s="1"/>
  <c r="F1088" i="1"/>
  <c r="G1088" i="1"/>
  <c r="U1088" i="1"/>
  <c r="V1088" i="1" s="1" a="1"/>
  <c r="V1088" i="1" s="1"/>
  <c r="F1089" i="1"/>
  <c r="G1089" i="1"/>
  <c r="U1089" i="1"/>
  <c r="V1089" i="1" s="1" a="1"/>
  <c r="V1089" i="1" s="1"/>
  <c r="F1090" i="1"/>
  <c r="G1090" i="1"/>
  <c r="U1090" i="1"/>
  <c r="V1090" i="1" s="1" a="1"/>
  <c r="V1090" i="1" s="1"/>
  <c r="F1091" i="1"/>
  <c r="G1091" i="1"/>
  <c r="U1091" i="1"/>
  <c r="V1091" i="1" s="1" a="1"/>
  <c r="V1091" i="1" s="1"/>
  <c r="F1092" i="1"/>
  <c r="G1092" i="1"/>
  <c r="U1092" i="1"/>
  <c r="V1092" i="1" s="1" a="1"/>
  <c r="V1092" i="1" s="1"/>
  <c r="F1093" i="1"/>
  <c r="G1093" i="1"/>
  <c r="U1093" i="1"/>
  <c r="V1093" i="1" s="1" a="1"/>
  <c r="V1093" i="1" s="1"/>
  <c r="F1094" i="1"/>
  <c r="G1094" i="1"/>
  <c r="U1094" i="1"/>
  <c r="V1094" i="1" s="1" a="1"/>
  <c r="V1094" i="1" s="1"/>
  <c r="F1095" i="1"/>
  <c r="G1095" i="1"/>
  <c r="U1095" i="1"/>
  <c r="V1095" i="1" s="1" a="1"/>
  <c r="V1095" i="1" s="1"/>
  <c r="F1096" i="1"/>
  <c r="G1096" i="1"/>
  <c r="U1096" i="1"/>
  <c r="V1096" i="1" s="1" a="1"/>
  <c r="V1096" i="1" s="1"/>
  <c r="F1097" i="1"/>
  <c r="G1097" i="1"/>
  <c r="U1097" i="1"/>
  <c r="V1097" i="1" s="1" a="1"/>
  <c r="V1097" i="1" s="1"/>
  <c r="F1098" i="1"/>
  <c r="G1098" i="1"/>
  <c r="U1098" i="1"/>
  <c r="V1098" i="1" s="1" a="1"/>
  <c r="V1098" i="1" s="1"/>
  <c r="F1099" i="1"/>
  <c r="G1099" i="1"/>
  <c r="U1099" i="1"/>
  <c r="V1099" i="1" s="1" a="1"/>
  <c r="V1099" i="1" s="1"/>
  <c r="F1100" i="1"/>
  <c r="G1100" i="1"/>
  <c r="U1100" i="1"/>
  <c r="V1100" i="1" s="1" a="1"/>
  <c r="V1100" i="1" s="1"/>
  <c r="F1101" i="1"/>
  <c r="G1101" i="1"/>
  <c r="U1101" i="1"/>
  <c r="V1101" i="1" s="1" a="1"/>
  <c r="V1101" i="1" s="1"/>
  <c r="F1102" i="1"/>
  <c r="G1102" i="1"/>
  <c r="U1102" i="1"/>
  <c r="V1102" i="1" s="1" a="1"/>
  <c r="V1102" i="1" s="1"/>
  <c r="F1103" i="1"/>
  <c r="G1103" i="1"/>
  <c r="U1103" i="1"/>
  <c r="V1103" i="1" s="1" a="1"/>
  <c r="V1103" i="1" s="1"/>
  <c r="F1104" i="1"/>
  <c r="G1104" i="1"/>
  <c r="U1104" i="1"/>
  <c r="V1104" i="1" s="1" a="1"/>
  <c r="V1104" i="1" s="1"/>
  <c r="F1105" i="1"/>
  <c r="G1105" i="1"/>
  <c r="U1105" i="1"/>
  <c r="V1105" i="1" s="1" a="1"/>
  <c r="V1105" i="1" s="1"/>
  <c r="F1106" i="1"/>
  <c r="G1106" i="1"/>
  <c r="U1106" i="1"/>
  <c r="V1106" i="1" s="1" a="1"/>
  <c r="V1106" i="1" s="1"/>
  <c r="F1107" i="1"/>
  <c r="G1107" i="1"/>
  <c r="U1107" i="1"/>
  <c r="V1107" i="1" s="1" a="1"/>
  <c r="V1107" i="1" s="1"/>
  <c r="F1108" i="1"/>
  <c r="G1108" i="1"/>
  <c r="U1108" i="1"/>
  <c r="V1108" i="1" s="1" a="1"/>
  <c r="V1108" i="1" s="1"/>
  <c r="F1109" i="1"/>
  <c r="G1109" i="1"/>
  <c r="U1109" i="1"/>
  <c r="V1109" i="1" s="1" a="1"/>
  <c r="V1109" i="1" s="1"/>
  <c r="F1110" i="1"/>
  <c r="G1110" i="1"/>
  <c r="U1110" i="1"/>
  <c r="V1110" i="1" s="1" a="1"/>
  <c r="V1110" i="1" s="1"/>
  <c r="F1111" i="1"/>
  <c r="G1111" i="1"/>
  <c r="U1111" i="1"/>
  <c r="V1111" i="1" s="1" a="1"/>
  <c r="V1111" i="1" s="1"/>
  <c r="F1112" i="1"/>
  <c r="G1112" i="1"/>
  <c r="U1112" i="1"/>
  <c r="V1112" i="1" s="1" a="1"/>
  <c r="V1112" i="1" s="1"/>
  <c r="F1113" i="1"/>
  <c r="G1113" i="1"/>
  <c r="U1113" i="1"/>
  <c r="V1113" i="1" s="1" a="1"/>
  <c r="V1113" i="1" s="1"/>
  <c r="F1114" i="1"/>
  <c r="G1114" i="1"/>
  <c r="U1114" i="1"/>
  <c r="V1114" i="1" s="1" a="1"/>
  <c r="V1114" i="1" s="1"/>
  <c r="F1115" i="1"/>
  <c r="G1115" i="1"/>
  <c r="U1115" i="1"/>
  <c r="V1115" i="1" s="1" a="1"/>
  <c r="V1115" i="1" s="1"/>
  <c r="F1116" i="1"/>
  <c r="G1116" i="1"/>
  <c r="U1116" i="1"/>
  <c r="V1116" i="1" s="1" a="1"/>
  <c r="V1116" i="1" s="1"/>
  <c r="F1117" i="1"/>
  <c r="G1117" i="1"/>
  <c r="U1117" i="1"/>
  <c r="V1117" i="1" s="1" a="1"/>
  <c r="V1117" i="1" s="1"/>
  <c r="F1118" i="1"/>
  <c r="G1118" i="1"/>
  <c r="U1118" i="1"/>
  <c r="V1118" i="1" s="1" a="1"/>
  <c r="V1118" i="1" s="1"/>
  <c r="F1119" i="1"/>
  <c r="G1119" i="1"/>
  <c r="U1119" i="1"/>
  <c r="V1119" i="1" s="1" a="1"/>
  <c r="V1119" i="1" s="1"/>
  <c r="F1120" i="1"/>
  <c r="G1120" i="1"/>
  <c r="U1120" i="1"/>
  <c r="V1120" i="1" s="1" a="1"/>
  <c r="V1120" i="1" s="1"/>
  <c r="F1121" i="1"/>
  <c r="G1121" i="1"/>
  <c r="U1121" i="1"/>
  <c r="V1121" i="1" s="1" a="1"/>
  <c r="V1121" i="1" s="1"/>
  <c r="F1122" i="1"/>
  <c r="G1122" i="1"/>
  <c r="U1122" i="1"/>
  <c r="V1122" i="1" s="1" a="1"/>
  <c r="V1122" i="1" s="1"/>
  <c r="F1123" i="1"/>
  <c r="G1123" i="1"/>
  <c r="U1123" i="1"/>
  <c r="V1123" i="1" s="1" a="1"/>
  <c r="V1123" i="1" s="1"/>
  <c r="F1124" i="1"/>
  <c r="G1124" i="1"/>
  <c r="U1124" i="1"/>
  <c r="V1124" i="1" s="1" a="1"/>
  <c r="V1124" i="1" s="1"/>
  <c r="F1125" i="1"/>
  <c r="G1125" i="1"/>
  <c r="U1125" i="1"/>
  <c r="V1125" i="1" s="1" a="1"/>
  <c r="V1125" i="1" s="1"/>
  <c r="F1126" i="1"/>
  <c r="G1126" i="1"/>
  <c r="U1126" i="1"/>
  <c r="V1126" i="1" s="1" a="1"/>
  <c r="V1126" i="1" s="1"/>
  <c r="F1127" i="1"/>
  <c r="G1127" i="1"/>
  <c r="U1127" i="1"/>
  <c r="V1127" i="1" s="1" a="1"/>
  <c r="V1127" i="1" s="1"/>
  <c r="F1128" i="1"/>
  <c r="G1128" i="1"/>
  <c r="U1128" i="1"/>
  <c r="V1128" i="1" s="1" a="1"/>
  <c r="V1128" i="1" s="1"/>
  <c r="F1129" i="1"/>
  <c r="G1129" i="1"/>
  <c r="U1129" i="1"/>
  <c r="V1129" i="1" s="1" a="1"/>
  <c r="V1129" i="1" s="1"/>
  <c r="F1130" i="1"/>
  <c r="G1130" i="1"/>
  <c r="U1130" i="1"/>
  <c r="V1130" i="1" s="1" a="1"/>
  <c r="V1130" i="1" s="1"/>
  <c r="F1131" i="1"/>
  <c r="G1131" i="1"/>
  <c r="U1131" i="1"/>
  <c r="V1131" i="1" s="1" a="1"/>
  <c r="V1131" i="1" s="1"/>
  <c r="F1132" i="1"/>
  <c r="G1132" i="1"/>
  <c r="U1132" i="1"/>
  <c r="V1132" i="1" s="1" a="1"/>
  <c r="V1132" i="1" s="1"/>
  <c r="F1133" i="1"/>
  <c r="G1133" i="1"/>
  <c r="U1133" i="1"/>
  <c r="V1133" i="1" s="1" a="1"/>
  <c r="V1133" i="1" s="1"/>
  <c r="F1134" i="1"/>
  <c r="G1134" i="1"/>
  <c r="U1134" i="1"/>
  <c r="V1134" i="1" s="1" a="1"/>
  <c r="V1134" i="1" s="1"/>
  <c r="F1135" i="1"/>
  <c r="G1135" i="1"/>
  <c r="U1135" i="1"/>
  <c r="V1135" i="1" s="1" a="1"/>
  <c r="V1135" i="1" s="1"/>
  <c r="F1136" i="1"/>
  <c r="G1136" i="1"/>
  <c r="U1136" i="1"/>
  <c r="V1136" i="1" s="1" a="1"/>
  <c r="V1136" i="1" s="1"/>
  <c r="F1137" i="1"/>
  <c r="G1137" i="1"/>
  <c r="U1137" i="1"/>
  <c r="V1137" i="1" s="1" a="1"/>
  <c r="V1137" i="1" s="1"/>
  <c r="F1138" i="1"/>
  <c r="G1138" i="1"/>
  <c r="U1138" i="1"/>
  <c r="V1138" i="1" s="1" a="1"/>
  <c r="V1138" i="1" s="1"/>
  <c r="F1139" i="1"/>
  <c r="G1139" i="1"/>
  <c r="U1139" i="1"/>
  <c r="V1139" i="1" s="1" a="1"/>
  <c r="V1139" i="1" s="1"/>
  <c r="F1140" i="1"/>
  <c r="G1140" i="1"/>
  <c r="U1140" i="1"/>
  <c r="V1140" i="1" s="1" a="1"/>
  <c r="V1140" i="1" s="1"/>
  <c r="F1141" i="1"/>
  <c r="G1141" i="1"/>
  <c r="U1141" i="1"/>
  <c r="V1141" i="1" s="1" a="1"/>
  <c r="V1141" i="1" s="1"/>
  <c r="F1142" i="1"/>
  <c r="G1142" i="1"/>
  <c r="U1142" i="1"/>
  <c r="V1142" i="1" s="1" a="1"/>
  <c r="V1142" i="1" s="1"/>
  <c r="F1143" i="1"/>
  <c r="G1143" i="1"/>
  <c r="U1143" i="1"/>
  <c r="V1143" i="1" s="1" a="1"/>
  <c r="V1143" i="1" s="1"/>
  <c r="F1144" i="1"/>
  <c r="G1144" i="1"/>
  <c r="U1144" i="1"/>
  <c r="V1144" i="1" s="1" a="1"/>
  <c r="V1144" i="1" s="1"/>
  <c r="F1145" i="1"/>
  <c r="G1145" i="1"/>
  <c r="U1145" i="1"/>
  <c r="V1145" i="1" s="1" a="1"/>
  <c r="V1145" i="1" s="1"/>
  <c r="F1146" i="1"/>
  <c r="G1146" i="1"/>
  <c r="U1146" i="1"/>
  <c r="V1146" i="1" s="1" a="1"/>
  <c r="V1146" i="1" s="1"/>
  <c r="F1147" i="1"/>
  <c r="G1147" i="1"/>
  <c r="U1147" i="1"/>
  <c r="V1147" i="1" s="1" a="1"/>
  <c r="V1147" i="1" s="1"/>
  <c r="F1148" i="1"/>
  <c r="G1148" i="1"/>
  <c r="U1148" i="1"/>
  <c r="V1148" i="1" s="1" a="1"/>
  <c r="V1148" i="1" s="1"/>
  <c r="F1149" i="1"/>
  <c r="G1149" i="1"/>
  <c r="U1149" i="1"/>
  <c r="V1149" i="1" s="1" a="1"/>
  <c r="V1149" i="1" s="1"/>
  <c r="F1150" i="1"/>
  <c r="G1150" i="1"/>
  <c r="U1150" i="1"/>
  <c r="V1150" i="1" s="1" a="1"/>
  <c r="V1150" i="1" s="1"/>
  <c r="F1151" i="1"/>
  <c r="G1151" i="1"/>
  <c r="U1151" i="1"/>
  <c r="V1151" i="1" s="1" a="1"/>
  <c r="V1151" i="1" s="1"/>
  <c r="F1152" i="1"/>
  <c r="G1152" i="1"/>
  <c r="U1152" i="1"/>
  <c r="V1152" i="1" s="1" a="1"/>
  <c r="V1152" i="1" s="1"/>
  <c r="F1153" i="1"/>
  <c r="G1153" i="1"/>
  <c r="U1153" i="1"/>
  <c r="V1153" i="1" s="1" a="1"/>
  <c r="V1153" i="1" s="1"/>
  <c r="F1154" i="1"/>
  <c r="G1154" i="1"/>
  <c r="U1154" i="1"/>
  <c r="V1154" i="1" s="1" a="1"/>
  <c r="V1154" i="1" s="1"/>
  <c r="F1155" i="1"/>
  <c r="G1155" i="1"/>
  <c r="U1155" i="1"/>
  <c r="V1155" i="1" s="1" a="1"/>
  <c r="V1155" i="1" s="1"/>
  <c r="F1156" i="1"/>
  <c r="G1156" i="1"/>
  <c r="U1156" i="1"/>
  <c r="V1156" i="1" s="1" a="1"/>
  <c r="V1156" i="1" s="1"/>
  <c r="F1157" i="1"/>
  <c r="G1157" i="1"/>
  <c r="U1157" i="1"/>
  <c r="V1157" i="1" s="1" a="1"/>
  <c r="V1157" i="1" s="1"/>
  <c r="F1158" i="1"/>
  <c r="G1158" i="1"/>
  <c r="U1158" i="1"/>
  <c r="V1158" i="1" s="1" a="1"/>
  <c r="V1158" i="1" s="1"/>
  <c r="F1159" i="1"/>
  <c r="G1159" i="1"/>
  <c r="U1159" i="1"/>
  <c r="V1159" i="1" s="1" a="1"/>
  <c r="V1159" i="1" s="1"/>
  <c r="F1160" i="1"/>
  <c r="G1160" i="1"/>
  <c r="U1160" i="1"/>
  <c r="V1160" i="1" s="1" a="1"/>
  <c r="V1160" i="1" s="1"/>
  <c r="F1161" i="1"/>
  <c r="G1161" i="1"/>
  <c r="U1161" i="1"/>
  <c r="V1161" i="1" s="1" a="1"/>
  <c r="V1161" i="1" s="1"/>
  <c r="F1162" i="1"/>
  <c r="G1162" i="1"/>
  <c r="U1162" i="1"/>
  <c r="V1162" i="1" s="1" a="1"/>
  <c r="V1162" i="1" s="1"/>
  <c r="F1163" i="1"/>
  <c r="G1163" i="1"/>
  <c r="U1163" i="1"/>
  <c r="V1163" i="1" s="1" a="1"/>
  <c r="V1163" i="1" s="1"/>
  <c r="F1164" i="1"/>
  <c r="G1164" i="1"/>
  <c r="U1164" i="1"/>
  <c r="V1164" i="1" s="1" a="1"/>
  <c r="V1164" i="1" s="1"/>
  <c r="F1165" i="1"/>
  <c r="G1165" i="1"/>
  <c r="U1165" i="1"/>
  <c r="V1165" i="1" s="1" a="1"/>
  <c r="V1165" i="1" s="1"/>
  <c r="F1166" i="1"/>
  <c r="G1166" i="1"/>
  <c r="U1166" i="1"/>
  <c r="V1166" i="1" s="1" a="1"/>
  <c r="V1166" i="1" s="1"/>
  <c r="F1167" i="1"/>
  <c r="G1167" i="1"/>
  <c r="U1167" i="1"/>
  <c r="V1167" i="1" s="1" a="1"/>
  <c r="V1167" i="1" s="1"/>
  <c r="F1168" i="1"/>
  <c r="G1168" i="1"/>
  <c r="U1168" i="1"/>
  <c r="V1168" i="1" s="1" a="1"/>
  <c r="V1168" i="1" s="1"/>
  <c r="F1169" i="1"/>
  <c r="G1169" i="1"/>
  <c r="U1169" i="1"/>
  <c r="V1169" i="1" s="1" a="1"/>
  <c r="V1169" i="1" s="1"/>
  <c r="F1170" i="1"/>
  <c r="G1170" i="1"/>
  <c r="U1170" i="1"/>
  <c r="V1170" i="1" s="1" a="1"/>
  <c r="V1170" i="1" s="1"/>
  <c r="F1171" i="1"/>
  <c r="G1171" i="1"/>
  <c r="U1171" i="1"/>
  <c r="V1171" i="1" s="1" a="1"/>
  <c r="V1171" i="1" s="1"/>
  <c r="F1172" i="1"/>
  <c r="G1172" i="1"/>
  <c r="U1172" i="1"/>
  <c r="V1172" i="1" s="1" a="1"/>
  <c r="V1172" i="1" s="1"/>
  <c r="F1173" i="1"/>
  <c r="G1173" i="1"/>
  <c r="U1173" i="1"/>
  <c r="V1173" i="1" s="1" a="1"/>
  <c r="V1173" i="1" s="1"/>
  <c r="F1174" i="1"/>
  <c r="G1174" i="1"/>
  <c r="U1174" i="1"/>
  <c r="V1174" i="1" s="1" a="1"/>
  <c r="V1174" i="1" s="1"/>
  <c r="F1175" i="1"/>
  <c r="G1175" i="1"/>
  <c r="U1175" i="1"/>
  <c r="V1175" i="1" s="1" a="1"/>
  <c r="V1175" i="1" s="1"/>
  <c r="F1176" i="1"/>
  <c r="G1176" i="1"/>
  <c r="U1176" i="1"/>
  <c r="V1176" i="1" s="1" a="1"/>
  <c r="V1176" i="1" s="1"/>
  <c r="F1177" i="1"/>
  <c r="G1177" i="1"/>
  <c r="U1177" i="1"/>
  <c r="V1177" i="1" s="1" a="1"/>
  <c r="V1177" i="1" s="1"/>
  <c r="F1178" i="1"/>
  <c r="G1178" i="1"/>
  <c r="U1178" i="1"/>
  <c r="V1178" i="1" s="1" a="1"/>
  <c r="V1178" i="1" s="1"/>
  <c r="F1179" i="1"/>
  <c r="G1179" i="1"/>
  <c r="U1179" i="1"/>
  <c r="V1179" i="1" s="1" a="1"/>
  <c r="V1179" i="1" s="1"/>
  <c r="F1180" i="1"/>
  <c r="G1180" i="1"/>
  <c r="U1180" i="1"/>
  <c r="V1180" i="1" s="1" a="1"/>
  <c r="V1180" i="1" s="1"/>
  <c r="F1181" i="1"/>
  <c r="G1181" i="1"/>
  <c r="U1181" i="1"/>
  <c r="V1181" i="1" s="1" a="1"/>
  <c r="V1181" i="1" s="1"/>
  <c r="F1182" i="1"/>
  <c r="G1182" i="1"/>
  <c r="U1182" i="1"/>
  <c r="V1182" i="1" s="1" a="1"/>
  <c r="V1182" i="1" s="1"/>
  <c r="F1183" i="1"/>
  <c r="G1183" i="1"/>
  <c r="U1183" i="1"/>
  <c r="V1183" i="1" s="1" a="1"/>
  <c r="V1183" i="1" s="1"/>
  <c r="F1184" i="1"/>
  <c r="G1184" i="1"/>
  <c r="U1184" i="1"/>
  <c r="V1184" i="1" s="1" a="1"/>
  <c r="V1184" i="1" s="1"/>
  <c r="F1185" i="1"/>
  <c r="G1185" i="1"/>
  <c r="U1185" i="1"/>
  <c r="V1185" i="1" s="1" a="1"/>
  <c r="V1185" i="1" s="1"/>
  <c r="F1186" i="1"/>
  <c r="G1186" i="1"/>
  <c r="U1186" i="1"/>
  <c r="V1186" i="1" s="1" a="1"/>
  <c r="V1186" i="1" s="1"/>
  <c r="F1187" i="1"/>
  <c r="G1187" i="1"/>
  <c r="U1187" i="1"/>
  <c r="V1187" i="1" s="1" a="1"/>
  <c r="V1187" i="1" s="1"/>
  <c r="F1188" i="1"/>
  <c r="G1188" i="1"/>
  <c r="U1188" i="1"/>
  <c r="V1188" i="1" s="1" a="1"/>
  <c r="V1188" i="1" s="1"/>
  <c r="F1189" i="1"/>
  <c r="G1189" i="1"/>
  <c r="U1189" i="1"/>
  <c r="V1189" i="1" s="1" a="1"/>
  <c r="V1189" i="1" s="1"/>
  <c r="F1190" i="1"/>
  <c r="G1190" i="1"/>
  <c r="U1190" i="1"/>
  <c r="V1190" i="1" s="1" a="1"/>
  <c r="V1190" i="1" s="1"/>
  <c r="F1191" i="1"/>
  <c r="G1191" i="1"/>
  <c r="U1191" i="1"/>
  <c r="V1191" i="1" s="1" a="1"/>
  <c r="V1191" i="1" s="1"/>
  <c r="F1192" i="1"/>
  <c r="G1192" i="1"/>
  <c r="U1192" i="1"/>
  <c r="V1192" i="1" s="1" a="1"/>
  <c r="V1192" i="1" s="1"/>
  <c r="F1193" i="1"/>
  <c r="G1193" i="1"/>
  <c r="U1193" i="1"/>
  <c r="V1193" i="1" s="1" a="1"/>
  <c r="V1193" i="1" s="1"/>
  <c r="F1194" i="1"/>
  <c r="G1194" i="1"/>
  <c r="U1194" i="1"/>
  <c r="V1194" i="1" s="1" a="1"/>
  <c r="V1194" i="1" s="1"/>
  <c r="F1195" i="1"/>
  <c r="G1195" i="1"/>
  <c r="U1195" i="1"/>
  <c r="V1195" i="1" s="1" a="1"/>
  <c r="V1195" i="1" s="1"/>
  <c r="F1196" i="1"/>
  <c r="G1196" i="1"/>
  <c r="U1196" i="1"/>
  <c r="V1196" i="1" s="1" a="1"/>
  <c r="V1196" i="1" s="1"/>
  <c r="F1197" i="1"/>
  <c r="G1197" i="1"/>
  <c r="U1197" i="1"/>
  <c r="V1197" i="1" s="1" a="1"/>
  <c r="V1197" i="1" s="1"/>
  <c r="F1198" i="1"/>
  <c r="G1198" i="1"/>
  <c r="U1198" i="1"/>
  <c r="V1198" i="1" s="1" a="1"/>
  <c r="V1198" i="1" s="1"/>
  <c r="F1199" i="1"/>
  <c r="G1199" i="1"/>
  <c r="U1199" i="1"/>
  <c r="V1199" i="1" s="1" a="1"/>
  <c r="V1199" i="1" s="1"/>
  <c r="F1200" i="1"/>
  <c r="G1200" i="1"/>
  <c r="U1200" i="1"/>
  <c r="V1200" i="1" s="1" a="1"/>
  <c r="V1200" i="1" s="1"/>
  <c r="F1201" i="1"/>
  <c r="G1201" i="1"/>
  <c r="U1201" i="1"/>
  <c r="V1201" i="1" s="1" a="1"/>
  <c r="V1201" i="1" s="1"/>
  <c r="F1202" i="1"/>
  <c r="G1202" i="1"/>
  <c r="U1202" i="1"/>
  <c r="V1202" i="1" s="1" a="1"/>
  <c r="V1202" i="1" s="1"/>
  <c r="F1203" i="1"/>
  <c r="G1203" i="1"/>
  <c r="U1203" i="1"/>
  <c r="V1203" i="1" s="1" a="1"/>
  <c r="V1203" i="1" s="1"/>
  <c r="F1204" i="1"/>
  <c r="G1204" i="1"/>
  <c r="U1204" i="1"/>
  <c r="V1204" i="1" s="1" a="1"/>
  <c r="V1204" i="1" s="1"/>
  <c r="F1205" i="1"/>
  <c r="G1205" i="1"/>
  <c r="U1205" i="1"/>
  <c r="V1205" i="1" s="1" a="1"/>
  <c r="V1205" i="1" s="1"/>
  <c r="F1206" i="1"/>
  <c r="G1206" i="1"/>
  <c r="U1206" i="1"/>
  <c r="V1206" i="1" s="1" a="1"/>
  <c r="V1206" i="1" s="1"/>
  <c r="F1207" i="1"/>
  <c r="G1207" i="1"/>
  <c r="U1207" i="1"/>
  <c r="V1207" i="1" s="1" a="1"/>
  <c r="V1207" i="1" s="1"/>
  <c r="F1208" i="1"/>
  <c r="G1208" i="1"/>
  <c r="U1208" i="1"/>
  <c r="V1208" i="1" s="1" a="1"/>
  <c r="V1208" i="1" s="1"/>
  <c r="F1209" i="1"/>
  <c r="G1209" i="1"/>
  <c r="U1209" i="1"/>
  <c r="V1209" i="1" s="1" a="1"/>
  <c r="V1209" i="1" s="1"/>
  <c r="F1210" i="1"/>
  <c r="G1210" i="1"/>
  <c r="U1210" i="1"/>
  <c r="V1210" i="1" s="1" a="1"/>
  <c r="V1210" i="1" s="1"/>
  <c r="F1211" i="1"/>
  <c r="G1211" i="1"/>
  <c r="U1211" i="1"/>
  <c r="V1211" i="1" s="1" a="1"/>
  <c r="V1211" i="1" s="1"/>
  <c r="F1212" i="1"/>
  <c r="G1212" i="1"/>
  <c r="U1212" i="1"/>
  <c r="V1212" i="1" s="1" a="1"/>
  <c r="V1212" i="1" s="1"/>
  <c r="F1213" i="1"/>
  <c r="G1213" i="1"/>
  <c r="U1213" i="1"/>
  <c r="V1213" i="1" s="1" a="1"/>
  <c r="V1213" i="1" s="1"/>
  <c r="F1214" i="1"/>
  <c r="G1214" i="1"/>
  <c r="U1214" i="1"/>
  <c r="V1214" i="1" s="1" a="1"/>
  <c r="V1214" i="1" s="1"/>
  <c r="F1215" i="1"/>
  <c r="G1215" i="1"/>
  <c r="U1215" i="1"/>
  <c r="V1215" i="1" s="1" a="1"/>
  <c r="V1215" i="1" s="1"/>
  <c r="F1216" i="1"/>
  <c r="G1216" i="1"/>
  <c r="U1216" i="1"/>
  <c r="V1216" i="1" s="1" a="1"/>
  <c r="V1216" i="1" s="1"/>
  <c r="F1217" i="1"/>
  <c r="G1217" i="1"/>
  <c r="U1217" i="1"/>
  <c r="V1217" i="1" s="1" a="1"/>
  <c r="V1217" i="1" s="1"/>
  <c r="F1218" i="1"/>
  <c r="G1218" i="1"/>
  <c r="U1218" i="1"/>
  <c r="V1218" i="1" s="1" a="1"/>
  <c r="V1218" i="1" s="1"/>
  <c r="F1219" i="1"/>
  <c r="G1219" i="1"/>
  <c r="U1219" i="1"/>
  <c r="V1219" i="1" s="1" a="1"/>
  <c r="V1219" i="1" s="1"/>
  <c r="F1220" i="1"/>
  <c r="G1220" i="1"/>
  <c r="U1220" i="1"/>
  <c r="V1220" i="1" s="1" a="1"/>
  <c r="V1220" i="1" s="1"/>
  <c r="F1221" i="1"/>
  <c r="G1221" i="1"/>
  <c r="U1221" i="1"/>
  <c r="V1221" i="1" s="1" a="1"/>
  <c r="V1221" i="1" s="1"/>
  <c r="F1222" i="1"/>
  <c r="G1222" i="1"/>
  <c r="U1222" i="1"/>
  <c r="V1222" i="1" s="1" a="1"/>
  <c r="V1222" i="1" s="1"/>
  <c r="F1223" i="1"/>
  <c r="G1223" i="1"/>
  <c r="U1223" i="1"/>
  <c r="V1223" i="1" s="1" a="1"/>
  <c r="V1223" i="1" s="1"/>
  <c r="F1224" i="1"/>
  <c r="G1224" i="1"/>
  <c r="U1224" i="1"/>
  <c r="V1224" i="1" s="1" a="1"/>
  <c r="V1224" i="1" s="1"/>
  <c r="F1225" i="1"/>
  <c r="G1225" i="1"/>
  <c r="U1225" i="1"/>
  <c r="V1225" i="1" s="1" a="1"/>
  <c r="V1225" i="1" s="1"/>
  <c r="F1226" i="1"/>
  <c r="G1226" i="1"/>
  <c r="U1226" i="1"/>
  <c r="V1226" i="1" s="1" a="1"/>
  <c r="V1226" i="1" s="1"/>
  <c r="F1227" i="1"/>
  <c r="G1227" i="1"/>
  <c r="U1227" i="1"/>
  <c r="V1227" i="1" s="1" a="1"/>
  <c r="V1227" i="1" s="1"/>
  <c r="F1228" i="1"/>
  <c r="G1228" i="1"/>
  <c r="U1228" i="1"/>
  <c r="V1228" i="1" s="1" a="1"/>
  <c r="V1228" i="1" s="1"/>
  <c r="F1229" i="1"/>
  <c r="G1229" i="1"/>
  <c r="U1229" i="1"/>
  <c r="V1229" i="1" s="1" a="1"/>
  <c r="V1229" i="1" s="1"/>
  <c r="F1230" i="1"/>
  <c r="G1230" i="1"/>
  <c r="U1230" i="1"/>
  <c r="V1230" i="1" s="1" a="1"/>
  <c r="V1230" i="1" s="1"/>
  <c r="F1231" i="1"/>
  <c r="G1231" i="1"/>
  <c r="U1231" i="1"/>
  <c r="V1231" i="1" s="1" a="1"/>
  <c r="V1231" i="1" s="1"/>
  <c r="F1232" i="1"/>
  <c r="G1232" i="1"/>
  <c r="U1232" i="1"/>
  <c r="V1232" i="1" s="1" a="1"/>
  <c r="V1232" i="1" s="1"/>
  <c r="F1233" i="1"/>
  <c r="G1233" i="1"/>
  <c r="U1233" i="1"/>
  <c r="V1233" i="1" s="1" a="1"/>
  <c r="V1233" i="1" s="1"/>
  <c r="F1234" i="1"/>
  <c r="G1234" i="1"/>
  <c r="U1234" i="1"/>
  <c r="V1234" i="1" s="1" a="1"/>
  <c r="V1234" i="1" s="1"/>
  <c r="F1235" i="1"/>
  <c r="G1235" i="1"/>
  <c r="U1235" i="1"/>
  <c r="V1235" i="1" s="1" a="1"/>
  <c r="V1235" i="1" s="1"/>
  <c r="F1236" i="1"/>
  <c r="G1236" i="1"/>
  <c r="U1236" i="1"/>
  <c r="V1236" i="1" s="1" a="1"/>
  <c r="V1236" i="1" s="1"/>
  <c r="F1237" i="1"/>
  <c r="G1237" i="1"/>
  <c r="U1237" i="1"/>
  <c r="V1237" i="1" s="1" a="1"/>
  <c r="V1237" i="1" s="1"/>
  <c r="F1238" i="1"/>
  <c r="G1238" i="1"/>
  <c r="U1238" i="1"/>
  <c r="V1238" i="1" s="1" a="1"/>
  <c r="V1238" i="1" s="1"/>
  <c r="F1239" i="1"/>
  <c r="G1239" i="1"/>
  <c r="U1239" i="1"/>
  <c r="V1239" i="1" s="1" a="1"/>
  <c r="V1239" i="1" s="1"/>
  <c r="F1240" i="1"/>
  <c r="G1240" i="1"/>
  <c r="U1240" i="1"/>
  <c r="V1240" i="1" s="1" a="1"/>
  <c r="V1240" i="1" s="1"/>
  <c r="F1241" i="1"/>
  <c r="G1241" i="1"/>
  <c r="U1241" i="1"/>
  <c r="V1241" i="1" s="1" a="1"/>
  <c r="V1241" i="1" s="1"/>
  <c r="F1242" i="1"/>
  <c r="G1242" i="1"/>
  <c r="U1242" i="1"/>
  <c r="V1242" i="1" s="1" a="1"/>
  <c r="V1242" i="1" s="1"/>
  <c r="F1243" i="1"/>
  <c r="G1243" i="1"/>
  <c r="U1243" i="1"/>
  <c r="V1243" i="1" s="1" a="1"/>
  <c r="V1243" i="1" s="1"/>
  <c r="F1244" i="1"/>
  <c r="G1244" i="1"/>
  <c r="U1244" i="1"/>
  <c r="V1244" i="1" s="1" a="1"/>
  <c r="V1244" i="1" s="1"/>
  <c r="F1245" i="1"/>
  <c r="G1245" i="1"/>
  <c r="U1245" i="1"/>
  <c r="V1245" i="1" s="1" a="1"/>
  <c r="V1245" i="1" s="1"/>
  <c r="F1246" i="1"/>
  <c r="G1246" i="1"/>
  <c r="U1246" i="1"/>
  <c r="V1246" i="1" s="1" a="1"/>
  <c r="V1246" i="1" s="1"/>
  <c r="F1247" i="1"/>
  <c r="G1247" i="1"/>
  <c r="U1247" i="1"/>
  <c r="V1247" i="1" s="1" a="1"/>
  <c r="V1247" i="1" s="1"/>
  <c r="F1248" i="1"/>
  <c r="G1248" i="1"/>
  <c r="U1248" i="1"/>
  <c r="V1248" i="1" s="1" a="1"/>
  <c r="V1248" i="1" s="1"/>
  <c r="F1249" i="1"/>
  <c r="G1249" i="1"/>
  <c r="U1249" i="1"/>
  <c r="V1249" i="1" s="1" a="1"/>
  <c r="V1249" i="1" s="1"/>
  <c r="F1250" i="1"/>
  <c r="G1250" i="1"/>
  <c r="U1250" i="1"/>
  <c r="V1250" i="1" s="1" a="1"/>
  <c r="V1250" i="1" s="1"/>
  <c r="F1251" i="1"/>
  <c r="G1251" i="1"/>
  <c r="U1251" i="1"/>
  <c r="V1251" i="1" s="1" a="1"/>
  <c r="V1251" i="1" s="1"/>
  <c r="F1252" i="1"/>
  <c r="G1252" i="1"/>
  <c r="U1252" i="1"/>
  <c r="V1252" i="1" s="1" a="1"/>
  <c r="V1252" i="1" s="1"/>
  <c r="F1253" i="1"/>
  <c r="G1253" i="1"/>
  <c r="U1253" i="1"/>
  <c r="V1253" i="1" s="1" a="1"/>
  <c r="V1253" i="1" s="1"/>
  <c r="F1254" i="1"/>
  <c r="G1254" i="1"/>
  <c r="U1254" i="1"/>
  <c r="V1254" i="1" s="1" a="1"/>
  <c r="V1254" i="1" s="1"/>
  <c r="F1255" i="1"/>
  <c r="G1255" i="1"/>
  <c r="U1255" i="1"/>
  <c r="V1255" i="1" s="1" a="1"/>
  <c r="V1255" i="1" s="1"/>
  <c r="F1256" i="1"/>
  <c r="G1256" i="1"/>
  <c r="U1256" i="1"/>
  <c r="V1256" i="1" s="1" a="1"/>
  <c r="V1256" i="1" s="1"/>
  <c r="F1257" i="1"/>
  <c r="G1257" i="1"/>
  <c r="U1257" i="1"/>
  <c r="V1257" i="1" s="1" a="1"/>
  <c r="V1257" i="1" s="1"/>
  <c r="F1258" i="1"/>
  <c r="G1258" i="1"/>
  <c r="U1258" i="1"/>
  <c r="V1258" i="1" s="1" a="1"/>
  <c r="V1258" i="1" s="1"/>
  <c r="F1259" i="1"/>
  <c r="G1259" i="1"/>
  <c r="U1259" i="1"/>
  <c r="V1259" i="1" s="1" a="1"/>
  <c r="V1259" i="1" s="1"/>
  <c r="F1260" i="1"/>
  <c r="G1260" i="1"/>
  <c r="U1260" i="1"/>
  <c r="V1260" i="1" s="1" a="1"/>
  <c r="V1260" i="1" s="1"/>
  <c r="F1261" i="1"/>
  <c r="G1261" i="1"/>
  <c r="U1261" i="1"/>
  <c r="V1261" i="1" s="1" a="1"/>
  <c r="V1261" i="1" s="1"/>
  <c r="F1262" i="1"/>
  <c r="G1262" i="1"/>
  <c r="U1262" i="1"/>
  <c r="V1262" i="1" s="1" a="1"/>
  <c r="V1262" i="1" s="1"/>
  <c r="F1263" i="1"/>
  <c r="G1263" i="1"/>
  <c r="U1263" i="1"/>
  <c r="V1263" i="1" s="1" a="1"/>
  <c r="V1263" i="1" s="1"/>
  <c r="F1264" i="1"/>
  <c r="G1264" i="1"/>
  <c r="U1264" i="1"/>
  <c r="V1264" i="1" s="1" a="1"/>
  <c r="V1264" i="1" s="1"/>
  <c r="F1265" i="1"/>
  <c r="G1265" i="1"/>
  <c r="U1265" i="1"/>
  <c r="V1265" i="1" s="1" a="1"/>
  <c r="V1265" i="1" s="1"/>
  <c r="F1266" i="1"/>
  <c r="G1266" i="1"/>
  <c r="U1266" i="1"/>
  <c r="V1266" i="1" s="1" a="1"/>
  <c r="V1266" i="1" s="1"/>
  <c r="F1267" i="1"/>
  <c r="G1267" i="1"/>
  <c r="U1267" i="1"/>
  <c r="V1267" i="1" s="1" a="1"/>
  <c r="V1267" i="1" s="1"/>
  <c r="F1268" i="1"/>
  <c r="G1268" i="1"/>
  <c r="U1268" i="1"/>
  <c r="V1268" i="1" s="1" a="1"/>
  <c r="V1268" i="1" s="1"/>
  <c r="F1269" i="1"/>
  <c r="G1269" i="1"/>
  <c r="U1269" i="1"/>
  <c r="V1269" i="1" s="1" a="1"/>
  <c r="V1269" i="1" s="1"/>
  <c r="F1270" i="1"/>
  <c r="G1270" i="1"/>
  <c r="U1270" i="1"/>
  <c r="V1270" i="1" s="1" a="1"/>
  <c r="V1270" i="1" s="1"/>
  <c r="F1271" i="1"/>
  <c r="G1271" i="1"/>
  <c r="U1271" i="1"/>
  <c r="V1271" i="1" s="1" a="1"/>
  <c r="V1271" i="1" s="1"/>
  <c r="F1272" i="1"/>
  <c r="G1272" i="1"/>
  <c r="U1272" i="1"/>
  <c r="V1272" i="1" s="1" a="1"/>
  <c r="V1272" i="1" s="1"/>
  <c r="F1273" i="1"/>
  <c r="G1273" i="1"/>
  <c r="U1273" i="1"/>
  <c r="V1273" i="1" s="1" a="1"/>
  <c r="V1273" i="1" s="1"/>
  <c r="F1274" i="1"/>
  <c r="G1274" i="1"/>
  <c r="U1274" i="1"/>
  <c r="V1274" i="1" s="1" a="1"/>
  <c r="V1274" i="1" s="1"/>
  <c r="F1275" i="1"/>
  <c r="G1275" i="1"/>
  <c r="U1275" i="1"/>
  <c r="V1275" i="1" s="1" a="1"/>
  <c r="V1275" i="1" s="1"/>
  <c r="F1276" i="1"/>
  <c r="G1276" i="1"/>
  <c r="U1276" i="1"/>
  <c r="V1276" i="1" s="1" a="1"/>
  <c r="V1276" i="1" s="1"/>
  <c r="F1277" i="1"/>
  <c r="G1277" i="1"/>
  <c r="U1277" i="1"/>
  <c r="V1277" i="1" s="1" a="1"/>
  <c r="V1277" i="1" s="1"/>
  <c r="F1278" i="1"/>
  <c r="G1278" i="1"/>
  <c r="U1278" i="1"/>
  <c r="V1278" i="1" s="1" a="1"/>
  <c r="V1278" i="1" s="1"/>
  <c r="F1279" i="1"/>
  <c r="G1279" i="1"/>
  <c r="U1279" i="1"/>
  <c r="V1279" i="1" s="1" a="1"/>
  <c r="V1279" i="1" s="1"/>
  <c r="F1280" i="1"/>
  <c r="G1280" i="1"/>
  <c r="U1280" i="1"/>
  <c r="V1280" i="1" s="1" a="1"/>
  <c r="V1280" i="1" s="1"/>
  <c r="F1281" i="1"/>
  <c r="G1281" i="1"/>
  <c r="U1281" i="1"/>
  <c r="V1281" i="1" s="1" a="1"/>
  <c r="V1281" i="1" s="1"/>
  <c r="F1282" i="1"/>
  <c r="G1282" i="1"/>
  <c r="U1282" i="1"/>
  <c r="V1282" i="1" s="1" a="1"/>
  <c r="V1282" i="1" s="1"/>
  <c r="F1283" i="1"/>
  <c r="G1283" i="1"/>
  <c r="U1283" i="1"/>
  <c r="V1283" i="1" s="1" a="1"/>
  <c r="V1283" i="1" s="1"/>
  <c r="F1284" i="1"/>
  <c r="G1284" i="1"/>
  <c r="U1284" i="1"/>
  <c r="V1284" i="1" s="1" a="1"/>
  <c r="V1284" i="1" s="1"/>
  <c r="F1285" i="1"/>
  <c r="G1285" i="1"/>
  <c r="U1285" i="1"/>
  <c r="V1285" i="1" s="1" a="1"/>
  <c r="V1285" i="1" s="1"/>
  <c r="F1286" i="1"/>
  <c r="G1286" i="1"/>
  <c r="U1286" i="1"/>
  <c r="V1286" i="1" s="1" a="1"/>
  <c r="V1286" i="1" s="1"/>
  <c r="F1287" i="1"/>
  <c r="G1287" i="1"/>
  <c r="U1287" i="1"/>
  <c r="V1287" i="1" s="1" a="1"/>
  <c r="V1287" i="1" s="1"/>
  <c r="F1288" i="1"/>
  <c r="G1288" i="1"/>
  <c r="U1288" i="1"/>
  <c r="V1288" i="1" s="1" a="1"/>
  <c r="V1288" i="1" s="1"/>
  <c r="F1289" i="1"/>
  <c r="G1289" i="1"/>
  <c r="U1289" i="1"/>
  <c r="V1289" i="1" s="1" a="1"/>
  <c r="V1289" i="1" s="1"/>
  <c r="F1290" i="1"/>
  <c r="G1290" i="1"/>
  <c r="U1290" i="1"/>
  <c r="V1290" i="1" s="1" a="1"/>
  <c r="V1290" i="1" s="1"/>
  <c r="F1291" i="1"/>
  <c r="G1291" i="1"/>
  <c r="U1291" i="1"/>
  <c r="V1291" i="1" s="1" a="1"/>
  <c r="V1291" i="1" s="1"/>
  <c r="F1292" i="1"/>
  <c r="G1292" i="1"/>
  <c r="U1292" i="1"/>
  <c r="V1292" i="1" s="1" a="1"/>
  <c r="V1292" i="1" s="1"/>
  <c r="F1293" i="1"/>
  <c r="G1293" i="1"/>
  <c r="U1293" i="1"/>
  <c r="V1293" i="1" s="1" a="1"/>
  <c r="V1293" i="1" s="1"/>
  <c r="F1294" i="1"/>
  <c r="G1294" i="1"/>
  <c r="U1294" i="1"/>
  <c r="V1294" i="1" s="1" a="1"/>
  <c r="V1294" i="1" s="1"/>
  <c r="F1295" i="1"/>
  <c r="G1295" i="1"/>
  <c r="U1295" i="1"/>
  <c r="V1295" i="1" s="1" a="1"/>
  <c r="V1295" i="1" s="1"/>
  <c r="F1296" i="1"/>
  <c r="G1296" i="1"/>
  <c r="U1296" i="1"/>
  <c r="V1296" i="1" s="1" a="1"/>
  <c r="V1296" i="1" s="1"/>
  <c r="F1297" i="1"/>
  <c r="G1297" i="1"/>
  <c r="U1297" i="1"/>
  <c r="V1297" i="1" s="1" a="1"/>
  <c r="V1297" i="1" s="1"/>
  <c r="F1298" i="1"/>
  <c r="G1298" i="1"/>
  <c r="U1298" i="1"/>
  <c r="V1298" i="1" s="1" a="1"/>
  <c r="V1298" i="1" s="1"/>
  <c r="F1299" i="1"/>
  <c r="G1299" i="1"/>
  <c r="U1299" i="1"/>
  <c r="V1299" i="1" s="1" a="1"/>
  <c r="V1299" i="1" s="1"/>
  <c r="F1300" i="1"/>
  <c r="G1300" i="1"/>
  <c r="U1300" i="1"/>
  <c r="V1300" i="1" s="1" a="1"/>
  <c r="V1300" i="1" s="1"/>
  <c r="F1301" i="1"/>
  <c r="G1301" i="1"/>
  <c r="U1301" i="1"/>
  <c r="V1301" i="1" s="1" a="1"/>
  <c r="V1301" i="1" s="1"/>
  <c r="F1302" i="1"/>
  <c r="G1302" i="1"/>
  <c r="U1302" i="1"/>
  <c r="V1302" i="1" s="1" a="1"/>
  <c r="V1302" i="1" s="1"/>
  <c r="F1303" i="1"/>
  <c r="G1303" i="1"/>
  <c r="U1303" i="1"/>
  <c r="V1303" i="1" s="1" a="1"/>
  <c r="V1303" i="1" s="1"/>
  <c r="F1304" i="1"/>
  <c r="G1304" i="1"/>
  <c r="U1304" i="1"/>
  <c r="V1304" i="1" s="1" a="1"/>
  <c r="V1304" i="1" s="1"/>
  <c r="F1305" i="1"/>
  <c r="G1305" i="1"/>
  <c r="U1305" i="1"/>
  <c r="V1305" i="1" s="1" a="1"/>
  <c r="V1305" i="1" s="1"/>
  <c r="F1306" i="1"/>
  <c r="G1306" i="1"/>
  <c r="U1306" i="1"/>
  <c r="V1306" i="1" s="1" a="1"/>
  <c r="V1306" i="1" s="1"/>
  <c r="F1307" i="1"/>
  <c r="G1307" i="1"/>
  <c r="U1307" i="1"/>
  <c r="V1307" i="1" s="1" a="1"/>
  <c r="V1307" i="1" s="1"/>
  <c r="F1308" i="1"/>
  <c r="G1308" i="1"/>
  <c r="U1308" i="1"/>
  <c r="V1308" i="1" s="1" a="1"/>
  <c r="V1308" i="1" s="1"/>
  <c r="F1309" i="1"/>
  <c r="G1309" i="1"/>
  <c r="U1309" i="1"/>
  <c r="V1309" i="1" s="1" a="1"/>
  <c r="V1309" i="1" s="1"/>
  <c r="F1310" i="1"/>
  <c r="G1310" i="1"/>
  <c r="U1310" i="1"/>
  <c r="V1310" i="1" s="1" a="1"/>
  <c r="V1310" i="1" s="1"/>
  <c r="F1311" i="1"/>
  <c r="G1311" i="1"/>
  <c r="U1311" i="1"/>
  <c r="V1311" i="1" s="1" a="1"/>
  <c r="V1311" i="1" s="1"/>
  <c r="F1312" i="1"/>
  <c r="G1312" i="1"/>
  <c r="U1312" i="1"/>
  <c r="V1312" i="1" s="1" a="1"/>
  <c r="V1312" i="1" s="1"/>
  <c r="F1313" i="1"/>
  <c r="G1313" i="1"/>
  <c r="U1313" i="1"/>
  <c r="V1313" i="1" s="1" a="1"/>
  <c r="V1313" i="1" s="1"/>
  <c r="F1314" i="1"/>
  <c r="G1314" i="1"/>
  <c r="U1314" i="1"/>
  <c r="V1314" i="1" s="1" a="1"/>
  <c r="V1314" i="1" s="1"/>
  <c r="F1315" i="1"/>
  <c r="G1315" i="1"/>
  <c r="U1315" i="1"/>
  <c r="V1315" i="1" s="1" a="1"/>
  <c r="V1315" i="1" s="1"/>
  <c r="F1316" i="1"/>
  <c r="G1316" i="1"/>
  <c r="U1316" i="1"/>
  <c r="V1316" i="1" s="1" a="1"/>
  <c r="V1316" i="1" s="1"/>
  <c r="F1317" i="1"/>
  <c r="G1317" i="1"/>
  <c r="U1317" i="1"/>
  <c r="V1317" i="1" s="1" a="1"/>
  <c r="V1317" i="1" s="1"/>
  <c r="F1318" i="1"/>
  <c r="G1318" i="1"/>
  <c r="U1318" i="1"/>
  <c r="V1318" i="1" s="1" a="1"/>
  <c r="V1318" i="1" s="1"/>
  <c r="F1319" i="1"/>
  <c r="G1319" i="1"/>
  <c r="U1319" i="1"/>
  <c r="V1319" i="1" s="1" a="1"/>
  <c r="V1319" i="1" s="1"/>
  <c r="F1320" i="1"/>
  <c r="G1320" i="1"/>
  <c r="U1320" i="1"/>
  <c r="V1320" i="1" s="1" a="1"/>
  <c r="V1320" i="1" s="1"/>
  <c r="F1321" i="1"/>
  <c r="G1321" i="1"/>
  <c r="U1321" i="1"/>
  <c r="V1321" i="1" s="1" a="1"/>
  <c r="V1321" i="1" s="1"/>
  <c r="F1322" i="1"/>
  <c r="G1322" i="1"/>
  <c r="U1322" i="1"/>
  <c r="V1322" i="1" s="1" a="1"/>
  <c r="V1322" i="1" s="1"/>
  <c r="F1323" i="1"/>
  <c r="G1323" i="1"/>
  <c r="U1323" i="1"/>
  <c r="V1323" i="1" s="1" a="1"/>
  <c r="V1323" i="1" s="1"/>
  <c r="F1324" i="1"/>
  <c r="G1324" i="1"/>
  <c r="U1324" i="1"/>
  <c r="V1324" i="1" s="1" a="1"/>
  <c r="V1324" i="1" s="1"/>
  <c r="F1325" i="1"/>
  <c r="G1325" i="1"/>
  <c r="U1325" i="1"/>
  <c r="V1325" i="1" s="1" a="1"/>
  <c r="V1325" i="1" s="1"/>
  <c r="F1326" i="1"/>
  <c r="G1326" i="1"/>
  <c r="U1326" i="1"/>
  <c r="V1326" i="1" s="1" a="1"/>
  <c r="V1326" i="1" s="1"/>
  <c r="F1327" i="1"/>
  <c r="G1327" i="1"/>
  <c r="U1327" i="1"/>
  <c r="V1327" i="1" s="1" a="1"/>
  <c r="V1327" i="1" s="1"/>
  <c r="F1328" i="1"/>
  <c r="G1328" i="1"/>
  <c r="U1328" i="1"/>
  <c r="V1328" i="1" s="1" a="1"/>
  <c r="V1328" i="1" s="1"/>
  <c r="F1329" i="1"/>
  <c r="G1329" i="1"/>
  <c r="U1329" i="1"/>
  <c r="V1329" i="1" s="1" a="1"/>
  <c r="V1329" i="1" s="1"/>
  <c r="F1330" i="1"/>
  <c r="G1330" i="1"/>
  <c r="U1330" i="1"/>
  <c r="V1330" i="1" s="1" a="1"/>
  <c r="V1330" i="1" s="1"/>
  <c r="F1331" i="1"/>
  <c r="G1331" i="1"/>
  <c r="U1331" i="1"/>
  <c r="V1331" i="1" s="1" a="1"/>
  <c r="V1331" i="1" s="1"/>
  <c r="F1332" i="1"/>
  <c r="G1332" i="1"/>
  <c r="U1332" i="1"/>
  <c r="V1332" i="1" s="1" a="1"/>
  <c r="V1332" i="1" s="1"/>
  <c r="F1333" i="1"/>
  <c r="G1333" i="1"/>
  <c r="U1333" i="1"/>
  <c r="V1333" i="1" s="1" a="1"/>
  <c r="V1333" i="1" s="1"/>
  <c r="F1334" i="1"/>
  <c r="G1334" i="1"/>
  <c r="U1334" i="1"/>
  <c r="V1334" i="1" s="1" a="1"/>
  <c r="V1334" i="1" s="1"/>
  <c r="F1335" i="1"/>
  <c r="G1335" i="1"/>
  <c r="U1335" i="1"/>
  <c r="V1335" i="1" s="1" a="1"/>
  <c r="V1335" i="1" s="1"/>
  <c r="F1336" i="1"/>
  <c r="G1336" i="1"/>
  <c r="U1336" i="1"/>
  <c r="V1336" i="1" s="1" a="1"/>
  <c r="V1336" i="1" s="1"/>
  <c r="F1337" i="1"/>
  <c r="G1337" i="1"/>
  <c r="U1337" i="1"/>
  <c r="V1337" i="1" s="1" a="1"/>
  <c r="V1337" i="1" s="1"/>
  <c r="F1338" i="1"/>
  <c r="G1338" i="1"/>
  <c r="U1338" i="1"/>
  <c r="V1338" i="1" s="1" a="1"/>
  <c r="V1338" i="1" s="1"/>
  <c r="F1339" i="1"/>
  <c r="G1339" i="1"/>
  <c r="U1339" i="1"/>
  <c r="V1339" i="1" s="1" a="1"/>
  <c r="V1339" i="1" s="1"/>
  <c r="F1340" i="1"/>
  <c r="G1340" i="1"/>
  <c r="U1340" i="1"/>
  <c r="V1340" i="1" s="1" a="1"/>
  <c r="V1340" i="1" s="1"/>
  <c r="F1341" i="1"/>
  <c r="G1341" i="1"/>
  <c r="U1341" i="1"/>
  <c r="V1341" i="1" s="1" a="1"/>
  <c r="V1341" i="1" s="1"/>
  <c r="F1342" i="1"/>
  <c r="G1342" i="1"/>
  <c r="U1342" i="1"/>
  <c r="V1342" i="1" s="1" a="1"/>
  <c r="V1342" i="1" s="1"/>
  <c r="F1343" i="1"/>
  <c r="G1343" i="1"/>
  <c r="U1343" i="1"/>
  <c r="V1343" i="1" s="1" a="1"/>
  <c r="V1343" i="1" s="1"/>
  <c r="F1344" i="1"/>
  <c r="G1344" i="1"/>
  <c r="U1344" i="1"/>
  <c r="V1344" i="1" s="1" a="1"/>
  <c r="V1344" i="1" s="1"/>
  <c r="F1345" i="1"/>
  <c r="G1345" i="1"/>
  <c r="U1345" i="1"/>
  <c r="V1345" i="1" s="1" a="1"/>
  <c r="V1345" i="1" s="1"/>
  <c r="F1346" i="1"/>
  <c r="G1346" i="1"/>
  <c r="U1346" i="1"/>
  <c r="V1346" i="1" s="1" a="1"/>
  <c r="V1346" i="1" s="1"/>
  <c r="F1347" i="1"/>
  <c r="G1347" i="1"/>
  <c r="U1347" i="1"/>
  <c r="V1347" i="1" s="1" a="1"/>
  <c r="V1347" i="1" s="1"/>
  <c r="F1348" i="1"/>
  <c r="G1348" i="1"/>
  <c r="U1348" i="1"/>
  <c r="V1348" i="1" s="1" a="1"/>
  <c r="V1348" i="1" s="1"/>
  <c r="F1349" i="1"/>
  <c r="G1349" i="1"/>
  <c r="U1349" i="1"/>
  <c r="V1349" i="1" s="1" a="1"/>
  <c r="V1349" i="1" s="1"/>
  <c r="F1350" i="1"/>
  <c r="G1350" i="1"/>
  <c r="U1350" i="1"/>
  <c r="V1350" i="1" s="1" a="1"/>
  <c r="V1350" i="1" s="1"/>
  <c r="F1351" i="1"/>
  <c r="G1351" i="1"/>
  <c r="U1351" i="1"/>
  <c r="V1351" i="1" s="1" a="1"/>
  <c r="V1351" i="1" s="1"/>
  <c r="F1352" i="1"/>
  <c r="G1352" i="1"/>
  <c r="U1352" i="1"/>
  <c r="V1352" i="1" s="1" a="1"/>
  <c r="V1352" i="1" s="1"/>
  <c r="F1353" i="1"/>
  <c r="G1353" i="1"/>
  <c r="U1353" i="1"/>
  <c r="V1353" i="1" s="1" a="1"/>
  <c r="V1353" i="1" s="1"/>
  <c r="F1354" i="1"/>
  <c r="G1354" i="1"/>
  <c r="U1354" i="1"/>
  <c r="V1354" i="1" s="1" a="1"/>
  <c r="V1354" i="1" s="1"/>
  <c r="F1355" i="1"/>
  <c r="G1355" i="1"/>
  <c r="U1355" i="1"/>
  <c r="V1355" i="1" s="1" a="1"/>
  <c r="V1355" i="1" s="1"/>
  <c r="F1356" i="1"/>
  <c r="G1356" i="1"/>
  <c r="U1356" i="1"/>
  <c r="V1356" i="1" s="1" a="1"/>
  <c r="V1356" i="1" s="1"/>
  <c r="F1357" i="1"/>
  <c r="G1357" i="1"/>
  <c r="U1357" i="1"/>
  <c r="V1357" i="1" s="1" a="1"/>
  <c r="V1357" i="1" s="1"/>
  <c r="F1358" i="1"/>
  <c r="G1358" i="1"/>
  <c r="U1358" i="1"/>
  <c r="V1358" i="1" s="1" a="1"/>
  <c r="V1358" i="1" s="1"/>
  <c r="F1359" i="1"/>
  <c r="G1359" i="1"/>
  <c r="U1359" i="1"/>
  <c r="V1359" i="1" s="1" a="1"/>
  <c r="V1359" i="1" s="1"/>
  <c r="F1360" i="1"/>
  <c r="G1360" i="1"/>
  <c r="U1360" i="1"/>
  <c r="V1360" i="1" s="1" a="1"/>
  <c r="V1360" i="1" s="1"/>
  <c r="F1361" i="1"/>
  <c r="G1361" i="1"/>
  <c r="U1361" i="1"/>
  <c r="V1361" i="1" s="1" a="1"/>
  <c r="V1361" i="1" s="1"/>
  <c r="F1362" i="1"/>
  <c r="G1362" i="1"/>
  <c r="U1362" i="1"/>
  <c r="V1362" i="1" s="1" a="1"/>
  <c r="V1362" i="1" s="1"/>
  <c r="F1363" i="1"/>
  <c r="G1363" i="1"/>
  <c r="U1363" i="1"/>
  <c r="V1363" i="1" s="1" a="1"/>
  <c r="V1363" i="1" s="1"/>
  <c r="F1364" i="1"/>
  <c r="G1364" i="1"/>
  <c r="U1364" i="1"/>
  <c r="V1364" i="1" s="1" a="1"/>
  <c r="V1364" i="1" s="1"/>
  <c r="F1365" i="1"/>
  <c r="G1365" i="1"/>
  <c r="U1365" i="1"/>
  <c r="V1365" i="1" s="1" a="1"/>
  <c r="V1365" i="1" s="1"/>
  <c r="F1366" i="1"/>
  <c r="G1366" i="1"/>
  <c r="U1366" i="1"/>
  <c r="V1366" i="1" s="1" a="1"/>
  <c r="V1366" i="1" s="1"/>
  <c r="F1367" i="1"/>
  <c r="G1367" i="1"/>
  <c r="U1367" i="1"/>
  <c r="V1367" i="1" s="1" a="1"/>
  <c r="V1367" i="1" s="1"/>
  <c r="F1368" i="1"/>
  <c r="G1368" i="1"/>
  <c r="U1368" i="1"/>
  <c r="V1368" i="1" s="1" a="1"/>
  <c r="V1368" i="1" s="1"/>
  <c r="F1369" i="1"/>
  <c r="G1369" i="1"/>
  <c r="U1369" i="1"/>
  <c r="V1369" i="1" s="1" a="1"/>
  <c r="V1369" i="1" s="1"/>
  <c r="F1370" i="1"/>
  <c r="G1370" i="1"/>
  <c r="U1370" i="1"/>
  <c r="V1370" i="1" s="1" a="1"/>
  <c r="V1370" i="1" s="1"/>
  <c r="F1371" i="1"/>
  <c r="G1371" i="1"/>
  <c r="U1371" i="1"/>
  <c r="V1371" i="1" s="1" a="1"/>
  <c r="V1371" i="1" s="1"/>
  <c r="F1372" i="1"/>
  <c r="G1372" i="1"/>
  <c r="U1372" i="1"/>
  <c r="V1372" i="1" s="1" a="1"/>
  <c r="V1372" i="1" s="1"/>
  <c r="F1373" i="1"/>
  <c r="G1373" i="1"/>
  <c r="U1373" i="1"/>
  <c r="V1373" i="1" s="1" a="1"/>
  <c r="V1373" i="1" s="1"/>
  <c r="F1374" i="1"/>
  <c r="G1374" i="1"/>
  <c r="U1374" i="1"/>
  <c r="V1374" i="1" s="1" a="1"/>
  <c r="V1374" i="1" s="1"/>
  <c r="F1375" i="1"/>
  <c r="G1375" i="1"/>
  <c r="U1375" i="1"/>
  <c r="V1375" i="1" s="1" a="1"/>
  <c r="V1375" i="1" s="1"/>
  <c r="F1376" i="1"/>
  <c r="G1376" i="1"/>
  <c r="U1376" i="1"/>
  <c r="V1376" i="1" s="1" a="1"/>
  <c r="V1376" i="1" s="1"/>
  <c r="F1377" i="1"/>
  <c r="G1377" i="1"/>
  <c r="U1377" i="1"/>
  <c r="V1377" i="1" s="1" a="1"/>
  <c r="V1377" i="1" s="1"/>
  <c r="F1378" i="1"/>
  <c r="G1378" i="1"/>
  <c r="U1378" i="1"/>
  <c r="V1378" i="1" s="1" a="1"/>
  <c r="V1378" i="1" s="1"/>
  <c r="F1379" i="1"/>
  <c r="G1379" i="1"/>
  <c r="U1379" i="1"/>
  <c r="V1379" i="1" s="1" a="1"/>
  <c r="V1379" i="1" s="1"/>
  <c r="F1380" i="1"/>
  <c r="G1380" i="1"/>
  <c r="U1380" i="1"/>
  <c r="V1380" i="1" s="1" a="1"/>
  <c r="V1380" i="1" s="1"/>
  <c r="F1381" i="1"/>
  <c r="G1381" i="1"/>
  <c r="U1381" i="1"/>
  <c r="V1381" i="1" s="1" a="1"/>
  <c r="V1381" i="1" s="1"/>
  <c r="F1382" i="1"/>
  <c r="G1382" i="1"/>
  <c r="U1382" i="1"/>
  <c r="V1382" i="1" s="1" a="1"/>
  <c r="V1382" i="1" s="1"/>
  <c r="F1383" i="1"/>
  <c r="G1383" i="1"/>
  <c r="U1383" i="1"/>
  <c r="V1383" i="1" s="1" a="1"/>
  <c r="V1383" i="1" s="1"/>
  <c r="F1384" i="1"/>
  <c r="G1384" i="1"/>
  <c r="U1384" i="1"/>
  <c r="V1384" i="1" s="1" a="1"/>
  <c r="V1384" i="1" s="1"/>
  <c r="F1385" i="1"/>
  <c r="G1385" i="1"/>
  <c r="U1385" i="1"/>
  <c r="V1385" i="1" s="1" a="1"/>
  <c r="V1385" i="1" s="1"/>
  <c r="F1386" i="1"/>
  <c r="G1386" i="1"/>
  <c r="U1386" i="1"/>
  <c r="V1386" i="1" s="1" a="1"/>
  <c r="V1386" i="1" s="1"/>
  <c r="F1387" i="1"/>
  <c r="G1387" i="1"/>
  <c r="U1387" i="1"/>
  <c r="V1387" i="1" s="1" a="1"/>
  <c r="V1387" i="1" s="1"/>
  <c r="F1388" i="1"/>
  <c r="G1388" i="1"/>
  <c r="U1388" i="1"/>
  <c r="V1388" i="1" s="1" a="1"/>
  <c r="V1388" i="1" s="1"/>
  <c r="F1389" i="1"/>
  <c r="G1389" i="1"/>
  <c r="U1389" i="1"/>
  <c r="V1389" i="1" s="1" a="1"/>
  <c r="V1389" i="1" s="1"/>
  <c r="F1390" i="1"/>
  <c r="G1390" i="1"/>
  <c r="U1390" i="1"/>
  <c r="V1390" i="1" s="1" a="1"/>
  <c r="V1390" i="1" s="1"/>
  <c r="F1391" i="1"/>
  <c r="G1391" i="1"/>
  <c r="U1391" i="1"/>
  <c r="V1391" i="1" s="1" a="1"/>
  <c r="V1391" i="1" s="1"/>
  <c r="F1392" i="1"/>
  <c r="G1392" i="1"/>
  <c r="U1392" i="1"/>
  <c r="V1392" i="1" s="1" a="1"/>
  <c r="V1392" i="1" s="1"/>
  <c r="F1393" i="1"/>
  <c r="G1393" i="1"/>
  <c r="U1393" i="1"/>
  <c r="V1393" i="1" s="1" a="1"/>
  <c r="V1393" i="1" s="1"/>
  <c r="F1394" i="1"/>
  <c r="G1394" i="1"/>
  <c r="U1394" i="1"/>
  <c r="V1394" i="1" s="1" a="1"/>
  <c r="V1394" i="1" s="1"/>
  <c r="F1395" i="1"/>
  <c r="G1395" i="1"/>
  <c r="U1395" i="1"/>
  <c r="V1395" i="1" s="1" a="1"/>
  <c r="V1395" i="1" s="1"/>
  <c r="F1396" i="1"/>
  <c r="G1396" i="1"/>
  <c r="U1396" i="1"/>
  <c r="V1396" i="1" s="1" a="1"/>
  <c r="V1396" i="1" s="1"/>
  <c r="F1397" i="1"/>
  <c r="G1397" i="1"/>
  <c r="U1397" i="1"/>
  <c r="V1397" i="1" s="1" a="1"/>
  <c r="V1397" i="1" s="1"/>
  <c r="F1398" i="1"/>
  <c r="G1398" i="1"/>
  <c r="U1398" i="1"/>
  <c r="V1398" i="1" s="1" a="1"/>
  <c r="V1398" i="1" s="1"/>
  <c r="F1399" i="1"/>
  <c r="G1399" i="1"/>
  <c r="U1399" i="1"/>
  <c r="V1399" i="1" s="1" a="1"/>
  <c r="V1399" i="1" s="1"/>
  <c r="F1400" i="1"/>
  <c r="G1400" i="1"/>
  <c r="U1400" i="1"/>
  <c r="V1400" i="1" s="1" a="1"/>
  <c r="V1400" i="1" s="1"/>
  <c r="F1401" i="1"/>
  <c r="G1401" i="1"/>
  <c r="U1401" i="1"/>
  <c r="V1401" i="1" s="1" a="1"/>
  <c r="V1401" i="1" s="1"/>
  <c r="F1402" i="1"/>
  <c r="G1402" i="1"/>
  <c r="U1402" i="1"/>
  <c r="V1402" i="1" s="1" a="1"/>
  <c r="V1402" i="1" s="1"/>
  <c r="F1403" i="1"/>
  <c r="G1403" i="1"/>
  <c r="U1403" i="1"/>
  <c r="V1403" i="1" s="1" a="1"/>
  <c r="V1403" i="1" s="1"/>
  <c r="F1404" i="1"/>
  <c r="G1404" i="1"/>
  <c r="U1404" i="1"/>
  <c r="V1404" i="1" s="1" a="1"/>
  <c r="V1404" i="1" s="1"/>
  <c r="F1405" i="1"/>
  <c r="G1405" i="1"/>
  <c r="U1405" i="1"/>
  <c r="V1405" i="1" s="1" a="1"/>
  <c r="V1405" i="1" s="1"/>
  <c r="F1406" i="1"/>
  <c r="G1406" i="1"/>
  <c r="U1406" i="1"/>
  <c r="V1406" i="1" s="1" a="1"/>
  <c r="V1406" i="1" s="1"/>
  <c r="F1407" i="1"/>
  <c r="G1407" i="1"/>
  <c r="U1407" i="1"/>
  <c r="V1407" i="1" s="1" a="1"/>
  <c r="V1407" i="1" s="1"/>
  <c r="F1408" i="1"/>
  <c r="G1408" i="1"/>
  <c r="U1408" i="1"/>
  <c r="V1408" i="1" s="1" a="1"/>
  <c r="V1408" i="1" s="1"/>
  <c r="F1409" i="1"/>
  <c r="G1409" i="1"/>
  <c r="U1409" i="1"/>
  <c r="V1409" i="1" s="1" a="1"/>
  <c r="V1409" i="1" s="1"/>
  <c r="F1410" i="1"/>
  <c r="G1410" i="1"/>
  <c r="U1410" i="1"/>
  <c r="V1410" i="1" s="1" a="1"/>
  <c r="V1410" i="1" s="1"/>
  <c r="F1411" i="1"/>
  <c r="G1411" i="1"/>
  <c r="U1411" i="1"/>
  <c r="V1411" i="1" s="1" a="1"/>
  <c r="V1411" i="1" s="1"/>
  <c r="F1412" i="1"/>
  <c r="G1412" i="1"/>
  <c r="U1412" i="1"/>
  <c r="V1412" i="1" s="1" a="1"/>
  <c r="V1412" i="1" s="1"/>
  <c r="F1413" i="1"/>
  <c r="G1413" i="1"/>
  <c r="U1413" i="1"/>
  <c r="V1413" i="1" s="1" a="1"/>
  <c r="V1413" i="1" s="1"/>
  <c r="F1414" i="1"/>
  <c r="G1414" i="1"/>
  <c r="U1414" i="1"/>
  <c r="V1414" i="1" s="1" a="1"/>
  <c r="V1414" i="1" s="1"/>
  <c r="F1415" i="1"/>
  <c r="G1415" i="1"/>
  <c r="U1415" i="1"/>
  <c r="V1415" i="1" s="1" a="1"/>
  <c r="V1415" i="1" s="1"/>
  <c r="F1416" i="1"/>
  <c r="G1416" i="1"/>
  <c r="U1416" i="1"/>
  <c r="V1416" i="1" s="1" a="1"/>
  <c r="V1416" i="1" s="1"/>
  <c r="F1417" i="1"/>
  <c r="G1417" i="1"/>
  <c r="U1417" i="1"/>
  <c r="V1417" i="1" s="1" a="1"/>
  <c r="V1417" i="1" s="1"/>
  <c r="F1418" i="1"/>
  <c r="G1418" i="1"/>
  <c r="U1418" i="1"/>
  <c r="V1418" i="1" s="1" a="1"/>
  <c r="V1418" i="1" s="1"/>
  <c r="F1419" i="1"/>
  <c r="G1419" i="1"/>
  <c r="U1419" i="1"/>
  <c r="V1419" i="1" s="1" a="1"/>
  <c r="V1419" i="1" s="1"/>
  <c r="F1420" i="1"/>
  <c r="G1420" i="1"/>
  <c r="U1420" i="1"/>
  <c r="V1420" i="1" s="1" a="1"/>
  <c r="V1420" i="1" s="1"/>
  <c r="F1421" i="1"/>
  <c r="G1421" i="1"/>
  <c r="U1421" i="1"/>
  <c r="V1421" i="1" s="1" a="1"/>
  <c r="V1421" i="1" s="1"/>
  <c r="F1422" i="1"/>
  <c r="G1422" i="1"/>
  <c r="U1422" i="1"/>
  <c r="V1422" i="1" s="1" a="1"/>
  <c r="V1422" i="1" s="1"/>
  <c r="F1423" i="1"/>
  <c r="G1423" i="1"/>
  <c r="U1423" i="1"/>
  <c r="V1423" i="1" s="1" a="1"/>
  <c r="V1423" i="1" s="1"/>
  <c r="F1424" i="1"/>
  <c r="G1424" i="1"/>
  <c r="U1424" i="1"/>
  <c r="V1424" i="1" s="1" a="1"/>
  <c r="V1424" i="1" s="1"/>
  <c r="F1425" i="1"/>
  <c r="G1425" i="1"/>
  <c r="U1425" i="1"/>
  <c r="V1425" i="1" s="1" a="1"/>
  <c r="V1425" i="1" s="1"/>
  <c r="F1426" i="1"/>
  <c r="G1426" i="1"/>
  <c r="U1426" i="1"/>
  <c r="V1426" i="1" s="1" a="1"/>
  <c r="V1426" i="1" s="1"/>
  <c r="F1427" i="1"/>
  <c r="G1427" i="1"/>
  <c r="U1427" i="1"/>
  <c r="V1427" i="1" s="1" a="1"/>
  <c r="V1427" i="1" s="1"/>
  <c r="F1428" i="1"/>
  <c r="G1428" i="1"/>
  <c r="U1428" i="1"/>
  <c r="V1428" i="1" s="1" a="1"/>
  <c r="V1428" i="1" s="1"/>
  <c r="F1429" i="1"/>
  <c r="G1429" i="1"/>
  <c r="U1429" i="1"/>
  <c r="V1429" i="1" s="1" a="1"/>
  <c r="V1429" i="1" s="1"/>
  <c r="F1430" i="1"/>
  <c r="G1430" i="1"/>
  <c r="U1430" i="1"/>
  <c r="V1430" i="1" s="1" a="1"/>
  <c r="V1430" i="1" s="1"/>
  <c r="F1431" i="1"/>
  <c r="G1431" i="1"/>
  <c r="U1431" i="1"/>
  <c r="V1431" i="1" s="1" a="1"/>
  <c r="V1431" i="1" s="1"/>
  <c r="F1432" i="1"/>
  <c r="G1432" i="1"/>
  <c r="U1432" i="1"/>
  <c r="V1432" i="1" s="1" a="1"/>
  <c r="V1432" i="1" s="1"/>
  <c r="F1433" i="1"/>
  <c r="G1433" i="1"/>
  <c r="U1433" i="1"/>
  <c r="V1433" i="1" s="1" a="1"/>
  <c r="V1433" i="1" s="1"/>
  <c r="F1434" i="1"/>
  <c r="G1434" i="1"/>
  <c r="U1434" i="1"/>
  <c r="V1434" i="1" s="1" a="1"/>
  <c r="V1434" i="1" s="1"/>
  <c r="F1435" i="1"/>
  <c r="G1435" i="1"/>
  <c r="U1435" i="1"/>
  <c r="V1435" i="1" s="1" a="1"/>
  <c r="V1435" i="1" s="1"/>
  <c r="F1436" i="1"/>
  <c r="G1436" i="1"/>
  <c r="U1436" i="1"/>
  <c r="V1436" i="1" s="1" a="1"/>
  <c r="V1436" i="1" s="1"/>
  <c r="F1437" i="1"/>
  <c r="G1437" i="1"/>
  <c r="U1437" i="1"/>
  <c r="V1437" i="1" s="1" a="1"/>
  <c r="V1437" i="1" s="1"/>
  <c r="F1438" i="1"/>
  <c r="G1438" i="1"/>
  <c r="U1438" i="1"/>
  <c r="V1438" i="1" s="1" a="1"/>
  <c r="V1438" i="1" s="1"/>
  <c r="F1439" i="1"/>
  <c r="G1439" i="1"/>
  <c r="U1439" i="1"/>
  <c r="V1439" i="1" s="1" a="1"/>
  <c r="V1439" i="1" s="1"/>
  <c r="F1440" i="1"/>
  <c r="G1440" i="1"/>
  <c r="U1440" i="1"/>
  <c r="V1440" i="1" s="1" a="1"/>
  <c r="V1440" i="1" s="1"/>
  <c r="F1441" i="1"/>
  <c r="G1441" i="1"/>
  <c r="U1441" i="1"/>
  <c r="V1441" i="1" s="1" a="1"/>
  <c r="V1441" i="1" s="1"/>
  <c r="F1442" i="1"/>
  <c r="G1442" i="1"/>
  <c r="U1442" i="1"/>
  <c r="V1442" i="1" s="1" a="1"/>
  <c r="V1442" i="1" s="1"/>
  <c r="F1443" i="1"/>
  <c r="G1443" i="1"/>
  <c r="U1443" i="1"/>
  <c r="V1443" i="1" s="1" a="1"/>
  <c r="V1443" i="1" s="1"/>
  <c r="F1444" i="1"/>
  <c r="G1444" i="1"/>
  <c r="U1444" i="1"/>
  <c r="V1444" i="1" s="1" a="1"/>
  <c r="V1444" i="1" s="1"/>
  <c r="F1445" i="1"/>
  <c r="G1445" i="1"/>
  <c r="U1445" i="1"/>
  <c r="V1445" i="1" s="1" a="1"/>
  <c r="V1445" i="1" s="1"/>
  <c r="F1446" i="1"/>
  <c r="G1446" i="1"/>
  <c r="U1446" i="1"/>
  <c r="V1446" i="1" s="1" a="1"/>
  <c r="V1446" i="1" s="1"/>
  <c r="F1447" i="1"/>
  <c r="G1447" i="1"/>
  <c r="U1447" i="1"/>
  <c r="V1447" i="1" s="1" a="1"/>
  <c r="V1447" i="1" s="1"/>
  <c r="F1448" i="1"/>
  <c r="G1448" i="1"/>
  <c r="U1448" i="1"/>
  <c r="V1448" i="1" s="1" a="1"/>
  <c r="V1448" i="1" s="1"/>
  <c r="F1449" i="1"/>
  <c r="G1449" i="1"/>
  <c r="U1449" i="1"/>
  <c r="V1449" i="1" s="1" a="1"/>
  <c r="V1449" i="1" s="1"/>
  <c r="F1450" i="1"/>
  <c r="G1450" i="1"/>
  <c r="U1450" i="1"/>
  <c r="V1450" i="1" s="1" a="1"/>
  <c r="V1450" i="1" s="1"/>
  <c r="F1451" i="1"/>
  <c r="G1451" i="1"/>
  <c r="U1451" i="1"/>
  <c r="V1451" i="1" s="1" a="1"/>
  <c r="V1451" i="1" s="1"/>
  <c r="F1452" i="1"/>
  <c r="G1452" i="1"/>
  <c r="U1452" i="1"/>
  <c r="V1452" i="1" s="1" a="1"/>
  <c r="V1452" i="1" s="1"/>
  <c r="F1453" i="1"/>
  <c r="G1453" i="1"/>
  <c r="U1453" i="1"/>
  <c r="V1453" i="1" s="1" a="1"/>
  <c r="V1453" i="1" s="1"/>
  <c r="F1454" i="1"/>
  <c r="G1454" i="1"/>
  <c r="U1454" i="1"/>
  <c r="V1454" i="1" s="1" a="1"/>
  <c r="V1454" i="1" s="1"/>
  <c r="F1455" i="1"/>
  <c r="G1455" i="1"/>
  <c r="U1455" i="1"/>
  <c r="V1455" i="1" s="1" a="1"/>
  <c r="V1455" i="1" s="1"/>
  <c r="F1456" i="1"/>
  <c r="G1456" i="1"/>
  <c r="U1456" i="1"/>
  <c r="V1456" i="1" s="1" a="1"/>
  <c r="V1456" i="1" s="1"/>
  <c r="F1457" i="1"/>
  <c r="G1457" i="1"/>
  <c r="U1457" i="1"/>
  <c r="V1457" i="1" s="1" a="1"/>
  <c r="V1457" i="1" s="1"/>
  <c r="F1458" i="1"/>
  <c r="G1458" i="1"/>
  <c r="U1458" i="1"/>
  <c r="V1458" i="1" s="1" a="1"/>
  <c r="V1458" i="1" s="1"/>
  <c r="F1459" i="1"/>
  <c r="G1459" i="1"/>
  <c r="U1459" i="1"/>
  <c r="V1459" i="1" s="1" a="1"/>
  <c r="V1459" i="1" s="1"/>
  <c r="F1460" i="1"/>
  <c r="G1460" i="1"/>
  <c r="U1460" i="1"/>
  <c r="V1460" i="1" s="1" a="1"/>
  <c r="V1460" i="1" s="1"/>
  <c r="F1461" i="1"/>
  <c r="G1461" i="1"/>
  <c r="U1461" i="1"/>
  <c r="V1461" i="1" s="1" a="1"/>
  <c r="V1461" i="1" s="1"/>
  <c r="F1462" i="1"/>
  <c r="G1462" i="1"/>
  <c r="U1462" i="1"/>
  <c r="V1462" i="1" s="1" a="1"/>
  <c r="V1462" i="1" s="1"/>
  <c r="F1463" i="1"/>
  <c r="G1463" i="1"/>
  <c r="U1463" i="1"/>
  <c r="V1463" i="1" s="1" a="1"/>
  <c r="V1463" i="1" s="1"/>
  <c r="F1464" i="1"/>
  <c r="G1464" i="1"/>
  <c r="U1464" i="1"/>
  <c r="V1464" i="1" s="1" a="1"/>
  <c r="V1464" i="1" s="1"/>
  <c r="F1465" i="1"/>
  <c r="G1465" i="1"/>
  <c r="U1465" i="1"/>
  <c r="V1465" i="1" s="1" a="1"/>
  <c r="V1465" i="1" s="1"/>
  <c r="F1466" i="1"/>
  <c r="G1466" i="1"/>
  <c r="U1466" i="1"/>
  <c r="V1466" i="1" s="1" a="1"/>
  <c r="V1466" i="1" s="1"/>
  <c r="F1467" i="1"/>
  <c r="G1467" i="1"/>
  <c r="U1467" i="1"/>
  <c r="V1467" i="1" s="1" a="1"/>
  <c r="V1467" i="1" s="1"/>
  <c r="F1468" i="1"/>
  <c r="G1468" i="1"/>
  <c r="U1468" i="1"/>
  <c r="V1468" i="1" s="1" a="1"/>
  <c r="V1468" i="1" s="1"/>
  <c r="F1469" i="1"/>
  <c r="G1469" i="1"/>
  <c r="U1469" i="1"/>
  <c r="V1469" i="1" s="1" a="1"/>
  <c r="V1469" i="1" s="1"/>
  <c r="F1470" i="1"/>
  <c r="G1470" i="1"/>
  <c r="U1470" i="1"/>
  <c r="V1470" i="1" s="1" a="1"/>
  <c r="V1470" i="1" s="1"/>
  <c r="F1471" i="1"/>
  <c r="G1471" i="1"/>
  <c r="U1471" i="1"/>
  <c r="V1471" i="1" s="1" a="1"/>
  <c r="V1471" i="1" s="1"/>
  <c r="F1472" i="1"/>
  <c r="G1472" i="1"/>
  <c r="U1472" i="1"/>
  <c r="V1472" i="1" s="1" a="1"/>
  <c r="V1472" i="1" s="1"/>
  <c r="F1473" i="1"/>
  <c r="G1473" i="1"/>
  <c r="U1473" i="1"/>
  <c r="V1473" i="1" s="1" a="1"/>
  <c r="V1473" i="1" s="1"/>
  <c r="F1474" i="1"/>
  <c r="G1474" i="1"/>
  <c r="U1474" i="1"/>
  <c r="V1474" i="1" s="1" a="1"/>
  <c r="V1474" i="1" s="1"/>
  <c r="F1475" i="1"/>
  <c r="G1475" i="1"/>
  <c r="U1475" i="1"/>
  <c r="V1475" i="1" s="1" a="1"/>
  <c r="V1475" i="1" s="1"/>
  <c r="F1476" i="1"/>
  <c r="G1476" i="1"/>
  <c r="U1476" i="1"/>
  <c r="V1476" i="1" s="1" a="1"/>
  <c r="V1476" i="1" s="1"/>
  <c r="F1477" i="1"/>
  <c r="G1477" i="1"/>
  <c r="U1477" i="1"/>
  <c r="V1477" i="1" s="1" a="1"/>
  <c r="V1477" i="1" s="1"/>
  <c r="F1478" i="1"/>
  <c r="G1478" i="1"/>
  <c r="U1478" i="1"/>
  <c r="V1478" i="1" s="1" a="1"/>
  <c r="V1478" i="1" s="1"/>
  <c r="F1479" i="1"/>
  <c r="G1479" i="1"/>
  <c r="U1479" i="1"/>
  <c r="V1479" i="1" s="1" a="1"/>
  <c r="V1479" i="1" s="1"/>
  <c r="F1480" i="1"/>
  <c r="G1480" i="1"/>
  <c r="U1480" i="1"/>
  <c r="V1480" i="1" s="1" a="1"/>
  <c r="V1480" i="1" s="1"/>
  <c r="F1481" i="1"/>
  <c r="G1481" i="1"/>
  <c r="U1481" i="1"/>
  <c r="V1481" i="1" s="1" a="1"/>
  <c r="V1481" i="1" s="1"/>
  <c r="F1482" i="1"/>
  <c r="G1482" i="1"/>
  <c r="U1482" i="1"/>
  <c r="V1482" i="1" s="1" a="1"/>
  <c r="V1482" i="1" s="1"/>
  <c r="F1483" i="1"/>
  <c r="G1483" i="1"/>
  <c r="U1483" i="1"/>
  <c r="V1483" i="1" s="1" a="1"/>
  <c r="V1483" i="1" s="1"/>
  <c r="F1484" i="1"/>
  <c r="G1484" i="1"/>
  <c r="U1484" i="1"/>
  <c r="V1484" i="1" s="1" a="1"/>
  <c r="V1484" i="1" s="1"/>
  <c r="F1485" i="1"/>
  <c r="G1485" i="1"/>
  <c r="U1485" i="1"/>
  <c r="V1485" i="1" s="1" a="1"/>
  <c r="V1485" i="1" s="1"/>
  <c r="F1486" i="1"/>
  <c r="G1486" i="1"/>
  <c r="U1486" i="1"/>
  <c r="V1486" i="1" s="1" a="1"/>
  <c r="V1486" i="1" s="1"/>
  <c r="F1487" i="1"/>
  <c r="G1487" i="1"/>
  <c r="U1487" i="1"/>
  <c r="V1487" i="1" s="1" a="1"/>
  <c r="V1487" i="1" s="1"/>
  <c r="F1488" i="1"/>
  <c r="G1488" i="1"/>
  <c r="U1488" i="1"/>
  <c r="V1488" i="1" s="1" a="1"/>
  <c r="V1488" i="1" s="1"/>
  <c r="F1489" i="1"/>
  <c r="G1489" i="1"/>
  <c r="U1489" i="1"/>
  <c r="V1489" i="1" s="1" a="1"/>
  <c r="V1489" i="1" s="1"/>
  <c r="F1490" i="1"/>
  <c r="G1490" i="1"/>
  <c r="U1490" i="1"/>
  <c r="V1490" i="1" s="1" a="1"/>
  <c r="V1490" i="1" s="1"/>
  <c r="F1491" i="1"/>
  <c r="G1491" i="1"/>
  <c r="U1491" i="1"/>
  <c r="V1491" i="1" s="1" a="1"/>
  <c r="V1491" i="1" s="1"/>
  <c r="F1492" i="1"/>
  <c r="G1492" i="1"/>
  <c r="U1492" i="1"/>
  <c r="V1492" i="1" s="1" a="1"/>
  <c r="V1492" i="1" s="1"/>
  <c r="F1493" i="1"/>
  <c r="G1493" i="1"/>
  <c r="U1493" i="1"/>
  <c r="V1493" i="1" s="1" a="1"/>
  <c r="V1493" i="1" s="1"/>
  <c r="F1494" i="1"/>
  <c r="G1494" i="1"/>
  <c r="U1494" i="1"/>
  <c r="V1494" i="1" s="1" a="1"/>
  <c r="V1494" i="1" s="1"/>
  <c r="F1495" i="1"/>
  <c r="G1495" i="1"/>
  <c r="U1495" i="1"/>
  <c r="V1495" i="1" s="1" a="1"/>
  <c r="V1495" i="1" s="1"/>
  <c r="F1496" i="1"/>
  <c r="G1496" i="1"/>
  <c r="U1496" i="1"/>
  <c r="V1496" i="1" s="1" a="1"/>
  <c r="V1496" i="1" s="1"/>
  <c r="F1497" i="1"/>
  <c r="G1497" i="1"/>
  <c r="U1497" i="1"/>
  <c r="V1497" i="1" s="1" a="1"/>
  <c r="V1497" i="1" s="1"/>
  <c r="F1498" i="1"/>
  <c r="G1498" i="1"/>
  <c r="U1498" i="1"/>
  <c r="V1498" i="1" s="1" a="1"/>
  <c r="V1498" i="1" s="1"/>
  <c r="F1499" i="1"/>
  <c r="G1499" i="1"/>
  <c r="U1499" i="1"/>
  <c r="V1499" i="1" s="1" a="1"/>
  <c r="V1499" i="1" s="1"/>
  <c r="F1500" i="1"/>
  <c r="G1500" i="1"/>
  <c r="U1500" i="1"/>
  <c r="V1500" i="1" s="1" a="1"/>
  <c r="V1500" i="1" s="1"/>
  <c r="F1501" i="1"/>
  <c r="G1501" i="1"/>
  <c r="U1501" i="1"/>
  <c r="V1501" i="1" s="1" a="1"/>
  <c r="V1501" i="1" s="1"/>
  <c r="F1502" i="1"/>
  <c r="G1502" i="1"/>
  <c r="U1502" i="1"/>
  <c r="V1502" i="1" s="1" a="1"/>
  <c r="V1502" i="1" s="1"/>
  <c r="F1503" i="1"/>
  <c r="G1503" i="1"/>
  <c r="U1503" i="1"/>
  <c r="V1503" i="1" s="1" a="1"/>
  <c r="V1503" i="1" s="1"/>
  <c r="F1504" i="1"/>
  <c r="G1504" i="1"/>
  <c r="U1504" i="1"/>
  <c r="V1504" i="1" s="1" a="1"/>
  <c r="V1504" i="1" s="1"/>
  <c r="F1505" i="1"/>
  <c r="G1505" i="1"/>
  <c r="U1505" i="1"/>
  <c r="V1505" i="1" s="1" a="1"/>
  <c r="V1505" i="1" s="1"/>
  <c r="F1506" i="1"/>
  <c r="G1506" i="1"/>
  <c r="U1506" i="1"/>
  <c r="V1506" i="1" s="1" a="1"/>
  <c r="V1506" i="1" s="1"/>
  <c r="F1507" i="1"/>
  <c r="G1507" i="1"/>
  <c r="U1507" i="1"/>
  <c r="V1507" i="1" s="1" a="1"/>
  <c r="V1507" i="1" s="1"/>
  <c r="F1508" i="1"/>
  <c r="G1508" i="1"/>
  <c r="U1508" i="1"/>
  <c r="V1508" i="1" s="1" a="1"/>
  <c r="V1508" i="1" s="1"/>
  <c r="F1509" i="1"/>
  <c r="G1509" i="1"/>
  <c r="U1509" i="1"/>
  <c r="V1509" i="1" s="1" a="1"/>
  <c r="V1509" i="1" s="1"/>
  <c r="F1510" i="1"/>
  <c r="G1510" i="1"/>
  <c r="U1510" i="1"/>
  <c r="V1510" i="1" s="1" a="1"/>
  <c r="V1510" i="1" s="1"/>
  <c r="F1511" i="1"/>
  <c r="G1511" i="1"/>
  <c r="U1511" i="1"/>
  <c r="V1511" i="1" s="1" a="1"/>
  <c r="V1511" i="1" s="1"/>
  <c r="F1512" i="1"/>
  <c r="G1512" i="1"/>
  <c r="U1512" i="1"/>
  <c r="V1512" i="1" s="1" a="1"/>
  <c r="V1512" i="1" s="1"/>
  <c r="F1513" i="1"/>
  <c r="G1513" i="1"/>
  <c r="U1513" i="1"/>
  <c r="V1513" i="1" s="1" a="1"/>
  <c r="V1513" i="1" s="1"/>
  <c r="F1514" i="1"/>
  <c r="G1514" i="1"/>
  <c r="U1514" i="1"/>
  <c r="V1514" i="1" s="1" a="1"/>
  <c r="V1514" i="1" s="1"/>
  <c r="F1515" i="1"/>
  <c r="G1515" i="1"/>
  <c r="U1515" i="1"/>
  <c r="V1515" i="1" s="1" a="1"/>
  <c r="V1515" i="1" s="1"/>
  <c r="F1516" i="1"/>
  <c r="G1516" i="1"/>
  <c r="U1516" i="1"/>
  <c r="V1516" i="1" s="1" a="1"/>
  <c r="V1516" i="1" s="1"/>
  <c r="F1517" i="1"/>
  <c r="G1517" i="1"/>
  <c r="U1517" i="1"/>
  <c r="V1517" i="1" s="1" a="1"/>
  <c r="V1517" i="1" s="1"/>
  <c r="F1518" i="1"/>
  <c r="G1518" i="1"/>
  <c r="U1518" i="1"/>
  <c r="V1518" i="1" s="1" a="1"/>
  <c r="V1518" i="1" s="1"/>
  <c r="F1519" i="1"/>
  <c r="G1519" i="1"/>
  <c r="U1519" i="1"/>
  <c r="V1519" i="1" s="1" a="1"/>
  <c r="V1519" i="1" s="1"/>
  <c r="F1520" i="1"/>
  <c r="G1520" i="1"/>
  <c r="U1520" i="1"/>
  <c r="V1520" i="1" s="1" a="1"/>
  <c r="V1520" i="1" s="1"/>
  <c r="F1521" i="1"/>
  <c r="G1521" i="1"/>
  <c r="U1521" i="1"/>
  <c r="V1521" i="1" s="1" a="1"/>
  <c r="V1521" i="1" s="1"/>
  <c r="F1522" i="1"/>
  <c r="G1522" i="1"/>
  <c r="U1522" i="1"/>
  <c r="V1522" i="1" s="1" a="1"/>
  <c r="V1522" i="1" s="1"/>
  <c r="F1523" i="1"/>
  <c r="G1523" i="1"/>
  <c r="U1523" i="1"/>
  <c r="V1523" i="1" s="1" a="1"/>
  <c r="V1523" i="1" s="1"/>
  <c r="F1524" i="1"/>
  <c r="G1524" i="1"/>
  <c r="U1524" i="1"/>
  <c r="V1524" i="1" s="1" a="1"/>
  <c r="V1524" i="1" s="1"/>
  <c r="F1525" i="1"/>
  <c r="G1525" i="1"/>
  <c r="U1525" i="1"/>
  <c r="V1525" i="1" s="1" a="1"/>
  <c r="V1525" i="1" s="1"/>
  <c r="F1526" i="1"/>
  <c r="G1526" i="1"/>
  <c r="U1526" i="1"/>
  <c r="V1526" i="1" s="1" a="1"/>
  <c r="V1526" i="1" s="1"/>
  <c r="F1527" i="1"/>
  <c r="G1527" i="1"/>
  <c r="U1527" i="1"/>
  <c r="V1527" i="1" s="1" a="1"/>
  <c r="V1527" i="1" s="1"/>
  <c r="F1528" i="1"/>
  <c r="G1528" i="1"/>
  <c r="U1528" i="1"/>
  <c r="V1528" i="1" s="1" a="1"/>
  <c r="V1528" i="1" s="1"/>
  <c r="F1529" i="1"/>
  <c r="G1529" i="1"/>
  <c r="U1529" i="1"/>
  <c r="V1529" i="1" s="1" a="1"/>
  <c r="V1529" i="1" s="1"/>
  <c r="F1530" i="1"/>
  <c r="G1530" i="1"/>
  <c r="U1530" i="1"/>
  <c r="V1530" i="1" s="1" a="1"/>
  <c r="V1530" i="1" s="1"/>
  <c r="F1531" i="1"/>
  <c r="G1531" i="1"/>
  <c r="U1531" i="1"/>
  <c r="V1531" i="1" s="1" a="1"/>
  <c r="V1531" i="1" s="1"/>
  <c r="F1532" i="1"/>
  <c r="G1532" i="1"/>
  <c r="U1532" i="1"/>
  <c r="V1532" i="1" s="1" a="1"/>
  <c r="V1532" i="1" s="1"/>
  <c r="F1533" i="1"/>
  <c r="G1533" i="1"/>
  <c r="U1533" i="1"/>
  <c r="V1533" i="1" s="1" a="1"/>
  <c r="V1533" i="1" s="1"/>
  <c r="F1534" i="1"/>
  <c r="G1534" i="1"/>
  <c r="U1534" i="1"/>
  <c r="V1534" i="1" s="1" a="1"/>
  <c r="V1534" i="1" s="1"/>
  <c r="F1535" i="1"/>
  <c r="G1535" i="1"/>
  <c r="U1535" i="1"/>
  <c r="V1535" i="1" s="1" a="1"/>
  <c r="V1535" i="1" s="1"/>
  <c r="F1536" i="1"/>
  <c r="G1536" i="1"/>
  <c r="U1536" i="1"/>
  <c r="V1536" i="1" s="1" a="1"/>
  <c r="V1536" i="1" s="1"/>
  <c r="F1537" i="1"/>
  <c r="G1537" i="1"/>
  <c r="U1537" i="1"/>
  <c r="V1537" i="1" s="1" a="1"/>
  <c r="V1537" i="1" s="1"/>
  <c r="F1538" i="1"/>
  <c r="G1538" i="1"/>
  <c r="U1538" i="1"/>
  <c r="V1538" i="1" s="1" a="1"/>
  <c r="V1538" i="1" s="1"/>
  <c r="F1539" i="1"/>
  <c r="G1539" i="1"/>
  <c r="U1539" i="1"/>
  <c r="V1539" i="1" s="1" a="1"/>
  <c r="V1539" i="1" s="1"/>
  <c r="F1540" i="1"/>
  <c r="G1540" i="1"/>
  <c r="U1540" i="1"/>
  <c r="V1540" i="1" s="1" a="1"/>
  <c r="V1540" i="1" s="1"/>
  <c r="F1541" i="1"/>
  <c r="G1541" i="1"/>
  <c r="U1541" i="1"/>
  <c r="V1541" i="1" s="1" a="1"/>
  <c r="V1541" i="1" s="1"/>
  <c r="F1542" i="1"/>
  <c r="G1542" i="1"/>
  <c r="U1542" i="1"/>
  <c r="V1542" i="1" s="1" a="1"/>
  <c r="V1542" i="1" s="1"/>
  <c r="F1543" i="1"/>
  <c r="G1543" i="1"/>
  <c r="U1543" i="1"/>
  <c r="V1543" i="1" s="1" a="1"/>
  <c r="V1543" i="1" s="1"/>
  <c r="F1544" i="1"/>
  <c r="G1544" i="1"/>
  <c r="U1544" i="1"/>
  <c r="V1544" i="1" s="1" a="1"/>
  <c r="V1544" i="1" s="1"/>
  <c r="F1545" i="1"/>
  <c r="G1545" i="1"/>
  <c r="U1545" i="1"/>
  <c r="V1545" i="1" s="1" a="1"/>
  <c r="V1545" i="1" s="1"/>
  <c r="F1546" i="1"/>
  <c r="G1546" i="1"/>
  <c r="U1546" i="1"/>
  <c r="V1546" i="1" s="1" a="1"/>
  <c r="V1546" i="1" s="1"/>
  <c r="F1547" i="1"/>
  <c r="G1547" i="1"/>
  <c r="U1547" i="1"/>
  <c r="V1547" i="1" s="1" a="1"/>
  <c r="V1547" i="1" s="1"/>
  <c r="F1548" i="1"/>
  <c r="G1548" i="1"/>
  <c r="U1548" i="1"/>
  <c r="V1548" i="1" s="1" a="1"/>
  <c r="V1548" i="1" s="1"/>
  <c r="F1549" i="1"/>
  <c r="G1549" i="1"/>
  <c r="U1549" i="1"/>
  <c r="V1549" i="1" s="1" a="1"/>
  <c r="V1549" i="1" s="1"/>
  <c r="F1550" i="1"/>
  <c r="G1550" i="1"/>
  <c r="U1550" i="1"/>
  <c r="V1550" i="1" s="1" a="1"/>
  <c r="V1550" i="1" s="1"/>
  <c r="F1551" i="1"/>
  <c r="G1551" i="1"/>
  <c r="U1551" i="1"/>
  <c r="V1551" i="1" s="1" a="1"/>
  <c r="V1551" i="1" s="1"/>
  <c r="F1552" i="1"/>
  <c r="G1552" i="1"/>
  <c r="U1552" i="1"/>
  <c r="V1552" i="1" s="1" a="1"/>
  <c r="V1552" i="1" s="1"/>
  <c r="F1553" i="1"/>
  <c r="G1553" i="1"/>
  <c r="U1553" i="1"/>
  <c r="V1553" i="1" s="1" a="1"/>
  <c r="V1553" i="1" s="1"/>
  <c r="F1554" i="1"/>
  <c r="G1554" i="1"/>
  <c r="U1554" i="1"/>
  <c r="V1554" i="1" s="1" a="1"/>
  <c r="V1554" i="1" s="1"/>
  <c r="F1555" i="1"/>
  <c r="G1555" i="1"/>
  <c r="U1555" i="1"/>
  <c r="V1555" i="1" s="1" a="1"/>
  <c r="V1555" i="1" s="1"/>
  <c r="F1556" i="1"/>
  <c r="G1556" i="1"/>
  <c r="U1556" i="1"/>
  <c r="V1556" i="1" s="1" a="1"/>
  <c r="V1556" i="1" s="1"/>
  <c r="F1557" i="1"/>
  <c r="G1557" i="1"/>
  <c r="U1557" i="1"/>
  <c r="V1557" i="1" s="1" a="1"/>
  <c r="V1557" i="1" s="1"/>
  <c r="F1558" i="1"/>
  <c r="G1558" i="1"/>
  <c r="U1558" i="1"/>
  <c r="V1558" i="1" s="1" a="1"/>
  <c r="V1558" i="1" s="1"/>
  <c r="F1559" i="1"/>
  <c r="G1559" i="1"/>
  <c r="U1559" i="1"/>
  <c r="V1559" i="1" s="1" a="1"/>
  <c r="V1559" i="1" s="1"/>
  <c r="F1560" i="1"/>
  <c r="G1560" i="1"/>
  <c r="U1560" i="1"/>
  <c r="V1560" i="1" s="1" a="1"/>
  <c r="V1560" i="1" s="1"/>
  <c r="F1561" i="1"/>
  <c r="G1561" i="1"/>
  <c r="U1561" i="1"/>
  <c r="V1561" i="1" s="1" a="1"/>
  <c r="V1561" i="1" s="1"/>
  <c r="F1562" i="1"/>
  <c r="G1562" i="1"/>
  <c r="U1562" i="1"/>
  <c r="V1562" i="1" s="1" a="1"/>
  <c r="V1562" i="1" s="1"/>
  <c r="F1563" i="1"/>
  <c r="G1563" i="1"/>
  <c r="U1563" i="1"/>
  <c r="V1563" i="1" s="1" a="1"/>
  <c r="V1563" i="1" s="1"/>
  <c r="F1564" i="1"/>
  <c r="G1564" i="1"/>
  <c r="U1564" i="1"/>
  <c r="V1564" i="1" s="1" a="1"/>
  <c r="V1564" i="1" s="1"/>
  <c r="F1565" i="1"/>
  <c r="G1565" i="1"/>
  <c r="U1565" i="1"/>
  <c r="V1565" i="1" s="1" a="1"/>
  <c r="V1565" i="1" s="1"/>
  <c r="F1566" i="1"/>
  <c r="G1566" i="1"/>
  <c r="U1566" i="1"/>
  <c r="V1566" i="1" s="1" a="1"/>
  <c r="V1566" i="1" s="1"/>
  <c r="F1567" i="1"/>
  <c r="G1567" i="1"/>
  <c r="U1567" i="1"/>
  <c r="V1567" i="1" s="1" a="1"/>
  <c r="V1567" i="1" s="1"/>
  <c r="F1568" i="1"/>
  <c r="G1568" i="1"/>
  <c r="U1568" i="1"/>
  <c r="V1568" i="1" s="1" a="1"/>
  <c r="V1568" i="1" s="1"/>
  <c r="F1569" i="1"/>
  <c r="G1569" i="1"/>
  <c r="U1569" i="1"/>
  <c r="V1569" i="1" s="1" a="1"/>
  <c r="V1569" i="1" s="1"/>
  <c r="F1570" i="1"/>
  <c r="G1570" i="1"/>
  <c r="U1570" i="1"/>
  <c r="V1570" i="1" s="1" a="1"/>
  <c r="V1570" i="1" s="1"/>
  <c r="F1571" i="1"/>
  <c r="G1571" i="1"/>
  <c r="U1571" i="1"/>
  <c r="V1571" i="1" s="1" a="1"/>
  <c r="V1571" i="1" s="1"/>
  <c r="F1572" i="1"/>
  <c r="G1572" i="1"/>
  <c r="U1572" i="1"/>
  <c r="V1572" i="1" s="1" a="1"/>
  <c r="V1572" i="1" s="1"/>
  <c r="F1573" i="1"/>
  <c r="G1573" i="1"/>
  <c r="U1573" i="1"/>
  <c r="V1573" i="1" s="1" a="1"/>
  <c r="V1573" i="1" s="1"/>
  <c r="F1574" i="1"/>
  <c r="G1574" i="1"/>
  <c r="U1574" i="1"/>
  <c r="V1574" i="1" s="1" a="1"/>
  <c r="V1574" i="1" s="1"/>
  <c r="F1575" i="1"/>
  <c r="G1575" i="1"/>
  <c r="U1575" i="1"/>
  <c r="V1575" i="1" s="1" a="1"/>
  <c r="V1575" i="1" s="1"/>
  <c r="F1576" i="1"/>
  <c r="G1576" i="1"/>
  <c r="U1576" i="1"/>
  <c r="V1576" i="1" s="1" a="1"/>
  <c r="V1576" i="1" s="1"/>
  <c r="F1577" i="1"/>
  <c r="G1577" i="1"/>
  <c r="U1577" i="1"/>
  <c r="V1577" i="1" s="1" a="1"/>
  <c r="V1577" i="1" s="1"/>
  <c r="F1578" i="1"/>
  <c r="G1578" i="1"/>
  <c r="U1578" i="1"/>
  <c r="V1578" i="1" s="1" a="1"/>
  <c r="V1578" i="1" s="1"/>
  <c r="F1579" i="1"/>
  <c r="G1579" i="1"/>
  <c r="U1579" i="1"/>
  <c r="V1579" i="1" s="1" a="1"/>
  <c r="V1579" i="1" s="1"/>
  <c r="F1580" i="1"/>
  <c r="G1580" i="1"/>
  <c r="U1580" i="1"/>
  <c r="V1580" i="1" s="1" a="1"/>
  <c r="V1580" i="1" s="1"/>
  <c r="F1581" i="1"/>
  <c r="G1581" i="1"/>
  <c r="U1581" i="1"/>
  <c r="V1581" i="1" s="1" a="1"/>
  <c r="V1581" i="1" s="1"/>
  <c r="F1582" i="1"/>
  <c r="G1582" i="1"/>
  <c r="U1582" i="1"/>
  <c r="V1582" i="1" s="1" a="1"/>
  <c r="V1582" i="1" s="1"/>
  <c r="F1583" i="1"/>
  <c r="G1583" i="1"/>
  <c r="U1583" i="1"/>
  <c r="V1583" i="1" s="1" a="1"/>
  <c r="V1583" i="1" s="1"/>
  <c r="F1584" i="1"/>
  <c r="G1584" i="1"/>
  <c r="U1584" i="1"/>
  <c r="V1584" i="1" s="1" a="1"/>
  <c r="V1584" i="1" s="1"/>
  <c r="F1585" i="1"/>
  <c r="G1585" i="1"/>
  <c r="U1585" i="1"/>
  <c r="V1585" i="1" s="1" a="1"/>
  <c r="V1585" i="1" s="1"/>
  <c r="F1586" i="1"/>
  <c r="G1586" i="1"/>
  <c r="U1586" i="1"/>
  <c r="V1586" i="1" s="1" a="1"/>
  <c r="V1586" i="1" s="1"/>
  <c r="F1587" i="1"/>
  <c r="G1587" i="1"/>
  <c r="U1587" i="1"/>
  <c r="V1587" i="1" s="1" a="1"/>
  <c r="V1587" i="1" s="1"/>
  <c r="F1588" i="1"/>
  <c r="G1588" i="1"/>
  <c r="U1588" i="1"/>
  <c r="V1588" i="1" s="1" a="1"/>
  <c r="V1588" i="1" s="1"/>
  <c r="F1589" i="1"/>
  <c r="G1589" i="1"/>
  <c r="U1589" i="1"/>
  <c r="V1589" i="1" s="1" a="1"/>
  <c r="V1589" i="1" s="1"/>
  <c r="F1590" i="1"/>
  <c r="G1590" i="1"/>
  <c r="U1590" i="1"/>
  <c r="V1590" i="1" s="1" a="1"/>
  <c r="V1590" i="1" s="1"/>
  <c r="F1591" i="1"/>
  <c r="G1591" i="1"/>
  <c r="U1591" i="1"/>
  <c r="V1591" i="1" s="1" a="1"/>
  <c r="V1591" i="1" s="1"/>
  <c r="F1592" i="1"/>
  <c r="G1592" i="1"/>
  <c r="U1592" i="1"/>
  <c r="V1592" i="1" s="1" a="1"/>
  <c r="V1592" i="1" s="1"/>
  <c r="F1593" i="1"/>
  <c r="G1593" i="1"/>
  <c r="U1593" i="1"/>
  <c r="V1593" i="1" s="1" a="1"/>
  <c r="V1593" i="1" s="1"/>
  <c r="F1594" i="1"/>
  <c r="G1594" i="1"/>
  <c r="U1594" i="1"/>
  <c r="V1594" i="1" s="1" a="1"/>
  <c r="V1594" i="1" s="1"/>
  <c r="F1595" i="1"/>
  <c r="G1595" i="1"/>
  <c r="U1595" i="1"/>
  <c r="V1595" i="1" s="1" a="1"/>
  <c r="V1595" i="1" s="1"/>
  <c r="F1596" i="1"/>
  <c r="G1596" i="1"/>
  <c r="U1596" i="1"/>
  <c r="V1596" i="1" s="1" a="1"/>
  <c r="V1596" i="1" s="1"/>
  <c r="F1597" i="1"/>
  <c r="G1597" i="1"/>
  <c r="U1597" i="1"/>
  <c r="V1597" i="1" s="1" a="1"/>
  <c r="V1597" i="1" s="1"/>
  <c r="F1598" i="1"/>
  <c r="G1598" i="1"/>
  <c r="U1598" i="1"/>
  <c r="V1598" i="1" s="1" a="1"/>
  <c r="V1598" i="1" s="1"/>
  <c r="F1599" i="1"/>
  <c r="G1599" i="1"/>
  <c r="U1599" i="1"/>
  <c r="V1599" i="1" s="1" a="1"/>
  <c r="V1599" i="1" s="1"/>
  <c r="F1600" i="1"/>
  <c r="G1600" i="1"/>
  <c r="U1600" i="1"/>
  <c r="V1600" i="1" s="1" a="1"/>
  <c r="V1600" i="1" s="1"/>
  <c r="F1601" i="1"/>
  <c r="G1601" i="1"/>
  <c r="U1601" i="1"/>
  <c r="V1601" i="1" s="1" a="1"/>
  <c r="V1601" i="1" s="1"/>
  <c r="F1602" i="1"/>
  <c r="G1602" i="1"/>
  <c r="U1602" i="1"/>
  <c r="V1602" i="1" s="1" a="1"/>
  <c r="V1602" i="1" s="1"/>
  <c r="F1603" i="1"/>
  <c r="G1603" i="1"/>
  <c r="U1603" i="1"/>
  <c r="V1603" i="1" s="1" a="1"/>
  <c r="V1603" i="1" s="1"/>
  <c r="F1604" i="1"/>
  <c r="G1604" i="1"/>
  <c r="U1604" i="1"/>
  <c r="V1604" i="1" s="1" a="1"/>
  <c r="V1604" i="1" s="1"/>
  <c r="F1605" i="1"/>
  <c r="G1605" i="1"/>
  <c r="U1605" i="1"/>
  <c r="V1605" i="1" s="1" a="1"/>
  <c r="V1605" i="1" s="1"/>
  <c r="F1606" i="1"/>
  <c r="G1606" i="1"/>
  <c r="U1606" i="1"/>
  <c r="V1606" i="1" s="1" a="1"/>
  <c r="V1606" i="1" s="1"/>
  <c r="F1607" i="1"/>
  <c r="G1607" i="1"/>
  <c r="U1607" i="1"/>
  <c r="V1607" i="1" s="1" a="1"/>
  <c r="V1607" i="1" s="1"/>
  <c r="F1608" i="1"/>
  <c r="G1608" i="1"/>
  <c r="U1608" i="1"/>
  <c r="V1608" i="1" s="1" a="1"/>
  <c r="V1608" i="1" s="1"/>
  <c r="F1609" i="1"/>
  <c r="G1609" i="1"/>
  <c r="U1609" i="1"/>
  <c r="V1609" i="1" s="1" a="1"/>
  <c r="V1609" i="1" s="1"/>
  <c r="F1610" i="1"/>
  <c r="G1610" i="1"/>
  <c r="U1610" i="1"/>
  <c r="V1610" i="1" s="1" a="1"/>
  <c r="V1610" i="1" s="1"/>
  <c r="F1611" i="1"/>
  <c r="G1611" i="1"/>
  <c r="U1611" i="1"/>
  <c r="V1611" i="1" s="1" a="1"/>
  <c r="V1611" i="1" s="1"/>
  <c r="F1612" i="1"/>
  <c r="G1612" i="1"/>
  <c r="U1612" i="1"/>
  <c r="V1612" i="1" s="1" a="1"/>
  <c r="V1612" i="1" s="1"/>
  <c r="F1613" i="1"/>
  <c r="G1613" i="1"/>
  <c r="U1613" i="1"/>
  <c r="V1613" i="1" s="1" a="1"/>
  <c r="V1613" i="1" s="1"/>
  <c r="F1614" i="1"/>
  <c r="G1614" i="1"/>
  <c r="U1614" i="1"/>
  <c r="V1614" i="1" s="1" a="1"/>
  <c r="V1614" i="1" s="1"/>
  <c r="F1615" i="1"/>
  <c r="G1615" i="1"/>
  <c r="U1615" i="1"/>
  <c r="V1615" i="1" s="1" a="1"/>
  <c r="V1615" i="1" s="1"/>
  <c r="F1616" i="1"/>
  <c r="G1616" i="1"/>
  <c r="U1616" i="1"/>
  <c r="V1616" i="1" s="1" a="1"/>
  <c r="V1616" i="1" s="1"/>
  <c r="F1617" i="1"/>
  <c r="G1617" i="1"/>
  <c r="U1617" i="1"/>
  <c r="V1617" i="1" s="1" a="1"/>
  <c r="V1617" i="1" s="1"/>
  <c r="F1618" i="1"/>
  <c r="G1618" i="1"/>
  <c r="U1618" i="1"/>
  <c r="V1618" i="1" s="1" a="1"/>
  <c r="V1618" i="1" s="1"/>
  <c r="F1619" i="1"/>
  <c r="G1619" i="1"/>
  <c r="U1619" i="1"/>
  <c r="V1619" i="1" s="1" a="1"/>
  <c r="V1619" i="1" s="1"/>
  <c r="F1620" i="1"/>
  <c r="G1620" i="1"/>
  <c r="U1620" i="1"/>
  <c r="V1620" i="1" s="1" a="1"/>
  <c r="V1620" i="1" s="1"/>
  <c r="F1621" i="1"/>
  <c r="G1621" i="1"/>
  <c r="U1621" i="1"/>
  <c r="V1621" i="1" s="1" a="1"/>
  <c r="V1621" i="1" s="1"/>
  <c r="F1622" i="1"/>
  <c r="G1622" i="1"/>
  <c r="U1622" i="1"/>
  <c r="V1622" i="1" s="1" a="1"/>
  <c r="V1622" i="1" s="1"/>
  <c r="F1623" i="1"/>
  <c r="G1623" i="1"/>
  <c r="U1623" i="1"/>
  <c r="V1623" i="1" s="1" a="1"/>
  <c r="V1623" i="1" s="1"/>
  <c r="F1624" i="1"/>
  <c r="G1624" i="1"/>
  <c r="U1624" i="1"/>
  <c r="V1624" i="1" s="1" a="1"/>
  <c r="V1624" i="1" s="1"/>
  <c r="F1625" i="1"/>
  <c r="G1625" i="1"/>
  <c r="U1625" i="1"/>
  <c r="V1625" i="1" s="1" a="1"/>
  <c r="V1625" i="1" s="1"/>
  <c r="F1626" i="1"/>
  <c r="G1626" i="1"/>
  <c r="U1626" i="1"/>
  <c r="V1626" i="1" s="1" a="1"/>
  <c r="V1626" i="1" s="1"/>
  <c r="F1627" i="1"/>
  <c r="G1627" i="1"/>
  <c r="U1627" i="1"/>
  <c r="V1627" i="1" s="1" a="1"/>
  <c r="V1627" i="1" s="1"/>
  <c r="F1628" i="1"/>
  <c r="G1628" i="1"/>
  <c r="U1628" i="1"/>
  <c r="V1628" i="1" s="1" a="1"/>
  <c r="V1628" i="1" s="1"/>
  <c r="F1629" i="1"/>
  <c r="G1629" i="1"/>
  <c r="U1629" i="1"/>
  <c r="V1629" i="1" s="1" a="1"/>
  <c r="V1629" i="1" s="1"/>
  <c r="F1630" i="1"/>
  <c r="G1630" i="1"/>
  <c r="U1630" i="1"/>
  <c r="V1630" i="1" s="1" a="1"/>
  <c r="V1630" i="1" s="1"/>
  <c r="F1631" i="1"/>
  <c r="G1631" i="1"/>
  <c r="U1631" i="1"/>
  <c r="V1631" i="1" s="1" a="1"/>
  <c r="V1631" i="1" s="1"/>
  <c r="F1632" i="1"/>
  <c r="G1632" i="1"/>
  <c r="U1632" i="1"/>
  <c r="V1632" i="1" s="1" a="1"/>
  <c r="V1632" i="1" s="1"/>
  <c r="F1633" i="1"/>
  <c r="G1633" i="1"/>
  <c r="U1633" i="1"/>
  <c r="V1633" i="1" s="1" a="1"/>
  <c r="V1633" i="1" s="1"/>
  <c r="F1634" i="1"/>
  <c r="G1634" i="1"/>
  <c r="U1634" i="1"/>
  <c r="V1634" i="1" s="1" a="1"/>
  <c r="V1634" i="1" s="1"/>
  <c r="F1635" i="1"/>
  <c r="G1635" i="1"/>
  <c r="U1635" i="1"/>
  <c r="V1635" i="1" s="1" a="1"/>
  <c r="V1635" i="1" s="1"/>
  <c r="F1636" i="1"/>
  <c r="G1636" i="1"/>
  <c r="U1636" i="1"/>
  <c r="V1636" i="1" s="1" a="1"/>
  <c r="V1636" i="1" s="1"/>
  <c r="F1637" i="1"/>
  <c r="G1637" i="1"/>
  <c r="U1637" i="1"/>
  <c r="V1637" i="1" s="1" a="1"/>
  <c r="V1637" i="1" s="1"/>
  <c r="F1638" i="1"/>
  <c r="G1638" i="1"/>
  <c r="U1638" i="1"/>
  <c r="V1638" i="1" s="1" a="1"/>
  <c r="V1638" i="1" s="1"/>
  <c r="F1639" i="1"/>
  <c r="G1639" i="1"/>
  <c r="U1639" i="1"/>
  <c r="V1639" i="1" s="1" a="1"/>
  <c r="V1639" i="1" s="1"/>
  <c r="F1640" i="1"/>
  <c r="G1640" i="1"/>
  <c r="U1640" i="1"/>
  <c r="V1640" i="1" s="1" a="1"/>
  <c r="V1640" i="1" s="1"/>
  <c r="F1641" i="1"/>
  <c r="G1641" i="1"/>
  <c r="U1641" i="1"/>
  <c r="V1641" i="1" s="1" a="1"/>
  <c r="V1641" i="1" s="1"/>
  <c r="F1642" i="1"/>
  <c r="G1642" i="1"/>
  <c r="U1642" i="1"/>
  <c r="V1642" i="1" s="1" a="1"/>
  <c r="V1642" i="1" s="1"/>
  <c r="F1643" i="1"/>
  <c r="G1643" i="1"/>
  <c r="U1643" i="1"/>
  <c r="V1643" i="1" s="1" a="1"/>
  <c r="V1643" i="1" s="1"/>
  <c r="F1644" i="1"/>
  <c r="G1644" i="1"/>
  <c r="U1644" i="1"/>
  <c r="V1644" i="1" s="1" a="1"/>
  <c r="V1644" i="1" s="1"/>
  <c r="F1645" i="1"/>
  <c r="G1645" i="1"/>
  <c r="U1645" i="1"/>
  <c r="V1645" i="1" s="1" a="1"/>
  <c r="V1645" i="1" s="1"/>
  <c r="F1646" i="1"/>
  <c r="G1646" i="1"/>
  <c r="U1646" i="1"/>
  <c r="V1646" i="1" s="1" a="1"/>
  <c r="V1646" i="1" s="1"/>
  <c r="F1647" i="1"/>
  <c r="G1647" i="1"/>
  <c r="U1647" i="1"/>
  <c r="V1647" i="1" s="1" a="1"/>
  <c r="V1647" i="1" s="1"/>
  <c r="F1648" i="1"/>
  <c r="G1648" i="1"/>
  <c r="U1648" i="1"/>
  <c r="V1648" i="1" s="1" a="1"/>
  <c r="V1648" i="1" s="1"/>
  <c r="F1649" i="1"/>
  <c r="G1649" i="1"/>
  <c r="U1649" i="1"/>
  <c r="V1649" i="1" s="1" a="1"/>
  <c r="V1649" i="1" s="1"/>
  <c r="F1650" i="1"/>
  <c r="G1650" i="1"/>
  <c r="U1650" i="1"/>
  <c r="V1650" i="1" s="1" a="1"/>
  <c r="V1650" i="1" s="1"/>
  <c r="F1651" i="1"/>
  <c r="G1651" i="1"/>
  <c r="U1651" i="1"/>
  <c r="V1651" i="1" s="1" a="1"/>
  <c r="V1651" i="1" s="1"/>
  <c r="F1652" i="1"/>
  <c r="G1652" i="1"/>
  <c r="U1652" i="1"/>
  <c r="V1652" i="1" s="1" a="1"/>
  <c r="V1652" i="1" s="1"/>
  <c r="F1653" i="1"/>
  <c r="G1653" i="1"/>
  <c r="U1653" i="1"/>
  <c r="V1653" i="1" s="1" a="1"/>
  <c r="V1653" i="1" s="1"/>
  <c r="F1654" i="1"/>
  <c r="G1654" i="1"/>
  <c r="U1654" i="1"/>
  <c r="V1654" i="1" s="1" a="1"/>
  <c r="V1654" i="1" s="1"/>
  <c r="F1655" i="1"/>
  <c r="G1655" i="1"/>
  <c r="U1655" i="1"/>
  <c r="V1655" i="1" s="1" a="1"/>
  <c r="V1655" i="1" s="1"/>
  <c r="F1656" i="1"/>
  <c r="G1656" i="1"/>
  <c r="U1656" i="1"/>
  <c r="V1656" i="1" s="1" a="1"/>
  <c r="V1656" i="1" s="1"/>
  <c r="F1657" i="1"/>
  <c r="G1657" i="1"/>
  <c r="U1657" i="1"/>
  <c r="V1657" i="1" s="1" a="1"/>
  <c r="V1657" i="1" s="1"/>
  <c r="F1658" i="1"/>
  <c r="G1658" i="1"/>
  <c r="U1658" i="1"/>
  <c r="V1658" i="1" s="1" a="1"/>
  <c r="V1658" i="1" s="1"/>
  <c r="F1659" i="1"/>
  <c r="G1659" i="1"/>
  <c r="U1659" i="1"/>
  <c r="V1659" i="1" s="1" a="1"/>
  <c r="V1659" i="1" s="1"/>
  <c r="F1660" i="1"/>
  <c r="G1660" i="1"/>
  <c r="U1660" i="1"/>
  <c r="V1660" i="1" s="1" a="1"/>
  <c r="V1660" i="1" s="1"/>
  <c r="F1661" i="1"/>
  <c r="G1661" i="1"/>
  <c r="U1661" i="1"/>
  <c r="V1661" i="1" s="1" a="1"/>
  <c r="V1661" i="1" s="1"/>
  <c r="F1662" i="1"/>
  <c r="G1662" i="1"/>
  <c r="U1662" i="1"/>
  <c r="V1662" i="1" s="1" a="1"/>
  <c r="V1662" i="1" s="1"/>
  <c r="F1663" i="1"/>
  <c r="G1663" i="1"/>
  <c r="U1663" i="1"/>
  <c r="V1663" i="1" s="1" a="1"/>
  <c r="V1663" i="1" s="1"/>
  <c r="F1664" i="1"/>
  <c r="G1664" i="1"/>
  <c r="U1664" i="1"/>
  <c r="V1664" i="1" s="1" a="1"/>
  <c r="V1664" i="1" s="1"/>
  <c r="F1665" i="1"/>
  <c r="G1665" i="1"/>
  <c r="U1665" i="1"/>
  <c r="V1665" i="1" s="1" a="1"/>
  <c r="V1665" i="1" s="1"/>
  <c r="F1666" i="1"/>
  <c r="G1666" i="1"/>
  <c r="U1666" i="1"/>
  <c r="V1666" i="1" s="1" a="1"/>
  <c r="V1666" i="1" s="1"/>
  <c r="F1667" i="1"/>
  <c r="G1667" i="1"/>
  <c r="U1667" i="1"/>
  <c r="V1667" i="1" s="1" a="1"/>
  <c r="V1667" i="1" s="1"/>
  <c r="F1668" i="1"/>
  <c r="G1668" i="1"/>
  <c r="U1668" i="1"/>
  <c r="V1668" i="1" s="1" a="1"/>
  <c r="V1668" i="1" s="1"/>
  <c r="F1669" i="1"/>
  <c r="G1669" i="1"/>
  <c r="U1669" i="1"/>
  <c r="V1669" i="1" s="1" a="1"/>
  <c r="V1669" i="1" s="1"/>
  <c r="F1670" i="1"/>
  <c r="G1670" i="1"/>
  <c r="U1670" i="1"/>
  <c r="V1670" i="1" s="1" a="1"/>
  <c r="V1670" i="1" s="1"/>
  <c r="F1671" i="1"/>
  <c r="G1671" i="1"/>
  <c r="U1671" i="1"/>
  <c r="V1671" i="1" s="1" a="1"/>
  <c r="V1671" i="1" s="1"/>
  <c r="F1672" i="1"/>
  <c r="G1672" i="1"/>
  <c r="U1672" i="1"/>
  <c r="V1672" i="1" s="1" a="1"/>
  <c r="V1672" i="1" s="1"/>
  <c r="F1673" i="1"/>
  <c r="G1673" i="1"/>
  <c r="U1673" i="1"/>
  <c r="V1673" i="1" s="1" a="1"/>
  <c r="V1673" i="1" s="1"/>
  <c r="F1674" i="1"/>
  <c r="G1674" i="1"/>
  <c r="U1674" i="1"/>
  <c r="V1674" i="1" s="1" a="1"/>
  <c r="V1674" i="1" s="1"/>
  <c r="F1675" i="1"/>
  <c r="G1675" i="1"/>
  <c r="U1675" i="1"/>
  <c r="V1675" i="1" s="1" a="1"/>
  <c r="V1675" i="1" s="1"/>
  <c r="F1676" i="1"/>
  <c r="G1676" i="1"/>
  <c r="U1676" i="1"/>
  <c r="V1676" i="1" s="1" a="1"/>
  <c r="V1676" i="1" s="1"/>
  <c r="F1677" i="1"/>
  <c r="G1677" i="1"/>
  <c r="U1677" i="1"/>
  <c r="V1677" i="1" s="1" a="1"/>
  <c r="V1677" i="1" s="1"/>
  <c r="F1678" i="1"/>
  <c r="G1678" i="1"/>
  <c r="U1678" i="1"/>
  <c r="V1678" i="1" s="1" a="1"/>
  <c r="V1678" i="1" s="1"/>
  <c r="F1679" i="1"/>
  <c r="G1679" i="1"/>
  <c r="U1679" i="1"/>
  <c r="V1679" i="1" s="1" a="1"/>
  <c r="V1679" i="1" s="1"/>
  <c r="F1680" i="1"/>
  <c r="G1680" i="1"/>
  <c r="U1680" i="1"/>
  <c r="V1680" i="1" s="1" a="1"/>
  <c r="V1680" i="1" s="1"/>
  <c r="F1681" i="1"/>
  <c r="G1681" i="1"/>
  <c r="U1681" i="1"/>
  <c r="V1681" i="1" s="1" a="1"/>
  <c r="V1681" i="1" s="1"/>
  <c r="F1682" i="1"/>
  <c r="G1682" i="1"/>
  <c r="U1682" i="1"/>
  <c r="V1682" i="1" s="1" a="1"/>
  <c r="V1682" i="1" s="1"/>
  <c r="F1683" i="1"/>
  <c r="G1683" i="1"/>
  <c r="U1683" i="1"/>
  <c r="V1683" i="1" s="1" a="1"/>
  <c r="V1683" i="1" s="1"/>
  <c r="F1684" i="1"/>
  <c r="G1684" i="1"/>
  <c r="U1684" i="1"/>
  <c r="V1684" i="1" s="1" a="1"/>
  <c r="V1684" i="1" s="1"/>
  <c r="F1685" i="1"/>
  <c r="G1685" i="1"/>
  <c r="U1685" i="1"/>
  <c r="V1685" i="1" s="1" a="1"/>
  <c r="V1685" i="1" s="1"/>
  <c r="F1686" i="1"/>
  <c r="G1686" i="1"/>
  <c r="U1686" i="1"/>
  <c r="V1686" i="1" s="1" a="1"/>
  <c r="V1686" i="1" s="1"/>
  <c r="F1687" i="1"/>
  <c r="G1687" i="1"/>
  <c r="U1687" i="1"/>
  <c r="V1687" i="1" s="1" a="1"/>
  <c r="V1687" i="1" s="1"/>
  <c r="F1688" i="1"/>
  <c r="G1688" i="1"/>
  <c r="U1688" i="1"/>
  <c r="V1688" i="1" s="1" a="1"/>
  <c r="V1688" i="1" s="1"/>
  <c r="F1689" i="1"/>
  <c r="G1689" i="1"/>
  <c r="U1689" i="1"/>
  <c r="V1689" i="1" s="1" a="1"/>
  <c r="V1689" i="1" s="1"/>
  <c r="F1690" i="1"/>
  <c r="G1690" i="1"/>
  <c r="U1690" i="1"/>
  <c r="V1690" i="1" s="1" a="1"/>
  <c r="V1690" i="1" s="1"/>
  <c r="F1691" i="1"/>
  <c r="G1691" i="1"/>
  <c r="U1691" i="1"/>
  <c r="V1691" i="1" s="1" a="1"/>
  <c r="V1691" i="1" s="1"/>
  <c r="F1692" i="1"/>
  <c r="G1692" i="1"/>
  <c r="U1692" i="1"/>
  <c r="V1692" i="1" s="1" a="1"/>
  <c r="V1692" i="1" s="1"/>
  <c r="F1693" i="1"/>
  <c r="G1693" i="1"/>
  <c r="U1693" i="1"/>
  <c r="V1693" i="1" s="1" a="1"/>
  <c r="V1693" i="1" s="1"/>
  <c r="F1694" i="1"/>
  <c r="G1694" i="1"/>
  <c r="U1694" i="1"/>
  <c r="V1694" i="1" s="1" a="1"/>
  <c r="V1694" i="1" s="1"/>
  <c r="F1695" i="1"/>
  <c r="G1695" i="1"/>
  <c r="U1695" i="1"/>
  <c r="V1695" i="1" s="1" a="1"/>
  <c r="V1695" i="1" s="1"/>
  <c r="F1696" i="1"/>
  <c r="G1696" i="1"/>
  <c r="U1696" i="1"/>
  <c r="V1696" i="1" s="1" a="1"/>
  <c r="V1696" i="1" s="1"/>
  <c r="F1697" i="1"/>
  <c r="G1697" i="1"/>
  <c r="U1697" i="1"/>
  <c r="V1697" i="1" s="1" a="1"/>
  <c r="V1697" i="1" s="1"/>
  <c r="F1698" i="1"/>
  <c r="G1698" i="1"/>
  <c r="U1698" i="1"/>
  <c r="V1698" i="1" s="1" a="1"/>
  <c r="V1698" i="1" s="1"/>
  <c r="F1699" i="1"/>
  <c r="G1699" i="1"/>
  <c r="U1699" i="1"/>
  <c r="V1699" i="1" s="1" a="1"/>
  <c r="V1699" i="1" s="1"/>
  <c r="F1700" i="1"/>
  <c r="G1700" i="1"/>
  <c r="U1700" i="1"/>
  <c r="V1700" i="1" s="1" a="1"/>
  <c r="V1700" i="1" s="1"/>
  <c r="F1701" i="1"/>
  <c r="G1701" i="1"/>
  <c r="U1701" i="1"/>
  <c r="V1701" i="1" s="1" a="1"/>
  <c r="V1701" i="1" s="1"/>
  <c r="F1702" i="1"/>
  <c r="G1702" i="1"/>
  <c r="U1702" i="1"/>
  <c r="V1702" i="1" s="1" a="1"/>
  <c r="V1702" i="1" s="1"/>
  <c r="F1703" i="1"/>
  <c r="G1703" i="1"/>
  <c r="U1703" i="1"/>
  <c r="V1703" i="1" s="1" a="1"/>
  <c r="V1703" i="1" s="1"/>
  <c r="F1704" i="1"/>
  <c r="G1704" i="1"/>
  <c r="U1704" i="1"/>
  <c r="V1704" i="1" s="1" a="1"/>
  <c r="V1704" i="1" s="1"/>
  <c r="F1705" i="1"/>
  <c r="G1705" i="1"/>
  <c r="U1705" i="1"/>
  <c r="V1705" i="1" s="1" a="1"/>
  <c r="V1705" i="1" s="1"/>
  <c r="F1706" i="1"/>
  <c r="G1706" i="1"/>
  <c r="U1706" i="1"/>
  <c r="V1706" i="1" s="1" a="1"/>
  <c r="V1706" i="1" s="1"/>
  <c r="F1707" i="1"/>
  <c r="G1707" i="1"/>
  <c r="U1707" i="1"/>
  <c r="V1707" i="1" s="1" a="1"/>
  <c r="V1707" i="1" s="1"/>
  <c r="F1708" i="1"/>
  <c r="G1708" i="1"/>
  <c r="U1708" i="1"/>
  <c r="V1708" i="1" s="1" a="1"/>
  <c r="V1708" i="1" s="1"/>
  <c r="F1709" i="1"/>
  <c r="G1709" i="1"/>
  <c r="U1709" i="1"/>
  <c r="V1709" i="1" s="1" a="1"/>
  <c r="V1709" i="1" s="1"/>
  <c r="F1710" i="1"/>
  <c r="G1710" i="1"/>
  <c r="U1710" i="1"/>
  <c r="V1710" i="1" s="1" a="1"/>
  <c r="V1710" i="1" s="1"/>
  <c r="F1711" i="1"/>
  <c r="G1711" i="1"/>
  <c r="U1711" i="1"/>
  <c r="V1711" i="1" s="1" a="1"/>
  <c r="V1711" i="1" s="1"/>
  <c r="F1712" i="1"/>
  <c r="G1712" i="1"/>
  <c r="U1712" i="1"/>
  <c r="V1712" i="1" s="1" a="1"/>
  <c r="V1712" i="1" s="1"/>
  <c r="F1713" i="1"/>
  <c r="G1713" i="1"/>
  <c r="U1713" i="1"/>
  <c r="V1713" i="1" s="1" a="1"/>
  <c r="V1713" i="1" s="1"/>
  <c r="F1714" i="1"/>
  <c r="G1714" i="1"/>
  <c r="U1714" i="1"/>
  <c r="V1714" i="1" s="1" a="1"/>
  <c r="V1714" i="1" s="1"/>
  <c r="F1715" i="1"/>
  <c r="G1715" i="1"/>
  <c r="U1715" i="1"/>
  <c r="V1715" i="1" s="1" a="1"/>
  <c r="V1715" i="1" s="1"/>
  <c r="F1716" i="1"/>
  <c r="G1716" i="1"/>
  <c r="U1716" i="1"/>
  <c r="V1716" i="1" s="1" a="1"/>
  <c r="V1716" i="1" s="1"/>
  <c r="F1717" i="1"/>
  <c r="G1717" i="1"/>
  <c r="U1717" i="1"/>
  <c r="V1717" i="1" s="1" a="1"/>
  <c r="V1717" i="1" s="1"/>
  <c r="F1718" i="1"/>
  <c r="G1718" i="1"/>
  <c r="U1718" i="1"/>
  <c r="V1718" i="1" s="1" a="1"/>
  <c r="V1718" i="1" s="1"/>
  <c r="F1719" i="1"/>
  <c r="G1719" i="1"/>
  <c r="U1719" i="1"/>
  <c r="V1719" i="1" s="1" a="1"/>
  <c r="V1719" i="1" s="1"/>
  <c r="F1720" i="1"/>
  <c r="G1720" i="1"/>
  <c r="U1720" i="1"/>
  <c r="V1720" i="1" s="1" a="1"/>
  <c r="V1720" i="1" s="1"/>
  <c r="F1721" i="1"/>
  <c r="G1721" i="1"/>
  <c r="U1721" i="1"/>
  <c r="V1721" i="1" s="1" a="1"/>
  <c r="V1721" i="1" s="1"/>
  <c r="F1722" i="1"/>
  <c r="G1722" i="1"/>
  <c r="U1722" i="1"/>
  <c r="V1722" i="1" s="1" a="1"/>
  <c r="V1722" i="1" s="1"/>
  <c r="F1723" i="1"/>
  <c r="G1723" i="1"/>
  <c r="U1723" i="1"/>
  <c r="V1723" i="1" s="1" a="1"/>
  <c r="V1723" i="1" s="1"/>
  <c r="F1724" i="1"/>
  <c r="G1724" i="1"/>
  <c r="U1724" i="1"/>
  <c r="V1724" i="1" s="1" a="1"/>
  <c r="V1724" i="1" s="1"/>
  <c r="F1725" i="1"/>
  <c r="G1725" i="1"/>
  <c r="U1725" i="1"/>
  <c r="V1725" i="1" s="1" a="1"/>
  <c r="V1725" i="1" s="1"/>
  <c r="F1726" i="1"/>
  <c r="G1726" i="1"/>
  <c r="U1726" i="1"/>
  <c r="V1726" i="1" s="1" a="1"/>
  <c r="V1726" i="1" s="1"/>
  <c r="F1727" i="1"/>
  <c r="G1727" i="1"/>
  <c r="U1727" i="1"/>
  <c r="V1727" i="1" s="1" a="1"/>
  <c r="V1727" i="1" s="1"/>
  <c r="F1728" i="1"/>
  <c r="G1728" i="1"/>
  <c r="U1728" i="1"/>
  <c r="V1728" i="1" s="1" a="1"/>
  <c r="V1728" i="1" s="1"/>
  <c r="F1729" i="1"/>
  <c r="G1729" i="1"/>
  <c r="U1729" i="1"/>
  <c r="V1729" i="1" s="1" a="1"/>
  <c r="V1729" i="1" s="1"/>
  <c r="F1730" i="1"/>
  <c r="G1730" i="1"/>
  <c r="U1730" i="1"/>
  <c r="V1730" i="1" s="1" a="1"/>
  <c r="V1730" i="1" s="1"/>
  <c r="F1731" i="1"/>
  <c r="G1731" i="1"/>
  <c r="U1731" i="1"/>
  <c r="V1731" i="1" s="1" a="1"/>
  <c r="V1731" i="1" s="1"/>
  <c r="F1732" i="1"/>
  <c r="G1732" i="1"/>
  <c r="U1732" i="1"/>
  <c r="V1732" i="1" s="1" a="1"/>
  <c r="V1732" i="1" s="1"/>
  <c r="F1733" i="1"/>
  <c r="G1733" i="1"/>
  <c r="U1733" i="1"/>
  <c r="V1733" i="1" s="1" a="1"/>
  <c r="V1733" i="1" s="1"/>
  <c r="F1734" i="1"/>
  <c r="G1734" i="1"/>
  <c r="U1734" i="1"/>
  <c r="V1734" i="1" s="1" a="1"/>
  <c r="V1734" i="1" s="1"/>
  <c r="F1735" i="1"/>
  <c r="G1735" i="1"/>
  <c r="U1735" i="1"/>
  <c r="V1735" i="1" s="1" a="1"/>
  <c r="V1735" i="1" s="1"/>
  <c r="F1736" i="1"/>
  <c r="G1736" i="1"/>
  <c r="U1736" i="1"/>
  <c r="V1736" i="1" s="1" a="1"/>
  <c r="V1736" i="1" s="1"/>
  <c r="F1737" i="1"/>
  <c r="G1737" i="1"/>
  <c r="U1737" i="1"/>
  <c r="V1737" i="1" s="1" a="1"/>
  <c r="V1737" i="1" s="1"/>
  <c r="F1738" i="1"/>
  <c r="G1738" i="1"/>
  <c r="U1738" i="1"/>
  <c r="V1738" i="1" s="1" a="1"/>
  <c r="V1738" i="1" s="1"/>
  <c r="F1739" i="1"/>
  <c r="G1739" i="1"/>
  <c r="U1739" i="1"/>
  <c r="V1739" i="1" s="1" a="1"/>
  <c r="V1739" i="1" s="1"/>
  <c r="F1740" i="1"/>
  <c r="G1740" i="1"/>
  <c r="U1740" i="1"/>
  <c r="V1740" i="1" s="1" a="1"/>
  <c r="V1740" i="1" s="1"/>
  <c r="F1741" i="1"/>
  <c r="G1741" i="1"/>
  <c r="U1741" i="1"/>
  <c r="V1741" i="1" s="1" a="1"/>
  <c r="V1741" i="1" s="1"/>
  <c r="F1742" i="1"/>
  <c r="G1742" i="1"/>
  <c r="U1742" i="1"/>
  <c r="V1742" i="1" s="1" a="1"/>
  <c r="V1742" i="1" s="1"/>
  <c r="F1743" i="1"/>
  <c r="G1743" i="1"/>
  <c r="U1743" i="1"/>
  <c r="V1743" i="1" s="1" a="1"/>
  <c r="V1743" i="1" s="1"/>
  <c r="F1744" i="1"/>
  <c r="G1744" i="1"/>
  <c r="U1744" i="1"/>
  <c r="V1744" i="1" s="1" a="1"/>
  <c r="V1744" i="1" s="1"/>
  <c r="F1745" i="1"/>
  <c r="G1745" i="1"/>
  <c r="U1745" i="1"/>
  <c r="V1745" i="1" s="1" a="1"/>
  <c r="V1745" i="1" s="1"/>
  <c r="F1746" i="1"/>
  <c r="G1746" i="1"/>
  <c r="U1746" i="1"/>
  <c r="V1746" i="1" s="1" a="1"/>
  <c r="V1746" i="1" s="1"/>
  <c r="F1747" i="1"/>
  <c r="G1747" i="1"/>
  <c r="U1747" i="1"/>
  <c r="V1747" i="1" s="1" a="1"/>
  <c r="V1747" i="1" s="1"/>
  <c r="F1748" i="1"/>
  <c r="G1748" i="1"/>
  <c r="U1748" i="1"/>
  <c r="V1748" i="1" s="1" a="1"/>
  <c r="V1748" i="1" s="1"/>
  <c r="F1749" i="1"/>
  <c r="G1749" i="1"/>
  <c r="U1749" i="1"/>
  <c r="V1749" i="1" s="1" a="1"/>
  <c r="V1749" i="1" s="1"/>
  <c r="F1750" i="1"/>
  <c r="G1750" i="1"/>
  <c r="U1750" i="1"/>
  <c r="V1750" i="1" s="1" a="1"/>
  <c r="V1750" i="1" s="1"/>
  <c r="F1751" i="1"/>
  <c r="G1751" i="1"/>
  <c r="U1751" i="1"/>
  <c r="V1751" i="1" s="1" a="1"/>
  <c r="V1751" i="1" s="1"/>
  <c r="F1752" i="1"/>
  <c r="G1752" i="1"/>
  <c r="U1752" i="1"/>
  <c r="V1752" i="1" s="1" a="1"/>
  <c r="V1752" i="1" s="1"/>
  <c r="F1753" i="1"/>
  <c r="G1753" i="1"/>
  <c r="U1753" i="1"/>
  <c r="V1753" i="1" s="1" a="1"/>
  <c r="V1753" i="1" s="1"/>
  <c r="F1754" i="1"/>
  <c r="G1754" i="1"/>
  <c r="U1754" i="1"/>
  <c r="V1754" i="1" s="1" a="1"/>
  <c r="V1754" i="1" s="1"/>
  <c r="F1755" i="1"/>
  <c r="G1755" i="1"/>
  <c r="U1755" i="1"/>
  <c r="V1755" i="1" s="1" a="1"/>
  <c r="V1755" i="1" s="1"/>
  <c r="F1756" i="1"/>
  <c r="G1756" i="1"/>
  <c r="U1756" i="1"/>
  <c r="V1756" i="1" s="1" a="1"/>
  <c r="V1756" i="1" s="1"/>
  <c r="F1757" i="1"/>
  <c r="G1757" i="1"/>
  <c r="U1757" i="1"/>
  <c r="V1757" i="1" s="1" a="1"/>
  <c r="V1757" i="1" s="1"/>
  <c r="F1758" i="1"/>
  <c r="G1758" i="1"/>
  <c r="U1758" i="1"/>
  <c r="V1758" i="1" s="1" a="1"/>
  <c r="V1758" i="1" s="1"/>
  <c r="F1759" i="1"/>
  <c r="G1759" i="1"/>
  <c r="U1759" i="1"/>
  <c r="V1759" i="1" s="1" a="1"/>
  <c r="V1759" i="1" s="1"/>
  <c r="F1760" i="1"/>
  <c r="G1760" i="1"/>
  <c r="U1760" i="1"/>
  <c r="V1760" i="1" s="1" a="1"/>
  <c r="V1760" i="1" s="1"/>
  <c r="F1761" i="1"/>
  <c r="G1761" i="1"/>
  <c r="U1761" i="1"/>
  <c r="V1761" i="1" s="1" a="1"/>
  <c r="V1761" i="1" s="1"/>
  <c r="F1762" i="1"/>
  <c r="G1762" i="1"/>
  <c r="U1762" i="1"/>
  <c r="V1762" i="1" s="1" a="1"/>
  <c r="V1762" i="1" s="1"/>
  <c r="F1763" i="1"/>
  <c r="G1763" i="1"/>
  <c r="U1763" i="1"/>
  <c r="V1763" i="1" s="1" a="1"/>
  <c r="V1763" i="1" s="1"/>
  <c r="F1764" i="1"/>
  <c r="G1764" i="1"/>
  <c r="U1764" i="1"/>
  <c r="V1764" i="1" s="1" a="1"/>
  <c r="V1764" i="1" s="1"/>
  <c r="F1765" i="1"/>
  <c r="G1765" i="1"/>
  <c r="U1765" i="1"/>
  <c r="V1765" i="1" s="1" a="1"/>
  <c r="V1765" i="1" s="1"/>
  <c r="F1766" i="1"/>
  <c r="G1766" i="1"/>
  <c r="U1766" i="1"/>
  <c r="V1766" i="1" s="1" a="1"/>
  <c r="V1766" i="1" s="1"/>
  <c r="F1767" i="1"/>
  <c r="G1767" i="1"/>
  <c r="U1767" i="1"/>
  <c r="V1767" i="1" s="1" a="1"/>
  <c r="V1767" i="1" s="1"/>
  <c r="F1768" i="1"/>
  <c r="G1768" i="1"/>
  <c r="U1768" i="1"/>
  <c r="V1768" i="1" s="1" a="1"/>
  <c r="V1768" i="1" s="1"/>
  <c r="F1769" i="1"/>
  <c r="G1769" i="1"/>
  <c r="U1769" i="1"/>
  <c r="V1769" i="1" s="1" a="1"/>
  <c r="V1769" i="1" s="1"/>
  <c r="F1770" i="1"/>
  <c r="G1770" i="1"/>
  <c r="U1770" i="1"/>
  <c r="V1770" i="1" s="1" a="1"/>
  <c r="V1770" i="1" s="1"/>
  <c r="F1771" i="1"/>
  <c r="G1771" i="1"/>
  <c r="U1771" i="1"/>
  <c r="V1771" i="1" s="1" a="1"/>
  <c r="V1771" i="1" s="1"/>
  <c r="F1772" i="1"/>
  <c r="G1772" i="1"/>
  <c r="U1772" i="1"/>
  <c r="V1772" i="1" s="1" a="1"/>
  <c r="V1772" i="1" s="1"/>
  <c r="F1773" i="1"/>
  <c r="G1773" i="1"/>
  <c r="U1773" i="1"/>
  <c r="V1773" i="1" s="1" a="1"/>
  <c r="V1773" i="1" s="1"/>
  <c r="F1774" i="1"/>
  <c r="G1774" i="1"/>
  <c r="U1774" i="1"/>
  <c r="V1774" i="1" s="1" a="1"/>
  <c r="V1774" i="1" s="1"/>
  <c r="F1775" i="1"/>
  <c r="G1775" i="1"/>
  <c r="U1775" i="1"/>
  <c r="V1775" i="1" s="1" a="1"/>
  <c r="V1775" i="1" s="1"/>
  <c r="F1776" i="1"/>
  <c r="G1776" i="1"/>
  <c r="U1776" i="1"/>
  <c r="V1776" i="1" s="1" a="1"/>
  <c r="V1776" i="1" s="1"/>
  <c r="F1777" i="1"/>
  <c r="G1777" i="1"/>
  <c r="U1777" i="1"/>
  <c r="V1777" i="1" s="1" a="1"/>
  <c r="V1777" i="1" s="1"/>
  <c r="F1778" i="1"/>
  <c r="G1778" i="1"/>
  <c r="U1778" i="1"/>
  <c r="V1778" i="1" s="1" a="1"/>
  <c r="V1778" i="1" s="1"/>
  <c r="F1779" i="1"/>
  <c r="G1779" i="1"/>
  <c r="U1779" i="1"/>
  <c r="V1779" i="1" s="1" a="1"/>
  <c r="V1779" i="1" s="1"/>
  <c r="F1780" i="1"/>
  <c r="G1780" i="1"/>
  <c r="U1780" i="1"/>
  <c r="V1780" i="1" s="1" a="1"/>
  <c r="V1780" i="1" s="1"/>
  <c r="F1781" i="1"/>
  <c r="G1781" i="1"/>
  <c r="U1781" i="1"/>
  <c r="V1781" i="1" s="1" a="1"/>
  <c r="V1781" i="1" s="1"/>
  <c r="F1782" i="1"/>
  <c r="G1782" i="1"/>
  <c r="U1782" i="1"/>
  <c r="V1782" i="1" s="1" a="1"/>
  <c r="V1782" i="1" s="1"/>
  <c r="F1783" i="1"/>
  <c r="G1783" i="1"/>
  <c r="U1783" i="1"/>
  <c r="V1783" i="1" s="1" a="1"/>
  <c r="V1783" i="1" s="1"/>
  <c r="F1784" i="1"/>
  <c r="G1784" i="1"/>
  <c r="U1784" i="1"/>
  <c r="V1784" i="1" s="1" a="1"/>
  <c r="V1784" i="1" s="1"/>
  <c r="F1785" i="1"/>
  <c r="G1785" i="1"/>
  <c r="U1785" i="1"/>
  <c r="V1785" i="1" s="1" a="1"/>
  <c r="V1785" i="1" s="1"/>
  <c r="F1786" i="1"/>
  <c r="G1786" i="1"/>
  <c r="U1786" i="1"/>
  <c r="V1786" i="1" s="1" a="1"/>
  <c r="V1786" i="1" s="1"/>
  <c r="F1787" i="1"/>
  <c r="G1787" i="1"/>
  <c r="U1787" i="1"/>
  <c r="V1787" i="1" s="1" a="1"/>
  <c r="V1787" i="1" s="1"/>
  <c r="F1788" i="1"/>
  <c r="G1788" i="1"/>
  <c r="U1788" i="1"/>
  <c r="V1788" i="1" s="1" a="1"/>
  <c r="V1788" i="1" s="1"/>
  <c r="F1789" i="1"/>
  <c r="G1789" i="1"/>
  <c r="U1789" i="1"/>
  <c r="V1789" i="1" s="1" a="1"/>
  <c r="V1789" i="1" s="1"/>
  <c r="F1790" i="1"/>
  <c r="G1790" i="1"/>
  <c r="U1790" i="1"/>
  <c r="V1790" i="1" s="1" a="1"/>
  <c r="V1790" i="1" s="1"/>
  <c r="F1791" i="1"/>
  <c r="G1791" i="1"/>
  <c r="U1791" i="1"/>
  <c r="V1791" i="1" s="1" a="1"/>
  <c r="V1791" i="1" s="1"/>
  <c r="F1792" i="1"/>
  <c r="G1792" i="1"/>
  <c r="U1792" i="1"/>
  <c r="V1792" i="1" s="1" a="1"/>
  <c r="V1792" i="1" s="1"/>
  <c r="F1793" i="1"/>
  <c r="G1793" i="1"/>
  <c r="U1793" i="1"/>
  <c r="V1793" i="1" s="1" a="1"/>
  <c r="V1793" i="1" s="1"/>
  <c r="F1794" i="1"/>
  <c r="G1794" i="1"/>
  <c r="U1794" i="1"/>
  <c r="V1794" i="1" s="1" a="1"/>
  <c r="V1794" i="1" s="1"/>
  <c r="F1795" i="1"/>
  <c r="G1795" i="1"/>
  <c r="U1795" i="1"/>
  <c r="V1795" i="1" s="1" a="1"/>
  <c r="V1795" i="1" s="1"/>
  <c r="F1796" i="1"/>
  <c r="G1796" i="1"/>
  <c r="U1796" i="1"/>
  <c r="V1796" i="1" s="1" a="1"/>
  <c r="V1796" i="1" s="1"/>
  <c r="F1797" i="1"/>
  <c r="G1797" i="1"/>
  <c r="U1797" i="1"/>
  <c r="V1797" i="1" s="1" a="1"/>
  <c r="V1797" i="1" s="1"/>
  <c r="F1798" i="1"/>
  <c r="G1798" i="1"/>
  <c r="U1798" i="1"/>
  <c r="V1798" i="1" s="1" a="1"/>
  <c r="V1798" i="1" s="1"/>
  <c r="F1799" i="1"/>
  <c r="G1799" i="1"/>
  <c r="U1799" i="1"/>
  <c r="V1799" i="1" s="1" a="1"/>
  <c r="V1799" i="1" s="1"/>
  <c r="F1800" i="1"/>
  <c r="G1800" i="1"/>
  <c r="U1800" i="1"/>
  <c r="V1800" i="1" s="1" a="1"/>
  <c r="V1800" i="1" s="1"/>
  <c r="F1801" i="1"/>
  <c r="G1801" i="1"/>
  <c r="U1801" i="1"/>
  <c r="V1801" i="1" s="1" a="1"/>
  <c r="V1801" i="1" s="1"/>
  <c r="F1802" i="1"/>
  <c r="G1802" i="1"/>
  <c r="U1802" i="1"/>
  <c r="V1802" i="1" s="1" a="1"/>
  <c r="V1802" i="1" s="1"/>
  <c r="F1803" i="1"/>
  <c r="G1803" i="1"/>
  <c r="U1803" i="1"/>
  <c r="V1803" i="1" s="1" a="1"/>
  <c r="V1803" i="1" s="1"/>
  <c r="F1804" i="1"/>
  <c r="G1804" i="1"/>
  <c r="U1804" i="1"/>
  <c r="V1804" i="1" s="1" a="1"/>
  <c r="V1804" i="1" s="1"/>
  <c r="F1805" i="1"/>
  <c r="G1805" i="1"/>
  <c r="U1805" i="1"/>
  <c r="V1805" i="1" s="1" a="1"/>
  <c r="V1805" i="1" s="1"/>
  <c r="F1806" i="1"/>
  <c r="G1806" i="1"/>
  <c r="U1806" i="1"/>
  <c r="V1806" i="1" s="1" a="1"/>
  <c r="V1806" i="1" s="1"/>
  <c r="F1807" i="1"/>
  <c r="G1807" i="1"/>
  <c r="U1807" i="1"/>
  <c r="V1807" i="1" s="1" a="1"/>
  <c r="V1807" i="1" s="1"/>
  <c r="F1808" i="1"/>
  <c r="G1808" i="1"/>
  <c r="U1808" i="1"/>
  <c r="V1808" i="1" s="1" a="1"/>
  <c r="V1808" i="1" s="1"/>
  <c r="F1809" i="1"/>
  <c r="G1809" i="1"/>
  <c r="U1809" i="1"/>
  <c r="V1809" i="1" s="1" a="1"/>
  <c r="V1809" i="1" s="1"/>
  <c r="F1810" i="1"/>
  <c r="G1810" i="1"/>
  <c r="U1810" i="1"/>
  <c r="V1810" i="1" s="1" a="1"/>
  <c r="V1810" i="1" s="1"/>
  <c r="F1811" i="1"/>
  <c r="G1811" i="1"/>
  <c r="U1811" i="1"/>
  <c r="V1811" i="1" s="1" a="1"/>
  <c r="V1811" i="1" s="1"/>
  <c r="F1812" i="1"/>
  <c r="G1812" i="1"/>
  <c r="U1812" i="1"/>
  <c r="V1812" i="1" s="1" a="1"/>
  <c r="V1812" i="1" s="1"/>
  <c r="F1813" i="1"/>
  <c r="G1813" i="1"/>
  <c r="U1813" i="1"/>
  <c r="V1813" i="1" s="1" a="1"/>
  <c r="V1813" i="1" s="1"/>
  <c r="F1814" i="1"/>
  <c r="G1814" i="1"/>
  <c r="U1814" i="1"/>
  <c r="V1814" i="1" s="1" a="1"/>
  <c r="V1814" i="1" s="1"/>
  <c r="F1815" i="1"/>
  <c r="G1815" i="1"/>
  <c r="U1815" i="1"/>
  <c r="V1815" i="1" s="1" a="1"/>
  <c r="V1815" i="1" s="1"/>
  <c r="F1816" i="1"/>
  <c r="G1816" i="1"/>
  <c r="U1816" i="1"/>
  <c r="V1816" i="1" s="1" a="1"/>
  <c r="V1816" i="1" s="1"/>
  <c r="F1817" i="1"/>
  <c r="G1817" i="1"/>
  <c r="U1817" i="1"/>
  <c r="V1817" i="1" s="1" a="1"/>
  <c r="V1817" i="1" s="1"/>
  <c r="F1818" i="1"/>
  <c r="G1818" i="1"/>
  <c r="U1818" i="1"/>
  <c r="V1818" i="1" s="1" a="1"/>
  <c r="V1818" i="1" s="1"/>
  <c r="F1819" i="1"/>
  <c r="G1819" i="1"/>
  <c r="U1819" i="1"/>
  <c r="V1819" i="1" s="1" a="1"/>
  <c r="V1819" i="1" s="1"/>
  <c r="F1820" i="1"/>
  <c r="G1820" i="1"/>
  <c r="U1820" i="1"/>
  <c r="V1820" i="1" s="1" a="1"/>
  <c r="V1820" i="1" s="1"/>
  <c r="F1821" i="1"/>
  <c r="G1821" i="1"/>
  <c r="U1821" i="1"/>
  <c r="V1821" i="1" s="1" a="1"/>
  <c r="V1821" i="1" s="1"/>
  <c r="F1822" i="1"/>
  <c r="G1822" i="1"/>
  <c r="U1822" i="1"/>
  <c r="V1822" i="1" s="1" a="1"/>
  <c r="V1822" i="1" s="1"/>
  <c r="F1823" i="1"/>
  <c r="G1823" i="1"/>
  <c r="U1823" i="1"/>
  <c r="V1823" i="1" s="1" a="1"/>
  <c r="V1823" i="1" s="1"/>
  <c r="F1824" i="1"/>
  <c r="G1824" i="1"/>
  <c r="U1824" i="1"/>
  <c r="V1824" i="1" s="1" a="1"/>
  <c r="V1824" i="1" s="1"/>
  <c r="F1825" i="1"/>
  <c r="G1825" i="1"/>
  <c r="U1825" i="1"/>
  <c r="V1825" i="1" s="1" a="1"/>
  <c r="V1825" i="1" s="1"/>
  <c r="F1826" i="1"/>
  <c r="G1826" i="1"/>
  <c r="U1826" i="1"/>
  <c r="V1826" i="1" s="1" a="1"/>
  <c r="V1826" i="1" s="1"/>
  <c r="F1827" i="1"/>
  <c r="G1827" i="1"/>
  <c r="U1827" i="1"/>
  <c r="V1827" i="1" s="1" a="1"/>
  <c r="V1827" i="1" s="1"/>
  <c r="F1828" i="1"/>
  <c r="G1828" i="1"/>
  <c r="U1828" i="1"/>
  <c r="V1828" i="1" s="1" a="1"/>
  <c r="V1828" i="1" s="1"/>
  <c r="F1829" i="1"/>
  <c r="G1829" i="1"/>
  <c r="U1829" i="1"/>
  <c r="V1829" i="1" s="1" a="1"/>
  <c r="V1829" i="1" s="1"/>
  <c r="F1830" i="1"/>
  <c r="G1830" i="1"/>
  <c r="U1830" i="1"/>
  <c r="V1830" i="1" s="1" a="1"/>
  <c r="V1830" i="1" s="1"/>
  <c r="F1831" i="1"/>
  <c r="G1831" i="1"/>
  <c r="U1831" i="1"/>
  <c r="V1831" i="1" s="1" a="1"/>
  <c r="V1831" i="1" s="1"/>
  <c r="F1832" i="1"/>
  <c r="G1832" i="1"/>
  <c r="U1832" i="1"/>
  <c r="V1832" i="1" s="1" a="1"/>
  <c r="V1832" i="1" s="1"/>
  <c r="F1833" i="1"/>
  <c r="G1833" i="1"/>
  <c r="U1833" i="1"/>
  <c r="V1833" i="1" s="1" a="1"/>
  <c r="V1833" i="1" s="1"/>
  <c r="F1834" i="1"/>
  <c r="G1834" i="1"/>
  <c r="U1834" i="1"/>
  <c r="V1834" i="1" s="1" a="1"/>
  <c r="V1834" i="1" s="1"/>
  <c r="F1835" i="1"/>
  <c r="G1835" i="1"/>
  <c r="U1835" i="1"/>
  <c r="V1835" i="1" s="1" a="1"/>
  <c r="V1835" i="1" s="1"/>
  <c r="F1836" i="1"/>
  <c r="G1836" i="1"/>
  <c r="U1836" i="1"/>
  <c r="V1836" i="1" s="1" a="1"/>
  <c r="V1836" i="1" s="1"/>
  <c r="F1837" i="1"/>
  <c r="G1837" i="1"/>
  <c r="U1837" i="1"/>
  <c r="V1837" i="1" s="1" a="1"/>
  <c r="V1837" i="1" s="1"/>
  <c r="F1838" i="1"/>
  <c r="G1838" i="1"/>
  <c r="U1838" i="1"/>
  <c r="V1838" i="1" s="1" a="1"/>
  <c r="V1838" i="1" s="1"/>
  <c r="F1839" i="1"/>
  <c r="G1839" i="1"/>
  <c r="U1839" i="1"/>
  <c r="V1839" i="1" s="1" a="1"/>
  <c r="V1839" i="1" s="1"/>
  <c r="F1840" i="1"/>
  <c r="G1840" i="1"/>
  <c r="U1840" i="1"/>
  <c r="V1840" i="1" s="1" a="1"/>
  <c r="V1840" i="1" s="1"/>
  <c r="F1841" i="1"/>
  <c r="G1841" i="1"/>
  <c r="U1841" i="1"/>
  <c r="V1841" i="1" s="1" a="1"/>
  <c r="V1841" i="1" s="1"/>
  <c r="F1842" i="1"/>
  <c r="G1842" i="1"/>
  <c r="U1842" i="1"/>
  <c r="V1842" i="1" s="1" a="1"/>
  <c r="V1842" i="1" s="1"/>
  <c r="F1843" i="1"/>
  <c r="G1843" i="1"/>
  <c r="U1843" i="1"/>
  <c r="V1843" i="1" s="1" a="1"/>
  <c r="V1843" i="1" s="1"/>
  <c r="F1844" i="1"/>
  <c r="G1844" i="1"/>
  <c r="U1844" i="1"/>
  <c r="V1844" i="1" s="1" a="1"/>
  <c r="V1844" i="1" s="1"/>
  <c r="F1845" i="1"/>
  <c r="G1845" i="1"/>
  <c r="U1845" i="1"/>
  <c r="V1845" i="1" s="1" a="1"/>
  <c r="V1845" i="1" s="1"/>
  <c r="F1846" i="1"/>
  <c r="G1846" i="1"/>
  <c r="U1846" i="1"/>
  <c r="V1846" i="1" s="1" a="1"/>
  <c r="V1846" i="1" s="1"/>
  <c r="F1847" i="1"/>
  <c r="G1847" i="1"/>
  <c r="U1847" i="1"/>
  <c r="V1847" i="1" s="1" a="1"/>
  <c r="V1847" i="1" s="1"/>
  <c r="F1848" i="1"/>
  <c r="G1848" i="1"/>
  <c r="U1848" i="1"/>
  <c r="V1848" i="1" s="1" a="1"/>
  <c r="V1848" i="1" s="1"/>
  <c r="F1849" i="1"/>
  <c r="G1849" i="1"/>
  <c r="U1849" i="1"/>
  <c r="V1849" i="1" s="1" a="1"/>
  <c r="V1849" i="1" s="1"/>
  <c r="F1850" i="1"/>
  <c r="G1850" i="1"/>
  <c r="U1850" i="1"/>
  <c r="V1850" i="1" s="1" a="1"/>
  <c r="V1850" i="1" s="1"/>
  <c r="F1851" i="1"/>
  <c r="G1851" i="1"/>
  <c r="U1851" i="1"/>
  <c r="V1851" i="1" s="1" a="1"/>
  <c r="V1851" i="1" s="1"/>
  <c r="F1852" i="1"/>
  <c r="G1852" i="1"/>
  <c r="U1852" i="1"/>
  <c r="V1852" i="1" s="1" a="1"/>
  <c r="V1852" i="1" s="1"/>
  <c r="F1853" i="1"/>
  <c r="G1853" i="1"/>
  <c r="U1853" i="1"/>
  <c r="V1853" i="1" s="1" a="1"/>
  <c r="V1853" i="1" s="1"/>
  <c r="F1854" i="1"/>
  <c r="G1854" i="1"/>
  <c r="U1854" i="1"/>
  <c r="V1854" i="1" s="1" a="1"/>
  <c r="V1854" i="1" s="1"/>
  <c r="F1855" i="1"/>
  <c r="G1855" i="1"/>
  <c r="U1855" i="1"/>
  <c r="V1855" i="1" s="1" a="1"/>
  <c r="V1855" i="1" s="1"/>
  <c r="F1856" i="1"/>
  <c r="G1856" i="1"/>
  <c r="U1856" i="1"/>
  <c r="V1856" i="1" s="1" a="1"/>
  <c r="V1856" i="1" s="1"/>
  <c r="F1857" i="1"/>
  <c r="G1857" i="1"/>
  <c r="U1857" i="1"/>
  <c r="V1857" i="1" s="1" a="1"/>
  <c r="V1857" i="1" s="1"/>
  <c r="F1858" i="1"/>
  <c r="G1858" i="1"/>
  <c r="U1858" i="1"/>
  <c r="V1858" i="1" s="1" a="1"/>
  <c r="V1858" i="1" s="1"/>
  <c r="F1859" i="1"/>
  <c r="G1859" i="1"/>
  <c r="U1859" i="1"/>
  <c r="V1859" i="1" s="1" a="1"/>
  <c r="V1859" i="1" s="1"/>
  <c r="F1860" i="1"/>
  <c r="G1860" i="1"/>
  <c r="U1860" i="1"/>
  <c r="V1860" i="1" s="1" a="1"/>
  <c r="V1860" i="1" s="1"/>
  <c r="F1861" i="1"/>
  <c r="G1861" i="1"/>
  <c r="U1861" i="1"/>
  <c r="V1861" i="1" s="1" a="1"/>
  <c r="V1861" i="1" s="1"/>
  <c r="F1862" i="1"/>
  <c r="G1862" i="1"/>
  <c r="U1862" i="1"/>
  <c r="V1862" i="1" s="1" a="1"/>
  <c r="V1862" i="1" s="1"/>
  <c r="F1863" i="1"/>
  <c r="G1863" i="1"/>
  <c r="U1863" i="1"/>
  <c r="V1863" i="1" s="1" a="1"/>
  <c r="V1863" i="1" s="1"/>
  <c r="F1864" i="1"/>
  <c r="G1864" i="1"/>
  <c r="U1864" i="1"/>
  <c r="V1864" i="1" s="1" a="1"/>
  <c r="V1864" i="1" s="1"/>
  <c r="F1865" i="1"/>
  <c r="G1865" i="1"/>
  <c r="U1865" i="1"/>
  <c r="V1865" i="1" s="1" a="1"/>
  <c r="V1865" i="1" s="1"/>
  <c r="F1866" i="1"/>
  <c r="G1866" i="1"/>
  <c r="U1866" i="1"/>
  <c r="V1866" i="1" s="1" a="1"/>
  <c r="V1866" i="1" s="1"/>
  <c r="F1867" i="1"/>
  <c r="G1867" i="1"/>
  <c r="U1867" i="1"/>
  <c r="V1867" i="1" s="1" a="1"/>
  <c r="V1867" i="1" s="1"/>
  <c r="F1868" i="1"/>
  <c r="G1868" i="1"/>
  <c r="U1868" i="1"/>
  <c r="V1868" i="1" s="1" a="1"/>
  <c r="V1868" i="1" s="1"/>
  <c r="F1869" i="1"/>
  <c r="G1869" i="1"/>
  <c r="U1869" i="1"/>
  <c r="V1869" i="1" s="1" a="1"/>
  <c r="V1869" i="1" s="1"/>
  <c r="F1870" i="1"/>
  <c r="G1870" i="1"/>
  <c r="U1870" i="1"/>
  <c r="V1870" i="1" s="1" a="1"/>
  <c r="V1870" i="1" s="1"/>
  <c r="F1871" i="1"/>
  <c r="G1871" i="1"/>
  <c r="U1871" i="1"/>
  <c r="V1871" i="1" s="1" a="1"/>
  <c r="V1871" i="1" s="1"/>
  <c r="F1872" i="1"/>
  <c r="G1872" i="1"/>
  <c r="U1872" i="1"/>
  <c r="V1872" i="1" s="1" a="1"/>
  <c r="V1872" i="1" s="1"/>
  <c r="F1873" i="1"/>
  <c r="G1873" i="1"/>
  <c r="U1873" i="1"/>
  <c r="V1873" i="1" s="1" a="1"/>
  <c r="V1873" i="1" s="1"/>
  <c r="F1874" i="1"/>
  <c r="G1874" i="1"/>
  <c r="U1874" i="1"/>
  <c r="V1874" i="1" s="1" a="1"/>
  <c r="V1874" i="1" s="1"/>
  <c r="F1875" i="1"/>
  <c r="G1875" i="1"/>
  <c r="U1875" i="1"/>
  <c r="V1875" i="1" s="1" a="1"/>
  <c r="V1875" i="1" s="1"/>
  <c r="F1876" i="1"/>
  <c r="G1876" i="1"/>
  <c r="U1876" i="1"/>
  <c r="V1876" i="1" s="1" a="1"/>
  <c r="V1876" i="1" s="1"/>
  <c r="F1877" i="1"/>
  <c r="G1877" i="1"/>
  <c r="U1877" i="1"/>
  <c r="V1877" i="1" s="1" a="1"/>
  <c r="V1877" i="1" s="1"/>
  <c r="F1878" i="1"/>
  <c r="G1878" i="1"/>
  <c r="U1878" i="1"/>
  <c r="V1878" i="1" s="1" a="1"/>
  <c r="V1878" i="1" s="1"/>
  <c r="F1879" i="1"/>
  <c r="G1879" i="1"/>
  <c r="U1879" i="1"/>
  <c r="V1879" i="1" s="1" a="1"/>
  <c r="V1879" i="1" s="1"/>
  <c r="F1880" i="1"/>
  <c r="G1880" i="1"/>
  <c r="U1880" i="1"/>
  <c r="V1880" i="1" s="1" a="1"/>
  <c r="V1880" i="1" s="1"/>
  <c r="F1881" i="1"/>
  <c r="G1881" i="1"/>
  <c r="U1881" i="1"/>
  <c r="V1881" i="1" s="1" a="1"/>
  <c r="V1881" i="1" s="1"/>
  <c r="F1882" i="1"/>
  <c r="G1882" i="1"/>
  <c r="U1882" i="1"/>
  <c r="V1882" i="1" s="1" a="1"/>
  <c r="V1882" i="1" s="1"/>
  <c r="F1883" i="1"/>
  <c r="G1883" i="1"/>
  <c r="U1883" i="1"/>
  <c r="V1883" i="1" s="1" a="1"/>
  <c r="V1883" i="1" s="1"/>
  <c r="F1884" i="1"/>
  <c r="G1884" i="1"/>
  <c r="U1884" i="1"/>
  <c r="V1884" i="1" s="1" a="1"/>
  <c r="V1884" i="1" s="1"/>
  <c r="F1885" i="1"/>
  <c r="G1885" i="1"/>
  <c r="U1885" i="1"/>
  <c r="V1885" i="1" s="1" a="1"/>
  <c r="V1885" i="1" s="1"/>
  <c r="F1886" i="1"/>
  <c r="G1886" i="1"/>
  <c r="U1886" i="1"/>
  <c r="V1886" i="1" s="1" a="1"/>
  <c r="V1886" i="1" s="1"/>
  <c r="F1887" i="1"/>
  <c r="G1887" i="1"/>
  <c r="U1887" i="1"/>
  <c r="V1887" i="1" s="1" a="1"/>
  <c r="V1887" i="1" s="1"/>
  <c r="F1888" i="1"/>
  <c r="G1888" i="1"/>
  <c r="U1888" i="1"/>
  <c r="V1888" i="1" s="1" a="1"/>
  <c r="V1888" i="1" s="1"/>
  <c r="F1889" i="1"/>
  <c r="G1889" i="1"/>
  <c r="U1889" i="1"/>
  <c r="V1889" i="1" s="1" a="1"/>
  <c r="V1889" i="1" s="1"/>
  <c r="F1890" i="1"/>
  <c r="G1890" i="1"/>
  <c r="U1890" i="1"/>
  <c r="V1890" i="1" s="1" a="1"/>
  <c r="V1890" i="1" s="1"/>
  <c r="F1891" i="1"/>
  <c r="G1891" i="1"/>
  <c r="U1891" i="1"/>
  <c r="V1891" i="1" s="1" a="1"/>
  <c r="V1891" i="1" s="1"/>
  <c r="F1892" i="1"/>
  <c r="G1892" i="1"/>
  <c r="U1892" i="1"/>
  <c r="V1892" i="1" s="1" a="1"/>
  <c r="V1892" i="1" s="1"/>
  <c r="F1893" i="1"/>
  <c r="G1893" i="1"/>
  <c r="U1893" i="1"/>
  <c r="V1893" i="1" s="1" a="1"/>
  <c r="V1893" i="1" s="1"/>
  <c r="F1894" i="1"/>
  <c r="G1894" i="1"/>
  <c r="U1894" i="1"/>
  <c r="V1894" i="1" s="1" a="1"/>
  <c r="V1894" i="1" s="1"/>
  <c r="F1895" i="1"/>
  <c r="G1895" i="1"/>
  <c r="U1895" i="1"/>
  <c r="V1895" i="1" s="1" a="1"/>
  <c r="V1895" i="1" s="1"/>
  <c r="F1896" i="1"/>
  <c r="G1896" i="1"/>
  <c r="U1896" i="1"/>
  <c r="V1896" i="1" s="1" a="1"/>
  <c r="V1896" i="1" s="1"/>
  <c r="F1897" i="1"/>
  <c r="G1897" i="1"/>
  <c r="U1897" i="1"/>
  <c r="V1897" i="1" s="1" a="1"/>
  <c r="V1897" i="1" s="1"/>
  <c r="F1898" i="1"/>
  <c r="G1898" i="1"/>
  <c r="U1898" i="1"/>
  <c r="V1898" i="1" s="1" a="1"/>
  <c r="V1898" i="1" s="1"/>
  <c r="F1899" i="1"/>
  <c r="G1899" i="1"/>
  <c r="U1899" i="1"/>
  <c r="V1899" i="1" s="1" a="1"/>
  <c r="V1899" i="1" s="1"/>
  <c r="F1900" i="1"/>
  <c r="G1900" i="1"/>
  <c r="U1900" i="1"/>
  <c r="V1900" i="1" s="1" a="1"/>
  <c r="V1900" i="1" s="1"/>
  <c r="F1901" i="1"/>
  <c r="G1901" i="1"/>
  <c r="U1901" i="1"/>
  <c r="V1901" i="1" s="1" a="1"/>
  <c r="V1901" i="1" s="1"/>
  <c r="F1902" i="1"/>
  <c r="G1902" i="1"/>
  <c r="U1902" i="1"/>
  <c r="V1902" i="1" s="1" a="1"/>
  <c r="V1902" i="1" s="1"/>
  <c r="F1903" i="1"/>
  <c r="G1903" i="1"/>
  <c r="U1903" i="1"/>
  <c r="V1903" i="1" s="1" a="1"/>
  <c r="V1903" i="1" s="1"/>
  <c r="F1904" i="1"/>
  <c r="G1904" i="1"/>
  <c r="U1904" i="1"/>
  <c r="V1904" i="1" s="1" a="1"/>
  <c r="V1904" i="1" s="1"/>
  <c r="F1905" i="1"/>
  <c r="G1905" i="1"/>
  <c r="U1905" i="1"/>
  <c r="V1905" i="1" s="1" a="1"/>
  <c r="V1905" i="1" s="1"/>
  <c r="F1906" i="1"/>
  <c r="G1906" i="1"/>
  <c r="U1906" i="1"/>
  <c r="V1906" i="1" s="1" a="1"/>
  <c r="V1906" i="1" s="1"/>
  <c r="F1907" i="1"/>
  <c r="G1907" i="1"/>
  <c r="U1907" i="1"/>
  <c r="V1907" i="1" s="1" a="1"/>
  <c r="V1907" i="1" s="1"/>
  <c r="F1908" i="1"/>
  <c r="G1908" i="1"/>
  <c r="U1908" i="1"/>
  <c r="V1908" i="1" s="1" a="1"/>
  <c r="V1908" i="1" s="1"/>
  <c r="F1909" i="1"/>
  <c r="G1909" i="1"/>
  <c r="U1909" i="1"/>
  <c r="V1909" i="1" s="1" a="1"/>
  <c r="V1909" i="1" s="1"/>
  <c r="F1910" i="1"/>
  <c r="G1910" i="1"/>
  <c r="U1910" i="1"/>
  <c r="V1910" i="1" s="1" a="1"/>
  <c r="V1910" i="1" s="1"/>
  <c r="F1911" i="1"/>
  <c r="G1911" i="1"/>
  <c r="U1911" i="1"/>
  <c r="V1911" i="1" s="1" a="1"/>
  <c r="V1911" i="1" s="1"/>
  <c r="F1912" i="1"/>
  <c r="G1912" i="1"/>
  <c r="U1912" i="1"/>
  <c r="V1912" i="1" s="1" a="1"/>
  <c r="V1912" i="1" s="1"/>
  <c r="F1913" i="1"/>
  <c r="G1913" i="1"/>
  <c r="U1913" i="1"/>
  <c r="V1913" i="1" s="1" a="1"/>
  <c r="V1913" i="1" s="1"/>
  <c r="F1914" i="1"/>
  <c r="G1914" i="1"/>
  <c r="U1914" i="1"/>
  <c r="V1914" i="1" s="1" a="1"/>
  <c r="V1914" i="1" s="1"/>
  <c r="F1915" i="1"/>
  <c r="G1915" i="1"/>
  <c r="U1915" i="1"/>
  <c r="V1915" i="1" s="1" a="1"/>
  <c r="V1915" i="1" s="1"/>
  <c r="F1916" i="1"/>
  <c r="G1916" i="1"/>
  <c r="U1916" i="1"/>
  <c r="V1916" i="1" s="1" a="1"/>
  <c r="V1916" i="1" s="1"/>
  <c r="F1917" i="1"/>
  <c r="G1917" i="1"/>
  <c r="U1917" i="1"/>
  <c r="V1917" i="1" s="1" a="1"/>
  <c r="V1917" i="1" s="1"/>
  <c r="F1918" i="1"/>
  <c r="G1918" i="1"/>
  <c r="U1918" i="1"/>
  <c r="V1918" i="1" s="1" a="1"/>
  <c r="V1918" i="1" s="1"/>
  <c r="F1919" i="1"/>
  <c r="G1919" i="1"/>
  <c r="U1919" i="1"/>
  <c r="V1919" i="1" s="1" a="1"/>
  <c r="V1919" i="1" s="1"/>
  <c r="F1920" i="1"/>
  <c r="G1920" i="1"/>
  <c r="U1920" i="1"/>
  <c r="V1920" i="1" s="1" a="1"/>
  <c r="V1920" i="1" s="1"/>
  <c r="F1921" i="1"/>
  <c r="G1921" i="1"/>
  <c r="U1921" i="1"/>
  <c r="V1921" i="1" s="1" a="1"/>
  <c r="V1921" i="1" s="1"/>
  <c r="F1922" i="1"/>
  <c r="G1922" i="1"/>
  <c r="U1922" i="1"/>
  <c r="V1922" i="1" s="1" a="1"/>
  <c r="V1922" i="1" s="1"/>
  <c r="F1923" i="1"/>
  <c r="G1923" i="1"/>
  <c r="U1923" i="1"/>
  <c r="V1923" i="1" s="1" a="1"/>
  <c r="V1923" i="1" s="1"/>
  <c r="F1924" i="1"/>
  <c r="G1924" i="1"/>
  <c r="U1924" i="1"/>
  <c r="V1924" i="1" s="1" a="1"/>
  <c r="V1924" i="1" s="1"/>
  <c r="F1925" i="1"/>
  <c r="G1925" i="1"/>
  <c r="U1925" i="1"/>
  <c r="V1925" i="1" s="1" a="1"/>
  <c r="V1925" i="1" s="1"/>
  <c r="F1926" i="1"/>
  <c r="G1926" i="1"/>
  <c r="U1926" i="1"/>
  <c r="V1926" i="1" s="1" a="1"/>
  <c r="V1926" i="1" s="1"/>
  <c r="F1927" i="1"/>
  <c r="G1927" i="1"/>
  <c r="U1927" i="1"/>
  <c r="V1927" i="1" s="1" a="1"/>
  <c r="V1927" i="1" s="1"/>
  <c r="F1928" i="1"/>
  <c r="G1928" i="1"/>
  <c r="U1928" i="1"/>
  <c r="V1928" i="1" s="1" a="1"/>
  <c r="V1928" i="1" s="1"/>
  <c r="F1929" i="1"/>
  <c r="G1929" i="1"/>
  <c r="U1929" i="1"/>
  <c r="V1929" i="1" s="1" a="1"/>
  <c r="V1929" i="1" s="1"/>
  <c r="F1930" i="1"/>
  <c r="G1930" i="1"/>
  <c r="U1930" i="1"/>
  <c r="V1930" i="1" s="1" a="1"/>
  <c r="V1930" i="1" s="1"/>
  <c r="F1931" i="1"/>
  <c r="G1931" i="1"/>
  <c r="U1931" i="1"/>
  <c r="V1931" i="1" s="1" a="1"/>
  <c r="V1931" i="1" s="1"/>
  <c r="F1932" i="1"/>
  <c r="G1932" i="1"/>
  <c r="U1932" i="1"/>
  <c r="V1932" i="1" s="1" a="1"/>
  <c r="V1932" i="1" s="1"/>
  <c r="F1933" i="1"/>
  <c r="G1933" i="1"/>
  <c r="U1933" i="1"/>
  <c r="V1933" i="1" s="1" a="1"/>
  <c r="V1933" i="1" s="1"/>
  <c r="F1934" i="1"/>
  <c r="G1934" i="1"/>
  <c r="U1934" i="1"/>
  <c r="V1934" i="1" s="1" a="1"/>
  <c r="V1934" i="1" s="1"/>
  <c r="F1935" i="1"/>
  <c r="G1935" i="1"/>
  <c r="U1935" i="1"/>
  <c r="V1935" i="1" s="1" a="1"/>
  <c r="V1935" i="1" s="1"/>
  <c r="F1936" i="1"/>
  <c r="G1936" i="1"/>
  <c r="U1936" i="1"/>
  <c r="V1936" i="1" s="1" a="1"/>
  <c r="V1936" i="1" s="1"/>
  <c r="F1937" i="1"/>
  <c r="G1937" i="1"/>
  <c r="U1937" i="1"/>
  <c r="V1937" i="1" s="1" a="1"/>
  <c r="V1937" i="1" s="1"/>
  <c r="F1938" i="1"/>
  <c r="G1938" i="1"/>
  <c r="U1938" i="1"/>
  <c r="V1938" i="1" s="1" a="1"/>
  <c r="V1938" i="1" s="1"/>
  <c r="F1939" i="1"/>
  <c r="G1939" i="1"/>
  <c r="U1939" i="1"/>
  <c r="V1939" i="1" s="1" a="1"/>
  <c r="V1939" i="1" s="1"/>
  <c r="F1940" i="1"/>
  <c r="G1940" i="1"/>
  <c r="U1940" i="1"/>
  <c r="V1940" i="1" s="1" a="1"/>
  <c r="V1940" i="1" s="1"/>
  <c r="F1941" i="1"/>
  <c r="G1941" i="1"/>
  <c r="U1941" i="1"/>
  <c r="V1941" i="1" s="1" a="1"/>
  <c r="V1941" i="1" s="1"/>
  <c r="F1942" i="1"/>
  <c r="G1942" i="1"/>
  <c r="U1942" i="1"/>
  <c r="V1942" i="1" s="1" a="1"/>
  <c r="V1942" i="1" s="1"/>
  <c r="F1943" i="1"/>
  <c r="G1943" i="1"/>
  <c r="U1943" i="1"/>
  <c r="V1943" i="1" s="1" a="1"/>
  <c r="V1943" i="1" s="1"/>
  <c r="F1944" i="1"/>
  <c r="G1944" i="1"/>
  <c r="U1944" i="1"/>
  <c r="V1944" i="1" s="1" a="1"/>
  <c r="V1944" i="1" s="1"/>
  <c r="F1945" i="1"/>
  <c r="G1945" i="1"/>
  <c r="U1945" i="1"/>
  <c r="V1945" i="1" s="1" a="1"/>
  <c r="V1945" i="1" s="1"/>
  <c r="F1946" i="1"/>
  <c r="G1946" i="1"/>
  <c r="U1946" i="1"/>
  <c r="V1946" i="1" s="1" a="1"/>
  <c r="V1946" i="1" s="1"/>
  <c r="F1947" i="1"/>
  <c r="G1947" i="1"/>
  <c r="U1947" i="1"/>
  <c r="V1947" i="1" s="1" a="1"/>
  <c r="V1947" i="1" s="1"/>
  <c r="F1948" i="1"/>
  <c r="G1948" i="1"/>
  <c r="U1948" i="1"/>
  <c r="V1948" i="1" s="1" a="1"/>
  <c r="V1948" i="1" s="1"/>
  <c r="F1949" i="1"/>
  <c r="G1949" i="1"/>
  <c r="U1949" i="1"/>
  <c r="V1949" i="1" s="1" a="1"/>
  <c r="V1949" i="1" s="1"/>
  <c r="F1950" i="1"/>
  <c r="G1950" i="1"/>
  <c r="U1950" i="1"/>
  <c r="V1950" i="1" s="1" a="1"/>
  <c r="V1950" i="1" s="1"/>
  <c r="F1951" i="1"/>
  <c r="G1951" i="1"/>
  <c r="U1951" i="1"/>
  <c r="V1951" i="1" s="1" a="1"/>
  <c r="V1951" i="1" s="1"/>
  <c r="F1952" i="1"/>
  <c r="G1952" i="1"/>
  <c r="U1952" i="1"/>
  <c r="V1952" i="1" s="1" a="1"/>
  <c r="V1952" i="1" s="1"/>
  <c r="F1953" i="1"/>
  <c r="G1953" i="1"/>
  <c r="U1953" i="1"/>
  <c r="V1953" i="1" s="1" a="1"/>
  <c r="V1953" i="1" s="1"/>
  <c r="F1954" i="1"/>
  <c r="G1954" i="1"/>
  <c r="U1954" i="1"/>
  <c r="V1954" i="1" s="1" a="1"/>
  <c r="V1954" i="1" s="1"/>
  <c r="F1955" i="1"/>
  <c r="G1955" i="1"/>
  <c r="U1955" i="1"/>
  <c r="V1955" i="1" s="1" a="1"/>
  <c r="V1955" i="1" s="1"/>
  <c r="F1956" i="1"/>
  <c r="G1956" i="1"/>
  <c r="U1956" i="1"/>
  <c r="V1956" i="1" s="1" a="1"/>
  <c r="V1956" i="1" s="1"/>
  <c r="F1957" i="1"/>
  <c r="G1957" i="1"/>
  <c r="U1957" i="1"/>
  <c r="V1957" i="1" s="1" a="1"/>
  <c r="V1957" i="1" s="1"/>
  <c r="F1958" i="1"/>
  <c r="G1958" i="1"/>
  <c r="U1958" i="1"/>
  <c r="V1958" i="1" s="1" a="1"/>
  <c r="V1958" i="1" s="1"/>
  <c r="F1959" i="1"/>
  <c r="G1959" i="1"/>
  <c r="U1959" i="1"/>
  <c r="V1959" i="1" s="1" a="1"/>
  <c r="V1959" i="1" s="1"/>
  <c r="F1960" i="1"/>
  <c r="G1960" i="1"/>
  <c r="U1960" i="1"/>
  <c r="V1960" i="1" s="1" a="1"/>
  <c r="V1960" i="1" s="1"/>
  <c r="F1961" i="1"/>
  <c r="G1961" i="1"/>
  <c r="U1961" i="1"/>
  <c r="V1961" i="1" s="1" a="1"/>
  <c r="V1961" i="1" s="1"/>
  <c r="F1962" i="1"/>
  <c r="G1962" i="1"/>
  <c r="U1962" i="1"/>
  <c r="V1962" i="1" s="1" a="1"/>
  <c r="V1962" i="1" s="1"/>
  <c r="F1963" i="1"/>
  <c r="G1963" i="1"/>
  <c r="U1963" i="1"/>
  <c r="V1963" i="1" s="1" a="1"/>
  <c r="V1963" i="1" s="1"/>
  <c r="F1964" i="1"/>
  <c r="G1964" i="1"/>
  <c r="U1964" i="1"/>
  <c r="V1964" i="1" s="1" a="1"/>
  <c r="V1964" i="1" s="1"/>
  <c r="F1965" i="1"/>
  <c r="G1965" i="1"/>
  <c r="U1965" i="1"/>
  <c r="V1965" i="1" s="1" a="1"/>
  <c r="V1965" i="1" s="1"/>
  <c r="F1966" i="1"/>
  <c r="G1966" i="1"/>
  <c r="U1966" i="1"/>
  <c r="V1966" i="1" s="1" a="1"/>
  <c r="V1966" i="1" s="1"/>
  <c r="F1967" i="1"/>
  <c r="G1967" i="1"/>
  <c r="U1967" i="1"/>
  <c r="V1967" i="1" s="1" a="1"/>
  <c r="V1967" i="1" s="1"/>
  <c r="F1968" i="1"/>
  <c r="G1968" i="1"/>
  <c r="U1968" i="1"/>
  <c r="V1968" i="1" s="1" a="1"/>
  <c r="V1968" i="1" s="1"/>
  <c r="F1969" i="1"/>
  <c r="G1969" i="1"/>
  <c r="U1969" i="1"/>
  <c r="V1969" i="1" s="1" a="1"/>
  <c r="V1969" i="1" s="1"/>
  <c r="F1970" i="1"/>
  <c r="G1970" i="1"/>
  <c r="U1970" i="1"/>
  <c r="V1970" i="1" s="1" a="1"/>
  <c r="V1970" i="1" s="1"/>
  <c r="F1971" i="1"/>
  <c r="G1971" i="1"/>
  <c r="U1971" i="1"/>
  <c r="V1971" i="1" s="1" a="1"/>
  <c r="V1971" i="1" s="1"/>
  <c r="F1972" i="1"/>
  <c r="G1972" i="1"/>
  <c r="U1972" i="1"/>
  <c r="V1972" i="1" s="1" a="1"/>
  <c r="V1972" i="1" s="1"/>
  <c r="F1973" i="1"/>
  <c r="G1973" i="1"/>
  <c r="U1973" i="1"/>
  <c r="V1973" i="1" s="1" a="1"/>
  <c r="V1973" i="1" s="1"/>
  <c r="F1974" i="1"/>
  <c r="G1974" i="1"/>
  <c r="U1974" i="1"/>
  <c r="V1974" i="1" s="1" a="1"/>
  <c r="V1974" i="1" s="1"/>
  <c r="F1975" i="1"/>
  <c r="G1975" i="1"/>
  <c r="U1975" i="1"/>
  <c r="V1975" i="1" s="1" a="1"/>
  <c r="V1975" i="1" s="1"/>
  <c r="F1976" i="1"/>
  <c r="G1976" i="1"/>
  <c r="U1976" i="1"/>
  <c r="V1976" i="1" s="1" a="1"/>
  <c r="V1976" i="1" s="1"/>
  <c r="F1977" i="1"/>
  <c r="G1977" i="1"/>
  <c r="U1977" i="1"/>
  <c r="V1977" i="1" s="1" a="1"/>
  <c r="V1977" i="1" s="1"/>
  <c r="F1978" i="1"/>
  <c r="G1978" i="1"/>
  <c r="U1978" i="1"/>
  <c r="V1978" i="1" s="1" a="1"/>
  <c r="V1978" i="1" s="1"/>
  <c r="F1979" i="1"/>
  <c r="G1979" i="1"/>
  <c r="U1979" i="1"/>
  <c r="V1979" i="1" s="1" a="1"/>
  <c r="V1979" i="1" s="1"/>
  <c r="F1980" i="1"/>
  <c r="G1980" i="1"/>
  <c r="U1980" i="1"/>
  <c r="V1980" i="1" s="1" a="1"/>
  <c r="V1980" i="1" s="1"/>
  <c r="F1981" i="1"/>
  <c r="G1981" i="1"/>
  <c r="U1981" i="1"/>
  <c r="V1981" i="1" s="1" a="1"/>
  <c r="V1981" i="1" s="1"/>
  <c r="F1982" i="1"/>
  <c r="G1982" i="1"/>
  <c r="U1982" i="1"/>
  <c r="V1982" i="1" s="1" a="1"/>
  <c r="V1982" i="1" s="1"/>
  <c r="F1983" i="1"/>
  <c r="G1983" i="1"/>
  <c r="U1983" i="1"/>
  <c r="V1983" i="1" s="1" a="1"/>
  <c r="V1983" i="1" s="1"/>
  <c r="F1984" i="1"/>
  <c r="G1984" i="1"/>
  <c r="U1984" i="1"/>
  <c r="V1984" i="1" s="1" a="1"/>
  <c r="V1984" i="1" s="1"/>
  <c r="F1985" i="1"/>
  <c r="G1985" i="1"/>
  <c r="U1985" i="1"/>
  <c r="V1985" i="1" s="1" a="1"/>
  <c r="V1985" i="1" s="1"/>
  <c r="F1986" i="1"/>
  <c r="G1986" i="1"/>
  <c r="U1986" i="1"/>
  <c r="V1986" i="1" s="1" a="1"/>
  <c r="V1986" i="1" s="1"/>
  <c r="F1987" i="1"/>
  <c r="G1987" i="1"/>
  <c r="U1987" i="1"/>
  <c r="V1987" i="1" s="1" a="1"/>
  <c r="V1987" i="1" s="1"/>
  <c r="F1988" i="1"/>
  <c r="G1988" i="1"/>
  <c r="U1988" i="1"/>
  <c r="V1988" i="1" s="1" a="1"/>
  <c r="V1988" i="1" s="1"/>
  <c r="F1989" i="1"/>
  <c r="G1989" i="1"/>
  <c r="U1989" i="1"/>
  <c r="V1989" i="1" s="1" a="1"/>
  <c r="V1989" i="1" s="1"/>
  <c r="F1990" i="1"/>
  <c r="G1990" i="1"/>
  <c r="U1990" i="1"/>
  <c r="V1990" i="1" s="1" a="1"/>
  <c r="V1990" i="1" s="1"/>
  <c r="F1991" i="1"/>
  <c r="G1991" i="1"/>
  <c r="U1991" i="1"/>
  <c r="V1991" i="1" s="1" a="1"/>
  <c r="V1991" i="1" s="1"/>
  <c r="F1992" i="1"/>
  <c r="G1992" i="1"/>
  <c r="U1992" i="1"/>
  <c r="V1992" i="1" s="1" a="1"/>
  <c r="V1992" i="1" s="1"/>
  <c r="F1993" i="1"/>
  <c r="G1993" i="1"/>
  <c r="U1993" i="1"/>
  <c r="V1993" i="1" s="1" a="1"/>
  <c r="V1993" i="1" s="1"/>
  <c r="F1994" i="1"/>
  <c r="G1994" i="1"/>
  <c r="U1994" i="1"/>
  <c r="V1994" i="1" s="1" a="1"/>
  <c r="V1994" i="1" s="1"/>
  <c r="F1995" i="1"/>
  <c r="G1995" i="1"/>
  <c r="U1995" i="1"/>
  <c r="V1995" i="1" s="1" a="1"/>
  <c r="V1995" i="1" s="1"/>
  <c r="F1996" i="1"/>
  <c r="G1996" i="1"/>
  <c r="U1996" i="1"/>
  <c r="V1996" i="1" s="1" a="1"/>
  <c r="V1996" i="1" s="1"/>
  <c r="F1997" i="1"/>
  <c r="G1997" i="1"/>
  <c r="U1997" i="1"/>
  <c r="V1997" i="1" s="1" a="1"/>
  <c r="V1997" i="1" s="1"/>
  <c r="F1998" i="1"/>
  <c r="G1998" i="1"/>
  <c r="U1998" i="1"/>
  <c r="V1998" i="1" s="1" a="1"/>
  <c r="V1998" i="1" s="1"/>
  <c r="F1999" i="1"/>
  <c r="G1999" i="1"/>
  <c r="U1999" i="1"/>
  <c r="V1999" i="1" s="1" a="1"/>
  <c r="V1999" i="1" s="1"/>
  <c r="F2000" i="1"/>
  <c r="G2000" i="1"/>
  <c r="U2000" i="1"/>
  <c r="V2000" i="1" s="1" a="1"/>
  <c r="V2000" i="1" s="1"/>
  <c r="F2001" i="1"/>
  <c r="G2001" i="1"/>
  <c r="U2001" i="1"/>
  <c r="V2001" i="1" s="1" a="1"/>
  <c r="V2001" i="1" s="1"/>
  <c r="F2002" i="1"/>
  <c r="G2002" i="1"/>
  <c r="U2002" i="1"/>
  <c r="V2002" i="1" s="1" a="1"/>
  <c r="V2002" i="1" s="1"/>
  <c r="F2003" i="1"/>
  <c r="G2003" i="1"/>
  <c r="U2003" i="1"/>
  <c r="V2003" i="1" s="1" a="1"/>
  <c r="V2003" i="1" s="1"/>
  <c r="F2004" i="1"/>
  <c r="G2004" i="1"/>
  <c r="U2004" i="1"/>
  <c r="V2004" i="1" s="1" a="1"/>
  <c r="V2004" i="1" s="1"/>
  <c r="F2005" i="1"/>
  <c r="G2005" i="1"/>
  <c r="U2005" i="1"/>
  <c r="V2005" i="1" s="1" a="1"/>
  <c r="V2005" i="1" s="1"/>
  <c r="F2006" i="1"/>
  <c r="G2006" i="1"/>
  <c r="U2006" i="1"/>
  <c r="V2006" i="1" s="1" a="1"/>
  <c r="V2006" i="1" s="1"/>
  <c r="F2007" i="1"/>
  <c r="G2007" i="1"/>
  <c r="U2007" i="1"/>
  <c r="V2007" i="1" s="1" a="1"/>
  <c r="V2007" i="1" s="1"/>
  <c r="F2008" i="1"/>
  <c r="G2008" i="1"/>
  <c r="U2008" i="1"/>
  <c r="V2008" i="1" s="1" a="1"/>
  <c r="V2008" i="1" s="1"/>
  <c r="F2009" i="1"/>
  <c r="G2009" i="1"/>
  <c r="U2009" i="1"/>
  <c r="V2009" i="1" s="1" a="1"/>
  <c r="V2009" i="1" s="1"/>
  <c r="F2010" i="1"/>
  <c r="G2010" i="1"/>
  <c r="U2010" i="1"/>
  <c r="V2010" i="1" s="1" a="1"/>
  <c r="V2010" i="1" s="1"/>
  <c r="F2011" i="1"/>
  <c r="G2011" i="1"/>
  <c r="U2011" i="1"/>
  <c r="V2011" i="1" s="1" a="1"/>
  <c r="V2011" i="1" s="1"/>
  <c r="F2012" i="1"/>
  <c r="G2012" i="1"/>
  <c r="U2012" i="1"/>
  <c r="V2012" i="1" s="1" a="1"/>
  <c r="V2012" i="1" s="1"/>
  <c r="F2013" i="1"/>
  <c r="G2013" i="1"/>
  <c r="U2013" i="1"/>
  <c r="V2013" i="1" s="1" a="1"/>
  <c r="V2013" i="1" s="1"/>
  <c r="F2014" i="1"/>
  <c r="G2014" i="1"/>
  <c r="U2014" i="1"/>
  <c r="V2014" i="1" s="1" a="1"/>
  <c r="V2014" i="1" s="1"/>
  <c r="F2015" i="1"/>
  <c r="G2015" i="1"/>
  <c r="U2015" i="1"/>
  <c r="V2015" i="1" s="1" a="1"/>
  <c r="V2015" i="1" s="1"/>
  <c r="F2016" i="1"/>
  <c r="G2016" i="1"/>
  <c r="U2016" i="1"/>
  <c r="V2016" i="1" s="1" a="1"/>
  <c r="V2016" i="1" s="1"/>
  <c r="F2017" i="1"/>
  <c r="G2017" i="1"/>
  <c r="U2017" i="1"/>
  <c r="V2017" i="1" s="1" a="1"/>
  <c r="V2017" i="1" s="1"/>
  <c r="F2018" i="1"/>
  <c r="G2018" i="1"/>
  <c r="U2018" i="1"/>
  <c r="V2018" i="1" s="1" a="1"/>
  <c r="V2018" i="1" s="1"/>
  <c r="F2019" i="1"/>
  <c r="G2019" i="1"/>
  <c r="U2019" i="1"/>
  <c r="V2019" i="1" s="1" a="1"/>
  <c r="V2019" i="1" s="1"/>
  <c r="F2020" i="1"/>
  <c r="G2020" i="1"/>
  <c r="U2020" i="1"/>
  <c r="V2020" i="1" s="1" a="1"/>
  <c r="V2020" i="1" s="1"/>
  <c r="F2021" i="1"/>
  <c r="G2021" i="1"/>
  <c r="U2021" i="1"/>
  <c r="V2021" i="1" s="1" a="1"/>
  <c r="V2021" i="1" s="1"/>
  <c r="F2022" i="1"/>
  <c r="G2022" i="1"/>
  <c r="U2022" i="1"/>
  <c r="V2022" i="1" s="1" a="1"/>
  <c r="V2022" i="1" s="1"/>
  <c r="F2023" i="1"/>
  <c r="G2023" i="1"/>
  <c r="U2023" i="1"/>
  <c r="V2023" i="1" s="1" a="1"/>
  <c r="V2023" i="1" s="1"/>
  <c r="F2024" i="1"/>
  <c r="G2024" i="1"/>
  <c r="U2024" i="1"/>
  <c r="V2024" i="1" s="1" a="1"/>
  <c r="V2024" i="1" s="1"/>
  <c r="F2025" i="1"/>
  <c r="G2025" i="1"/>
  <c r="U2025" i="1"/>
  <c r="V2025" i="1" s="1" a="1"/>
  <c r="V2025" i="1" s="1"/>
  <c r="F2026" i="1"/>
  <c r="G2026" i="1"/>
  <c r="U2026" i="1"/>
  <c r="V2026" i="1" s="1" a="1"/>
  <c r="V2026" i="1" s="1"/>
  <c r="F2027" i="1"/>
  <c r="G2027" i="1"/>
  <c r="U2027" i="1"/>
  <c r="V2027" i="1" s="1" a="1"/>
  <c r="V2027" i="1" s="1"/>
  <c r="F2028" i="1"/>
  <c r="G2028" i="1"/>
  <c r="U2028" i="1"/>
  <c r="V2028" i="1" s="1" a="1"/>
  <c r="V2028" i="1" s="1"/>
  <c r="F2029" i="1"/>
  <c r="G2029" i="1"/>
  <c r="U2029" i="1"/>
  <c r="V2029" i="1" s="1" a="1"/>
  <c r="V2029" i="1" s="1"/>
  <c r="F2030" i="1"/>
  <c r="G2030" i="1"/>
  <c r="U2030" i="1"/>
  <c r="V2030" i="1" s="1" a="1"/>
  <c r="V2030" i="1" s="1"/>
  <c r="F2031" i="1"/>
  <c r="G2031" i="1"/>
  <c r="U2031" i="1"/>
  <c r="V2031" i="1" s="1" a="1"/>
  <c r="V2031" i="1" s="1"/>
  <c r="F2032" i="1"/>
  <c r="G2032" i="1"/>
  <c r="U2032" i="1"/>
  <c r="V2032" i="1" s="1" a="1"/>
  <c r="V2032" i="1" s="1"/>
  <c r="F2033" i="1"/>
  <c r="G2033" i="1"/>
  <c r="U2033" i="1"/>
  <c r="V2033" i="1" s="1" a="1"/>
  <c r="V2033" i="1" s="1"/>
  <c r="F2034" i="1"/>
  <c r="G2034" i="1"/>
  <c r="U2034" i="1"/>
  <c r="V2034" i="1" s="1" a="1"/>
  <c r="V2034" i="1" s="1"/>
  <c r="F2035" i="1"/>
  <c r="G2035" i="1"/>
  <c r="U2035" i="1"/>
  <c r="V2035" i="1" s="1" a="1"/>
  <c r="V2035" i="1" s="1"/>
  <c r="F2036" i="1"/>
  <c r="G2036" i="1"/>
  <c r="U2036" i="1"/>
  <c r="V2036" i="1" s="1" a="1"/>
  <c r="V2036" i="1" s="1"/>
  <c r="F2037" i="1"/>
  <c r="G2037" i="1"/>
  <c r="U2037" i="1"/>
  <c r="V2037" i="1" s="1" a="1"/>
  <c r="V2037" i="1" s="1"/>
  <c r="F2038" i="1"/>
  <c r="G2038" i="1"/>
  <c r="U2038" i="1"/>
  <c r="V2038" i="1" s="1" a="1"/>
  <c r="V2038" i="1" s="1"/>
  <c r="F2039" i="1"/>
  <c r="G2039" i="1"/>
  <c r="U2039" i="1"/>
  <c r="V2039" i="1" s="1" a="1"/>
  <c r="V2039" i="1" s="1"/>
  <c r="F2040" i="1"/>
  <c r="G2040" i="1"/>
  <c r="U2040" i="1"/>
  <c r="V2040" i="1" s="1" a="1"/>
  <c r="V2040" i="1" s="1"/>
  <c r="F2041" i="1"/>
  <c r="G2041" i="1"/>
  <c r="U2041" i="1"/>
  <c r="V2041" i="1" s="1" a="1"/>
  <c r="V2041" i="1" s="1"/>
  <c r="F2042" i="1"/>
  <c r="G2042" i="1"/>
  <c r="U2042" i="1"/>
  <c r="V2042" i="1" s="1" a="1"/>
  <c r="V2042" i="1" s="1"/>
  <c r="F2043" i="1"/>
  <c r="G2043" i="1"/>
  <c r="U2043" i="1"/>
  <c r="V2043" i="1" s="1" a="1"/>
  <c r="V2043" i="1" s="1"/>
  <c r="F2044" i="1"/>
  <c r="G2044" i="1"/>
  <c r="U2044" i="1"/>
  <c r="V2044" i="1" s="1" a="1"/>
  <c r="V2044" i="1" s="1"/>
  <c r="F2045" i="1"/>
  <c r="G2045" i="1"/>
  <c r="U2045" i="1"/>
  <c r="V2045" i="1" s="1" a="1"/>
  <c r="V2045" i="1" s="1"/>
  <c r="F2046" i="1"/>
  <c r="G2046" i="1"/>
  <c r="U2046" i="1"/>
  <c r="V2046" i="1" s="1" a="1"/>
  <c r="V2046" i="1" s="1"/>
  <c r="F2047" i="1"/>
  <c r="G2047" i="1"/>
  <c r="U2047" i="1"/>
  <c r="V2047" i="1" s="1" a="1"/>
  <c r="V2047" i="1" s="1"/>
  <c r="F2048" i="1"/>
  <c r="G2048" i="1"/>
  <c r="U2048" i="1"/>
  <c r="V2048" i="1" s="1" a="1"/>
  <c r="V2048" i="1" s="1"/>
  <c r="F2049" i="1"/>
  <c r="G2049" i="1"/>
  <c r="U2049" i="1"/>
  <c r="V2049" i="1" s="1" a="1"/>
  <c r="V2049" i="1" s="1"/>
  <c r="F2050" i="1"/>
  <c r="G2050" i="1"/>
  <c r="U2050" i="1"/>
  <c r="V2050" i="1" s="1" a="1"/>
  <c r="V2050" i="1" s="1"/>
  <c r="F2051" i="1"/>
  <c r="G2051" i="1"/>
  <c r="U2051" i="1"/>
  <c r="V2051" i="1" s="1" a="1"/>
  <c r="V2051" i="1" s="1"/>
  <c r="F2052" i="1"/>
  <c r="G2052" i="1"/>
  <c r="U2052" i="1"/>
  <c r="V2052" i="1" s="1" a="1"/>
  <c r="V2052" i="1" s="1"/>
  <c r="F2053" i="1"/>
  <c r="G2053" i="1"/>
  <c r="U2053" i="1"/>
  <c r="V2053" i="1" s="1" a="1"/>
  <c r="V2053" i="1" s="1"/>
  <c r="F2054" i="1"/>
  <c r="G2054" i="1"/>
  <c r="U2054" i="1"/>
  <c r="V2054" i="1" s="1" a="1"/>
  <c r="V2054" i="1" s="1"/>
  <c r="F2055" i="1"/>
  <c r="G2055" i="1"/>
  <c r="U2055" i="1"/>
  <c r="V2055" i="1" s="1" a="1"/>
  <c r="V2055" i="1" s="1"/>
  <c r="F2056" i="1"/>
  <c r="G2056" i="1"/>
  <c r="U2056" i="1"/>
  <c r="V2056" i="1" s="1" a="1"/>
  <c r="V2056" i="1" s="1"/>
  <c r="F2057" i="1"/>
  <c r="G2057" i="1"/>
  <c r="U2057" i="1"/>
  <c r="V2057" i="1" s="1" a="1"/>
  <c r="V2057" i="1" s="1"/>
  <c r="F2058" i="1"/>
  <c r="G2058" i="1"/>
  <c r="U2058" i="1"/>
  <c r="V2058" i="1" s="1" a="1"/>
  <c r="V2058" i="1" s="1"/>
  <c r="F2059" i="1"/>
  <c r="G2059" i="1"/>
  <c r="U2059" i="1"/>
  <c r="V2059" i="1" s="1" a="1"/>
  <c r="V2059" i="1" s="1"/>
  <c r="F2060" i="1"/>
  <c r="G2060" i="1"/>
  <c r="U2060" i="1"/>
  <c r="V2060" i="1" s="1" a="1"/>
  <c r="V2060" i="1" s="1"/>
  <c r="F2061" i="1"/>
  <c r="G2061" i="1"/>
  <c r="U2061" i="1"/>
  <c r="V2061" i="1" s="1" a="1"/>
  <c r="V2061" i="1" s="1"/>
  <c r="F2062" i="1"/>
  <c r="G2062" i="1"/>
  <c r="U2062" i="1"/>
  <c r="V2062" i="1" s="1" a="1"/>
  <c r="V2062" i="1" s="1"/>
  <c r="F2063" i="1"/>
  <c r="G2063" i="1"/>
  <c r="U2063" i="1"/>
  <c r="V2063" i="1" s="1" a="1"/>
  <c r="V2063" i="1" s="1"/>
  <c r="F2064" i="1"/>
  <c r="G2064" i="1"/>
  <c r="U2064" i="1"/>
  <c r="V2064" i="1" s="1" a="1"/>
  <c r="V2064" i="1" s="1"/>
  <c r="F2065" i="1"/>
  <c r="G2065" i="1"/>
  <c r="U2065" i="1"/>
  <c r="V2065" i="1" s="1" a="1"/>
  <c r="V2065" i="1" s="1"/>
  <c r="F2066" i="1"/>
  <c r="G2066" i="1"/>
  <c r="U2066" i="1"/>
  <c r="V2066" i="1" s="1" a="1"/>
  <c r="V2066" i="1" s="1"/>
  <c r="F2067" i="1"/>
  <c r="G2067" i="1"/>
  <c r="U2067" i="1"/>
  <c r="V2067" i="1" s="1" a="1"/>
  <c r="V2067" i="1" s="1"/>
  <c r="F2068" i="1"/>
  <c r="G2068" i="1"/>
  <c r="U2068" i="1"/>
  <c r="V2068" i="1" s="1" a="1"/>
  <c r="V2068" i="1" s="1"/>
  <c r="F2069" i="1"/>
  <c r="G2069" i="1"/>
  <c r="U2069" i="1"/>
  <c r="V2069" i="1" s="1" a="1"/>
  <c r="V2069" i="1" s="1"/>
  <c r="F2070" i="1"/>
  <c r="G2070" i="1"/>
  <c r="U2070" i="1"/>
  <c r="V2070" i="1" s="1" a="1"/>
  <c r="V2070" i="1" s="1"/>
  <c r="F2071" i="1"/>
  <c r="G2071" i="1"/>
  <c r="U2071" i="1"/>
  <c r="V2071" i="1" s="1" a="1"/>
  <c r="V2071" i="1" s="1"/>
  <c r="F2072" i="1"/>
  <c r="G2072" i="1"/>
  <c r="U2072" i="1"/>
  <c r="V2072" i="1" s="1" a="1"/>
  <c r="V2072" i="1" s="1"/>
  <c r="F2073" i="1"/>
  <c r="G2073" i="1"/>
  <c r="U2073" i="1"/>
  <c r="V2073" i="1" s="1" a="1"/>
  <c r="V2073" i="1" s="1"/>
  <c r="F2074" i="1"/>
  <c r="G2074" i="1"/>
  <c r="U2074" i="1"/>
  <c r="V2074" i="1" s="1" a="1"/>
  <c r="V2074" i="1" s="1"/>
  <c r="F2075" i="1"/>
  <c r="G2075" i="1"/>
  <c r="U2075" i="1"/>
  <c r="V2075" i="1" s="1" a="1"/>
  <c r="V2075" i="1" s="1"/>
  <c r="F2076" i="1"/>
  <c r="G2076" i="1"/>
  <c r="U2076" i="1"/>
  <c r="V2076" i="1" s="1" a="1"/>
  <c r="V2076" i="1" s="1"/>
  <c r="F2077" i="1"/>
  <c r="G2077" i="1"/>
  <c r="U2077" i="1"/>
  <c r="V2077" i="1" s="1" a="1"/>
  <c r="V2077" i="1" s="1"/>
  <c r="F2078" i="1"/>
  <c r="G2078" i="1"/>
  <c r="U2078" i="1"/>
  <c r="V2078" i="1" s="1" a="1"/>
  <c r="V2078" i="1" s="1"/>
  <c r="F2079" i="1"/>
  <c r="G2079" i="1"/>
  <c r="U2079" i="1"/>
  <c r="V2079" i="1" s="1" a="1"/>
  <c r="V2079" i="1" s="1"/>
  <c r="F2080" i="1"/>
  <c r="G2080" i="1"/>
  <c r="U2080" i="1"/>
  <c r="V2080" i="1" s="1" a="1"/>
  <c r="V2080" i="1" s="1"/>
  <c r="F2081" i="1"/>
  <c r="G2081" i="1"/>
  <c r="U2081" i="1"/>
  <c r="V2081" i="1" s="1" a="1"/>
  <c r="V2081" i="1" s="1"/>
  <c r="F2082" i="1"/>
  <c r="G2082" i="1"/>
  <c r="U2082" i="1"/>
  <c r="V2082" i="1" s="1" a="1"/>
  <c r="V2082" i="1" s="1"/>
  <c r="F2083" i="1"/>
  <c r="G2083" i="1"/>
  <c r="U2083" i="1"/>
  <c r="V2083" i="1" s="1" a="1"/>
  <c r="V2083" i="1" s="1"/>
  <c r="F2084" i="1"/>
  <c r="G2084" i="1"/>
  <c r="U2084" i="1"/>
  <c r="V2084" i="1" s="1" a="1"/>
  <c r="V2084" i="1" s="1"/>
  <c r="F2085" i="1"/>
  <c r="G2085" i="1"/>
  <c r="U2085" i="1"/>
  <c r="V2085" i="1" s="1" a="1"/>
  <c r="V2085" i="1" s="1"/>
  <c r="F2086" i="1"/>
  <c r="G2086" i="1"/>
  <c r="U2086" i="1"/>
  <c r="V2086" i="1" s="1" a="1"/>
  <c r="V2086" i="1" s="1"/>
  <c r="F2087" i="1"/>
  <c r="G2087" i="1"/>
  <c r="U2087" i="1"/>
  <c r="V2087" i="1" s="1" a="1"/>
  <c r="V2087" i="1" s="1"/>
  <c r="F2088" i="1"/>
  <c r="G2088" i="1"/>
  <c r="U2088" i="1"/>
  <c r="V2088" i="1" s="1" a="1"/>
  <c r="V2088" i="1" s="1"/>
  <c r="F2089" i="1"/>
  <c r="G2089" i="1"/>
  <c r="U2089" i="1"/>
  <c r="V2089" i="1" s="1" a="1"/>
  <c r="V2089" i="1" s="1"/>
  <c r="F2090" i="1"/>
  <c r="G2090" i="1"/>
  <c r="U2090" i="1"/>
  <c r="V2090" i="1" s="1" a="1"/>
  <c r="V2090" i="1" s="1"/>
  <c r="F2091" i="1"/>
  <c r="G2091" i="1"/>
  <c r="U2091" i="1"/>
  <c r="V2091" i="1" s="1" a="1"/>
  <c r="V2091" i="1" s="1"/>
  <c r="F2092" i="1"/>
  <c r="G2092" i="1"/>
  <c r="U2092" i="1"/>
  <c r="V2092" i="1" s="1" a="1"/>
  <c r="V2092" i="1" s="1"/>
  <c r="F2093" i="1"/>
  <c r="G2093" i="1"/>
  <c r="U2093" i="1"/>
  <c r="V2093" i="1" s="1" a="1"/>
  <c r="V2093" i="1" s="1"/>
  <c r="F2094" i="1"/>
  <c r="G2094" i="1"/>
  <c r="U2094" i="1"/>
  <c r="V2094" i="1" s="1" a="1"/>
  <c r="V2094" i="1" s="1"/>
  <c r="F2095" i="1"/>
  <c r="G2095" i="1"/>
  <c r="U2095" i="1"/>
  <c r="V2095" i="1" s="1" a="1"/>
  <c r="V2095" i="1" s="1"/>
  <c r="F2096" i="1"/>
  <c r="G2096" i="1"/>
  <c r="U2096" i="1"/>
  <c r="V2096" i="1" s="1" a="1"/>
  <c r="V2096" i="1" s="1"/>
  <c r="F2097" i="1"/>
  <c r="G2097" i="1"/>
  <c r="U2097" i="1"/>
  <c r="V2097" i="1" s="1" a="1"/>
  <c r="V2097" i="1" s="1"/>
  <c r="F2098" i="1"/>
  <c r="G2098" i="1"/>
  <c r="U2098" i="1"/>
  <c r="V2098" i="1" s="1" a="1"/>
  <c r="V2098" i="1" s="1"/>
  <c r="F2099" i="1"/>
  <c r="G2099" i="1"/>
  <c r="U2099" i="1"/>
  <c r="V2099" i="1" s="1" a="1"/>
  <c r="V2099" i="1" s="1"/>
  <c r="F2100" i="1"/>
  <c r="G2100" i="1"/>
  <c r="U2100" i="1"/>
  <c r="V2100" i="1" s="1" a="1"/>
  <c r="V2100" i="1" s="1"/>
  <c r="F2101" i="1"/>
  <c r="G2101" i="1"/>
  <c r="U2101" i="1"/>
  <c r="V2101" i="1" s="1" a="1"/>
  <c r="V2101" i="1" s="1"/>
  <c r="F2102" i="1"/>
  <c r="G2102" i="1"/>
  <c r="U2102" i="1"/>
  <c r="V2102" i="1" s="1" a="1"/>
  <c r="V2102" i="1" s="1"/>
  <c r="F2103" i="1"/>
  <c r="G2103" i="1"/>
  <c r="U2103" i="1"/>
  <c r="V2103" i="1" s="1" a="1"/>
  <c r="V2103" i="1" s="1"/>
  <c r="F2104" i="1"/>
  <c r="G2104" i="1"/>
  <c r="U2104" i="1"/>
  <c r="V2104" i="1" s="1" a="1"/>
  <c r="V2104" i="1" s="1"/>
  <c r="F2105" i="1"/>
  <c r="G2105" i="1"/>
  <c r="U2105" i="1"/>
  <c r="V2105" i="1" s="1" a="1"/>
  <c r="V2105" i="1" s="1"/>
  <c r="F2106" i="1"/>
  <c r="G2106" i="1"/>
  <c r="U2106" i="1"/>
  <c r="V2106" i="1" s="1" a="1"/>
  <c r="V2106" i="1" s="1"/>
  <c r="F2107" i="1"/>
  <c r="G2107" i="1"/>
  <c r="U2107" i="1"/>
  <c r="V2107" i="1" s="1" a="1"/>
  <c r="V2107" i="1" s="1"/>
  <c r="F2108" i="1"/>
  <c r="G2108" i="1"/>
  <c r="U2108" i="1"/>
  <c r="V2108" i="1" s="1" a="1"/>
  <c r="V2108" i="1" s="1"/>
  <c r="F2109" i="1"/>
  <c r="G2109" i="1"/>
  <c r="U2109" i="1"/>
  <c r="V2109" i="1" s="1" a="1"/>
  <c r="V2109" i="1" s="1"/>
  <c r="F2110" i="1"/>
  <c r="G2110" i="1"/>
  <c r="U2110" i="1"/>
  <c r="V2110" i="1" s="1" a="1"/>
  <c r="V2110" i="1" s="1"/>
  <c r="F2111" i="1"/>
  <c r="G2111" i="1"/>
  <c r="U2111" i="1"/>
  <c r="V2111" i="1" s="1" a="1"/>
  <c r="V2111" i="1" s="1"/>
  <c r="F2112" i="1"/>
  <c r="G2112" i="1"/>
  <c r="U2112" i="1"/>
  <c r="V2112" i="1" s="1" a="1"/>
  <c r="V2112" i="1" s="1"/>
  <c r="F2113" i="1"/>
  <c r="G2113" i="1"/>
  <c r="U2113" i="1"/>
  <c r="V2113" i="1" s="1" a="1"/>
  <c r="V2113" i="1" s="1"/>
  <c r="F2114" i="1"/>
  <c r="G2114" i="1"/>
  <c r="U2114" i="1"/>
  <c r="V2114" i="1" s="1" a="1"/>
  <c r="V2114" i="1" s="1"/>
  <c r="F2115" i="1"/>
  <c r="G2115" i="1"/>
  <c r="U2115" i="1"/>
  <c r="V2115" i="1" s="1" a="1"/>
  <c r="V2115" i="1" s="1"/>
  <c r="F2116" i="1"/>
  <c r="G2116" i="1"/>
  <c r="U2116" i="1"/>
  <c r="V2116" i="1" s="1" a="1"/>
  <c r="V2116" i="1" s="1"/>
  <c r="F2117" i="1"/>
  <c r="G2117" i="1"/>
  <c r="U2117" i="1"/>
  <c r="V2117" i="1" s="1" a="1"/>
  <c r="V2117" i="1" s="1"/>
  <c r="F2118" i="1"/>
  <c r="G2118" i="1"/>
  <c r="U2118" i="1"/>
  <c r="V2118" i="1" s="1" a="1"/>
  <c r="V2118" i="1" s="1"/>
  <c r="F2119" i="1"/>
  <c r="G2119" i="1"/>
  <c r="U2119" i="1"/>
  <c r="V2119" i="1" s="1" a="1"/>
  <c r="V2119" i="1" s="1"/>
  <c r="F2120" i="1"/>
  <c r="G2120" i="1"/>
  <c r="U2120" i="1"/>
  <c r="V2120" i="1" s="1" a="1"/>
  <c r="V2120" i="1" s="1"/>
  <c r="F2121" i="1"/>
  <c r="G2121" i="1"/>
  <c r="U2121" i="1"/>
  <c r="V2121" i="1" s="1" a="1"/>
  <c r="V2121" i="1" s="1"/>
  <c r="F2122" i="1"/>
  <c r="G2122" i="1"/>
  <c r="U2122" i="1"/>
  <c r="V2122" i="1" s="1" a="1"/>
  <c r="V2122" i="1" s="1"/>
  <c r="F2123" i="1"/>
  <c r="G2123" i="1"/>
  <c r="U2123" i="1"/>
  <c r="V2123" i="1" s="1" a="1"/>
  <c r="V2123" i="1" s="1"/>
  <c r="F2124" i="1"/>
  <c r="G2124" i="1"/>
  <c r="U2124" i="1"/>
  <c r="V2124" i="1" s="1" a="1"/>
  <c r="V2124" i="1" s="1"/>
  <c r="F2125" i="1"/>
  <c r="G2125" i="1"/>
  <c r="U2125" i="1"/>
  <c r="V2125" i="1" s="1" a="1"/>
  <c r="V2125" i="1" s="1"/>
  <c r="F2126" i="1"/>
  <c r="G2126" i="1"/>
  <c r="U2126" i="1"/>
  <c r="V2126" i="1" s="1" a="1"/>
  <c r="V2126" i="1" s="1"/>
  <c r="F2127" i="1"/>
  <c r="G2127" i="1"/>
  <c r="U2127" i="1"/>
  <c r="V2127" i="1" s="1" a="1"/>
  <c r="V2127" i="1" s="1"/>
  <c r="F2128" i="1"/>
  <c r="G2128" i="1"/>
  <c r="U2128" i="1"/>
  <c r="V2128" i="1" s="1" a="1"/>
  <c r="V2128" i="1" s="1"/>
  <c r="F2129" i="1"/>
  <c r="G2129" i="1"/>
  <c r="U2129" i="1"/>
  <c r="V2129" i="1" s="1" a="1"/>
  <c r="V2129" i="1" s="1"/>
  <c r="F2130" i="1"/>
  <c r="G2130" i="1"/>
  <c r="U2130" i="1"/>
  <c r="V2130" i="1" s="1" a="1"/>
  <c r="V2130" i="1" s="1"/>
  <c r="F2131" i="1"/>
  <c r="G2131" i="1"/>
  <c r="U2131" i="1"/>
  <c r="V2131" i="1" s="1" a="1"/>
  <c r="V2131" i="1" s="1"/>
  <c r="F2132" i="1"/>
  <c r="G2132" i="1"/>
  <c r="U2132" i="1"/>
  <c r="V2132" i="1" s="1" a="1"/>
  <c r="V2132" i="1" s="1"/>
  <c r="F2133" i="1"/>
  <c r="G2133" i="1"/>
  <c r="U2133" i="1"/>
  <c r="V2133" i="1" s="1" a="1"/>
  <c r="V2133" i="1" s="1"/>
  <c r="F2134" i="1"/>
  <c r="G2134" i="1"/>
  <c r="U2134" i="1"/>
  <c r="V2134" i="1" s="1" a="1"/>
  <c r="V2134" i="1" s="1"/>
  <c r="F2135" i="1"/>
  <c r="G2135" i="1"/>
  <c r="U2135" i="1"/>
  <c r="V2135" i="1" s="1" a="1"/>
  <c r="V2135" i="1" s="1"/>
  <c r="F2136" i="1"/>
  <c r="G2136" i="1"/>
  <c r="U2136" i="1"/>
  <c r="V2136" i="1" s="1" a="1"/>
  <c r="V2136" i="1" s="1"/>
  <c r="F2137" i="1"/>
  <c r="G2137" i="1"/>
  <c r="U2137" i="1"/>
  <c r="V2137" i="1" s="1" a="1"/>
  <c r="V2137" i="1" s="1"/>
  <c r="F2138" i="1"/>
  <c r="G2138" i="1"/>
  <c r="U2138" i="1"/>
  <c r="V2138" i="1" s="1" a="1"/>
  <c r="V2138" i="1" s="1"/>
  <c r="F2139" i="1"/>
  <c r="G2139" i="1"/>
  <c r="U2139" i="1"/>
  <c r="V2139" i="1" s="1" a="1"/>
  <c r="V2139" i="1" s="1"/>
  <c r="F2140" i="1"/>
  <c r="G2140" i="1"/>
  <c r="U2140" i="1"/>
  <c r="V2140" i="1" s="1" a="1"/>
  <c r="V2140" i="1" s="1"/>
  <c r="F2141" i="1"/>
  <c r="G2141" i="1"/>
  <c r="U2141" i="1"/>
  <c r="V2141" i="1" s="1" a="1"/>
  <c r="V2141" i="1" s="1"/>
  <c r="F2142" i="1"/>
  <c r="G2142" i="1"/>
  <c r="U2142" i="1"/>
  <c r="V2142" i="1" s="1" a="1"/>
  <c r="V2142" i="1" s="1"/>
  <c r="F2143" i="1"/>
  <c r="G2143" i="1"/>
  <c r="U2143" i="1"/>
  <c r="V2143" i="1" s="1" a="1"/>
  <c r="V2143" i="1" s="1"/>
  <c r="F2144" i="1"/>
  <c r="G2144" i="1"/>
  <c r="U2144" i="1"/>
  <c r="V2144" i="1" s="1" a="1"/>
  <c r="V2144" i="1" s="1"/>
  <c r="F2145" i="1"/>
  <c r="G2145" i="1"/>
  <c r="U2145" i="1"/>
  <c r="V2145" i="1" s="1" a="1"/>
  <c r="V2145" i="1" s="1"/>
  <c r="F2146" i="1"/>
  <c r="G2146" i="1"/>
  <c r="U2146" i="1"/>
  <c r="V2146" i="1" s="1" a="1"/>
  <c r="V2146" i="1" s="1"/>
  <c r="F2147" i="1"/>
  <c r="G2147" i="1"/>
  <c r="U2147" i="1"/>
  <c r="V2147" i="1" s="1" a="1"/>
  <c r="V2147" i="1" s="1"/>
  <c r="F2148" i="1"/>
  <c r="G2148" i="1"/>
  <c r="U2148" i="1"/>
  <c r="V2148" i="1" s="1" a="1"/>
  <c r="V2148" i="1" s="1"/>
  <c r="F2149" i="1"/>
  <c r="G2149" i="1"/>
  <c r="U2149" i="1"/>
  <c r="V2149" i="1" s="1" a="1"/>
  <c r="V2149" i="1" s="1"/>
  <c r="F2150" i="1"/>
  <c r="G2150" i="1"/>
  <c r="U2150" i="1"/>
  <c r="V2150" i="1" s="1" a="1"/>
  <c r="V2150" i="1" s="1"/>
  <c r="F2151" i="1"/>
  <c r="G2151" i="1"/>
  <c r="U2151" i="1"/>
  <c r="V2151" i="1" s="1" a="1"/>
  <c r="V2151" i="1" s="1"/>
  <c r="F2152" i="1"/>
  <c r="G2152" i="1"/>
  <c r="U2152" i="1"/>
  <c r="V2152" i="1" s="1" a="1"/>
  <c r="V2152" i="1" s="1"/>
  <c r="F2153" i="1"/>
  <c r="G2153" i="1"/>
  <c r="U2153" i="1"/>
  <c r="V2153" i="1" s="1" a="1"/>
  <c r="V2153" i="1" s="1"/>
  <c r="F2154" i="1"/>
  <c r="G2154" i="1"/>
  <c r="U2154" i="1"/>
  <c r="V2154" i="1" s="1" a="1"/>
  <c r="V2154" i="1" s="1"/>
  <c r="F2155" i="1"/>
  <c r="G2155" i="1"/>
  <c r="U2155" i="1"/>
  <c r="V2155" i="1" s="1" a="1"/>
  <c r="V2155" i="1" s="1"/>
  <c r="F2156" i="1"/>
  <c r="G2156" i="1"/>
  <c r="U2156" i="1"/>
  <c r="V2156" i="1" s="1" a="1"/>
  <c r="V2156" i="1" s="1"/>
  <c r="F2157" i="1"/>
  <c r="G2157" i="1"/>
  <c r="U2157" i="1"/>
  <c r="V2157" i="1" s="1" a="1"/>
  <c r="V2157" i="1" s="1"/>
  <c r="F2158" i="1"/>
  <c r="G2158" i="1"/>
  <c r="U2158" i="1"/>
  <c r="V2158" i="1" s="1" a="1"/>
  <c r="V2158" i="1" s="1"/>
  <c r="F2159" i="1"/>
  <c r="G2159" i="1"/>
  <c r="U2159" i="1"/>
  <c r="V2159" i="1" s="1" a="1"/>
  <c r="V2159" i="1" s="1"/>
  <c r="F2160" i="1"/>
  <c r="G2160" i="1"/>
  <c r="U2160" i="1"/>
  <c r="V2160" i="1" s="1" a="1"/>
  <c r="V2160" i="1" s="1"/>
  <c r="F2161" i="1"/>
  <c r="G2161" i="1"/>
  <c r="U2161" i="1"/>
  <c r="V2161" i="1" s="1" a="1"/>
  <c r="V2161" i="1" s="1"/>
  <c r="F2162" i="1"/>
  <c r="G2162" i="1"/>
  <c r="U2162" i="1"/>
  <c r="V2162" i="1" s="1" a="1"/>
  <c r="V2162" i="1" s="1"/>
  <c r="F2163" i="1"/>
  <c r="G2163" i="1"/>
  <c r="U2163" i="1"/>
  <c r="V2163" i="1" s="1" a="1"/>
  <c r="V2163" i="1" s="1"/>
  <c r="F2164" i="1"/>
  <c r="G2164" i="1"/>
  <c r="U2164" i="1"/>
  <c r="V2164" i="1" s="1" a="1"/>
  <c r="V2164" i="1" s="1"/>
  <c r="F2165" i="1"/>
  <c r="G2165" i="1"/>
  <c r="U2165" i="1"/>
  <c r="V2165" i="1" s="1" a="1"/>
  <c r="V2165" i="1" s="1"/>
  <c r="F2166" i="1"/>
  <c r="G2166" i="1"/>
  <c r="U2166" i="1"/>
  <c r="V2166" i="1" s="1" a="1"/>
  <c r="V2166" i="1" s="1"/>
  <c r="F2167" i="1"/>
  <c r="G2167" i="1"/>
  <c r="U2167" i="1"/>
  <c r="V2167" i="1" s="1" a="1"/>
  <c r="V2167" i="1" s="1"/>
  <c r="F2168" i="1"/>
  <c r="G2168" i="1"/>
  <c r="U2168" i="1"/>
  <c r="V2168" i="1" s="1" a="1"/>
  <c r="V2168" i="1" s="1"/>
  <c r="F2169" i="1"/>
  <c r="G2169" i="1"/>
  <c r="U2169" i="1"/>
  <c r="V2169" i="1" s="1" a="1"/>
  <c r="V2169" i="1" s="1"/>
  <c r="F2170" i="1"/>
  <c r="G2170" i="1"/>
  <c r="U2170" i="1"/>
  <c r="V2170" i="1" s="1" a="1"/>
  <c r="V2170" i="1" s="1"/>
  <c r="F2171" i="1"/>
  <c r="G2171" i="1"/>
  <c r="U2171" i="1"/>
  <c r="V2171" i="1" s="1" a="1"/>
  <c r="V2171" i="1" s="1"/>
  <c r="F2172" i="1"/>
  <c r="G2172" i="1"/>
  <c r="U2172" i="1"/>
  <c r="V2172" i="1" s="1" a="1"/>
  <c r="V2172" i="1" s="1"/>
  <c r="F2173" i="1"/>
  <c r="G2173" i="1"/>
  <c r="U2173" i="1"/>
  <c r="V2173" i="1" s="1" a="1"/>
  <c r="V2173" i="1" s="1"/>
  <c r="F2174" i="1"/>
  <c r="G2174" i="1"/>
  <c r="U2174" i="1"/>
  <c r="V2174" i="1" s="1" a="1"/>
  <c r="V2174" i="1" s="1"/>
  <c r="F2175" i="1"/>
  <c r="G2175" i="1"/>
  <c r="U2175" i="1"/>
  <c r="V2175" i="1" s="1" a="1"/>
  <c r="V2175" i="1" s="1"/>
  <c r="F2176" i="1"/>
  <c r="G2176" i="1"/>
  <c r="U2176" i="1"/>
  <c r="V2176" i="1" s="1" a="1"/>
  <c r="V2176" i="1" s="1"/>
  <c r="F2177" i="1"/>
  <c r="G2177" i="1"/>
  <c r="U2177" i="1"/>
  <c r="V2177" i="1" s="1" a="1"/>
  <c r="V2177" i="1" s="1"/>
  <c r="F2178" i="1"/>
  <c r="G2178" i="1"/>
  <c r="U2178" i="1"/>
  <c r="V2178" i="1" s="1" a="1"/>
  <c r="V2178" i="1" s="1"/>
  <c r="F2179" i="1"/>
  <c r="G2179" i="1"/>
  <c r="U2179" i="1"/>
  <c r="V2179" i="1" s="1" a="1"/>
  <c r="V2179" i="1" s="1"/>
  <c r="F2180" i="1"/>
  <c r="G2180" i="1"/>
  <c r="U2180" i="1"/>
  <c r="V2180" i="1" s="1" a="1"/>
  <c r="V2180" i="1" s="1"/>
  <c r="F2181" i="1"/>
  <c r="G2181" i="1"/>
  <c r="U2181" i="1"/>
  <c r="V2181" i="1" s="1" a="1"/>
  <c r="V2181" i="1" s="1"/>
  <c r="F2182" i="1"/>
  <c r="G2182" i="1"/>
  <c r="U2182" i="1"/>
  <c r="V2182" i="1" s="1" a="1"/>
  <c r="V2182" i="1" s="1"/>
  <c r="F2183" i="1"/>
  <c r="G2183" i="1"/>
  <c r="U2183" i="1"/>
  <c r="V2183" i="1" s="1" a="1"/>
  <c r="V2183" i="1" s="1"/>
  <c r="F2184" i="1"/>
  <c r="G2184" i="1"/>
  <c r="U2184" i="1"/>
  <c r="V2184" i="1" s="1" a="1"/>
  <c r="V2184" i="1" s="1"/>
  <c r="F2185" i="1"/>
  <c r="G2185" i="1"/>
  <c r="U2185" i="1"/>
  <c r="V2185" i="1" s="1" a="1"/>
  <c r="V2185" i="1" s="1"/>
  <c r="F2186" i="1"/>
  <c r="G2186" i="1"/>
  <c r="U2186" i="1"/>
  <c r="V2186" i="1" s="1" a="1"/>
  <c r="V2186" i="1" s="1"/>
  <c r="F2187" i="1"/>
  <c r="G2187" i="1"/>
  <c r="U2187" i="1"/>
  <c r="V2187" i="1" s="1" a="1"/>
  <c r="V2187" i="1" s="1"/>
  <c r="F2188" i="1"/>
  <c r="G2188" i="1"/>
  <c r="U2188" i="1"/>
  <c r="V2188" i="1" s="1" a="1"/>
  <c r="V2188" i="1" s="1"/>
  <c r="F2189" i="1"/>
  <c r="G2189" i="1"/>
  <c r="U2189" i="1"/>
  <c r="V2189" i="1" s="1" a="1"/>
  <c r="V2189" i="1" s="1"/>
  <c r="F2190" i="1"/>
  <c r="G2190" i="1"/>
  <c r="U2190" i="1"/>
  <c r="V2190" i="1" s="1" a="1"/>
  <c r="V2190" i="1" s="1"/>
  <c r="F2191" i="1"/>
  <c r="G2191" i="1"/>
  <c r="U2191" i="1"/>
  <c r="V2191" i="1" s="1" a="1"/>
  <c r="V2191" i="1" s="1"/>
  <c r="F2192" i="1"/>
  <c r="G2192" i="1"/>
  <c r="U2192" i="1"/>
  <c r="V2192" i="1" s="1" a="1"/>
  <c r="V2192" i="1" s="1"/>
  <c r="F2193" i="1"/>
  <c r="G2193" i="1"/>
  <c r="U2193" i="1"/>
  <c r="V2193" i="1" s="1" a="1"/>
  <c r="V2193" i="1" s="1"/>
  <c r="F2194" i="1"/>
  <c r="G2194" i="1"/>
  <c r="U2194" i="1"/>
  <c r="V2194" i="1" s="1" a="1"/>
  <c r="V2194" i="1" s="1"/>
  <c r="F2195" i="1"/>
  <c r="G2195" i="1"/>
  <c r="U2195" i="1"/>
  <c r="V2195" i="1" s="1" a="1"/>
  <c r="V2195" i="1" s="1"/>
  <c r="F2196" i="1"/>
  <c r="G2196" i="1"/>
  <c r="U2196" i="1"/>
  <c r="V2196" i="1" s="1" a="1"/>
  <c r="V2196" i="1" s="1"/>
  <c r="F2197" i="1"/>
  <c r="G2197" i="1"/>
  <c r="U2197" i="1"/>
  <c r="V2197" i="1" s="1" a="1"/>
  <c r="V2197" i="1" s="1"/>
  <c r="F2198" i="1"/>
  <c r="G2198" i="1"/>
  <c r="U2198" i="1"/>
  <c r="V2198" i="1" s="1" a="1"/>
  <c r="V2198" i="1" s="1"/>
  <c r="F2199" i="1"/>
  <c r="G2199" i="1"/>
  <c r="U2199" i="1"/>
  <c r="V2199" i="1" s="1" a="1"/>
  <c r="V2199" i="1" s="1"/>
  <c r="F2200" i="1"/>
  <c r="G2200" i="1"/>
  <c r="U2200" i="1"/>
  <c r="V2200" i="1" s="1" a="1"/>
  <c r="V2200" i="1" s="1"/>
  <c r="F2201" i="1"/>
  <c r="G2201" i="1"/>
  <c r="U2201" i="1"/>
  <c r="V2201" i="1" s="1" a="1"/>
  <c r="V2201" i="1" s="1"/>
  <c r="F2202" i="1"/>
  <c r="G2202" i="1"/>
  <c r="U2202" i="1"/>
  <c r="V2202" i="1" s="1" a="1"/>
  <c r="V2202" i="1" s="1"/>
  <c r="F2203" i="1"/>
  <c r="G2203" i="1"/>
  <c r="U2203" i="1"/>
  <c r="V2203" i="1" s="1" a="1"/>
  <c r="V2203" i="1" s="1"/>
  <c r="F2204" i="1"/>
  <c r="G2204" i="1"/>
  <c r="U2204" i="1"/>
  <c r="V2204" i="1" s="1" a="1"/>
  <c r="V2204" i="1" s="1"/>
  <c r="F2205" i="1"/>
  <c r="G2205" i="1"/>
  <c r="U2205" i="1"/>
  <c r="V2205" i="1" s="1" a="1"/>
  <c r="V2205" i="1" s="1"/>
  <c r="F2206" i="1"/>
  <c r="G2206" i="1"/>
  <c r="U2206" i="1"/>
  <c r="V2206" i="1" s="1" a="1"/>
  <c r="V2206" i="1" s="1"/>
  <c r="F2207" i="1"/>
  <c r="G2207" i="1"/>
  <c r="U2207" i="1"/>
  <c r="V2207" i="1" s="1" a="1"/>
  <c r="V2207" i="1" s="1"/>
  <c r="F2208" i="1"/>
  <c r="G2208" i="1"/>
  <c r="U2208" i="1"/>
  <c r="V2208" i="1" s="1" a="1"/>
  <c r="V2208" i="1" s="1"/>
  <c r="F2209" i="1"/>
  <c r="G2209" i="1"/>
  <c r="U2209" i="1"/>
  <c r="V2209" i="1" s="1" a="1"/>
  <c r="V2209" i="1" s="1"/>
  <c r="F2210" i="1"/>
  <c r="G2210" i="1"/>
  <c r="U2210" i="1"/>
  <c r="V2210" i="1" s="1" a="1"/>
  <c r="V2210" i="1" s="1"/>
  <c r="F2211" i="1"/>
  <c r="G2211" i="1"/>
  <c r="U2211" i="1"/>
  <c r="V2211" i="1" s="1" a="1"/>
  <c r="V2211" i="1" s="1"/>
  <c r="F2212" i="1"/>
  <c r="G2212" i="1"/>
  <c r="U2212" i="1"/>
  <c r="V2212" i="1" s="1" a="1"/>
  <c r="V2212" i="1" s="1"/>
  <c r="F2213" i="1"/>
  <c r="G2213" i="1"/>
  <c r="U2213" i="1"/>
  <c r="V2213" i="1" s="1" a="1"/>
  <c r="V2213" i="1" s="1"/>
  <c r="F2214" i="1"/>
  <c r="G2214" i="1"/>
  <c r="U2214" i="1"/>
  <c r="V2214" i="1" s="1" a="1"/>
  <c r="V2214" i="1" s="1"/>
  <c r="F2215" i="1"/>
  <c r="G2215" i="1"/>
  <c r="U2215" i="1"/>
  <c r="V2215" i="1" s="1" a="1"/>
  <c r="V2215" i="1" s="1"/>
  <c r="F2216" i="1"/>
  <c r="G2216" i="1"/>
  <c r="U2216" i="1"/>
  <c r="V2216" i="1" s="1" a="1"/>
  <c r="V2216" i="1" s="1"/>
  <c r="F2217" i="1"/>
  <c r="G2217" i="1"/>
  <c r="U2217" i="1"/>
  <c r="V2217" i="1" s="1" a="1"/>
  <c r="V2217" i="1" s="1"/>
  <c r="F2218" i="1"/>
  <c r="G2218" i="1"/>
  <c r="U2218" i="1"/>
  <c r="V2218" i="1" s="1" a="1"/>
  <c r="V2218" i="1" s="1"/>
  <c r="F2219" i="1"/>
  <c r="G2219" i="1"/>
  <c r="U2219" i="1"/>
  <c r="V2219" i="1" s="1" a="1"/>
  <c r="V2219" i="1" s="1"/>
  <c r="F2220" i="1"/>
  <c r="G2220" i="1"/>
  <c r="U2220" i="1"/>
  <c r="V2220" i="1" s="1" a="1"/>
  <c r="V2220" i="1" s="1"/>
  <c r="F2221" i="1"/>
  <c r="G2221" i="1"/>
  <c r="U2221" i="1"/>
  <c r="V2221" i="1" s="1" a="1"/>
  <c r="V2221" i="1" s="1"/>
  <c r="F2222" i="1"/>
  <c r="G2222" i="1"/>
  <c r="U2222" i="1"/>
  <c r="V2222" i="1" s="1" a="1"/>
  <c r="V2222" i="1" s="1"/>
  <c r="F2223" i="1"/>
  <c r="G2223" i="1"/>
  <c r="U2223" i="1"/>
  <c r="V2223" i="1" s="1" a="1"/>
  <c r="V2223" i="1" s="1"/>
  <c r="F2224" i="1"/>
  <c r="G2224" i="1"/>
  <c r="U2224" i="1"/>
  <c r="V2224" i="1" s="1" a="1"/>
  <c r="V2224" i="1" s="1"/>
  <c r="F2225" i="1"/>
  <c r="G2225" i="1"/>
  <c r="U2225" i="1"/>
  <c r="V2225" i="1" s="1" a="1"/>
  <c r="V2225" i="1" s="1"/>
  <c r="F2226" i="1"/>
  <c r="G2226" i="1"/>
  <c r="U2226" i="1"/>
  <c r="V2226" i="1" s="1" a="1"/>
  <c r="V2226" i="1" s="1"/>
  <c r="F2227" i="1"/>
  <c r="G2227" i="1"/>
  <c r="U2227" i="1"/>
  <c r="V2227" i="1" s="1" a="1"/>
  <c r="V2227" i="1" s="1"/>
  <c r="F2228" i="1"/>
  <c r="G2228" i="1"/>
  <c r="U2228" i="1"/>
  <c r="V2228" i="1" s="1" a="1"/>
  <c r="V2228" i="1" s="1"/>
  <c r="F2229" i="1"/>
  <c r="G2229" i="1"/>
  <c r="U2229" i="1"/>
  <c r="V2229" i="1" s="1" a="1"/>
  <c r="V2229" i="1" s="1"/>
  <c r="F2230" i="1"/>
  <c r="G2230" i="1"/>
  <c r="U2230" i="1"/>
  <c r="V2230" i="1" s="1" a="1"/>
  <c r="V2230" i="1" s="1"/>
  <c r="F2231" i="1"/>
  <c r="G2231" i="1"/>
  <c r="U2231" i="1"/>
  <c r="V2231" i="1" s="1" a="1"/>
  <c r="V2231" i="1" s="1"/>
  <c r="F2232" i="1"/>
  <c r="G2232" i="1"/>
  <c r="U2232" i="1"/>
  <c r="V2232" i="1" s="1" a="1"/>
  <c r="V2232" i="1" s="1"/>
  <c r="F2233" i="1"/>
  <c r="G2233" i="1"/>
  <c r="U2233" i="1"/>
  <c r="V2233" i="1" s="1" a="1"/>
  <c r="V2233" i="1" s="1"/>
  <c r="F2234" i="1"/>
  <c r="G2234" i="1"/>
  <c r="U2234" i="1"/>
  <c r="V2234" i="1" s="1" a="1"/>
  <c r="V2234" i="1" s="1"/>
  <c r="F2235" i="1"/>
  <c r="G2235" i="1"/>
  <c r="U2235" i="1"/>
  <c r="V2235" i="1" s="1" a="1"/>
  <c r="V2235" i="1" s="1"/>
  <c r="F2236" i="1"/>
  <c r="G2236" i="1"/>
  <c r="U2236" i="1"/>
  <c r="V2236" i="1" s="1" a="1"/>
  <c r="V2236" i="1" s="1"/>
  <c r="F2237" i="1"/>
  <c r="G2237" i="1"/>
  <c r="U2237" i="1"/>
  <c r="V2237" i="1" s="1" a="1"/>
  <c r="V2237" i="1" s="1"/>
  <c r="F2238" i="1"/>
  <c r="G2238" i="1"/>
  <c r="U2238" i="1"/>
  <c r="V2238" i="1" s="1" a="1"/>
  <c r="V2238" i="1" s="1"/>
  <c r="F2239" i="1"/>
  <c r="G2239" i="1"/>
  <c r="U2239" i="1"/>
  <c r="V2239" i="1" s="1" a="1"/>
  <c r="V2239" i="1" s="1"/>
  <c r="F2240" i="1"/>
  <c r="G2240" i="1"/>
  <c r="U2240" i="1"/>
  <c r="V2240" i="1" s="1" a="1"/>
  <c r="V2240" i="1" s="1"/>
  <c r="F2241" i="1"/>
  <c r="G2241" i="1"/>
  <c r="U2241" i="1"/>
  <c r="V2241" i="1" s="1" a="1"/>
  <c r="V2241" i="1" s="1"/>
  <c r="F2242" i="1"/>
  <c r="G2242" i="1"/>
  <c r="U2242" i="1"/>
  <c r="V2242" i="1" s="1" a="1"/>
  <c r="V2242" i="1" s="1"/>
  <c r="F2243" i="1"/>
  <c r="G2243" i="1"/>
  <c r="U2243" i="1"/>
  <c r="V2243" i="1" s="1" a="1"/>
  <c r="V2243" i="1" s="1"/>
  <c r="F2244" i="1"/>
  <c r="G2244" i="1"/>
  <c r="U2244" i="1"/>
  <c r="V2244" i="1" s="1" a="1"/>
  <c r="V2244" i="1" s="1"/>
  <c r="F2245" i="1"/>
  <c r="G2245" i="1"/>
  <c r="U2245" i="1"/>
  <c r="V2245" i="1" s="1" a="1"/>
  <c r="V2245" i="1" s="1"/>
  <c r="F2246" i="1"/>
  <c r="G2246" i="1"/>
  <c r="U2246" i="1"/>
  <c r="V2246" i="1" s="1" a="1"/>
  <c r="V2246" i="1" s="1"/>
  <c r="F2247" i="1"/>
  <c r="G2247" i="1"/>
  <c r="U2247" i="1"/>
  <c r="V2247" i="1" s="1" a="1"/>
  <c r="V2247" i="1" s="1"/>
  <c r="F2248" i="1"/>
  <c r="G2248" i="1"/>
  <c r="U2248" i="1"/>
  <c r="V2248" i="1" s="1" a="1"/>
  <c r="V2248" i="1" s="1"/>
  <c r="F2249" i="1"/>
  <c r="G2249" i="1"/>
  <c r="U2249" i="1"/>
  <c r="V2249" i="1" s="1" a="1"/>
  <c r="V2249" i="1" s="1"/>
  <c r="F2250" i="1"/>
  <c r="G2250" i="1"/>
  <c r="U2250" i="1"/>
  <c r="V2250" i="1" s="1" a="1"/>
  <c r="V2250" i="1" s="1"/>
  <c r="F2251" i="1"/>
  <c r="G2251" i="1"/>
  <c r="U2251" i="1"/>
  <c r="V2251" i="1" s="1" a="1"/>
  <c r="V2251" i="1" s="1"/>
  <c r="F2252" i="1"/>
  <c r="G2252" i="1"/>
  <c r="U2252" i="1"/>
  <c r="V2252" i="1" s="1" a="1"/>
  <c r="V2252" i="1" s="1"/>
  <c r="F2253" i="1"/>
  <c r="G2253" i="1"/>
  <c r="U2253" i="1"/>
  <c r="V2253" i="1" s="1" a="1"/>
  <c r="V2253" i="1" s="1"/>
  <c r="F2254" i="1"/>
  <c r="G2254" i="1"/>
  <c r="U2254" i="1"/>
  <c r="V2254" i="1" s="1" a="1"/>
  <c r="V2254" i="1" s="1"/>
  <c r="F2255" i="1"/>
  <c r="G2255" i="1"/>
  <c r="U2255" i="1"/>
  <c r="V2255" i="1" s="1" a="1"/>
  <c r="V2255" i="1" s="1"/>
  <c r="F2256" i="1"/>
  <c r="G2256" i="1"/>
  <c r="U2256" i="1"/>
  <c r="V2256" i="1" s="1" a="1"/>
  <c r="V2256" i="1" s="1"/>
  <c r="F2257" i="1"/>
  <c r="G2257" i="1"/>
  <c r="U2257" i="1"/>
  <c r="V2257" i="1" s="1" a="1"/>
  <c r="V2257" i="1" s="1"/>
  <c r="F2258" i="1"/>
  <c r="G2258" i="1"/>
  <c r="U2258" i="1"/>
  <c r="V2258" i="1" s="1" a="1"/>
  <c r="V2258" i="1" s="1"/>
  <c r="F2259" i="1"/>
  <c r="G2259" i="1"/>
  <c r="U2259" i="1"/>
  <c r="V2259" i="1" s="1" a="1"/>
  <c r="V2259" i="1" s="1"/>
  <c r="F2260" i="1"/>
  <c r="G2260" i="1"/>
  <c r="U2260" i="1"/>
  <c r="V2260" i="1" s="1" a="1"/>
  <c r="V2260" i="1" s="1"/>
  <c r="F2261" i="1"/>
  <c r="G2261" i="1"/>
  <c r="U2261" i="1"/>
  <c r="V2261" i="1" s="1" a="1"/>
  <c r="V2261" i="1" s="1"/>
  <c r="F2262" i="1"/>
  <c r="G2262" i="1"/>
  <c r="U2262" i="1"/>
  <c r="V2262" i="1" s="1" a="1"/>
  <c r="V2262" i="1" s="1"/>
  <c r="F2263" i="1"/>
  <c r="G2263" i="1"/>
  <c r="U2263" i="1"/>
  <c r="V2263" i="1" s="1" a="1"/>
  <c r="V2263" i="1" s="1"/>
  <c r="F2264" i="1"/>
  <c r="G2264" i="1"/>
  <c r="U2264" i="1"/>
  <c r="V2264" i="1" s="1" a="1"/>
  <c r="V2264" i="1" s="1"/>
  <c r="F2265" i="1"/>
  <c r="G2265" i="1"/>
  <c r="U2265" i="1"/>
  <c r="V2265" i="1" s="1" a="1"/>
  <c r="V2265" i="1" s="1"/>
  <c r="F2266" i="1"/>
  <c r="G2266" i="1"/>
  <c r="U2266" i="1"/>
  <c r="V2266" i="1" s="1" a="1"/>
  <c r="V2266" i="1" s="1"/>
  <c r="F2267" i="1"/>
  <c r="G2267" i="1"/>
  <c r="U2267" i="1"/>
  <c r="V2267" i="1" s="1" a="1"/>
  <c r="V2267" i="1" s="1"/>
  <c r="F2268" i="1"/>
  <c r="G2268" i="1"/>
  <c r="U2268" i="1"/>
  <c r="V2268" i="1" s="1" a="1"/>
  <c r="V2268" i="1" s="1"/>
  <c r="F2269" i="1"/>
  <c r="G2269" i="1"/>
  <c r="U2269" i="1"/>
  <c r="V2269" i="1" s="1" a="1"/>
  <c r="V2269" i="1" s="1"/>
  <c r="F2270" i="1"/>
  <c r="G2270" i="1"/>
  <c r="U2270" i="1"/>
  <c r="V2270" i="1" s="1" a="1"/>
  <c r="V2270" i="1" s="1"/>
  <c r="F2271" i="1"/>
  <c r="G2271" i="1"/>
  <c r="U2271" i="1"/>
  <c r="V2271" i="1" s="1" a="1"/>
  <c r="V2271" i="1" s="1"/>
  <c r="F2272" i="1"/>
  <c r="G2272" i="1"/>
  <c r="U2272" i="1"/>
  <c r="V2272" i="1" s="1" a="1"/>
  <c r="V2272" i="1" s="1"/>
  <c r="F2273" i="1"/>
  <c r="G2273" i="1"/>
  <c r="U2273" i="1"/>
  <c r="V2273" i="1" s="1" a="1"/>
  <c r="V2273" i="1" s="1"/>
  <c r="F2274" i="1"/>
  <c r="G2274" i="1"/>
  <c r="U2274" i="1"/>
  <c r="V2274" i="1" s="1" a="1"/>
  <c r="V2274" i="1" s="1"/>
  <c r="F2275" i="1"/>
  <c r="G2275" i="1"/>
  <c r="U2275" i="1"/>
  <c r="V2275" i="1" s="1" a="1"/>
  <c r="V2275" i="1" s="1"/>
  <c r="F2276" i="1"/>
  <c r="G2276" i="1"/>
  <c r="U2276" i="1"/>
  <c r="V2276" i="1" s="1" a="1"/>
  <c r="V2276" i="1" s="1"/>
  <c r="F2277" i="1"/>
  <c r="G2277" i="1"/>
  <c r="U2277" i="1"/>
  <c r="V2277" i="1" s="1" a="1"/>
  <c r="V2277" i="1" s="1"/>
  <c r="F2278" i="1"/>
  <c r="G2278" i="1"/>
  <c r="U2278" i="1"/>
  <c r="V2278" i="1" s="1" a="1"/>
  <c r="V2278" i="1" s="1"/>
  <c r="F2279" i="1"/>
  <c r="G2279" i="1"/>
  <c r="U2279" i="1"/>
  <c r="V2279" i="1" s="1" a="1"/>
  <c r="V2279" i="1" s="1"/>
  <c r="F2280" i="1"/>
  <c r="G2280" i="1"/>
  <c r="U2280" i="1"/>
  <c r="V2280" i="1" s="1" a="1"/>
  <c r="V2280" i="1" s="1"/>
  <c r="F2281" i="1"/>
  <c r="G2281" i="1"/>
  <c r="U2281" i="1"/>
  <c r="V2281" i="1" s="1" a="1"/>
  <c r="V2281" i="1" s="1"/>
  <c r="F2282" i="1"/>
  <c r="G2282" i="1"/>
  <c r="U2282" i="1"/>
  <c r="V2282" i="1" s="1" a="1"/>
  <c r="V2282" i="1" s="1"/>
  <c r="F2283" i="1"/>
  <c r="G2283" i="1"/>
  <c r="U2283" i="1"/>
  <c r="V2283" i="1" s="1" a="1"/>
  <c r="V2283" i="1" s="1"/>
  <c r="F2284" i="1"/>
  <c r="G2284" i="1"/>
  <c r="U2284" i="1"/>
  <c r="V2284" i="1" s="1" a="1"/>
  <c r="V2284" i="1" s="1"/>
  <c r="F2285" i="1"/>
  <c r="G2285" i="1"/>
  <c r="U2285" i="1"/>
  <c r="V2285" i="1" s="1" a="1"/>
  <c r="V2285" i="1" s="1"/>
  <c r="F2286" i="1"/>
  <c r="G2286" i="1"/>
  <c r="U2286" i="1"/>
  <c r="V2286" i="1" s="1" a="1"/>
  <c r="V2286" i="1" s="1"/>
  <c r="F2287" i="1"/>
  <c r="G2287" i="1"/>
  <c r="U2287" i="1"/>
  <c r="V2287" i="1" s="1" a="1"/>
  <c r="V2287" i="1" s="1"/>
  <c r="F2288" i="1"/>
  <c r="G2288" i="1"/>
  <c r="U2288" i="1"/>
  <c r="V2288" i="1" s="1" a="1"/>
  <c r="V2288" i="1" s="1"/>
  <c r="F2289" i="1"/>
  <c r="G2289" i="1"/>
  <c r="U2289" i="1"/>
  <c r="V2289" i="1" s="1" a="1"/>
  <c r="V2289" i="1" s="1"/>
  <c r="F2290" i="1"/>
  <c r="G2290" i="1"/>
  <c r="U2290" i="1"/>
  <c r="V2290" i="1" s="1" a="1"/>
  <c r="V2290" i="1" s="1"/>
  <c r="F2291" i="1"/>
  <c r="G2291" i="1"/>
  <c r="U2291" i="1"/>
  <c r="V2291" i="1" s="1" a="1"/>
  <c r="V2291" i="1" s="1"/>
  <c r="F2292" i="1"/>
  <c r="G2292" i="1"/>
  <c r="U2292" i="1"/>
  <c r="V2292" i="1" s="1" a="1"/>
  <c r="V2292" i="1" s="1"/>
  <c r="F2293" i="1"/>
  <c r="G2293" i="1"/>
  <c r="U2293" i="1"/>
  <c r="V2293" i="1" s="1" a="1"/>
  <c r="V2293" i="1" s="1"/>
  <c r="F2294" i="1"/>
  <c r="G2294" i="1"/>
  <c r="U2294" i="1"/>
  <c r="V2294" i="1" s="1" a="1"/>
  <c r="V2294" i="1" s="1"/>
  <c r="F2295" i="1"/>
  <c r="G2295" i="1"/>
  <c r="U2295" i="1"/>
  <c r="V2295" i="1" s="1" a="1"/>
  <c r="V2295" i="1" s="1"/>
  <c r="F2296" i="1"/>
  <c r="G2296" i="1"/>
  <c r="U2296" i="1"/>
  <c r="V2296" i="1" s="1" a="1"/>
  <c r="V2296" i="1" s="1"/>
  <c r="F2297" i="1"/>
  <c r="G2297" i="1"/>
  <c r="U2297" i="1"/>
  <c r="V2297" i="1" s="1" a="1"/>
  <c r="V2297" i="1" s="1"/>
  <c r="F2298" i="1"/>
  <c r="G2298" i="1"/>
  <c r="U2298" i="1"/>
  <c r="V2298" i="1" s="1" a="1"/>
  <c r="V2298" i="1" s="1"/>
  <c r="F2299" i="1"/>
  <c r="G2299" i="1"/>
  <c r="U2299" i="1"/>
  <c r="V2299" i="1" s="1" a="1"/>
  <c r="V2299" i="1" s="1"/>
  <c r="F2300" i="1"/>
  <c r="G2300" i="1"/>
  <c r="U2300" i="1"/>
  <c r="V2300" i="1" s="1" a="1"/>
  <c r="V2300" i="1" s="1"/>
  <c r="F2301" i="1"/>
  <c r="G2301" i="1"/>
  <c r="U2301" i="1"/>
  <c r="V2301" i="1" s="1" a="1"/>
  <c r="V2301" i="1" s="1"/>
  <c r="F2302" i="1"/>
  <c r="G2302" i="1"/>
  <c r="U2302" i="1"/>
  <c r="V2302" i="1" s="1" a="1"/>
  <c r="V2302" i="1" s="1"/>
  <c r="F2303" i="1"/>
  <c r="G2303" i="1"/>
  <c r="U2303" i="1"/>
  <c r="V2303" i="1" s="1" a="1"/>
  <c r="V2303" i="1" s="1"/>
  <c r="F2304" i="1"/>
  <c r="G2304" i="1"/>
  <c r="U2304" i="1"/>
  <c r="V2304" i="1" s="1" a="1"/>
  <c r="V2304" i="1" s="1"/>
  <c r="F2305" i="1"/>
  <c r="G2305" i="1"/>
  <c r="U2305" i="1"/>
  <c r="V2305" i="1" s="1" a="1"/>
  <c r="V2305" i="1" s="1"/>
  <c r="F2306" i="1"/>
  <c r="G2306" i="1"/>
  <c r="U2306" i="1"/>
  <c r="V2306" i="1" s="1" a="1"/>
  <c r="V2306" i="1" s="1"/>
  <c r="F2307" i="1"/>
  <c r="G2307" i="1"/>
  <c r="U2307" i="1"/>
  <c r="V2307" i="1" s="1" a="1"/>
  <c r="V2307" i="1" s="1"/>
  <c r="F2308" i="1"/>
  <c r="G2308" i="1"/>
  <c r="U2308" i="1"/>
  <c r="V2308" i="1" s="1" a="1"/>
  <c r="V2308" i="1" s="1"/>
  <c r="F2309" i="1"/>
  <c r="G2309" i="1"/>
  <c r="U2309" i="1"/>
  <c r="V2309" i="1" s="1" a="1"/>
  <c r="V2309" i="1" s="1"/>
  <c r="F2310" i="1"/>
  <c r="G2310" i="1"/>
  <c r="U2310" i="1"/>
  <c r="V2310" i="1" s="1" a="1"/>
  <c r="V2310" i="1" s="1"/>
  <c r="F2311" i="1"/>
  <c r="G2311" i="1"/>
  <c r="U2311" i="1"/>
  <c r="V2311" i="1" s="1" a="1"/>
  <c r="V2311" i="1" s="1"/>
  <c r="F2312" i="1"/>
  <c r="G2312" i="1"/>
  <c r="U2312" i="1"/>
  <c r="V2312" i="1" s="1" a="1"/>
  <c r="V2312" i="1" s="1"/>
  <c r="F2313" i="1"/>
  <c r="G2313" i="1"/>
  <c r="U2313" i="1"/>
  <c r="V2313" i="1" s="1" a="1"/>
  <c r="V2313" i="1" s="1"/>
  <c r="F2314" i="1"/>
  <c r="G2314" i="1"/>
  <c r="U2314" i="1"/>
  <c r="V2314" i="1" s="1" a="1"/>
  <c r="V2314" i="1" s="1"/>
  <c r="F2315" i="1"/>
  <c r="G2315" i="1"/>
  <c r="U2315" i="1"/>
  <c r="V2315" i="1" s="1" a="1"/>
  <c r="V2315" i="1" s="1"/>
  <c r="F2316" i="1"/>
  <c r="G2316" i="1"/>
  <c r="U2316" i="1"/>
  <c r="V2316" i="1" s="1" a="1"/>
  <c r="V2316" i="1" s="1"/>
  <c r="F2317" i="1"/>
  <c r="G2317" i="1"/>
  <c r="U2317" i="1"/>
  <c r="V2317" i="1" s="1" a="1"/>
  <c r="V2317" i="1" s="1"/>
  <c r="F2318" i="1"/>
  <c r="G2318" i="1"/>
  <c r="U2318" i="1"/>
  <c r="V2318" i="1" s="1" a="1"/>
  <c r="V2318" i="1" s="1"/>
  <c r="F2319" i="1"/>
  <c r="G2319" i="1"/>
  <c r="U2319" i="1"/>
  <c r="V2319" i="1" s="1" a="1"/>
  <c r="V2319" i="1" s="1"/>
  <c r="F2320" i="1"/>
  <c r="G2320" i="1"/>
  <c r="U2320" i="1"/>
  <c r="V2320" i="1" s="1" a="1"/>
  <c r="V2320" i="1" s="1"/>
  <c r="F2321" i="1"/>
  <c r="G2321" i="1"/>
  <c r="U2321" i="1"/>
  <c r="V2321" i="1" s="1" a="1"/>
  <c r="V2321" i="1" s="1"/>
  <c r="F2322" i="1"/>
  <c r="G2322" i="1"/>
  <c r="U2322" i="1"/>
  <c r="V2322" i="1" s="1" a="1"/>
  <c r="V2322" i="1" s="1"/>
  <c r="F2323" i="1"/>
  <c r="G2323" i="1"/>
  <c r="U2323" i="1"/>
  <c r="V2323" i="1" s="1" a="1"/>
  <c r="V2323" i="1" s="1"/>
  <c r="F2324" i="1"/>
  <c r="G2324" i="1"/>
  <c r="U2324" i="1"/>
  <c r="V2324" i="1" s="1" a="1"/>
  <c r="V2324" i="1" s="1"/>
  <c r="F2325" i="1"/>
  <c r="G2325" i="1"/>
  <c r="U2325" i="1"/>
  <c r="V2325" i="1" s="1" a="1"/>
  <c r="V2325" i="1" s="1"/>
  <c r="F2326" i="1"/>
  <c r="G2326" i="1"/>
  <c r="U2326" i="1"/>
  <c r="V2326" i="1" s="1" a="1"/>
  <c r="V2326" i="1" s="1"/>
  <c r="F2327" i="1"/>
  <c r="G2327" i="1"/>
  <c r="U2327" i="1"/>
  <c r="V2327" i="1" s="1" a="1"/>
  <c r="V2327" i="1" s="1"/>
  <c r="F2328" i="1"/>
  <c r="G2328" i="1"/>
  <c r="U2328" i="1"/>
  <c r="V2328" i="1" s="1" a="1"/>
  <c r="V2328" i="1" s="1"/>
  <c r="F2329" i="1"/>
  <c r="G2329" i="1"/>
  <c r="U2329" i="1"/>
  <c r="V2329" i="1" s="1" a="1"/>
  <c r="V2329" i="1" s="1"/>
  <c r="F2330" i="1"/>
  <c r="G2330" i="1"/>
  <c r="U2330" i="1"/>
  <c r="V2330" i="1" s="1" a="1"/>
  <c r="V2330" i="1" s="1"/>
  <c r="F2331" i="1"/>
  <c r="G2331" i="1"/>
  <c r="U2331" i="1"/>
  <c r="V2331" i="1" s="1" a="1"/>
  <c r="V2331" i="1" s="1"/>
  <c r="F2332" i="1"/>
  <c r="G2332" i="1"/>
  <c r="U2332" i="1"/>
  <c r="V2332" i="1" s="1" a="1"/>
  <c r="V2332" i="1" s="1"/>
  <c r="F2333" i="1"/>
  <c r="G2333" i="1"/>
  <c r="U2333" i="1"/>
  <c r="V2333" i="1" s="1" a="1"/>
  <c r="V2333" i="1" s="1"/>
  <c r="F2334" i="1"/>
  <c r="G2334" i="1"/>
  <c r="U2334" i="1"/>
  <c r="V2334" i="1" s="1" a="1"/>
  <c r="V2334" i="1" s="1"/>
  <c r="F2335" i="1"/>
  <c r="G2335" i="1"/>
  <c r="U2335" i="1"/>
  <c r="V2335" i="1" s="1" a="1"/>
  <c r="V2335" i="1" s="1"/>
  <c r="F2336" i="1"/>
  <c r="G2336" i="1"/>
  <c r="U2336" i="1"/>
  <c r="V2336" i="1" s="1" a="1"/>
  <c r="V2336" i="1" s="1"/>
  <c r="F2337" i="1"/>
  <c r="G2337" i="1"/>
  <c r="U2337" i="1"/>
  <c r="V2337" i="1" s="1" a="1"/>
  <c r="V2337" i="1" s="1"/>
  <c r="F2338" i="1"/>
  <c r="G2338" i="1"/>
  <c r="U2338" i="1"/>
  <c r="V2338" i="1" s="1" a="1"/>
  <c r="V2338" i="1" s="1"/>
  <c r="F2339" i="1"/>
  <c r="G2339" i="1"/>
  <c r="U2339" i="1"/>
  <c r="V2339" i="1" s="1" a="1"/>
  <c r="V2339" i="1" s="1"/>
  <c r="F2340" i="1"/>
  <c r="G2340" i="1"/>
  <c r="U2340" i="1"/>
  <c r="V2340" i="1" s="1" a="1"/>
  <c r="V2340" i="1" s="1"/>
  <c r="F2341" i="1"/>
  <c r="G2341" i="1"/>
  <c r="U2341" i="1"/>
  <c r="V2341" i="1" s="1" a="1"/>
  <c r="V2341" i="1" s="1"/>
  <c r="F2342" i="1"/>
  <c r="G2342" i="1"/>
  <c r="U2342" i="1"/>
  <c r="V2342" i="1" s="1" a="1"/>
  <c r="V2342" i="1" s="1"/>
  <c r="F2343" i="1"/>
  <c r="G2343" i="1"/>
  <c r="U2343" i="1"/>
  <c r="V2343" i="1" s="1" a="1"/>
  <c r="V2343" i="1" s="1"/>
  <c r="F2344" i="1"/>
  <c r="G2344" i="1"/>
  <c r="U2344" i="1"/>
  <c r="V2344" i="1" s="1" a="1"/>
  <c r="V2344" i="1" s="1"/>
  <c r="F2345" i="1"/>
  <c r="G2345" i="1"/>
  <c r="U2345" i="1"/>
  <c r="V2345" i="1" s="1" a="1"/>
  <c r="V2345" i="1" s="1"/>
  <c r="F2346" i="1"/>
  <c r="G2346" i="1"/>
  <c r="U2346" i="1"/>
  <c r="V2346" i="1" s="1" a="1"/>
  <c r="V2346" i="1" s="1"/>
  <c r="F2347" i="1"/>
  <c r="G2347" i="1"/>
  <c r="U2347" i="1"/>
  <c r="V2347" i="1" s="1" a="1"/>
  <c r="V2347" i="1" s="1"/>
  <c r="F2348" i="1"/>
  <c r="G2348" i="1"/>
  <c r="U2348" i="1"/>
  <c r="V2348" i="1" s="1" a="1"/>
  <c r="V2348" i="1" s="1"/>
  <c r="F2349" i="1"/>
  <c r="G2349" i="1"/>
  <c r="U2349" i="1"/>
  <c r="V2349" i="1" s="1" a="1"/>
  <c r="V2349" i="1" s="1"/>
  <c r="F2350" i="1"/>
  <c r="G2350" i="1"/>
  <c r="U2350" i="1"/>
  <c r="V2350" i="1" s="1" a="1"/>
  <c r="V2350" i="1" s="1"/>
  <c r="F2351" i="1"/>
  <c r="G2351" i="1"/>
  <c r="U2351" i="1"/>
  <c r="V2351" i="1" s="1" a="1"/>
  <c r="V2351" i="1" s="1"/>
  <c r="F2352" i="1"/>
  <c r="G2352" i="1"/>
  <c r="U2352" i="1"/>
  <c r="V2352" i="1" s="1" a="1"/>
  <c r="V2352" i="1" s="1"/>
  <c r="F2353" i="1"/>
  <c r="G2353" i="1"/>
  <c r="U2353" i="1"/>
  <c r="V2353" i="1" s="1" a="1"/>
  <c r="V2353" i="1" s="1"/>
  <c r="F2354" i="1"/>
  <c r="G2354" i="1"/>
  <c r="U2354" i="1"/>
  <c r="V2354" i="1" s="1" a="1"/>
  <c r="V2354" i="1" s="1"/>
  <c r="F2355" i="1"/>
  <c r="G2355" i="1"/>
  <c r="U2355" i="1"/>
  <c r="V2355" i="1" s="1" a="1"/>
  <c r="V2355" i="1" s="1"/>
  <c r="F2356" i="1"/>
  <c r="G2356" i="1"/>
  <c r="U2356" i="1"/>
  <c r="V2356" i="1" s="1" a="1"/>
  <c r="V2356" i="1" s="1"/>
  <c r="F2357" i="1"/>
  <c r="G2357" i="1"/>
  <c r="U2357" i="1"/>
  <c r="V2357" i="1" s="1" a="1"/>
  <c r="V2357" i="1" s="1"/>
  <c r="F2358" i="1"/>
  <c r="G2358" i="1"/>
  <c r="U2358" i="1"/>
  <c r="V2358" i="1" s="1" a="1"/>
  <c r="V2358" i="1" s="1"/>
  <c r="F2359" i="1"/>
  <c r="G2359" i="1"/>
  <c r="U2359" i="1"/>
  <c r="V2359" i="1" s="1" a="1"/>
  <c r="V2359" i="1" s="1"/>
  <c r="F2360" i="1"/>
  <c r="G2360" i="1"/>
  <c r="U2360" i="1"/>
  <c r="V2360" i="1" s="1" a="1"/>
  <c r="V2360" i="1" s="1"/>
  <c r="F2361" i="1"/>
  <c r="G2361" i="1"/>
  <c r="U2361" i="1"/>
  <c r="V2361" i="1" s="1" a="1"/>
  <c r="V2361" i="1" s="1"/>
  <c r="F2362" i="1"/>
  <c r="G2362" i="1"/>
  <c r="U2362" i="1"/>
  <c r="V2362" i="1" s="1" a="1"/>
  <c r="V2362" i="1" s="1"/>
  <c r="F2363" i="1"/>
  <c r="G2363" i="1"/>
  <c r="U2363" i="1"/>
  <c r="V2363" i="1" s="1" a="1"/>
  <c r="V2363" i="1" s="1"/>
  <c r="F2364" i="1"/>
  <c r="G2364" i="1"/>
  <c r="U2364" i="1"/>
  <c r="V2364" i="1" s="1" a="1"/>
  <c r="V2364" i="1" s="1"/>
  <c r="F2365" i="1"/>
  <c r="G2365" i="1"/>
  <c r="U2365" i="1"/>
  <c r="V2365" i="1" s="1" a="1"/>
  <c r="V2365" i="1" s="1"/>
  <c r="F2366" i="1"/>
  <c r="G2366" i="1"/>
  <c r="U2366" i="1"/>
  <c r="V2366" i="1" s="1" a="1"/>
  <c r="V2366" i="1" s="1"/>
  <c r="F2367" i="1"/>
  <c r="G2367" i="1"/>
  <c r="U2367" i="1"/>
  <c r="V2367" i="1" s="1" a="1"/>
  <c r="V2367" i="1" s="1"/>
  <c r="F2368" i="1"/>
  <c r="G2368" i="1"/>
  <c r="U2368" i="1"/>
  <c r="V2368" i="1" s="1" a="1"/>
  <c r="V2368" i="1" s="1"/>
  <c r="F2369" i="1"/>
  <c r="G2369" i="1"/>
  <c r="U2369" i="1"/>
  <c r="V2369" i="1" s="1" a="1"/>
  <c r="V2369" i="1" s="1"/>
  <c r="F2370" i="1"/>
  <c r="G2370" i="1"/>
  <c r="U2370" i="1"/>
  <c r="V2370" i="1" s="1" a="1"/>
  <c r="V2370" i="1" s="1"/>
  <c r="F2371" i="1"/>
  <c r="G2371" i="1"/>
  <c r="U2371" i="1"/>
  <c r="V2371" i="1" s="1" a="1"/>
  <c r="V2371" i="1" s="1"/>
  <c r="F2372" i="1"/>
  <c r="G2372" i="1"/>
  <c r="U2372" i="1"/>
  <c r="V2372" i="1" s="1" a="1"/>
  <c r="V2372" i="1" s="1"/>
  <c r="F2373" i="1"/>
  <c r="G2373" i="1"/>
  <c r="U2373" i="1"/>
  <c r="V2373" i="1" s="1" a="1"/>
  <c r="V2373" i="1" s="1"/>
  <c r="F2374" i="1"/>
  <c r="G2374" i="1"/>
  <c r="U2374" i="1"/>
  <c r="V2374" i="1" s="1" a="1"/>
  <c r="V2374" i="1" s="1"/>
  <c r="F2375" i="1"/>
  <c r="G2375" i="1"/>
  <c r="U2375" i="1"/>
  <c r="V2375" i="1" s="1" a="1"/>
  <c r="V2375" i="1" s="1"/>
  <c r="F2376" i="1"/>
  <c r="G2376" i="1"/>
  <c r="U2376" i="1"/>
  <c r="V2376" i="1" s="1" a="1"/>
  <c r="V2376" i="1" s="1"/>
  <c r="F2377" i="1"/>
  <c r="G2377" i="1"/>
  <c r="U2377" i="1"/>
  <c r="V2377" i="1" s="1" a="1"/>
  <c r="V2377" i="1" s="1"/>
  <c r="F2378" i="1"/>
  <c r="G2378" i="1"/>
  <c r="U2378" i="1"/>
  <c r="V2378" i="1" s="1" a="1"/>
  <c r="V2378" i="1" s="1"/>
  <c r="F2379" i="1"/>
  <c r="G2379" i="1"/>
  <c r="U2379" i="1"/>
  <c r="V2379" i="1" s="1" a="1"/>
  <c r="V2379" i="1" s="1"/>
  <c r="F2380" i="1"/>
  <c r="G2380" i="1"/>
  <c r="U2380" i="1"/>
  <c r="V2380" i="1" s="1" a="1"/>
  <c r="V2380" i="1" s="1"/>
  <c r="F2381" i="1"/>
  <c r="G2381" i="1"/>
  <c r="U2381" i="1"/>
  <c r="V2381" i="1" s="1" a="1"/>
  <c r="V2381" i="1" s="1"/>
  <c r="F2382" i="1"/>
  <c r="G2382" i="1"/>
  <c r="U2382" i="1"/>
  <c r="V2382" i="1" s="1" a="1"/>
  <c r="V2382" i="1" s="1"/>
  <c r="F2383" i="1"/>
  <c r="G2383" i="1"/>
  <c r="U2383" i="1"/>
  <c r="V2383" i="1" s="1" a="1"/>
  <c r="V2383" i="1" s="1"/>
  <c r="F2384" i="1"/>
  <c r="G2384" i="1"/>
  <c r="U2384" i="1"/>
  <c r="V2384" i="1" s="1" a="1"/>
  <c r="V2384" i="1" s="1"/>
  <c r="F2385" i="1"/>
  <c r="G2385" i="1"/>
  <c r="U2385" i="1"/>
  <c r="V2385" i="1" s="1" a="1"/>
  <c r="V2385" i="1" s="1"/>
  <c r="F2386" i="1"/>
  <c r="G2386" i="1"/>
  <c r="U2386" i="1"/>
  <c r="V2386" i="1" s="1" a="1"/>
  <c r="V2386" i="1" s="1"/>
  <c r="F2387" i="1"/>
  <c r="G2387" i="1"/>
  <c r="U2387" i="1"/>
  <c r="V2387" i="1" s="1" a="1"/>
  <c r="V2387" i="1" s="1"/>
  <c r="F2388" i="1"/>
  <c r="G2388" i="1"/>
  <c r="U2388" i="1"/>
  <c r="V2388" i="1" s="1" a="1"/>
  <c r="V2388" i="1" s="1"/>
  <c r="F2389" i="1"/>
  <c r="G2389" i="1"/>
  <c r="U2389" i="1"/>
  <c r="V2389" i="1" s="1" a="1"/>
  <c r="V2389" i="1" s="1"/>
  <c r="F2390" i="1"/>
  <c r="G2390" i="1"/>
  <c r="U2390" i="1"/>
  <c r="V2390" i="1" s="1" a="1"/>
  <c r="V2390" i="1" s="1"/>
  <c r="F2391" i="1"/>
  <c r="G2391" i="1"/>
  <c r="U2391" i="1"/>
  <c r="V2391" i="1" s="1" a="1"/>
  <c r="V2391" i="1" s="1"/>
  <c r="F2392" i="1"/>
  <c r="G2392" i="1"/>
  <c r="U2392" i="1"/>
  <c r="V2392" i="1" s="1" a="1"/>
  <c r="V2392" i="1" s="1"/>
  <c r="F2393" i="1"/>
  <c r="G2393" i="1"/>
  <c r="U2393" i="1"/>
  <c r="V2393" i="1" s="1" a="1"/>
  <c r="V2393" i="1" s="1"/>
  <c r="F2394" i="1"/>
  <c r="G2394" i="1"/>
  <c r="U2394" i="1"/>
  <c r="V2394" i="1" s="1" a="1"/>
  <c r="V2394" i="1" s="1"/>
  <c r="F2395" i="1"/>
  <c r="G2395" i="1"/>
  <c r="U2395" i="1"/>
  <c r="V2395" i="1" s="1" a="1"/>
  <c r="V2395" i="1" s="1"/>
  <c r="F2396" i="1"/>
  <c r="G2396" i="1"/>
  <c r="U2396" i="1"/>
  <c r="V2396" i="1" s="1" a="1"/>
  <c r="V2396" i="1" s="1"/>
  <c r="F2397" i="1"/>
  <c r="G2397" i="1"/>
  <c r="U2397" i="1"/>
  <c r="V2397" i="1" s="1" a="1"/>
  <c r="V2397" i="1" s="1"/>
  <c r="F2398" i="1"/>
  <c r="G2398" i="1"/>
  <c r="U2398" i="1"/>
  <c r="V2398" i="1" s="1" a="1"/>
  <c r="V2398" i="1" s="1"/>
  <c r="F2399" i="1"/>
  <c r="G2399" i="1"/>
  <c r="U2399" i="1"/>
  <c r="V2399" i="1" s="1" a="1"/>
  <c r="V2399" i="1" s="1"/>
  <c r="F2400" i="1"/>
  <c r="G2400" i="1"/>
  <c r="U2400" i="1"/>
  <c r="V2400" i="1" s="1" a="1"/>
  <c r="V2400" i="1" s="1"/>
  <c r="F2401" i="1"/>
  <c r="G2401" i="1"/>
  <c r="U2401" i="1"/>
  <c r="V2401" i="1" s="1" a="1"/>
  <c r="V2401" i="1" s="1"/>
  <c r="F2402" i="1"/>
  <c r="G2402" i="1"/>
  <c r="U2402" i="1"/>
  <c r="V2402" i="1" s="1" a="1"/>
  <c r="V2402" i="1" s="1"/>
  <c r="F2403" i="1"/>
  <c r="G2403" i="1"/>
  <c r="U2403" i="1"/>
  <c r="V2403" i="1" s="1" a="1"/>
  <c r="V2403" i="1" s="1"/>
  <c r="F2404" i="1"/>
  <c r="G2404" i="1"/>
  <c r="U2404" i="1"/>
  <c r="V2404" i="1" s="1" a="1"/>
  <c r="V2404" i="1" s="1"/>
  <c r="F2405" i="1"/>
  <c r="G2405" i="1"/>
  <c r="U2405" i="1"/>
  <c r="V2405" i="1" s="1" a="1"/>
  <c r="V2405" i="1" s="1"/>
  <c r="F2406" i="1"/>
  <c r="G2406" i="1"/>
  <c r="U2406" i="1"/>
  <c r="V2406" i="1" s="1" a="1"/>
  <c r="V2406" i="1" s="1"/>
  <c r="F2407" i="1"/>
  <c r="G2407" i="1"/>
  <c r="U2407" i="1"/>
  <c r="V2407" i="1" s="1" a="1"/>
  <c r="V2407" i="1" s="1"/>
  <c r="F2408" i="1"/>
  <c r="G2408" i="1"/>
  <c r="U2408" i="1"/>
  <c r="V2408" i="1" s="1" a="1"/>
  <c r="V2408" i="1" s="1"/>
  <c r="F2409" i="1"/>
  <c r="G2409" i="1"/>
  <c r="U2409" i="1"/>
  <c r="V2409" i="1" s="1" a="1"/>
  <c r="V2409" i="1" s="1"/>
  <c r="F2410" i="1"/>
  <c r="G2410" i="1"/>
  <c r="U2410" i="1"/>
  <c r="V2410" i="1" s="1" a="1"/>
  <c r="V2410" i="1" s="1"/>
  <c r="F2411" i="1"/>
  <c r="G2411" i="1"/>
  <c r="U2411" i="1"/>
  <c r="V2411" i="1" s="1" a="1"/>
  <c r="V2411" i="1" s="1"/>
  <c r="F2412" i="1"/>
  <c r="G2412" i="1"/>
  <c r="U2412" i="1"/>
  <c r="V2412" i="1" s="1" a="1"/>
  <c r="V2412" i="1" s="1"/>
  <c r="F2413" i="1"/>
  <c r="G2413" i="1"/>
  <c r="U2413" i="1"/>
  <c r="V2413" i="1" s="1" a="1"/>
  <c r="V2413" i="1" s="1"/>
  <c r="F2414" i="1"/>
  <c r="G2414" i="1"/>
  <c r="U2414" i="1"/>
  <c r="V2414" i="1" s="1" a="1"/>
  <c r="V2414" i="1" s="1"/>
  <c r="F2415" i="1"/>
  <c r="G2415" i="1"/>
  <c r="U2415" i="1"/>
  <c r="V2415" i="1" s="1" a="1"/>
  <c r="V2415" i="1" s="1"/>
  <c r="F2416" i="1"/>
  <c r="G2416" i="1"/>
  <c r="U2416" i="1"/>
  <c r="V2416" i="1" s="1" a="1"/>
  <c r="V2416" i="1" s="1"/>
  <c r="F2417" i="1"/>
  <c r="G2417" i="1"/>
  <c r="U2417" i="1"/>
  <c r="V2417" i="1" s="1" a="1"/>
  <c r="V2417" i="1" s="1"/>
  <c r="F2418" i="1"/>
  <c r="G2418" i="1"/>
  <c r="U2418" i="1"/>
  <c r="V2418" i="1" s="1" a="1"/>
  <c r="V2418" i="1" s="1"/>
  <c r="F2419" i="1"/>
  <c r="G2419" i="1"/>
  <c r="U2419" i="1"/>
  <c r="V2419" i="1" s="1" a="1"/>
  <c r="V2419" i="1" s="1"/>
  <c r="F2420" i="1"/>
  <c r="G2420" i="1"/>
  <c r="U2420" i="1"/>
  <c r="V2420" i="1" s="1" a="1"/>
  <c r="V2420" i="1" s="1"/>
  <c r="F2421" i="1"/>
  <c r="G2421" i="1"/>
  <c r="U2421" i="1"/>
  <c r="V2421" i="1" s="1" a="1"/>
  <c r="V2421" i="1" s="1"/>
  <c r="F2422" i="1"/>
  <c r="G2422" i="1"/>
  <c r="U2422" i="1"/>
  <c r="V2422" i="1" s="1" a="1"/>
  <c r="V2422" i="1" s="1"/>
  <c r="F2423" i="1"/>
  <c r="G2423" i="1"/>
  <c r="U2423" i="1"/>
  <c r="V2423" i="1" s="1" a="1"/>
  <c r="V2423" i="1" s="1"/>
  <c r="F2424" i="1"/>
  <c r="G2424" i="1"/>
  <c r="U2424" i="1"/>
  <c r="V2424" i="1" s="1" a="1"/>
  <c r="V2424" i="1" s="1"/>
  <c r="F2425" i="1"/>
  <c r="G2425" i="1"/>
  <c r="U2425" i="1"/>
  <c r="V2425" i="1" s="1" a="1"/>
  <c r="V2425" i="1" s="1"/>
  <c r="F2426" i="1"/>
  <c r="G2426" i="1"/>
  <c r="U2426" i="1"/>
  <c r="V2426" i="1" s="1" a="1"/>
  <c r="V2426" i="1" s="1"/>
  <c r="F2427" i="1"/>
  <c r="G2427" i="1"/>
  <c r="U2427" i="1"/>
  <c r="V2427" i="1" s="1" a="1"/>
  <c r="V2427" i="1" s="1"/>
  <c r="F2428" i="1"/>
  <c r="G2428" i="1"/>
  <c r="U2428" i="1"/>
  <c r="V2428" i="1" s="1" a="1"/>
  <c r="V2428" i="1" s="1"/>
  <c r="F2429" i="1"/>
  <c r="G2429" i="1"/>
  <c r="U2429" i="1"/>
  <c r="V2429" i="1" s="1" a="1"/>
  <c r="V2429" i="1" s="1"/>
  <c r="F2430" i="1"/>
  <c r="G2430" i="1"/>
  <c r="U2430" i="1"/>
  <c r="V2430" i="1" s="1" a="1"/>
  <c r="V2430" i="1" s="1"/>
  <c r="F2431" i="1"/>
  <c r="G2431" i="1"/>
  <c r="U2431" i="1"/>
  <c r="V2431" i="1" s="1" a="1"/>
  <c r="V2431" i="1" s="1"/>
  <c r="F2432" i="1"/>
  <c r="G2432" i="1"/>
  <c r="U2432" i="1"/>
  <c r="V2432" i="1" s="1" a="1"/>
  <c r="V2432" i="1" s="1"/>
  <c r="F2433" i="1"/>
  <c r="G2433" i="1"/>
  <c r="U2433" i="1"/>
  <c r="V2433" i="1" s="1" a="1"/>
  <c r="V2433" i="1" s="1"/>
  <c r="F2434" i="1"/>
  <c r="G2434" i="1"/>
  <c r="U2434" i="1"/>
  <c r="V2434" i="1" s="1" a="1"/>
  <c r="V2434" i="1" s="1"/>
  <c r="F2435" i="1"/>
  <c r="G2435" i="1"/>
  <c r="U2435" i="1"/>
  <c r="V2435" i="1" s="1" a="1"/>
  <c r="V2435" i="1" s="1"/>
  <c r="F2436" i="1"/>
  <c r="G2436" i="1"/>
  <c r="U2436" i="1"/>
  <c r="V2436" i="1" s="1" a="1"/>
  <c r="V2436" i="1" s="1"/>
  <c r="F2437" i="1"/>
  <c r="G2437" i="1"/>
  <c r="U2437" i="1"/>
  <c r="V2437" i="1" s="1" a="1"/>
  <c r="V2437" i="1" s="1"/>
  <c r="F2438" i="1"/>
  <c r="G2438" i="1"/>
  <c r="U2438" i="1"/>
  <c r="V2438" i="1" s="1" a="1"/>
  <c r="V2438" i="1" s="1"/>
  <c r="F2439" i="1"/>
  <c r="G2439" i="1"/>
  <c r="U2439" i="1"/>
  <c r="V2439" i="1" s="1" a="1"/>
  <c r="V2439" i="1" s="1"/>
  <c r="F2440" i="1"/>
  <c r="G2440" i="1"/>
  <c r="U2440" i="1"/>
  <c r="V2440" i="1" s="1" a="1"/>
  <c r="V2440" i="1" s="1"/>
  <c r="F2441" i="1"/>
  <c r="G2441" i="1"/>
  <c r="U2441" i="1"/>
  <c r="V2441" i="1" s="1" a="1"/>
  <c r="V2441" i="1" s="1"/>
  <c r="F2442" i="1"/>
  <c r="G2442" i="1"/>
  <c r="U2442" i="1"/>
  <c r="V2442" i="1" s="1" a="1"/>
  <c r="V2442" i="1" s="1"/>
  <c r="F2443" i="1"/>
  <c r="G2443" i="1"/>
  <c r="U2443" i="1"/>
  <c r="V2443" i="1" s="1" a="1"/>
  <c r="V2443" i="1" s="1"/>
  <c r="F2444" i="1"/>
  <c r="G2444" i="1"/>
  <c r="U2444" i="1"/>
  <c r="V2444" i="1" s="1" a="1"/>
  <c r="V2444" i="1" s="1"/>
  <c r="F2445" i="1"/>
  <c r="G2445" i="1"/>
  <c r="U2445" i="1"/>
  <c r="V2445" i="1" s="1" a="1"/>
  <c r="V2445" i="1" s="1"/>
  <c r="F2446" i="1"/>
  <c r="G2446" i="1"/>
  <c r="U2446" i="1"/>
  <c r="V2446" i="1" s="1" a="1"/>
  <c r="V2446" i="1" s="1"/>
  <c r="F2447" i="1"/>
  <c r="G2447" i="1"/>
  <c r="U2447" i="1"/>
  <c r="V2447" i="1" s="1" a="1"/>
  <c r="V2447" i="1" s="1"/>
  <c r="F2448" i="1"/>
  <c r="G2448" i="1"/>
  <c r="U2448" i="1"/>
  <c r="V2448" i="1" s="1" a="1"/>
  <c r="V2448" i="1" s="1"/>
  <c r="F2449" i="1"/>
  <c r="G2449" i="1"/>
  <c r="U2449" i="1"/>
  <c r="V2449" i="1" s="1" a="1"/>
  <c r="V2449" i="1" s="1"/>
  <c r="F2450" i="1"/>
  <c r="G2450" i="1"/>
  <c r="U2450" i="1"/>
  <c r="V2450" i="1" s="1" a="1"/>
  <c r="V2450" i="1" s="1"/>
  <c r="F2451" i="1"/>
  <c r="G2451" i="1"/>
  <c r="U2451" i="1"/>
  <c r="V2451" i="1" s="1" a="1"/>
  <c r="V2451" i="1" s="1"/>
  <c r="F2452" i="1"/>
  <c r="G2452" i="1"/>
  <c r="U2452" i="1"/>
  <c r="V2452" i="1" s="1" a="1"/>
  <c r="V2452" i="1" s="1"/>
  <c r="F2453" i="1"/>
  <c r="G2453" i="1"/>
  <c r="U2453" i="1"/>
  <c r="V2453" i="1" s="1" a="1"/>
  <c r="V2453" i="1" s="1"/>
  <c r="F2454" i="1"/>
  <c r="G2454" i="1"/>
  <c r="U2454" i="1"/>
  <c r="V2454" i="1" s="1" a="1"/>
  <c r="V2454" i="1" s="1"/>
  <c r="F2455" i="1"/>
  <c r="G2455" i="1"/>
  <c r="U2455" i="1"/>
  <c r="V2455" i="1" s="1" a="1"/>
  <c r="V2455" i="1" s="1"/>
  <c r="F2456" i="1"/>
  <c r="G2456" i="1"/>
  <c r="U2456" i="1"/>
  <c r="V2456" i="1" s="1" a="1"/>
  <c r="V2456" i="1" s="1"/>
  <c r="F2457" i="1"/>
  <c r="G2457" i="1"/>
  <c r="U2457" i="1"/>
  <c r="V2457" i="1" s="1" a="1"/>
  <c r="V2457" i="1" s="1"/>
  <c r="F2458" i="1"/>
  <c r="G2458" i="1"/>
  <c r="U2458" i="1"/>
  <c r="V2458" i="1" s="1" a="1"/>
  <c r="V2458" i="1" s="1"/>
  <c r="F2459" i="1"/>
  <c r="G2459" i="1"/>
  <c r="U2459" i="1"/>
  <c r="V2459" i="1" s="1" a="1"/>
  <c r="V2459" i="1" s="1"/>
  <c r="F2460" i="1"/>
  <c r="G2460" i="1"/>
  <c r="U2460" i="1"/>
  <c r="V2460" i="1" s="1" a="1"/>
  <c r="V2460" i="1" s="1"/>
  <c r="F2461" i="1"/>
  <c r="G2461" i="1"/>
  <c r="U2461" i="1"/>
  <c r="V2461" i="1" s="1" a="1"/>
  <c r="V2461" i="1" s="1"/>
  <c r="F2462" i="1"/>
  <c r="G2462" i="1"/>
  <c r="U2462" i="1"/>
  <c r="V2462" i="1" s="1" a="1"/>
  <c r="V2462" i="1" s="1"/>
  <c r="F2463" i="1"/>
  <c r="G2463" i="1"/>
  <c r="U2463" i="1"/>
  <c r="V2463" i="1" s="1" a="1"/>
  <c r="V2463" i="1" s="1"/>
  <c r="F2464" i="1"/>
  <c r="G2464" i="1"/>
  <c r="U2464" i="1"/>
  <c r="V2464" i="1" s="1" a="1"/>
  <c r="V2464" i="1" s="1"/>
  <c r="F2465" i="1"/>
  <c r="G2465" i="1"/>
  <c r="U2465" i="1"/>
  <c r="V2465" i="1" s="1" a="1"/>
  <c r="V2465" i="1" s="1"/>
  <c r="F2466" i="1"/>
  <c r="G2466" i="1"/>
  <c r="U2466" i="1"/>
  <c r="V2466" i="1" s="1" a="1"/>
  <c r="V2466" i="1" s="1"/>
  <c r="F2467" i="1"/>
  <c r="G2467" i="1"/>
  <c r="U2467" i="1"/>
  <c r="V2467" i="1" s="1" a="1"/>
  <c r="V2467" i="1" s="1"/>
  <c r="F2468" i="1"/>
  <c r="G2468" i="1"/>
  <c r="U2468" i="1"/>
  <c r="V2468" i="1" s="1" a="1"/>
  <c r="V2468" i="1" s="1"/>
  <c r="F2469" i="1"/>
  <c r="G2469" i="1"/>
  <c r="U2469" i="1"/>
  <c r="V2469" i="1" s="1" a="1"/>
  <c r="V2469" i="1" s="1"/>
  <c r="F2470" i="1"/>
  <c r="G2470" i="1"/>
  <c r="U2470" i="1"/>
  <c r="V2470" i="1" s="1" a="1"/>
  <c r="V2470" i="1" s="1"/>
  <c r="F2471" i="1"/>
  <c r="G2471" i="1"/>
  <c r="U2471" i="1"/>
  <c r="V2471" i="1" s="1" a="1"/>
  <c r="V2471" i="1" s="1"/>
  <c r="F2472" i="1"/>
  <c r="G2472" i="1"/>
  <c r="U2472" i="1"/>
  <c r="V2472" i="1" s="1" a="1"/>
  <c r="V2472" i="1" s="1"/>
  <c r="F2473" i="1"/>
  <c r="G2473" i="1"/>
  <c r="U2473" i="1"/>
  <c r="V2473" i="1" s="1" a="1"/>
  <c r="V2473" i="1" s="1"/>
  <c r="F2474" i="1"/>
  <c r="G2474" i="1"/>
  <c r="U2474" i="1"/>
  <c r="V2474" i="1" s="1" a="1"/>
  <c r="V2474" i="1" s="1"/>
  <c r="F2475" i="1"/>
  <c r="G2475" i="1"/>
  <c r="U2475" i="1"/>
  <c r="V2475" i="1" s="1" a="1"/>
  <c r="V2475" i="1" s="1"/>
  <c r="F2476" i="1"/>
  <c r="G2476" i="1"/>
  <c r="U2476" i="1"/>
  <c r="V2476" i="1" s="1" a="1"/>
  <c r="V2476" i="1" s="1"/>
  <c r="F2477" i="1"/>
  <c r="G2477" i="1"/>
  <c r="U2477" i="1"/>
  <c r="V2477" i="1" s="1" a="1"/>
  <c r="V2477" i="1" s="1"/>
  <c r="F2478" i="1"/>
  <c r="G2478" i="1"/>
  <c r="U2478" i="1"/>
  <c r="V2478" i="1" s="1" a="1"/>
  <c r="V2478" i="1" s="1"/>
  <c r="F2479" i="1"/>
  <c r="G2479" i="1"/>
  <c r="U2479" i="1"/>
  <c r="V2479" i="1" s="1" a="1"/>
  <c r="V2479" i="1" s="1"/>
  <c r="F2480" i="1"/>
  <c r="G2480" i="1"/>
  <c r="U2480" i="1"/>
  <c r="V2480" i="1" s="1" a="1"/>
  <c r="V2480" i="1" s="1"/>
  <c r="F2481" i="1"/>
  <c r="G2481" i="1"/>
  <c r="U2481" i="1"/>
  <c r="V2481" i="1" s="1" a="1"/>
  <c r="V2481" i="1" s="1"/>
  <c r="F2482" i="1"/>
  <c r="G2482" i="1"/>
  <c r="U2482" i="1"/>
  <c r="V2482" i="1" s="1" a="1"/>
  <c r="V2482" i="1" s="1"/>
  <c r="F2483" i="1"/>
  <c r="G2483" i="1"/>
  <c r="U2483" i="1"/>
  <c r="V2483" i="1" s="1" a="1"/>
  <c r="V2483" i="1" s="1"/>
  <c r="F2484" i="1"/>
  <c r="G2484" i="1"/>
  <c r="U2484" i="1"/>
  <c r="V2484" i="1" s="1" a="1"/>
  <c r="V2484" i="1" s="1"/>
  <c r="F2485" i="1"/>
  <c r="G2485" i="1"/>
  <c r="U2485" i="1"/>
  <c r="V2485" i="1" s="1" a="1"/>
  <c r="V2485" i="1" s="1"/>
  <c r="F2486" i="1"/>
  <c r="G2486" i="1"/>
  <c r="U2486" i="1"/>
  <c r="V2486" i="1" s="1" a="1"/>
  <c r="V2486" i="1" s="1"/>
  <c r="F2487" i="1"/>
  <c r="G2487" i="1"/>
  <c r="U2487" i="1"/>
  <c r="V2487" i="1" s="1" a="1"/>
  <c r="V2487" i="1" s="1"/>
  <c r="F2488" i="1"/>
  <c r="G2488" i="1"/>
  <c r="U2488" i="1"/>
  <c r="V2488" i="1" s="1" a="1"/>
  <c r="V2488" i="1" s="1"/>
  <c r="F2489" i="1"/>
  <c r="G2489" i="1"/>
  <c r="U2489" i="1"/>
  <c r="V2489" i="1" s="1" a="1"/>
  <c r="V2489" i="1" s="1"/>
  <c r="F2490" i="1"/>
  <c r="G2490" i="1"/>
  <c r="U2490" i="1"/>
  <c r="V2490" i="1" s="1" a="1"/>
  <c r="V2490" i="1" s="1"/>
  <c r="F2491" i="1"/>
  <c r="G2491" i="1"/>
  <c r="U2491" i="1"/>
  <c r="V2491" i="1" s="1" a="1"/>
  <c r="V2491" i="1" s="1"/>
  <c r="F2492" i="1"/>
  <c r="G2492" i="1"/>
  <c r="U2492" i="1"/>
  <c r="V2492" i="1" s="1" a="1"/>
  <c r="V2492" i="1" s="1"/>
  <c r="F2493" i="1"/>
  <c r="G2493" i="1"/>
  <c r="U2493" i="1"/>
  <c r="V2493" i="1" s="1" a="1"/>
  <c r="V2493" i="1" s="1"/>
  <c r="F2494" i="1"/>
  <c r="G2494" i="1"/>
  <c r="U2494" i="1"/>
  <c r="V2494" i="1" s="1" a="1"/>
  <c r="V2494" i="1" s="1"/>
  <c r="F2495" i="1"/>
  <c r="G2495" i="1"/>
  <c r="U2495" i="1"/>
  <c r="V2495" i="1" s="1" a="1"/>
  <c r="V2495" i="1" s="1"/>
  <c r="F2496" i="1"/>
  <c r="G2496" i="1"/>
  <c r="U2496" i="1"/>
  <c r="V2496" i="1" s="1" a="1"/>
  <c r="V2496" i="1" s="1"/>
  <c r="F2497" i="1"/>
  <c r="G2497" i="1"/>
  <c r="U2497" i="1"/>
  <c r="V2497" i="1" s="1" a="1"/>
  <c r="V2497" i="1" s="1"/>
  <c r="F2498" i="1"/>
  <c r="G2498" i="1"/>
  <c r="U2498" i="1"/>
  <c r="V2498" i="1" s="1" a="1"/>
  <c r="V2498" i="1" s="1"/>
  <c r="F2499" i="1"/>
  <c r="G2499" i="1"/>
  <c r="U2499" i="1"/>
  <c r="V2499" i="1" s="1" a="1"/>
  <c r="V2499" i="1" s="1"/>
  <c r="F2500" i="1"/>
  <c r="G2500" i="1"/>
  <c r="U2500" i="1"/>
  <c r="V2500" i="1" s="1" a="1"/>
  <c r="V2500" i="1" s="1"/>
  <c r="F2501" i="1"/>
  <c r="G2501" i="1"/>
  <c r="U2501" i="1"/>
  <c r="V2501" i="1" s="1" a="1"/>
  <c r="V2501" i="1" s="1"/>
  <c r="F2502" i="1"/>
  <c r="G2502" i="1"/>
  <c r="U2502" i="1"/>
  <c r="V2502" i="1" s="1" a="1"/>
  <c r="V2502" i="1" s="1"/>
  <c r="F2503" i="1"/>
  <c r="G2503" i="1"/>
  <c r="U2503" i="1"/>
  <c r="V2503" i="1" s="1" a="1"/>
  <c r="V2503" i="1" s="1"/>
  <c r="F2504" i="1"/>
  <c r="G2504" i="1"/>
  <c r="U2504" i="1"/>
  <c r="V2504" i="1" s="1" a="1"/>
  <c r="V2504" i="1" s="1"/>
  <c r="F2505" i="1"/>
  <c r="G2505" i="1"/>
  <c r="U2505" i="1"/>
  <c r="V2505" i="1" s="1" a="1"/>
  <c r="V2505" i="1" s="1"/>
  <c r="F2506" i="1"/>
  <c r="G2506" i="1"/>
  <c r="U2506" i="1"/>
  <c r="V2506" i="1" s="1" a="1"/>
  <c r="V2506" i="1" s="1"/>
  <c r="F2507" i="1"/>
  <c r="G2507" i="1"/>
  <c r="U2507" i="1"/>
  <c r="V2507" i="1" s="1" a="1"/>
  <c r="V2507" i="1" s="1"/>
  <c r="F2508" i="1"/>
  <c r="G2508" i="1"/>
  <c r="U2508" i="1"/>
  <c r="V2508" i="1" s="1" a="1"/>
  <c r="V2508" i="1" s="1"/>
  <c r="F2509" i="1"/>
  <c r="G2509" i="1"/>
  <c r="U2509" i="1"/>
  <c r="V2509" i="1" s="1" a="1"/>
  <c r="V2509" i="1" s="1"/>
  <c r="F2510" i="1"/>
  <c r="G2510" i="1"/>
  <c r="U2510" i="1"/>
  <c r="V2510" i="1" s="1" a="1"/>
  <c r="V2510" i="1" s="1"/>
  <c r="F2511" i="1"/>
  <c r="G2511" i="1"/>
  <c r="U2511" i="1"/>
  <c r="V2511" i="1" s="1" a="1"/>
  <c r="V2511" i="1" s="1"/>
  <c r="F2512" i="1"/>
  <c r="G2512" i="1"/>
  <c r="U2512" i="1"/>
  <c r="V2512" i="1" s="1" a="1"/>
  <c r="V2512" i="1" s="1"/>
  <c r="F2513" i="1"/>
  <c r="G2513" i="1"/>
  <c r="U2513" i="1"/>
  <c r="V2513" i="1" s="1" a="1"/>
  <c r="V2513" i="1" s="1"/>
  <c r="F2514" i="1"/>
  <c r="G2514" i="1"/>
  <c r="U2514" i="1"/>
  <c r="V2514" i="1" s="1" a="1"/>
  <c r="V2514" i="1" s="1"/>
  <c r="F2515" i="1"/>
  <c r="G2515" i="1"/>
  <c r="U2515" i="1"/>
  <c r="V2515" i="1" s="1" a="1"/>
  <c r="V2515" i="1" s="1"/>
  <c r="F2516" i="1"/>
  <c r="G2516" i="1"/>
  <c r="U2516" i="1"/>
  <c r="V2516" i="1" s="1" a="1"/>
  <c r="V2516" i="1" s="1"/>
  <c r="F2517" i="1"/>
  <c r="G2517" i="1"/>
  <c r="U2517" i="1"/>
  <c r="V2517" i="1" s="1" a="1"/>
  <c r="V2517" i="1" s="1"/>
  <c r="F2518" i="1"/>
  <c r="G2518" i="1"/>
  <c r="U2518" i="1"/>
  <c r="V2518" i="1" s="1" a="1"/>
  <c r="V2518" i="1" s="1"/>
  <c r="F2519" i="1"/>
  <c r="G2519" i="1"/>
  <c r="U2519" i="1"/>
  <c r="V2519" i="1" s="1" a="1"/>
  <c r="V2519" i="1" s="1"/>
  <c r="F2520" i="1"/>
  <c r="G2520" i="1"/>
  <c r="U2520" i="1"/>
  <c r="V2520" i="1" s="1" a="1"/>
  <c r="V2520" i="1" s="1"/>
  <c r="F2521" i="1"/>
  <c r="G2521" i="1"/>
  <c r="U2521" i="1"/>
  <c r="V2521" i="1" s="1" a="1"/>
  <c r="V2521" i="1" s="1"/>
  <c r="F2522" i="1"/>
  <c r="G2522" i="1"/>
  <c r="U2522" i="1"/>
  <c r="V2522" i="1" s="1" a="1"/>
  <c r="V2522" i="1" s="1"/>
  <c r="F2523" i="1"/>
  <c r="G2523" i="1"/>
  <c r="U2523" i="1"/>
  <c r="V2523" i="1" s="1" a="1"/>
  <c r="V2523" i="1" s="1"/>
  <c r="F2524" i="1"/>
  <c r="G2524" i="1"/>
  <c r="U2524" i="1"/>
  <c r="V2524" i="1" s="1" a="1"/>
  <c r="V2524" i="1" s="1"/>
  <c r="F2525" i="1"/>
  <c r="G2525" i="1"/>
  <c r="U2525" i="1"/>
  <c r="V2525" i="1" s="1" a="1"/>
  <c r="V2525" i="1" s="1"/>
  <c r="F2526" i="1"/>
  <c r="G2526" i="1"/>
  <c r="U2526" i="1"/>
  <c r="V2526" i="1" s="1" a="1"/>
  <c r="V2526" i="1" s="1"/>
  <c r="F2527" i="1"/>
  <c r="G2527" i="1"/>
  <c r="U2527" i="1"/>
  <c r="V2527" i="1" s="1" a="1"/>
  <c r="V2527" i="1" s="1"/>
  <c r="F2528" i="1"/>
  <c r="G2528" i="1"/>
  <c r="U2528" i="1"/>
  <c r="V2528" i="1" s="1" a="1"/>
  <c r="V2528" i="1" s="1"/>
  <c r="F2529" i="1"/>
  <c r="G2529" i="1"/>
  <c r="U2529" i="1"/>
  <c r="V2529" i="1" s="1" a="1"/>
  <c r="V2529" i="1" s="1"/>
  <c r="F2530" i="1"/>
  <c r="G2530" i="1"/>
  <c r="U2530" i="1"/>
  <c r="V2530" i="1" s="1" a="1"/>
  <c r="V2530" i="1" s="1"/>
  <c r="F2531" i="1"/>
  <c r="G2531" i="1"/>
  <c r="U2531" i="1"/>
  <c r="V2531" i="1" s="1" a="1"/>
  <c r="V2531" i="1" s="1"/>
  <c r="F2532" i="1"/>
  <c r="G2532" i="1"/>
  <c r="U2532" i="1"/>
  <c r="V2532" i="1" s="1" a="1"/>
  <c r="V2532" i="1" s="1"/>
  <c r="F2533" i="1"/>
  <c r="G2533" i="1"/>
  <c r="U2533" i="1"/>
  <c r="V2533" i="1" s="1" a="1"/>
  <c r="V2533" i="1" s="1"/>
  <c r="F2534" i="1"/>
  <c r="G2534" i="1"/>
  <c r="U2534" i="1"/>
  <c r="V2534" i="1" s="1" a="1"/>
  <c r="V2534" i="1" s="1"/>
  <c r="F2535" i="1"/>
  <c r="G2535" i="1"/>
  <c r="U2535" i="1"/>
  <c r="V2535" i="1" s="1" a="1"/>
  <c r="V2535" i="1" s="1"/>
  <c r="F2536" i="1"/>
  <c r="G2536" i="1"/>
  <c r="U2536" i="1"/>
  <c r="V2536" i="1" s="1" a="1"/>
  <c r="V2536" i="1" s="1"/>
  <c r="F2537" i="1"/>
  <c r="G2537" i="1"/>
  <c r="U2537" i="1"/>
  <c r="V2537" i="1" s="1" a="1"/>
  <c r="V2537" i="1" s="1"/>
  <c r="F2538" i="1"/>
  <c r="G2538" i="1"/>
  <c r="U2538" i="1"/>
  <c r="V2538" i="1" s="1" a="1"/>
  <c r="V2538" i="1" s="1"/>
  <c r="F2539" i="1"/>
  <c r="G2539" i="1"/>
  <c r="U2539" i="1"/>
  <c r="V2539" i="1" s="1" a="1"/>
  <c r="V2539" i="1" s="1"/>
  <c r="F2540" i="1"/>
  <c r="G2540" i="1"/>
  <c r="U2540" i="1"/>
  <c r="V2540" i="1" s="1" a="1"/>
  <c r="V2540" i="1" s="1"/>
  <c r="F2541" i="1"/>
  <c r="G2541" i="1"/>
  <c r="U2541" i="1"/>
  <c r="V2541" i="1" s="1" a="1"/>
  <c r="V2541" i="1" s="1"/>
  <c r="F2542" i="1"/>
  <c r="G2542" i="1"/>
  <c r="U2542" i="1"/>
  <c r="V2542" i="1" s="1" a="1"/>
  <c r="V2542" i="1" s="1"/>
  <c r="F2543" i="1"/>
  <c r="G2543" i="1"/>
  <c r="U2543" i="1"/>
  <c r="V2543" i="1" s="1" a="1"/>
  <c r="V2543" i="1" s="1"/>
  <c r="F2544" i="1"/>
  <c r="G2544" i="1"/>
  <c r="U2544" i="1"/>
  <c r="V2544" i="1" s="1" a="1"/>
  <c r="V2544" i="1" s="1"/>
  <c r="F2545" i="1"/>
  <c r="G2545" i="1"/>
  <c r="U2545" i="1"/>
  <c r="V2545" i="1" s="1" a="1"/>
  <c r="V2545" i="1" s="1"/>
  <c r="F2546" i="1"/>
  <c r="G2546" i="1"/>
  <c r="U2546" i="1"/>
  <c r="V2546" i="1" s="1" a="1"/>
  <c r="V2546" i="1" s="1"/>
  <c r="F2547" i="1"/>
  <c r="G2547" i="1"/>
  <c r="U2547" i="1"/>
  <c r="V2547" i="1" s="1" a="1"/>
  <c r="V2547" i="1" s="1"/>
  <c r="F2548" i="1"/>
  <c r="G2548" i="1"/>
  <c r="U2548" i="1"/>
  <c r="V2548" i="1" s="1" a="1"/>
  <c r="V2548" i="1" s="1"/>
  <c r="F2549" i="1"/>
  <c r="G2549" i="1"/>
  <c r="U2549" i="1"/>
  <c r="V2549" i="1" s="1" a="1"/>
  <c r="V2549" i="1" s="1"/>
  <c r="F2550" i="1"/>
  <c r="G2550" i="1"/>
  <c r="U2550" i="1"/>
  <c r="V2550" i="1" s="1" a="1"/>
  <c r="V2550" i="1" s="1"/>
  <c r="F2551" i="1"/>
  <c r="G2551" i="1"/>
  <c r="U2551" i="1"/>
  <c r="V2551" i="1" s="1" a="1"/>
  <c r="V2551" i="1" s="1"/>
  <c r="F2552" i="1"/>
  <c r="G2552" i="1"/>
  <c r="U2552" i="1"/>
  <c r="V2552" i="1" s="1" a="1"/>
  <c r="V2552" i="1" s="1"/>
  <c r="F2553" i="1"/>
  <c r="G2553" i="1"/>
  <c r="U2553" i="1"/>
  <c r="V2553" i="1" s="1" a="1"/>
  <c r="V2553" i="1" s="1"/>
  <c r="F2554" i="1"/>
  <c r="G2554" i="1"/>
  <c r="U2554" i="1"/>
  <c r="V2554" i="1" s="1" a="1"/>
  <c r="V2554" i="1" s="1"/>
  <c r="F2555" i="1"/>
  <c r="G2555" i="1"/>
  <c r="U2555" i="1"/>
  <c r="V2555" i="1" s="1" a="1"/>
  <c r="V2555" i="1" s="1"/>
  <c r="F2556" i="1"/>
  <c r="G2556" i="1"/>
  <c r="U2556" i="1"/>
  <c r="V2556" i="1" s="1" a="1"/>
  <c r="V2556" i="1" s="1"/>
  <c r="F2557" i="1"/>
  <c r="G2557" i="1"/>
  <c r="U2557" i="1"/>
  <c r="V2557" i="1" s="1" a="1"/>
  <c r="V2557" i="1" s="1"/>
  <c r="F2558" i="1"/>
  <c r="G2558" i="1"/>
  <c r="U2558" i="1"/>
  <c r="V2558" i="1" s="1" a="1"/>
  <c r="V2558" i="1" s="1"/>
  <c r="F2559" i="1"/>
  <c r="G2559" i="1"/>
  <c r="U2559" i="1"/>
  <c r="V2559" i="1" s="1" a="1"/>
  <c r="V2559" i="1" s="1"/>
  <c r="F2560" i="1"/>
  <c r="G2560" i="1"/>
  <c r="U2560" i="1"/>
  <c r="V2560" i="1" s="1" a="1"/>
  <c r="V2560" i="1" s="1"/>
  <c r="F2561" i="1"/>
  <c r="G2561" i="1"/>
  <c r="U2561" i="1"/>
  <c r="V2561" i="1" s="1" a="1"/>
  <c r="V2561" i="1" s="1"/>
  <c r="F2562" i="1"/>
  <c r="G2562" i="1"/>
  <c r="U2562" i="1"/>
  <c r="V2562" i="1" s="1" a="1"/>
  <c r="V2562" i="1" s="1"/>
  <c r="F2563" i="1"/>
  <c r="G2563" i="1"/>
  <c r="U2563" i="1"/>
  <c r="V2563" i="1" s="1" a="1"/>
  <c r="V2563" i="1" s="1"/>
  <c r="F2564" i="1"/>
  <c r="G2564" i="1"/>
  <c r="U2564" i="1"/>
  <c r="V2564" i="1" s="1" a="1"/>
  <c r="V2564" i="1" s="1"/>
  <c r="F2565" i="1"/>
  <c r="G2565" i="1"/>
  <c r="U2565" i="1"/>
  <c r="V2565" i="1" s="1" a="1"/>
  <c r="V2565" i="1" s="1"/>
  <c r="F2566" i="1"/>
  <c r="G2566" i="1"/>
  <c r="U2566" i="1"/>
  <c r="V2566" i="1" s="1" a="1"/>
  <c r="V2566" i="1" s="1"/>
  <c r="F2567" i="1"/>
  <c r="G2567" i="1"/>
  <c r="U2567" i="1"/>
  <c r="V2567" i="1" s="1" a="1"/>
  <c r="V2567" i="1" s="1"/>
  <c r="F2568" i="1"/>
  <c r="G2568" i="1"/>
  <c r="U2568" i="1"/>
  <c r="V2568" i="1" s="1" a="1"/>
  <c r="V2568" i="1" s="1"/>
  <c r="F2569" i="1"/>
  <c r="G2569" i="1"/>
  <c r="U2569" i="1"/>
  <c r="V2569" i="1" s="1" a="1"/>
  <c r="V2569" i="1" s="1"/>
  <c r="F2570" i="1"/>
  <c r="G2570" i="1"/>
  <c r="U2570" i="1"/>
  <c r="V2570" i="1" s="1" a="1"/>
  <c r="V2570" i="1" s="1"/>
  <c r="F2571" i="1"/>
  <c r="G2571" i="1"/>
  <c r="U2571" i="1"/>
  <c r="V2571" i="1" s="1" a="1"/>
  <c r="V2571" i="1" s="1"/>
  <c r="F2572" i="1"/>
  <c r="G2572" i="1"/>
  <c r="U2572" i="1"/>
  <c r="V2572" i="1" s="1" a="1"/>
  <c r="V2572" i="1" s="1"/>
  <c r="F2573" i="1"/>
  <c r="G2573" i="1"/>
  <c r="U2573" i="1"/>
  <c r="V2573" i="1" s="1" a="1"/>
  <c r="V2573" i="1" s="1"/>
  <c r="F2574" i="1"/>
  <c r="G2574" i="1"/>
  <c r="U2574" i="1"/>
  <c r="V2574" i="1" s="1" a="1"/>
  <c r="V2574" i="1" s="1"/>
  <c r="F2575" i="1"/>
  <c r="G2575" i="1"/>
  <c r="U2575" i="1"/>
  <c r="V2575" i="1" s="1" a="1"/>
  <c r="V2575" i="1" s="1"/>
  <c r="F2576" i="1"/>
  <c r="G2576" i="1"/>
  <c r="U2576" i="1"/>
  <c r="V2576" i="1" s="1" a="1"/>
  <c r="V2576" i="1" s="1"/>
  <c r="F2577" i="1"/>
  <c r="G2577" i="1"/>
  <c r="U2577" i="1"/>
  <c r="V2577" i="1" s="1" a="1"/>
  <c r="V2577" i="1" s="1"/>
  <c r="F2578" i="1"/>
  <c r="G2578" i="1"/>
  <c r="U2578" i="1"/>
  <c r="V2578" i="1" s="1" a="1"/>
  <c r="V2578" i="1" s="1"/>
  <c r="F2579" i="1"/>
  <c r="G2579" i="1"/>
  <c r="U2579" i="1"/>
  <c r="V2579" i="1" s="1" a="1"/>
  <c r="V2579" i="1" s="1"/>
  <c r="F2580" i="1"/>
  <c r="G2580" i="1"/>
  <c r="U2580" i="1"/>
  <c r="V2580" i="1" s="1" a="1"/>
  <c r="V2580" i="1" s="1"/>
  <c r="F2581" i="1"/>
  <c r="G2581" i="1"/>
  <c r="U2581" i="1"/>
  <c r="V2581" i="1" s="1" a="1"/>
  <c r="V2581" i="1" s="1"/>
  <c r="F2582" i="1"/>
  <c r="G2582" i="1"/>
  <c r="U2582" i="1"/>
  <c r="V2582" i="1" s="1" a="1"/>
  <c r="V2582" i="1" s="1"/>
  <c r="F2583" i="1"/>
  <c r="G2583" i="1"/>
  <c r="U2583" i="1"/>
  <c r="V2583" i="1" s="1" a="1"/>
  <c r="V2583" i="1" s="1"/>
  <c r="F2584" i="1"/>
  <c r="G2584" i="1"/>
  <c r="U2584" i="1"/>
  <c r="V2584" i="1" s="1" a="1"/>
  <c r="V2584" i="1" s="1"/>
  <c r="F2585" i="1"/>
  <c r="G2585" i="1"/>
  <c r="U2585" i="1"/>
  <c r="V2585" i="1" s="1" a="1"/>
  <c r="V2585" i="1" s="1"/>
  <c r="F2586" i="1"/>
  <c r="G2586" i="1"/>
  <c r="U2586" i="1"/>
  <c r="V2586" i="1" s="1" a="1"/>
  <c r="V2586" i="1" s="1"/>
  <c r="F2587" i="1"/>
  <c r="G2587" i="1"/>
  <c r="U2587" i="1"/>
  <c r="V2587" i="1" s="1" a="1"/>
  <c r="V2587" i="1" s="1"/>
  <c r="F2588" i="1"/>
  <c r="G2588" i="1"/>
  <c r="U2588" i="1"/>
  <c r="V2588" i="1" s="1" a="1"/>
  <c r="V2588" i="1" s="1"/>
  <c r="F2589" i="1"/>
  <c r="G2589" i="1"/>
  <c r="U2589" i="1"/>
  <c r="V2589" i="1" s="1" a="1"/>
  <c r="V2589" i="1" s="1"/>
  <c r="F2590" i="1"/>
  <c r="G2590" i="1"/>
  <c r="U2590" i="1"/>
  <c r="V2590" i="1" s="1" a="1"/>
  <c r="V2590" i="1" s="1"/>
  <c r="F2591" i="1"/>
  <c r="G2591" i="1"/>
  <c r="U2591" i="1"/>
  <c r="V2591" i="1" s="1" a="1"/>
  <c r="V2591" i="1" s="1"/>
  <c r="F2592" i="1"/>
  <c r="G2592" i="1"/>
  <c r="U2592" i="1"/>
  <c r="V2592" i="1" s="1" a="1"/>
  <c r="V2592" i="1" s="1"/>
  <c r="F2593" i="1"/>
  <c r="G2593" i="1"/>
  <c r="U2593" i="1"/>
  <c r="V2593" i="1" s="1" a="1"/>
  <c r="V2593" i="1" s="1"/>
  <c r="F2594" i="1"/>
  <c r="G2594" i="1"/>
  <c r="U2594" i="1"/>
  <c r="V2594" i="1" s="1" a="1"/>
  <c r="V2594" i="1" s="1"/>
  <c r="F2595" i="1"/>
  <c r="G2595" i="1"/>
  <c r="U2595" i="1"/>
  <c r="V2595" i="1" s="1" a="1"/>
  <c r="V2595" i="1" s="1"/>
  <c r="F2596" i="1"/>
  <c r="G2596" i="1"/>
  <c r="U2596" i="1"/>
  <c r="V2596" i="1" s="1" a="1"/>
  <c r="V2596" i="1" s="1"/>
  <c r="F2597" i="1"/>
  <c r="G2597" i="1"/>
  <c r="U2597" i="1"/>
  <c r="V2597" i="1" s="1" a="1"/>
  <c r="V2597" i="1" s="1"/>
  <c r="F2598" i="1"/>
  <c r="G2598" i="1"/>
  <c r="U2598" i="1"/>
  <c r="V2598" i="1" s="1" a="1"/>
  <c r="V2598" i="1" s="1"/>
  <c r="F2599" i="1"/>
  <c r="G2599" i="1"/>
  <c r="U2599" i="1"/>
  <c r="V2599" i="1" s="1" a="1"/>
  <c r="V2599" i="1" s="1"/>
  <c r="F2600" i="1"/>
  <c r="G2600" i="1"/>
  <c r="U2600" i="1"/>
  <c r="V2600" i="1" s="1" a="1"/>
  <c r="V2600" i="1" s="1"/>
  <c r="F2601" i="1"/>
  <c r="G2601" i="1"/>
  <c r="U2601" i="1"/>
  <c r="V2601" i="1" s="1" a="1"/>
  <c r="V2601" i="1" s="1"/>
  <c r="F2602" i="1"/>
  <c r="G2602" i="1"/>
  <c r="U2602" i="1"/>
  <c r="V2602" i="1" s="1" a="1"/>
  <c r="V2602" i="1" s="1"/>
  <c r="F2603" i="1"/>
  <c r="G2603" i="1"/>
  <c r="U2603" i="1"/>
  <c r="V2603" i="1" s="1" a="1"/>
  <c r="V2603" i="1" s="1"/>
  <c r="F2604" i="1"/>
  <c r="G2604" i="1"/>
  <c r="U2604" i="1"/>
  <c r="V2604" i="1" s="1" a="1"/>
  <c r="V2604" i="1" s="1"/>
  <c r="F2605" i="1"/>
  <c r="G2605" i="1"/>
  <c r="U2605" i="1"/>
  <c r="V2605" i="1" s="1" a="1"/>
  <c r="V2605" i="1" s="1"/>
  <c r="F2606" i="1"/>
  <c r="G2606" i="1"/>
  <c r="U2606" i="1"/>
  <c r="V2606" i="1" s="1" a="1"/>
  <c r="V2606" i="1" s="1"/>
  <c r="F2607" i="1"/>
  <c r="G2607" i="1"/>
  <c r="U2607" i="1"/>
  <c r="V2607" i="1" s="1" a="1"/>
  <c r="V2607" i="1" s="1"/>
  <c r="F2608" i="1"/>
  <c r="G2608" i="1"/>
  <c r="U2608" i="1"/>
  <c r="V2608" i="1" s="1" a="1"/>
  <c r="V2608" i="1" s="1"/>
  <c r="F2609" i="1"/>
  <c r="G2609" i="1"/>
  <c r="U2609" i="1"/>
  <c r="V2609" i="1" s="1" a="1"/>
  <c r="V2609" i="1" s="1"/>
  <c r="F2610" i="1"/>
  <c r="G2610" i="1"/>
  <c r="U2610" i="1"/>
  <c r="V2610" i="1" s="1" a="1"/>
  <c r="V2610" i="1" s="1"/>
  <c r="F2611" i="1"/>
  <c r="G2611" i="1"/>
  <c r="U2611" i="1"/>
  <c r="V2611" i="1" s="1" a="1"/>
  <c r="V2611" i="1" s="1"/>
  <c r="F2612" i="1"/>
  <c r="G2612" i="1"/>
  <c r="U2612" i="1"/>
  <c r="V2612" i="1" s="1" a="1"/>
  <c r="V2612" i="1" s="1"/>
  <c r="F2613" i="1"/>
  <c r="G2613" i="1"/>
  <c r="U2613" i="1"/>
  <c r="V2613" i="1" s="1" a="1"/>
  <c r="V2613" i="1" s="1"/>
  <c r="F2614" i="1"/>
  <c r="G2614" i="1"/>
  <c r="U2614" i="1"/>
  <c r="V2614" i="1" s="1" a="1"/>
  <c r="V2614" i="1" s="1"/>
  <c r="F2615" i="1"/>
  <c r="G2615" i="1"/>
  <c r="U2615" i="1"/>
  <c r="V2615" i="1" s="1" a="1"/>
  <c r="V2615" i="1" s="1"/>
  <c r="F2616" i="1"/>
  <c r="G2616" i="1"/>
  <c r="U2616" i="1"/>
  <c r="V2616" i="1" s="1" a="1"/>
  <c r="V2616" i="1" s="1"/>
  <c r="F2617" i="1"/>
  <c r="G2617" i="1"/>
  <c r="U2617" i="1"/>
  <c r="V2617" i="1" s="1" a="1"/>
  <c r="V2617" i="1" s="1"/>
  <c r="F2618" i="1"/>
  <c r="G2618" i="1"/>
  <c r="U2618" i="1"/>
  <c r="V2618" i="1" s="1" a="1"/>
  <c r="V2618" i="1" s="1"/>
  <c r="F2619" i="1"/>
  <c r="G2619" i="1"/>
  <c r="U2619" i="1"/>
  <c r="V2619" i="1" s="1" a="1"/>
  <c r="V2619" i="1" s="1"/>
  <c r="F2620" i="1"/>
  <c r="G2620" i="1"/>
  <c r="U2620" i="1"/>
  <c r="V2620" i="1" s="1" a="1"/>
  <c r="V2620" i="1" s="1"/>
  <c r="F2621" i="1"/>
  <c r="G2621" i="1"/>
  <c r="U2621" i="1"/>
  <c r="V2621" i="1" s="1" a="1"/>
  <c r="V2621" i="1" s="1"/>
  <c r="F2622" i="1"/>
  <c r="G2622" i="1"/>
  <c r="U2622" i="1"/>
  <c r="V2622" i="1" s="1" a="1"/>
  <c r="V2622" i="1" s="1"/>
  <c r="F2623" i="1"/>
  <c r="G2623" i="1"/>
  <c r="U2623" i="1"/>
  <c r="V2623" i="1" s="1" a="1"/>
  <c r="V2623" i="1" s="1"/>
  <c r="F2624" i="1"/>
  <c r="G2624" i="1"/>
  <c r="U2624" i="1"/>
  <c r="V2624" i="1" s="1" a="1"/>
  <c r="V2624" i="1" s="1"/>
  <c r="F2625" i="1"/>
  <c r="G2625" i="1"/>
  <c r="U2625" i="1"/>
  <c r="V2625" i="1" s="1" a="1"/>
  <c r="V2625" i="1" s="1"/>
  <c r="F2626" i="1"/>
  <c r="G2626" i="1"/>
  <c r="U2626" i="1"/>
  <c r="V2626" i="1" s="1" a="1"/>
  <c r="V2626" i="1" s="1"/>
  <c r="F2627" i="1"/>
  <c r="G2627" i="1"/>
  <c r="U2627" i="1"/>
  <c r="V2627" i="1" s="1" a="1"/>
  <c r="V2627" i="1" s="1"/>
  <c r="F2628" i="1"/>
  <c r="G2628" i="1"/>
  <c r="U2628" i="1"/>
  <c r="V2628" i="1" s="1" a="1"/>
  <c r="V2628" i="1" s="1"/>
  <c r="F2629" i="1"/>
  <c r="G2629" i="1"/>
  <c r="U2629" i="1"/>
  <c r="V2629" i="1" s="1" a="1"/>
  <c r="V2629" i="1" s="1"/>
  <c r="F2630" i="1"/>
  <c r="G2630" i="1"/>
  <c r="U2630" i="1"/>
  <c r="V2630" i="1" s="1" a="1"/>
  <c r="V2630" i="1" s="1"/>
  <c r="F2631" i="1"/>
  <c r="G2631" i="1"/>
  <c r="U2631" i="1"/>
  <c r="V2631" i="1" s="1" a="1"/>
  <c r="V2631" i="1" s="1"/>
  <c r="F2632" i="1"/>
  <c r="G2632" i="1"/>
  <c r="U2632" i="1"/>
  <c r="V2632" i="1" s="1" a="1"/>
  <c r="V2632" i="1" s="1"/>
  <c r="F2633" i="1"/>
  <c r="G2633" i="1"/>
  <c r="U2633" i="1"/>
  <c r="V2633" i="1" s="1" a="1"/>
  <c r="V2633" i="1" s="1"/>
  <c r="F2634" i="1"/>
  <c r="G2634" i="1"/>
  <c r="U2634" i="1"/>
  <c r="V2634" i="1" s="1" a="1"/>
  <c r="V2634" i="1" s="1"/>
  <c r="F2635" i="1"/>
  <c r="G2635" i="1"/>
  <c r="U2635" i="1"/>
  <c r="V2635" i="1" s="1" a="1"/>
  <c r="V2635" i="1" s="1"/>
  <c r="F2636" i="1"/>
  <c r="G2636" i="1"/>
  <c r="U2636" i="1"/>
  <c r="V2636" i="1" s="1" a="1"/>
  <c r="V2636" i="1" s="1"/>
  <c r="F2637" i="1"/>
  <c r="G2637" i="1"/>
  <c r="U2637" i="1"/>
  <c r="V2637" i="1" s="1" a="1"/>
  <c r="V2637" i="1" s="1"/>
  <c r="F2638" i="1"/>
  <c r="G2638" i="1"/>
  <c r="U2638" i="1"/>
  <c r="V2638" i="1" s="1" a="1"/>
  <c r="V2638" i="1" s="1"/>
  <c r="F2639" i="1"/>
  <c r="G2639" i="1"/>
  <c r="U2639" i="1"/>
  <c r="V2639" i="1" s="1" a="1"/>
  <c r="V2639" i="1" s="1"/>
  <c r="F2640" i="1"/>
  <c r="G2640" i="1"/>
  <c r="U2640" i="1"/>
  <c r="V2640" i="1" s="1" a="1"/>
  <c r="V2640" i="1" s="1"/>
  <c r="F2641" i="1"/>
  <c r="G2641" i="1"/>
  <c r="U2641" i="1"/>
  <c r="V2641" i="1" s="1" a="1"/>
  <c r="V2641" i="1" s="1"/>
  <c r="F2642" i="1"/>
  <c r="G2642" i="1"/>
  <c r="U2642" i="1"/>
  <c r="V2642" i="1" s="1" a="1"/>
  <c r="V2642" i="1" s="1"/>
  <c r="F2643" i="1"/>
  <c r="G2643" i="1"/>
  <c r="U2643" i="1"/>
  <c r="V2643" i="1" s="1" a="1"/>
  <c r="V2643" i="1" s="1"/>
  <c r="F2644" i="1"/>
  <c r="G2644" i="1"/>
  <c r="U2644" i="1"/>
  <c r="V2644" i="1" s="1" a="1"/>
  <c r="V2644" i="1" s="1"/>
  <c r="F2645" i="1"/>
  <c r="G2645" i="1"/>
  <c r="U2645" i="1"/>
  <c r="V2645" i="1" s="1" a="1"/>
  <c r="V2645" i="1" s="1"/>
  <c r="F2646" i="1"/>
  <c r="G2646" i="1"/>
  <c r="U2646" i="1"/>
  <c r="V2646" i="1" s="1" a="1"/>
  <c r="V2646" i="1" s="1"/>
  <c r="F2647" i="1"/>
  <c r="G2647" i="1"/>
  <c r="U2647" i="1"/>
  <c r="V2647" i="1" s="1" a="1"/>
  <c r="V2647" i="1" s="1"/>
  <c r="F2648" i="1"/>
  <c r="G2648" i="1"/>
  <c r="U2648" i="1"/>
  <c r="V2648" i="1" s="1" a="1"/>
  <c r="V2648" i="1" s="1"/>
  <c r="F2649" i="1"/>
  <c r="G2649" i="1"/>
  <c r="U2649" i="1"/>
  <c r="V2649" i="1" s="1" a="1"/>
  <c r="V2649" i="1" s="1"/>
  <c r="F2650" i="1"/>
  <c r="G2650" i="1"/>
  <c r="U2650" i="1"/>
  <c r="V2650" i="1" s="1" a="1"/>
  <c r="V2650" i="1" s="1"/>
  <c r="F2651" i="1"/>
  <c r="G2651" i="1"/>
  <c r="U2651" i="1"/>
  <c r="V2651" i="1" s="1" a="1"/>
  <c r="V2651" i="1" s="1"/>
  <c r="F2652" i="1"/>
  <c r="G2652" i="1"/>
  <c r="U2652" i="1"/>
  <c r="V2652" i="1" s="1" a="1"/>
  <c r="V2652" i="1" s="1"/>
  <c r="F2653" i="1"/>
  <c r="G2653" i="1"/>
  <c r="U2653" i="1"/>
  <c r="V2653" i="1" s="1" a="1"/>
  <c r="V2653" i="1" s="1"/>
  <c r="F2654" i="1"/>
  <c r="G2654" i="1"/>
  <c r="U2654" i="1"/>
  <c r="V2654" i="1" s="1" a="1"/>
  <c r="V2654" i="1" s="1"/>
  <c r="F2655" i="1"/>
  <c r="G2655" i="1"/>
  <c r="U2655" i="1"/>
  <c r="V2655" i="1" s="1" a="1"/>
  <c r="V2655" i="1" s="1"/>
  <c r="F2656" i="1"/>
  <c r="G2656" i="1"/>
  <c r="U2656" i="1"/>
  <c r="V2656" i="1" s="1" a="1"/>
  <c r="V2656" i="1" s="1"/>
  <c r="F2657" i="1"/>
  <c r="G2657" i="1"/>
  <c r="U2657" i="1"/>
  <c r="V2657" i="1" s="1" a="1"/>
  <c r="V2657" i="1" s="1"/>
  <c r="F2658" i="1"/>
  <c r="G2658" i="1"/>
  <c r="U2658" i="1"/>
  <c r="V2658" i="1" s="1" a="1"/>
  <c r="V2658" i="1" s="1"/>
  <c r="F2659" i="1"/>
  <c r="G2659" i="1"/>
  <c r="U2659" i="1"/>
  <c r="V2659" i="1" s="1" a="1"/>
  <c r="V2659" i="1" s="1"/>
  <c r="F2660" i="1"/>
  <c r="G2660" i="1"/>
  <c r="U2660" i="1"/>
  <c r="V2660" i="1" s="1" a="1"/>
  <c r="V2660" i="1" s="1"/>
  <c r="F2661" i="1"/>
  <c r="G2661" i="1"/>
  <c r="U2661" i="1"/>
  <c r="V2661" i="1" s="1" a="1"/>
  <c r="V2661" i="1" s="1"/>
  <c r="F2662" i="1"/>
  <c r="G2662" i="1"/>
  <c r="U2662" i="1"/>
  <c r="V2662" i="1" s="1" a="1"/>
  <c r="V2662" i="1" s="1"/>
  <c r="F2663" i="1"/>
  <c r="G2663" i="1"/>
  <c r="U2663" i="1"/>
  <c r="V2663" i="1" s="1" a="1"/>
  <c r="V2663" i="1" s="1"/>
  <c r="F2664" i="1"/>
  <c r="G2664" i="1"/>
  <c r="U2664" i="1"/>
  <c r="V2664" i="1" s="1" a="1"/>
  <c r="V2664" i="1" s="1"/>
  <c r="F2665" i="1"/>
  <c r="G2665" i="1"/>
  <c r="U2665" i="1"/>
  <c r="V2665" i="1" s="1" a="1"/>
  <c r="V2665" i="1" s="1"/>
  <c r="F2666" i="1"/>
  <c r="G2666" i="1"/>
  <c r="U2666" i="1"/>
  <c r="V2666" i="1" s="1" a="1"/>
  <c r="V2666" i="1" s="1"/>
  <c r="F2667" i="1"/>
  <c r="G2667" i="1"/>
  <c r="U2667" i="1"/>
  <c r="V2667" i="1" s="1" a="1"/>
  <c r="V2667" i="1" s="1"/>
  <c r="F2668" i="1"/>
  <c r="G2668" i="1"/>
  <c r="U2668" i="1"/>
  <c r="V2668" i="1" s="1" a="1"/>
  <c r="V2668" i="1" s="1"/>
  <c r="F2669" i="1"/>
  <c r="G2669" i="1"/>
  <c r="U2669" i="1"/>
  <c r="V2669" i="1" s="1" a="1"/>
  <c r="V2669" i="1" s="1"/>
  <c r="F2670" i="1"/>
  <c r="G2670" i="1"/>
  <c r="U2670" i="1"/>
  <c r="V2670" i="1" s="1" a="1"/>
  <c r="V2670" i="1" s="1"/>
  <c r="F2671" i="1"/>
  <c r="G2671" i="1"/>
  <c r="U2671" i="1"/>
  <c r="V2671" i="1" s="1" a="1"/>
  <c r="V2671" i="1" s="1"/>
  <c r="F2672" i="1"/>
  <c r="G2672" i="1"/>
  <c r="U2672" i="1"/>
  <c r="V2672" i="1" s="1" a="1"/>
  <c r="V2672" i="1" s="1"/>
  <c r="F2673" i="1"/>
  <c r="G2673" i="1"/>
  <c r="U2673" i="1"/>
  <c r="V2673" i="1" s="1" a="1"/>
  <c r="V2673" i="1" s="1"/>
  <c r="F2674" i="1"/>
  <c r="G2674" i="1"/>
  <c r="U2674" i="1"/>
  <c r="V2674" i="1" s="1" a="1"/>
  <c r="V2674" i="1" s="1"/>
  <c r="F2675" i="1"/>
  <c r="G2675" i="1"/>
  <c r="U2675" i="1"/>
  <c r="V2675" i="1" s="1" a="1"/>
  <c r="V2675" i="1" s="1"/>
  <c r="F2676" i="1"/>
  <c r="G2676" i="1"/>
  <c r="U2676" i="1"/>
  <c r="V2676" i="1" s="1" a="1"/>
  <c r="V2676" i="1" s="1"/>
  <c r="F2677" i="1"/>
  <c r="G2677" i="1"/>
  <c r="U2677" i="1"/>
  <c r="V2677" i="1" s="1" a="1"/>
  <c r="V2677" i="1" s="1"/>
  <c r="F2678" i="1"/>
  <c r="G2678" i="1"/>
  <c r="U2678" i="1"/>
  <c r="V2678" i="1" s="1" a="1"/>
  <c r="V2678" i="1" s="1"/>
  <c r="F2679" i="1"/>
  <c r="G2679" i="1"/>
  <c r="U2679" i="1"/>
  <c r="V2679" i="1" s="1" a="1"/>
  <c r="V2679" i="1" s="1"/>
  <c r="F2680" i="1"/>
  <c r="G2680" i="1"/>
  <c r="U2680" i="1"/>
  <c r="V2680" i="1" s="1" a="1"/>
  <c r="V2680" i="1" s="1"/>
  <c r="F2681" i="1"/>
  <c r="G2681" i="1"/>
  <c r="U2681" i="1"/>
  <c r="V2681" i="1" s="1" a="1"/>
  <c r="V2681" i="1" s="1"/>
  <c r="F2682" i="1"/>
  <c r="G2682" i="1"/>
  <c r="U2682" i="1"/>
  <c r="V2682" i="1" s="1" a="1"/>
  <c r="V2682" i="1" s="1"/>
  <c r="F2683" i="1"/>
  <c r="G2683" i="1"/>
  <c r="U2683" i="1"/>
  <c r="V2683" i="1" s="1" a="1"/>
  <c r="V2683" i="1" s="1"/>
  <c r="F2684" i="1"/>
  <c r="G2684" i="1"/>
  <c r="U2684" i="1"/>
  <c r="V2684" i="1" s="1" a="1"/>
  <c r="V2684" i="1" s="1"/>
  <c r="F2685" i="1"/>
  <c r="G2685" i="1"/>
  <c r="U2685" i="1"/>
  <c r="V2685" i="1" s="1" a="1"/>
  <c r="V2685" i="1" s="1"/>
  <c r="F2686" i="1"/>
  <c r="G2686" i="1"/>
  <c r="U2686" i="1"/>
  <c r="V2686" i="1" s="1" a="1"/>
  <c r="V2686" i="1" s="1"/>
  <c r="F2687" i="1"/>
  <c r="G2687" i="1"/>
  <c r="U2687" i="1"/>
  <c r="V2687" i="1" s="1" a="1"/>
  <c r="V2687" i="1" s="1"/>
  <c r="F2688" i="1"/>
  <c r="G2688" i="1"/>
  <c r="U2688" i="1"/>
  <c r="V2688" i="1" s="1" a="1"/>
  <c r="V2688" i="1" s="1"/>
  <c r="F2689" i="1"/>
  <c r="G2689" i="1"/>
  <c r="U2689" i="1"/>
  <c r="V2689" i="1" s="1" a="1"/>
  <c r="V2689" i="1" s="1"/>
  <c r="F2690" i="1"/>
  <c r="G2690" i="1"/>
  <c r="U2690" i="1"/>
  <c r="V2690" i="1" s="1" a="1"/>
  <c r="V2690" i="1" s="1"/>
  <c r="F2691" i="1"/>
  <c r="G2691" i="1"/>
  <c r="U2691" i="1"/>
  <c r="V2691" i="1" s="1" a="1"/>
  <c r="V2691" i="1" s="1"/>
  <c r="F2692" i="1"/>
  <c r="G2692" i="1"/>
  <c r="U2692" i="1"/>
  <c r="V2692" i="1" s="1" a="1"/>
  <c r="V2692" i="1" s="1"/>
  <c r="F2693" i="1"/>
  <c r="G2693" i="1"/>
  <c r="U2693" i="1"/>
  <c r="V2693" i="1" s="1" a="1"/>
  <c r="V2693" i="1" s="1"/>
  <c r="F2694" i="1"/>
  <c r="G2694" i="1"/>
  <c r="U2694" i="1"/>
  <c r="V2694" i="1" s="1" a="1"/>
  <c r="V2694" i="1" s="1"/>
  <c r="F2695" i="1"/>
  <c r="G2695" i="1"/>
  <c r="U2695" i="1"/>
  <c r="V2695" i="1" s="1" a="1"/>
  <c r="V2695" i="1" s="1"/>
  <c r="F2696" i="1"/>
  <c r="G2696" i="1"/>
  <c r="U2696" i="1"/>
  <c r="V2696" i="1" s="1" a="1"/>
  <c r="V2696" i="1" s="1"/>
  <c r="F2697" i="1"/>
  <c r="G2697" i="1"/>
  <c r="U2697" i="1"/>
  <c r="V2697" i="1" s="1" a="1"/>
  <c r="V2697" i="1" s="1"/>
  <c r="F2698" i="1"/>
  <c r="G2698" i="1"/>
  <c r="U2698" i="1"/>
  <c r="V2698" i="1" s="1" a="1"/>
  <c r="V2698" i="1" s="1"/>
  <c r="F2699" i="1"/>
  <c r="G2699" i="1"/>
  <c r="U2699" i="1"/>
  <c r="V2699" i="1" s="1" a="1"/>
  <c r="V2699" i="1" s="1"/>
  <c r="F2700" i="1"/>
  <c r="G2700" i="1"/>
  <c r="U2700" i="1"/>
  <c r="V2700" i="1" s="1" a="1"/>
  <c r="V2700" i="1" s="1"/>
  <c r="F2701" i="1"/>
  <c r="G2701" i="1"/>
  <c r="U2701" i="1"/>
  <c r="V2701" i="1" s="1" a="1"/>
  <c r="V2701" i="1" s="1"/>
  <c r="F2702" i="1"/>
  <c r="G2702" i="1"/>
  <c r="U2702" i="1"/>
  <c r="V2702" i="1" s="1" a="1"/>
  <c r="V2702" i="1" s="1"/>
  <c r="F2703" i="1"/>
  <c r="G2703" i="1"/>
  <c r="U2703" i="1"/>
  <c r="V2703" i="1" s="1" a="1"/>
  <c r="V2703" i="1" s="1"/>
  <c r="F2704" i="1"/>
  <c r="G2704" i="1"/>
  <c r="U2704" i="1"/>
  <c r="V2704" i="1" s="1" a="1"/>
  <c r="V2704" i="1" s="1"/>
  <c r="F2705" i="1"/>
  <c r="G2705" i="1"/>
  <c r="U2705" i="1"/>
  <c r="V2705" i="1" s="1" a="1"/>
  <c r="V2705" i="1" s="1"/>
  <c r="F2706" i="1"/>
  <c r="G2706" i="1"/>
  <c r="U2706" i="1"/>
  <c r="V2706" i="1" s="1" a="1"/>
  <c r="V2706" i="1" s="1"/>
  <c r="F2707" i="1"/>
  <c r="G2707" i="1"/>
  <c r="U2707" i="1"/>
  <c r="V2707" i="1" s="1" a="1"/>
  <c r="V2707" i="1" s="1"/>
  <c r="F2708" i="1"/>
  <c r="G2708" i="1"/>
  <c r="U2708" i="1"/>
  <c r="V2708" i="1" s="1" a="1"/>
  <c r="V2708" i="1" s="1"/>
  <c r="F2709" i="1"/>
  <c r="G2709" i="1"/>
  <c r="U2709" i="1"/>
  <c r="V2709" i="1" s="1" a="1"/>
  <c r="V2709" i="1" s="1"/>
  <c r="F2710" i="1"/>
  <c r="G2710" i="1"/>
  <c r="U2710" i="1"/>
  <c r="V2710" i="1" s="1" a="1"/>
  <c r="V2710" i="1" s="1"/>
  <c r="F2711" i="1"/>
  <c r="G2711" i="1"/>
  <c r="U2711" i="1"/>
  <c r="V2711" i="1" s="1" a="1"/>
  <c r="V2711" i="1" s="1"/>
  <c r="F2712" i="1"/>
  <c r="G2712" i="1"/>
  <c r="U2712" i="1"/>
  <c r="V2712" i="1" s="1" a="1"/>
  <c r="V2712" i="1" s="1"/>
  <c r="F2713" i="1"/>
  <c r="G2713" i="1"/>
  <c r="U2713" i="1"/>
  <c r="V2713" i="1" s="1" a="1"/>
  <c r="V2713" i="1" s="1"/>
  <c r="F2714" i="1"/>
  <c r="G2714" i="1"/>
  <c r="U2714" i="1"/>
  <c r="V2714" i="1" s="1" a="1"/>
  <c r="V2714" i="1" s="1"/>
  <c r="F2715" i="1"/>
  <c r="G2715" i="1"/>
  <c r="U2715" i="1"/>
  <c r="V2715" i="1" s="1" a="1"/>
  <c r="V2715" i="1" s="1"/>
  <c r="F2716" i="1"/>
  <c r="G2716" i="1"/>
  <c r="U2716" i="1"/>
  <c r="V2716" i="1" s="1" a="1"/>
  <c r="V2716" i="1" s="1"/>
  <c r="F2717" i="1"/>
  <c r="G2717" i="1"/>
  <c r="U2717" i="1"/>
  <c r="V2717" i="1" s="1" a="1"/>
  <c r="V2717" i="1" s="1"/>
  <c r="F2718" i="1"/>
  <c r="G2718" i="1"/>
  <c r="U2718" i="1"/>
  <c r="V2718" i="1" s="1" a="1"/>
  <c r="V2718" i="1" s="1"/>
  <c r="F2719" i="1"/>
  <c r="G2719" i="1"/>
  <c r="U2719" i="1"/>
  <c r="V2719" i="1" s="1" a="1"/>
  <c r="V2719" i="1" s="1"/>
  <c r="F2720" i="1"/>
  <c r="G2720" i="1"/>
  <c r="U2720" i="1"/>
  <c r="V2720" i="1" s="1" a="1"/>
  <c r="V2720" i="1" s="1"/>
  <c r="F2721" i="1"/>
  <c r="G2721" i="1"/>
  <c r="U2721" i="1"/>
  <c r="V2721" i="1" s="1" a="1"/>
  <c r="V2721" i="1" s="1"/>
  <c r="F2722" i="1"/>
  <c r="G2722" i="1"/>
  <c r="U2722" i="1"/>
  <c r="V2722" i="1" s="1" a="1"/>
  <c r="V2722" i="1" s="1"/>
  <c r="F2723" i="1"/>
  <c r="G2723" i="1"/>
  <c r="U2723" i="1"/>
  <c r="V2723" i="1" s="1" a="1"/>
  <c r="V2723" i="1" s="1"/>
  <c r="F2724" i="1"/>
  <c r="G2724" i="1"/>
  <c r="U2724" i="1"/>
  <c r="V2724" i="1" s="1" a="1"/>
  <c r="V2724" i="1" s="1"/>
  <c r="F2725" i="1"/>
  <c r="G2725" i="1"/>
  <c r="U2725" i="1"/>
  <c r="V2725" i="1" s="1" a="1"/>
  <c r="V2725" i="1" s="1"/>
  <c r="F2726" i="1"/>
  <c r="G2726" i="1"/>
  <c r="U2726" i="1"/>
  <c r="V2726" i="1" s="1" a="1"/>
  <c r="V2726" i="1" s="1"/>
  <c r="F2727" i="1"/>
  <c r="G2727" i="1"/>
  <c r="U2727" i="1"/>
  <c r="V2727" i="1" s="1" a="1"/>
  <c r="V2727" i="1" s="1"/>
  <c r="F2728" i="1"/>
  <c r="G2728" i="1"/>
  <c r="U2728" i="1"/>
  <c r="V2728" i="1" s="1" a="1"/>
  <c r="V2728" i="1" s="1"/>
  <c r="F2729" i="1"/>
  <c r="G2729" i="1"/>
  <c r="U2729" i="1"/>
  <c r="V2729" i="1" s="1" a="1"/>
  <c r="V2729" i="1" s="1"/>
  <c r="F2730" i="1"/>
  <c r="G2730" i="1"/>
  <c r="U2730" i="1"/>
  <c r="V2730" i="1" s="1" a="1"/>
  <c r="V2730" i="1" s="1"/>
  <c r="F2731" i="1"/>
  <c r="G2731" i="1"/>
  <c r="U2731" i="1"/>
  <c r="V2731" i="1" s="1" a="1"/>
  <c r="V2731" i="1" s="1"/>
  <c r="F2732" i="1"/>
  <c r="G2732" i="1"/>
  <c r="U2732" i="1"/>
  <c r="V2732" i="1" s="1" a="1"/>
  <c r="V2732" i="1" s="1"/>
  <c r="F2733" i="1"/>
  <c r="G2733" i="1"/>
  <c r="U2733" i="1"/>
  <c r="V2733" i="1" s="1" a="1"/>
  <c r="V2733" i="1" s="1"/>
  <c r="F2734" i="1"/>
  <c r="G2734" i="1"/>
  <c r="U2734" i="1"/>
  <c r="V2734" i="1" s="1" a="1"/>
  <c r="V2734" i="1" s="1"/>
  <c r="F2735" i="1"/>
  <c r="G2735" i="1"/>
  <c r="U2735" i="1"/>
  <c r="V2735" i="1" s="1" a="1"/>
  <c r="V2735" i="1" s="1"/>
  <c r="F2736" i="1"/>
  <c r="G2736" i="1"/>
  <c r="U2736" i="1"/>
  <c r="V2736" i="1" s="1" a="1"/>
  <c r="V2736" i="1" s="1"/>
  <c r="F2737" i="1"/>
  <c r="G2737" i="1"/>
  <c r="U2737" i="1"/>
  <c r="V2737" i="1" s="1" a="1"/>
  <c r="V2737" i="1" s="1"/>
  <c r="F2738" i="1"/>
  <c r="G2738" i="1"/>
  <c r="U2738" i="1"/>
  <c r="V2738" i="1" s="1" a="1"/>
  <c r="V2738" i="1" s="1"/>
  <c r="F2739" i="1"/>
  <c r="G2739" i="1"/>
  <c r="U2739" i="1"/>
  <c r="V2739" i="1" s="1" a="1"/>
  <c r="V2739" i="1" s="1"/>
  <c r="F2740" i="1"/>
  <c r="G2740" i="1"/>
  <c r="U2740" i="1"/>
  <c r="V2740" i="1" s="1" a="1"/>
  <c r="V2740" i="1" s="1"/>
  <c r="F2741" i="1"/>
  <c r="G2741" i="1"/>
  <c r="U2741" i="1"/>
  <c r="V2741" i="1" s="1" a="1"/>
  <c r="V2741" i="1" s="1"/>
  <c r="F2742" i="1"/>
  <c r="G2742" i="1"/>
  <c r="U2742" i="1"/>
  <c r="V2742" i="1" s="1" a="1"/>
  <c r="V2742" i="1" s="1"/>
  <c r="F2743" i="1"/>
  <c r="G2743" i="1"/>
  <c r="U2743" i="1"/>
  <c r="V2743" i="1" s="1" a="1"/>
  <c r="V2743" i="1" s="1"/>
  <c r="F2744" i="1"/>
  <c r="G2744" i="1"/>
  <c r="U2744" i="1"/>
  <c r="V2744" i="1" s="1" a="1"/>
  <c r="V2744" i="1" s="1"/>
  <c r="F2745" i="1"/>
  <c r="G2745" i="1"/>
  <c r="U2745" i="1"/>
  <c r="V2745" i="1" s="1" a="1"/>
  <c r="V2745" i="1" s="1"/>
  <c r="F2746" i="1"/>
  <c r="G2746" i="1"/>
  <c r="U2746" i="1"/>
  <c r="V2746" i="1" s="1" a="1"/>
  <c r="V2746" i="1" s="1"/>
  <c r="F2747" i="1"/>
  <c r="G2747" i="1"/>
  <c r="U2747" i="1"/>
  <c r="V2747" i="1" s="1" a="1"/>
  <c r="V2747" i="1" s="1"/>
  <c r="F2748" i="1"/>
  <c r="G2748" i="1"/>
  <c r="U2748" i="1"/>
  <c r="V2748" i="1" s="1" a="1"/>
  <c r="V2748" i="1" s="1"/>
  <c r="F2749" i="1"/>
  <c r="G2749" i="1"/>
  <c r="U2749" i="1"/>
  <c r="V2749" i="1" s="1" a="1"/>
  <c r="V2749" i="1" s="1"/>
  <c r="F2750" i="1"/>
  <c r="G2750" i="1"/>
  <c r="U2750" i="1"/>
  <c r="V2750" i="1" s="1" a="1"/>
  <c r="V2750" i="1" s="1"/>
  <c r="F2751" i="1"/>
  <c r="G2751" i="1"/>
  <c r="U2751" i="1"/>
  <c r="V2751" i="1" s="1" a="1"/>
  <c r="V2751" i="1" s="1"/>
  <c r="F2752" i="1"/>
  <c r="G2752" i="1"/>
  <c r="U2752" i="1"/>
  <c r="V2752" i="1" s="1" a="1"/>
  <c r="V2752" i="1" s="1"/>
  <c r="F2753" i="1"/>
  <c r="G2753" i="1"/>
  <c r="U2753" i="1"/>
  <c r="V2753" i="1" s="1" a="1"/>
  <c r="V2753" i="1" s="1"/>
  <c r="F2754" i="1"/>
  <c r="G2754" i="1"/>
  <c r="U2754" i="1"/>
  <c r="V2754" i="1" s="1" a="1"/>
  <c r="V2754" i="1" s="1"/>
  <c r="F2755" i="1"/>
  <c r="G2755" i="1"/>
  <c r="U2755" i="1"/>
  <c r="V2755" i="1" s="1" a="1"/>
  <c r="V2755" i="1" s="1"/>
  <c r="F2756" i="1"/>
  <c r="G2756" i="1"/>
  <c r="U2756" i="1"/>
  <c r="V2756" i="1" s="1" a="1"/>
  <c r="V2756" i="1" s="1"/>
  <c r="F2757" i="1"/>
  <c r="G2757" i="1"/>
  <c r="U2757" i="1"/>
  <c r="V2757" i="1" s="1" a="1"/>
  <c r="V2757" i="1" s="1"/>
  <c r="F2758" i="1"/>
  <c r="G2758" i="1"/>
  <c r="U2758" i="1"/>
  <c r="V2758" i="1" s="1" a="1"/>
  <c r="V2758" i="1" s="1"/>
  <c r="F2759" i="1"/>
  <c r="G2759" i="1"/>
  <c r="U2759" i="1"/>
  <c r="V2759" i="1" s="1" a="1"/>
  <c r="V2759" i="1" s="1"/>
  <c r="F2760" i="1"/>
  <c r="G2760" i="1"/>
  <c r="U2760" i="1"/>
  <c r="V2760" i="1" s="1" a="1"/>
  <c r="V2760" i="1" s="1"/>
  <c r="F2761" i="1"/>
  <c r="G2761" i="1"/>
  <c r="U2761" i="1"/>
  <c r="V2761" i="1" s="1" a="1"/>
  <c r="V2761" i="1" s="1"/>
  <c r="F2762" i="1"/>
  <c r="G2762" i="1"/>
  <c r="U2762" i="1"/>
  <c r="V2762" i="1" s="1" a="1"/>
  <c r="V2762" i="1" s="1"/>
  <c r="F2763" i="1"/>
  <c r="G2763" i="1"/>
  <c r="U2763" i="1"/>
  <c r="V2763" i="1" s="1" a="1"/>
  <c r="V2763" i="1" s="1"/>
  <c r="F2764" i="1"/>
  <c r="G2764" i="1"/>
  <c r="U2764" i="1"/>
  <c r="V2764" i="1" s="1" a="1"/>
  <c r="V2764" i="1" s="1"/>
  <c r="F2765" i="1"/>
  <c r="G2765" i="1"/>
  <c r="U2765" i="1"/>
  <c r="V2765" i="1" s="1" a="1"/>
  <c r="V2765" i="1" s="1"/>
  <c r="F2766" i="1"/>
  <c r="G2766" i="1"/>
  <c r="U2766" i="1"/>
  <c r="V2766" i="1" s="1" a="1"/>
  <c r="V2766" i="1" s="1"/>
  <c r="F2767" i="1"/>
  <c r="G2767" i="1"/>
  <c r="U2767" i="1"/>
  <c r="V2767" i="1" s="1" a="1"/>
  <c r="V2767" i="1" s="1"/>
  <c r="F2768" i="1"/>
  <c r="G2768" i="1"/>
  <c r="U2768" i="1"/>
  <c r="V2768" i="1" s="1" a="1"/>
  <c r="V2768" i="1" s="1"/>
  <c r="F2769" i="1"/>
  <c r="G2769" i="1"/>
  <c r="U2769" i="1"/>
  <c r="V2769" i="1" s="1" a="1"/>
  <c r="V2769" i="1" s="1"/>
  <c r="F2770" i="1"/>
  <c r="G2770" i="1"/>
  <c r="U2770" i="1"/>
  <c r="V2770" i="1" s="1" a="1"/>
  <c r="V2770" i="1" s="1"/>
  <c r="F2771" i="1"/>
  <c r="G2771" i="1"/>
  <c r="U2771" i="1"/>
  <c r="V2771" i="1" s="1" a="1"/>
  <c r="V2771" i="1" s="1"/>
  <c r="F2772" i="1"/>
  <c r="G2772" i="1"/>
  <c r="U2772" i="1"/>
  <c r="V2772" i="1" s="1" a="1"/>
  <c r="V2772" i="1" s="1"/>
  <c r="F2773" i="1"/>
  <c r="G2773" i="1"/>
  <c r="U2773" i="1"/>
  <c r="V2773" i="1" s="1" a="1"/>
  <c r="V2773" i="1" s="1"/>
  <c r="F2774" i="1"/>
  <c r="G2774" i="1"/>
  <c r="U2774" i="1"/>
  <c r="V2774" i="1" s="1" a="1"/>
  <c r="V2774" i="1" s="1"/>
  <c r="F2775" i="1"/>
  <c r="G2775" i="1"/>
  <c r="U2775" i="1"/>
  <c r="V2775" i="1" s="1" a="1"/>
  <c r="V2775" i="1" s="1"/>
  <c r="F2776" i="1"/>
  <c r="G2776" i="1"/>
  <c r="U2776" i="1"/>
  <c r="V2776" i="1" s="1" a="1"/>
  <c r="V2776" i="1" s="1"/>
  <c r="F2777" i="1"/>
  <c r="G2777" i="1"/>
  <c r="U2777" i="1"/>
  <c r="V2777" i="1" s="1" a="1"/>
  <c r="V2777" i="1" s="1"/>
  <c r="F2778" i="1"/>
  <c r="G2778" i="1"/>
  <c r="U2778" i="1"/>
  <c r="V2778" i="1" s="1" a="1"/>
  <c r="V2778" i="1" s="1"/>
  <c r="F2779" i="1"/>
  <c r="G2779" i="1"/>
  <c r="U2779" i="1"/>
  <c r="V2779" i="1" s="1" a="1"/>
  <c r="V2779" i="1" s="1"/>
  <c r="F2780" i="1"/>
  <c r="G2780" i="1"/>
  <c r="U2780" i="1"/>
  <c r="V2780" i="1" s="1" a="1"/>
  <c r="V2780" i="1" s="1"/>
  <c r="F2781" i="1"/>
  <c r="G2781" i="1"/>
  <c r="U2781" i="1"/>
  <c r="V2781" i="1" s="1" a="1"/>
  <c r="V2781" i="1" s="1"/>
  <c r="F2782" i="1"/>
  <c r="G2782" i="1"/>
  <c r="U2782" i="1"/>
  <c r="V2782" i="1" s="1" a="1"/>
  <c r="V2782" i="1" s="1"/>
  <c r="F2783" i="1"/>
  <c r="G2783" i="1"/>
  <c r="U2783" i="1"/>
  <c r="V2783" i="1" s="1" a="1"/>
  <c r="V2783" i="1" s="1"/>
  <c r="F2784" i="1"/>
  <c r="G2784" i="1"/>
  <c r="U2784" i="1"/>
  <c r="V2784" i="1" s="1" a="1"/>
  <c r="V2784" i="1" s="1"/>
  <c r="F2785" i="1"/>
  <c r="G2785" i="1"/>
  <c r="U2785" i="1"/>
  <c r="V2785" i="1" s="1" a="1"/>
  <c r="V2785" i="1" s="1"/>
  <c r="F2786" i="1"/>
  <c r="G2786" i="1"/>
  <c r="U2786" i="1"/>
  <c r="V2786" i="1" s="1" a="1"/>
  <c r="V2786" i="1" s="1"/>
  <c r="F2787" i="1"/>
  <c r="G2787" i="1"/>
  <c r="U2787" i="1"/>
  <c r="V2787" i="1" s="1" a="1"/>
  <c r="V2787" i="1" s="1"/>
  <c r="F2788" i="1"/>
  <c r="G2788" i="1"/>
  <c r="U2788" i="1"/>
  <c r="V2788" i="1" s="1" a="1"/>
  <c r="V2788" i="1" s="1"/>
  <c r="F2789" i="1"/>
  <c r="G2789" i="1"/>
  <c r="U2789" i="1"/>
  <c r="V2789" i="1" s="1" a="1"/>
  <c r="V2789" i="1" s="1"/>
  <c r="F2790" i="1"/>
  <c r="G2790" i="1"/>
  <c r="U2790" i="1"/>
  <c r="V2790" i="1" s="1" a="1"/>
  <c r="V2790" i="1" s="1"/>
  <c r="F2791" i="1"/>
  <c r="G2791" i="1"/>
  <c r="U2791" i="1"/>
  <c r="V2791" i="1" s="1" a="1"/>
  <c r="V2791" i="1" s="1"/>
  <c r="F2792" i="1"/>
  <c r="G2792" i="1"/>
  <c r="U2792" i="1"/>
  <c r="V2792" i="1" s="1" a="1"/>
  <c r="V2792" i="1" s="1"/>
  <c r="F2793" i="1"/>
  <c r="G2793" i="1"/>
  <c r="U2793" i="1"/>
  <c r="V2793" i="1" s="1" a="1"/>
  <c r="V2793" i="1" s="1"/>
  <c r="F2794" i="1"/>
  <c r="G2794" i="1"/>
  <c r="U2794" i="1"/>
  <c r="V2794" i="1" s="1" a="1"/>
  <c r="V2794" i="1" s="1"/>
  <c r="F2795" i="1"/>
  <c r="G2795" i="1"/>
  <c r="U2795" i="1"/>
  <c r="V2795" i="1" s="1" a="1"/>
  <c r="V2795" i="1" s="1"/>
  <c r="F2796" i="1"/>
  <c r="G2796" i="1"/>
  <c r="U2796" i="1"/>
  <c r="V2796" i="1" s="1" a="1"/>
  <c r="V2796" i="1" s="1"/>
  <c r="F2797" i="1"/>
  <c r="G2797" i="1"/>
  <c r="U2797" i="1"/>
  <c r="V2797" i="1" s="1" a="1"/>
  <c r="V2797" i="1" s="1"/>
  <c r="F2798" i="1"/>
  <c r="G2798" i="1"/>
  <c r="U2798" i="1"/>
  <c r="V2798" i="1" s="1" a="1"/>
  <c r="V2798" i="1" s="1"/>
  <c r="F2799" i="1"/>
  <c r="G2799" i="1"/>
  <c r="U2799" i="1"/>
  <c r="V2799" i="1" s="1" a="1"/>
  <c r="V2799" i="1" s="1"/>
  <c r="F2800" i="1"/>
  <c r="G2800" i="1"/>
  <c r="U2800" i="1"/>
  <c r="V2800" i="1" s="1" a="1"/>
  <c r="V2800" i="1" s="1"/>
  <c r="F2801" i="1"/>
  <c r="G2801" i="1"/>
  <c r="U2801" i="1"/>
  <c r="V2801" i="1" s="1" a="1"/>
  <c r="V2801" i="1" s="1"/>
  <c r="F2802" i="1"/>
  <c r="G2802" i="1"/>
  <c r="U2802" i="1"/>
  <c r="V2802" i="1" s="1" a="1"/>
  <c r="V2802" i="1" s="1"/>
  <c r="F2803" i="1"/>
  <c r="G2803" i="1"/>
  <c r="U2803" i="1"/>
  <c r="V2803" i="1" s="1" a="1"/>
  <c r="V2803" i="1" s="1"/>
  <c r="F2804" i="1"/>
  <c r="G2804" i="1"/>
  <c r="U2804" i="1"/>
  <c r="V2804" i="1" s="1" a="1"/>
  <c r="V2804" i="1" s="1"/>
  <c r="F2805" i="1"/>
  <c r="G2805" i="1"/>
  <c r="U2805" i="1"/>
  <c r="V2805" i="1" s="1" a="1"/>
  <c r="V2805" i="1" s="1"/>
  <c r="F2806" i="1"/>
  <c r="G2806" i="1"/>
  <c r="U2806" i="1"/>
  <c r="V2806" i="1" s="1" a="1"/>
  <c r="V2806" i="1" s="1"/>
  <c r="F2807" i="1"/>
  <c r="G2807" i="1"/>
  <c r="U2807" i="1"/>
  <c r="V2807" i="1" s="1" a="1"/>
  <c r="V2807" i="1" s="1"/>
  <c r="F2808" i="1"/>
  <c r="G2808" i="1"/>
  <c r="U2808" i="1"/>
  <c r="V2808" i="1" s="1" a="1"/>
  <c r="V2808" i="1" s="1"/>
  <c r="F2809" i="1"/>
  <c r="G2809" i="1"/>
  <c r="U2809" i="1"/>
  <c r="V2809" i="1" s="1" a="1"/>
  <c r="V2809" i="1" s="1"/>
  <c r="F2810" i="1"/>
  <c r="G2810" i="1"/>
  <c r="U2810" i="1"/>
  <c r="V2810" i="1" s="1" a="1"/>
  <c r="V2810" i="1" s="1"/>
  <c r="F2811" i="1"/>
  <c r="G2811" i="1"/>
  <c r="U2811" i="1"/>
  <c r="V2811" i="1" s="1" a="1"/>
  <c r="V2811" i="1" s="1"/>
  <c r="F2812" i="1"/>
  <c r="G2812" i="1"/>
  <c r="U2812" i="1"/>
  <c r="V2812" i="1" s="1" a="1"/>
  <c r="V2812" i="1" s="1"/>
  <c r="F2813" i="1"/>
  <c r="G2813" i="1"/>
  <c r="U2813" i="1"/>
  <c r="V2813" i="1" s="1" a="1"/>
  <c r="V2813" i="1" s="1"/>
  <c r="F2814" i="1"/>
  <c r="G2814" i="1"/>
  <c r="U2814" i="1"/>
  <c r="V2814" i="1" s="1" a="1"/>
  <c r="V2814" i="1" s="1"/>
  <c r="F2815" i="1"/>
  <c r="G2815" i="1"/>
  <c r="U2815" i="1"/>
  <c r="V2815" i="1" s="1" a="1"/>
  <c r="V2815" i="1" s="1"/>
  <c r="F2816" i="1"/>
  <c r="G2816" i="1"/>
  <c r="U2816" i="1"/>
  <c r="V2816" i="1" s="1" a="1"/>
  <c r="V2816" i="1" s="1"/>
  <c r="F2817" i="1"/>
  <c r="G2817" i="1"/>
  <c r="U2817" i="1"/>
  <c r="V2817" i="1" s="1" a="1"/>
  <c r="V2817" i="1" s="1"/>
  <c r="F2818" i="1"/>
  <c r="G2818" i="1"/>
  <c r="U2818" i="1"/>
  <c r="V2818" i="1" s="1" a="1"/>
  <c r="V2818" i="1" s="1"/>
  <c r="F2819" i="1"/>
  <c r="G2819" i="1"/>
  <c r="U2819" i="1"/>
  <c r="V2819" i="1" s="1" a="1"/>
  <c r="V2819" i="1" s="1"/>
  <c r="F2820" i="1"/>
  <c r="G2820" i="1"/>
  <c r="U2820" i="1"/>
  <c r="V2820" i="1" s="1" a="1"/>
  <c r="V2820" i="1" s="1"/>
  <c r="F2821" i="1"/>
  <c r="G2821" i="1"/>
  <c r="U2821" i="1"/>
  <c r="V2821" i="1" s="1" a="1"/>
  <c r="V2821" i="1" s="1"/>
  <c r="F2822" i="1"/>
  <c r="G2822" i="1"/>
  <c r="U2822" i="1"/>
  <c r="V2822" i="1" s="1" a="1"/>
  <c r="V2822" i="1" s="1"/>
  <c r="F2823" i="1"/>
  <c r="G2823" i="1"/>
  <c r="U2823" i="1"/>
  <c r="V2823" i="1" s="1" a="1"/>
  <c r="V2823" i="1" s="1"/>
  <c r="F2824" i="1"/>
  <c r="G2824" i="1"/>
  <c r="U2824" i="1"/>
  <c r="V2824" i="1" s="1" a="1"/>
  <c r="V2824" i="1" s="1"/>
  <c r="F2825" i="1"/>
  <c r="G2825" i="1"/>
  <c r="U2825" i="1"/>
  <c r="V2825" i="1" s="1" a="1"/>
  <c r="V2825" i="1" s="1"/>
  <c r="F2826" i="1"/>
  <c r="G2826" i="1"/>
  <c r="U2826" i="1"/>
  <c r="V2826" i="1" s="1" a="1"/>
  <c r="V2826" i="1" s="1"/>
  <c r="F2827" i="1"/>
  <c r="G2827" i="1"/>
  <c r="U2827" i="1"/>
  <c r="V2827" i="1" s="1" a="1"/>
  <c r="V2827" i="1" s="1"/>
  <c r="F2828" i="1"/>
  <c r="G2828" i="1"/>
  <c r="U2828" i="1"/>
  <c r="V2828" i="1" s="1" a="1"/>
  <c r="V2828" i="1" s="1"/>
  <c r="F2829" i="1"/>
  <c r="G2829" i="1"/>
  <c r="U2829" i="1"/>
  <c r="V2829" i="1" s="1" a="1"/>
  <c r="V2829" i="1" s="1"/>
  <c r="F2830" i="1"/>
  <c r="G2830" i="1"/>
  <c r="U2830" i="1"/>
  <c r="V2830" i="1" s="1" a="1"/>
  <c r="V2830" i="1" s="1"/>
  <c r="F2831" i="1"/>
  <c r="G2831" i="1"/>
  <c r="U2831" i="1"/>
  <c r="V2831" i="1" s="1" a="1"/>
  <c r="V2831" i="1" s="1"/>
  <c r="F2832" i="1"/>
  <c r="G2832" i="1"/>
  <c r="U2832" i="1"/>
  <c r="V2832" i="1" s="1" a="1"/>
  <c r="V2832" i="1" s="1"/>
  <c r="F2833" i="1"/>
  <c r="G2833" i="1"/>
  <c r="U2833" i="1"/>
  <c r="V2833" i="1" s="1" a="1"/>
  <c r="V2833" i="1" s="1"/>
  <c r="F2834" i="1"/>
  <c r="G2834" i="1"/>
  <c r="U2834" i="1"/>
  <c r="V2834" i="1" s="1" a="1"/>
  <c r="V2834" i="1" s="1"/>
  <c r="F2835" i="1"/>
  <c r="G2835" i="1"/>
  <c r="U2835" i="1"/>
  <c r="V2835" i="1" s="1" a="1"/>
  <c r="V2835" i="1" s="1"/>
  <c r="F2836" i="1"/>
  <c r="G2836" i="1"/>
  <c r="U2836" i="1"/>
  <c r="V2836" i="1" s="1" a="1"/>
  <c r="V2836" i="1" s="1"/>
  <c r="F2837" i="1"/>
  <c r="G2837" i="1"/>
  <c r="U2837" i="1"/>
  <c r="V2837" i="1" s="1" a="1"/>
  <c r="V2837" i="1" s="1"/>
  <c r="F2838" i="1"/>
  <c r="G2838" i="1"/>
  <c r="U2838" i="1"/>
  <c r="V2838" i="1" s="1" a="1"/>
  <c r="V2838" i="1" s="1"/>
  <c r="F2839" i="1"/>
  <c r="G2839" i="1"/>
  <c r="U2839" i="1"/>
  <c r="V2839" i="1" s="1" a="1"/>
  <c r="V2839" i="1" s="1"/>
  <c r="F2840" i="1"/>
  <c r="G2840" i="1"/>
  <c r="U2840" i="1"/>
  <c r="V2840" i="1" s="1" a="1"/>
  <c r="V2840" i="1" s="1"/>
  <c r="F2841" i="1"/>
  <c r="G2841" i="1"/>
  <c r="U2841" i="1"/>
  <c r="V2841" i="1" s="1" a="1"/>
  <c r="V2841" i="1" s="1"/>
  <c r="F2842" i="1"/>
  <c r="G2842" i="1"/>
  <c r="U2842" i="1"/>
  <c r="V2842" i="1" s="1" a="1"/>
  <c r="V2842" i="1" s="1"/>
  <c r="F2843" i="1"/>
  <c r="G2843" i="1"/>
  <c r="U2843" i="1"/>
  <c r="V2843" i="1" s="1" a="1"/>
  <c r="V2843" i="1" s="1"/>
  <c r="F2844" i="1"/>
  <c r="G2844" i="1"/>
  <c r="U2844" i="1"/>
  <c r="V2844" i="1" s="1" a="1"/>
  <c r="V2844" i="1" s="1"/>
  <c r="F2845" i="1"/>
  <c r="G2845" i="1"/>
  <c r="U2845" i="1"/>
  <c r="V2845" i="1" s="1" a="1"/>
  <c r="V2845" i="1" s="1"/>
  <c r="F2846" i="1"/>
  <c r="G2846" i="1"/>
  <c r="U2846" i="1"/>
  <c r="V2846" i="1" s="1" a="1"/>
  <c r="V2846" i="1" s="1"/>
  <c r="F2847" i="1"/>
  <c r="G2847" i="1"/>
  <c r="U2847" i="1"/>
  <c r="V2847" i="1" s="1" a="1"/>
  <c r="V2847" i="1" s="1"/>
  <c r="F2848" i="1"/>
  <c r="G2848" i="1"/>
  <c r="U2848" i="1"/>
  <c r="V2848" i="1" s="1" a="1"/>
  <c r="V2848" i="1" s="1"/>
  <c r="F2849" i="1"/>
  <c r="G2849" i="1"/>
  <c r="U2849" i="1"/>
  <c r="V2849" i="1" s="1" a="1"/>
  <c r="V2849" i="1" s="1"/>
  <c r="F2850" i="1"/>
  <c r="G2850" i="1"/>
  <c r="U2850" i="1"/>
  <c r="V2850" i="1" s="1" a="1"/>
  <c r="V2850" i="1" s="1"/>
  <c r="F2851" i="1"/>
  <c r="G2851" i="1"/>
  <c r="U2851" i="1"/>
  <c r="V2851" i="1" s="1" a="1"/>
  <c r="V2851" i="1" s="1"/>
  <c r="F2852" i="1"/>
  <c r="G2852" i="1"/>
  <c r="U2852" i="1"/>
  <c r="V2852" i="1" s="1" a="1"/>
  <c r="V2852" i="1" s="1"/>
  <c r="F2853" i="1"/>
  <c r="G2853" i="1"/>
  <c r="U2853" i="1"/>
  <c r="V2853" i="1" s="1" a="1"/>
  <c r="V2853" i="1" s="1"/>
  <c r="F2854" i="1"/>
  <c r="G2854" i="1"/>
  <c r="U2854" i="1"/>
  <c r="V2854" i="1" s="1" a="1"/>
  <c r="V2854" i="1" s="1"/>
  <c r="F2855" i="1"/>
  <c r="G2855" i="1"/>
  <c r="U2855" i="1"/>
  <c r="V2855" i="1" s="1" a="1"/>
  <c r="V2855" i="1" s="1"/>
  <c r="F2856" i="1"/>
  <c r="G2856" i="1"/>
  <c r="U2856" i="1"/>
  <c r="V2856" i="1" s="1" a="1"/>
  <c r="V2856" i="1" s="1"/>
  <c r="F2857" i="1"/>
  <c r="G2857" i="1"/>
  <c r="U2857" i="1"/>
  <c r="V2857" i="1" s="1" a="1"/>
  <c r="V2857" i="1" s="1"/>
  <c r="F2858" i="1"/>
  <c r="G2858" i="1"/>
  <c r="U2858" i="1"/>
  <c r="V2858" i="1" s="1" a="1"/>
  <c r="V2858" i="1" s="1"/>
  <c r="F2859" i="1"/>
  <c r="G2859" i="1"/>
  <c r="U2859" i="1"/>
  <c r="V2859" i="1" s="1" a="1"/>
  <c r="V2859" i="1" s="1"/>
  <c r="F2860" i="1"/>
  <c r="G2860" i="1"/>
  <c r="U2860" i="1"/>
  <c r="V2860" i="1" s="1" a="1"/>
  <c r="V2860" i="1" s="1"/>
  <c r="F2861" i="1"/>
  <c r="G2861" i="1"/>
  <c r="U2861" i="1"/>
  <c r="V2861" i="1" s="1" a="1"/>
  <c r="V2861" i="1" s="1"/>
  <c r="F2862" i="1"/>
  <c r="G2862" i="1"/>
  <c r="U2862" i="1"/>
  <c r="V2862" i="1" s="1" a="1"/>
  <c r="V2862" i="1" s="1"/>
  <c r="F2863" i="1"/>
  <c r="G2863" i="1"/>
  <c r="U2863" i="1"/>
  <c r="V2863" i="1" s="1" a="1"/>
  <c r="V2863" i="1" s="1"/>
  <c r="F2864" i="1"/>
  <c r="G2864" i="1"/>
  <c r="U2864" i="1"/>
  <c r="V2864" i="1" s="1" a="1"/>
  <c r="V2864" i="1" s="1"/>
  <c r="F2865" i="1"/>
  <c r="G2865" i="1"/>
  <c r="U2865" i="1"/>
  <c r="V2865" i="1" s="1" a="1"/>
  <c r="V2865" i="1" s="1"/>
  <c r="F2866" i="1"/>
  <c r="G2866" i="1"/>
  <c r="U2866" i="1"/>
  <c r="V2866" i="1" s="1" a="1"/>
  <c r="V2866" i="1" s="1"/>
  <c r="F2867" i="1"/>
  <c r="G2867" i="1"/>
  <c r="U2867" i="1"/>
  <c r="V2867" i="1" s="1" a="1"/>
  <c r="V2867" i="1" s="1"/>
  <c r="F2868" i="1"/>
  <c r="G2868" i="1"/>
  <c r="U2868" i="1"/>
  <c r="V2868" i="1" s="1" a="1"/>
  <c r="V2868" i="1" s="1"/>
  <c r="F2869" i="1"/>
  <c r="G2869" i="1"/>
  <c r="U2869" i="1"/>
  <c r="V2869" i="1" s="1" a="1"/>
  <c r="V2869" i="1" s="1"/>
  <c r="F2870" i="1"/>
  <c r="G2870" i="1"/>
  <c r="U2870" i="1"/>
  <c r="V2870" i="1" s="1" a="1"/>
  <c r="V2870" i="1" s="1"/>
  <c r="F2871" i="1"/>
  <c r="G2871" i="1"/>
  <c r="U2871" i="1"/>
  <c r="V2871" i="1" s="1" a="1"/>
  <c r="V2871" i="1" s="1"/>
  <c r="F2872" i="1"/>
  <c r="G2872" i="1"/>
  <c r="U2872" i="1"/>
  <c r="V2872" i="1" s="1" a="1"/>
  <c r="V2872" i="1" s="1"/>
  <c r="F2873" i="1"/>
  <c r="G2873" i="1"/>
  <c r="U2873" i="1"/>
  <c r="V2873" i="1" s="1" a="1"/>
  <c r="V2873" i="1" s="1"/>
  <c r="F2874" i="1"/>
  <c r="G2874" i="1"/>
  <c r="U2874" i="1"/>
  <c r="V2874" i="1" s="1" a="1"/>
  <c r="V2874" i="1" s="1"/>
  <c r="F2875" i="1"/>
  <c r="G2875" i="1"/>
  <c r="U2875" i="1"/>
  <c r="V2875" i="1" s="1" a="1"/>
  <c r="V2875" i="1" s="1"/>
  <c r="F2876" i="1"/>
  <c r="G2876" i="1"/>
  <c r="U2876" i="1"/>
  <c r="V2876" i="1" s="1" a="1"/>
  <c r="V2876" i="1" s="1"/>
  <c r="F2877" i="1"/>
  <c r="G2877" i="1"/>
  <c r="U2877" i="1"/>
  <c r="V2877" i="1" s="1" a="1"/>
  <c r="V2877" i="1" s="1"/>
  <c r="F2878" i="1"/>
  <c r="G2878" i="1"/>
  <c r="U2878" i="1"/>
  <c r="V2878" i="1" s="1" a="1"/>
  <c r="V2878" i="1" s="1"/>
  <c r="F2879" i="1"/>
  <c r="G2879" i="1"/>
  <c r="U2879" i="1"/>
  <c r="V2879" i="1" s="1" a="1"/>
  <c r="V2879" i="1" s="1"/>
  <c r="F2880" i="1"/>
  <c r="G2880" i="1"/>
  <c r="U2880" i="1"/>
  <c r="V2880" i="1" s="1" a="1"/>
  <c r="V2880" i="1" s="1"/>
  <c r="F2881" i="1"/>
  <c r="G2881" i="1"/>
  <c r="U2881" i="1"/>
  <c r="V2881" i="1" s="1" a="1"/>
  <c r="V2881" i="1" s="1"/>
  <c r="F2882" i="1"/>
  <c r="G2882" i="1"/>
  <c r="U2882" i="1"/>
  <c r="V2882" i="1" s="1" a="1"/>
  <c r="V2882" i="1" s="1"/>
  <c r="F2883" i="1"/>
  <c r="G2883" i="1"/>
  <c r="U2883" i="1"/>
  <c r="V2883" i="1" s="1" a="1"/>
  <c r="V2883" i="1" s="1"/>
  <c r="F2884" i="1"/>
  <c r="G2884" i="1"/>
  <c r="U2884" i="1"/>
  <c r="V2884" i="1" s="1" a="1"/>
  <c r="V2884" i="1" s="1"/>
  <c r="F2885" i="1"/>
  <c r="G2885" i="1"/>
  <c r="U2885" i="1"/>
  <c r="V2885" i="1" s="1" a="1"/>
  <c r="V2885" i="1" s="1"/>
  <c r="F2886" i="1"/>
  <c r="G2886" i="1"/>
  <c r="U2886" i="1"/>
  <c r="V2886" i="1" s="1" a="1"/>
  <c r="V2886" i="1" s="1"/>
  <c r="F2887" i="1"/>
  <c r="G2887" i="1"/>
  <c r="U2887" i="1"/>
  <c r="V2887" i="1" s="1" a="1"/>
  <c r="V2887" i="1" s="1"/>
  <c r="F2888" i="1"/>
  <c r="G2888" i="1"/>
  <c r="U2888" i="1"/>
  <c r="V2888" i="1" s="1" a="1"/>
  <c r="V2888" i="1" s="1"/>
  <c r="F2889" i="1"/>
  <c r="G2889" i="1"/>
  <c r="U2889" i="1"/>
  <c r="V2889" i="1" s="1" a="1"/>
  <c r="V2889" i="1" s="1"/>
  <c r="F2890" i="1"/>
  <c r="G2890" i="1"/>
  <c r="U2890" i="1"/>
  <c r="V2890" i="1" s="1" a="1"/>
  <c r="V2890" i="1" s="1"/>
  <c r="F2891" i="1"/>
  <c r="G2891" i="1"/>
  <c r="U2891" i="1"/>
  <c r="V2891" i="1" s="1" a="1"/>
  <c r="V2891" i="1" s="1"/>
  <c r="F2892" i="1"/>
  <c r="G2892" i="1"/>
  <c r="U2892" i="1"/>
  <c r="V2892" i="1" s="1" a="1"/>
  <c r="V2892" i="1" s="1"/>
  <c r="F2893" i="1"/>
  <c r="G2893" i="1"/>
  <c r="U2893" i="1"/>
  <c r="V2893" i="1" s="1" a="1"/>
  <c r="V2893" i="1" s="1"/>
  <c r="F2894" i="1"/>
  <c r="G2894" i="1"/>
  <c r="U2894" i="1"/>
  <c r="V2894" i="1" s="1" a="1"/>
  <c r="V2894" i="1" s="1"/>
  <c r="F2895" i="1"/>
  <c r="G2895" i="1"/>
  <c r="U2895" i="1"/>
  <c r="V2895" i="1" s="1" a="1"/>
  <c r="V2895" i="1" s="1"/>
  <c r="F2896" i="1"/>
  <c r="G2896" i="1"/>
  <c r="U2896" i="1"/>
  <c r="V2896" i="1" s="1" a="1"/>
  <c r="V2896" i="1" s="1"/>
  <c r="F2897" i="1"/>
  <c r="G2897" i="1"/>
  <c r="U2897" i="1"/>
  <c r="V2897" i="1" s="1" a="1"/>
  <c r="V2897" i="1" s="1"/>
  <c r="F2898" i="1"/>
  <c r="G2898" i="1"/>
  <c r="U2898" i="1"/>
  <c r="V2898" i="1" s="1" a="1"/>
  <c r="V2898" i="1" s="1"/>
  <c r="F2899" i="1"/>
  <c r="G2899" i="1"/>
  <c r="U2899" i="1"/>
  <c r="V2899" i="1" s="1" a="1"/>
  <c r="V2899" i="1" s="1"/>
  <c r="F2900" i="1"/>
  <c r="G2900" i="1"/>
  <c r="U2900" i="1"/>
  <c r="V2900" i="1" s="1" a="1"/>
  <c r="V2900" i="1" s="1"/>
  <c r="F2901" i="1"/>
  <c r="G2901" i="1"/>
  <c r="U2901" i="1"/>
  <c r="V2901" i="1" s="1" a="1"/>
  <c r="V2901" i="1" s="1"/>
  <c r="F2902" i="1"/>
  <c r="G2902" i="1"/>
  <c r="U2902" i="1"/>
  <c r="V2902" i="1" s="1" a="1"/>
  <c r="V2902" i="1" s="1"/>
  <c r="F2903" i="1"/>
  <c r="G2903" i="1"/>
  <c r="U2903" i="1"/>
  <c r="V2903" i="1" s="1" a="1"/>
  <c r="V2903" i="1" s="1"/>
  <c r="F2904" i="1"/>
  <c r="G2904" i="1"/>
  <c r="U2904" i="1"/>
  <c r="V2904" i="1" s="1" a="1"/>
  <c r="V2904" i="1" s="1"/>
  <c r="F2905" i="1"/>
  <c r="G2905" i="1"/>
  <c r="U2905" i="1"/>
  <c r="V2905" i="1" s="1" a="1"/>
  <c r="V2905" i="1" s="1"/>
  <c r="F2906" i="1"/>
  <c r="G2906" i="1"/>
  <c r="U2906" i="1"/>
  <c r="V2906" i="1" s="1" a="1"/>
  <c r="V2906" i="1" s="1"/>
  <c r="F2907" i="1"/>
  <c r="G2907" i="1"/>
  <c r="U2907" i="1"/>
  <c r="V2907" i="1" s="1" a="1"/>
  <c r="V2907" i="1" s="1"/>
  <c r="F2908" i="1"/>
  <c r="G2908" i="1"/>
  <c r="U2908" i="1"/>
  <c r="V2908" i="1" s="1" a="1"/>
  <c r="V2908" i="1" s="1"/>
  <c r="F2909" i="1"/>
  <c r="G2909" i="1"/>
  <c r="U2909" i="1"/>
  <c r="V2909" i="1" s="1" a="1"/>
  <c r="V2909" i="1" s="1"/>
  <c r="F2910" i="1"/>
  <c r="G2910" i="1"/>
  <c r="U2910" i="1"/>
  <c r="V2910" i="1" s="1" a="1"/>
  <c r="V2910" i="1" s="1"/>
  <c r="F2911" i="1"/>
  <c r="G2911" i="1"/>
  <c r="U2911" i="1"/>
  <c r="V2911" i="1" s="1" a="1"/>
  <c r="V2911" i="1" s="1"/>
  <c r="F2912" i="1"/>
  <c r="G2912" i="1"/>
  <c r="U2912" i="1"/>
  <c r="V2912" i="1" s="1" a="1"/>
  <c r="V2912" i="1" s="1"/>
  <c r="F2913" i="1"/>
  <c r="G2913" i="1"/>
  <c r="U2913" i="1"/>
  <c r="V2913" i="1" s="1" a="1"/>
  <c r="V2913" i="1" s="1"/>
  <c r="F2914" i="1"/>
  <c r="G2914" i="1"/>
  <c r="U2914" i="1"/>
  <c r="V2914" i="1" s="1" a="1"/>
  <c r="V2914" i="1" s="1"/>
  <c r="F2915" i="1"/>
  <c r="G2915" i="1"/>
  <c r="U2915" i="1"/>
  <c r="V2915" i="1" s="1" a="1"/>
  <c r="V2915" i="1" s="1"/>
  <c r="F2916" i="1"/>
  <c r="G2916" i="1"/>
  <c r="U2916" i="1"/>
  <c r="V2916" i="1" s="1" a="1"/>
  <c r="V2916" i="1" s="1"/>
  <c r="F2917" i="1"/>
  <c r="G2917" i="1"/>
  <c r="U2917" i="1"/>
  <c r="V2917" i="1" s="1" a="1"/>
  <c r="V2917" i="1" s="1"/>
  <c r="F2918" i="1"/>
  <c r="G2918" i="1"/>
  <c r="U2918" i="1"/>
  <c r="V2918" i="1" s="1" a="1"/>
  <c r="V2918" i="1" s="1"/>
  <c r="F2919" i="1"/>
  <c r="G2919" i="1"/>
  <c r="U2919" i="1"/>
  <c r="V2919" i="1" s="1" a="1"/>
  <c r="V2919" i="1" s="1"/>
  <c r="F2920" i="1"/>
  <c r="G2920" i="1"/>
  <c r="U2920" i="1"/>
  <c r="V2920" i="1" s="1" a="1"/>
  <c r="V2920" i="1" s="1"/>
  <c r="F2921" i="1"/>
  <c r="G2921" i="1"/>
  <c r="U2921" i="1"/>
  <c r="V2921" i="1" s="1" a="1"/>
  <c r="V2921" i="1" s="1"/>
  <c r="F2922" i="1"/>
  <c r="G2922" i="1"/>
  <c r="U2922" i="1"/>
  <c r="V2922" i="1" s="1" a="1"/>
  <c r="V2922" i="1" s="1"/>
  <c r="F2923" i="1"/>
  <c r="G2923" i="1"/>
  <c r="U2923" i="1"/>
  <c r="V2923" i="1" s="1" a="1"/>
  <c r="V2923" i="1" s="1"/>
  <c r="F2924" i="1"/>
  <c r="G2924" i="1"/>
  <c r="U2924" i="1"/>
  <c r="V2924" i="1" s="1" a="1"/>
  <c r="V2924" i="1" s="1"/>
  <c r="F2925" i="1"/>
  <c r="G2925" i="1"/>
  <c r="U2925" i="1"/>
  <c r="V2925" i="1" s="1" a="1"/>
  <c r="V2925" i="1" s="1"/>
  <c r="F2926" i="1"/>
  <c r="G2926" i="1"/>
  <c r="U2926" i="1"/>
  <c r="V2926" i="1" s="1" a="1"/>
  <c r="V2926" i="1" s="1"/>
  <c r="F2927" i="1"/>
  <c r="G2927" i="1"/>
  <c r="U2927" i="1"/>
  <c r="V2927" i="1" s="1" a="1"/>
  <c r="V2927" i="1" s="1"/>
  <c r="F2928" i="1"/>
  <c r="G2928" i="1"/>
  <c r="U2928" i="1"/>
  <c r="V2928" i="1" s="1" a="1"/>
  <c r="V2928" i="1" s="1"/>
  <c r="F2929" i="1"/>
  <c r="G2929" i="1"/>
  <c r="U2929" i="1"/>
  <c r="V2929" i="1" s="1" a="1"/>
  <c r="V2929" i="1" s="1"/>
  <c r="F2930" i="1"/>
  <c r="G2930" i="1"/>
  <c r="U2930" i="1"/>
  <c r="V2930" i="1" s="1" a="1"/>
  <c r="V2930" i="1" s="1"/>
  <c r="F2931" i="1"/>
  <c r="G2931" i="1"/>
  <c r="U2931" i="1"/>
  <c r="V2931" i="1" s="1" a="1"/>
  <c r="V2931" i="1" s="1"/>
  <c r="F2932" i="1"/>
  <c r="G2932" i="1"/>
  <c r="U2932" i="1"/>
  <c r="V2932" i="1" s="1" a="1"/>
  <c r="V2932" i="1" s="1"/>
  <c r="F2933" i="1"/>
  <c r="G2933" i="1"/>
  <c r="U2933" i="1"/>
  <c r="V2933" i="1" s="1" a="1"/>
  <c r="V2933" i="1" s="1"/>
  <c r="F2934" i="1"/>
  <c r="G2934" i="1"/>
  <c r="U2934" i="1"/>
  <c r="V2934" i="1" s="1" a="1"/>
  <c r="V2934" i="1" s="1"/>
  <c r="F2935" i="1"/>
  <c r="G2935" i="1"/>
  <c r="U2935" i="1"/>
  <c r="V2935" i="1" s="1" a="1"/>
  <c r="V2935" i="1" s="1"/>
  <c r="F2936" i="1"/>
  <c r="G2936" i="1"/>
  <c r="U2936" i="1"/>
  <c r="V2936" i="1" s="1" a="1"/>
  <c r="V2936" i="1" s="1"/>
  <c r="F2937" i="1"/>
  <c r="G2937" i="1"/>
  <c r="U2937" i="1"/>
  <c r="V2937" i="1" s="1" a="1"/>
  <c r="V2937" i="1" s="1"/>
  <c r="F2938" i="1"/>
  <c r="G2938" i="1"/>
  <c r="U2938" i="1"/>
  <c r="V2938" i="1" s="1" a="1"/>
  <c r="V2938" i="1" s="1"/>
  <c r="F2939" i="1"/>
  <c r="G2939" i="1"/>
  <c r="U2939" i="1"/>
  <c r="V2939" i="1" s="1" a="1"/>
  <c r="V2939" i="1" s="1"/>
  <c r="F2940" i="1"/>
  <c r="G2940" i="1"/>
  <c r="U2940" i="1"/>
  <c r="V2940" i="1" s="1" a="1"/>
  <c r="V2940" i="1" s="1"/>
  <c r="F2941" i="1"/>
  <c r="G2941" i="1"/>
  <c r="U2941" i="1"/>
  <c r="V2941" i="1" s="1" a="1"/>
  <c r="V2941" i="1" s="1"/>
  <c r="F2942" i="1"/>
  <c r="G2942" i="1"/>
  <c r="U2942" i="1"/>
  <c r="V2942" i="1" s="1" a="1"/>
  <c r="V2942" i="1" s="1"/>
  <c r="F2943" i="1"/>
  <c r="G2943" i="1"/>
  <c r="U2943" i="1"/>
  <c r="V2943" i="1" s="1" a="1"/>
  <c r="V2943" i="1" s="1"/>
  <c r="F2944" i="1"/>
  <c r="G2944" i="1"/>
  <c r="U2944" i="1"/>
  <c r="V2944" i="1" s="1" a="1"/>
  <c r="V2944" i="1" s="1"/>
  <c r="F2945" i="1"/>
  <c r="G2945" i="1"/>
  <c r="U2945" i="1"/>
  <c r="V2945" i="1" s="1" a="1"/>
  <c r="V2945" i="1" s="1"/>
  <c r="F2946" i="1"/>
  <c r="G2946" i="1"/>
  <c r="U2946" i="1"/>
  <c r="V2946" i="1" s="1" a="1"/>
  <c r="V2946" i="1" s="1"/>
  <c r="F2947" i="1"/>
  <c r="G2947" i="1"/>
  <c r="U2947" i="1"/>
  <c r="V2947" i="1" s="1" a="1"/>
  <c r="V2947" i="1" s="1"/>
  <c r="F2948" i="1"/>
  <c r="G2948" i="1"/>
  <c r="U2948" i="1"/>
  <c r="V2948" i="1" s="1" a="1"/>
  <c r="V2948" i="1" s="1"/>
  <c r="F2949" i="1"/>
  <c r="G2949" i="1"/>
  <c r="U2949" i="1"/>
  <c r="V2949" i="1" s="1" a="1"/>
  <c r="V2949" i="1" s="1"/>
  <c r="F2950" i="1"/>
  <c r="G2950" i="1"/>
  <c r="U2950" i="1"/>
  <c r="V2950" i="1" s="1" a="1"/>
  <c r="V2950" i="1" s="1"/>
  <c r="F2951" i="1"/>
  <c r="G2951" i="1"/>
  <c r="U2951" i="1"/>
  <c r="V2951" i="1" s="1" a="1"/>
  <c r="V2951" i="1" s="1"/>
  <c r="F2952" i="1"/>
  <c r="G2952" i="1"/>
  <c r="U2952" i="1"/>
  <c r="V2952" i="1" s="1" a="1"/>
  <c r="V2952" i="1" s="1"/>
  <c r="F2953" i="1"/>
  <c r="G2953" i="1"/>
  <c r="U2953" i="1"/>
  <c r="V2953" i="1" s="1" a="1"/>
  <c r="V2953" i="1" s="1"/>
  <c r="F2954" i="1"/>
  <c r="G2954" i="1"/>
  <c r="U2954" i="1"/>
  <c r="V2954" i="1" s="1" a="1"/>
  <c r="V2954" i="1" s="1"/>
  <c r="F2955" i="1"/>
  <c r="G2955" i="1"/>
  <c r="U2955" i="1"/>
  <c r="V2955" i="1" s="1" a="1"/>
  <c r="V2955" i="1" s="1"/>
  <c r="F2956" i="1"/>
  <c r="G2956" i="1"/>
  <c r="U2956" i="1"/>
  <c r="V2956" i="1" s="1" a="1"/>
  <c r="V2956" i="1" s="1"/>
  <c r="F2957" i="1"/>
  <c r="G2957" i="1"/>
  <c r="U2957" i="1"/>
  <c r="V2957" i="1" s="1" a="1"/>
  <c r="V2957" i="1" s="1"/>
  <c r="F2958" i="1"/>
  <c r="G2958" i="1"/>
  <c r="U2958" i="1"/>
  <c r="V2958" i="1" s="1" a="1"/>
  <c r="V2958" i="1" s="1"/>
  <c r="F2959" i="1"/>
  <c r="G2959" i="1"/>
  <c r="U2959" i="1"/>
  <c r="V2959" i="1" s="1" a="1"/>
  <c r="V2959" i="1" s="1"/>
  <c r="F2960" i="1"/>
  <c r="G2960" i="1"/>
  <c r="U2960" i="1"/>
  <c r="V2960" i="1" s="1" a="1"/>
  <c r="V2960" i="1" s="1"/>
  <c r="F2961" i="1"/>
  <c r="G2961" i="1"/>
  <c r="U2961" i="1"/>
  <c r="V2961" i="1" s="1" a="1"/>
  <c r="V2961" i="1" s="1"/>
  <c r="F2962" i="1"/>
  <c r="G2962" i="1"/>
  <c r="U2962" i="1"/>
  <c r="V2962" i="1" s="1" a="1"/>
  <c r="V2962" i="1" s="1"/>
  <c r="F2963" i="1"/>
  <c r="G2963" i="1"/>
  <c r="U2963" i="1"/>
  <c r="V2963" i="1" s="1" a="1"/>
  <c r="V2963" i="1" s="1"/>
  <c r="F2964" i="1"/>
  <c r="G2964" i="1"/>
  <c r="U2964" i="1"/>
  <c r="V2964" i="1" s="1" a="1"/>
  <c r="V2964" i="1" s="1"/>
  <c r="F2965" i="1"/>
  <c r="G2965" i="1"/>
  <c r="U2965" i="1"/>
  <c r="V2965" i="1" s="1" a="1"/>
  <c r="V2965" i="1" s="1"/>
  <c r="F2966" i="1"/>
  <c r="G2966" i="1"/>
  <c r="U2966" i="1"/>
  <c r="V2966" i="1" s="1" a="1"/>
  <c r="V2966" i="1" s="1"/>
  <c r="F2967" i="1"/>
  <c r="G2967" i="1"/>
  <c r="U2967" i="1"/>
  <c r="V2967" i="1" s="1" a="1"/>
  <c r="V2967" i="1" s="1"/>
  <c r="F2968" i="1"/>
  <c r="G2968" i="1"/>
  <c r="U2968" i="1"/>
  <c r="V2968" i="1" s="1" a="1"/>
  <c r="V2968" i="1" s="1"/>
  <c r="F2969" i="1"/>
  <c r="G2969" i="1"/>
  <c r="U2969" i="1"/>
  <c r="V2969" i="1" s="1" a="1"/>
  <c r="V2969" i="1" s="1"/>
  <c r="F2970" i="1"/>
  <c r="G2970" i="1"/>
  <c r="U2970" i="1"/>
  <c r="V2970" i="1" s="1" a="1"/>
  <c r="V2970" i="1" s="1"/>
  <c r="F2971" i="1"/>
  <c r="G2971" i="1"/>
  <c r="U2971" i="1"/>
  <c r="V2971" i="1" s="1" a="1"/>
  <c r="V2971" i="1" s="1"/>
  <c r="F2972" i="1"/>
  <c r="G2972" i="1"/>
  <c r="U2972" i="1"/>
  <c r="V2972" i="1" s="1" a="1"/>
  <c r="V2972" i="1" s="1"/>
  <c r="F2973" i="1"/>
  <c r="G2973" i="1"/>
  <c r="U2973" i="1"/>
  <c r="V2973" i="1" s="1" a="1"/>
  <c r="V2973" i="1" s="1"/>
  <c r="F2974" i="1"/>
  <c r="G2974" i="1"/>
  <c r="U2974" i="1"/>
  <c r="V2974" i="1" s="1" a="1"/>
  <c r="V2974" i="1" s="1"/>
  <c r="F2975" i="1"/>
  <c r="G2975" i="1"/>
  <c r="U2975" i="1"/>
  <c r="V2975" i="1" s="1" a="1"/>
  <c r="V2975" i="1" s="1"/>
  <c r="F2976" i="1"/>
  <c r="G2976" i="1"/>
  <c r="U2976" i="1"/>
  <c r="V2976" i="1" s="1" a="1"/>
  <c r="V2976" i="1" s="1"/>
  <c r="F2977" i="1"/>
  <c r="G2977" i="1"/>
  <c r="U2977" i="1"/>
  <c r="V2977" i="1" s="1" a="1"/>
  <c r="V2977" i="1" s="1"/>
  <c r="F2978" i="1"/>
  <c r="G2978" i="1"/>
  <c r="U2978" i="1"/>
  <c r="V2978" i="1" s="1" a="1"/>
  <c r="V2978" i="1" s="1"/>
  <c r="F2979" i="1"/>
  <c r="G2979" i="1"/>
  <c r="U2979" i="1"/>
  <c r="V2979" i="1" s="1" a="1"/>
  <c r="V2979" i="1" s="1"/>
  <c r="F2980" i="1"/>
  <c r="G2980" i="1"/>
  <c r="U2980" i="1"/>
  <c r="V2980" i="1" s="1" a="1"/>
  <c r="V2980" i="1" s="1"/>
  <c r="F2981" i="1"/>
  <c r="G2981" i="1"/>
  <c r="U2981" i="1"/>
  <c r="V2981" i="1" s="1" a="1"/>
  <c r="V2981" i="1" s="1"/>
  <c r="F2982" i="1"/>
  <c r="G2982" i="1"/>
  <c r="U2982" i="1"/>
  <c r="V2982" i="1" s="1" a="1"/>
  <c r="V2982" i="1" s="1"/>
  <c r="F2983" i="1"/>
  <c r="G2983" i="1"/>
  <c r="U2983" i="1"/>
  <c r="V2983" i="1" s="1" a="1"/>
  <c r="V2983" i="1" s="1"/>
  <c r="F2984" i="1"/>
  <c r="G2984" i="1"/>
  <c r="U2984" i="1"/>
  <c r="V2984" i="1" s="1" a="1"/>
  <c r="V2984" i="1" s="1"/>
  <c r="F2985" i="1"/>
  <c r="G2985" i="1"/>
  <c r="U2985" i="1"/>
  <c r="V2985" i="1" s="1" a="1"/>
  <c r="V2985" i="1" s="1"/>
  <c r="F2986" i="1"/>
  <c r="G2986" i="1"/>
  <c r="U2986" i="1"/>
  <c r="V2986" i="1" s="1" a="1"/>
  <c r="V2986" i="1" s="1"/>
  <c r="F2987" i="1"/>
  <c r="G2987" i="1"/>
  <c r="U2987" i="1"/>
  <c r="V2987" i="1" s="1" a="1"/>
  <c r="V2987" i="1" s="1"/>
  <c r="F2988" i="1"/>
  <c r="G2988" i="1"/>
  <c r="U2988" i="1"/>
  <c r="V2988" i="1" s="1" a="1"/>
  <c r="V2988" i="1" s="1"/>
  <c r="F2989" i="1"/>
  <c r="G2989" i="1"/>
  <c r="U2989" i="1"/>
  <c r="V2989" i="1" s="1" a="1"/>
  <c r="V2989" i="1" s="1"/>
  <c r="F2990" i="1"/>
  <c r="G2990" i="1"/>
  <c r="U2990" i="1"/>
  <c r="V2990" i="1" s="1" a="1"/>
  <c r="V2990" i="1" s="1"/>
  <c r="F2991" i="1"/>
  <c r="G2991" i="1"/>
  <c r="U2991" i="1"/>
  <c r="V2991" i="1" s="1" a="1"/>
  <c r="V2991" i="1" s="1"/>
  <c r="F2992" i="1"/>
  <c r="G2992" i="1"/>
  <c r="U2992" i="1"/>
  <c r="V2992" i="1" s="1" a="1"/>
  <c r="V2992" i="1" s="1"/>
  <c r="F2993" i="1"/>
  <c r="G2993" i="1"/>
  <c r="U2993" i="1"/>
  <c r="V2993" i="1" s="1" a="1"/>
  <c r="V2993" i="1" s="1"/>
  <c r="F2994" i="1"/>
  <c r="G2994" i="1"/>
  <c r="U2994" i="1"/>
  <c r="V2994" i="1" s="1" a="1"/>
  <c r="V2994" i="1" s="1"/>
  <c r="F2995" i="1"/>
  <c r="G2995" i="1"/>
  <c r="U2995" i="1"/>
  <c r="V2995" i="1" s="1" a="1"/>
  <c r="V2995" i="1" s="1"/>
  <c r="F2996" i="1"/>
  <c r="G2996" i="1"/>
  <c r="U2996" i="1"/>
  <c r="V2996" i="1" s="1" a="1"/>
  <c r="V2996" i="1" s="1"/>
  <c r="F2997" i="1"/>
  <c r="G2997" i="1"/>
  <c r="U2997" i="1"/>
  <c r="V2997" i="1" s="1" a="1"/>
  <c r="V2997" i="1" s="1"/>
  <c r="F2998" i="1"/>
  <c r="G2998" i="1"/>
  <c r="U2998" i="1"/>
  <c r="V2998" i="1" s="1" a="1"/>
  <c r="V2998" i="1" s="1"/>
  <c r="F2999" i="1"/>
  <c r="G2999" i="1"/>
  <c r="U2999" i="1"/>
  <c r="V2999" i="1" s="1" a="1"/>
  <c r="V2999" i="1" s="1"/>
  <c r="F3000" i="1"/>
  <c r="G3000" i="1"/>
  <c r="U3000" i="1"/>
  <c r="V3000" i="1" s="1" a="1"/>
  <c r="V3000" i="1" s="1"/>
  <c r="F3001" i="1"/>
  <c r="G3001" i="1"/>
  <c r="U3001" i="1"/>
  <c r="V3001" i="1" s="1" a="1"/>
  <c r="V3001" i="1" s="1"/>
  <c r="F3002" i="1"/>
  <c r="G3002" i="1"/>
  <c r="U3002" i="1"/>
  <c r="V3002" i="1" s="1" a="1"/>
  <c r="V3002" i="1" s="1"/>
  <c r="F3003" i="1"/>
  <c r="G3003" i="1"/>
  <c r="U3003" i="1"/>
  <c r="V3003" i="1" s="1" a="1"/>
  <c r="V3003" i="1" s="1"/>
  <c r="F3004" i="1"/>
  <c r="G3004" i="1"/>
  <c r="U3004" i="1"/>
  <c r="V3004" i="1" s="1" a="1"/>
  <c r="V3004" i="1" s="1"/>
  <c r="AC7" i="3"/>
  <c r="AD6" i="3"/>
  <c r="AC6" i="3"/>
  <c r="AD5" i="3"/>
  <c r="AC5" i="3"/>
  <c r="AC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<sst xmlns="http://schemas.openxmlformats.org/spreadsheetml/2006/main" count="92571" uniqueCount="10370">
  <si>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</si>
  <si>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</si>
  <si>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</si>
  <si>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</si>
  <si>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</si>
  <si>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</si>
  <si>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</si>
  <si>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</si>
  <si>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</si>
  <si>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</si>
  <si>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</si>
  <si>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</si>
  <si>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</si>
  <si>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</si>
  <si>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</si>
  <si>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</si>
  <si>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</si>
  <si>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</si>
  <si>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</si>
  <si>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</si>
  <si>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</si>
  <si>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</si>
  <si>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</si>
  <si>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</si>
  <si>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</si>
  <si>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</si>
  <si>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</si>
  <si>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</si>
  <si>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</si>
  <si>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</si>
  <si>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</si>
  <si>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</si>
  <si>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</si>
  <si>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</si>
  <si>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</si>
  <si>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</si>
  <si>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</si>
  <si>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</si>
  <si>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</si>
  <si>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</si>
  <si>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</si>
  <si>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</si>
  <si>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</si>
  <si>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</si>
  <si>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</si>
  <si>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</si>
  <si>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</si>
  <si>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</si>
  <si>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</si>
  <si>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</si>
  <si>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</si>
  <si>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</si>
  <si>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</si>
  <si>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</si>
  <si>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</si>
  <si>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</si>
  <si>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</si>
  <si>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</si>
  <si>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</si>
  <si>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</si>
  <si>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</si>
  <si>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</si>
  <si>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</si>
  <si>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</si>
  <si>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</si>
  <si>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</si>
  <si>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</si>
  <si>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</si>
  <si>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</si>
  <si>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</si>
  <si>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</si>
  <si>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</si>
  <si>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</si>
  <si>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</si>
  <si>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</si>
  <si>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</si>
  <si>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</si>
  <si>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</si>
  <si>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</si>
  <si>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</si>
  <si>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</si>
  <si>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</si>
  <si>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</si>
  <si>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</si>
  <si>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</si>
  <si>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</si>
  <si>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</si>
  <si>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</si>
  <si>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</si>
  <si>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</si>
  <si>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</si>
  <si>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</si>
  <si>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</si>
  <si>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</si>
  <si>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</si>
  <si>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</si>
  <si>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</si>
  <si>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</si>
  <si>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</si>
  <si>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</si>
  <si>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</si>
  <si>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</si>
  <si>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</si>
  <si>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</si>
  <si>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</si>
  <si>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</si>
  <si>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</si>
  <si>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</si>
  <si>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</si>
  <si>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</si>
  <si>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</si>
  <si>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</si>
  <si>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</si>
  <si>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</si>
  <si>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</si>
  <si>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</si>
  <si>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</si>
  <si>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</si>
  <si>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</si>
  <si>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</si>
  <si>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</si>
  <si>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</si>
  <si>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</si>
  <si>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</si>
  <si>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</si>
  <si>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</si>
  <si>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</si>
  <si>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</si>
  <si>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</si>
  <si>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</si>
  <si>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</si>
  <si>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</si>
  <si>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</si>
  <si>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</si>
  <si>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</si>
  <si>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</si>
  <si>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</si>
  <si>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</si>
  <si>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</si>
  <si>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</si>
  <si>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</si>
  <si>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</si>
  <si>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</si>
  <si>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</si>
  <si>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</si>
  <si>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</si>
  <si>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</si>
  <si>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</si>
  <si>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</si>
  <si>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</si>
  <si>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</si>
  <si>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</si>
  <si>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</si>
  <si>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</si>
  <si>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</si>
  <si>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</si>
  <si>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</si>
  <si>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</si>
  <si>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</si>
  <si>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</si>
  <si>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</si>
  <si>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</si>
  <si>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</si>
  <si>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</si>
  <si>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</si>
  <si>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</si>
  <si>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</si>
  <si>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</si>
  <si>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</si>
  <si>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</si>
  <si>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</si>
  <si>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</si>
  <si>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</si>
  <si>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</si>
  <si>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</si>
  <si>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</si>
  <si>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</si>
  <si>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</si>
  <si>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</si>
  <si>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</si>
  <si>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</si>
  <si>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</si>
  <si>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</si>
  <si>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</si>
  <si>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</si>
  <si>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</si>
  <si>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</si>
  <si>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</si>
  <si>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</si>
  <si>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</si>
  <si>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</si>
  <si>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</si>
  <si>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</si>
  <si>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</si>
  <si>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</si>
  <si>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</si>
  <si>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</si>
  <si>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</si>
  <si>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</si>
  <si>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</si>
  <si>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</si>
  <si>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</si>
  <si>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</si>
  <si>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</si>
  <si>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</si>
  <si>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</si>
  <si>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</si>
  <si>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</si>
  <si>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</si>
  <si>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</si>
  <si>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</si>
  <si>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</si>
  <si>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</si>
  <si>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</si>
  <si>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</si>
  <si>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</si>
  <si>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</si>
  <si>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</si>
  <si>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</si>
  <si>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</si>
  <si>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</si>
  <si>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</si>
  <si>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</si>
  <si>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</si>
  <si>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</si>
  <si>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</si>
  <si>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</si>
  <si>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</si>
  <si>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</si>
  <si>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</si>
  <si>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</si>
  <si>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</si>
  <si>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</si>
  <si>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</si>
  <si>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</si>
  <si>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</si>
  <si>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</si>
  <si>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</si>
  <si>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</si>
  <si>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</si>
  <si>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</si>
  <si>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</si>
  <si>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</si>
  <si>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</si>
  <si>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</si>
  <si>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</si>
  <si>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</si>
  <si>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</si>
  <si>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</si>
  <si>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</si>
  <si>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</si>
  <si>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</si>
  <si>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</si>
  <si>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</si>
  <si>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</si>
  <si>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</si>
  <si>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</si>
  <si>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</si>
  <si>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</si>
  <si>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</si>
  <si>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</si>
  <si>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</si>
  <si>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</si>
  <si>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</si>
  <si>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</si>
  <si>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</si>
  <si>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</si>
  <si>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</si>
  <si>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</si>
  <si>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</si>
  <si>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</si>
  <si>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</si>
  <si>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</si>
  <si>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</si>
  <si>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</si>
  <si>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</si>
  <si>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</si>
  <si>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</si>
  <si>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</si>
  <si>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</si>
  <si>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</si>
  <si>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</si>
  <si>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</si>
  <si>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</si>
  <si>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</si>
  <si>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</si>
  <si>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</si>
  <si>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</si>
  <si>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</si>
  <si>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</si>
  <si>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</si>
  <si>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</si>
  <si>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</si>
  <si>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</si>
  <si>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</si>
  <si>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</si>
  <si>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</si>
  <si>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</si>
  <si>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</si>
  <si>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</si>
  <si>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</si>
  <si>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</si>
  <si>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</si>
  <si>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</si>
  <si>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</si>
  <si>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</si>
  <si>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</si>
  <si>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</si>
  <si>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</si>
  <si>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</si>
  <si>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</si>
  <si>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</si>
  <si>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</si>
  <si>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</si>
  <si>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</si>
  <si>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</si>
  <si>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</si>
  <si>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</si>
  <si>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</si>
  <si>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</si>
  <si>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</si>
  <si>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</si>
  <si>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</si>
  <si>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</si>
  <si>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</si>
  <si>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</si>
  <si>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</si>
  <si>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</si>
  <si>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</si>
  <si>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</si>
  <si>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</si>
  <si>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</si>
  <si>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</si>
  <si>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</si>
  <si>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</si>
  <si>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</si>
  <si>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</si>
  <si>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</si>
  <si>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</si>
  <si>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</si>
  <si>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</si>
  <si>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</si>
  <si>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</si>
  <si>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</si>
  <si>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</si>
  <si>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</si>
  <si>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</si>
  <si>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</si>
  <si>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</si>
  <si>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</si>
  <si>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</si>
  <si>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</si>
  <si>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</si>
  <si>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</si>
  <si>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</si>
  <si>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</si>
  <si>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</si>
  <si>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</si>
  <si>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</si>
  <si>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</si>
  <si>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</si>
  <si>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</si>
  <si>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</si>
  <si>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</si>
  <si>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</si>
  <si>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</si>
  <si>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</si>
  <si>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</si>
  <si>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</si>
  <si>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</si>
  <si>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</si>
  <si>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</si>
  <si>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</si>
  <si>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</si>
  <si>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</si>
  <si>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</si>
  <si>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</si>
  <si>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</si>
  <si>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</si>
  <si>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</si>
  <si>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</si>
  <si>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</si>
  <si>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</si>
  <si>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</si>
  <si>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</si>
  <si>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</si>
  <si>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</si>
  <si>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</si>
  <si>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</si>
  <si>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</si>
  <si>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</si>
  <si>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</si>
  <si>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</si>
  <si>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</si>
  <si>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</si>
  <si>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</si>
  <si>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</si>
  <si>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</si>
  <si>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</si>
  <si>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</si>
  <si>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</si>
  <si>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</si>
  <si>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</si>
  <si>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</si>
  <si>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</si>
  <si>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</si>
  <si>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</si>
  <si>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</si>
  <si>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</si>
  <si>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</si>
  <si>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</si>
  <si>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</si>
  <si>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</si>
  <si>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</si>
  <si>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</si>
  <si>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</si>
  <si>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</si>
  <si>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</si>
  <si>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</si>
  <si>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</si>
  <si>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</si>
  <si>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</si>
  <si>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</si>
  <si>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</si>
  <si>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</si>
  <si>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</si>
  <si>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</si>
  <si>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</si>
  <si>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</si>
  <si>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</si>
  <si>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</si>
  <si>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</si>
  <si>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</si>
  <si>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</si>
  <si>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</si>
  <si>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</si>
  <si>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</si>
  <si>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</si>
  <si>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</si>
  <si>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</si>
  <si>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</si>
  <si>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</si>
  <si>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</si>
  <si>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</si>
  <si>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</si>
  <si>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</si>
  <si>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</si>
  <si>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</si>
  <si>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</si>
  <si>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</si>
  <si>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</si>
  <si>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</si>
  <si>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</si>
  <si>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</si>
  <si>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</si>
  <si>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</si>
  <si>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</si>
  <si>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</si>
  <si>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</si>
  <si>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</si>
  <si>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</si>
  <si>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</si>
  <si>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</si>
  <si>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</si>
  <si>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</si>
  <si>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</si>
  <si>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</si>
  <si>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</si>
  <si>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</si>
  <si>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</si>
  <si>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</si>
  <si>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</si>
  <si>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</si>
  <si>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</si>
  <si>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</si>
  <si>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</si>
  <si>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</si>
  <si>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</si>
  <si>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</si>
  <si>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</si>
  <si>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</si>
  <si>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</si>
  <si>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</si>
  <si>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</si>
  <si>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</si>
  <si>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</si>
  <si>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</si>
  <si>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</si>
  <si>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</si>
  <si>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</si>
  <si>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</si>
  <si>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</si>
  <si>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</si>
  <si>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</si>
  <si>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</si>
  <si>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</si>
  <si>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</si>
  <si>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</si>
  <si>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</si>
  <si>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</si>
  <si>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</si>
  <si>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</si>
  <si>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</si>
  <si>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</si>
  <si>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</si>
  <si>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</si>
  <si>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</si>
  <si>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</si>
  <si>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</si>
  <si>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</si>
  <si>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</si>
  <si>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</si>
  <si>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</si>
  <si>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</si>
  <si>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</si>
  <si>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</si>
  <si>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</si>
  <si>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</si>
  <si>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</si>
  <si>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</si>
  <si>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</si>
  <si>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</si>
  <si>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</si>
  <si>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</si>
  <si>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</si>
  <si>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</si>
  <si>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</si>
  <si>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</si>
  <si>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</si>
  <si>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</si>
  <si>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</si>
  <si>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</si>
  <si>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</si>
  <si>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</si>
  <si>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</si>
  <si>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</si>
  <si>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</si>
  <si>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</si>
  <si>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</si>
  <si>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</si>
  <si>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</si>
  <si>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</si>
  <si>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</si>
  <si>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</si>
  <si>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</si>
  <si>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</si>
  <si>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</si>
  <si>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</si>
  <si>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</si>
  <si>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</si>
  <si>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</si>
  <si>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</si>
  <si>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</si>
  <si>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</si>
  <si>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</si>
  <si>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</si>
  <si>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</si>
  <si>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</si>
  <si>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</si>
  <si>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</si>
  <si>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</si>
  <si>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</si>
  <si>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</si>
  <si>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</si>
  <si>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</si>
  <si>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</si>
  <si>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</si>
  <si>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</si>
  <si>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</si>
  <si>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</si>
  <si>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</si>
  <si>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</si>
  <si>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</si>
  <si>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</si>
  <si>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</si>
  <si>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</si>
  <si>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</si>
  <si>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</si>
  <si>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</si>
  <si>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</si>
  <si>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</si>
  <si>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</si>
  <si>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</si>
  <si>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</si>
  <si>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</si>
  <si>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</si>
  <si>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</si>
  <si>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</si>
  <si>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</si>
  <si>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</si>
  <si>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</si>
  <si>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</si>
  <si>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</si>
  <si>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</si>
  <si>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</si>
  <si>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</si>
  <si>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</si>
  <si>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</si>
  <si>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</si>
  <si>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</si>
  <si>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</si>
  <si>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</si>
  <si>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</si>
  <si>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</si>
  <si>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</si>
  <si>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</si>
  <si>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</si>
  <si>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</si>
  <si>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</si>
  <si>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</si>
  <si>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</si>
  <si>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</si>
  <si>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</si>
  <si>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</si>
  <si>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</si>
  <si>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</si>
  <si>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</si>
  <si>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</si>
  <si>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</si>
  <si>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</si>
  <si>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</si>
  <si>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</si>
  <si>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</si>
  <si>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</si>
  <si>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</si>
  <si>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</si>
  <si>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</si>
  <si>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</si>
  <si>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</si>
  <si>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</si>
  <si>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</si>
  <si>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</si>
  <si>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</si>
  <si>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</si>
  <si>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</si>
  <si>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</si>
  <si>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</si>
  <si>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</si>
  <si>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</si>
  <si>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</si>
  <si>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</si>
  <si>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</si>
  <si>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</si>
  <si>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</si>
  <si>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</si>
  <si>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</si>
  <si>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</si>
  <si>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</si>
  <si>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</si>
  <si>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</si>
  <si>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</si>
  <si>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</si>
  <si>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</si>
  <si>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</si>
  <si>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</si>
  <si>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</si>
  <si>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</si>
  <si>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</si>
  <si>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</si>
  <si>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</si>
  <si>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</si>
  <si>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</si>
  <si>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</si>
  <si>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</si>
  <si>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</si>
  <si>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</si>
  <si>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</si>
  <si>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</si>
  <si>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</si>
  <si>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</si>
  <si>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</si>
  <si>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</si>
  <si>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</si>
  <si>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</si>
  <si>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</si>
  <si>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</si>
  <si>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</si>
  <si>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</si>
  <si>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</si>
  <si>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</si>
  <si>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</si>
  <si>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</si>
  <si>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</si>
  <si>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</si>
  <si>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</si>
  <si>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</si>
  <si>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</si>
  <si>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</si>
  <si>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</si>
  <si>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</si>
  <si>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</si>
  <si>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</si>
  <si>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</si>
  <si>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</si>
  <si>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</si>
  <si>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</si>
  <si>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</si>
  <si>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</si>
  <si>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</si>
  <si>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</si>
  <si>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</si>
  <si>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</si>
  <si>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</si>
  <si>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</si>
  <si>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</si>
  <si>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</si>
  <si>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</si>
  <si>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</si>
  <si>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</si>
  <si>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</si>
  <si>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</si>
  <si>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</si>
  <si>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</si>
  <si>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</si>
  <si>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</si>
  <si>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</si>
  <si>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</si>
  <si>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</si>
  <si>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</si>
  <si>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</si>
  <si>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</si>
  <si>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</si>
  <si>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</si>
  <si>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</si>
  <si>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</si>
  <si>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</si>
  <si>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</si>
  <si>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</si>
  <si>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</si>
  <si>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</si>
  <si>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</si>
  <si>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</si>
  <si>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</si>
  <si>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</si>
  <si>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</si>
  <si>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</si>
  <si>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</si>
  <si>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</si>
  <si>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</si>
  <si>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</si>
  <si>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</si>
  <si>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</si>
  <si>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</si>
  <si>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</si>
  <si>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</si>
  <si>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</si>
  <si>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</si>
  <si>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</si>
  <si>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</si>
  <si>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</si>
  <si>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</si>
  <si>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</si>
  <si>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</si>
  <si>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</si>
  <si>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</si>
  <si>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</si>
  <si>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</si>
  <si>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</si>
  <si>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</si>
  <si>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</si>
  <si>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</si>
  <si>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</si>
  <si>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</si>
  <si>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</si>
  <si>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</si>
  <si>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</si>
  <si>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</si>
  <si>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</si>
  <si>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</si>
  <si>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</si>
  <si>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</si>
  <si>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</si>
  <si>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</si>
  <si>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</si>
  <si>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</si>
  <si>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</si>
  <si>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</si>
  <si>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</si>
  <si>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</si>
  <si>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</si>
  <si>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</si>
  <si>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</si>
  <si>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</si>
  <si>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</si>
  <si>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</si>
  <si>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</si>
  <si>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</si>
  <si>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</si>
  <si>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</si>
  <si>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</si>
  <si>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</si>
  <si>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</si>
  <si>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</si>
  <si>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</si>
  <si>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</si>
  <si>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</si>
  <si>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</si>
  <si>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</si>
  <si>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</si>
  <si>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</si>
  <si>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</si>
  <si>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</si>
  <si>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</si>
  <si>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</si>
  <si>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</si>
  <si>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</si>
  <si>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</si>
  <si>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</si>
  <si>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</si>
  <si>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</si>
  <si>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</si>
  <si>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</si>
  <si>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</si>
  <si>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</si>
  <si>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</si>
  <si>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</si>
  <si>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</si>
  <si>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</si>
  <si>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</si>
  <si>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</si>
  <si>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</si>
  <si>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</si>
  <si>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</si>
  <si>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</si>
  <si>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</si>
  <si>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</si>
  <si>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</si>
  <si>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</si>
  <si>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</si>
  <si>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</si>
  <si>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</si>
  <si>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</si>
  <si>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</si>
  <si>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</si>
  <si>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</si>
  <si>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</si>
  <si>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</si>
  <si>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</si>
  <si>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</si>
  <si>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</si>
  <si>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</si>
  <si>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</si>
  <si>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</si>
  <si>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</si>
  <si>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</si>
  <si>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</si>
  <si>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</si>
  <si>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</si>
  <si>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</si>
  <si>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</si>
  <si>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</si>
  <si>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</si>
  <si>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</si>
  <si>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</si>
  <si>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</si>
  <si>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</si>
  <si>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</si>
  <si>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</si>
  <si>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</si>
  <si>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</si>
  <si>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</si>
  <si>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</si>
  <si>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</si>
  <si>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</si>
  <si>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</si>
  <si>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</si>
  <si>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</si>
  <si>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</si>
  <si>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</si>
  <si>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</si>
  <si>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</si>
  <si>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</si>
  <si>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</si>
  <si>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</si>
  <si>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</si>
  <si>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</si>
  <si>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</si>
  <si>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</si>
  <si>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</si>
  <si>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</si>
  <si>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</si>
  <si>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</si>
  <si>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</si>
  <si>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</si>
  <si>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</si>
  <si>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</si>
  <si>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</si>
  <si>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</si>
  <si>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</si>
  <si>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</si>
  <si>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</si>
  <si>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</si>
  <si>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</si>
  <si>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</si>
  <si>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</si>
  <si>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</si>
  <si>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</si>
  <si>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</si>
  <si>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</si>
  <si>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</si>
  <si>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</si>
  <si>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</si>
  <si>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</si>
  <si>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</si>
  <si>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</si>
  <si>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</si>
  <si>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</si>
  <si>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</si>
  <si>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</si>
  <si>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</si>
  <si>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</si>
  <si>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</si>
  <si>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</si>
  <si>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</si>
  <si>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</si>
  <si>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</si>
  <si>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</si>
  <si>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</si>
  <si>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</si>
  <si>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</si>
  <si>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</si>
  <si>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</si>
  <si>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</si>
  <si>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</si>
  <si>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</si>
  <si>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</si>
  <si>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</si>
  <si>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</si>
  <si>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</si>
  <si>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</si>
  <si>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</si>
  <si>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</si>
  <si>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</si>
  <si>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</si>
  <si>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</si>
  <si>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</si>
  <si>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</si>
  <si>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</si>
  <si>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</si>
  <si>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</si>
  <si>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</si>
  <si>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</si>
  <si>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</si>
  <si>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</si>
  <si>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</si>
  <si>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</si>
  <si>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</si>
  <si>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</si>
  <si>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</si>
  <si>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</si>
  <si>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</si>
  <si>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</si>
  <si>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</si>
  <si>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</si>
  <si>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</si>
  <si>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</si>
  <si>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</si>
  <si>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</si>
  <si>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</si>
  <si>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</si>
  <si>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</si>
  <si>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</si>
  <si>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</si>
  <si>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</si>
  <si>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</si>
  <si>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</si>
  <si>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</si>
  <si>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</si>
  <si>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</si>
  <si>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</si>
  <si>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</si>
  <si>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</si>
  <si>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</si>
  <si>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</si>
  <si>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</si>
  <si>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</si>
  <si>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</si>
  <si>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</si>
  <si>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</si>
  <si>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</si>
  <si>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</si>
  <si>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</si>
  <si>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</si>
  <si>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</si>
  <si>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</si>
  <si>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</si>
  <si>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</si>
  <si>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</si>
  <si>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</si>
  <si>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</si>
  <si>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</si>
  <si>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</si>
  <si>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</si>
  <si>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</si>
  <si>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</si>
  <si>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</si>
  <si>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</si>
  <si>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</si>
  <si>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</si>
  <si>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</si>
  <si>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</si>
  <si>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</si>
  <si>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</si>
  <si>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</si>
  <si>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</si>
  <si>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</si>
  <si>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</si>
  <si>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</si>
  <si>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</si>
  <si>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</si>
  <si>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</si>
  <si>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</si>
  <si>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</si>
  <si>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</si>
  <si>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</si>
  <si>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</si>
  <si>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</si>
  <si>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</si>
  <si>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</si>
  <si>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</si>
  <si>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</si>
  <si>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</si>
  <si>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</si>
  <si>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</si>
  <si>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</si>
  <si>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</si>
  <si>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</si>
  <si>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</si>
  <si>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</si>
  <si>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</si>
  <si>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</si>
  <si>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</si>
  <si>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</si>
  <si>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</si>
  <si>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</si>
  <si>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</si>
  <si>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</si>
  <si>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</si>
  <si>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</si>
  <si>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</si>
  <si>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</si>
  <si>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</si>
  <si>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</si>
  <si>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</si>
  <si>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</si>
  <si>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</si>
  <si>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</si>
  <si>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</si>
  <si>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</si>
  <si>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</si>
  <si>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</si>
  <si>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</si>
  <si>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</si>
  <si>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</si>
  <si>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</si>
  <si>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</si>
  <si>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</si>
  <si>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</si>
  <si>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</si>
  <si>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</si>
  <si>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</si>
  <si>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</si>
  <si>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</si>
  <si>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</si>
  <si>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</si>
  <si>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</si>
  <si>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</si>
  <si>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</si>
  <si>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</si>
  <si>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</si>
  <si>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</si>
  <si>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</si>
  <si>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</si>
  <si>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</si>
  <si>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</si>
  <si>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</si>
  <si>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</si>
  <si>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</si>
  <si>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</si>
  <si>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</si>
  <si>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</si>
  <si>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</si>
  <si>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</si>
  <si>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</si>
  <si>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</si>
  <si>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</si>
  <si>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</si>
  <si>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</si>
  <si>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</si>
  <si>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</si>
  <si>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</si>
  <si>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</si>
  <si>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</si>
  <si>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</si>
  <si>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</si>
  <si>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</si>
  <si>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</si>
  <si>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</si>
  <si>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</si>
  <si>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</si>
  <si>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</si>
  <si>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</si>
  <si>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</si>
  <si>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</si>
  <si>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</si>
  <si>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</si>
  <si>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</si>
  <si>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</si>
  <si>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</si>
  <si>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</si>
  <si>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</si>
  <si>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</si>
  <si>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</si>
  <si>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</si>
  <si>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</si>
  <si>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</si>
  <si>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</si>
  <si>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</si>
  <si>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</si>
  <si>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</si>
  <si>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</si>
  <si>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</si>
  <si>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</si>
  <si>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</si>
  <si>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</si>
  <si>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</si>
  <si>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</si>
  <si>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</si>
  <si>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</si>
  <si>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</si>
  <si>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</si>
  <si>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</si>
  <si>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</si>
  <si>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</si>
  <si>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</si>
  <si>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</si>
  <si>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</si>
  <si>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</si>
  <si>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</si>
  <si>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</si>
  <si>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</si>
  <si>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</si>
  <si>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</si>
  <si>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</si>
  <si>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</si>
  <si>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</si>
  <si>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</si>
  <si>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</si>
  <si>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</si>
  <si>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</si>
  <si>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</si>
  <si>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</si>
  <si>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</si>
  <si>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</si>
  <si>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</si>
  <si>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</si>
  <si>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</si>
  <si>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</si>
  <si>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</si>
  <si>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</si>
  <si>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</si>
  <si>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</si>
  <si>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</si>
  <si>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</si>
  <si>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</si>
  <si>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</si>
  <si>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</si>
  <si>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</si>
  <si>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</si>
  <si>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</si>
  <si>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</si>
  <si>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</si>
  <si>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</si>
  <si>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</si>
  <si>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</si>
  <si>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</si>
  <si>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</si>
  <si>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</si>
  <si>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</si>
  <si>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</si>
  <si>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</si>
  <si>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</si>
  <si>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</si>
  <si>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</si>
  <si>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</si>
  <si>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</si>
  <si>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</si>
  <si>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</si>
  <si>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</si>
  <si>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</si>
  <si>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</si>
  <si>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</si>
  <si>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</si>
  <si>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</si>
  <si>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</si>
  <si>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</si>
  <si>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</si>
  <si>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</si>
  <si>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</si>
  <si>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</si>
  <si>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</si>
  <si>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</si>
  <si>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</si>
  <si>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</si>
  <si>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</si>
  <si>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</si>
  <si>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</si>
  <si>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</si>
  <si>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</si>
  <si>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</si>
  <si>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</si>
  <si>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</si>
  <si>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</si>
  <si>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</si>
  <si>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</si>
  <si>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</si>
  <si>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</si>
  <si>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</si>
  <si>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</si>
  <si>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</si>
  <si>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</si>
  <si>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</si>
  <si>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</si>
  <si>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</si>
  <si>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</si>
  <si>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</si>
  <si>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</si>
  <si>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</si>
  <si>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</si>
  <si>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</si>
  <si>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</si>
  <si>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</si>
  <si>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</si>
  <si>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</si>
  <si>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</si>
  <si>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</si>
  <si>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</si>
  <si>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</si>
  <si>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</si>
  <si>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</si>
  <si>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</si>
  <si>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</si>
  <si>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</si>
  <si>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</si>
  <si>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</si>
  <si>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</si>
  <si>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</si>
  <si>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</si>
  <si>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</si>
  <si>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</si>
  <si>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</si>
  <si>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</si>
  <si>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</si>
  <si>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</si>
  <si>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</si>
  <si>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</si>
  <si>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</si>
  <si>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</si>
  <si>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</si>
  <si>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</si>
  <si>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</si>
  <si>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</si>
  <si>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</si>
  <si>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</si>
  <si>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</si>
  <si>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</si>
  <si>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</si>
  <si>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</si>
  <si>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</si>
  <si>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</si>
  <si>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</si>
  <si>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</si>
  <si>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</si>
  <si>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</si>
  <si>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</si>
  <si>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</si>
  <si>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</si>
  <si>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</si>
  <si>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</si>
  <si>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</si>
  <si>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</si>
  <si>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</si>
  <si>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</si>
  <si>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</si>
  <si>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</si>
  <si>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</si>
  <si>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</si>
  <si>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</si>
  <si>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</si>
  <si>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</si>
  <si>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</si>
  <si>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</si>
  <si>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</si>
  <si>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</si>
  <si>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</si>
  <si>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</si>
  <si>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</si>
  <si>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</si>
  <si>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</si>
  <si>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</si>
  <si>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</si>
  <si>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</si>
  <si>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</si>
  <si>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</si>
  <si>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</si>
  <si>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</si>
  <si>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</si>
  <si>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</si>
  <si>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</si>
  <si>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</si>
  <si>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</si>
  <si>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</si>
  <si>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</si>
  <si>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</si>
  <si>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</si>
  <si>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</si>
  <si>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</si>
  <si>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</si>
  <si>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</si>
  <si>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</si>
  <si>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</si>
  <si>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</si>
  <si>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</si>
  <si>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</si>
  <si>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</si>
  <si>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</si>
  <si>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</si>
  <si>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</si>
  <si>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</si>
  <si>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</si>
  <si>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</si>
  <si>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</si>
  <si>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</si>
  <si>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</si>
  <si>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</si>
  <si>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</si>
  <si>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</si>
  <si>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</si>
  <si>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</si>
  <si>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</si>
  <si>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</si>
  <si>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</si>
  <si>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</si>
  <si>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</si>
  <si>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</si>
  <si>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</si>
  <si>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</si>
  <si>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</si>
  <si>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</si>
  <si>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</si>
  <si>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</si>
  <si>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</si>
  <si>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</si>
  <si>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</si>
  <si>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</si>
  <si>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</si>
  <si>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</si>
  <si>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</si>
  <si>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</si>
  <si>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</si>
  <si>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</si>
  <si>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</si>
  <si>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</si>
  <si>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</si>
  <si>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</si>
  <si>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</si>
  <si>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</si>
  <si>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</si>
  <si>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</si>
  <si>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</si>
  <si>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</si>
  <si>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</si>
  <si>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</si>
  <si>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</si>
  <si>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</si>
  <si>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</si>
  <si>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</si>
  <si>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</si>
  <si>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</si>
  <si>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</si>
  <si>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</si>
  <si>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</si>
  <si>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</si>
  <si>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</si>
  <si>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</si>
  <si>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</si>
  <si>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</si>
  <si>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</si>
  <si>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</si>
  <si>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</si>
  <si>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</si>
  <si>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</si>
  <si>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</si>
  <si>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</si>
  <si>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</si>
  <si>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</si>
  <si>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</si>
  <si>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</si>
  <si>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</si>
  <si>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</si>
  <si>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</si>
  <si>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</si>
  <si>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</si>
  <si>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</si>
  <si>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</si>
  <si>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</si>
  <si>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</si>
  <si>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</si>
  <si>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</si>
  <si>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</si>
  <si>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</si>
  <si>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</si>
  <si>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</si>
  <si>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</si>
  <si>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</si>
  <si>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</si>
  <si>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</si>
  <si>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</si>
  <si>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</si>
  <si>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</si>
  <si>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</si>
  <si>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</si>
  <si>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</si>
  <si>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</si>
  <si>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</si>
  <si>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</si>
  <si>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</si>
  <si>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</si>
  <si>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</si>
  <si>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</si>
  <si>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</si>
  <si>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</si>
  <si>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</si>
  <si>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</si>
  <si>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</si>
  <si>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</si>
  <si>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</si>
  <si>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</si>
  <si>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</si>
  <si>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</si>
  <si>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</si>
  <si>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</si>
  <si>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</si>
  <si>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</si>
  <si>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</si>
  <si>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</si>
  <si>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</si>
  <si>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</si>
  <si>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</si>
  <si>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</si>
  <si>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</si>
  <si>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</si>
  <si>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</si>
  <si>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</si>
  <si>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</si>
  <si>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</si>
  <si>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</si>
  <si>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</si>
  <si>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</si>
  <si>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</si>
  <si>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</si>
  <si>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</si>
  <si>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</si>
  <si>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</si>
  <si>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</si>
  <si>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</si>
  <si>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</si>
  <si>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</si>
  <si>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</si>
  <si>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</si>
  <si>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</si>
  <si>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</si>
  <si>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</si>
  <si>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</si>
  <si>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</si>
  <si>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</si>
  <si>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</si>
  <si>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</si>
  <si>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</si>
  <si>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</si>
  <si>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</si>
  <si>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</si>
  <si>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</si>
  <si>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</si>
  <si>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</si>
  <si>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</si>
  <si>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</si>
  <si>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</si>
  <si>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</si>
  <si>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</si>
  <si>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</si>
  <si>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</si>
  <si>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</si>
  <si>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</si>
  <si>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</si>
  <si>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</si>
  <si>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</si>
  <si>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</si>
  <si>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</si>
  <si>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</si>
  <si>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</si>
  <si>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</si>
  <si>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</si>
  <si>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</si>
  <si>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</si>
  <si>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</si>
  <si>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</si>
  <si>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</si>
  <si>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</si>
  <si>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</si>
  <si>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</si>
  <si>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</si>
  <si>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</si>
  <si>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</si>
  <si>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</si>
  <si>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</si>
  <si>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</si>
  <si>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</si>
  <si>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</si>
  <si>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</si>
  <si>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</si>
  <si>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</si>
  <si>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</si>
  <si>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</si>
  <si>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</si>
  <si>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</si>
  <si>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</si>
  <si>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</si>
  <si>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</si>
  <si>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</si>
  <si>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</si>
  <si>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</si>
  <si>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</si>
  <si>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</si>
  <si>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</si>
  <si>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</si>
  <si>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</si>
  <si>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</si>
  <si>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</si>
  <si>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</si>
  <si>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</si>
  <si>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</si>
  <si>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</si>
  <si>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</si>
  <si>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</si>
  <si>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</si>
  <si>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</si>
  <si>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</si>
  <si>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</si>
  <si>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</si>
  <si>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</si>
  <si>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</si>
  <si>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</si>
  <si>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</si>
  <si>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</si>
  <si>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</si>
  <si>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</si>
  <si>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</si>
  <si>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</si>
  <si>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</si>
  <si>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</si>
  <si>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</si>
  <si>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</si>
  <si>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</si>
  <si>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</si>
  <si>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</si>
  <si>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</si>
  <si>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</si>
  <si>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</si>
  <si>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</si>
  <si>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</si>
  <si>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</si>
  <si>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</si>
  <si>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</si>
  <si>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</si>
  <si>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</si>
  <si>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</si>
  <si>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</si>
  <si>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</si>
  <si>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</si>
  <si>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</si>
  <si>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</si>
  <si>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</si>
  <si>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</si>
  <si>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</si>
  <si>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</si>
  <si>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</si>
  <si>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</si>
  <si>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</si>
  <si>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</si>
  <si>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</si>
  <si>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</si>
  <si>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</si>
  <si>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</si>
  <si>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</si>
  <si>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</si>
  <si>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</si>
  <si>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</si>
  <si>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</si>
  <si>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</si>
  <si>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</si>
  <si>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</si>
  <si>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</si>
  <si>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</si>
  <si>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</si>
  <si>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</si>
  <si>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</si>
  <si>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</si>
  <si>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</si>
  <si>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</si>
  <si>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</si>
  <si>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</si>
  <si>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</si>
  <si>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</si>
  <si>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</si>
  <si>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</si>
  <si>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</si>
  <si>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</si>
  <si>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</si>
  <si>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</si>
  <si>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</si>
  <si>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</si>
  <si>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</si>
  <si>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</si>
  <si>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</si>
  <si>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</si>
  <si>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</si>
  <si>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</si>
  <si>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</si>
  <si>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</si>
  <si>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</si>
  <si>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</si>
  <si>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</si>
  <si>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</si>
  <si>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</si>
  <si>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</si>
  <si>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</si>
  <si>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</si>
  <si>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</si>
  <si>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</si>
  <si>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</si>
  <si>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</si>
  <si>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</si>
  <si>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</si>
  <si>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</si>
  <si>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</si>
  <si>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</si>
  <si>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</si>
  <si>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</si>
  <si>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</si>
  <si>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</si>
  <si>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</si>
  <si>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</si>
  <si>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</si>
  <si>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</si>
  <si>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</si>
  <si>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</si>
  <si>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</si>
  <si>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</si>
  <si>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</si>
  <si>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</si>
  <si>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</si>
  <si>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</si>
  <si>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</si>
  <si>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</si>
  <si>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</si>
  <si>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</si>
  <si>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</si>
  <si>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</si>
  <si>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</si>
  <si>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</si>
  <si>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</si>
  <si>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</si>
  <si>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</si>
  <si>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</si>
  <si>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</si>
  <si>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</si>
  <si>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</si>
  <si>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</si>
  <si>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</si>
  <si>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</si>
  <si>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</si>
  <si>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</si>
  <si>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</si>
  <si>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</si>
  <si>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</si>
  <si>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</si>
  <si>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</si>
  <si>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</si>
  <si>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</si>
  <si>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</si>
  <si>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</si>
  <si>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</si>
  <si>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</si>
  <si>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</si>
  <si>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</si>
  <si>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</si>
  <si>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</si>
  <si>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</si>
  <si>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</si>
  <si>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</si>
  <si>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</si>
  <si>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</si>
  <si>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</si>
  <si>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</si>
  <si>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</si>
  <si>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</si>
  <si>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</si>
  <si>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</si>
  <si>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</si>
  <si>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</si>
  <si>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</si>
  <si>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</si>
  <si>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</si>
  <si>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</si>
  <si>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</si>
  <si>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</si>
  <si>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</si>
  <si>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</si>
  <si>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</si>
  <si>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</si>
  <si>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</si>
  <si>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</si>
  <si>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</si>
  <si>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</si>
  <si>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</si>
  <si>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</si>
  <si>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</si>
  <si>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</si>
  <si>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</si>
  <si>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</si>
  <si>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</si>
  <si>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</si>
  <si>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</si>
  <si>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</si>
  <si>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</si>
  <si>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</si>
  <si>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</si>
  <si>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</si>
  <si>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</si>
  <si>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</si>
  <si>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</si>
  <si>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</si>
  <si>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</si>
  <si>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</si>
  <si>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</si>
  <si>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</si>
  <si>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</si>
  <si>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</si>
  <si>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</si>
  <si>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</si>
  <si>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</si>
  <si>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</si>
  <si>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</si>
  <si>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</si>
  <si>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</si>
  <si>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</si>
  <si>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</si>
  <si>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</si>
  <si>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</si>
  <si>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</si>
  <si>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</si>
  <si>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</si>
  <si>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</si>
  <si>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</si>
  <si>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</si>
  <si>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</si>
  <si>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</si>
  <si>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</si>
  <si>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</si>
  <si>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</si>
  <si>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</si>
  <si>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</si>
  <si>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</si>
  <si>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</si>
  <si>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</si>
  <si>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</si>
  <si>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</si>
  <si>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</si>
  <si>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</si>
  <si>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</si>
  <si>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</si>
  <si>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</si>
  <si>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</si>
  <si>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</si>
  <si>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</si>
  <si>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</si>
  <si>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</si>
  <si>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</si>
  <si>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</si>
  <si>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</si>
  <si>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</si>
  <si>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</si>
  <si>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</si>
  <si>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</si>
  <si>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</si>
  <si>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</si>
  <si>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</si>
  <si>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</si>
  <si>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</si>
  <si>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</si>
  <si>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</si>
  <si>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</si>
  <si>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</si>
  <si>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</si>
  <si>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</si>
  <si>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</si>
  <si>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</si>
  <si>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</si>
  <si>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</si>
  <si>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</si>
  <si>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</si>
  <si>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</si>
  <si>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</si>
  <si>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</si>
  <si>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</si>
  <si>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</si>
  <si>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</si>
  <si>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</si>
  <si>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</si>
  <si>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</si>
  <si>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</si>
  <si>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</si>
  <si>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</si>
  <si>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</si>
  <si>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</si>
  <si>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</si>
  <si>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</si>
  <si>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</si>
  <si>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</si>
  <si>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</si>
  <si>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</si>
  <si>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</si>
  <si>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</si>
  <si>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</si>
  <si>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</si>
  <si>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</si>
  <si>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</si>
  <si>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</si>
  <si>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</si>
  <si>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</si>
  <si>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</si>
  <si>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</si>
  <si>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</si>
  <si>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</si>
  <si>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</si>
  <si>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</si>
  <si>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</si>
  <si>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</si>
  <si>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</si>
  <si>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</si>
  <si>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</si>
  <si>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</si>
  <si>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</si>
  <si>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</si>
  <si>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</si>
  <si>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</si>
  <si>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</si>
  <si>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</si>
  <si>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</si>
  <si>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</si>
  <si>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</si>
  <si>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</si>
  <si>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</si>
  <si>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</si>
  <si>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</si>
  <si>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</si>
  <si>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</si>
  <si>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</si>
  <si>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</si>
  <si>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</si>
  <si>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</si>
  <si>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</si>
  <si>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</si>
  <si>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</si>
  <si>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</si>
  <si>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</si>
  <si>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</si>
  <si>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</si>
  <si>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</si>
  <si>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</si>
  <si>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</si>
  <si>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</si>
  <si>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</si>
  <si>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</si>
  <si>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</si>
  <si>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</si>
  <si>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</si>
  <si>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</si>
  <si>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</si>
  <si>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</si>
  <si>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</si>
  <si>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</si>
  <si>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</si>
  <si>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</si>
  <si>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</si>
  <si>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</si>
  <si>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</si>
  <si>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</si>
  <si>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</si>
  <si>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</si>
  <si>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</si>
  <si>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</si>
  <si>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</si>
  <si>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</si>
  <si>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</si>
  <si>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</si>
  <si>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</si>
  <si>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</si>
  <si>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</si>
  <si>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</si>
  <si>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</si>
  <si>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</si>
  <si>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</si>
  <si>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</si>
  <si>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</si>
  <si>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</si>
  <si>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</si>
  <si>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</si>
  <si>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</si>
  <si>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</si>
  <si>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</si>
  <si>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</si>
  <si>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</si>
  <si>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</si>
  <si>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</si>
  <si>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</si>
  <si>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</si>
  <si>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</si>
  <si>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</si>
  <si>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</si>
  <si>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</si>
  <si>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</si>
  <si>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</si>
  <si>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</si>
  <si>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</si>
  <si>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</si>
  <si>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</si>
  <si>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</si>
  <si>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</si>
  <si>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</si>
  <si>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</si>
  <si>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</si>
  <si>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</si>
  <si>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</si>
  <si>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</si>
  <si>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</si>
  <si>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</si>
  <si>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</si>
  <si>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</si>
  <si>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</si>
  <si>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</si>
  <si>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</si>
  <si>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</si>
  <si>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</si>
  <si>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</si>
  <si>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</si>
  <si>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</si>
  <si>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</si>
  <si>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</si>
  <si>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</si>
  <si>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</si>
  <si>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</si>
  <si>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</si>
  <si>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</si>
  <si>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</si>
  <si>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</si>
  <si>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</si>
  <si>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</si>
  <si>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</si>
  <si>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</si>
  <si>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</si>
  <si>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</si>
  <si>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</si>
  <si>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</si>
  <si>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</si>
  <si>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</si>
  <si>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</si>
  <si>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</si>
  <si>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</si>
  <si>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</si>
  <si>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</si>
  <si>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</si>
  <si>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</si>
  <si>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</si>
  <si>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</si>
  <si>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</si>
  <si>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</si>
  <si>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</si>
  <si>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</si>
  <si>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</si>
  <si>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</si>
  <si>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</si>
  <si>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</si>
  <si>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</si>
  <si>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</si>
  <si>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</si>
  <si>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</si>
  <si>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</si>
  <si>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</si>
  <si>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</si>
  <si>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</si>
  <si>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</si>
  <si>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</si>
  <si>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</si>
  <si>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</si>
  <si>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</si>
  <si>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</si>
  <si>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</si>
  <si>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</si>
  <si>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</si>
  <si>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</si>
  <si>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</si>
  <si>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</si>
  <si>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</si>
  <si>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</si>
  <si>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</si>
  <si>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</si>
  <si>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</si>
  <si>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</si>
  <si>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</si>
  <si>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</si>
  <si>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</si>
  <si>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</si>
  <si>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</si>
  <si>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</si>
  <si>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</si>
  <si>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</si>
  <si>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</si>
  <si>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</si>
  <si>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</si>
  <si>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</si>
  <si>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</si>
  <si>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</si>
  <si>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</si>
  <si>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</si>
  <si>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</si>
  <si>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</si>
  <si>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</si>
  <si>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</si>
  <si>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</si>
  <si>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</si>
  <si>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</si>
  <si>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</si>
  <si>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</si>
  <si>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</si>
  <si>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</si>
  <si>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</si>
  <si>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</si>
  <si>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</si>
  <si>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</si>
  <si>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</si>
  <si>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</si>
  <si>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</si>
  <si>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</si>
  <si>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</si>
  <si>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</si>
  <si>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</si>
  <si>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</si>
  <si>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</si>
  <si>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</si>
  <si>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</si>
  <si>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</si>
  <si>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</si>
  <si>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</si>
  <si>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</si>
  <si>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</si>
  <si>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</si>
  <si>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</si>
  <si>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</si>
  <si>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</si>
  <si>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</si>
  <si>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</si>
  <si>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</si>
  <si>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</si>
  <si>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</si>
  <si>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</si>
  <si>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</si>
  <si>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</si>
  <si>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</si>
  <si>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</si>
  <si>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</si>
  <si>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</si>
  <si>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</si>
  <si>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</si>
  <si>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</si>
  <si>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</si>
  <si>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</si>
  <si>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</si>
  <si>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</si>
  <si>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</si>
  <si>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</si>
  <si>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</si>
  <si>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</si>
  <si>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</si>
  <si>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</si>
  <si>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</si>
  <si>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</si>
  <si>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</si>
  <si>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</si>
  <si>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</si>
  <si>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</si>
  <si>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</si>
  <si>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</si>
  <si>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</si>
  <si>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</si>
  <si>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</si>
  <si>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</si>
  <si>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</si>
  <si>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</si>
  <si>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</si>
  <si>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</si>
  <si>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</si>
  <si>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</si>
  <si>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</si>
  <si>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</si>
  <si>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</si>
  <si>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</si>
  <si>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</si>
  <si>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</si>
  <si>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</si>
  <si>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</si>
  <si>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</si>
  <si>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</si>
  <si>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</si>
  <si>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</si>
  <si>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</si>
  <si>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</si>
  <si>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</si>
  <si>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</si>
  <si>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</si>
  <si>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</si>
  <si>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</si>
  <si>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</si>
  <si>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</si>
  <si>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</si>
  <si>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</si>
  <si>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</si>
  <si>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</si>
  <si>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</si>
  <si>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</si>
  <si>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</si>
  <si>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</si>
  <si>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</si>
  <si>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</si>
  <si>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</si>
  <si>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</si>
  <si>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</si>
  <si>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</si>
  <si>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</si>
  <si>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</si>
  <si>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</si>
  <si>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</si>
  <si>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</si>
  <si>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</si>
  <si>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</si>
  <si>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</si>
  <si>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</si>
  <si>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</si>
  <si>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</si>
  <si>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</si>
  <si>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</si>
  <si>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</si>
  <si>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</si>
  <si>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</si>
  <si>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</si>
  <si>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</si>
  <si>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</si>
  <si>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</si>
  <si>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</si>
  <si>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</si>
  <si>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</si>
  <si>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</si>
  <si>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</si>
  <si>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</si>
  <si>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</si>
  <si>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</si>
  <si>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</si>
  <si>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</si>
  <si>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</si>
  <si>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</si>
  <si>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</si>
  <si>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</si>
  <si>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</si>
  <si>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</si>
  <si>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</si>
  <si>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</si>
  <si>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</si>
  <si>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</si>
  <si>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</si>
  <si>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</si>
  <si>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</si>
  <si>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</si>
  <si>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</si>
  <si>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</si>
  <si>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</si>
  <si>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</si>
  <si>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</si>
  <si>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</si>
  <si>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</si>
  <si>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</si>
  <si>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</si>
  <si>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</si>
  <si>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</si>
  <si>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</si>
  <si>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</si>
  <si>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</si>
  <si>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</si>
  <si>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</si>
  <si>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</si>
  <si>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</si>
  <si>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</si>
  <si>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</si>
  <si>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</si>
  <si>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</si>
  <si>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</si>
  <si>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</si>
  <si>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</si>
  <si>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</si>
  <si>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</si>
  <si>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</si>
  <si>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</si>
  <si>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</si>
  <si>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</si>
  <si>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</si>
  <si>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</si>
  <si>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</si>
  <si>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</si>
  <si>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</si>
  <si>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</si>
  <si>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</si>
  <si>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</si>
  <si>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</si>
  <si>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</si>
  <si>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</si>
  <si>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</si>
  <si>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</si>
  <si>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</si>
  <si>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</si>
  <si>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</si>
  <si>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</si>
  <si>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</si>
  <si>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</si>
  <si>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</si>
  <si>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</si>
  <si>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</si>
  <si>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</si>
  <si>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</si>
  <si>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</si>
  <si>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</si>
  <si>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</si>
  <si>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</si>
  <si>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</si>
  <si>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</si>
  <si>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</si>
  <si>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</si>
  <si>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</si>
  <si>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</si>
  <si>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</si>
  <si>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</si>
  <si>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</si>
  <si>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</si>
  <si>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</si>
  <si>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</si>
  <si>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</si>
  <si>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</si>
  <si>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</si>
  <si>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</si>
  <si>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</si>
  <si>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</si>
  <si>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</si>
  <si>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</si>
  <si>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</si>
  <si>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</si>
  <si>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</si>
  <si>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</si>
  <si>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</si>
  <si>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</si>
  <si>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</si>
  <si>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</si>
  <si>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</si>
  <si>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</si>
  <si>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</si>
  <si>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</si>
  <si>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</si>
  <si>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</si>
  <si>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</si>
  <si>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</si>
  <si>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</si>
  <si>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</si>
  <si>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</si>
  <si>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</si>
  <si>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</si>
  <si>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</si>
  <si>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</si>
  <si>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</si>
  <si>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</si>
  <si>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</si>
  <si>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</si>
  <si>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</si>
  <si>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</si>
  <si>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</si>
  <si>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</si>
  <si>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</si>
  <si>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</si>
  <si>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</si>
  <si>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</si>
  <si>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</si>
  <si>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</si>
  <si>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</si>
  <si>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</si>
  <si>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</si>
  <si>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</si>
  <si>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</si>
  <si>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</si>
  <si>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</si>
  <si>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</si>
  <si>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</si>
  <si>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</si>
  <si>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</si>
  <si>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</si>
  <si>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</si>
  <si>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</si>
  <si>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</si>
  <si>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</si>
  <si>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</si>
  <si>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</si>
  <si>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</si>
  <si>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</si>
  <si>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</si>
  <si>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</si>
  <si>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</si>
  <si>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</si>
  <si>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</si>
  <si>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</si>
  <si>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</si>
  <si>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</si>
  <si>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</si>
  <si>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</si>
  <si>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</si>
  <si>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</si>
  <si>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</si>
  <si>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</si>
  <si>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</si>
  <si>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</si>
  <si>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</si>
  <si>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</si>
  <si>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</si>
  <si>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</si>
  <si>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</si>
  <si>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</si>
  <si>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</si>
  <si>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</si>
  <si>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</si>
  <si>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</si>
  <si>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</si>
  <si>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</si>
  <si>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</si>
  <si>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</si>
  <si>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</si>
  <si>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</si>
  <si>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</si>
  <si>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</si>
  <si>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</si>
  <si>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</si>
  <si>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</si>
  <si>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</si>
  <si>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</si>
  <si>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</si>
  <si>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</si>
  <si>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</si>
  <si>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</si>
  <si>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</si>
  <si>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</si>
  <si>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</si>
  <si>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</si>
  <si>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</si>
  <si>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</si>
  <si>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</si>
  <si>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</si>
  <si>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</si>
  <si>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</si>
  <si>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</si>
  <si>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</si>
  <si>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</si>
  <si>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</si>
  <si>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</si>
  <si>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</si>
  <si>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</si>
  <si>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</si>
  <si>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</si>
  <si>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</si>
  <si>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</si>
  <si>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</si>
  <si>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</si>
  <si>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</si>
  <si>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</si>
  <si>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</si>
  <si>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</si>
  <si>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</si>
  <si>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</si>
  <si>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</si>
  <si>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</si>
  <si>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</si>
  <si>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</si>
  <si>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</si>
  <si>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</si>
  <si>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</si>
  <si>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</si>
  <si>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</si>
  <si>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</si>
  <si>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</si>
  <si>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</si>
  <si>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</si>
  <si>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</si>
  <si>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</si>
  <si>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</si>
  <si>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</si>
  <si>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</si>
  <si>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</si>
  <si>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</si>
  <si>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</si>
  <si>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</si>
  <si>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</si>
  <si>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</si>
  <si>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</si>
  <si>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</si>
  <si>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</si>
  <si>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</si>
  <si>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</si>
  <si>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</si>
  <si>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</si>
  <si>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</si>
  <si>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</si>
  <si>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</si>
  <si>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</si>
  <si>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</si>
  <si>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</si>
  <si>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</si>
  <si>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</si>
  <si>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</si>
  <si>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</si>
  <si>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</si>
  <si>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</si>
  <si>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</si>
  <si>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</si>
  <si>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</si>
  <si>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</si>
  <si>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</si>
  <si>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</si>
  <si>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</si>
  <si>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</si>
  <si>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</si>
  <si>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</si>
  <si>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</si>
  <si>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</si>
  <si>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</si>
  <si>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</si>
  <si>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</si>
  <si>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</si>
  <si>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</si>
  <si>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</si>
  <si>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</si>
  <si>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</si>
  <si>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</si>
  <si>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</si>
  <si>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</si>
  <si>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</si>
  <si>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</si>
  <si>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</si>
  <si>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</si>
  <si>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</si>
  <si>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</si>
  <si>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</si>
  <si>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</si>
  <si>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</si>
  <si>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</si>
  <si>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</si>
  <si>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</si>
  <si>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</si>
  <si>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</si>
  <si>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</si>
  <si>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</si>
  <si>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</si>
  <si>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</si>
  <si>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</si>
  <si>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</si>
  <si>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</si>
  <si>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</si>
  <si>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</si>
  <si>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</si>
  <si>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</si>
  <si>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</si>
  <si>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</si>
  <si>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</si>
  <si>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</si>
  <si>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</si>
  <si>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</si>
  <si>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</si>
  <si>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</si>
  <si>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</si>
  <si>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</si>
  <si>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</si>
  <si>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</si>
  <si>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</si>
  <si>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</si>
  <si>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</si>
  <si>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</si>
  <si>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</si>
  <si>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</si>
  <si>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</si>
  <si>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</si>
  <si>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</si>
  <si>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</si>
  <si>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</si>
  <si>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</si>
  <si>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</si>
  <si>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</si>
  <si>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</si>
  <si>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</si>
  <si>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</si>
  <si>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</si>
  <si>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</si>
  <si>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</si>
  <si>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</si>
  <si>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</si>
  <si>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</si>
  <si>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</si>
  <si>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</si>
  <si>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</si>
  <si>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</si>
  <si>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</si>
  <si>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</si>
  <si>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</si>
  <si>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</si>
  <si>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</si>
  <si>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</si>
  <si>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</si>
  <si>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</si>
  <si>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</si>
  <si>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</si>
  <si>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</si>
  <si>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</si>
  <si>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</si>
  <si>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</si>
  <si>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</si>
  <si>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</si>
  <si>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</si>
  <si>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</si>
  <si>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</si>
  <si>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</si>
  <si>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</si>
  <si>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</si>
  <si>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</si>
  <si>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</si>
  <si>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</si>
  <si>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</si>
  <si>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</si>
  <si>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</si>
  <si>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</si>
  <si>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</si>
  <si>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</si>
  <si>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</si>
  <si>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</si>
  <si>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</si>
  <si>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</si>
  <si>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</si>
  <si>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</si>
  <si>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</si>
  <si>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</si>
  <si>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</si>
  <si>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</si>
  <si>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</si>
  <si>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</si>
  <si>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</si>
  <si>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</si>
  <si>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</si>
  <si>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</si>
  <si>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</si>
  <si>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</si>
  <si>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</si>
  <si>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</si>
  <si>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</si>
  <si>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</si>
  <si>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</si>
  <si>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</si>
  <si>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</si>
  <si>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</si>
  <si>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</si>
  <si>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</si>
  <si>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</si>
  <si>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</si>
  <si>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</si>
  <si>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</si>
  <si>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</si>
  <si>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</si>
  <si>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</si>
  <si>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</si>
  <si>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</si>
  <si>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</si>
  <si>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</si>
  <si>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</si>
  <si>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</si>
  <si>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</si>
  <si>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</si>
  <si>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</si>
  <si>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</si>
  <si>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</si>
  <si>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</si>
  <si>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</si>
  <si>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</si>
  <si>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</si>
  <si>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</si>
  <si>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</si>
  <si>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</si>
  <si>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</si>
  <si>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</si>
  <si>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</si>
  <si>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</si>
  <si>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</si>
  <si>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</si>
  <si>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</si>
  <si>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</si>
  <si>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</si>
  <si>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</si>
  <si>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</si>
  <si>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</si>
  <si>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</si>
  <si>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</si>
  <si>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</si>
  <si>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</si>
  <si>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</si>
  <si>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</si>
  <si>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</si>
  <si>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</si>
  <si>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</si>
  <si>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</si>
  <si>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</si>
  <si>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</si>
  <si>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</si>
  <si>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</si>
  <si>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</si>
  <si>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</si>
  <si>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</si>
  <si>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</si>
  <si>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</si>
  <si>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</si>
  <si>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</si>
  <si>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</si>
  <si>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</si>
  <si>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</si>
  <si>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</si>
  <si>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</si>
  <si>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</si>
  <si>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</si>
  <si>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</si>
  <si>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</si>
  <si>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</si>
  <si>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</si>
  <si>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</si>
  <si>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</si>
  <si>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</si>
  <si>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</si>
  <si>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</si>
  <si>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</si>
  <si>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</si>
  <si>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</si>
  <si>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</si>
  <si>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</si>
  <si>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</si>
  <si>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</si>
  <si>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</si>
  <si>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</si>
  <si>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</si>
  <si>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</si>
  <si>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</si>
  <si>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</si>
  <si>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</si>
  <si>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</si>
  <si>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</si>
  <si>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</si>
  <si>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</si>
  <si>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</si>
  <si>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</si>
  <si>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</si>
  <si>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</si>
  <si>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</si>
  <si>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</si>
  <si>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</si>
  <si>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</si>
  <si>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</si>
  <si>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</si>
  <si>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</si>
  <si>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</si>
  <si>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</si>
  <si>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</si>
  <si>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</si>
  <si>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</si>
  <si>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</si>
  <si>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</si>
  <si>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</si>
  <si>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</si>
  <si>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</si>
  <si>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</si>
  <si>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</si>
  <si>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</si>
  <si>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</si>
  <si>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</si>
  <si>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</si>
  <si>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</si>
  <si>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</si>
  <si>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</si>
  <si>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</si>
  <si>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</si>
  <si>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</si>
  <si>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</si>
  <si>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</si>
  <si>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</si>
  <si>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</si>
  <si>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</si>
  <si>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</si>
  <si>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</si>
  <si>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</si>
  <si>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</si>
  <si>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</si>
  <si>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</si>
  <si>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</si>
  <si>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</si>
  <si>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</si>
  <si>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</si>
  <si>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</si>
  <si>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</si>
  <si>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</si>
  <si>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</si>
  <si>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</si>
  <si>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</si>
  <si>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</si>
  <si>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</si>
  <si>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</si>
  <si>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</si>
  <si>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</si>
  <si>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</si>
  <si>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</si>
  <si>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</si>
  <si>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</si>
  <si>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</si>
  <si>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</si>
  <si>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</si>
  <si>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</si>
  <si>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</si>
  <si>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</si>
  <si>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</si>
  <si>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</si>
  <si>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</si>
  <si>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</si>
  <si>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</si>
  <si>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</si>
  <si>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</si>
  <si>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</si>
  <si>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</si>
  <si>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</si>
  <si>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</si>
  <si>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</si>
  <si>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</si>
  <si>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</si>
  <si>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</si>
  <si>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</si>
  <si>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</si>
  <si>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</si>
  <si>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</si>
  <si>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</si>
  <si>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</si>
  <si>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</si>
  <si>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</si>
  <si>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</si>
  <si>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</si>
  <si>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</si>
  <si>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</si>
  <si>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</si>
  <si>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</si>
  <si>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</si>
  <si>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</si>
  <si>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</si>
  <si>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</si>
  <si>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</si>
  <si>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</si>
  <si>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</si>
  <si>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</si>
  <si>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</si>
  <si>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</si>
  <si>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</si>
  <si>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</si>
  <si>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</si>
  <si>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</si>
  <si>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</si>
  <si>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</si>
  <si>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</si>
  <si>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</si>
  <si>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</si>
  <si>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</si>
  <si>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</si>
  <si>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</si>
  <si>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</si>
  <si>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</si>
  <si>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</si>
  <si>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</si>
  <si>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</si>
  <si>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</si>
  <si>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</si>
  <si>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</si>
  <si>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</si>
  <si>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</si>
  <si>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</si>
  <si>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</si>
  <si>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</si>
  <si>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</si>
  <si>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</si>
  <si>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</si>
  <si>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</si>
  <si>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</si>
  <si>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</si>
  <si>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</si>
  <si>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</si>
  <si>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</si>
  <si>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</si>
  <si>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</si>
  <si>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</si>
  <si>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</si>
  <si>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</si>
  <si>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</si>
  <si>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</si>
  <si>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</si>
  <si>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</si>
  <si>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</si>
  <si>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</si>
  <si>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</si>
  <si>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</si>
  <si>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</si>
  <si>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</si>
  <si>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</si>
  <si>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</si>
  <si>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</si>
  <si>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</si>
  <si>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</si>
  <si>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</si>
  <si>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</si>
  <si>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</si>
  <si>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</si>
  <si>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</si>
  <si>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</si>
  <si>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</si>
  <si>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</si>
  <si>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</si>
  <si>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</si>
  <si>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</si>
  <si>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</si>
  <si>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</si>
  <si>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</si>
  <si>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</si>
  <si>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</si>
  <si>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</si>
  <si>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</si>
  <si>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</si>
  <si>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</si>
  <si>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</si>
  <si>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</si>
  <si>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</si>
  <si>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</si>
  <si>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</si>
  <si>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</si>
  <si>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</si>
  <si>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</si>
  <si>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</si>
  <si>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</si>
  <si>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</si>
  <si>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</si>
  <si>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</si>
  <si>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</si>
  <si>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</si>
  <si>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</si>
  <si>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</si>
  <si>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</si>
  <si>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</si>
  <si>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</si>
  <si>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</si>
  <si>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</si>
  <si>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</si>
  <si>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</si>
  <si>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</si>
  <si>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</si>
  <si>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</si>
  <si>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</si>
  <si>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</si>
  <si>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</si>
  <si>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</si>
  <si>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</si>
  <si>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</si>
  <si>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</si>
  <si>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</si>
  <si>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</si>
  <si>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</si>
  <si>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</si>
  <si>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</si>
  <si>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</si>
  <si>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</si>
  <si>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</si>
  <si>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</si>
  <si>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</si>
  <si>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</si>
  <si>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</si>
  <si>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</si>
  <si>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</si>
  <si>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</si>
  <si>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</si>
  <si>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</si>
  <si>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</si>
  <si>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</si>
  <si>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</si>
  <si>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</si>
  <si>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</si>
  <si>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</si>
  <si>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</si>
  <si>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</si>
  <si>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</si>
  <si>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</si>
  <si>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</si>
  <si>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</si>
  <si>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</si>
  <si>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</si>
  <si>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</si>
  <si>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</si>
  <si>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</si>
  <si>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</si>
  <si>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</si>
  <si>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</si>
  <si>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</si>
  <si>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</si>
  <si>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</si>
  <si>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</si>
  <si>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</si>
  <si>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</si>
  <si>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</si>
  <si>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</si>
  <si>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</si>
  <si>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</si>
  <si>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</si>
  <si>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</si>
  <si>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</si>
  <si>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</si>
  <si>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</si>
  <si>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</si>
  <si>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</si>
  <si>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</si>
  <si>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</si>
  <si>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</si>
  <si>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</si>
  <si>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</si>
  <si>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</si>
  <si>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</si>
  <si>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</si>
  <si>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</si>
  <si>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</si>
  <si>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</si>
  <si>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</si>
  <si>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</si>
  <si>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</si>
  <si>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</si>
  <si>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</si>
  <si>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</si>
  <si>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</si>
  <si>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</si>
  <si>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</si>
  <si>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</si>
  <si>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</si>
  <si>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</si>
  <si>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</si>
  <si>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</si>
  <si>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</si>
  <si>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</si>
  <si>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</si>
  <si>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</si>
  <si>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</si>
  <si>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</si>
  <si>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</si>
  <si>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</si>
  <si>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</si>
  <si>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</si>
  <si>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</si>
  <si>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</si>
  <si>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</si>
  <si>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</si>
  <si>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</si>
  <si>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</si>
  <si>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</si>
  <si>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</si>
  <si>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</si>
  <si>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</si>
  <si>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</si>
  <si>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</si>
  <si>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</si>
  <si>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</si>
  <si>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</si>
  <si>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</si>
  <si>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</si>
  <si>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</si>
  <si>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</si>
  <si>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</si>
  <si>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</si>
  <si>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</si>
  <si>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</si>
  <si>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</si>
  <si>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</si>
  <si>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</si>
  <si>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</si>
  <si>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</si>
  <si>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</si>
  <si>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</si>
  <si>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</si>
  <si>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</si>
  <si>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</si>
  <si>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</si>
  <si>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</si>
  <si>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</si>
  <si>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</si>
  <si>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</si>
  <si>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</si>
  <si>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</si>
  <si>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</si>
  <si>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</si>
  <si>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</si>
  <si>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</si>
  <si>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</si>
  <si>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</si>
  <si>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</si>
  <si>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</si>
  <si>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</si>
  <si>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</si>
  <si>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</si>
  <si>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</si>
  <si>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</si>
  <si>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</si>
  <si>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</si>
  <si>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</si>
  <si>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</si>
  <si>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</si>
  <si>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</si>
  <si>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</si>
  <si>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</si>
  <si>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</si>
  <si>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</si>
  <si>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</si>
  <si>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</si>
  <si>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</si>
  <si>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</si>
  <si>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</si>
  <si>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</si>
  <si>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</si>
  <si>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</si>
  <si>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</si>
  <si>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</si>
  <si>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</si>
  <si>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</si>
  <si>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</si>
  <si>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</si>
  <si>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</si>
  <si>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</si>
  <si>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</si>
  <si>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</si>
  <si>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</si>
  <si>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</si>
  <si>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</si>
  <si>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</si>
  <si>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</si>
  <si>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</si>
  <si>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</si>
  <si>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</si>
  <si>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</si>
  <si>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</si>
  <si>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</si>
  <si>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</si>
  <si>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</si>
  <si>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</si>
  <si>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</si>
  <si>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</si>
  <si>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</si>
  <si>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</si>
  <si>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</si>
  <si>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</si>
  <si>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</si>
  <si>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</si>
  <si>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</si>
  <si>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</si>
  <si>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</si>
  <si>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</si>
  <si>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</si>
  <si>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</si>
  <si>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</si>
  <si>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</si>
  <si>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</si>
  <si>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</si>
  <si>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</si>
  <si>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</si>
  <si>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</si>
  <si>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</si>
  <si>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</si>
  <si>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</si>
  <si>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</si>
  <si>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</si>
  <si>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</si>
  <si>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</si>
  <si>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</si>
  <si>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</si>
  <si>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</si>
  <si>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</si>
  <si>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</si>
  <si>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</si>
  <si>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</si>
  <si>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</si>
  <si>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</si>
  <si>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</si>
  <si>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</si>
  <si>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</si>
  <si>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</si>
  <si>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</si>
  <si>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</si>
  <si>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</si>
  <si>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</si>
  <si>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</si>
  <si>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</si>
  <si>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</si>
  <si>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</si>
  <si>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</si>
  <si>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</si>
  <si>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</si>
  <si>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</si>
  <si>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</si>
  <si>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</si>
  <si>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</si>
  <si>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</si>
  <si>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</si>
  <si>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</si>
  <si>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</si>
  <si>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</si>
  <si>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</si>
  <si>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</si>
  <si>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</si>
  <si>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</si>
  <si>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</si>
  <si>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</si>
  <si>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</si>
  <si>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</si>
  <si>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</si>
  <si>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</si>
  <si>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</si>
  <si>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</si>
  <si>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</si>
  <si>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</si>
  <si>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</si>
  <si>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</si>
  <si>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</si>
  <si>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</si>
  <si>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</si>
  <si>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</si>
  <si>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</si>
  <si>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</si>
  <si>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</si>
  <si>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</si>
  <si>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</si>
  <si>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</si>
  <si>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</si>
  <si>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</si>
  <si>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</si>
  <si>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</si>
  <si>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</si>
  <si>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</si>
  <si>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</si>
  <si>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</si>
  <si>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</si>
  <si>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</si>
  <si>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</si>
  <si>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</si>
  <si>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</si>
  <si>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</si>
  <si>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</si>
  <si>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</si>
  <si>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</si>
  <si>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</si>
  <si>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</si>
  <si>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</si>
  <si>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</si>
  <si>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</si>
  <si>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</si>
  <si>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</si>
  <si>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</si>
  <si>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</si>
  <si>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</si>
  <si>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</si>
  <si>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</si>
  <si>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</si>
  <si>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</si>
  <si>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</si>
  <si>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</si>
  <si>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</si>
  <si>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</si>
  <si>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</si>
  <si>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</si>
  <si>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</si>
  <si>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</si>
  <si>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</si>
  <si>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</si>
  <si>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</si>
  <si>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</si>
  <si>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</si>
  <si>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</si>
  <si>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</si>
  <si>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</si>
  <si>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</si>
  <si>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</si>
  <si>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</si>
  <si>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</si>
  <si>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</si>
  <si>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</si>
  <si>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</si>
  <si>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</si>
  <si>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</si>
  <si>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</si>
  <si>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</si>
  <si>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</si>
  <si>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</si>
  <si>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</si>
  <si>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</si>
  <si>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</si>
  <si>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</si>
  <si>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</si>
  <si>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</si>
  <si>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</si>
  <si>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</si>
  <si>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</si>
  <si>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</si>
  <si>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</si>
  <si>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</si>
  <si>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</si>
  <si>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</si>
  <si>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</si>
  <si>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</si>
  <si>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</si>
  <si>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</si>
  <si>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</si>
  <si>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</si>
  <si>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</si>
  <si>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</si>
  <si>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</si>
  <si>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</si>
  <si>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</si>
  <si>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</si>
  <si>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</si>
  <si>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</si>
  <si>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</si>
  <si>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</si>
  <si>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</si>
  <si>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</si>
  <si>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</si>
  <si>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</si>
  <si>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</si>
  <si>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</si>
  <si>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</si>
  <si>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</si>
  <si>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</si>
  <si>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</si>
  <si>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</si>
  <si>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</si>
  <si>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</si>
  <si>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</si>
  <si>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</si>
  <si>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</si>
  <si>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</si>
  <si>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</si>
  <si>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</si>
  <si>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</si>
  <si>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</si>
  <si>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</si>
  <si>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</si>
  <si>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</si>
  <si>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</si>
  <si>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</si>
  <si>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</si>
  <si>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</si>
  <si>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</si>
  <si>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</si>
  <si>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</si>
  <si>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</si>
  <si>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</si>
  <si>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</si>
  <si>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</si>
  <si>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</si>
  <si>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</si>
  <si>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</si>
  <si>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</si>
  <si>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</si>
  <si>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</si>
  <si>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</si>
  <si>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</si>
  <si>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</si>
  <si>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</si>
  <si>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</si>
  <si>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</si>
  <si>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</si>
  <si>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</si>
  <si>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</si>
  <si>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</si>
  <si>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</si>
  <si>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</si>
  <si>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</si>
  <si>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</si>
  <si>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</si>
  <si>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</si>
  <si>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</si>
  <si>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</si>
  <si>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</si>
  <si>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</si>
  <si>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</si>
  <si>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</si>
  <si>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</si>
  <si>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</si>
  <si>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</si>
  <si>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</si>
  <si>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</si>
  <si>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</si>
  <si>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</si>
  <si>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</si>
  <si>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</si>
  <si>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</si>
  <si>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</si>
  <si>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</si>
  <si>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</si>
  <si>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</si>
  <si>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</si>
  <si>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</si>
  <si>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</si>
  <si>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</si>
  <si>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</si>
  <si>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</si>
  <si>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</si>
  <si>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</si>
  <si>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</si>
  <si>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</si>
  <si>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</si>
  <si>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</si>
  <si>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</si>
  <si>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</si>
  <si>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</si>
  <si>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</si>
  <si>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</si>
  <si>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</si>
  <si>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</si>
  <si>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</si>
  <si>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</si>
  <si>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</si>
  <si>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</si>
  <si>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</si>
  <si>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</si>
  <si>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</si>
  <si>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</si>
  <si>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</si>
  <si>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</si>
  <si>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</si>
  <si>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</si>
  <si>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</si>
  <si>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</si>
  <si>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</si>
  <si>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</si>
  <si>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</si>
  <si>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</si>
  <si>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</si>
  <si>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</si>
  <si>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</si>
  <si>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</si>
  <si>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</si>
  <si>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</si>
  <si>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</si>
  <si>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</si>
  <si>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</si>
  <si>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</si>
  <si>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</si>
  <si>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</si>
  <si>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</si>
  <si>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</si>
  <si>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</si>
  <si>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</si>
  <si>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</si>
  <si>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</si>
  <si>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</si>
  <si>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</si>
  <si>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</si>
  <si>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</si>
  <si>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</si>
  <si>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</si>
  <si>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</si>
  <si>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</si>
  <si>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</si>
  <si>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</si>
  <si>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</si>
  <si>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</si>
  <si>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</si>
  <si>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</si>
  <si>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</si>
  <si>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</si>
  <si>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</si>
  <si>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</si>
  <si>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</si>
  <si>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</si>
  <si>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</si>
  <si>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</si>
  <si>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</si>
  <si>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</si>
  <si>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</si>
  <si>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</si>
  <si>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</si>
  <si>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</si>
  <si>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</si>
  <si>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</si>
  <si>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</si>
  <si>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</si>
  <si>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</si>
  <si>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</si>
  <si>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</si>
  <si>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</si>
  <si>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</si>
  <si>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</si>
  <si>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</si>
  <si>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</si>
  <si>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</si>
  <si>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</si>
  <si>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</si>
  <si>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</si>
  <si>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</si>
  <si>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</si>
  <si>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</si>
  <si>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</si>
  <si>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</si>
  <si>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</si>
  <si>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</si>
  <si>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</si>
  <si>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</si>
  <si>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</si>
  <si>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</si>
  <si>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</si>
  <si>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</si>
  <si>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</si>
  <si>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</si>
  <si>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</si>
  <si>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</si>
  <si>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</si>
  <si>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</si>
  <si>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</si>
  <si>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</si>
  <si>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</si>
  <si>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</si>
  <si>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</si>
  <si>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</si>
  <si>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</si>
  <si>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</si>
  <si>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</si>
  <si>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</si>
  <si>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</si>
  <si>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</si>
  <si>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</si>
  <si>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</si>
  <si>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</si>
  <si>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</si>
  <si>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</si>
  <si>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</si>
  <si>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</si>
  <si>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</si>
  <si>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</si>
  <si>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</si>
  <si>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</si>
  <si>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</si>
  <si>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</si>
  <si>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</si>
  <si>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</si>
  <si>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</si>
  <si>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</si>
  <si>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</si>
  <si>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</si>
  <si>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</si>
  <si>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</si>
  <si>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</si>
  <si>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</si>
  <si>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</si>
  <si>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</si>
  <si>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</si>
  <si>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</si>
  <si>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</si>
  <si>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</si>
  <si>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</si>
  <si>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</si>
  <si>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</si>
  <si>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</si>
  <si>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</si>
  <si>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</si>
  <si>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</si>
  <si>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</si>
  <si>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</si>
  <si>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</si>
  <si>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</si>
  <si>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</si>
  <si>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</si>
  <si>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</si>
  <si>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</si>
  <si>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</si>
  <si>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</si>
  <si>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</si>
  <si>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</si>
  <si>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</si>
  <si>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</si>
  <si>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</si>
  <si>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</si>
  <si>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</si>
  <si>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</si>
  <si>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</si>
  <si>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</si>
  <si>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</si>
  <si>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</si>
  <si>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</si>
  <si>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</si>
  <si>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</si>
  <si>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</si>
  <si>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</si>
  <si>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</si>
  <si>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</si>
  <si>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</si>
  <si>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</si>
  <si>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</si>
  <si>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</si>
  <si>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</si>
  <si>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</si>
  <si>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</si>
  <si>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</si>
  <si>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</si>
  <si>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</si>
  <si>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</si>
  <si>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</si>
  <si>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</si>
  <si>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</si>
  <si>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</si>
  <si>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</si>
  <si>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</si>
  <si>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</si>
  <si>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</si>
  <si>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</si>
  <si>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</si>
  <si>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</si>
  <si>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</si>
  <si>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</si>
  <si>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</si>
  <si>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</si>
  <si>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</si>
  <si>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</si>
  <si>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</si>
  <si>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</si>
  <si>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</si>
  <si>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</si>
  <si>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</si>
  <si>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</si>
  <si>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</si>
  <si>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</si>
  <si>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</si>
  <si>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</si>
  <si>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</si>
  <si>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</si>
  <si>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</si>
  <si>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</si>
  <si>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</si>
  <si>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</si>
  <si>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</si>
  <si>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</si>
  <si>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</si>
  <si>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</si>
  <si>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</si>
  <si>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</si>
  <si>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</si>
  <si>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</si>
  <si>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</si>
  <si>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</si>
  <si>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</si>
  <si>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</si>
  <si>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</si>
  <si>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</si>
  <si>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</si>
  <si>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</si>
  <si>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</si>
  <si>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</si>
  <si>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</si>
  <si>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</si>
  <si>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</si>
  <si>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</si>
  <si>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</si>
  <si>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</si>
  <si>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</si>
  <si>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</si>
  <si>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</si>
  <si>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</si>
  <si>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</si>
  <si>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</si>
  <si>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</si>
  <si>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</si>
  <si>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</si>
  <si>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</si>
  <si>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</si>
  <si>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</si>
  <si>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</si>
  <si>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</si>
  <si>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</si>
  <si>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</si>
  <si>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</si>
  <si>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</si>
  <si>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</si>
  <si>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</si>
  <si>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</si>
  <si>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</si>
  <si>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</si>
  <si>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</si>
  <si>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</si>
  <si>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</si>
  <si>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</si>
  <si>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</si>
  <si>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</si>
  <si>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</si>
  <si>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</si>
  <si>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</si>
  <si>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</si>
  <si>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</si>
  <si>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</si>
  <si>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</si>
  <si>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</si>
  <si>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</si>
  <si>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</si>
  <si>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</si>
  <si>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</si>
  <si>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</si>
  <si>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</si>
  <si>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</si>
  <si>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</si>
  <si>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</si>
  <si>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</si>
  <si>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</si>
  <si>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</si>
  <si>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</si>
  <si>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</si>
  <si>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</si>
  <si>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</si>
  <si>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</si>
  <si>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</si>
  <si>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</si>
  <si>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</si>
  <si>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</si>
  <si>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</si>
  <si>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</si>
  <si>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</si>
  <si>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</si>
  <si>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</si>
  <si>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</si>
  <si>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</si>
  <si>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</si>
  <si>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</si>
  <si>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</si>
  <si>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</si>
  <si>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</si>
  <si>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</si>
  <si>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</si>
  <si>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</si>
  <si>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</si>
  <si>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</si>
  <si>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</si>
  <si>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</si>
  <si>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</si>
  <si>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</si>
  <si>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</si>
  <si>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</si>
  <si>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</si>
  <si>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</si>
  <si>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</si>
  <si>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</si>
  <si>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</si>
  <si>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</si>
  <si>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</si>
  <si>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</si>
  <si>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</si>
  <si>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</si>
  <si>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</si>
  <si>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</si>
  <si>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</si>
  <si>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</si>
  <si>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</si>
  <si>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</si>
  <si>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</si>
  <si>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</si>
  <si>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</si>
  <si>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</si>
  <si>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</si>
  <si>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</si>
  <si>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</si>
  <si>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</si>
  <si>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</si>
  <si>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</si>
  <si>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</si>
  <si>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</si>
  <si>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</si>
  <si>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</si>
  <si>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</si>
  <si>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</si>
  <si>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</si>
  <si>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</si>
  <si>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</si>
  <si>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</si>
  <si>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</si>
  <si>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</si>
  <si>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</si>
  <si>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</si>
  <si>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</si>
  <si>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</si>
  <si>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</si>
  <si>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</si>
  <si>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</si>
  <si>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</si>
  <si>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</si>
  <si>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</si>
  <si>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</si>
  <si>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</si>
  <si>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</si>
  <si>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</si>
  <si>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</si>
  <si>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</si>
  <si>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</si>
  <si>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</si>
  <si>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</si>
  <si>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</si>
  <si>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</si>
  <si>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</si>
  <si>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</si>
  <si>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</si>
  <si>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</si>
  <si>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</si>
  <si>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</si>
  <si>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</si>
  <si>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</si>
  <si>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</si>
  <si>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</si>
  <si>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</si>
  <si>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</si>
  <si>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</si>
  <si>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</si>
  <si>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</si>
  <si>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</si>
  <si>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</si>
  <si>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</si>
  <si>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</si>
  <si>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</si>
  <si>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</si>
  <si>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</si>
  <si>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</si>
  <si>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</si>
  <si>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</si>
  <si>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</si>
  <si>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</si>
  <si>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</si>
  <si>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</si>
  <si>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</si>
  <si>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</si>
  <si>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</si>
  <si>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</si>
  <si>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</si>
  <si>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</si>
  <si>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</si>
  <si>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</si>
  <si>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</si>
  <si>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</si>
  <si>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</si>
  <si>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</si>
  <si>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</si>
  <si>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</si>
  <si>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</si>
  <si>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</si>
  <si>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</si>
  <si>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</si>
  <si>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</si>
  <si>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</si>
  <si>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</si>
  <si>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</si>
  <si>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</si>
  <si>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</si>
  <si>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</si>
  <si>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</si>
  <si>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</si>
  <si>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</si>
  <si>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</si>
  <si>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</si>
  <si>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</si>
  <si>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</si>
  <si>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</si>
  <si>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</si>
  <si>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</si>
  <si>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</si>
  <si>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</si>
  <si>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</si>
  <si>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</si>
  <si>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</si>
  <si>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</si>
  <si>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</si>
  <si>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</si>
  <si>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</si>
  <si>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</si>
  <si>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</si>
  <si>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</si>
  <si>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</si>
  <si>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</si>
  <si>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</si>
  <si>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</si>
  <si>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</si>
  <si>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</si>
  <si>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</si>
  <si>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</si>
  <si>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</si>
  <si>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</si>
  <si>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</si>
  <si>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</si>
  <si>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</si>
  <si>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</si>
  <si>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</si>
  <si>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</si>
  <si>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</si>
  <si>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</si>
  <si>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</si>
  <si>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</si>
  <si>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</si>
  <si>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</si>
  <si>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</si>
  <si>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</si>
  <si>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</si>
  <si>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</si>
  <si>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</si>
  <si>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</si>
  <si>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</si>
  <si>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</si>
  <si>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</si>
  <si>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</si>
  <si>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</si>
  <si>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</si>
  <si>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</si>
  <si>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</si>
  <si>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</si>
  <si>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</si>
  <si>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</si>
  <si>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</si>
  <si>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</si>
  <si>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</si>
  <si>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</si>
  <si>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</si>
  <si>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</si>
  <si>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</si>
  <si>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</si>
  <si>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</si>
  <si>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</si>
  <si>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</si>
  <si>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</si>
  <si>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</si>
  <si>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</si>
  <si>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</si>
  <si>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</si>
  <si>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</si>
  <si>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</si>
  <si>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</si>
  <si>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</si>
  <si>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</si>
  <si>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</si>
  <si>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</si>
  <si>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</si>
  <si>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</si>
  <si>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</si>
  <si>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</si>
  <si>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</si>
  <si>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</si>
  <si>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</si>
  <si>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</si>
  <si>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</si>
  <si>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</si>
  <si>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</si>
  <si>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</si>
  <si>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</si>
  <si>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</si>
  <si>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</si>
  <si>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</si>
  <si>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</si>
  <si>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</si>
  <si>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</si>
  <si>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</si>
  <si>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</si>
  <si>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</si>
  <si>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</si>
  <si>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</si>
  <si>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</si>
  <si>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</si>
  <si>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</si>
  <si>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</si>
  <si>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</si>
  <si>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</si>
  <si>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</si>
  <si>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</si>
  <si>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</si>
  <si>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</si>
  <si>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</si>
  <si>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</si>
  <si>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</si>
  <si>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</si>
  <si>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</si>
  <si>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</si>
  <si>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</si>
  <si>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</si>
  <si>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</si>
  <si>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</si>
  <si>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</si>
  <si>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</si>
  <si>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</si>
  <si>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</si>
  <si>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</si>
  <si>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</si>
  <si>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</si>
  <si>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</si>
  <si>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</si>
  <si>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</si>
  <si>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</si>
  <si>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</si>
  <si>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</si>
  <si>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</si>
  <si>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</si>
  <si>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</si>
  <si>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</si>
  <si>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</si>
  <si>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</si>
  <si>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</si>
  <si>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</si>
  <si>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</si>
  <si>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</si>
  <si>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</si>
  <si>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</si>
  <si>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</si>
  <si>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</si>
  <si>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</si>
  <si>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</si>
  <si>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</si>
  <si>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</si>
  <si>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</si>
  <si>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</si>
  <si>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</si>
  <si>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</si>
  <si>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</si>
  <si>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</si>
  <si>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</si>
  <si>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</si>
  <si>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</si>
  <si>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</si>
  <si>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</si>
  <si>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</si>
  <si>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</si>
  <si>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</si>
  <si>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</si>
  <si>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</si>
  <si>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</si>
  <si>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</si>
  <si>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</si>
  <si>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</si>
  <si>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</si>
  <si>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</si>
  <si>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</si>
  <si>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</si>
  <si>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</si>
  <si>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</si>
  <si>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</si>
  <si>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</si>
  <si>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</si>
  <si>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</si>
  <si>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</si>
  <si>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</si>
  <si>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</si>
  <si>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</si>
  <si>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</si>
  <si>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</si>
  <si>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</si>
  <si>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</si>
  <si>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</si>
  <si>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</si>
  <si>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</si>
  <si>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</si>
  <si>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</si>
  <si>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</si>
  <si>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</si>
  <si>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</si>
  <si>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</si>
  <si>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</si>
  <si>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</si>
  <si>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</si>
  <si>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</si>
  <si>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</si>
  <si>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</si>
  <si>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</si>
  <si>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</si>
  <si>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</si>
  <si>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</si>
  <si>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</si>
  <si>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</si>
  <si>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</si>
  <si>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</si>
  <si>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</si>
  <si>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</si>
  <si>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</si>
  <si>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</si>
  <si>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</si>
  <si>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</si>
  <si>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</si>
  <si>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</si>
  <si>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</si>
  <si>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</si>
  <si>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</si>
  <si>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</si>
  <si>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</si>
  <si>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</si>
  <si>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</si>
  <si>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</si>
  <si>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</si>
  <si>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</si>
  <si>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</si>
  <si>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</si>
  <si>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</si>
  <si>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</si>
  <si>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</si>
  <si>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</si>
  <si>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</si>
  <si>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</si>
  <si>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</si>
  <si>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</si>
  <si>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</si>
  <si>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</si>
  <si>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</si>
  <si>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</si>
  <si>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</si>
  <si>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</si>
  <si>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</si>
  <si>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</si>
  <si>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</si>
  <si>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</si>
  <si>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</si>
  <si>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</si>
  <si>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</si>
  <si>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</si>
  <si>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</si>
  <si>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</si>
  <si>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</si>
  <si>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</si>
  <si>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</si>
  <si>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</si>
  <si>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</si>
  <si>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</si>
  <si>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</si>
  <si>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</si>
  <si>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</si>
  <si>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</si>
  <si>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</si>
  <si>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</si>
  <si>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</si>
  <si>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</si>
  <si>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</si>
  <si>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</si>
  <si>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</si>
  <si>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</si>
  <si>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</si>
  <si>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</si>
  <si>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</si>
  <si>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</si>
  <si>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</si>
  <si>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</si>
  <si>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</si>
  <si>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</si>
  <si>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</si>
  <si>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</si>
  <si>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</si>
  <si>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</si>
  <si>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</si>
  <si>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</si>
  <si>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</si>
  <si>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</si>
  <si>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</si>
  <si>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</si>
  <si>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</si>
  <si>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</si>
  <si>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</si>
  <si>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</si>
  <si>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</si>
  <si>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</si>
  <si>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</si>
  <si>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</si>
  <si>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</si>
  <si>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</si>
  <si>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</si>
  <si>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</si>
  <si>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</si>
  <si>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</si>
  <si>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</si>
  <si>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</si>
  <si>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</si>
  <si>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</si>
  <si>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</si>
  <si>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</si>
  <si>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</si>
  <si>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</si>
  <si>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</si>
  <si>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</si>
  <si>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</si>
  <si>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</si>
  <si>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</si>
  <si>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</si>
  <si>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</si>
  <si>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</si>
  <si>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</si>
  <si>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</si>
  <si>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</si>
  <si>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</si>
  <si>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</si>
  <si>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</si>
  <si>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</si>
  <si>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</si>
  <si>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</si>
  <si>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</si>
  <si>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</si>
  <si>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</si>
  <si>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</si>
  <si>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</si>
  <si>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</si>
  <si>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</si>
  <si>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</si>
  <si>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</si>
  <si>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</si>
  <si>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</si>
  <si>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</si>
  <si>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</si>
  <si>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</si>
  <si>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</si>
  <si>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</si>
  <si>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</si>
  <si>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</si>
  <si>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</si>
  <si>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</si>
  <si>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</si>
  <si>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</si>
  <si>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</si>
  <si>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</si>
  <si>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</si>
  <si>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</si>
  <si>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</si>
  <si>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</si>
  <si>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</si>
  <si>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</si>
  <si>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</si>
  <si>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</si>
  <si>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</si>
  <si>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</si>
  <si>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</si>
  <si>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</si>
  <si>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</si>
  <si>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</si>
  <si>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</si>
  <si>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</si>
  <si>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</si>
  <si>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</si>
  <si>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</si>
  <si>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</si>
  <si>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</si>
  <si>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</si>
  <si>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</si>
  <si>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</si>
  <si>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</si>
  <si>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</si>
  <si>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</si>
  <si>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</si>
  <si>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</si>
  <si>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</si>
  <si>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</si>
  <si>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</si>
  <si>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</si>
  <si>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</si>
  <si>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</si>
  <si>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</si>
  <si>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</si>
  <si>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</si>
  <si>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</si>
  <si>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</si>
  <si>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</si>
  <si>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</si>
  <si>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</si>
  <si>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</si>
  <si>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</si>
  <si>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</si>
  <si>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</si>
  <si>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</si>
  <si>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</si>
  <si>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</si>
  <si>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</si>
  <si>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</si>
  <si>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</si>
  <si>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</si>
  <si>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</si>
  <si>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</si>
  <si>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</si>
  <si>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</si>
  <si>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</si>
  <si>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</si>
  <si>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</si>
  <si>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</si>
  <si>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</si>
  <si>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</si>
  <si>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</si>
  <si>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</si>
  <si>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</si>
  <si>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</si>
  <si>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</si>
  <si>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</si>
  <si>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</si>
  <si>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</si>
  <si>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</si>
  <si>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</si>
  <si>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</si>
  <si>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</si>
  <si>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</si>
  <si>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</si>
  <si>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</si>
  <si>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</si>
  <si>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</si>
  <si>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</si>
  <si>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</si>
  <si>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</si>
  <si>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</si>
  <si>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</si>
  <si>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</si>
  <si>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</si>
  <si>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</si>
  <si>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</si>
  <si>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</si>
  <si>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</si>
  <si>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</si>
  <si>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</si>
  <si>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</si>
  <si>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</si>
  <si>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</si>
  <si>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</si>
  <si>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</si>
  <si>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</si>
  <si>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</si>
  <si>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</si>
  <si>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</si>
  <si>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</si>
  <si>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</si>
  <si>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</si>
  <si>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</si>
  <si>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</si>
  <si>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</si>
  <si>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</si>
  <si>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</si>
  <si>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</si>
  <si>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</si>
  <si>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</si>
  <si>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</si>
  <si>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</si>
  <si>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</si>
  <si>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</si>
  <si>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</si>
  <si>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</si>
  <si>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</si>
  <si>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</si>
  <si>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</si>
  <si>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</si>
  <si>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</si>
  <si>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</si>
  <si>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</si>
  <si>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</si>
  <si>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</si>
  <si>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</si>
  <si>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</si>
  <si>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</si>
  <si>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</si>
  <si>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</si>
  <si>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</si>
  <si>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</si>
  <si>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</si>
  <si>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</si>
  <si>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</si>
  <si>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</si>
  <si>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</si>
  <si>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</si>
  <si>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</si>
  <si>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</si>
  <si>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</si>
  <si>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</si>
  <si>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</si>
  <si>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</si>
  <si>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</si>
  <si>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</si>
  <si>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</si>
  <si>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</si>
  <si>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</si>
  <si>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</si>
  <si>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</si>
  <si>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</si>
  <si>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</si>
  <si>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</si>
  <si>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</si>
  <si>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</si>
  <si>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</si>
  <si>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</si>
  <si>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</si>
  <si>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</si>
  <si>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</si>
  <si>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</si>
  <si>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</si>
  <si>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</si>
  <si>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</si>
  <si>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</si>
  <si>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</si>
  <si>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</si>
  <si>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</si>
  <si>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</si>
  <si>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</si>
  <si>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</si>
  <si>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</si>
  <si>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</si>
  <si>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</si>
  <si>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</si>
  <si>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</si>
  <si>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</si>
  <si>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</si>
  <si>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</si>
  <si>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</si>
  <si>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</si>
  <si>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</si>
  <si>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</si>
  <si>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</si>
  <si>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</si>
  <si>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</si>
  <si>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</si>
  <si>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</si>
  <si>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</si>
  <si>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</si>
  <si>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</si>
  <si>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</si>
  <si>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</si>
  <si>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</si>
  <si>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</si>
  <si>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</si>
  <si>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</si>
  <si>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</si>
  <si>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</si>
  <si>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</si>
  <si>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</si>
  <si>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</si>
  <si>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</si>
  <si>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</si>
  <si>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</si>
  <si>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</si>
  <si>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</si>
  <si>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</si>
  <si>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</si>
  <si>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</si>
  <si>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</si>
  <si>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</si>
  <si>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</si>
  <si>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</si>
  <si>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</si>
  <si>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</si>
  <si>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</si>
  <si>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</si>
  <si>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</si>
  <si>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</si>
  <si>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</si>
  <si>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</si>
  <si>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</si>
  <si>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</si>
  <si>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</si>
  <si>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</si>
  <si>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</si>
  <si>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</si>
  <si>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</si>
  <si>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</si>
  <si>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</si>
  <si>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</si>
  <si>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</si>
  <si>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</si>
  <si>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</si>
  <si>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</si>
  <si>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</si>
  <si>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</si>
  <si>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</si>
  <si>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</si>
  <si>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</si>
  <si>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</si>
  <si>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</si>
  <si>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</si>
  <si>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</si>
  <si>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</si>
  <si>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</si>
  <si>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</si>
  <si>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</si>
  <si>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</si>
  <si>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</si>
  <si>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</si>
  <si>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</si>
  <si>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</si>
  <si>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</si>
  <si>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</si>
  <si>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</si>
  <si>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</si>
  <si>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</si>
  <si>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</si>
  <si>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</si>
  <si>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</si>
  <si>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</si>
  <si>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</si>
  <si>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</si>
  <si>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</si>
  <si>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</si>
  <si>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</si>
  <si>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</si>
  <si>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</si>
  <si>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</si>
  <si>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</si>
  <si>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</si>
  <si>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</si>
  <si>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</si>
  <si>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</si>
  <si>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</si>
  <si>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</si>
  <si>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</si>
  <si>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</si>
  <si>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</si>
  <si>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</si>
  <si>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</si>
  <si>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</si>
  <si>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</si>
  <si>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</si>
  <si>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</si>
  <si>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</si>
  <si>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</si>
  <si>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</si>
  <si>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</si>
  <si>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</si>
  <si>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</si>
  <si>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</si>
  <si>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</si>
  <si>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</si>
  <si>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</si>
  <si>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</si>
  <si>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</si>
  <si>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</si>
  <si>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</si>
  <si>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</si>
  <si>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</si>
  <si>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</si>
  <si>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</si>
  <si>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</si>
  <si>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</si>
  <si>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</si>
  <si>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</si>
  <si>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</si>
  <si>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</si>
  <si>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</si>
  <si>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</si>
  <si>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</si>
  <si>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</si>
  <si>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</si>
  <si>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</si>
  <si>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</si>
  <si>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</si>
  <si>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</si>
  <si>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</si>
  <si>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</si>
  <si>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</si>
  <si>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</si>
  <si>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</si>
  <si>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</si>
  <si>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</si>
  <si>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</si>
  <si>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</si>
  <si>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</si>
  <si>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</si>
  <si>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</si>
  <si>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</si>
  <si>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</si>
  <si>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</si>
  <si>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</si>
  <si>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</si>
  <si>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</si>
  <si>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</si>
  <si>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</si>
  <si>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</si>
  <si>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</si>
  <si>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</si>
  <si>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</si>
  <si>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</si>
  <si>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</si>
  <si>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</si>
  <si>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</si>
  <si>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</si>
  <si>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</si>
  <si>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</si>
  <si>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</si>
  <si>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</si>
  <si>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</si>
  <si>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</si>
  <si>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</si>
  <si>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</si>
  <si>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</si>
  <si>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</si>
  <si>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</si>
  <si>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</si>
  <si>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</si>
  <si>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</si>
  <si>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</si>
  <si>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</si>
  <si>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</si>
  <si>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</si>
  <si>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</si>
  <si>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</si>
  <si>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</si>
  <si>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</si>
  <si>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</si>
  <si>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</si>
  <si>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</si>
  <si>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</si>
  <si>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</si>
  <si>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</si>
  <si>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</si>
  <si>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</si>
  <si>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</si>
  <si>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</si>
  <si>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</si>
  <si>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</si>
  <si>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</si>
  <si>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</si>
  <si>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</si>
  <si>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</si>
  <si>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</si>
  <si>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</si>
  <si>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</si>
  <si>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</si>
  <si>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</si>
  <si>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</si>
  <si>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</si>
  <si>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</si>
  <si>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</si>
  <si>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</si>
  <si>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</si>
  <si>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</si>
  <si>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</si>
  <si>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</si>
  <si>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</si>
  <si>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</si>
  <si>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</si>
  <si>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</si>
  <si>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</si>
  <si>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</si>
  <si>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</si>
  <si>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</si>
  <si>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</si>
  <si>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</si>
  <si>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</si>
  <si>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</si>
  <si>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</si>
  <si>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</si>
  <si>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</si>
  <si>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</si>
  <si>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</si>
  <si>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</si>
  <si>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</si>
  <si>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</si>
  <si>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</si>
  <si>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</si>
  <si>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</si>
  <si>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</si>
  <si>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</si>
  <si>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</si>
  <si>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</si>
  <si>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</si>
  <si>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</si>
  <si>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</si>
  <si>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</si>
  <si>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</si>
  <si>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</si>
  <si>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</si>
  <si>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</si>
  <si>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</si>
  <si>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</si>
  <si>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</si>
  <si>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</si>
  <si>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</si>
  <si>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</si>
  <si>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</si>
  <si>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</si>
  <si>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</si>
  <si>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</si>
  <si>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</si>
  <si>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</si>
  <si>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</si>
  <si>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</si>
  <si>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</si>
  <si>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</si>
  <si>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</si>
  <si>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</si>
  <si>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</si>
  <si>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</si>
  <si>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</si>
  <si>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</si>
  <si>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</si>
  <si>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</si>
  <si>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</si>
  <si>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</si>
  <si>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</si>
  <si>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</si>
  <si>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</si>
  <si>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</si>
  <si>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</si>
  <si>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</si>
  <si>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</si>
  <si>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</si>
  <si>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</si>
  <si>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</si>
  <si>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</si>
  <si>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</si>
  <si>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</si>
  <si>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</si>
  <si>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</si>
  <si>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</si>
  <si>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</si>
  <si>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</si>
  <si>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</si>
  <si>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</si>
  <si>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</si>
  <si>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</si>
  <si>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</si>
  <si>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</si>
  <si>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</si>
  <si>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</si>
  <si>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</si>
  <si>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</si>
  <si>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</si>
  <si>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</si>
  <si>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</si>
  <si>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</si>
  <si>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</si>
  <si>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</si>
  <si>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</si>
  <si>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</si>
  <si>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</si>
  <si>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</si>
  <si>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</si>
  <si>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</si>
  <si>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</si>
  <si>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</si>
  <si>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</si>
  <si>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</si>
  <si>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</si>
  <si>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</si>
  <si>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</si>
  <si>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</si>
  <si>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</si>
  <si>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</si>
  <si>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</si>
  <si>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</si>
  <si>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</si>
  <si>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</si>
  <si>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</si>
  <si>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</si>
  <si>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</si>
  <si>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</si>
  <si>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</si>
  <si>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</si>
  <si>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</si>
  <si>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</si>
  <si>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</si>
  <si>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</si>
  <si>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</si>
  <si>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</si>
  <si>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</si>
  <si>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</si>
  <si>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</si>
  <si>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</si>
  <si>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</si>
  <si>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</si>
  <si>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</si>
  <si>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</si>
  <si>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</si>
  <si>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</si>
  <si>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</si>
  <si>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</si>
  <si>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</si>
  <si>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</si>
  <si>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</si>
  <si>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</si>
  <si>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</si>
  <si>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</si>
  <si>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</si>
  <si>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</si>
  <si>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</si>
  <si>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</si>
  <si>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</si>
  <si>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</si>
  <si>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</si>
  <si>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</si>
  <si>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</si>
  <si>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</si>
  <si>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</si>
  <si>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</si>
  <si>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</si>
  <si>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</si>
  <si>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</si>
  <si>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</si>
  <si>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</si>
  <si>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</si>
  <si>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</si>
  <si>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</si>
  <si>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</si>
  <si>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</si>
  <si>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</si>
  <si>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</si>
  <si>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</si>
  <si>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</si>
  <si>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</si>
  <si>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</si>
  <si>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</si>
  <si>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</si>
  <si>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</si>
  <si>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</si>
  <si>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</si>
  <si>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</si>
  <si>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</si>
  <si>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</si>
  <si>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</si>
  <si>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</si>
  <si>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</si>
  <si>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</si>
  <si>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</si>
  <si>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</si>
  <si>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</si>
  <si>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</si>
  <si>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</si>
  <si>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</si>
  <si>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</si>
  <si>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</si>
  <si>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</si>
  <si>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</si>
  <si>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</si>
  <si>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</si>
  <si>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</si>
  <si>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</si>
  <si>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</si>
  <si>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</si>
  <si>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</si>
  <si>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</si>
  <si>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</si>
  <si>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</si>
  <si>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</si>
  <si>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</si>
  <si>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</si>
  <si>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</si>
  <si>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</si>
  <si>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</si>
  <si>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</si>
  <si>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</si>
  <si>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</si>
  <si>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</si>
  <si>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</si>
  <si>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</si>
  <si>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</si>
  <si>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</si>
  <si>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</si>
  <si>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</si>
  <si>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</si>
  <si>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</si>
  <si>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</si>
  <si>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</si>
  <si>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</si>
  <si>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</si>
  <si>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</si>
  <si>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</si>
  <si>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</si>
  <si>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</si>
  <si>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</si>
  <si>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</si>
  <si>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</si>
  <si>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</si>
  <si>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</si>
  <si>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</si>
  <si>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</si>
  <si>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</si>
  <si>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</si>
  <si>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</si>
  <si>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</si>
  <si>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</si>
  <si>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</si>
  <si>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</si>
  <si>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</si>
  <si>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</si>
  <si>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</si>
  <si>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</si>
  <si>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</si>
  <si>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</si>
  <si>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</si>
  <si>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</si>
  <si>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</si>
  <si>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</si>
  <si>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</si>
  <si>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</si>
  <si>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</si>
  <si>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</si>
  <si>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</si>
  <si>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</si>
  <si>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</si>
  <si>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</si>
  <si>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</si>
  <si>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</si>
  <si>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</si>
  <si>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</si>
  <si>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</si>
  <si>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</si>
  <si>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</si>
  <si>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</si>
  <si>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</si>
  <si>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</si>
  <si>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</si>
  <si>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</si>
  <si>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</si>
  <si>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</si>
  <si>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</si>
  <si>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</si>
  <si>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</si>
  <si>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</si>
  <si>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</si>
  <si>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</si>
  <si>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</si>
  <si>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</si>
  <si>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</si>
  <si>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</si>
  <si>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</si>
  <si>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</si>
  <si>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</si>
  <si>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</si>
  <si>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</si>
  <si>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</si>
  <si>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</si>
  <si>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</si>
  <si>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</si>
  <si>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</si>
  <si>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</si>
  <si>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</si>
  <si>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</si>
  <si>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</si>
  <si>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</si>
  <si>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</si>
  <si>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</si>
  <si>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</si>
  <si>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</si>
  <si>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</si>
  <si>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</si>
  <si>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</si>
  <si>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</si>
  <si>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</si>
  <si>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</si>
  <si>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</si>
  <si>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</si>
  <si>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</si>
  <si>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</si>
  <si>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</si>
  <si>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</si>
  <si>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</si>
  <si>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</si>
  <si>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</si>
  <si>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</si>
  <si>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</si>
  <si>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</si>
  <si>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</si>
  <si>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</si>
  <si>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</si>
  <si>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</si>
  <si>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</si>
  <si>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</si>
  <si>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</si>
  <si>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</si>
  <si>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</si>
  <si>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</si>
  <si>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</si>
  <si>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</si>
  <si>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</si>
  <si>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</si>
  <si>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</si>
  <si>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</si>
  <si>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</si>
  <si>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</si>
  <si>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</si>
  <si>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</si>
  <si>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</si>
  <si>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</si>
  <si>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</si>
  <si>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</si>
  <si>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</si>
  <si>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</si>
  <si>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</si>
  <si>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</si>
  <si>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</si>
  <si>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</si>
  <si>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</si>
  <si>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</si>
  <si>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</si>
  <si>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</si>
  <si>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</si>
  <si>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</si>
  <si>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</si>
  <si>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</si>
  <si>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</si>
  <si>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</si>
  <si>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</si>
  <si>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</si>
  <si>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</si>
  <si>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</si>
  <si>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</si>
  <si>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</si>
  <si>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</si>
  <si>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</si>
  <si>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</si>
  <si>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</si>
  <si>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</si>
  <si>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</si>
  <si>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</si>
  <si>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</si>
  <si>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</si>
  <si>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</si>
  <si>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</si>
  <si>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</si>
  <si>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</si>
  <si>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</si>
  <si>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</si>
  <si>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</si>
  <si>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</si>
  <si>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</si>
  <si>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</si>
  <si>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</si>
  <si>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</si>
  <si>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</si>
  <si>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</si>
  <si>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</si>
  <si>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</si>
  <si>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</si>
  <si>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</si>
  <si>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</si>
  <si>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</si>
  <si>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</si>
  <si>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</si>
  <si>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</si>
  <si>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</si>
  <si>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</si>
  <si>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</si>
  <si>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</si>
  <si>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</si>
  <si>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</si>
  <si>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</si>
  <si>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</si>
  <si>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</si>
  <si>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</si>
  <si>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</si>
  <si>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</si>
  <si>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</si>
  <si>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</si>
  <si>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</si>
  <si>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</si>
  <si>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</si>
  <si>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</si>
  <si>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</si>
  <si>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</si>
  <si>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</si>
  <si>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</si>
  <si>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</si>
  <si>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</si>
  <si>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</si>
  <si>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</si>
  <si>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</si>
  <si>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</si>
  <si>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</si>
  <si>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</si>
  <si>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</si>
  <si>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</si>
  <si>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</si>
  <si>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</si>
  <si>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</si>
  <si>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</si>
  <si>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</si>
  <si>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</si>
  <si>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</si>
  <si>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</si>
  <si>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</si>
  <si>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</si>
  <si>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</si>
  <si>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</si>
  <si>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</si>
  <si>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</si>
  <si>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</si>
  <si>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</si>
  <si>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</si>
  <si>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</si>
  <si>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</si>
  <si>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</si>
  <si>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</si>
  <si>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</si>
  <si>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</si>
  <si>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</si>
  <si>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</si>
  <si>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</si>
  <si>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</si>
  <si>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</si>
  <si>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</si>
  <si>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</si>
  <si>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</si>
  <si>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</si>
  <si>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</si>
  <si>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</si>
  <si>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</si>
  <si>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</si>
  <si>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</si>
  <si>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</si>
  <si>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</si>
  <si>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</si>
  <si>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</si>
  <si>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</si>
  <si>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</si>
  <si>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</si>
  <si>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</si>
  <si>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</si>
  <si>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</si>
  <si>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</si>
  <si>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</si>
  <si>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</si>
  <si>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</si>
  <si>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</si>
  <si>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</si>
  <si>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</si>
  <si>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</si>
  <si>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</si>
  <si>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</si>
  <si>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</si>
  <si>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</si>
  <si>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</si>
  <si>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</si>
  <si>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</si>
  <si>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</si>
  <si>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</si>
  <si>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</si>
  <si>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</si>
  <si>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</si>
  <si>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</si>
  <si>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</si>
  <si>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</si>
  <si>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</si>
  <si>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</si>
  <si>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</si>
  <si>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</si>
  <si>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</si>
  <si>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</si>
  <si>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</si>
  <si>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</si>
  <si>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</si>
  <si>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</si>
  <si>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</si>
  <si>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</si>
  <si>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</si>
  <si>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</si>
  <si>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</si>
  <si>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</si>
  <si>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</si>
  <si>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</si>
  <si>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</si>
  <si>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</si>
  <si>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</si>
  <si>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</si>
  <si>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</si>
  <si>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</si>
  <si>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</si>
  <si>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</si>
  <si>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</si>
  <si>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</si>
  <si>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</si>
  <si>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</si>
  <si>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</si>
  <si>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</si>
  <si>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</si>
  <si>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</si>
  <si>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</si>
  <si>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</si>
  <si>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</si>
  <si>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</si>
  <si>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</si>
  <si>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</si>
  <si>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</si>
  <si>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</si>
  <si>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</si>
  <si>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</si>
  <si>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</si>
  <si>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</si>
  <si>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</si>
  <si>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</si>
  <si>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</si>
  <si>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</si>
  <si>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</si>
  <si>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</si>
  <si>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</si>
  <si>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</si>
  <si>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</si>
  <si>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</si>
  <si>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</si>
  <si>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</si>
  <si>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</si>
  <si>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</si>
  <si>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</si>
  <si>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</si>
  <si>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</si>
  <si>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</si>
  <si>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</si>
  <si>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</si>
  <si>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</si>
  <si>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</si>
  <si>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</si>
  <si>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</si>
  <si>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</si>
  <si>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</si>
  <si>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</si>
  <si>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</si>
  <si>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</si>
  <si>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</si>
  <si>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</si>
  <si>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</si>
  <si>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</si>
  <si>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</si>
  <si>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</si>
  <si>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</si>
  <si>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</si>
  <si>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</si>
  <si>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</si>
  <si>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</si>
  <si>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</si>
  <si>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</si>
  <si>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</si>
  <si>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</si>
  <si>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</si>
  <si>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</si>
  <si>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</si>
  <si>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</si>
  <si>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</si>
  <si>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</si>
  <si>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</si>
  <si>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</si>
  <si>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</si>
  <si>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</si>
  <si>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</si>
  <si>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</si>
  <si>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</si>
  <si>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</si>
  <si>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</si>
  <si>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</si>
  <si>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</si>
  <si>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</si>
  <si>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</si>
  <si>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</si>
  <si>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</si>
  <si>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</si>
  <si>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</si>
  <si>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</si>
  <si>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</si>
  <si>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</si>
  <si>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</si>
  <si>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</si>
  <si>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</si>
  <si>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</si>
  <si>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</si>
  <si>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</si>
  <si>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</si>
  <si>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</si>
  <si>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</si>
  <si>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</si>
  <si>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</si>
  <si>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</si>
  <si>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</si>
  <si>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</si>
  <si>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</si>
  <si>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</si>
  <si>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</si>
  <si>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</si>
  <si>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</si>
  <si>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</si>
  <si>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</si>
  <si>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</si>
  <si>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</si>
  <si>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</si>
  <si>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</si>
  <si>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</si>
  <si>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</si>
  <si>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</si>
  <si>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</si>
  <si>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</si>
  <si>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</si>
  <si>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</si>
  <si>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</si>
  <si>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</si>
  <si>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</si>
  <si>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</si>
  <si>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</si>
  <si>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</si>
  <si>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</si>
  <si>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</si>
  <si>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</si>
  <si>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</si>
  <si>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</si>
  <si>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</si>
  <si>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</si>
  <si>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</si>
  <si>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</si>
  <si>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</si>
  <si>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</si>
  <si>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</si>
  <si>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</si>
  <si>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</si>
  <si>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</si>
  <si>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</si>
  <si>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</si>
  <si>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</si>
  <si>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</si>
  <si>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</si>
  <si>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</si>
  <si>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</si>
  <si>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</si>
  <si>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</si>
  <si>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</si>
  <si>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</si>
  <si>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</si>
  <si>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</si>
  <si>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</si>
  <si>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</si>
  <si>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</si>
  <si>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</si>
  <si>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</si>
  <si>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</si>
  <si>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</si>
  <si>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</si>
  <si>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</si>
  <si>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</si>
  <si>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</si>
  <si>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</si>
  <si>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</si>
  <si>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</si>
  <si>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</si>
  <si>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</si>
  <si>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</si>
  <si>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</si>
  <si>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</si>
  <si>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</si>
  <si>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</si>
  <si>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</si>
  <si>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</si>
  <si>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</si>
  <si>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</si>
  <si>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</si>
  <si>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</si>
  <si>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</si>
  <si>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</si>
  <si>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</si>
  <si>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</si>
  <si>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</si>
  <si>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</si>
  <si>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</si>
  <si>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</si>
  <si>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</si>
  <si>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</si>
  <si>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</si>
  <si>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</si>
  <si>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</si>
  <si>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</si>
  <si>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</si>
  <si>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</si>
  <si>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</si>
  <si>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</si>
  <si>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</si>
  <si>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</si>
  <si>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</si>
  <si>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</si>
  <si>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</si>
  <si>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</si>
  <si>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</si>
  <si>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</si>
  <si>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</si>
  <si>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</si>
  <si>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</si>
  <si>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</si>
  <si>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</si>
  <si>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</si>
  <si>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</si>
  <si>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</si>
  <si>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</si>
  <si>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</si>
  <si>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</si>
  <si>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</si>
  <si>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</si>
  <si>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</si>
  <si>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</si>
  <si>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</si>
  <si>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</si>
  <si>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</si>
  <si>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</si>
  <si>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</si>
  <si>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</si>
  <si>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</si>
  <si>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</si>
  <si>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</si>
  <si>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</si>
  <si>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</si>
  <si>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</si>
  <si>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</si>
  <si>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</si>
  <si>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</si>
  <si>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</si>
  <si>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</si>
  <si>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</si>
  <si>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</si>
  <si>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</si>
  <si>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</si>
  <si>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</si>
  <si>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</si>
  <si>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</si>
  <si>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</si>
  <si>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</si>
  <si>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</si>
  <si>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</si>
  <si>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</si>
  <si>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</si>
  <si>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</si>
  <si>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</si>
  <si>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</si>
  <si>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</si>
  <si>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</si>
  <si>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</si>
  <si>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</si>
  <si>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</si>
  <si>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</si>
  <si>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</si>
  <si>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</si>
  <si>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</si>
  <si>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</si>
  <si>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</si>
  <si>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</si>
  <si>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</si>
  <si>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</si>
  <si>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</si>
  <si>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</si>
  <si>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</si>
  <si>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</si>
  <si>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</si>
  <si>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</si>
  <si>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</si>
  <si>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</si>
  <si>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</si>
  <si>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</si>
  <si>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</si>
  <si>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</si>
  <si>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</si>
  <si>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</si>
  <si>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</si>
  <si>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</si>
  <si>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</si>
  <si>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</si>
  <si>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</si>
  <si>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</si>
  <si>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</si>
  <si>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</si>
  <si>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</si>
  <si>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</si>
  <si>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</si>
  <si>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</si>
  <si>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</si>
  <si>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</si>
  <si>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</si>
  <si>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</si>
  <si>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</si>
  <si>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</si>
  <si>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</si>
  <si>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</si>
  <si>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</si>
  <si>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</si>
  <si>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</si>
  <si>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</si>
  <si>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</si>
  <si>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</si>
  <si>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</si>
  <si>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</si>
  <si>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</si>
  <si>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</si>
  <si>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</si>
  <si>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</si>
  <si>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</si>
  <si>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</si>
  <si>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</si>
  <si>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</si>
  <si>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</si>
  <si>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</si>
  <si>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</si>
  <si>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</si>
  <si>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</si>
  <si>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</si>
  <si>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</si>
  <si>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</si>
  <si>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</si>
  <si>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</si>
  <si>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</si>
  <si>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</si>
  <si>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</si>
  <si>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</si>
  <si>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</si>
  <si>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</si>
  <si>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</si>
  <si>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</si>
  <si>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</si>
  <si>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</si>
  <si>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</si>
  <si>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</si>
  <si>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</si>
  <si>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</si>
  <si>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</si>
  <si>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</si>
  <si>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</si>
  <si>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</si>
  <si>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</si>
  <si>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</si>
  <si>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</si>
  <si>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</si>
  <si>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</si>
  <si>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</si>
  <si>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</si>
  <si>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</si>
  <si>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</si>
  <si>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</si>
  <si>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</si>
  <si>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</si>
  <si>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</si>
  <si>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</si>
  <si>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</si>
  <si>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</si>
  <si>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</si>
  <si>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</si>
  <si>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</si>
  <si>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</si>
  <si>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</si>
  <si>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</si>
  <si>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</si>
  <si>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</si>
  <si>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</si>
  <si>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</si>
  <si>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</si>
  <si>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</si>
  <si>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</si>
  <si>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</si>
  <si>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</si>
  <si>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</si>
  <si>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</si>
  <si>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</si>
  <si>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</si>
  <si>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</si>
  <si>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</si>
  <si>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</si>
  <si>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</si>
  <si>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</si>
  <si>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</si>
  <si>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</si>
  <si>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</si>
  <si>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</si>
  <si>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</si>
  <si>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</si>
  <si>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</si>
  <si>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</si>
  <si>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</si>
  <si>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</si>
  <si>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</si>
  <si>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</si>
  <si>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</si>
  <si>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</si>
  <si>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</si>
  <si>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</si>
  <si>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</si>
  <si>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</si>
  <si>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</si>
  <si>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</si>
  <si>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</si>
  <si>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</si>
  <si>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</si>
  <si>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</si>
  <si>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</si>
  <si>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</si>
  <si>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</si>
  <si>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</si>
  <si>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</si>
  <si>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</si>
  <si>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</si>
  <si>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</si>
  <si>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</si>
  <si>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</si>
  <si>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</si>
  <si>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</si>
  <si>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</si>
  <si>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</si>
  <si>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</si>
  <si>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</si>
  <si>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</si>
  <si>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</si>
  <si>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</si>
  <si>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</si>
  <si>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</si>
  <si>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</si>
  <si>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</si>
  <si>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</si>
  <si>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</si>
  <si>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</si>
  <si>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</si>
  <si>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</si>
  <si>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</si>
  <si>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</si>
  <si>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</si>
  <si>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</si>
  <si>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</si>
  <si>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</si>
  <si>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</si>
  <si>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</si>
  <si>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</si>
  <si>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</si>
  <si>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</si>
  <si>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</si>
  <si>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</si>
  <si>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</si>
  <si>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</si>
  <si>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</si>
  <si>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</si>
  <si>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</si>
  <si>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</si>
  <si>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</si>
  <si>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</si>
  <si>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</si>
  <si>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</si>
  <si>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</si>
  <si>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</si>
  <si>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</si>
  <si>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</si>
  <si>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</si>
  <si>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</si>
  <si>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</si>
  <si>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</si>
  <si>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</si>
  <si>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</si>
  <si>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</si>
  <si>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</si>
  <si>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</si>
  <si>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</si>
  <si>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</si>
  <si>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</si>
  <si>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</si>
  <si>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</si>
  <si>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</si>
  <si>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</si>
  <si>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</si>
  <si>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</si>
  <si>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</si>
  <si>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</si>
  <si>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</si>
  <si>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</si>
  <si>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</si>
  <si>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</si>
  <si>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</si>
  <si>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</si>
  <si>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</si>
  <si>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</si>
  <si>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</si>
  <si>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</si>
  <si>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</si>
  <si>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</si>
  <si>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</si>
  <si>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</si>
  <si>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</si>
  <si>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</si>
  <si>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</si>
  <si>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</si>
  <si>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</si>
  <si>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</si>
  <si>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</si>
  <si>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</si>
  <si>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</si>
  <si>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</si>
  <si>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</si>
  <si>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</si>
  <si>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</si>
  <si>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</si>
  <si>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</si>
  <si>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</si>
  <si>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</si>
  <si>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</si>
  <si>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</si>
  <si>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</si>
  <si>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</si>
  <si>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</si>
  <si>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</si>
  <si>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</si>
  <si>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</si>
  <si>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</si>
  <si>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</si>
  <si>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</si>
  <si>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</si>
  <si>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</si>
  <si>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</si>
  <si>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</si>
  <si>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</si>
  <si>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</si>
  <si>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</si>
  <si>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</si>
  <si>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</si>
  <si>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</si>
  <si>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</si>
  <si>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</si>
  <si>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</si>
  <si>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</si>
  <si>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</si>
  <si>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</si>
  <si>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</si>
  <si>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</si>
  <si>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</si>
  <si>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</si>
  <si>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</si>
  <si>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</si>
  <si>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</si>
  <si>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</si>
  <si>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</si>
  <si>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</si>
  <si>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</si>
  <si>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</si>
  <si>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</si>
  <si>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</si>
  <si>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</si>
  <si>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</si>
  <si>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</si>
  <si>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</si>
  <si>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</si>
  <si>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</si>
  <si>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</si>
  <si>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</si>
  <si>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</si>
  <si>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</si>
  <si>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</si>
  <si>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</si>
  <si>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</si>
  <si>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</si>
  <si>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</si>
  <si>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</si>
  <si>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</si>
  <si>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</si>
  <si>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</si>
  <si>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</si>
  <si>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</si>
  <si>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</si>
  <si>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</si>
  <si>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</si>
  <si>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</si>
  <si>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</si>
  <si>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</si>
  <si>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</si>
  <si>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</si>
  <si>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</si>
  <si>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</si>
  <si>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</si>
  <si>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</si>
  <si>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</si>
  <si>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</si>
  <si>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</si>
  <si>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</si>
  <si>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</si>
  <si>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</si>
  <si>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</si>
  <si>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</si>
  <si>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</si>
  <si>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</si>
  <si>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</si>
  <si>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</si>
  <si>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</si>
  <si>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</si>
  <si>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</si>
  <si>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</si>
  <si>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</si>
  <si>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</si>
  <si>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</si>
  <si>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</si>
  <si>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</si>
  <si>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</si>
  <si>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</si>
  <si>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</si>
  <si>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</si>
  <si>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</si>
  <si>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</si>
  <si>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</si>
  <si>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</si>
  <si>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</si>
  <si>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</si>
  <si>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</si>
  <si>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</si>
  <si>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</si>
  <si>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</si>
  <si>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</si>
  <si>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</si>
  <si>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</si>
  <si>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</si>
  <si>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</si>
  <si>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</si>
  <si>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</si>
  <si>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</si>
  <si>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</si>
  <si>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</si>
  <si>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</si>
  <si>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</si>
  <si>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</si>
  <si>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</si>
  <si>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</si>
  <si>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</si>
  <si>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</si>
  <si>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</si>
  <si>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</si>
  <si>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</si>
  <si>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</si>
  <si>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</si>
  <si>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</si>
  <si>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</si>
  <si>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</si>
  <si>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</si>
  <si>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</si>
  <si>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</si>
  <si>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</si>
  <si>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</si>
  <si>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</si>
  <si>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</si>
  <si>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</si>
  <si>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</si>
  <si>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</si>
  <si>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</si>
  <si>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</si>
  <si>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</si>
  <si>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</si>
  <si>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</si>
  <si>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</si>
  <si>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</si>
  <si>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</si>
  <si>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</si>
  <si>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</si>
  <si>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</si>
  <si>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</si>
  <si>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</si>
  <si>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</si>
  <si>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</si>
  <si>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</si>
  <si>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</si>
  <si>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</si>
  <si>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</si>
  <si>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</si>
  <si>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</si>
  <si>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</si>
  <si>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</si>
  <si>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</si>
  <si>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</si>
  <si>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</si>
  <si>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</si>
  <si>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</si>
  <si>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</si>
  <si>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</si>
  <si>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</si>
  <si>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</si>
  <si>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</si>
  <si>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</si>
  <si>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</si>
  <si>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</si>
  <si>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</si>
  <si>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</si>
  <si>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</si>
  <si>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</si>
  <si>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</si>
  <si>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</si>
  <si>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</si>
  <si>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</si>
  <si>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</si>
  <si>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</si>
  <si>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</si>
  <si>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</si>
  <si>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</si>
  <si>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</si>
  <si>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</si>
  <si>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</si>
  <si>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</si>
  <si>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</si>
  <si>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</si>
  <si>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</si>
  <si>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</si>
  <si>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</si>
  <si>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</si>
  <si>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</si>
  <si>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</si>
  <si>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</si>
  <si>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</si>
  <si>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</si>
  <si>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</si>
  <si>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</si>
  <si>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</si>
  <si>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</si>
  <si>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</si>
  <si>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</si>
  <si>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</si>
  <si>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</si>
  <si>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</si>
  <si>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</si>
  <si>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</si>
  <si>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</si>
  <si>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</si>
  <si>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</si>
  <si>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</si>
  <si>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</si>
  <si>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</si>
  <si>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</si>
  <si>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</si>
  <si>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</si>
  <si>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</si>
  <si>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</si>
  <si>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</si>
  <si>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</si>
  <si>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</si>
  <si>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</si>
  <si>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</si>
  <si>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</si>
  <si>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</si>
  <si>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</si>
  <si>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</si>
  <si>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</si>
  <si>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</si>
  <si>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</si>
  <si>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</si>
  <si>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</si>
  <si>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</si>
  <si>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</si>
  <si>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</si>
  <si>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</si>
  <si>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</si>
  <si>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</si>
  <si>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</si>
  <si>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</si>
  <si>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</si>
  <si>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</si>
  <si>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</si>
  <si>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</si>
  <si>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</si>
  <si>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</si>
  <si>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</si>
  <si>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</si>
  <si>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</si>
  <si>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</si>
  <si>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</si>
  <si>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</si>
  <si>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</si>
  <si>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</si>
  <si>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</si>
  <si>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</si>
  <si>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</si>
  <si>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</si>
  <si>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</si>
  <si>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</si>
  <si>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</si>
  <si>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</si>
  <si>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</si>
  <si>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</si>
  <si>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</si>
  <si>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</si>
  <si>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</si>
  <si>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</si>
  <si>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</si>
  <si>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</si>
  <si>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</si>
  <si>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</si>
  <si>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</si>
  <si>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</si>
  <si>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</si>
  <si>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</si>
  <si>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</si>
  <si>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</si>
  <si>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</si>
  <si>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</si>
  <si>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</si>
  <si>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</si>
  <si>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</si>
  <si>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</si>
  <si>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</si>
  <si>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</si>
  <si>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</si>
  <si>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</si>
  <si>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</si>
  <si>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</si>
  <si>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</si>
  <si>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</si>
  <si>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</si>
  <si>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</si>
  <si>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</si>
  <si>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</si>
  <si>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</si>
  <si>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</si>
  <si>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</si>
  <si>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</si>
  <si>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</si>
  <si>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</si>
  <si>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</si>
  <si>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</si>
  <si>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</si>
  <si>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</si>
  <si>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</si>
  <si>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</si>
  <si>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</si>
  <si>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</si>
  <si>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</si>
  <si>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</si>
  <si>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</si>
  <si>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</si>
  <si>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</si>
  <si>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</si>
  <si>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</si>
  <si>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</si>
  <si>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</si>
  <si>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</si>
  <si>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</si>
  <si>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</si>
  <si>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</si>
  <si>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</si>
  <si>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</si>
  <si>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</si>
  <si>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</si>
  <si>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</si>
  <si>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</si>
  <si>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</si>
  <si>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</si>
  <si>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</si>
  <si>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</si>
  <si>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</si>
  <si>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</si>
  <si>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</si>
  <si>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</si>
  <si>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</si>
  <si>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</si>
  <si>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</si>
  <si>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</si>
  <si>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</si>
  <si>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</si>
  <si>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</si>
  <si>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</si>
  <si>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</si>
  <si>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</si>
  <si>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</si>
  <si>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</si>
  <si>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</si>
  <si>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</si>
  <si>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</si>
  <si>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</si>
  <si>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</si>
  <si>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</si>
  <si>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</si>
  <si>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</si>
  <si>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</si>
  <si>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</si>
  <si>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</si>
  <si>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</si>
  <si>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</si>
  <si>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</si>
  <si>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</si>
  <si>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</si>
  <si>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</si>
  <si>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</si>
  <si>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</si>
  <si>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</si>
  <si>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</si>
  <si>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</si>
  <si>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</si>
  <si>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</si>
  <si>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</si>
  <si>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</si>
  <si>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</si>
  <si>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</si>
  <si>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</si>
  <si>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</si>
  <si>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</si>
  <si>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</si>
  <si>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</si>
  <si>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</si>
  <si>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</si>
  <si>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</si>
  <si>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</si>
  <si>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</si>
  <si>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</si>
  <si>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</si>
  <si>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</si>
  <si>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</si>
  <si>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</si>
  <si>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</si>
  <si>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</si>
  <si>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</si>
  <si>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</si>
  <si>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</si>
  <si>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</si>
  <si>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</si>
  <si>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</si>
  <si>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</si>
  <si>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</si>
  <si>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</si>
  <si>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</si>
  <si>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</si>
  <si>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</si>
  <si>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</si>
  <si>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</si>
  <si>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</si>
  <si>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</si>
  <si>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</si>
  <si>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</si>
  <si>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</si>
  <si>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</si>
  <si>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</si>
  <si>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</si>
  <si>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</si>
  <si>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</si>
  <si>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</si>
  <si>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</si>
  <si>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</si>
  <si>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</si>
  <si>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</si>
  <si>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</si>
  <si>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</si>
  <si>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</si>
  <si>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</si>
  <si>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</si>
  <si>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</si>
  <si>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</si>
  <si>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</si>
  <si>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</si>
  <si>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</si>
  <si>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</si>
  <si>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</si>
  <si>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</si>
  <si>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</si>
  <si>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</si>
  <si>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</si>
  <si>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</si>
  <si>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</si>
  <si>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</si>
  <si>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</si>
  <si>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</si>
  <si>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</si>
  <si>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</si>
  <si>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</si>
  <si>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</si>
  <si>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</si>
  <si>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</si>
  <si>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</si>
  <si>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</si>
  <si>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</si>
  <si>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</si>
  <si>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</si>
  <si>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</si>
  <si>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</si>
  <si>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</si>
  <si>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</si>
  <si>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</si>
  <si>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</si>
  <si>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</si>
  <si>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</si>
  <si>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</si>
  <si>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</si>
  <si>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</si>
  <si>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</si>
  <si>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</si>
  <si>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</si>
  <si>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</si>
  <si>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</si>
  <si>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</si>
  <si>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</si>
  <si>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</si>
  <si>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</si>
  <si>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</si>
  <si>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</si>
  <si>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</si>
  <si>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</si>
  <si>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</si>
  <si>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</si>
  <si>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</si>
  <si>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</si>
  <si>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</si>
  <si>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</si>
  <si>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</si>
  <si>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</si>
  <si>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</si>
  <si>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</si>
  <si>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</si>
  <si>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</si>
  <si>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</si>
  <si>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</si>
  <si>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</si>
  <si>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</si>
  <si>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</si>
  <si>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</si>
  <si>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</si>
  <si>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</si>
  <si>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</si>
  <si>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</si>
  <si>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</si>
  <si>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</si>
  <si>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</si>
  <si>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</si>
  <si>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</si>
  <si>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</si>
  <si>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</si>
  <si>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</si>
  <si>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</si>
  <si>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</si>
  <si>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</si>
  <si>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</si>
  <si>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</si>
  <si>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</si>
  <si>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</si>
  <si>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</si>
  <si>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</si>
  <si>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</si>
  <si>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</si>
  <si>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</si>
  <si>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</si>
  <si>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</si>
  <si>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</si>
  <si>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</si>
  <si>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</si>
  <si>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</si>
  <si>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</si>
  <si>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</si>
  <si>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</si>
  <si>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</si>
  <si>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</si>
  <si>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</si>
  <si>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</si>
  <si>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</si>
  <si>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</si>
  <si>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</si>
  <si>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</si>
  <si>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</si>
  <si>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</si>
  <si>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</si>
  <si>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</si>
  <si>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</si>
  <si>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</si>
  <si>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</si>
  <si>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</si>
  <si>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</si>
  <si>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</si>
  <si>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</si>
  <si>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</si>
  <si>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</si>
  <si>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</si>
  <si>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</si>
  <si>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</si>
  <si>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</si>
  <si>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</si>
  <si>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</si>
  <si>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</si>
  <si>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</si>
  <si>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</si>
  <si>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</si>
  <si>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</si>
  <si>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</si>
  <si>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</si>
  <si>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</si>
  <si>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</si>
  <si>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</si>
  <si>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</si>
  <si>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</si>
  <si>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</si>
  <si>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</si>
  <si>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</si>
  <si>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</si>
  <si>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</si>
  <si>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</si>
  <si>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</si>
  <si>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</si>
  <si>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</si>
  <si>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</si>
  <si>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</si>
  <si>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</si>
  <si>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</si>
  <si>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</si>
  <si>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</si>
  <si>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</si>
  <si>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</si>
  <si>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</si>
  <si>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</si>
  <si>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</si>
  <si>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</si>
  <si>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</si>
  <si>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</si>
  <si>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</si>
  <si>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</si>
  <si>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</si>
  <si>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</si>
  <si>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</si>
  <si>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</si>
  <si>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</si>
  <si>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</si>
  <si>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</si>
  <si>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</si>
  <si>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</si>
  <si>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</si>
  <si>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</si>
  <si>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</si>
  <si>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</si>
  <si>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</si>
  <si>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</si>
  <si>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</si>
  <si>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</si>
  <si>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</si>
  <si>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</si>
  <si>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</si>
  <si>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</si>
  <si>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</si>
  <si>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</si>
  <si>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</si>
  <si>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</si>
  <si>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</si>
  <si>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</si>
  <si>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</si>
  <si>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</si>
  <si>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</si>
  <si>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</si>
  <si>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</si>
  <si>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</si>
  <si>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</si>
  <si>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</si>
  <si>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</si>
  <si>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</si>
  <si>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</si>
  <si>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</si>
  <si>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</si>
  <si>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</si>
  <si>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</si>
  <si>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</si>
  <si>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</si>
  <si>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</si>
  <si>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</si>
  <si>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</si>
  <si>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</si>
  <si>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</si>
  <si>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</si>
  <si>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</si>
  <si>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</si>
  <si>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</si>
  <si>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</si>
  <si>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</si>
  <si>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</si>
  <si>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</si>
  <si>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</si>
  <si>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</si>
  <si>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</si>
  <si>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</si>
  <si>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</si>
  <si>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</si>
  <si>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</si>
  <si>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</si>
  <si>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</si>
  <si>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</si>
  <si>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</si>
  <si>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</si>
  <si>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</si>
  <si>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</si>
  <si>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</si>
  <si>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</si>
  <si>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</si>
  <si>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</si>
  <si>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</si>
  <si>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</si>
  <si>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</si>
  <si>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</si>
  <si>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</si>
  <si>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</si>
  <si>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</si>
  <si>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</si>
  <si>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</si>
  <si>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</si>
  <si>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</si>
  <si>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</si>
  <si>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</si>
  <si>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</si>
  <si>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</si>
  <si>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</si>
  <si>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</si>
  <si>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</si>
  <si>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</si>
  <si>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</si>
  <si>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</si>
  <si>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</si>
  <si>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</si>
  <si>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</si>
  <si>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</si>
  <si>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</si>
  <si>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</si>
  <si>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</si>
  <si>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</si>
  <si>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</si>
  <si>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</si>
  <si>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</si>
  <si>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</si>
  <si>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</si>
  <si>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</si>
  <si>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</si>
  <si>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</si>
  <si>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</si>
  <si>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</si>
  <si>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</si>
  <si>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</si>
  <si>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</si>
  <si>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</si>
  <si>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</si>
  <si>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</si>
  <si>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</si>
  <si>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</si>
  <si>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</si>
  <si>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</si>
  <si>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</si>
  <si>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</si>
  <si>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</si>
  <si>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</si>
  <si>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</si>
  <si>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</si>
  <si>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</si>
  <si>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</si>
  <si>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</si>
  <si>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</si>
  <si>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</si>
  <si>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</si>
  <si>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</si>
  <si>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</si>
  <si>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</si>
  <si>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</si>
  <si>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</si>
  <si>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</si>
  <si>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</si>
  <si>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</si>
  <si>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</si>
  <si>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</si>
  <si>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</si>
  <si>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</si>
  <si>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</si>
  <si>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</si>
  <si>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</si>
  <si>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</si>
  <si>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</si>
  <si>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</si>
  <si>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</si>
  <si>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</si>
  <si>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</si>
  <si>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</si>
  <si>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</si>
  <si>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</si>
  <si>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</si>
  <si>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</si>
  <si>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</si>
  <si>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</si>
  <si>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</si>
  <si>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</si>
  <si>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</si>
  <si>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</si>
  <si>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</si>
  <si>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</si>
  <si>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</si>
  <si>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</si>
  <si>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</si>
  <si>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</si>
  <si>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</si>
  <si>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</si>
  <si>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</si>
  <si>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</si>
  <si>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</si>
  <si>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</si>
  <si>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</si>
  <si>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</si>
  <si>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</si>
  <si>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</si>
  <si>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</si>
  <si>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</si>
  <si>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</si>
  <si>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</si>
  <si>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</si>
  <si>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</si>
  <si>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</si>
  <si>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</si>
  <si>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</si>
  <si>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</si>
  <si>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</si>
  <si>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</si>
  <si>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</si>
  <si>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</si>
  <si>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</si>
  <si>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</si>
  <si>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</si>
  <si>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</si>
  <si>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</si>
  <si>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</si>
  <si>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</si>
  <si>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</si>
  <si>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</si>
  <si>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</si>
  <si>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</si>
  <si>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</si>
  <si>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</si>
  <si>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</si>
  <si>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</si>
  <si>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</si>
  <si>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</si>
  <si>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</si>
  <si>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</si>
  <si>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</si>
  <si>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</si>
  <si>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</si>
  <si>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</si>
  <si>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</si>
  <si>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</si>
  <si>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</si>
  <si>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</si>
  <si>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</si>
  <si>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</si>
  <si>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</si>
  <si>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</si>
  <si>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</si>
  <si>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</si>
  <si>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</si>
  <si>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</si>
  <si>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</si>
  <si>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</si>
  <si>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</si>
  <si>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</si>
  <si>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</si>
  <si>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</si>
  <si>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</si>
  <si>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</si>
  <si>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</si>
  <si>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</si>
  <si>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</si>
  <si>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</si>
  <si>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</si>
  <si>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</si>
  <si>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</si>
  <si>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</si>
  <si>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</si>
  <si>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</si>
  <si>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</si>
  <si>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</si>
  <si>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</si>
  <si>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</si>
  <si>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</si>
  <si>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</si>
  <si>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</si>
  <si>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</si>
  <si>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</si>
  <si>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</si>
  <si>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</si>
  <si>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</si>
  <si>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</si>
  <si>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</si>
  <si>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</si>
  <si>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</si>
  <si>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</si>
  <si>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</si>
  <si>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</si>
  <si>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</si>
  <si>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</si>
  <si>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</si>
  <si>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</si>
  <si>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</si>
  <si>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</si>
  <si>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</si>
  <si>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</si>
  <si>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</si>
  <si>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</si>
  <si>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</si>
  <si>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</si>
  <si>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</si>
  <si>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</si>
  <si>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</si>
  <si>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</si>
  <si>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</si>
  <si>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</si>
  <si>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</si>
  <si>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</si>
  <si>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</si>
  <si>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</si>
  <si>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</si>
  <si>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</si>
  <si>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</si>
  <si>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</si>
  <si>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</si>
  <si>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</si>
  <si>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</si>
  <si>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</si>
  <si>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</si>
  <si>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</si>
  <si>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</si>
  <si>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</si>
  <si>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</si>
  <si>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</si>
  <si>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</si>
  <si>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</si>
  <si>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</si>
  <si>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</si>
  <si>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</si>
  <si>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</si>
  <si>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</si>
  <si>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</si>
  <si>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</si>
  <si>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</si>
  <si>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</si>
  <si>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</si>
  <si>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</si>
  <si>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</si>
  <si>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</si>
  <si>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</si>
  <si>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</si>
  <si>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</si>
  <si>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</si>
  <si>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</si>
  <si>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</si>
  <si>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</si>
  <si>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</si>
  <si>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</si>
  <si>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</si>
  <si>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</si>
  <si>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</si>
  <si>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</si>
  <si>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</si>
  <si>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</si>
  <si>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</si>
  <si>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</si>
  <si>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</si>
  <si>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</si>
  <si>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</si>
  <si>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</si>
  <si>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</si>
  <si>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</si>
  <si>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</si>
  <si>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</si>
  <si>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</si>
  <si>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</si>
  <si>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</si>
  <si>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</si>
  <si>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</si>
  <si>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</si>
  <si>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</si>
  <si>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</si>
  <si>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</si>
  <si>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</si>
  <si>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</si>
  <si>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</si>
  <si>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</si>
  <si>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</si>
  <si>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</si>
  <si>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</si>
  <si>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</si>
  <si>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</si>
  <si>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</si>
  <si>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</si>
  <si>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</si>
  <si>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</si>
  <si>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</si>
  <si>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</si>
  <si>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</si>
  <si>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</si>
  <si>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</si>
  <si>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</si>
  <si>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</si>
  <si>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</si>
  <si>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</si>
  <si>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</si>
  <si>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</si>
  <si>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</si>
  <si>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</si>
  <si>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</si>
  <si>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</si>
  <si>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</si>
  <si>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</si>
  <si>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</si>
  <si>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</si>
  <si>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</si>
  <si>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</si>
  <si>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</si>
  <si>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</si>
  <si>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</si>
  <si>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</si>
  <si>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</si>
  <si>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</si>
  <si>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</si>
  <si>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</si>
  <si>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</si>
  <si>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</si>
  <si>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</si>
  <si>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</si>
  <si>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</si>
  <si>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</si>
  <si>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</si>
  <si>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</si>
  <si>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</si>
  <si>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</si>
  <si>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</si>
  <si>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</si>
  <si>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</si>
  <si>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</si>
  <si>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</si>
  <si>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</si>
  <si>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</si>
  <si>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</si>
  <si>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</si>
  <si>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</si>
  <si>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</si>
  <si>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</si>
  <si>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</si>
  <si>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</si>
  <si>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</si>
  <si>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</si>
  <si>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</si>
  <si>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</si>
  <si>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</si>
  <si>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</si>
  <si>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</si>
  <si>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</si>
  <si>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</si>
  <si>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</si>
  <si>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</si>
  <si>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</si>
  <si>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</si>
  <si>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</si>
  <si>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</si>
  <si>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</si>
  <si>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</si>
  <si>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</si>
  <si>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</si>
  <si>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</si>
  <si>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</si>
  <si>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</si>
  <si>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</si>
  <si>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</si>
  <si>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</si>
  <si>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</si>
  <si>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</si>
  <si>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</si>
  <si>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</si>
  <si>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</si>
  <si>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</si>
  <si>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</si>
  <si>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</si>
  <si>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</si>
  <si>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</si>
  <si>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</si>
  <si>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</si>
  <si>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</si>
  <si>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</si>
  <si>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</si>
  <si>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</si>
  <si>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</si>
  <si>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</si>
  <si>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</si>
  <si>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</si>
  <si>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</si>
  <si>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</si>
  <si>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</si>
  <si>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</si>
  <si>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</si>
  <si>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</si>
  <si>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</si>
  <si>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</si>
  <si>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</si>
  <si>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</si>
  <si>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</si>
  <si>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</si>
  <si>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</si>
  <si>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</si>
  <si>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</si>
  <si>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</si>
  <si>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</si>
  <si>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</si>
  <si>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</si>
  <si>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</si>
  <si>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</si>
  <si>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</si>
  <si>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</si>
  <si>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</si>
  <si>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</si>
  <si>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</si>
  <si>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</si>
  <si>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</si>
  <si>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</si>
  <si>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</si>
  <si>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</si>
  <si>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</si>
  <si>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</si>
  <si>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</si>
  <si>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</si>
  <si>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</si>
  <si>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</si>
  <si>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</si>
  <si>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</si>
  <si>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</si>
  <si>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</si>
  <si>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</si>
  <si>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</si>
  <si>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</si>
  <si>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</si>
  <si>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</si>
  <si>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</si>
  <si>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</si>
  <si>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</si>
  <si>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</si>
  <si>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</si>
  <si>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</si>
  <si>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</si>
  <si>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</si>
  <si>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</si>
  <si>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</si>
  <si>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</si>
  <si>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</si>
  <si>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</si>
  <si>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</si>
  <si>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</si>
  <si>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</si>
  <si>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</si>
  <si>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</si>
  <si>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</si>
  <si>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</si>
  <si>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</si>
  <si>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</si>
  <si>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</si>
  <si>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</si>
  <si>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</si>
  <si>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</si>
  <si>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</si>
  <si>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</si>
  <si>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</si>
  <si>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</si>
  <si>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</si>
  <si>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</si>
  <si>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</si>
  <si>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</si>
  <si>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</si>
  <si>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</si>
  <si>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</si>
  <si>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</si>
  <si>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</si>
  <si>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</si>
  <si>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</si>
  <si>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</si>
  <si>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</si>
  <si>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</si>
  <si>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</si>
  <si>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</si>
  <si>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</si>
  <si>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</si>
  <si>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</si>
  <si>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</si>
  <si>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</si>
  <si>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</si>
  <si>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</si>
  <si>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</si>
  <si>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</si>
  <si>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</si>
  <si>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</si>
  <si>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</si>
  <si>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</si>
  <si>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</si>
  <si>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</si>
  <si>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</si>
  <si>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</si>
  <si>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</si>
  <si>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</si>
  <si>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</si>
  <si>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</si>
  <si>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</si>
  <si>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</si>
  <si>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</si>
  <si>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</si>
  <si>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</si>
  <si>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</si>
  <si>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</si>
  <si>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</si>
  <si>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</si>
  <si>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</si>
  <si>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</si>
  <si>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</si>
  <si>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</si>
  <si>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</si>
  <si>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</si>
  <si>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</si>
  <si>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</si>
  <si>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</si>
  <si>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</si>
  <si>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</si>
  <si>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</si>
  <si>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</si>
  <si>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</si>
  <si>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</si>
  <si>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</si>
  <si>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</si>
  <si>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</si>
  <si>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</si>
  <si>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</si>
  <si>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</si>
  <si>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</si>
  <si>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</si>
  <si>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</si>
  <si>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</si>
  <si>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</si>
  <si>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</si>
  <si>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</si>
  <si>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</si>
  <si>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</si>
  <si>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</si>
  <si>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</si>
  <si>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</si>
  <si>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</si>
  <si>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</si>
  <si>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</si>
  <si>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</si>
  <si>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</si>
  <si>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</si>
  <si>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</si>
  <si>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</si>
  <si>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</si>
  <si>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</si>
  <si>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</si>
  <si>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</si>
  <si>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</si>
  <si>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</si>
  <si>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</si>
  <si>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</si>
  <si>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</si>
  <si>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</si>
  <si>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</si>
  <si>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</si>
  <si>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</si>
  <si>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</si>
  <si>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</si>
  <si>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</si>
  <si>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</si>
  <si>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</si>
  <si>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</si>
  <si>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</si>
  <si>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</si>
  <si>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</si>
  <si>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</si>
  <si>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</si>
  <si>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</si>
  <si>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</si>
  <si>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</si>
  <si>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</si>
  <si>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</si>
  <si>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</si>
  <si>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</si>
  <si>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</si>
  <si>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</si>
  <si>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</si>
  <si>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</si>
  <si>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</si>
  <si>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</si>
  <si>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</si>
  <si>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</si>
  <si>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</si>
  <si>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</si>
  <si>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</si>
  <si>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</si>
  <si>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</si>
  <si>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</si>
  <si>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</si>
  <si>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</si>
  <si>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</si>
  <si>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</si>
  <si>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</si>
  <si>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</si>
  <si>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</si>
  <si>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</si>
  <si>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</si>
  <si>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</si>
  <si>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</si>
  <si>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</si>
  <si>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</si>
  <si>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</si>
  <si>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</si>
  <si>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</si>
  <si>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</si>
  <si>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</si>
  <si>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</si>
  <si>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</si>
  <si>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</si>
  <si>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</si>
  <si>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</si>
  <si>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</si>
  <si>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</si>
  <si>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</si>
  <si>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</si>
  <si>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</si>
  <si>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</si>
  <si>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</si>
  <si>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</si>
  <si>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</si>
  <si>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</si>
  <si>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</si>
  <si>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</si>
  <si>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</si>
  <si>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</si>
  <si>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</si>
  <si>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</si>
  <si>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</si>
  <si>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</si>
  <si>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</si>
  <si>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</si>
  <si>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</si>
  <si>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</si>
  <si>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</si>
  <si>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</si>
  <si>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</si>
  <si>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</si>
  <si>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</si>
  <si>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</si>
  <si>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</si>
  <si>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</si>
  <si>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</si>
  <si>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</si>
  <si>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</si>
  <si>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</si>
  <si>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</si>
  <si>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</si>
  <si>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</si>
  <si>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</si>
  <si>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</si>
  <si>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</si>
  <si>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</si>
  <si>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</si>
  <si>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</si>
  <si>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</si>
  <si>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</si>
  <si>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</si>
  <si>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</si>
  <si>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</si>
  <si>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</si>
  <si>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</si>
  <si>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</si>
  <si>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</si>
  <si>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</si>
  <si>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</si>
  <si>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</si>
  <si>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</si>
  <si>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</si>
  <si>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</si>
  <si>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</si>
  <si>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</si>
  <si>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</si>
  <si>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</si>
  <si>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</si>
  <si>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</si>
  <si>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</si>
  <si>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</si>
  <si>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</si>
  <si>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</si>
  <si>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</si>
  <si>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</si>
  <si>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</si>
  <si>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</si>
  <si>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</si>
  <si>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</si>
  <si>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</si>
  <si>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</si>
  <si>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</si>
  <si>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</si>
  <si>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</si>
  <si>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</si>
  <si>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</si>
  <si>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</si>
  <si>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</si>
  <si>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</si>
  <si>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</si>
  <si>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</si>
  <si>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</si>
  <si>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</si>
  <si>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</si>
  <si>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</si>
  <si>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</si>
  <si>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</si>
  <si>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</si>
  <si>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</si>
  <si>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</si>
  <si>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</si>
  <si>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</si>
  <si>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</si>
  <si>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</si>
  <si>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</si>
  <si>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</si>
  <si>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</si>
  <si>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</si>
  <si>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</si>
  <si>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</si>
  <si>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</si>
  <si>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</si>
  <si>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</si>
  <si>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</si>
  <si>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</si>
  <si>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</si>
  <si>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</si>
  <si>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</si>
  <si>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</si>
  <si>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</si>
  <si>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</si>
  <si>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</si>
  <si>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</si>
  <si>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</si>
  <si>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</si>
  <si>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</si>
  <si>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</si>
  <si>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</si>
  <si>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</si>
  <si>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</si>
  <si>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</si>
  <si>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</si>
  <si>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</si>
  <si>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</si>
  <si>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</si>
  <si>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</si>
  <si>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</si>
  <si>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</si>
  <si>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</si>
  <si>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</si>
  <si>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</si>
  <si>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</si>
  <si>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</si>
  <si>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</si>
  <si>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</si>
  <si>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</si>
  <si>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</si>
  <si>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</si>
  <si>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</si>
  <si>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</si>
  <si>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</si>
  <si>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</si>
  <si>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</si>
  <si>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</si>
  <si>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</si>
  <si>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</si>
  <si>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</si>
  <si>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</si>
  <si>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</si>
  <si>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</si>
  <si>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</si>
  <si>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</si>
  <si>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</si>
  <si>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</si>
  <si>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</si>
  <si>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</si>
  <si>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</si>
  <si>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</si>
  <si>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</si>
  <si>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</si>
  <si>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</si>
  <si>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</si>
  <si>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</si>
  <si>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</si>
  <si>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</si>
  <si>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</si>
  <si>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</si>
  <si>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</si>
  <si>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</si>
  <si>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</si>
  <si>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</si>
  <si>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</si>
  <si>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</si>
  <si>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</si>
  <si>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</si>
  <si>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</si>
  <si>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</si>
  <si>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</si>
  <si>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</si>
  <si>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</si>
  <si>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</si>
  <si>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</si>
  <si>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</si>
  <si>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</si>
  <si>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</si>
  <si>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</si>
  <si>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</si>
  <si>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</si>
  <si>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</si>
  <si>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</si>
  <si>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</si>
  <si>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</si>
  <si>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</si>
  <si>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</si>
  <si>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</si>
  <si>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</si>
  <si>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</si>
  <si>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</si>
  <si>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</si>
  <si>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</si>
  <si>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</si>
  <si>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</si>
  <si>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</si>
  <si>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</si>
  <si>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</si>
  <si>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</si>
  <si>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</si>
  <si>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</si>
  <si>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</si>
  <si>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</si>
  <si>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</si>
  <si>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</si>
  <si>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</si>
  <si>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</si>
  <si>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</si>
  <si>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</si>
  <si>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</si>
  <si>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</si>
  <si>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</si>
  <si>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</si>
  <si>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</si>
  <si>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</si>
  <si>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</si>
  <si>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</si>
  <si>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</si>
  <si>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</si>
  <si>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</si>
  <si>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</si>
  <si>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</si>
  <si>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</si>
  <si>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</si>
  <si>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</si>
  <si>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</si>
  <si>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</si>
  <si>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</si>
  <si>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</si>
  <si>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</si>
  <si>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</si>
  <si>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</si>
  <si>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</si>
  <si>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</si>
  <si>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</si>
  <si>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</si>
  <si>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</si>
  <si>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</si>
  <si>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</si>
  <si>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</si>
  <si>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</si>
  <si>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</si>
  <si>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</si>
  <si>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</si>
  <si>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</si>
  <si>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</si>
  <si>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</si>
  <si>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</si>
  <si>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</si>
  <si>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</si>
  <si>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</si>
  <si>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</si>
  <si>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</si>
  <si>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</si>
  <si>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</si>
  <si>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</si>
  <si>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</si>
  <si>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</si>
  <si>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</si>
  <si>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</si>
  <si>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</si>
  <si>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</si>
  <si>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</si>
  <si>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</si>
  <si>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</si>
  <si>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</si>
  <si>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</si>
  <si>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</si>
  <si>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</si>
  <si>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</si>
  <si>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</si>
  <si>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</si>
  <si>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</si>
  <si>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</si>
  <si>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</si>
  <si>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</si>
  <si>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</si>
  <si>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</si>
  <si>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</si>
  <si>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</si>
  <si>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</si>
  <si>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</si>
  <si>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</si>
  <si>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</si>
  <si>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</si>
  <si>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</si>
  <si>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</si>
  <si>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</si>
  <si>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</si>
  <si>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</si>
  <si>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</si>
  <si>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</si>
  <si>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</si>
  <si>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</si>
  <si>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</si>
  <si>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</si>
  <si>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</si>
  <si>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</si>
  <si>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</si>
  <si>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</si>
  <si>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</si>
  <si>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</si>
  <si>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</si>
  <si>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</si>
  <si>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</si>
  <si>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</si>
  <si>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</si>
  <si>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</si>
  <si>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</si>
  <si>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</si>
  <si>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</si>
  <si>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</si>
  <si>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</si>
  <si>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</si>
  <si>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</si>
  <si>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</si>
  <si>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</si>
  <si>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</si>
  <si>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</si>
  <si>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</si>
  <si>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</si>
  <si>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</si>
  <si>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</si>
  <si>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</si>
  <si>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</si>
  <si>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</si>
  <si>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</si>
  <si>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</si>
  <si>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</si>
  <si>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</si>
  <si>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</si>
  <si>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</si>
  <si>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</si>
  <si>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</si>
  <si>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</si>
  <si>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</si>
  <si>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</si>
  <si>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</si>
  <si>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</si>
  <si>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</si>
  <si>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</si>
  <si>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</si>
  <si>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</si>
  <si>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</si>
  <si>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</si>
  <si>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</si>
  <si>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</si>
  <si>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</si>
  <si>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</si>
  <si>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</si>
  <si>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</si>
  <si>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</si>
  <si>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</si>
  <si>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</si>
  <si>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</si>
  <si>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</si>
  <si>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</si>
  <si>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</si>
  <si>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</si>
  <si>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</si>
  <si>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</si>
  <si>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</si>
  <si>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</si>
  <si>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</si>
  <si>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</si>
  <si>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</si>
  <si>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</si>
  <si>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</si>
  <si>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</si>
  <si>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</si>
  <si>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</si>
  <si>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</si>
  <si>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</si>
  <si>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</si>
  <si>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</si>
  <si>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</si>
  <si>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</si>
  <si>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</si>
  <si>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</si>
  <si>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</si>
  <si>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</si>
  <si>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</si>
  <si>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</si>
  <si>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</si>
  <si>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</si>
  <si>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</si>
  <si>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</si>
  <si>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</si>
  <si>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</si>
  <si>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</si>
  <si>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</si>
  <si>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</si>
  <si>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</si>
  <si>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</si>
  <si>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</si>
  <si>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</si>
  <si>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</si>
  <si>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</si>
  <si>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</si>
  <si>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</si>
  <si>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</si>
  <si>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</si>
  <si>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</si>
  <si>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</si>
  <si>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</si>
  <si>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</si>
  <si>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</si>
  <si>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</si>
  <si>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</si>
  <si>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</si>
  <si>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</si>
  <si>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</si>
  <si>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</si>
  <si>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</si>
  <si>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</si>
  <si>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</si>
  <si>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</si>
  <si>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</si>
  <si>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</si>
  <si>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</si>
  <si>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</si>
  <si>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</si>
  <si>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</si>
  <si>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</si>
  <si>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</si>
  <si>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</si>
  <si>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</si>
  <si>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</si>
  <si>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</si>
  <si>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</si>
  <si>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</si>
  <si>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</si>
  <si>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</si>
  <si>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</si>
  <si>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</si>
  <si>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</si>
  <si>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</si>
  <si>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</si>
  <si>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</si>
  <si>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</si>
  <si>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</si>
  <si>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</si>
  <si>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</si>
  <si>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</si>
  <si>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</si>
  <si>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</si>
  <si>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</si>
  <si>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</si>
  <si>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</si>
  <si>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</si>
  <si>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</si>
  <si>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</si>
  <si>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</si>
  <si>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</si>
  <si>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</si>
  <si>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</si>
  <si>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</si>
  <si>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</si>
  <si>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</si>
  <si>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</si>
  <si>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</si>
  <si>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</si>
  <si>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</si>
  <si>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</si>
  <si>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</si>
  <si>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</si>
  <si>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</si>
  <si>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</si>
  <si>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</si>
  <si>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</si>
  <si>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</si>
  <si>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</si>
  <si>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</si>
  <si>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</si>
  <si>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</si>
  <si>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</si>
  <si>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</si>
  <si>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</si>
  <si>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</si>
  <si>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</si>
  <si>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</si>
  <si>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</si>
  <si>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</si>
  <si>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</si>
  <si>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</si>
  <si>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</si>
  <si>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</si>
  <si>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</si>
  <si>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</si>
  <si>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</si>
  <si>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</si>
  <si>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</si>
  <si>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</si>
  <si>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</si>
  <si>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</si>
  <si>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</si>
  <si>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</si>
  <si>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</si>
  <si>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</si>
  <si>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</si>
  <si>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</si>
  <si>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</si>
  <si>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</si>
  <si>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</si>
  <si>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</si>
  <si>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</si>
  <si>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</si>
  <si>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</si>
  <si>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</si>
  <si>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</si>
  <si>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</si>
  <si>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</si>
  <si>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</si>
  <si>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</si>
  <si>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</si>
  <si>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</si>
  <si>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</si>
  <si>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</si>
  <si>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</si>
  <si>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</si>
  <si>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</si>
  <si>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</si>
  <si>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</si>
  <si>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</si>
  <si>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</si>
  <si>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</si>
  <si>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</si>
  <si>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</si>
  <si>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</si>
  <si>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</si>
  <si>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</si>
  <si>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</si>
  <si>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</si>
  <si>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</si>
  <si>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</si>
  <si>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</si>
  <si>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</si>
  <si>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</si>
  <si>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</si>
  <si>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</si>
  <si>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</si>
  <si>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</si>
  <si>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</si>
  <si>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</si>
  <si>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</si>
  <si>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</si>
  <si>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</si>
  <si>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</si>
  <si>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</si>
  <si>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</si>
  <si>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</si>
  <si>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</si>
  <si>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</si>
  <si>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</si>
  <si>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</si>
  <si>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</si>
  <si>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</si>
  <si>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</si>
  <si>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</si>
  <si>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</si>
  <si>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</si>
  <si>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</si>
  <si>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</si>
  <si>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</si>
  <si>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</si>
  <si>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</si>
  <si>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</si>
  <si>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</si>
  <si>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</si>
  <si>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</si>
  <si>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</si>
  <si>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</si>
  <si>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</si>
  <si>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</si>
  <si>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</si>
  <si>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</si>
  <si>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</si>
  <si>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</si>
  <si>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</si>
  <si>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</si>
  <si>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</si>
  <si>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</si>
  <si>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</si>
  <si>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</si>
  <si>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</si>
  <si>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</si>
  <si>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</si>
  <si>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</si>
  <si>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</si>
  <si>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</si>
  <si>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</si>
  <si>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</si>
  <si>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</si>
  <si>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</si>
  <si>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</si>
  <si>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</si>
  <si>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</si>
  <si>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</si>
  <si>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</si>
  <si>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</si>
  <si>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</si>
  <si>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</si>
  <si>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</si>
  <si>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</si>
  <si>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</si>
  <si>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</si>
  <si>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</si>
  <si>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</si>
  <si>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</si>
  <si>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</si>
  <si>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</si>
  <si>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</si>
  <si>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</si>
  <si>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</si>
  <si>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</si>
  <si>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</si>
  <si>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</si>
  <si>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</si>
  <si>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</si>
  <si>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</si>
  <si>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</si>
  <si>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</si>
  <si>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</si>
  <si>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</si>
  <si>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</si>
  <si>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</si>
  <si>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</si>
  <si>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</si>
  <si>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</si>
  <si>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</si>
  <si>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</si>
  <si>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</si>
  <si>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</si>
  <si>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</si>
  <si>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</si>
  <si>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</si>
  <si>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</si>
  <si>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</si>
  <si>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</si>
  <si>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</si>
  <si>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</si>
  <si>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</si>
  <si>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</si>
  <si>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</si>
  <si>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</si>
  <si>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</si>
  <si>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</si>
  <si>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</si>
  <si>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</si>
  <si>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</si>
  <si>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</si>
  <si>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</si>
  <si>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</si>
  <si>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</si>
  <si>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</si>
  <si>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</si>
  <si>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</si>
  <si>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</si>
  <si>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</si>
  <si>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</si>
  <si>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</si>
  <si>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</si>
  <si>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</si>
  <si>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</si>
  <si>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</si>
  <si>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</si>
  <si>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</si>
  <si>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</si>
  <si>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</si>
  <si>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</si>
  <si>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</si>
  <si>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</si>
  <si>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</si>
  <si>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</si>
  <si>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</si>
  <si>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</si>
  <si>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</si>
  <si>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</si>
  <si>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</si>
  <si>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</si>
  <si>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</si>
  <si>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</si>
  <si>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</si>
  <si>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</si>
  <si>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</si>
  <si>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</si>
  <si>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</si>
  <si>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</si>
  <si>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</si>
  <si>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</si>
  <si>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</si>
  <si>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</si>
  <si>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</si>
  <si>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</si>
  <si>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</si>
  <si>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</si>
  <si>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</si>
  <si>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</si>
  <si>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</si>
  <si>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</si>
  <si>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</si>
  <si>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</si>
  <si>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</si>
  <si>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</si>
  <si>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</si>
  <si>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</si>
  <si>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</si>
  <si>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</si>
  <si>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</si>
  <si>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</si>
  <si>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</si>
  <si>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</si>
  <si>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</si>
  <si>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</si>
  <si>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</si>
  <si>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</si>
  <si>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</si>
  <si>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</si>
  <si>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</si>
  <si>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</si>
  <si>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</si>
  <si>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</si>
  <si>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</si>
  <si>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</si>
  <si>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</si>
  <si>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</si>
  <si>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</si>
  <si>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</si>
  <si>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</si>
  <si>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</si>
  <si>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</si>
  <si>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</si>
  <si>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</si>
  <si>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</si>
  <si>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</si>
  <si>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</si>
  <si>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</si>
  <si>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</si>
  <si>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</si>
  <si>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</si>
  <si>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</si>
  <si>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</si>
  <si>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</si>
  <si>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</si>
  <si>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</si>
  <si>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</si>
  <si>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</si>
  <si>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</si>
  <si>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</si>
  <si>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</si>
  <si>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</si>
  <si>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</si>
  <si>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</si>
  <si>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</si>
  <si>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</si>
  <si>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</si>
  <si>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</si>
  <si>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</si>
  <si>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</si>
  <si>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</si>
  <si>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</si>
  <si>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</si>
  <si>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</si>
  <si>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</si>
  <si>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</si>
  <si>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</si>
  <si>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</si>
  <si>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</si>
  <si>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</si>
  <si>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</si>
  <si>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</si>
  <si>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</si>
  <si>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</si>
  <si>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</si>
  <si>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</si>
  <si>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</si>
  <si>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</si>
  <si>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</si>
  <si>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</si>
  <si>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</si>
  <si>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</si>
  <si>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</si>
  <si>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</si>
  <si>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</si>
  <si>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</si>
  <si>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</si>
  <si>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</si>
  <si>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</si>
  <si>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</si>
  <si>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</si>
  <si>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</si>
  <si>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</si>
  <si>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</si>
  <si>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</si>
  <si>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</si>
  <si>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</si>
  <si>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</si>
  <si>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</si>
  <si>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</si>
  <si>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</si>
  <si>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</si>
  <si>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</si>
  <si>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</si>
  <si>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</si>
  <si>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</si>
  <si>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</si>
  <si>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</si>
  <si>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</si>
  <si>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</si>
  <si>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</si>
  <si>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</si>
  <si>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</si>
  <si>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</si>
  <si>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</si>
  <si>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</si>
  <si>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</si>
  <si>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</si>
  <si>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</si>
  <si>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</si>
  <si>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</si>
  <si>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</si>
  <si>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</si>
  <si>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</si>
  <si>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</si>
  <si>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</si>
  <si>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</si>
  <si>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</si>
  <si>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</si>
  <si>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</si>
  <si>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</si>
  <si>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</si>
  <si>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</si>
  <si>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</si>
  <si>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</si>
  <si>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</si>
  <si>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</si>
  <si>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</si>
  <si>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</si>
  <si>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</si>
  <si>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</si>
  <si>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</si>
  <si>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</si>
  <si>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</si>
  <si>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</si>
  <si>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</si>
  <si>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</si>
  <si>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</si>
  <si>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</si>
  <si>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</si>
  <si>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</si>
  <si>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</si>
  <si>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</si>
  <si>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</si>
  <si>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</si>
  <si>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</si>
  <si>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</si>
  <si>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</si>
  <si>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</si>
  <si>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</si>
  <si>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</si>
  <si>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</si>
  <si>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</si>
  <si>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</si>
  <si>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</si>
  <si>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</si>
  <si>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</si>
  <si>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</si>
  <si>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</si>
  <si>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</si>
  <si>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</si>
  <si>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</si>
  <si>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</si>
  <si>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</si>
  <si>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</si>
  <si>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</si>
  <si>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</si>
  <si>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</si>
  <si>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</si>
  <si>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</si>
  <si>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</si>
  <si>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</si>
  <si>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</si>
  <si>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</si>
  <si>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</si>
  <si>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</si>
  <si>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</si>
  <si>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</si>
  <si>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</si>
  <si>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</si>
  <si>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</si>
  <si>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</si>
  <si>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</si>
  <si>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</si>
  <si>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</si>
  <si>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</si>
  <si>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</si>
  <si>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</si>
  <si>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</si>
  <si>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</si>
  <si>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</si>
  <si>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</si>
  <si>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</si>
  <si>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</si>
  <si>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</si>
  <si>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</si>
  <si>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</si>
  <si>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</si>
  <si>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</si>
  <si>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</si>
  <si>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</si>
  <si>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</si>
  <si>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</si>
  <si>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</si>
  <si>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</si>
  <si>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</si>
  <si>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</si>
  <si>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</si>
  <si>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</si>
  <si>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</si>
  <si>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</si>
  <si>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</si>
  <si>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</si>
  <si>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</si>
  <si>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</si>
  <si>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</si>
  <si>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</si>
  <si>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</si>
  <si>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</si>
  <si>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</si>
  <si>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</si>
  <si>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</si>
  <si>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</si>
  <si>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</si>
  <si>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</si>
  <si>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</si>
  <si>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</si>
  <si>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</si>
  <si>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</si>
  <si>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</si>
  <si>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</si>
  <si>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</si>
  <si>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</si>
  <si>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</si>
  <si>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</si>
  <si>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</si>
  <si>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</si>
  <si>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</si>
  <si>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</si>
  <si>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</si>
  <si>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</si>
  <si>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</si>
  <si>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</si>
  <si>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</si>
  <si>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</si>
  <si>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</si>
  <si>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</si>
  <si>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</si>
  <si>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</si>
  <si>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</si>
  <si>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</si>
  <si>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</si>
  <si>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</si>
  <si>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</si>
  <si>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</si>
  <si>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</si>
  <si>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</si>
  <si>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</si>
  <si>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</si>
  <si>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</si>
  <si>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</si>
  <si>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</si>
  <si>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</si>
  <si>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</si>
  <si>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</si>
  <si>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</si>
  <si>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</si>
  <si>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</si>
  <si>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</si>
  <si>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</si>
  <si>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</si>
  <si>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</si>
  <si>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</si>
  <si>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</si>
  <si>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</si>
  <si>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</si>
  <si>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</si>
  <si>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</si>
  <si>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</si>
  <si>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</si>
  <si>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</si>
  <si>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</si>
  <si>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</si>
  <si>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</si>
  <si>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</si>
  <si>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</si>
  <si>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</si>
  <si>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</si>
  <si>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</si>
  <si>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</si>
  <si>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</si>
  <si>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</si>
  <si>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</si>
  <si>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</si>
  <si>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</si>
  <si>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</si>
  <si>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</si>
  <si>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</si>
  <si>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</si>
  <si>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</si>
  <si>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</si>
  <si>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</si>
  <si>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</si>
  <si>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</si>
  <si>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</si>
  <si>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</si>
  <si>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</si>
  <si>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</si>
  <si>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</si>
  <si>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</si>
  <si>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</si>
  <si>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</si>
  <si>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</si>
  <si>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</si>
  <si>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</si>
  <si>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</si>
  <si>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</si>
  <si>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</si>
  <si>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</si>
  <si>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</si>
  <si>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</si>
  <si>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</si>
  <si>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</si>
  <si>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</si>
  <si>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</si>
  <si>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</si>
  <si>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</si>
  <si>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</si>
  <si>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</si>
  <si>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</si>
  <si>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</si>
  <si>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</si>
  <si>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</si>
  <si>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</si>
  <si>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</si>
  <si>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</si>
  <si>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</si>
  <si>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</si>
  <si>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</si>
  <si>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</si>
  <si>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</si>
  <si>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</si>
  <si>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</si>
  <si>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</si>
  <si>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</si>
  <si>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</si>
  <si>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</si>
  <si>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</si>
  <si>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</si>
  <si>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</si>
  <si>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</si>
  <si>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</si>
  <si>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</si>
  <si>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</si>
  <si>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</si>
  <si>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</si>
  <si>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</si>
  <si>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</si>
  <si>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</si>
  <si>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</si>
  <si>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</si>
  <si>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</si>
  <si>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</si>
  <si>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</si>
  <si>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</si>
  <si>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</si>
  <si>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</si>
  <si>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</si>
  <si>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</si>
  <si>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</si>
  <si>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</si>
  <si>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</si>
  <si>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</si>
  <si>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</si>
  <si>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</si>
  <si>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</si>
  <si>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</si>
  <si>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</si>
  <si>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</si>
  <si>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</si>
  <si>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</si>
  <si>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</si>
  <si>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</si>
  <si>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</si>
  <si>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</si>
  <si>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</si>
  <si>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</si>
  <si>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</si>
  <si>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</si>
  <si>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</si>
  <si>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</si>
  <si>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</si>
  <si>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</si>
  <si>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</si>
  <si>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</si>
  <si>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</si>
  <si>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</si>
  <si>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</si>
  <si>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</si>
  <si>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</si>
  <si>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</si>
  <si>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</si>
  <si>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</si>
  <si>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</si>
  <si>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</si>
  <si>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</si>
  <si>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</si>
  <si>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</si>
  <si>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</si>
  <si>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</si>
  <si>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</si>
  <si>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</si>
  <si>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</si>
  <si>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</si>
  <si>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</si>
  <si>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</si>
  <si>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</si>
  <si>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</si>
  <si>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</si>
  <si>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</si>
  <si>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</si>
  <si>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</si>
  <si>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</si>
  <si>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</si>
  <si>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</si>
  <si>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</si>
  <si>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</si>
  <si>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</si>
  <si>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</si>
  <si>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</si>
  <si>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</si>
  <si>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</si>
  <si>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</si>
  <si>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</si>
  <si>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</si>
  <si>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</si>
  <si>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</si>
  <si>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</si>
  <si>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</si>
  <si>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</si>
  <si>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</si>
  <si>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</si>
  <si>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</si>
  <si>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</si>
  <si>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</si>
  <si>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</si>
  <si>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</si>
  <si>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</si>
  <si>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</si>
  <si>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</si>
  <si>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</si>
  <si>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</si>
  <si>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</si>
  <si>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</si>
  <si>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</si>
  <si>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</si>
  <si>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</si>
  <si>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</si>
  <si>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</si>
  <si>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</si>
  <si>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</si>
  <si>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</si>
  <si>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</si>
  <si>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</si>
  <si>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</si>
  <si>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</si>
  <si>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</si>
  <si>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</si>
  <si>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</si>
  <si>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</si>
  <si>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</si>
  <si>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</si>
  <si>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</si>
  <si>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</si>
  <si>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</si>
  <si>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</si>
  <si>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</si>
  <si>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</si>
  <si>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</si>
  <si>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</si>
  <si>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</si>
  <si>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</si>
  <si>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</si>
  <si>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</si>
  <si>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</si>
  <si>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</si>
  <si>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</si>
  <si>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</si>
  <si>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</si>
  <si>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</si>
  <si>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</si>
  <si>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</si>
  <si>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</si>
  <si>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</si>
  <si>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</si>
  <si>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</si>
  <si>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</si>
  <si>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</si>
  <si>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</si>
  <si>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</si>
  <si>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</si>
  <si>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</si>
  <si>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</si>
  <si>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</si>
  <si>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</si>
  <si>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</si>
  <si>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</si>
  <si>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</si>
  <si>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</si>
  <si>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</si>
  <si>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</si>
  <si>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</si>
  <si>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</si>
  <si>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</si>
  <si>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</si>
  <si>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</si>
  <si>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</si>
  <si>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</si>
  <si>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</si>
  <si>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</si>
  <si>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</si>
  <si>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</si>
  <si>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</si>
  <si>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</si>
  <si>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</si>
  <si>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</si>
  <si>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</si>
  <si>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</si>
  <si>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</si>
  <si>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</si>
  <si>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</si>
  <si>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</si>
  <si>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</si>
  <si>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</si>
  <si>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</si>
  <si>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</si>
  <si>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</si>
  <si>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</si>
  <si>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</si>
  <si>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</si>
  <si>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</si>
  <si>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</si>
  <si>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</si>
  <si>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</si>
  <si>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</si>
  <si>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</si>
  <si>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</si>
  <si>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</si>
  <si>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</si>
  <si>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</si>
  <si>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</si>
  <si>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</si>
  <si>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</si>
  <si>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</si>
  <si>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</si>
  <si>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</si>
  <si>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</si>
  <si>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</si>
  <si>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</si>
  <si>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</si>
  <si>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</si>
  <si>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</si>
  <si>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</si>
  <si>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</si>
  <si>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</si>
  <si>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</si>
  <si>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</si>
  <si>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</si>
  <si>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</si>
  <si>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</si>
  <si>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</si>
  <si>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</si>
  <si>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</si>
  <si>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</si>
  <si>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</si>
  <si>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</si>
  <si>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</si>
  <si>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</si>
  <si>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</si>
  <si>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</si>
  <si>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</si>
  <si>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</si>
  <si>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</si>
  <si>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</si>
  <si>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</si>
  <si>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</si>
  <si>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</si>
  <si>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</si>
  <si>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</si>
  <si>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</si>
  <si>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</si>
  <si>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</si>
  <si>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</si>
  <si>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</si>
  <si>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</si>
  <si>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</si>
  <si>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</si>
  <si>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</si>
  <si>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</si>
  <si>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</si>
  <si>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</si>
  <si>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</si>
  <si>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</si>
  <si>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</si>
  <si>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</si>
  <si>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</si>
  <si>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</si>
  <si>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</si>
  <si>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</si>
  <si>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</si>
  <si>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</si>
  <si>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</si>
  <si>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</si>
  <si>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</si>
  <si>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</si>
  <si>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</si>
  <si>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</si>
  <si>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</si>
  <si>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</si>
  <si>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</si>
  <si>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</si>
  <si>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</si>
  <si>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</si>
  <si>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</si>
  <si>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</si>
  <si>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</si>
  <si>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</si>
  <si>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</si>
  <si>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</si>
  <si>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</si>
  <si>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</si>
  <si>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</si>
  <si>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</si>
  <si>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</si>
  <si>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</si>
  <si>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</si>
  <si>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</si>
  <si>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</si>
  <si>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</si>
  <si>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</si>
  <si>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</si>
  <si>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</si>
  <si>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</si>
  <si>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</si>
  <si>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</si>
  <si>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</si>
  <si>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</si>
  <si>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</si>
  <si>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</si>
  <si>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</si>
  <si>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</si>
  <si>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</si>
  <si>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</si>
  <si>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</si>
  <si>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</si>
  <si>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</si>
  <si>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</si>
  <si>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</si>
  <si>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</si>
  <si>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</si>
  <si>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</si>
  <si>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</si>
  <si>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</si>
  <si>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</si>
  <si>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</si>
  <si>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</si>
  <si>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</si>
  <si>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</si>
  <si>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</si>
  <si>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</si>
  <si>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</si>
  <si>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</si>
  <si>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</si>
  <si>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</si>
  <si>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</si>
  <si>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</si>
  <si>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</si>
  <si>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</si>
  <si>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</si>
  <si>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</si>
  <si>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</si>
  <si>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</si>
  <si>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</si>
  <si>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</si>
  <si>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</si>
  <si>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</si>
  <si>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</si>
  <si>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</si>
  <si>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</si>
  <si>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</si>
  <si>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</si>
  <si>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</si>
  <si>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</si>
  <si>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</si>
  <si>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</si>
  <si>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</si>
  <si>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</si>
  <si>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</si>
  <si>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</si>
  <si>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</si>
  <si>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</si>
  <si>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</si>
  <si>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</si>
  <si>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</si>
  <si>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</si>
  <si>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</si>
  <si>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</si>
  <si>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</si>
  <si>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</si>
  <si>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</si>
  <si>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</si>
  <si>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</si>
  <si>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</si>
  <si>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</si>
  <si>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</si>
  <si>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</si>
  <si>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</si>
  <si>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</si>
  <si>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</si>
  <si>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</si>
  <si>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</si>
  <si>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</si>
  <si>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</si>
  <si>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</si>
  <si>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</si>
  <si>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</si>
  <si>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</si>
  <si>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</si>
  <si>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</si>
  <si>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</si>
  <si>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</si>
  <si>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</si>
  <si>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</si>
  <si>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</si>
  <si>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</si>
  <si>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</si>
  <si>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</si>
  <si>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</si>
  <si>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</si>
  <si>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</si>
  <si>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</si>
  <si>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</si>
  <si>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</si>
  <si>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</si>
  <si>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</si>
  <si>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</si>
  <si>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</si>
  <si>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</si>
  <si>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</si>
  <si>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</si>
  <si>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</si>
  <si>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</si>
  <si>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</si>
  <si>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</si>
  <si>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</si>
  <si>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</si>
  <si>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</si>
  <si>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</si>
  <si>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</si>
  <si>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</si>
  <si>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</si>
  <si>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</si>
  <si>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</si>
  <si>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</si>
  <si>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</si>
  <si>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</si>
  <si>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</si>
  <si>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</si>
  <si>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</si>
  <si>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</si>
  <si>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</si>
  <si>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</si>
  <si>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</si>
  <si>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</si>
  <si>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</si>
  <si>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</si>
  <si>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</si>
  <si>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</si>
  <si>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</si>
  <si>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</si>
  <si>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</si>
  <si>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</si>
  <si>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</si>
  <si>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</si>
  <si>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</si>
  <si>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</si>
  <si>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</si>
  <si>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</si>
  <si>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</si>
  <si>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</si>
  <si>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</si>
  <si>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</si>
  <si>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</si>
  <si>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</si>
  <si>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</si>
  <si>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</si>
  <si>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</si>
  <si>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</si>
  <si>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</si>
  <si>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</si>
  <si>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</si>
  <si>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</si>
  <si>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</si>
  <si>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</si>
  <si>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</si>
  <si>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</si>
  <si>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</si>
  <si>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</si>
  <si>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</si>
  <si>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</si>
  <si>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</si>
  <si>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</si>
  <si>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</si>
  <si>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</si>
  <si>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</si>
  <si>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</si>
  <si>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</si>
  <si>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</si>
  <si>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</si>
  <si>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</si>
  <si>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</si>
  <si>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</si>
  <si>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</si>
  <si>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</si>
  <si>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</si>
  <si>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</si>
  <si>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</si>
  <si>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</si>
  <si>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</si>
  <si>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</si>
  <si>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</si>
  <si>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</si>
  <si>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</si>
  <si>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</si>
  <si>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</si>
  <si>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</si>
  <si>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</si>
  <si>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</si>
  <si>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</si>
  <si>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</si>
  <si>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</si>
  <si>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</si>
  <si>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</si>
  <si>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</si>
  <si>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</si>
  <si>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</si>
  <si>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</si>
  <si>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</si>
  <si>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</si>
  <si>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</si>
  <si>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</si>
  <si>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</si>
  <si>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</si>
  <si>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</si>
  <si>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</si>
  <si>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</si>
  <si>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</si>
  <si>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</si>
  <si>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</si>
  <si>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</si>
  <si>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</si>
  <si>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</si>
  <si>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</si>
  <si>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</si>
  <si>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</si>
  <si>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</si>
  <si>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</si>
  <si>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</si>
  <si>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</si>
  <si>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</si>
  <si>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</si>
  <si>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</si>
  <si>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</si>
  <si>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</si>
  <si>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</si>
  <si>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</si>
  <si>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</si>
  <si>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</si>
  <si>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</si>
  <si>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</si>
  <si>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</si>
  <si>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</si>
  <si>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</si>
  <si>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</si>
  <si>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</si>
  <si>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</si>
  <si>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</si>
  <si>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</si>
  <si>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</si>
  <si>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</si>
  <si>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</si>
  <si>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</si>
  <si>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</si>
  <si>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</si>
  <si>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</si>
  <si>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</si>
  <si>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</si>
  <si>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</si>
  <si>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</si>
  <si>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</si>
  <si>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</si>
  <si>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</si>
  <si>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</si>
  <si>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</si>
  <si>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</si>
  <si>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</si>
  <si>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</si>
  <si>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</si>
  <si>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</si>
  <si>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</si>
  <si>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</si>
  <si>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</si>
  <si>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</si>
  <si>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</si>
  <si>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</si>
  <si>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</si>
  <si>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</si>
  <si>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</si>
  <si>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</si>
  <si>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</si>
  <si>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</si>
  <si>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</si>
  <si>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</si>
  <si>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</si>
  <si>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</si>
  <si>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</si>
  <si>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</si>
  <si>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</si>
  <si>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</si>
  <si>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</si>
  <si>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</si>
  <si>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</si>
  <si>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</si>
  <si>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</si>
  <si>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</si>
  <si>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</si>
  <si>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</si>
  <si>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</si>
  <si>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</si>
  <si>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</si>
  <si>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</si>
  <si>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</si>
  <si>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</si>
  <si>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</si>
  <si>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</si>
  <si>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</si>
  <si>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</si>
  <si>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</si>
  <si>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</si>
  <si>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</si>
  <si>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</si>
  <si>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</si>
  <si>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</si>
  <si>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</si>
  <si>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</si>
  <si>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</si>
  <si>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</si>
  <si>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</si>
  <si>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</si>
  <si>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</si>
  <si>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</si>
  <si>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</si>
  <si>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</si>
  <si>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</si>
  <si>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</si>
  <si>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</si>
  <si>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</si>
  <si>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</si>
  <si>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</si>
  <si>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</si>
  <si>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</si>
  <si>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</si>
  <si>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</si>
  <si>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</si>
  <si>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</si>
  <si>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</si>
  <si>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</si>
  <si>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</si>
  <si>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</si>
  <si>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</si>
  <si>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</si>
  <si>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</si>
  <si>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</si>
  <si>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</si>
  <si>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</si>
  <si>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</si>
  <si>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</si>
  <si>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</si>
  <si>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</si>
  <si>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</si>
  <si>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</si>
  <si>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</si>
  <si>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</si>
  <si>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</si>
  <si>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</si>
  <si>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</si>
  <si>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</si>
  <si>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</si>
  <si>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</si>
  <si>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</si>
  <si>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</si>
  <si>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</si>
  <si>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</si>
  <si>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</si>
  <si>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</si>
  <si>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</si>
  <si>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</si>
  <si>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</si>
  <si>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</si>
  <si>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</si>
  <si>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</si>
  <si>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</si>
  <si>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</si>
  <si>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</si>
  <si>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</si>
  <si>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</si>
  <si>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</si>
  <si>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</si>
  <si>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</si>
  <si>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</si>
  <si>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</si>
  <si>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</si>
  <si>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</si>
  <si>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</si>
  <si>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</si>
  <si>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</si>
  <si>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</si>
  <si>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</si>
  <si>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</si>
  <si>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</si>
  <si>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</si>
  <si>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</si>
  <si>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</si>
  <si>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</si>
  <si>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</si>
  <si>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</si>
  <si>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</si>
  <si>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</si>
  <si>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</si>
  <si>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</si>
  <si>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</si>
  <si>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</si>
  <si>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</si>
  <si>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</si>
  <si>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</si>
  <si>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</si>
  <si>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</si>
  <si>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</si>
  <si>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</si>
  <si>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</si>
  <si>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</si>
  <si>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</si>
  <si>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</si>
  <si>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</si>
  <si>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</si>
  <si>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</si>
  <si>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</si>
  <si>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</si>
  <si>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</si>
  <si>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</si>
  <si>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</si>
  <si>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</si>
  <si>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</si>
  <si>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</si>
  <si>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</si>
  <si>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</si>
  <si>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</si>
  <si>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</si>
  <si>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</si>
  <si>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</si>
  <si>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</si>
  <si>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</si>
  <si>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</si>
  <si>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</si>
  <si>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</si>
  <si>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</si>
  <si>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</si>
  <si>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</si>
  <si>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</si>
  <si>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</si>
  <si>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</si>
  <si>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</si>
  <si>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</si>
  <si>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</si>
  <si>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</si>
  <si>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</si>
  <si>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</si>
  <si>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</si>
  <si>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</si>
  <si>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</si>
  <si>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</si>
  <si>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</si>
  <si>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</si>
  <si>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</si>
  <si>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</si>
  <si>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</si>
  <si>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</si>
  <si>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</si>
  <si>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</si>
  <si>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</si>
  <si>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</si>
  <si>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</si>
  <si>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</si>
  <si>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</si>
  <si>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</si>
  <si>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</si>
  <si>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</si>
  <si>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</si>
  <si>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</si>
  <si>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</si>
  <si>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</si>
  <si>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</si>
  <si>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</si>
  <si>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</si>
  <si>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</si>
  <si>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</si>
  <si>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</si>
  <si>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</si>
  <si>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</si>
  <si>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</si>
  <si>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</si>
  <si>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</si>
  <si>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</si>
  <si>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</si>
  <si>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</si>
  <si>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</si>
  <si>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</si>
  <si>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</si>
  <si>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</si>
  <si>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</si>
  <si>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</si>
  <si>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</si>
  <si>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</si>
  <si>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</si>
  <si>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</si>
  <si>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</si>
  <si>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</si>
  <si>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</si>
  <si>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</si>
  <si>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</si>
  <si>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</si>
  <si>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</si>
  <si>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</si>
  <si>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</si>
  <si>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</si>
  <si>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</si>
  <si>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</si>
  <si>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</si>
  <si>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</si>
  <si>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</si>
  <si>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</si>
  <si>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</si>
  <si>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</si>
  <si>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</si>
  <si>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</si>
  <si>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</si>
  <si>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</si>
  <si>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</si>
  <si>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</si>
  <si>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</si>
  <si>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</si>
  <si>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</si>
  <si>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</si>
  <si>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</si>
  <si>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</si>
  <si>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</si>
  <si>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</si>
  <si>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</si>
  <si>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</si>
  <si>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</si>
  <si>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</si>
  <si>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</si>
  <si>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</si>
  <si>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</si>
  <si>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</si>
  <si>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</si>
  <si>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</si>
  <si>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</si>
  <si>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</si>
  <si>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</si>
  <si>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</si>
  <si>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</si>
  <si>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</si>
  <si>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</si>
  <si>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</si>
  <si>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</si>
  <si>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</si>
  <si>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</si>
  <si>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</si>
  <si>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</si>
  <si>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</si>
  <si>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</si>
  <si>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</si>
  <si>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</si>
  <si>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</si>
  <si>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</si>
  <si>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</si>
  <si>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</si>
  <si>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</si>
  <si>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</si>
  <si>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</si>
  <si>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</si>
  <si>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</si>
  <si>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</si>
  <si>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</si>
  <si>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</si>
  <si>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</si>
  <si>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</si>
  <si>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</si>
  <si>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</si>
  <si>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</si>
  <si>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</si>
  <si>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</si>
  <si>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</si>
  <si>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</si>
  <si>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</si>
  <si>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</si>
  <si>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</si>
  <si>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</si>
  <si>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</si>
  <si>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</si>
  <si>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</si>
  <si>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</si>
  <si>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</si>
  <si>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</si>
  <si>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</si>
  <si>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</si>
  <si>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</si>
  <si>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</si>
  <si>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</si>
  <si>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</si>
  <si>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</si>
  <si>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</si>
  <si>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</si>
  <si>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</si>
  <si>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</si>
  <si>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</si>
  <si>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</si>
  <si>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</si>
  <si>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</si>
  <si>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</si>
  <si>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</si>
  <si>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</si>
  <si>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</si>
  <si>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</si>
  <si>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</si>
  <si>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</si>
  <si>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</si>
  <si>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</si>
  <si>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</si>
  <si>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</si>
  <si>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</si>
  <si>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</si>
  <si>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</si>
  <si>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</si>
  <si>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</si>
  <si>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</si>
  <si>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</si>
  <si>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</si>
  <si>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</si>
  <si>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</si>
  <si>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</si>
  <si>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</si>
  <si>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</si>
  <si>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</si>
  <si>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</si>
  <si>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</si>
  <si>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</si>
  <si>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</si>
  <si>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</si>
  <si>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</si>
  <si>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</si>
  <si>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</si>
  <si>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</si>
  <si>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</si>
  <si>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</si>
  <si>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</si>
  <si>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</si>
  <si>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</si>
  <si>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</si>
  <si>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</si>
  <si>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</si>
  <si>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</si>
  <si>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</si>
  <si>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</si>
  <si>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</si>
  <si>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</si>
  <si>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</si>
  <si>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</si>
  <si>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</si>
  <si>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</si>
  <si>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</si>
  <si>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</si>
  <si>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</si>
  <si>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</si>
  <si>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</si>
  <si>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</si>
  <si>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</si>
  <si>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</si>
  <si>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</si>
  <si>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</si>
  <si>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</si>
  <si>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</si>
  <si>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</si>
  <si>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</si>
  <si>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</si>
  <si>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</si>
  <si>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</si>
  <si>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</si>
  <si>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</si>
  <si>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</si>
  <si>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</si>
  <si>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</si>
  <si>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</si>
  <si>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</si>
  <si>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</si>
  <si>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</si>
  <si>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</si>
  <si>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</si>
  <si>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</si>
  <si>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</si>
  <si>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</si>
  <si>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</si>
  <si>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</si>
  <si>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</si>
  <si>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</si>
  <si>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</si>
  <si>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</si>
  <si>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</si>
  <si>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</si>
  <si>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</si>
  <si>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</si>
  <si>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</si>
  <si>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</si>
  <si>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</si>
  <si>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</si>
  <si>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</si>
  <si>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</si>
  <si>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</si>
  <si>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</si>
  <si>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</si>
  <si>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</si>
  <si>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</si>
  <si>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</si>
  <si>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</si>
  <si>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</si>
  <si>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</si>
  <si>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</si>
  <si>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</si>
  <si>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</si>
  <si>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</si>
  <si>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</si>
  <si>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</si>
  <si>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</si>
  <si>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</si>
  <si>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</si>
  <si>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</si>
  <si>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</si>
  <si>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</si>
  <si>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</si>
  <si>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</si>
  <si>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</si>
  <si>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</si>
  <si>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</si>
  <si>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</si>
  <si>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</si>
  <si>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</si>
  <si>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</si>
  <si>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</si>
  <si>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</si>
  <si>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</si>
  <si>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</si>
  <si>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</si>
  <si>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</si>
  <si>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</si>
  <si>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</si>
  <si>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</si>
  <si>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</si>
  <si>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</si>
  <si>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</si>
  <si>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</si>
  <si>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</si>
  <si>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</si>
  <si>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</si>
  <si>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</si>
  <si>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</si>
  <si>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</si>
  <si>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</si>
  <si>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</si>
  <si>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</si>
  <si>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</si>
  <si>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</si>
  <si>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</si>
  <si>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</si>
  <si>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</si>
  <si>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</si>
  <si>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</si>
  <si>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</si>
  <si>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</si>
  <si>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</si>
  <si>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</si>
  <si>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</si>
  <si>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</si>
  <si>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</si>
  <si>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</si>
  <si>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</si>
  <si>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</si>
  <si>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</si>
  <si>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</si>
  <si>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</si>
  <si>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</si>
  <si>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</si>
  <si>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</si>
  <si>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</si>
  <si>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</si>
  <si>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</si>
  <si>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</si>
  <si>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</si>
  <si>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</si>
  <si>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</si>
  <si>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</si>
  <si>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</si>
  <si>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</si>
  <si>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</si>
  <si>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</si>
  <si>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</si>
  <si>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</si>
  <si>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</si>
  <si>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</si>
  <si>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</si>
  <si>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</si>
  <si>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</si>
  <si>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</si>
  <si>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</si>
  <si>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</si>
  <si>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</si>
  <si>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</si>
  <si>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</si>
  <si>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</si>
  <si>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</si>
  <si>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</si>
  <si>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</si>
  <si>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</si>
  <si>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</si>
  <si>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</si>
  <si>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</si>
  <si>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</si>
  <si>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</si>
  <si>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</si>
  <si>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</si>
  <si>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</si>
  <si>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</si>
  <si>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</si>
  <si>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</si>
  <si>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</si>
  <si>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</si>
  <si>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</si>
  <si>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</si>
  <si>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</si>
  <si>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</si>
  <si>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</si>
  <si>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</si>
  <si>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</si>
  <si>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</si>
  <si>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</si>
  <si>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</si>
  <si>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</si>
  <si>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</si>
  <si>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</si>
  <si>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</si>
  <si>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</si>
  <si>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</si>
  <si>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</si>
  <si>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</si>
  <si>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</si>
  <si>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</si>
  <si>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</si>
  <si>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</si>
  <si>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</si>
  <si>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</si>
  <si>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</si>
  <si>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</si>
  <si>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</si>
  <si>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</si>
  <si>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</si>
  <si>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</si>
  <si>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</si>
  <si>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</si>
  <si>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</si>
  <si>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</si>
  <si>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</si>
  <si>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</si>
  <si>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</si>
  <si>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</si>
  <si>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</si>
  <si>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</si>
  <si>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</si>
  <si>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</si>
  <si>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</si>
  <si>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</si>
  <si>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</si>
  <si>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</si>
  <si>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</si>
  <si>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</si>
  <si>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</si>
  <si>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</si>
  <si>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</si>
  <si>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</si>
  <si>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</si>
  <si>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</si>
  <si>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</si>
  <si>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</si>
  <si>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</si>
  <si>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</si>
  <si>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</si>
  <si>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</si>
  <si>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</si>
  <si>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</si>
  <si>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</si>
  <si>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</si>
  <si>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</si>
  <si>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</si>
  <si>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</si>
  <si>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</si>
  <si>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</si>
  <si>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</si>
  <si>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</si>
  <si>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</si>
  <si>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</si>
  <si>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</si>
  <si>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</si>
  <si>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</si>
  <si>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</si>
  <si>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</si>
  <si>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</si>
  <si>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</si>
  <si>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</si>
  <si>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</si>
  <si>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</si>
  <si>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</si>
  <si>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</si>
  <si>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</si>
  <si>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</si>
  <si>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</si>
  <si>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</si>
  <si>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</si>
  <si>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</si>
  <si>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</si>
  <si>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</si>
  <si>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</si>
  <si>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</si>
  <si>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</si>
  <si>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</si>
  <si>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</si>
  <si>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</si>
  <si>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</si>
  <si>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</si>
  <si>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</si>
  <si>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</si>
  <si>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</si>
  <si>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</si>
  <si>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</si>
  <si>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</si>
  <si>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</si>
  <si>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</si>
  <si>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</si>
  <si>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</si>
  <si>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</si>
  <si>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</si>
  <si>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</si>
  <si>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</si>
  <si>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</si>
  <si>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</si>
  <si>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</si>
  <si>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</si>
  <si>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</si>
  <si>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</si>
  <si>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</si>
  <si>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</si>
  <si>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</si>
  <si>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</si>
  <si>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</si>
  <si>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</si>
  <si>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</si>
  <si>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</si>
  <si>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</si>
  <si>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</si>
  <si>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</si>
  <si>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</si>
  <si>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</si>
  <si>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</si>
  <si>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</si>
  <si>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</si>
  <si>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</si>
  <si>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</si>
  <si>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</si>
  <si>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</si>
  <si>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</si>
  <si>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</si>
  <si>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</si>
  <si>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</si>
  <si>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</si>
  <si>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</si>
  <si>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</si>
  <si>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</si>
  <si>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</si>
  <si>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</si>
  <si>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</si>
  <si>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</si>
  <si>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</si>
  <si>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</si>
  <si>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</si>
  <si>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</si>
  <si>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</si>
  <si>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</si>
  <si>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</si>
  <si>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</si>
  <si>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</si>
  <si>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</si>
  <si>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</si>
  <si>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</si>
  <si>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</si>
  <si>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</si>
  <si>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</si>
  <si>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</si>
  <si>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</si>
  <si>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</si>
  <si>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</si>
  <si>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</si>
  <si>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</si>
  <si>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</si>
  <si>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</si>
  <si>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</si>
  <si>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</si>
  <si>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</si>
  <si>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</si>
  <si>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</si>
  <si>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</si>
  <si>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</si>
  <si>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</si>
  <si>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</si>
  <si>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</si>
  <si>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</si>
  <si>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</si>
  <si>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</si>
  <si>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</si>
  <si>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</si>
  <si>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</si>
  <si>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</si>
  <si>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</si>
  <si>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</si>
  <si>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</si>
  <si>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</si>
  <si>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</si>
  <si>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</si>
  <si>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</si>
  <si>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</si>
  <si>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</si>
  <si>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</si>
  <si>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</si>
  <si>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</si>
  <si>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</si>
  <si>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</si>
  <si>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</si>
  <si>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</si>
  <si>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</si>
  <si>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</si>
  <si>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</si>
  <si>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</si>
  <si>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</si>
  <si>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</si>
  <si>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</si>
  <si>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</si>
  <si>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</si>
  <si>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</si>
  <si>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</si>
  <si>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</si>
  <si>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</si>
  <si>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</si>
  <si>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</si>
  <si>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</si>
  <si>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</si>
  <si>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</si>
  <si>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</si>
  <si>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</si>
  <si>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</si>
  <si>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</si>
  <si>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</si>
  <si>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</si>
  <si>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</si>
  <si>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</si>
  <si>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</si>
  <si>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</si>
  <si>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</si>
  <si>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</si>
  <si>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</si>
  <si>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</si>
  <si>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</si>
  <si>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</si>
  <si>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</si>
  <si>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</si>
  <si>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</si>
  <si>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</si>
  <si>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</si>
  <si>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</si>
  <si>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</si>
  <si>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</si>
  <si>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</si>
  <si>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</si>
  <si>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</si>
  <si>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</si>
  <si>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</si>
  <si>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</si>
  <si>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</si>
  <si>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</si>
  <si>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</si>
  <si>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</si>
  <si>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</si>
  <si>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</si>
  <si>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</si>
  <si>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</si>
  <si>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</si>
  <si>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</si>
  <si>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</si>
  <si>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</si>
  <si>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</si>
  <si>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</si>
  <si>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</si>
  <si>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</si>
  <si>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</si>
  <si>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</si>
  <si>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</si>
  <si>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</si>
  <si>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</si>
  <si>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</si>
  <si>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</si>
  <si>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</si>
  <si>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</si>
  <si>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</si>
  <si>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</si>
  <si>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</si>
  <si>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</si>
  <si>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</si>
  <si>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</si>
  <si>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</si>
  <si>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</si>
  <si>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</si>
  <si>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</si>
  <si>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</si>
  <si>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</si>
  <si>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</si>
  <si>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</si>
  <si>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</si>
  <si>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</si>
  <si>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</si>
  <si>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</si>
  <si>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</si>
  <si>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</si>
  <si>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</si>
  <si>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</si>
  <si>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</si>
  <si>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</si>
  <si>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</si>
  <si>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</si>
  <si>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</si>
  <si>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</si>
  <si>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</si>
  <si>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</si>
  <si>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</si>
  <si>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</si>
  <si>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</si>
  <si>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</si>
  <si>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</si>
  <si>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</si>
  <si>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</si>
  <si>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</si>
  <si>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</si>
  <si>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</si>
  <si>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</si>
  <si>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</si>
  <si>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</si>
  <si>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</si>
  <si>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</si>
  <si>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</si>
  <si>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</si>
  <si>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</si>
  <si>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</si>
  <si>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</si>
  <si>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</si>
  <si>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</si>
  <si>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</si>
  <si>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</si>
  <si>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</si>
  <si>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</si>
  <si>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</si>
  <si>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</si>
  <si>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</si>
  <si>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</si>
  <si>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</si>
  <si>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</si>
  <si>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</si>
  <si>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</si>
  <si>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</si>
  <si>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</si>
  <si>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</si>
  <si>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</si>
  <si>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</si>
  <si>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</si>
  <si>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</si>
  <si>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</si>
  <si>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</si>
  <si>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</si>
  <si>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</si>
  <si>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</si>
  <si>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</si>
  <si>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</si>
  <si>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</si>
  <si>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</si>
  <si>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</si>
  <si>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</si>
  <si>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</si>
  <si>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</si>
  <si>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</si>
  <si>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</si>
  <si>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</si>
  <si>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</si>
  <si>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</si>
  <si>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</si>
  <si>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</si>
  <si>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</si>
  <si>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</si>
  <si>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</si>
  <si>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</si>
  <si>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</si>
  <si>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</si>
  <si>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</si>
  <si>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</si>
  <si>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</si>
  <si>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</si>
  <si>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</si>
  <si>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</si>
  <si>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</si>
  <si>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</si>
  <si>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</si>
  <si>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</si>
  <si>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</si>
  <si>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</si>
  <si>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</si>
  <si>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</si>
  <si>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</si>
  <si>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</si>
  <si>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</si>
  <si>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</si>
  <si>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</si>
  <si>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</si>
  <si>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</si>
  <si>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</si>
  <si>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</si>
  <si>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</si>
  <si>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</si>
  <si>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</si>
  <si>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</si>
  <si>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</si>
  <si>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</si>
  <si>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</si>
  <si>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</si>
  <si>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</si>
  <si>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</si>
  <si>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</si>
  <si>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</si>
  <si>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</si>
  <si>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</si>
  <si>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</si>
  <si>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</si>
  <si>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</si>
  <si>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</si>
  <si>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</si>
  <si>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</si>
  <si>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</si>
  <si>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</si>
  <si>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</si>
  <si>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</si>
  <si>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</si>
  <si>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</si>
  <si>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</si>
  <si>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</si>
  <si>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</si>
  <si>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</si>
  <si>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</si>
  <si>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</si>
  <si>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</si>
  <si>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</si>
  <si>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</si>
  <si>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</si>
  <si>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</si>
  <si>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</si>
  <si>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</si>
  <si>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</si>
  <si>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</si>
  <si>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</si>
  <si>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</si>
  <si>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</si>
  <si>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</si>
  <si>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</si>
  <si>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</si>
  <si>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</si>
  <si>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</si>
  <si>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</si>
  <si>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</si>
  <si>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</si>
  <si>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</si>
  <si>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</si>
  <si>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</si>
  <si>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</si>
  <si>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</si>
  <si>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</si>
  <si>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</si>
  <si>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</si>
  <si>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</si>
  <si>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</si>
  <si>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</si>
  <si>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</si>
  <si>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</si>
  <si>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</si>
  <si>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</si>
  <si>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</si>
  <si>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</si>
  <si>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</si>
  <si>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</si>
  <si>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</si>
  <si>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</si>
  <si>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</si>
  <si>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</si>
  <si>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</si>
  <si>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</si>
  <si>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</si>
  <si>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</si>
  <si>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</si>
  <si>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</si>
  <si>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</si>
  <si>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</si>
  <si>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</si>
  <si>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</si>
  <si>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</si>
  <si>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</si>
  <si>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</si>
  <si>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</si>
  <si>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</si>
  <si>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</si>
  <si>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</si>
  <si>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</si>
  <si>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</si>
  <si>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</si>
  <si>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</si>
  <si>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</si>
  <si>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</si>
  <si>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</si>
  <si>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</si>
  <si>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</si>
  <si>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</si>
  <si>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</si>
  <si>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</si>
  <si>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</si>
  <si>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</si>
  <si>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</si>
  <si>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</si>
  <si>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</si>
  <si>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</si>
  <si>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</si>
  <si>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</si>
  <si>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</si>
  <si>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</si>
  <si>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</si>
  <si>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</si>
  <si>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</si>
  <si>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</si>
  <si>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</si>
  <si>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</si>
  <si>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</si>
  <si>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</si>
  <si>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</si>
  <si>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</si>
  <si>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</si>
  <si>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</si>
  <si>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</si>
  <si>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</si>
  <si>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</si>
  <si>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</si>
  <si>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</si>
  <si>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</si>
  <si>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</si>
  <si>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</si>
  <si>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</si>
  <si>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</si>
  <si>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</si>
  <si>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</si>
  <si>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</si>
  <si>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</si>
  <si>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</si>
  <si>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</si>
  <si>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</si>
  <si>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</si>
  <si>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</si>
  <si>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</si>
  <si>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</si>
  <si>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</si>
  <si>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</si>
  <si>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</si>
  <si>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</si>
  <si>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</si>
  <si>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</si>
  <si>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</si>
  <si>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</si>
  <si>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</si>
  <si>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</si>
  <si>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</si>
  <si>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</si>
  <si>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</si>
  <si>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</si>
  <si>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</si>
  <si>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</si>
  <si>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</si>
  <si>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</si>
  <si>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</si>
  <si>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</si>
  <si>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</si>
  <si>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</si>
  <si>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</si>
  <si>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</si>
  <si>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</si>
  <si>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</si>
  <si>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</si>
  <si>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</si>
  <si>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</si>
  <si>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</si>
  <si>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</si>
  <si>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</si>
  <si>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</si>
  <si>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</si>
  <si>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</si>
  <si>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</si>
  <si>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</si>
  <si>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</si>
  <si>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</si>
  <si>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</si>
  <si>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</si>
  <si>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</si>
  <si>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</si>
  <si>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</si>
  <si>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</si>
  <si>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</si>
  <si>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</si>
  <si>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</si>
  <si>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</si>
  <si>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</si>
  <si>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</si>
  <si>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</si>
  <si>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</si>
  <si>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</si>
  <si>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</si>
  <si>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</si>
  <si>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</si>
  <si>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</si>
  <si>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</si>
  <si>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</si>
  <si>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</si>
  <si>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</si>
  <si>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</si>
  <si>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</si>
  <si>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</si>
  <si>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</si>
  <si>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</si>
  <si>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</si>
  <si>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</si>
  <si>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</si>
  <si>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</si>
  <si>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</si>
  <si>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</si>
  <si>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</si>
  <si>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</si>
  <si>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</si>
  <si>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</si>
  <si>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</si>
  <si>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</si>
  <si>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</si>
  <si>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</si>
  <si>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</si>
  <si>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</si>
  <si>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</si>
  <si>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</si>
  <si>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</si>
  <si>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</si>
  <si>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</si>
  <si>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</si>
  <si>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</si>
  <si>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</si>
  <si>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</si>
  <si>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</si>
  <si>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</si>
  <si>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</si>
  <si>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</si>
  <si>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</si>
  <si>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</si>
  <si>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</si>
  <si>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</si>
  <si>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</si>
  <si>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</si>
  <si>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</si>
  <si>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</si>
  <si>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</si>
  <si>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</si>
  <si>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</si>
  <si>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</si>
  <si>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</si>
  <si>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</si>
  <si>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</si>
  <si>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</si>
  <si>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</si>
  <si>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</si>
  <si>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</si>
  <si>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</si>
  <si>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</si>
  <si>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</si>
  <si>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</si>
  <si>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</si>
  <si>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</si>
  <si>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</si>
  <si>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</si>
  <si>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</si>
  <si>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</si>
  <si>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</si>
  <si>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</si>
  <si>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</si>
  <si>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</si>
  <si>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</si>
  <si>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</si>
  <si>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</si>
  <si>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</si>
  <si>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</si>
  <si>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</si>
  <si>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</si>
  <si>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</si>
  <si>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</si>
  <si>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</si>
  <si>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</si>
  <si>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</si>
  <si>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</si>
  <si>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</si>
  <si>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</si>
  <si>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</si>
  <si>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</si>
  <si>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</si>
  <si>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</si>
  <si>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</si>
  <si>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</si>
  <si>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</si>
  <si>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</si>
  <si>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</si>
  <si>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</si>
  <si>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</si>
  <si>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</si>
  <si>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</si>
  <si>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</si>
  <si>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</si>
  <si>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</si>
  <si>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</si>
  <si>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</si>
  <si>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</si>
  <si>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</si>
  <si>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</si>
  <si>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</si>
  <si>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</si>
  <si>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</si>
  <si>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</si>
  <si>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</si>
  <si>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</si>
  <si>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</si>
  <si>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</si>
  <si>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</si>
  <si>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</si>
  <si>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</si>
  <si>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</si>
  <si>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</si>
  <si>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</si>
  <si>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</si>
  <si>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</si>
  <si>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</si>
  <si>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</si>
  <si>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</si>
  <si>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</si>
  <si>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</si>
  <si>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</si>
  <si>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</si>
  <si>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</si>
  <si>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</si>
  <si>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</si>
  <si>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</si>
  <si>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</si>
  <si>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</si>
  <si>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</si>
  <si>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</si>
  <si>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</si>
  <si>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</si>
  <si>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</si>
  <si>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</si>
  <si>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</si>
  <si>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</si>
  <si>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</si>
  <si>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</si>
  <si>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</si>
  <si>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</si>
  <si>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</si>
  <si>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</si>
  <si>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</si>
  <si>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</si>
  <si>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</si>
  <si>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</si>
  <si>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</si>
  <si>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</si>
  <si>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</si>
  <si>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</si>
  <si>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</si>
  <si>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</si>
  <si>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</si>
  <si>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</si>
  <si>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</si>
  <si>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</si>
  <si>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</si>
  <si>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</si>
  <si>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</si>
  <si>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</si>
  <si>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</si>
  <si>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</si>
  <si>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</si>
  <si>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</si>
  <si>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</si>
  <si>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</si>
  <si>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</si>
  <si>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</si>
  <si>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</si>
  <si>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</si>
  <si>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</si>
  <si>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</si>
  <si>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</si>
  <si>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</si>
  <si>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</si>
  <si>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</si>
  <si>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</si>
  <si>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</si>
  <si>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</si>
  <si>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</si>
  <si>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</si>
  <si>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</si>
  <si>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</si>
  <si>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</si>
  <si>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</si>
  <si>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</si>
  <si>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</si>
  <si>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</si>
  <si>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</si>
  <si>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</si>
  <si>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</si>
  <si>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</si>
  <si>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</si>
  <si>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</si>
  <si>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</si>
  <si>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</si>
  <si>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</si>
  <si>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</si>
  <si>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</si>
  <si>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</si>
  <si>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</si>
  <si>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</si>
  <si>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</si>
  <si>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</si>
  <si>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</si>
  <si>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</si>
  <si>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</si>
  <si>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</si>
  <si>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</si>
  <si>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</si>
  <si>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</si>
  <si>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</si>
  <si>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</si>
  <si>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</si>
  <si>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</si>
  <si>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</si>
  <si>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</si>
  <si>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</si>
  <si>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</si>
  <si>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</si>
  <si>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</si>
  <si>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</si>
  <si>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</si>
  <si>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</si>
  <si>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</si>
  <si>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</si>
  <si>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</si>
  <si>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</si>
  <si>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</si>
  <si>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</si>
  <si>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</si>
  <si>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</si>
  <si>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</si>
  <si>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</si>
  <si>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</si>
  <si>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</si>
  <si>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</si>
  <si>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</si>
  <si>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</si>
  <si>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</si>
  <si>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</si>
  <si>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</si>
  <si>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</si>
  <si>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</si>
  <si>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</si>
  <si>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</si>
  <si>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</si>
  <si>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</si>
  <si>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</si>
  <si>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</si>
  <si>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</si>
  <si>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</si>
  <si>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</si>
  <si>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</si>
  <si>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</si>
  <si>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</si>
  <si>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</si>
  <si>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</si>
  <si>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</si>
  <si>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</si>
  <si>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</si>
  <si>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</si>
  <si>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</si>
  <si>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</si>
  <si>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</si>
  <si>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</si>
  <si>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</si>
  <si>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</si>
  <si>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</si>
  <si>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</si>
  <si>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</si>
  <si>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</si>
  <si>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</si>
  <si>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</si>
  <si>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</si>
  <si>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</si>
  <si>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</si>
  <si>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</si>
  <si>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</si>
  <si>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</si>
  <si>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</si>
  <si>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</si>
  <si>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</si>
  <si>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</si>
  <si>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</si>
  <si>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</si>
  <si>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</si>
  <si>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</si>
  <si>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</si>
  <si>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</si>
  <si>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</si>
  <si>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</si>
  <si>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</si>
  <si>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</si>
  <si>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</si>
  <si>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</si>
  <si>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</si>
  <si>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</si>
  <si>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</si>
  <si>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</si>
  <si>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</si>
  <si>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</si>
  <si>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</si>
  <si>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</si>
  <si>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</si>
  <si>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</si>
  <si>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</si>
  <si>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</si>
  <si>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</si>
  <si>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</si>
  <si>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</si>
  <si>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</si>
  <si>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</si>
  <si>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</si>
  <si>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</si>
  <si>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</si>
  <si>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</si>
  <si>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</si>
  <si>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</si>
  <si>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</si>
  <si>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</si>
  <si>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</si>
  <si>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</si>
  <si>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</si>
  <si>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</si>
  <si>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</si>
  <si>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</si>
  <si>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</si>
  <si>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</si>
  <si>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</si>
  <si>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</si>
  <si>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</si>
  <si>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</si>
  <si>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</si>
  <si>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</si>
  <si>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</si>
  <si>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</si>
  <si>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</si>
  <si>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</si>
  <si>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</si>
  <si>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</si>
  <si>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</si>
  <si>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</si>
  <si>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</si>
  <si>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</si>
  <si>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</si>
  <si>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</si>
  <si>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</si>
  <si>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</si>
  <si>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</si>
  <si>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</si>
  <si>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</si>
  <si>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</si>
  <si>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</si>
  <si>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</si>
  <si>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</si>
  <si>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</si>
  <si>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</si>
  <si>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</si>
  <si>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</si>
  <si>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</si>
  <si>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</si>
  <si>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</si>
  <si>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</si>
  <si>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</si>
  <si>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</si>
  <si>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</si>
  <si>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</si>
  <si>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</si>
  <si>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</si>
  <si>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</si>
  <si>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</si>
  <si>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</si>
  <si>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</si>
  <si>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</si>
  <si>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</si>
  <si>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</si>
  <si>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</si>
  <si>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</si>
  <si>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</si>
  <si>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</si>
  <si>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</si>
  <si>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</si>
  <si>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</si>
  <si>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</si>
  <si>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</si>
  <si>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</si>
  <si>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</si>
  <si>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</si>
  <si>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</si>
  <si>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</si>
  <si>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</si>
  <si>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</si>
  <si>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</si>
  <si>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</si>
  <si>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</si>
  <si>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</si>
  <si>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</si>
  <si>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</si>
  <si>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</si>
  <si>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</si>
  <si>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</si>
  <si>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</si>
  <si>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</si>
  <si>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</si>
  <si>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</si>
  <si>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</si>
  <si>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</si>
  <si>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</si>
  <si>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</si>
  <si>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</si>
  <si>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</si>
  <si>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</si>
  <si>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</si>
  <si>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</si>
  <si>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</si>
  <si>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</si>
  <si>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</si>
  <si>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</si>
  <si>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</si>
  <si>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</si>
  <si>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</si>
  <si>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</si>
  <si>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</si>
  <si>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</si>
  <si>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</si>
  <si>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</si>
  <si>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</si>
  <si>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</si>
  <si>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</si>
  <si>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</si>
  <si>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</si>
  <si>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</si>
  <si>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</si>
  <si>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</si>
  <si>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</si>
  <si>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</si>
  <si>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</si>
  <si>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</si>
  <si>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</si>
  <si>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</si>
  <si>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</si>
  <si>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</si>
  <si>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</si>
  <si>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</si>
  <si>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</si>
  <si>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</si>
  <si>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</si>
  <si>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</si>
  <si>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</si>
  <si>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</si>
  <si>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</si>
  <si>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</si>
  <si>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</si>
  <si>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</si>
  <si>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</si>
  <si>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</si>
  <si>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</si>
  <si>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</si>
  <si>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</si>
  <si>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</si>
  <si>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</si>
  <si>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</si>
  <si>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</si>
  <si>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</si>
  <si>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</si>
  <si>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</si>
  <si>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</si>
  <si>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</si>
  <si>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</si>
  <si>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</si>
  <si>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</si>
  <si>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</si>
  <si>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</si>
  <si>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</si>
  <si>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</si>
  <si>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</si>
  <si>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</si>
  <si>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</si>
  <si>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</si>
  <si>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</si>
  <si>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</si>
  <si>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</si>
  <si>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</si>
  <si>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</si>
  <si>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</si>
  <si>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</si>
  <si>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</si>
  <si>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</si>
  <si>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</si>
  <si>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</si>
  <si>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</si>
  <si>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</si>
  <si>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</si>
  <si>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</si>
  <si>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</si>
  <si>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</si>
  <si>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</si>
  <si>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</si>
  <si>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</si>
  <si>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</si>
  <si>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</si>
  <si>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</si>
  <si>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</si>
  <si>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</si>
  <si>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</si>
  <si>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</si>
  <si>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</si>
  <si>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</si>
  <si>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</si>
  <si>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</si>
  <si>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</si>
  <si>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</si>
  <si>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</si>
  <si>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</si>
  <si>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</si>
  <si>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</si>
  <si>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</si>
  <si>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</si>
  <si>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</si>
  <si>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</si>
  <si>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</si>
  <si>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</si>
  <si>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</si>
  <si>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</si>
  <si>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</si>
  <si>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</si>
  <si>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</si>
  <si>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</si>
  <si>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</si>
  <si>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</si>
  <si>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</si>
  <si>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</si>
  <si>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</si>
  <si>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</si>
  <si>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</si>
  <si>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</si>
  <si>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</si>
  <si>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</si>
  <si>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</si>
  <si>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</si>
  <si>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</si>
  <si>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</si>
  <si>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</si>
  <si>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</si>
  <si>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</si>
  <si>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</si>
  <si>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</si>
  <si>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</si>
  <si>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</si>
  <si>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</si>
  <si>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</si>
  <si>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</si>
  <si>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</si>
  <si>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</si>
  <si>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</si>
  <si>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</si>
  <si>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</si>
  <si>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</si>
  <si>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</si>
  <si>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</si>
  <si>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</si>
  <si>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</si>
  <si>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</si>
  <si>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</si>
  <si>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</si>
  <si>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</si>
  <si>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</si>
  <si>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</si>
  <si>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</si>
  <si>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</si>
  <si>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</si>
  <si>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</si>
  <si>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</si>
  <si>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</si>
  <si>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</si>
  <si>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</si>
  <si>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</si>
  <si>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</si>
  <si>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</si>
  <si>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</si>
  <si>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</si>
  <si>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</si>
  <si>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</si>
  <si>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</si>
  <si>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</si>
  <si>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</si>
  <si>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</si>
  <si>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</si>
  <si>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</si>
  <si>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</si>
  <si>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</si>
  <si>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</si>
  <si>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</si>
  <si>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</si>
  <si>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Age</t>
  </si>
  <si>
    <t>Age Group</t>
  </si>
  <si>
    <t>Tenure</t>
  </si>
  <si>
    <t>Count of EmpID</t>
  </si>
  <si>
    <t>Total Employees</t>
  </si>
  <si>
    <t>Status</t>
  </si>
  <si>
    <t>Row Labels</t>
  </si>
  <si>
    <t>Attrition</t>
  </si>
  <si>
    <t>Grand Total</t>
  </si>
  <si>
    <t>Count of EmpID2</t>
  </si>
  <si>
    <t>Active Employees</t>
  </si>
  <si>
    <t>Average of Age</t>
  </si>
  <si>
    <t>Average Age</t>
  </si>
  <si>
    <t>80-89</t>
  </si>
  <si>
    <t>60-69</t>
  </si>
  <si>
    <t>70-79</t>
  </si>
  <si>
    <t>40-49</t>
  </si>
  <si>
    <t>30-39</t>
  </si>
  <si>
    <t>50-59</t>
  </si>
  <si>
    <t>20-29</t>
  </si>
  <si>
    <t>Column Labels</t>
  </si>
  <si>
    <t>Production</t>
  </si>
  <si>
    <t>Average of Current Employee Rating</t>
  </si>
  <si>
    <t>Average of Tenure</t>
  </si>
  <si>
    <t>Alabama</t>
  </si>
  <si>
    <t>Arizona</t>
  </si>
  <si>
    <t>California</t>
  </si>
  <si>
    <t>Colorado</t>
  </si>
  <si>
    <t>Connecticut</t>
  </si>
  <si>
    <t>Georgia</t>
  </si>
  <si>
    <t>Idaho</t>
  </si>
  <si>
    <t>Indiana</t>
  </si>
  <si>
    <t>Kentucky</t>
  </si>
  <si>
    <t>Maine</t>
  </si>
  <si>
    <t>Massachusetts</t>
  </si>
  <si>
    <t>Montana</t>
  </si>
  <si>
    <t>Oregon</t>
  </si>
  <si>
    <t>Pennsylvania</t>
  </si>
  <si>
    <t>Tennessee</t>
  </si>
  <si>
    <t>Texas</t>
  </si>
  <si>
    <t>Utah</t>
  </si>
  <si>
    <t>AK</t>
  </si>
  <si>
    <t>AR</t>
  </si>
  <si>
    <t>DE</t>
  </si>
  <si>
    <t>HI</t>
  </si>
  <si>
    <t>IL</t>
  </si>
  <si>
    <t>IA</t>
  </si>
  <si>
    <t>KS</t>
  </si>
  <si>
    <t>LA</t>
  </si>
  <si>
    <t>MD</t>
  </si>
  <si>
    <t>MI</t>
  </si>
  <si>
    <t>MN</t>
  </si>
  <si>
    <t>MS</t>
  </si>
  <si>
    <t>MO</t>
  </si>
  <si>
    <t>NE</t>
  </si>
  <si>
    <t>NJ</t>
  </si>
  <si>
    <t>NM</t>
  </si>
  <si>
    <t>SC</t>
  </si>
  <si>
    <t>SD</t>
  </si>
  <si>
    <t>WV</t>
  </si>
  <si>
    <t>WI</t>
  </si>
  <si>
    <t>WY</t>
  </si>
  <si>
    <t>New Hampshire</t>
  </si>
  <si>
    <t>New York</t>
  </si>
  <si>
    <t>North Carolina</t>
  </si>
  <si>
    <t>North Dakota</t>
  </si>
  <si>
    <t>OK</t>
  </si>
  <si>
    <t>Rhode Island</t>
  </si>
  <si>
    <t>StateName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</si>
</sst>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6">
    <xf numFmtId="0" fontId="0" fillId="0" borderId="0" xfId="0"/>
    <xf numFmtId="15" fontId="0" fillId="0" borderId="0" xfId="0" applyNumberFormat="1"/>
    <xf numFmtId="14" fontId="0" fillId="0" borderId="0" xfId="0" applyNumberFormat="1"/>
    <xf numFmtId="1" fontId="0" fillId="0" borderId="0" xfId="0" applyNumberFormat="1"/>
    <xf numFmtId="0" fontId="0" fillId="35" borderId="0" xfId="0" applyFill="1"/>
    <xf numFmtId="0" fontId="0" fillId="0" borderId="0" xfId="0" pivotButton="1"/>
    <xf numFmtId="0" fontId="0" fillId="0" borderId="0" xfId="0" applyAlignment="1">
      <alignment horizontal="left"/>
    </xf>
    <xf numFmtId="10" fontId="0" fillId="0" borderId="0" xfId="0" applyNumberFormat="1"/>
    <xf numFmtId="9" fontId="0" fillId="0" borderId="0" xfId="42" applyFont="1" applyFill="1"/>
    <xf numFmtId="2" fontId="0" fillId="0" borderId="0" xfId="0" applyNumberFormat="1"/>
    <xf numFmtId="164" fontId="0" fillId="0" borderId="0" xfId="0" applyNumberFormat="1"/>
    <xf numFmtId="49" fontId="0" fillId="0" borderId="0" xfId="0" applyNumberFormat="1"/>
    <xf numFmtId="0" fontId="13" fillId="33" borderId="13" xfId="0" applyFont="1" applyFill="1" applyBorder="1"/>
    <xf numFmtId="0" fontId="13" fillId="33" borderId="12" xfId="0" applyFont="1" applyFill="1" applyBorder="1"/>
    <xf numFmtId="0" fontId="13" fillId="33" borderId="14" xfId="0" applyFont="1" applyFill="1" applyBorder="1"/>
    <xf numFmtId="0" fontId="0" fillId="34" borderId="13" xfId="0" applyFill="1" applyBorder="1"/>
    <xf numFmtId="0" fontId="0" fillId="34" borderId="12" xfId="0" applyFill="1" applyBorder="1"/>
    <xf numFmtId="15" fontId="0" fillId="34" borderId="12" xfId="0" applyNumberFormat="1" applyFill="1" applyBorder="1"/>
    <xf numFmtId="14" fontId="0" fillId="34" borderId="12" xfId="0" applyNumberFormat="1" applyFill="1" applyBorder="1"/>
    <xf numFmtId="1" fontId="0" fillId="34" borderId="12" xfId="0" applyNumberFormat="1" applyFill="1" applyBorder="1"/>
    <xf numFmtId="49" fontId="0" fillId="34" borderId="12" xfId="0" applyNumberFormat="1" applyFill="1" applyBorder="1"/>
    <xf numFmtId="0" fontId="0" fillId="34" borderId="14" xfId="0" applyFill="1" applyBorder="1"/>
    <xf numFmtId="0" fontId="0" fillId="0" borderId="13" xfId="0" applyBorder="1"/>
    <xf numFmtId="0" fontId="0" fillId="0" borderId="12" xfId="0" applyBorder="1"/>
    <xf numFmtId="15" fontId="0" fillId="0" borderId="12" xfId="0" applyNumberFormat="1" applyBorder="1"/>
    <xf numFmtId="14" fontId="0" fillId="0" borderId="12" xfId="0" applyNumberFormat="1" applyBorder="1"/>
    <xf numFmtId="1" fontId="0" fillId="0" borderId="12" xfId="0" applyNumberFormat="1" applyBorder="1"/>
    <xf numFmtId="49" fontId="0" fillId="0" borderId="12" xfId="0" applyNumberFormat="1" applyBorder="1"/>
    <xf numFmtId="0" fontId="0" fillId="0" borderId="14" xfId="0" applyBorder="1"/>
    <xf numFmtId="0" fontId="0" fillId="34" borderId="10" xfId="0" applyFill="1" applyBorder="1"/>
    <xf numFmtId="0" fontId="0" fillId="34" borderId="11" xfId="0" applyFill="1" applyBorder="1"/>
    <xf numFmtId="15" fontId="0" fillId="34" borderId="11" xfId="0" applyNumberFormat="1" applyFill="1" applyBorder="1"/>
    <xf numFmtId="14" fontId="0" fillId="34" borderId="11" xfId="0" applyNumberFormat="1" applyFill="1" applyBorder="1"/>
    <xf numFmtId="1" fontId="0" fillId="34" borderId="11" xfId="0" applyNumberFormat="1" applyFill="1" applyBorder="1"/>
    <xf numFmtId="49" fontId="0" fillId="34" borderId="11" xfId="0" applyNumberFormat="1" applyFill="1" applyBorder="1"/>
    <xf numFmtId="0" fontId="0" fillId="34" borderId="15" xfId="0"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164" formatCode="0.0"/>
    </dxf>
    <dxf>
      <numFmt numFmtId="2" formatCode="0.00"/>
    </dxf>
    <dxf>
      <numFmt numFmtId="2" formatCode="0.00"/>
    </dxf>
    <dxf>
      <numFmt numFmtId="164" formatCode="0.0"/>
    </dxf>
    <dxf>
      <numFmt numFmtId="164" formatCode="0.0"/>
    </dxf>
    <dxf>
      <numFmt numFmtId="164" formatCode="0.0"/>
    </dxf>
    <dxf>
      <numFmt numFmtId="2" formatCode="0.00"/>
    </dxf>
    <dxf>
      <numFmt numFmtId="164" formatCode="0.0"/>
    </dxf>
    <dxf>
      <numFmt numFmtId="1" formatCode="0"/>
    </dxf>
    <dxf>
      <numFmt numFmtId="1" formatCode="0"/>
    </dxf>
    <dxf>
      <numFmt numFmtId="19" formatCode="dd/mm/yyyy"/>
    </dxf>
    <dxf>
      <numFmt numFmtId="0" formatCode="General"/>
    </dxf>
    <dxf>
      <numFmt numFmtId="0" formatCode="General"/>
    </dxf>
    <dxf>
      <numFmt numFmtId="20" formatCode="dd\-mmm\-yy"/>
    </dxf>
    <dxf>
      <numFmt numFmtId="20" formatCode="dd\-mmm\-yy"/>
    </dxf>
    <dxf>
      <fill>
        <patternFill patternType="none">
          <bgColor auto="1"/>
        </patternFill>
      </fill>
      <border diagonalUp="0" diagonalDown="0">
        <left/>
        <right/>
        <top/>
        <bottom/>
        <vertical/>
        <horizontal/>
      </border>
    </dxf>
    <dxf>
      <fill>
        <patternFill>
          <bgColor rgb="FF0070C0"/>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2" xr9:uid="{5E50D00E-5DBE-4565-AB3F-C92E90E0A2AF}">
      <tableStyleElement type="wholeTable" dxfId="17"/>
    </tableStyle>
    <tableStyle name="Slicer Style 2" pivot="0" table="0" count="1" xr9:uid="{FFA16106-E472-491D-A1ED-69C1AFF374FE}">
      <tableStyleElement type="wholeTable" dxfId="16"/>
    </tableStyle>
    <tableStyle name="Slicer Style 3" pivot="0" table="0" count="5" xr9:uid="{915F6CD3-DD6A-4E06-855A-FF3E83019055}">
      <tableStyleElement type="wholeTable" dxfId="15"/>
    </tableStyle>
  </tableStyles>
  <colors>
    <mruColors>
      <color rgb="FFD41466"/>
      <color rgb="FFFF0066"/>
      <color rgb="FF5114EA"/>
      <color rgb="FF433FEF"/>
      <color rgb="FFDB4957"/>
      <color rgb="FFC81E32"/>
      <color rgb="FFF43E58"/>
    </mruColors>
  </colors>
  <extLst>
    <ext xmlns:x14="http://schemas.microsoft.com/office/spreadsheetml/2009/9/main" uri="{46F421CA-312F-682f-3DD2-61675219B42D}">
      <x14:dxfs count="5">
        <dxf>
          <fill>
            <patternFill>
              <bgColor theme="1" tint="4.9989318521683403E-2"/>
            </patternFill>
          </fill>
          <border>
            <left style="thin">
              <color auto="1"/>
            </left>
            <right style="thin">
              <color auto="1"/>
            </right>
            <top style="thin">
              <color auto="1"/>
            </top>
            <bottom style="thin">
              <color auto="1"/>
            </bottom>
          </border>
        </dxf>
        <dxf>
          <fill>
            <patternFill>
              <bgColor rgb="FFFF0066"/>
            </patternFill>
          </fill>
        </dxf>
        <dxf>
          <fill>
            <patternFill>
              <bgColor theme="4"/>
            </patternFill>
          </fill>
          <border>
            <left style="thin">
              <color auto="1"/>
            </left>
            <right style="thin">
              <color auto="1"/>
            </right>
            <top style="thin">
              <color auto="1"/>
            </top>
            <bottom style="thin">
              <color auto="1"/>
            </bottom>
          </border>
        </dxf>
        <dxf>
          <fill>
            <patternFill>
              <bgColor theme="4"/>
            </patternFill>
          </fill>
        </dxf>
        <dxf>
          <fill>
            <patternFill patternType="none">
              <bgColor auto="1"/>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4"/>
          </x14:slicerStyleElements>
        </x14:slicerStyle>
        <x14:slicerStyle name="Slicer Style 2"/>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Work(AutoRecovered).xlsx]Sheet1!PivotTable4</c:name>
    <c:fmtId val="13"/>
  </c:pivotSource>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1400" baseline="0"/>
              <a:t>Top 5 Total Attrition by</a:t>
            </a:r>
          </a:p>
          <a:p>
            <a:pPr algn="l">
              <a:defRPr/>
            </a:pPr>
            <a:r>
              <a:rPr lang="en-US" sz="1200" baseline="0"/>
              <a:t>Job Title</a:t>
            </a:r>
          </a:p>
        </c:rich>
      </c:tx>
      <c:layout>
        <c:manualLayout>
          <c:xMode val="edge"/>
          <c:yMode val="edge"/>
          <c:x val="0.10428257057387477"/>
          <c:y val="3.2786878094531818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rgbClr val="DB4957"/>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B495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759128210239547"/>
          <c:y val="0.17652996845425867"/>
          <c:w val="0.44865344363600118"/>
          <c:h val="0.77720294426919034"/>
        </c:manualLayout>
      </c:layout>
      <c:barChart>
        <c:barDir val="bar"/>
        <c:grouping val="clustered"/>
        <c:varyColors val="0"/>
        <c:ser>
          <c:idx val="0"/>
          <c:order val="0"/>
          <c:tx>
            <c:strRef>
              <c:f>Sheet1!$B$14</c:f>
              <c:strCache>
                <c:ptCount val="1"/>
                <c:pt idx="0">
                  <c:v>Total</c:v>
                </c:pt>
              </c:strCache>
            </c:strRef>
          </c:tx>
          <c:spPr>
            <a:solidFill>
              <a:srgbClr val="D41466"/>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Sheet1!$A$15:$A$20</c:f>
              <c:strCache>
                <c:ptCount val="5"/>
                <c:pt idx="0">
                  <c:v>Software Engineer</c:v>
                </c:pt>
                <c:pt idx="1">
                  <c:v>Production Manager</c:v>
                </c:pt>
                <c:pt idx="2">
                  <c:v>Area Sales Manager</c:v>
                </c:pt>
                <c:pt idx="3">
                  <c:v>Production Technician II</c:v>
                </c:pt>
                <c:pt idx="4">
                  <c:v>Production Technician I</c:v>
                </c:pt>
              </c:strCache>
            </c:strRef>
          </c:cat>
          <c:val>
            <c:numRef>
              <c:f>Sheet1!$B$15:$B$20</c:f>
              <c:numCache>
                <c:formatCode>General</c:formatCode>
                <c:ptCount val="5"/>
                <c:pt idx="0">
                  <c:v>48</c:v>
                </c:pt>
                <c:pt idx="1">
                  <c:v>84</c:v>
                </c:pt>
                <c:pt idx="2">
                  <c:v>149</c:v>
                </c:pt>
                <c:pt idx="3">
                  <c:v>254</c:v>
                </c:pt>
                <c:pt idx="4">
                  <c:v>656</c:v>
                </c:pt>
              </c:numCache>
            </c:numRef>
          </c:val>
          <c:extLst>
            <c:ext xmlns:c16="http://schemas.microsoft.com/office/drawing/2014/chart" uri="{C3380CC4-5D6E-409C-BE32-E72D297353CC}">
              <c16:uniqueId val="{00000000-59EC-42E5-BB18-4FBB86ADDE83}"/>
            </c:ext>
          </c:extLst>
        </c:ser>
        <c:dLbls>
          <c:dLblPos val="outEnd"/>
          <c:showLegendKey val="0"/>
          <c:showVal val="1"/>
          <c:showCatName val="0"/>
          <c:showSerName val="0"/>
          <c:showPercent val="0"/>
          <c:showBubbleSize val="0"/>
        </c:dLbls>
        <c:gapWidth val="65"/>
        <c:axId val="921056447"/>
        <c:axId val="921054047"/>
      </c:barChart>
      <c:catAx>
        <c:axId val="921056447"/>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NG"/>
          </a:p>
        </c:txPr>
        <c:crossAx val="921054047"/>
        <c:crosses val="autoZero"/>
        <c:auto val="1"/>
        <c:lblAlgn val="ctr"/>
        <c:lblOffset val="100"/>
        <c:noMultiLvlLbl val="0"/>
      </c:catAx>
      <c:valAx>
        <c:axId val="921054047"/>
        <c:scaling>
          <c:orientation val="minMax"/>
        </c:scaling>
        <c:delete val="1"/>
        <c:axPos val="b"/>
        <c:numFmt formatCode="General" sourceLinked="1"/>
        <c:majorTickMark val="out"/>
        <c:minorTickMark val="none"/>
        <c:tickLblPos val="nextTo"/>
        <c:crossAx val="9210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Work(AutoRecovered).xlsx]Sheet1!PivotTable5</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Attrition by Employees'</a:t>
            </a:r>
          </a:p>
          <a:p>
            <a:pPr algn="l">
              <a:defRPr/>
            </a:pPr>
            <a:r>
              <a:rPr lang="en-US" sz="1200" b="1" baseline="0"/>
              <a:t>Age Group and Gender</a:t>
            </a:r>
            <a:endParaRPr lang="en-US" sz="1200" b="1"/>
          </a:p>
        </c:rich>
      </c:tx>
      <c:layout>
        <c:manualLayout>
          <c:xMode val="edge"/>
          <c:yMode val="edge"/>
          <c:x val="9.5869855890655178E-2"/>
          <c:y val="1.818181818181818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14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14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Sheet1!$E$14:$E$15</c:f>
              <c:strCache>
                <c:ptCount val="1"/>
                <c:pt idx="0">
                  <c:v>Female</c:v>
                </c:pt>
              </c:strCache>
            </c:strRef>
          </c:tx>
          <c:spPr>
            <a:solidFill>
              <a:srgbClr val="D414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Sheet1!$D$16:$D$23</c:f>
              <c:strCache>
                <c:ptCount val="7"/>
                <c:pt idx="0">
                  <c:v>20-29</c:v>
                </c:pt>
                <c:pt idx="1">
                  <c:v>30-39</c:v>
                </c:pt>
                <c:pt idx="2">
                  <c:v>40-49</c:v>
                </c:pt>
                <c:pt idx="3">
                  <c:v>50-59</c:v>
                </c:pt>
                <c:pt idx="4">
                  <c:v>60-69</c:v>
                </c:pt>
                <c:pt idx="5">
                  <c:v>70-79</c:v>
                </c:pt>
                <c:pt idx="6">
                  <c:v>80-89</c:v>
                </c:pt>
              </c:strCache>
            </c:strRef>
          </c:cat>
          <c:val>
            <c:numRef>
              <c:f>Sheet1!$E$16:$E$23</c:f>
              <c:numCache>
                <c:formatCode>General</c:formatCode>
                <c:ptCount val="7"/>
                <c:pt idx="0">
                  <c:v>73</c:v>
                </c:pt>
                <c:pt idx="1">
                  <c:v>161</c:v>
                </c:pt>
                <c:pt idx="2">
                  <c:v>141</c:v>
                </c:pt>
                <c:pt idx="3">
                  <c:v>124</c:v>
                </c:pt>
                <c:pt idx="4">
                  <c:v>158</c:v>
                </c:pt>
                <c:pt idx="5">
                  <c:v>141</c:v>
                </c:pt>
                <c:pt idx="6">
                  <c:v>67</c:v>
                </c:pt>
              </c:numCache>
            </c:numRef>
          </c:val>
          <c:extLst>
            <c:ext xmlns:c16="http://schemas.microsoft.com/office/drawing/2014/chart" uri="{C3380CC4-5D6E-409C-BE32-E72D297353CC}">
              <c16:uniqueId val="{00000000-5DBF-4507-AE73-B4BC3D87B2C7}"/>
            </c:ext>
          </c:extLst>
        </c:ser>
        <c:ser>
          <c:idx val="1"/>
          <c:order val="1"/>
          <c:tx>
            <c:strRef>
              <c:f>Sheet1!$F$14:$F$15</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Sheet1!$D$16:$D$23</c:f>
              <c:strCache>
                <c:ptCount val="7"/>
                <c:pt idx="0">
                  <c:v>20-29</c:v>
                </c:pt>
                <c:pt idx="1">
                  <c:v>30-39</c:v>
                </c:pt>
                <c:pt idx="2">
                  <c:v>40-49</c:v>
                </c:pt>
                <c:pt idx="3">
                  <c:v>50-59</c:v>
                </c:pt>
                <c:pt idx="4">
                  <c:v>60-69</c:v>
                </c:pt>
                <c:pt idx="5">
                  <c:v>70-79</c:v>
                </c:pt>
                <c:pt idx="6">
                  <c:v>80-89</c:v>
                </c:pt>
              </c:strCache>
            </c:strRef>
          </c:cat>
          <c:val>
            <c:numRef>
              <c:f>Sheet1!$F$16:$F$23</c:f>
              <c:numCache>
                <c:formatCode>General</c:formatCode>
                <c:ptCount val="7"/>
                <c:pt idx="0">
                  <c:v>79</c:v>
                </c:pt>
                <c:pt idx="1">
                  <c:v>112</c:v>
                </c:pt>
                <c:pt idx="2">
                  <c:v>99</c:v>
                </c:pt>
                <c:pt idx="3">
                  <c:v>98</c:v>
                </c:pt>
                <c:pt idx="4">
                  <c:v>121</c:v>
                </c:pt>
                <c:pt idx="5">
                  <c:v>112</c:v>
                </c:pt>
                <c:pt idx="6">
                  <c:v>47</c:v>
                </c:pt>
              </c:numCache>
            </c:numRef>
          </c:val>
          <c:extLst>
            <c:ext xmlns:c16="http://schemas.microsoft.com/office/drawing/2014/chart" uri="{C3380CC4-5D6E-409C-BE32-E72D297353CC}">
              <c16:uniqueId val="{00000001-D52B-46A5-AA2B-4982BEAEAC60}"/>
            </c:ext>
          </c:extLst>
        </c:ser>
        <c:dLbls>
          <c:dLblPos val="outEnd"/>
          <c:showLegendKey val="0"/>
          <c:showVal val="1"/>
          <c:showCatName val="0"/>
          <c:showSerName val="0"/>
          <c:showPercent val="0"/>
          <c:showBubbleSize val="0"/>
        </c:dLbls>
        <c:gapWidth val="75"/>
        <c:overlap val="-25"/>
        <c:axId val="1776181984"/>
        <c:axId val="1776183904"/>
      </c:barChart>
      <c:catAx>
        <c:axId val="1776181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776183904"/>
        <c:crosses val="autoZero"/>
        <c:auto val="1"/>
        <c:lblAlgn val="ctr"/>
        <c:lblOffset val="100"/>
        <c:noMultiLvlLbl val="0"/>
      </c:catAx>
      <c:valAx>
        <c:axId val="177618390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776181984"/>
        <c:crosses val="autoZero"/>
        <c:crossBetween val="between"/>
        <c:majorUnit val="5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Work(AutoRecovered).xlsx]Sheet1!PivotTable6</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Attrition by</a:t>
            </a:r>
          </a:p>
          <a:p>
            <a:pPr algn="l">
              <a:defRPr/>
            </a:pPr>
            <a:r>
              <a:rPr lang="en-US" sz="1200" b="1" baseline="0"/>
              <a:t>Race</a:t>
            </a:r>
            <a:endParaRPr lang="en-US" sz="1200" b="1"/>
          </a:p>
        </c:rich>
      </c:tx>
      <c:layout>
        <c:manualLayout>
          <c:xMode val="edge"/>
          <c:yMode val="edge"/>
          <c:x val="0.10567578476728662"/>
          <c:y val="3.200000000000000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4538567279276"/>
          <c:y val="0.24394666666666667"/>
          <c:w val="0.70566040132438745"/>
          <c:h val="0.66538666666666668"/>
        </c:manualLayout>
      </c:layout>
      <c:barChart>
        <c:barDir val="bar"/>
        <c:grouping val="clustered"/>
        <c:varyColors val="0"/>
        <c:ser>
          <c:idx val="0"/>
          <c:order val="0"/>
          <c:tx>
            <c:strRef>
              <c:f>Sheet1!$B$22</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Sheet1!$A$23:$A$28</c:f>
              <c:strCache>
                <c:ptCount val="5"/>
                <c:pt idx="0">
                  <c:v>Hispanic</c:v>
                </c:pt>
                <c:pt idx="1">
                  <c:v>Other</c:v>
                </c:pt>
                <c:pt idx="2">
                  <c:v>White</c:v>
                </c:pt>
                <c:pt idx="3">
                  <c:v>Black</c:v>
                </c:pt>
                <c:pt idx="4">
                  <c:v>Asian</c:v>
                </c:pt>
              </c:strCache>
            </c:strRef>
          </c:cat>
          <c:val>
            <c:numRef>
              <c:f>Sheet1!$B$23:$B$28</c:f>
              <c:numCache>
                <c:formatCode>General</c:formatCode>
                <c:ptCount val="5"/>
                <c:pt idx="0">
                  <c:v>292</c:v>
                </c:pt>
                <c:pt idx="1">
                  <c:v>298</c:v>
                </c:pt>
                <c:pt idx="2">
                  <c:v>299</c:v>
                </c:pt>
                <c:pt idx="3">
                  <c:v>311</c:v>
                </c:pt>
                <c:pt idx="4">
                  <c:v>333</c:v>
                </c:pt>
              </c:numCache>
            </c:numRef>
          </c:val>
          <c:extLst>
            <c:ext xmlns:c16="http://schemas.microsoft.com/office/drawing/2014/chart" uri="{C3380CC4-5D6E-409C-BE32-E72D297353CC}">
              <c16:uniqueId val="{00000000-6105-4A28-AEC8-9A9C9306523F}"/>
            </c:ext>
          </c:extLst>
        </c:ser>
        <c:dLbls>
          <c:showLegendKey val="0"/>
          <c:showVal val="1"/>
          <c:showCatName val="0"/>
          <c:showSerName val="0"/>
          <c:showPercent val="0"/>
          <c:showBubbleSize val="0"/>
        </c:dLbls>
        <c:gapWidth val="75"/>
        <c:axId val="1754074240"/>
        <c:axId val="1754080960"/>
      </c:barChart>
      <c:catAx>
        <c:axId val="175407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G"/>
          </a:p>
        </c:txPr>
        <c:crossAx val="1754080960"/>
        <c:crosses val="autoZero"/>
        <c:auto val="1"/>
        <c:lblAlgn val="ctr"/>
        <c:lblOffset val="100"/>
        <c:noMultiLvlLbl val="0"/>
      </c:catAx>
      <c:valAx>
        <c:axId val="1754080960"/>
        <c:scaling>
          <c:orientation val="minMax"/>
        </c:scaling>
        <c:delete val="1"/>
        <c:axPos val="b"/>
        <c:numFmt formatCode="General" sourceLinked="1"/>
        <c:majorTickMark val="none"/>
        <c:minorTickMark val="none"/>
        <c:tickLblPos val="nextTo"/>
        <c:crossAx val="175407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Work(AutoRecovered).xlsx]Sheet1!PivotTable7</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 Attrition</a:t>
            </a:r>
            <a:r>
              <a:rPr lang="en-US" b="1" baseline="0"/>
              <a:t> by</a:t>
            </a:r>
          </a:p>
          <a:p>
            <a:pPr algn="l">
              <a:defRPr/>
            </a:pPr>
            <a:r>
              <a:rPr lang="en-US" sz="1200" b="1" baseline="0"/>
              <a:t>Termination Type</a:t>
            </a:r>
            <a:endParaRPr lang="en-US" sz="1200" b="1"/>
          </a:p>
        </c:rich>
      </c:tx>
      <c:layout>
        <c:manualLayout>
          <c:xMode val="edge"/>
          <c:yMode val="edge"/>
          <c:x val="8.4758707921615939E-2"/>
          <c:y val="3.804347826086956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Sheet1!$B$30</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Sheet1!$A$31:$A$35</c:f>
              <c:strCache>
                <c:ptCount val="4"/>
                <c:pt idx="0">
                  <c:v>Retirement</c:v>
                </c:pt>
                <c:pt idx="1">
                  <c:v>Resignation</c:v>
                </c:pt>
                <c:pt idx="2">
                  <c:v>Involuntary</c:v>
                </c:pt>
                <c:pt idx="3">
                  <c:v>Voluntary</c:v>
                </c:pt>
              </c:strCache>
            </c:strRef>
          </c:cat>
          <c:val>
            <c:numRef>
              <c:f>Sheet1!$B$31:$B$35</c:f>
              <c:numCache>
                <c:formatCode>General</c:formatCode>
                <c:ptCount val="4"/>
                <c:pt idx="0">
                  <c:v>377</c:v>
                </c:pt>
                <c:pt idx="1">
                  <c:v>380</c:v>
                </c:pt>
                <c:pt idx="2">
                  <c:v>388</c:v>
                </c:pt>
                <c:pt idx="3">
                  <c:v>388</c:v>
                </c:pt>
              </c:numCache>
            </c:numRef>
          </c:val>
          <c:extLst>
            <c:ext xmlns:c16="http://schemas.microsoft.com/office/drawing/2014/chart" uri="{C3380CC4-5D6E-409C-BE32-E72D297353CC}">
              <c16:uniqueId val="{00000000-EC21-44FC-8F4D-5D70144383E2}"/>
            </c:ext>
          </c:extLst>
        </c:ser>
        <c:dLbls>
          <c:showLegendKey val="0"/>
          <c:showVal val="1"/>
          <c:showCatName val="0"/>
          <c:showSerName val="0"/>
          <c:showPercent val="0"/>
          <c:showBubbleSize val="0"/>
        </c:dLbls>
        <c:gapWidth val="75"/>
        <c:axId val="1520033136"/>
        <c:axId val="1520035536"/>
      </c:barChart>
      <c:catAx>
        <c:axId val="152003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520035536"/>
        <c:crosses val="autoZero"/>
        <c:auto val="1"/>
        <c:lblAlgn val="ctr"/>
        <c:lblOffset val="100"/>
        <c:noMultiLvlLbl val="0"/>
      </c:catAx>
      <c:valAx>
        <c:axId val="1520035536"/>
        <c:scaling>
          <c:orientation val="minMax"/>
        </c:scaling>
        <c:delete val="1"/>
        <c:axPos val="b"/>
        <c:numFmt formatCode="General" sourceLinked="1"/>
        <c:majorTickMark val="none"/>
        <c:minorTickMark val="none"/>
        <c:tickLblPos val="nextTo"/>
        <c:crossAx val="152003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Work(AutoRecovered).xlsx]Sheet1!PivotTable8</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 Attrition by</a:t>
            </a:r>
          </a:p>
          <a:p>
            <a:pPr algn="l">
              <a:defRPr/>
            </a:pPr>
            <a:r>
              <a:rPr lang="en-US" sz="1200" b="1"/>
              <a:t>Department</a:t>
            </a:r>
          </a:p>
        </c:rich>
      </c:tx>
      <c:layout>
        <c:manualLayout>
          <c:xMode val="edge"/>
          <c:yMode val="edge"/>
          <c:x val="0.11471831295575996"/>
          <c:y val="3.30578512396694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81346109467946"/>
          <c:y val="0.27404958677685953"/>
          <c:w val="0.5058964808591474"/>
          <c:h val="0.65432506887052344"/>
        </c:manualLayout>
      </c:layout>
      <c:barChart>
        <c:barDir val="bar"/>
        <c:grouping val="clustered"/>
        <c:varyColors val="0"/>
        <c:ser>
          <c:idx val="0"/>
          <c:order val="0"/>
          <c:tx>
            <c:strRef>
              <c:f>Sheet1!$E$25</c:f>
              <c:strCache>
                <c:ptCount val="1"/>
                <c:pt idx="0">
                  <c:v>Total</c:v>
                </c:pt>
              </c:strCache>
            </c:strRef>
          </c:tx>
          <c:spPr>
            <a:solidFill>
              <a:schemeClr val="accent1"/>
            </a:solidFill>
            <a:ln w="0">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Sheet1!$D$26:$D$32</c:f>
              <c:strCache>
                <c:ptCount val="6"/>
                <c:pt idx="0">
                  <c:v>Executive Office</c:v>
                </c:pt>
                <c:pt idx="1">
                  <c:v>Admin Offices</c:v>
                </c:pt>
                <c:pt idx="2">
                  <c:v>Software Engineering</c:v>
                </c:pt>
                <c:pt idx="3">
                  <c:v>Sales</c:v>
                </c:pt>
                <c:pt idx="4">
                  <c:v>IT/IS</c:v>
                </c:pt>
                <c:pt idx="5">
                  <c:v>Production</c:v>
                </c:pt>
              </c:strCache>
            </c:strRef>
          </c:cat>
          <c:val>
            <c:numRef>
              <c:f>Sheet1!$E$26:$E$32</c:f>
              <c:numCache>
                <c:formatCode>General</c:formatCode>
                <c:ptCount val="6"/>
                <c:pt idx="0">
                  <c:v>19</c:v>
                </c:pt>
                <c:pt idx="1">
                  <c:v>48</c:v>
                </c:pt>
                <c:pt idx="2">
                  <c:v>64</c:v>
                </c:pt>
                <c:pt idx="3">
                  <c:v>164</c:v>
                </c:pt>
                <c:pt idx="4">
                  <c:v>224</c:v>
                </c:pt>
                <c:pt idx="5">
                  <c:v>1014</c:v>
                </c:pt>
              </c:numCache>
            </c:numRef>
          </c:val>
          <c:extLst>
            <c:ext xmlns:c16="http://schemas.microsoft.com/office/drawing/2014/chart" uri="{C3380CC4-5D6E-409C-BE32-E72D297353CC}">
              <c16:uniqueId val="{00000000-31AD-4C4E-9B5E-0CE7FB08D281}"/>
            </c:ext>
          </c:extLst>
        </c:ser>
        <c:dLbls>
          <c:showLegendKey val="0"/>
          <c:showVal val="0"/>
          <c:showCatName val="0"/>
          <c:showSerName val="0"/>
          <c:showPercent val="0"/>
          <c:showBubbleSize val="0"/>
        </c:dLbls>
        <c:gapWidth val="84"/>
        <c:axId val="1749890752"/>
        <c:axId val="1749892672"/>
      </c:barChart>
      <c:catAx>
        <c:axId val="174989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749892672"/>
        <c:crosses val="autoZero"/>
        <c:auto val="1"/>
        <c:lblAlgn val="ctr"/>
        <c:lblOffset val="100"/>
        <c:noMultiLvlLbl val="0"/>
      </c:catAx>
      <c:valAx>
        <c:axId val="1749892672"/>
        <c:scaling>
          <c:orientation val="minMax"/>
        </c:scaling>
        <c:delete val="1"/>
        <c:axPos val="b"/>
        <c:numFmt formatCode="General" sourceLinked="1"/>
        <c:majorTickMark val="none"/>
        <c:minorTickMark val="none"/>
        <c:tickLblPos val="nextTo"/>
        <c:crossAx val="174989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Work(AutoRecovered).xlsx]Sheet1!PivotTable9</c:name>
    <c:fmtId val="4"/>
  </c:pivotSource>
  <c:chart>
    <c:title>
      <c:tx>
        <c:rich>
          <a:bodyPr rot="0" spcFirstLastPara="1" vertOverflow="ellipsis" vert="horz" wrap="square" anchor="ctr" anchorCtr="1"/>
          <a:lstStyle/>
          <a:p>
            <a:pPr algn="l" rtl="0">
              <a:defRPr lang="en-US" sz="1400" b="1" i="0" u="none" strike="noStrike" kern="1200" spc="0" baseline="0">
                <a:solidFill>
                  <a:schemeClr val="tx1">
                    <a:lumMod val="65000"/>
                    <a:lumOff val="35000"/>
                  </a:schemeClr>
                </a:solidFill>
                <a:effectLst/>
                <a:latin typeface="+mn-lt"/>
                <a:ea typeface="+mn-ea"/>
                <a:cs typeface="+mn-cs"/>
              </a:defRPr>
            </a:pPr>
            <a:r>
              <a:rPr lang="en-US" sz="1400" b="1" i="0" u="none" strike="noStrike" kern="1200" spc="0" baseline="0">
                <a:solidFill>
                  <a:sysClr val="windowText" lastClr="000000">
                    <a:lumMod val="65000"/>
                    <a:lumOff val="35000"/>
                  </a:sysClr>
                </a:solidFill>
              </a:rPr>
              <a:t>Total Attrition by</a:t>
            </a:r>
          </a:p>
          <a:p>
            <a:pPr algn="l" rtl="0">
              <a:defRPr lang="en-US" sz="1400" spc="0">
                <a:solidFill>
                  <a:schemeClr val="tx1">
                    <a:lumMod val="65000"/>
                    <a:lumOff val="35000"/>
                  </a:schemeClr>
                </a:solidFill>
                <a:effectLst/>
              </a:defRPr>
            </a:pPr>
            <a:r>
              <a:rPr lang="en-US" sz="1200" b="1" i="0" u="none" strike="noStrike" kern="1200" spc="0" baseline="0">
                <a:solidFill>
                  <a:sysClr val="windowText" lastClr="000000">
                    <a:lumMod val="65000"/>
                    <a:lumOff val="35000"/>
                  </a:sysClr>
                </a:solidFill>
              </a:rPr>
              <a:t>Employment Type</a:t>
            </a:r>
          </a:p>
        </c:rich>
      </c:tx>
      <c:layout>
        <c:manualLayout>
          <c:xMode val="edge"/>
          <c:yMode val="edge"/>
          <c:x val="0.19693319575820106"/>
          <c:y val="4.878048780487805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lumMod val="65000"/>
                  <a:lumOff val="35000"/>
                </a:schemeClr>
              </a:solidFill>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8F-46F7-B70F-C2F0C93FE825}"/>
              </c:ext>
            </c:extLst>
          </c:dPt>
          <c:dPt>
            <c:idx val="1"/>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8F-46F7-B70F-C2F0C93FE825}"/>
              </c:ext>
            </c:extLst>
          </c:dPt>
          <c:dPt>
            <c:idx val="2"/>
            <c:bubble3D val="0"/>
            <c:spPr>
              <a:solidFill>
                <a:srgbClr val="D4146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8F-46F7-B70F-C2F0C93FE825}"/>
              </c:ext>
            </c:extLst>
          </c:dPt>
          <c:dLbls>
            <c:dLbl>
              <c:idx val="0"/>
              <c:layout>
                <c:manualLayout>
                  <c:x val="0.12777777777777777"/>
                  <c:y val="-0.20370370370370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8F-46F7-B70F-C2F0C93FE825}"/>
                </c:ext>
              </c:extLst>
            </c:dLbl>
            <c:dLbl>
              <c:idx val="1"/>
              <c:layout>
                <c:manualLayout>
                  <c:x val="0.25277777777777777"/>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8F-46F7-B70F-C2F0C93FE825}"/>
                </c:ext>
              </c:extLst>
            </c:dLbl>
            <c:dLbl>
              <c:idx val="2"/>
              <c:layout>
                <c:manualLayout>
                  <c:x val="-0.10555555555555556"/>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8F-46F7-B70F-C2F0C93FE8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a:solidFill>
                    <a:schemeClr val="tx1">
                      <a:lumMod val="95000"/>
                      <a:lumOff val="5000"/>
                      <a:alpha val="54000"/>
                    </a:schemeClr>
                  </a:solidFill>
                </a:ln>
                <a:effectLst/>
              </c:spPr>
            </c:leaderLines>
            <c:extLst>
              <c:ext xmlns:c15="http://schemas.microsoft.com/office/drawing/2012/chart" uri="{CE6537A1-D6FC-4f65-9D91-7224C49458BB}"/>
            </c:extLst>
          </c:dLbls>
          <c:cat>
            <c:strRef>
              <c:f>Sheet1!$A$38:$A$41</c:f>
              <c:strCache>
                <c:ptCount val="3"/>
                <c:pt idx="0">
                  <c:v>Contract</c:v>
                </c:pt>
                <c:pt idx="1">
                  <c:v>Full-Time</c:v>
                </c:pt>
                <c:pt idx="2">
                  <c:v>Part-Time</c:v>
                </c:pt>
              </c:strCache>
            </c:strRef>
          </c:cat>
          <c:val>
            <c:numRef>
              <c:f>Sheet1!$B$38:$B$41</c:f>
              <c:numCache>
                <c:formatCode>General</c:formatCode>
                <c:ptCount val="3"/>
                <c:pt idx="0">
                  <c:v>514</c:v>
                </c:pt>
                <c:pt idx="1">
                  <c:v>534</c:v>
                </c:pt>
                <c:pt idx="2">
                  <c:v>485</c:v>
                </c:pt>
              </c:numCache>
            </c:numRef>
          </c:val>
          <c:extLst>
            <c:ext xmlns:c16="http://schemas.microsoft.com/office/drawing/2014/chart" uri="{C3380CC4-5D6E-409C-BE32-E72D297353CC}">
              <c16:uniqueId val="{00000006-0D8F-46F7-B70F-C2F0C93FE825}"/>
            </c:ext>
          </c:extLst>
        </c:ser>
        <c:dLbls>
          <c:showLegendKey val="0"/>
          <c:showVal val="0"/>
          <c:showCatName val="1"/>
          <c:showSerName val="0"/>
          <c:showPercent val="1"/>
          <c:showBubbleSize val="0"/>
          <c:showLeaderLines val="1"/>
        </c:dLbls>
        <c:firstSliceAng val="0"/>
        <c:holeSize val="5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Work(AutoRecovered).xlsx]Sheet1!PivotTable10</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 Attrition by</a:t>
            </a:r>
          </a:p>
          <a:p>
            <a:pPr algn="l">
              <a:defRPr/>
            </a:pPr>
            <a:r>
              <a:rPr lang="en-US" sz="1200" b="1"/>
              <a:t>Marital</a:t>
            </a:r>
            <a:r>
              <a:rPr lang="en-US" sz="1200" b="1" baseline="0"/>
              <a:t> Status</a:t>
            </a:r>
            <a:endParaRPr lang="en-US" sz="1200" b="1"/>
          </a:p>
        </c:rich>
      </c:tx>
      <c:layout>
        <c:manualLayout>
          <c:xMode val="edge"/>
          <c:yMode val="edge"/>
          <c:x val="9.8025176640624656E-2"/>
          <c:y val="4.986149584487534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Sheet1!$E$37</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Sheet1!$D$38:$D$42</c:f>
              <c:strCache>
                <c:ptCount val="4"/>
                <c:pt idx="0">
                  <c:v>Widowed</c:v>
                </c:pt>
                <c:pt idx="1">
                  <c:v>Divorced</c:v>
                </c:pt>
                <c:pt idx="2">
                  <c:v>Single</c:v>
                </c:pt>
                <c:pt idx="3">
                  <c:v>Married</c:v>
                </c:pt>
              </c:strCache>
            </c:strRef>
          </c:cat>
          <c:val>
            <c:numRef>
              <c:f>Sheet1!$E$38:$E$42</c:f>
              <c:numCache>
                <c:formatCode>General</c:formatCode>
                <c:ptCount val="4"/>
                <c:pt idx="0">
                  <c:v>371</c:v>
                </c:pt>
                <c:pt idx="1">
                  <c:v>381</c:v>
                </c:pt>
                <c:pt idx="2">
                  <c:v>381</c:v>
                </c:pt>
                <c:pt idx="3">
                  <c:v>400</c:v>
                </c:pt>
              </c:numCache>
            </c:numRef>
          </c:val>
          <c:extLst>
            <c:ext xmlns:c16="http://schemas.microsoft.com/office/drawing/2014/chart" uri="{C3380CC4-5D6E-409C-BE32-E72D297353CC}">
              <c16:uniqueId val="{00000000-4EA2-4A58-8B13-0FFE9C57C848}"/>
            </c:ext>
          </c:extLst>
        </c:ser>
        <c:dLbls>
          <c:showLegendKey val="0"/>
          <c:showVal val="0"/>
          <c:showCatName val="0"/>
          <c:showSerName val="0"/>
          <c:showPercent val="0"/>
          <c:showBubbleSize val="0"/>
        </c:dLbls>
        <c:gapWidth val="146"/>
        <c:axId val="1758152112"/>
        <c:axId val="1758152592"/>
      </c:barChart>
      <c:catAx>
        <c:axId val="175815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758152592"/>
        <c:crosses val="autoZero"/>
        <c:auto val="1"/>
        <c:lblAlgn val="ctr"/>
        <c:lblOffset val="100"/>
        <c:noMultiLvlLbl val="0"/>
      </c:catAx>
      <c:valAx>
        <c:axId val="1758152592"/>
        <c:scaling>
          <c:orientation val="minMax"/>
        </c:scaling>
        <c:delete val="1"/>
        <c:axPos val="b"/>
        <c:numFmt formatCode="General" sourceLinked="1"/>
        <c:majorTickMark val="none"/>
        <c:minorTickMark val="none"/>
        <c:tickLblPos val="nextTo"/>
        <c:crossAx val="17581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Work(AutoRecovered).xlsx]Sheet1!PivotTable12</c:name>
    <c:fmtId val="3"/>
  </c:pivotSource>
  <c:chart>
    <c:title>
      <c:tx>
        <c:rich>
          <a:bodyPr rot="0" spcFirstLastPara="1" vertOverflow="ellipsis" vert="horz" wrap="square" anchor="ctr" anchorCtr="1"/>
          <a:lstStyle/>
          <a:p>
            <a:pPr algn="l" rtl="0">
              <a:defRPr lang="en-US" sz="1400" b="1" i="0" u="none" strike="noStrike" kern="1200" spc="0" baseline="0">
                <a:solidFill>
                  <a:schemeClr val="tx1">
                    <a:lumMod val="65000"/>
                    <a:lumOff val="35000"/>
                  </a:schemeClr>
                </a:solidFill>
                <a:effectLst/>
                <a:latin typeface="+mn-lt"/>
                <a:ea typeface="+mn-ea"/>
                <a:cs typeface="+mn-cs"/>
              </a:defRPr>
            </a:pPr>
            <a:r>
              <a:rPr lang="en-US"/>
              <a:t>Total</a:t>
            </a:r>
            <a:r>
              <a:rPr lang="en-US" baseline="0"/>
              <a:t> Attrition by</a:t>
            </a:r>
          </a:p>
          <a:p>
            <a:pPr algn="l" rtl="0">
              <a:defRPr lang="en-US" sz="1400" spc="0">
                <a:solidFill>
                  <a:schemeClr val="tx1">
                    <a:lumMod val="65000"/>
                    <a:lumOff val="35000"/>
                  </a:schemeClr>
                </a:solidFill>
                <a:effectLst/>
              </a:defRPr>
            </a:pPr>
            <a:r>
              <a:rPr lang="en-US" sz="1200" baseline="0"/>
              <a:t>Payzone</a:t>
            </a:r>
            <a:endParaRPr lang="en-US" sz="1200"/>
          </a:p>
        </c:rich>
      </c:tx>
      <c:layout>
        <c:manualLayout>
          <c:xMode val="edge"/>
          <c:yMode val="edge"/>
          <c:x val="0.13323875595190529"/>
          <c:y val="3.7940379403794036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lumMod val="65000"/>
                  <a:lumOff val="35000"/>
                </a:schemeClr>
              </a:solidFill>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77777777777777"/>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bg1">
              <a:lumMod val="75000"/>
            </a:schemeClr>
          </a:solidFill>
          <a:ln>
            <a:noFill/>
          </a:ln>
          <a:effectLst>
            <a:outerShdw blurRad="57150" dist="19050" dir="5400000" algn="ctr" rotWithShape="0">
              <a:srgbClr val="000000">
                <a:alpha val="63000"/>
              </a:srgbClr>
            </a:outerShdw>
          </a:effectLst>
        </c:spPr>
        <c:dLbl>
          <c:idx val="0"/>
          <c:layout>
            <c:manualLayout>
              <c:x val="0.252777777777777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D41466"/>
          </a:solidFill>
          <a:ln>
            <a:noFill/>
          </a:ln>
          <a:effectLst>
            <a:outerShdw blurRad="57150" dist="19050" dir="5400000" algn="ctr" rotWithShape="0">
              <a:srgbClr val="000000">
                <a:alpha val="63000"/>
              </a:srgbClr>
            </a:outerShdw>
          </a:effectLst>
        </c:spPr>
        <c:dLbl>
          <c:idx val="0"/>
          <c:layout>
            <c:manualLayout>
              <c:x val="-0.105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Sheet1!$H$25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47-4180-9834-8427E4753208}"/>
              </c:ext>
            </c:extLst>
          </c:dPt>
          <c:dPt>
            <c:idx val="1"/>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47-4180-9834-8427E4753208}"/>
              </c:ext>
            </c:extLst>
          </c:dPt>
          <c:dPt>
            <c:idx val="2"/>
            <c:bubble3D val="0"/>
            <c:spPr>
              <a:solidFill>
                <a:srgbClr val="D4146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47-4180-9834-8427E4753208}"/>
              </c:ext>
            </c:extLst>
          </c:dPt>
          <c:dLbls>
            <c:dLbl>
              <c:idx val="0"/>
              <c:layout>
                <c:manualLayout>
                  <c:x val="0.12777777777777777"/>
                  <c:y val="-0.20370370370370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47-4180-9834-8427E4753208}"/>
                </c:ext>
              </c:extLst>
            </c:dLbl>
            <c:dLbl>
              <c:idx val="1"/>
              <c:layout>
                <c:manualLayout>
                  <c:x val="0.25277777777777777"/>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47-4180-9834-8427E4753208}"/>
                </c:ext>
              </c:extLst>
            </c:dLbl>
            <c:dLbl>
              <c:idx val="2"/>
              <c:layout>
                <c:manualLayout>
                  <c:x val="-0.10555555555555556"/>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47-4180-9834-8427E47532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1"/>
            <c:leaderLines>
              <c:spPr>
                <a:ln w="9525">
                  <a:solidFill>
                    <a:schemeClr val="tx1">
                      <a:lumMod val="95000"/>
                      <a:lumOff val="5000"/>
                      <a:alpha val="54000"/>
                    </a:schemeClr>
                  </a:solidFill>
                </a:ln>
                <a:effectLst/>
              </c:spPr>
            </c:leaderLines>
            <c:extLst>
              <c:ext xmlns:c15="http://schemas.microsoft.com/office/drawing/2012/chart" uri="{CE6537A1-D6FC-4f65-9D91-7224C49458BB}"/>
            </c:extLst>
          </c:dLbls>
          <c:cat>
            <c:strRef>
              <c:f>Sheet1!$G$26:$G$29</c:f>
              <c:strCache>
                <c:ptCount val="3"/>
                <c:pt idx="0">
                  <c:v>Zone A</c:v>
                </c:pt>
                <c:pt idx="1">
                  <c:v>Zone B</c:v>
                </c:pt>
                <c:pt idx="2">
                  <c:v>Zone C</c:v>
                </c:pt>
              </c:strCache>
            </c:strRef>
          </c:cat>
          <c:val>
            <c:numRef>
              <c:f>Sheet1!$H$26:$H$29</c:f>
              <c:numCache>
                <c:formatCode>General</c:formatCode>
                <c:ptCount val="3"/>
                <c:pt idx="0">
                  <c:v>536</c:v>
                </c:pt>
                <c:pt idx="1">
                  <c:v>519</c:v>
                </c:pt>
                <c:pt idx="2">
                  <c:v>478</c:v>
                </c:pt>
              </c:numCache>
            </c:numRef>
          </c:val>
          <c:extLst>
            <c:ext xmlns:c16="http://schemas.microsoft.com/office/drawing/2014/chart" uri="{C3380CC4-5D6E-409C-BE32-E72D297353CC}">
              <c16:uniqueId val="{00000006-F147-4180-9834-8427E4753208}"/>
            </c:ext>
          </c:extLst>
        </c:ser>
        <c:dLbls>
          <c:showLegendKey val="0"/>
          <c:showVal val="0"/>
          <c:showCatName val="1"/>
          <c:showSerName val="0"/>
          <c:showPercent val="1"/>
          <c:showBubbleSize val="0"/>
          <c:showLeaderLines val="1"/>
        </c:dLbls>
        <c:firstSliceAng val="0"/>
        <c:holeSize val="54"/>
      </c:doughnutChart>
      <c:spPr>
        <a:noFill/>
        <a:ln>
          <a:noFill/>
        </a:ln>
        <a:effectLst/>
      </c:spPr>
    </c:plotArea>
    <c:plotVisOnly val="1"/>
    <c:dispBlanksAs val="gap"/>
    <c:showDLblsOverMax val="0"/>
    <c:extLst/>
  </c:chart>
  <c:spPr>
    <a:no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Work(AutoRecovered).xlsx]Sheet2!PivotTable1</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Departmental Attrition by</a:t>
            </a:r>
          </a:p>
          <a:p>
            <a:pPr algn="l">
              <a:defRPr/>
            </a:pPr>
            <a:r>
              <a:rPr lang="en-US" sz="1200" b="1"/>
              <a:t>Gender</a:t>
            </a:r>
          </a:p>
        </c:rich>
      </c:tx>
      <c:layout>
        <c:manualLayout>
          <c:xMode val="edge"/>
          <c:yMode val="edge"/>
          <c:x val="8.2189916133900989E-2"/>
          <c:y val="6.103304072636854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472C4"/>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2193711800006"/>
          <c:y val="0.29091604746589778"/>
          <c:w val="0.6009165244204614"/>
          <c:h val="0.66683043140734166"/>
        </c:manualLayout>
      </c:layout>
      <c:barChart>
        <c:barDir val="bar"/>
        <c:grouping val="clustered"/>
        <c:varyColors val="0"/>
        <c:ser>
          <c:idx val="0"/>
          <c:order val="0"/>
          <c:tx>
            <c:strRef>
              <c:f>Sheet2!$B$3:$B$4</c:f>
              <c:strCache>
                <c:ptCount val="1"/>
                <c:pt idx="0">
                  <c:v>Female</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Sheet2!$A$5:$A$11</c:f>
              <c:strCache>
                <c:ptCount val="6"/>
                <c:pt idx="0">
                  <c:v>Admin Offices</c:v>
                </c:pt>
                <c:pt idx="1">
                  <c:v>Executive Office</c:v>
                </c:pt>
                <c:pt idx="2">
                  <c:v>IT/IS</c:v>
                </c:pt>
                <c:pt idx="3">
                  <c:v>Sales</c:v>
                </c:pt>
                <c:pt idx="4">
                  <c:v>Software Engineering</c:v>
                </c:pt>
                <c:pt idx="5">
                  <c:v>Production</c:v>
                </c:pt>
              </c:strCache>
            </c:strRef>
          </c:cat>
          <c:val>
            <c:numRef>
              <c:f>Sheet2!$B$5:$B$11</c:f>
              <c:numCache>
                <c:formatCode>General</c:formatCode>
                <c:ptCount val="6"/>
                <c:pt idx="0">
                  <c:v>28</c:v>
                </c:pt>
                <c:pt idx="1">
                  <c:v>1</c:v>
                </c:pt>
                <c:pt idx="2">
                  <c:v>107</c:v>
                </c:pt>
                <c:pt idx="3">
                  <c:v>53</c:v>
                </c:pt>
                <c:pt idx="4">
                  <c:v>28</c:v>
                </c:pt>
                <c:pt idx="5">
                  <c:v>648</c:v>
                </c:pt>
              </c:numCache>
            </c:numRef>
          </c:val>
          <c:extLst>
            <c:ext xmlns:c16="http://schemas.microsoft.com/office/drawing/2014/chart" uri="{C3380CC4-5D6E-409C-BE32-E72D297353CC}">
              <c16:uniqueId val="{00000000-7DA6-49B4-8850-48631B2A0BC6}"/>
            </c:ext>
          </c:extLst>
        </c:ser>
        <c:ser>
          <c:idx val="1"/>
          <c:order val="1"/>
          <c:tx>
            <c:strRef>
              <c:f>Sheet2!$C$3:$C$4</c:f>
              <c:strCache>
                <c:ptCount val="1"/>
                <c:pt idx="0">
                  <c:v>Male</c:v>
                </c:pt>
              </c:strCache>
            </c:strRef>
          </c:tx>
          <c:spPr>
            <a:solidFill>
              <a:srgbClr val="4472C4"/>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Sheet2!$A$5:$A$11</c:f>
              <c:strCache>
                <c:ptCount val="6"/>
                <c:pt idx="0">
                  <c:v>Admin Offices</c:v>
                </c:pt>
                <c:pt idx="1">
                  <c:v>Executive Office</c:v>
                </c:pt>
                <c:pt idx="2">
                  <c:v>IT/IS</c:v>
                </c:pt>
                <c:pt idx="3">
                  <c:v>Sales</c:v>
                </c:pt>
                <c:pt idx="4">
                  <c:v>Software Engineering</c:v>
                </c:pt>
                <c:pt idx="5">
                  <c:v>Production</c:v>
                </c:pt>
              </c:strCache>
            </c:strRef>
          </c:cat>
          <c:val>
            <c:numRef>
              <c:f>Sheet2!$C$5:$C$11</c:f>
              <c:numCache>
                <c:formatCode>General</c:formatCode>
                <c:ptCount val="6"/>
                <c:pt idx="0">
                  <c:v>20</c:v>
                </c:pt>
                <c:pt idx="1">
                  <c:v>18</c:v>
                </c:pt>
                <c:pt idx="2">
                  <c:v>117</c:v>
                </c:pt>
                <c:pt idx="3">
                  <c:v>111</c:v>
                </c:pt>
                <c:pt idx="4">
                  <c:v>36</c:v>
                </c:pt>
                <c:pt idx="5">
                  <c:v>366</c:v>
                </c:pt>
              </c:numCache>
            </c:numRef>
          </c:val>
          <c:extLst>
            <c:ext xmlns:c16="http://schemas.microsoft.com/office/drawing/2014/chart" uri="{C3380CC4-5D6E-409C-BE32-E72D297353CC}">
              <c16:uniqueId val="{00000002-BD8C-425E-94E2-D0FA6F2C0E04}"/>
            </c:ext>
          </c:extLst>
        </c:ser>
        <c:dLbls>
          <c:dLblPos val="outEnd"/>
          <c:showLegendKey val="0"/>
          <c:showVal val="1"/>
          <c:showCatName val="0"/>
          <c:showSerName val="0"/>
          <c:showPercent val="0"/>
          <c:showBubbleSize val="0"/>
        </c:dLbls>
        <c:gapWidth val="60"/>
        <c:axId val="2085032767"/>
        <c:axId val="2085033727"/>
      </c:barChart>
      <c:catAx>
        <c:axId val="20850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85033727"/>
        <c:crosses val="autoZero"/>
        <c:auto val="1"/>
        <c:lblAlgn val="ctr"/>
        <c:lblOffset val="100"/>
        <c:noMultiLvlLbl val="0"/>
      </c:catAx>
      <c:valAx>
        <c:axId val="2085033727"/>
        <c:scaling>
          <c:orientation val="minMax"/>
        </c:scaling>
        <c:delete val="1"/>
        <c:axPos val="b"/>
        <c:numFmt formatCode="General" sourceLinked="1"/>
        <c:majorTickMark val="none"/>
        <c:minorTickMark val="none"/>
        <c:tickLblPos val="nextTo"/>
        <c:crossAx val="2085032767"/>
        <c:crosses val="autoZero"/>
        <c:crossBetween val="between"/>
      </c:valAx>
      <c:spPr>
        <a:noFill/>
        <a:ln>
          <a:noFill/>
        </a:ln>
        <a:effectLst/>
      </c:spPr>
    </c:plotArea>
    <c:legend>
      <c:legendPos val="t"/>
      <c:layout>
        <c:manualLayout>
          <c:xMode val="edge"/>
          <c:yMode val="edge"/>
          <c:x val="0.20774434227190133"/>
          <c:y val="0.20699530516431924"/>
          <c:w val="0.26906616936040889"/>
          <c:h val="8.07421919150058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Work(AutoRecovered).xlsx]Sheet2!PivotTable2</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Departmental</a:t>
            </a:r>
            <a:r>
              <a:rPr lang="en-US" b="1" baseline="0"/>
              <a:t> Attrition by</a:t>
            </a:r>
          </a:p>
          <a:p>
            <a:pPr algn="l">
              <a:defRPr/>
            </a:pPr>
            <a:r>
              <a:rPr lang="en-US" sz="1200" b="1" baseline="0"/>
              <a:t>Average</a:t>
            </a:r>
            <a:r>
              <a:rPr lang="en-US" b="1" baseline="0"/>
              <a:t> Age</a:t>
            </a:r>
            <a:endParaRPr lang="en-US" b="1"/>
          </a:p>
        </c:rich>
      </c:tx>
      <c:layout>
        <c:manualLayout>
          <c:xMode val="edge"/>
          <c:yMode val="edge"/>
          <c:x val="8.1089070288232326E-2"/>
          <c:y val="3.80433453099915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Sheet2!$B$13</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Sheet2!$A$14:$A$20</c:f>
              <c:strCache>
                <c:ptCount val="6"/>
                <c:pt idx="0">
                  <c:v>Software Engineering</c:v>
                </c:pt>
                <c:pt idx="1">
                  <c:v>Sales</c:v>
                </c:pt>
                <c:pt idx="2">
                  <c:v>Production</c:v>
                </c:pt>
                <c:pt idx="3">
                  <c:v>IT/IS</c:v>
                </c:pt>
                <c:pt idx="4">
                  <c:v>Executive Office</c:v>
                </c:pt>
                <c:pt idx="5">
                  <c:v>Admin Offices</c:v>
                </c:pt>
              </c:strCache>
            </c:strRef>
          </c:cat>
          <c:val>
            <c:numRef>
              <c:f>Sheet2!$B$14:$B$20</c:f>
              <c:numCache>
                <c:formatCode>0</c:formatCode>
                <c:ptCount val="6"/>
                <c:pt idx="0">
                  <c:v>50.93697916666666</c:v>
                </c:pt>
                <c:pt idx="1">
                  <c:v>53.316683604336063</c:v>
                </c:pt>
                <c:pt idx="2">
                  <c:v>54.455489809335972</c:v>
                </c:pt>
                <c:pt idx="3">
                  <c:v>54.66099950396822</c:v>
                </c:pt>
                <c:pt idx="4">
                  <c:v>56.061842105263153</c:v>
                </c:pt>
                <c:pt idx="5">
                  <c:v>57.468518518518515</c:v>
                </c:pt>
              </c:numCache>
            </c:numRef>
          </c:val>
          <c:extLst>
            <c:ext xmlns:c16="http://schemas.microsoft.com/office/drawing/2014/chart" uri="{C3380CC4-5D6E-409C-BE32-E72D297353CC}">
              <c16:uniqueId val="{00000000-2ABC-4AE7-A5B3-3D84E7D70062}"/>
            </c:ext>
          </c:extLst>
        </c:ser>
        <c:dLbls>
          <c:showLegendKey val="0"/>
          <c:showVal val="1"/>
          <c:showCatName val="0"/>
          <c:showSerName val="0"/>
          <c:showPercent val="0"/>
          <c:showBubbleSize val="0"/>
        </c:dLbls>
        <c:gapWidth val="75"/>
        <c:axId val="1520033136"/>
        <c:axId val="1520035536"/>
      </c:barChart>
      <c:catAx>
        <c:axId val="152003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520035536"/>
        <c:crosses val="autoZero"/>
        <c:auto val="1"/>
        <c:lblAlgn val="ctr"/>
        <c:lblOffset val="100"/>
        <c:noMultiLvlLbl val="0"/>
      </c:catAx>
      <c:valAx>
        <c:axId val="1520035536"/>
        <c:scaling>
          <c:orientation val="minMax"/>
        </c:scaling>
        <c:delete val="1"/>
        <c:axPos val="b"/>
        <c:numFmt formatCode="0" sourceLinked="1"/>
        <c:majorTickMark val="none"/>
        <c:minorTickMark val="none"/>
        <c:tickLblPos val="nextTo"/>
        <c:crossAx val="15200331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Work(AutoRecovered).xlsx]Sheet2!PivotTable3</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Average Rating Per</a:t>
            </a:r>
          </a:p>
          <a:p>
            <a:pPr algn="l">
              <a:defRPr/>
            </a:pPr>
            <a:r>
              <a:rPr lang="en-US" sz="1200" b="1"/>
              <a:t>Department</a:t>
            </a:r>
          </a:p>
        </c:rich>
      </c:tx>
      <c:layout>
        <c:manualLayout>
          <c:xMode val="edge"/>
          <c:yMode val="edge"/>
          <c:x val="0.10771088084366474"/>
          <c:y val="7.729468599033816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Sheet2!$F$4:$F$10</c:f>
              <c:strCache>
                <c:ptCount val="6"/>
                <c:pt idx="0">
                  <c:v>Admin Offices</c:v>
                </c:pt>
                <c:pt idx="1">
                  <c:v>Executive Office</c:v>
                </c:pt>
                <c:pt idx="2">
                  <c:v>IT/IS</c:v>
                </c:pt>
                <c:pt idx="3">
                  <c:v>Production</c:v>
                </c:pt>
                <c:pt idx="4">
                  <c:v>Sales</c:v>
                </c:pt>
                <c:pt idx="5">
                  <c:v>Software Engineering</c:v>
                </c:pt>
              </c:strCache>
            </c:strRef>
          </c:cat>
          <c:val>
            <c:numRef>
              <c:f>Sheet2!$G$4:$G$10</c:f>
              <c:numCache>
                <c:formatCode>0.00</c:formatCode>
                <c:ptCount val="6"/>
                <c:pt idx="0">
                  <c:v>2.9583333333333335</c:v>
                </c:pt>
                <c:pt idx="1">
                  <c:v>2.8421052631578947</c:v>
                </c:pt>
                <c:pt idx="2">
                  <c:v>2.9866071428571428</c:v>
                </c:pt>
                <c:pt idx="3">
                  <c:v>2.9930966469428006</c:v>
                </c:pt>
                <c:pt idx="4">
                  <c:v>2.8658536585365852</c:v>
                </c:pt>
                <c:pt idx="5">
                  <c:v>3.015625</c:v>
                </c:pt>
              </c:numCache>
            </c:numRef>
          </c:val>
          <c:extLst>
            <c:ext xmlns:c16="http://schemas.microsoft.com/office/drawing/2014/chart" uri="{C3380CC4-5D6E-409C-BE32-E72D297353CC}">
              <c16:uniqueId val="{00000000-D625-46B6-8201-ADAB8D92BB7B}"/>
            </c:ext>
          </c:extLst>
        </c:ser>
        <c:dLbls>
          <c:showLegendKey val="0"/>
          <c:showVal val="0"/>
          <c:showCatName val="0"/>
          <c:showSerName val="0"/>
          <c:showPercent val="0"/>
          <c:showBubbleSize val="0"/>
        </c:dLbls>
        <c:gapWidth val="219"/>
        <c:overlap val="-27"/>
        <c:axId val="1791793519"/>
        <c:axId val="1791801199"/>
      </c:barChart>
      <c:catAx>
        <c:axId val="17917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791801199"/>
        <c:crosses val="autoZero"/>
        <c:auto val="1"/>
        <c:lblAlgn val="ctr"/>
        <c:lblOffset val="100"/>
        <c:noMultiLvlLbl val="0"/>
      </c:catAx>
      <c:valAx>
        <c:axId val="1791801199"/>
        <c:scaling>
          <c:orientation val="minMax"/>
        </c:scaling>
        <c:delete val="1"/>
        <c:axPos val="l"/>
        <c:numFmt formatCode="0.00" sourceLinked="1"/>
        <c:majorTickMark val="none"/>
        <c:minorTickMark val="none"/>
        <c:tickLblPos val="nextTo"/>
        <c:crossAx val="179179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Work(AutoRecovered).xlsx]Sheet2!PivotTable4</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Departmental Attrition by</a:t>
            </a:r>
          </a:p>
          <a:p>
            <a:pPr algn="l">
              <a:defRPr/>
            </a:pPr>
            <a:r>
              <a:rPr lang="en-US" sz="1200" b="1"/>
              <a:t>Employee Type</a:t>
            </a:r>
          </a:p>
        </c:rich>
      </c:tx>
      <c:layout>
        <c:manualLayout>
          <c:xMode val="edge"/>
          <c:yMode val="edge"/>
          <c:x val="0.10388965365343319"/>
          <c:y val="6.103286384976525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2193711800006"/>
          <c:y val="0.29091604746589778"/>
          <c:w val="0.6009165244204614"/>
          <c:h val="0.66683043140734166"/>
        </c:manualLayout>
      </c:layout>
      <c:barChart>
        <c:barDir val="bar"/>
        <c:grouping val="clustered"/>
        <c:varyColors val="0"/>
        <c:ser>
          <c:idx val="0"/>
          <c:order val="0"/>
          <c:tx>
            <c:strRef>
              <c:f>Sheet2!$G$13:$G$14</c:f>
              <c:strCache>
                <c:ptCount val="1"/>
                <c:pt idx="0">
                  <c:v>Full-Time</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Sheet2!$F$15:$F$21</c:f>
              <c:strCache>
                <c:ptCount val="6"/>
                <c:pt idx="0">
                  <c:v>Executive Office</c:v>
                </c:pt>
                <c:pt idx="1">
                  <c:v>Admin Offices</c:v>
                </c:pt>
                <c:pt idx="2">
                  <c:v>Software Engineering</c:v>
                </c:pt>
                <c:pt idx="3">
                  <c:v>Sales</c:v>
                </c:pt>
                <c:pt idx="4">
                  <c:v>IT/IS</c:v>
                </c:pt>
                <c:pt idx="5">
                  <c:v>Production</c:v>
                </c:pt>
              </c:strCache>
            </c:strRef>
          </c:cat>
          <c:val>
            <c:numRef>
              <c:f>Sheet2!$G$15:$G$21</c:f>
              <c:numCache>
                <c:formatCode>General</c:formatCode>
                <c:ptCount val="6"/>
                <c:pt idx="0">
                  <c:v>6</c:v>
                </c:pt>
                <c:pt idx="1">
                  <c:v>14</c:v>
                </c:pt>
                <c:pt idx="2">
                  <c:v>16</c:v>
                </c:pt>
                <c:pt idx="3">
                  <c:v>56</c:v>
                </c:pt>
                <c:pt idx="4">
                  <c:v>76</c:v>
                </c:pt>
                <c:pt idx="5">
                  <c:v>336</c:v>
                </c:pt>
              </c:numCache>
            </c:numRef>
          </c:val>
          <c:extLst>
            <c:ext xmlns:c16="http://schemas.microsoft.com/office/drawing/2014/chart" uri="{C3380CC4-5D6E-409C-BE32-E72D297353CC}">
              <c16:uniqueId val="{00000000-7DA6-49B4-8850-48631B2A0BC6}"/>
            </c:ext>
          </c:extLst>
        </c:ser>
        <c:ser>
          <c:idx val="1"/>
          <c:order val="1"/>
          <c:tx>
            <c:strRef>
              <c:f>Sheet2!$H$13:$H$14</c:f>
              <c:strCache>
                <c:ptCount val="1"/>
                <c:pt idx="0">
                  <c:v>Part-Time</c:v>
                </c:pt>
              </c:strCache>
            </c:strRef>
          </c:tx>
          <c:spPr>
            <a:solidFill>
              <a:schemeClr val="bg2">
                <a:lumMod val="50000"/>
              </a:schemeClr>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Sheet2!$F$15:$F$21</c:f>
              <c:strCache>
                <c:ptCount val="6"/>
                <c:pt idx="0">
                  <c:v>Executive Office</c:v>
                </c:pt>
                <c:pt idx="1">
                  <c:v>Admin Offices</c:v>
                </c:pt>
                <c:pt idx="2">
                  <c:v>Software Engineering</c:v>
                </c:pt>
                <c:pt idx="3">
                  <c:v>Sales</c:v>
                </c:pt>
                <c:pt idx="4">
                  <c:v>IT/IS</c:v>
                </c:pt>
                <c:pt idx="5">
                  <c:v>Production</c:v>
                </c:pt>
              </c:strCache>
            </c:strRef>
          </c:cat>
          <c:val>
            <c:numRef>
              <c:f>Sheet2!$H$15:$H$21</c:f>
              <c:numCache>
                <c:formatCode>General</c:formatCode>
                <c:ptCount val="6"/>
                <c:pt idx="0">
                  <c:v>7</c:v>
                </c:pt>
                <c:pt idx="1">
                  <c:v>19</c:v>
                </c:pt>
                <c:pt idx="2">
                  <c:v>30</c:v>
                </c:pt>
                <c:pt idx="3">
                  <c:v>43</c:v>
                </c:pt>
                <c:pt idx="4">
                  <c:v>60</c:v>
                </c:pt>
                <c:pt idx="5">
                  <c:v>318</c:v>
                </c:pt>
              </c:numCache>
            </c:numRef>
          </c:val>
          <c:extLst>
            <c:ext xmlns:c16="http://schemas.microsoft.com/office/drawing/2014/chart" uri="{C3380CC4-5D6E-409C-BE32-E72D297353CC}">
              <c16:uniqueId val="{00000001-7DA6-49B4-8850-48631B2A0BC6}"/>
            </c:ext>
          </c:extLst>
        </c:ser>
        <c:ser>
          <c:idx val="2"/>
          <c:order val="2"/>
          <c:tx>
            <c:strRef>
              <c:f>Sheet2!$I$13:$I$14</c:f>
              <c:strCache>
                <c:ptCount val="1"/>
                <c:pt idx="0">
                  <c:v>Temporary</c:v>
                </c:pt>
              </c:strCache>
            </c:strRef>
          </c:tx>
          <c:spPr>
            <a:solidFill>
              <a:srgbClr val="FF00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Sheet2!$F$15:$F$21</c:f>
              <c:strCache>
                <c:ptCount val="6"/>
                <c:pt idx="0">
                  <c:v>Executive Office</c:v>
                </c:pt>
                <c:pt idx="1">
                  <c:v>Admin Offices</c:v>
                </c:pt>
                <c:pt idx="2">
                  <c:v>Software Engineering</c:v>
                </c:pt>
                <c:pt idx="3">
                  <c:v>Sales</c:v>
                </c:pt>
                <c:pt idx="4">
                  <c:v>IT/IS</c:v>
                </c:pt>
                <c:pt idx="5">
                  <c:v>Production</c:v>
                </c:pt>
              </c:strCache>
            </c:strRef>
          </c:cat>
          <c:val>
            <c:numRef>
              <c:f>Sheet2!$I$15:$I$21</c:f>
              <c:numCache>
                <c:formatCode>General</c:formatCode>
                <c:ptCount val="6"/>
                <c:pt idx="0">
                  <c:v>6</c:v>
                </c:pt>
                <c:pt idx="1">
                  <c:v>15</c:v>
                </c:pt>
                <c:pt idx="2">
                  <c:v>18</c:v>
                </c:pt>
                <c:pt idx="3">
                  <c:v>65</c:v>
                </c:pt>
                <c:pt idx="4">
                  <c:v>88</c:v>
                </c:pt>
                <c:pt idx="5">
                  <c:v>360</c:v>
                </c:pt>
              </c:numCache>
            </c:numRef>
          </c:val>
          <c:extLst>
            <c:ext xmlns:c16="http://schemas.microsoft.com/office/drawing/2014/chart" uri="{C3380CC4-5D6E-409C-BE32-E72D297353CC}">
              <c16:uniqueId val="{00000002-7DA6-49B4-8850-48631B2A0BC6}"/>
            </c:ext>
          </c:extLst>
        </c:ser>
        <c:dLbls>
          <c:dLblPos val="outEnd"/>
          <c:showLegendKey val="0"/>
          <c:showVal val="1"/>
          <c:showCatName val="0"/>
          <c:showSerName val="0"/>
          <c:showPercent val="0"/>
          <c:showBubbleSize val="0"/>
        </c:dLbls>
        <c:gapWidth val="60"/>
        <c:axId val="2085032767"/>
        <c:axId val="2085033727"/>
      </c:barChart>
      <c:catAx>
        <c:axId val="20850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85033727"/>
        <c:crosses val="autoZero"/>
        <c:auto val="1"/>
        <c:lblAlgn val="ctr"/>
        <c:lblOffset val="100"/>
        <c:noMultiLvlLbl val="0"/>
      </c:catAx>
      <c:valAx>
        <c:axId val="2085033727"/>
        <c:scaling>
          <c:orientation val="minMax"/>
        </c:scaling>
        <c:delete val="1"/>
        <c:axPos val="b"/>
        <c:numFmt formatCode="General" sourceLinked="1"/>
        <c:majorTickMark val="none"/>
        <c:minorTickMark val="none"/>
        <c:tickLblPos val="nextTo"/>
        <c:crossAx val="2085032767"/>
        <c:crosses val="autoZero"/>
        <c:crossBetween val="between"/>
      </c:valAx>
      <c:spPr>
        <a:noFill/>
        <a:ln>
          <a:noFill/>
        </a:ln>
        <a:effectLst/>
      </c:spPr>
    </c:plotArea>
    <c:legend>
      <c:legendPos val="t"/>
      <c:layout>
        <c:manualLayout>
          <c:xMode val="edge"/>
          <c:yMode val="edge"/>
          <c:x val="0.20774434227190133"/>
          <c:y val="0.20699530516431924"/>
          <c:w val="0.57052530147018332"/>
          <c:h val="7.922590662082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Work(AutoRecovered).xlsx]Sheet2!PivotTable5</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Average Tenure (In Months) Per</a:t>
            </a:r>
          </a:p>
          <a:p>
            <a:pPr algn="l">
              <a:defRPr/>
            </a:pPr>
            <a:r>
              <a:rPr lang="en-US" sz="1200" b="1"/>
              <a:t>Department</a:t>
            </a:r>
          </a:p>
        </c:rich>
      </c:tx>
      <c:layout>
        <c:manualLayout>
          <c:xMode val="edge"/>
          <c:yMode val="edge"/>
          <c:x val="9.5482608909811209E-2"/>
          <c:y val="2.8215287585366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Sheet2!$B$22</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Sheet2!$A$23:$A$29</c:f>
              <c:strCache>
                <c:ptCount val="6"/>
                <c:pt idx="0">
                  <c:v>Software Engineering</c:v>
                </c:pt>
                <c:pt idx="1">
                  <c:v>Sales</c:v>
                </c:pt>
                <c:pt idx="2">
                  <c:v>Production</c:v>
                </c:pt>
                <c:pt idx="3">
                  <c:v>Admin Offices</c:v>
                </c:pt>
                <c:pt idx="4">
                  <c:v>IT/IS</c:v>
                </c:pt>
                <c:pt idx="5">
                  <c:v>Executive Office</c:v>
                </c:pt>
              </c:strCache>
            </c:strRef>
          </c:cat>
          <c:val>
            <c:numRef>
              <c:f>Sheet2!$B$23:$B$29</c:f>
              <c:numCache>
                <c:formatCode>0.0</c:formatCode>
                <c:ptCount val="6"/>
                <c:pt idx="0">
                  <c:v>13.5</c:v>
                </c:pt>
                <c:pt idx="1">
                  <c:v>14.664634146341463</c:v>
                </c:pt>
                <c:pt idx="2">
                  <c:v>15.67258382642998</c:v>
                </c:pt>
                <c:pt idx="3">
                  <c:v>15.729166666666666</c:v>
                </c:pt>
                <c:pt idx="4">
                  <c:v>16.09375</c:v>
                </c:pt>
                <c:pt idx="5">
                  <c:v>16.421052631578949</c:v>
                </c:pt>
              </c:numCache>
            </c:numRef>
          </c:val>
          <c:extLst>
            <c:ext xmlns:c16="http://schemas.microsoft.com/office/drawing/2014/chart" uri="{C3380CC4-5D6E-409C-BE32-E72D297353CC}">
              <c16:uniqueId val="{00000000-EC21-44FC-8F4D-5D70144383E2}"/>
            </c:ext>
          </c:extLst>
        </c:ser>
        <c:dLbls>
          <c:showLegendKey val="0"/>
          <c:showVal val="1"/>
          <c:showCatName val="0"/>
          <c:showSerName val="0"/>
          <c:showPercent val="0"/>
          <c:showBubbleSize val="0"/>
        </c:dLbls>
        <c:gapWidth val="75"/>
        <c:axId val="1520033136"/>
        <c:axId val="1520035536"/>
      </c:barChart>
      <c:catAx>
        <c:axId val="152003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520035536"/>
        <c:crosses val="autoZero"/>
        <c:auto val="1"/>
        <c:lblAlgn val="ctr"/>
        <c:lblOffset val="100"/>
        <c:noMultiLvlLbl val="0"/>
      </c:catAx>
      <c:valAx>
        <c:axId val="1520035536"/>
        <c:scaling>
          <c:orientation val="minMax"/>
        </c:scaling>
        <c:delete val="1"/>
        <c:axPos val="b"/>
        <c:numFmt formatCode="0.0" sourceLinked="1"/>
        <c:majorTickMark val="none"/>
        <c:minorTickMark val="none"/>
        <c:tickLblPos val="nextTo"/>
        <c:crossAx val="15200331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Work(AutoRecovered).xlsx]Sheet5!PivotTable2</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vs Average Rating</a:t>
            </a:r>
          </a:p>
          <a:p>
            <a:pPr algn="l">
              <a:defRPr/>
            </a:pPr>
            <a:r>
              <a:rPr lang="en-US" sz="1200" b="1" baseline="0"/>
              <a:t>Per Payzone</a:t>
            </a:r>
            <a:endParaRPr lang="en-US" sz="1200" b="1"/>
          </a:p>
        </c:rich>
      </c:tx>
      <c:layout>
        <c:manualLayout>
          <c:xMode val="edge"/>
          <c:yMode val="edge"/>
          <c:x val="0.11459160104986875"/>
          <c:y val="6.5882352941176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66666666666667E-2"/>
          <c:y val="0.3087770264011116"/>
          <c:w val="0.92666666666666664"/>
          <c:h val="0.5163049559981473"/>
        </c:manualLayout>
      </c:layout>
      <c:barChart>
        <c:barDir val="col"/>
        <c:grouping val="clustered"/>
        <c:varyColors val="0"/>
        <c:ser>
          <c:idx val="0"/>
          <c:order val="0"/>
          <c:tx>
            <c:strRef>
              <c:f>Sheet5!$B$3:$B$4</c:f>
              <c:strCache>
                <c:ptCount val="1"/>
                <c:pt idx="0">
                  <c:v>Zone A</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Sheet5!$A$5:$A$9</c:f>
              <c:strCache>
                <c:ptCount val="4"/>
                <c:pt idx="0">
                  <c:v>Exceeds</c:v>
                </c:pt>
                <c:pt idx="1">
                  <c:v>Fully Meets</c:v>
                </c:pt>
                <c:pt idx="2">
                  <c:v>Needs Improvement</c:v>
                </c:pt>
                <c:pt idx="3">
                  <c:v>PIP</c:v>
                </c:pt>
              </c:strCache>
            </c:strRef>
          </c:cat>
          <c:val>
            <c:numRef>
              <c:f>Sheet5!$B$5:$B$9</c:f>
              <c:numCache>
                <c:formatCode>0.00</c:formatCode>
                <c:ptCount val="4"/>
                <c:pt idx="0">
                  <c:v>2.7826086956521738</c:v>
                </c:pt>
                <c:pt idx="1">
                  <c:v>2.9976076555023923</c:v>
                </c:pt>
                <c:pt idx="2">
                  <c:v>3.15625</c:v>
                </c:pt>
                <c:pt idx="3">
                  <c:v>3.2941176470588234</c:v>
                </c:pt>
              </c:numCache>
            </c:numRef>
          </c:val>
          <c:extLst>
            <c:ext xmlns:c16="http://schemas.microsoft.com/office/drawing/2014/chart" uri="{C3380CC4-5D6E-409C-BE32-E72D297353CC}">
              <c16:uniqueId val="{00000000-163B-40E3-BF92-19BC11B8C18B}"/>
            </c:ext>
          </c:extLst>
        </c:ser>
        <c:ser>
          <c:idx val="1"/>
          <c:order val="1"/>
          <c:tx>
            <c:strRef>
              <c:f>Sheet5!$C$3:$C$4</c:f>
              <c:strCache>
                <c:ptCount val="1"/>
                <c:pt idx="0">
                  <c:v>Zone B</c:v>
                </c:pt>
              </c:strCache>
            </c:strRef>
          </c:tx>
          <c:spPr>
            <a:solidFill>
              <a:srgbClr val="FF00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Sheet5!$A$5:$A$9</c:f>
              <c:strCache>
                <c:ptCount val="4"/>
                <c:pt idx="0">
                  <c:v>Exceeds</c:v>
                </c:pt>
                <c:pt idx="1">
                  <c:v>Fully Meets</c:v>
                </c:pt>
                <c:pt idx="2">
                  <c:v>Needs Improvement</c:v>
                </c:pt>
                <c:pt idx="3">
                  <c:v>PIP</c:v>
                </c:pt>
              </c:strCache>
            </c:strRef>
          </c:cat>
          <c:val>
            <c:numRef>
              <c:f>Sheet5!$C$5:$C$9</c:f>
              <c:numCache>
                <c:formatCode>0.00</c:formatCode>
                <c:ptCount val="4"/>
                <c:pt idx="0">
                  <c:v>2.9402985074626864</c:v>
                </c:pt>
                <c:pt idx="1">
                  <c:v>2.9285714285714284</c:v>
                </c:pt>
                <c:pt idx="2">
                  <c:v>3.1481481481481484</c:v>
                </c:pt>
                <c:pt idx="3">
                  <c:v>3.1578947368421053</c:v>
                </c:pt>
              </c:numCache>
            </c:numRef>
          </c:val>
          <c:extLst>
            <c:ext xmlns:c16="http://schemas.microsoft.com/office/drawing/2014/chart" uri="{C3380CC4-5D6E-409C-BE32-E72D297353CC}">
              <c16:uniqueId val="{00000001-163B-40E3-BF92-19BC11B8C18B}"/>
            </c:ext>
          </c:extLst>
        </c:ser>
        <c:ser>
          <c:idx val="2"/>
          <c:order val="2"/>
          <c:tx>
            <c:strRef>
              <c:f>Sheet5!$D$3:$D$4</c:f>
              <c:strCache>
                <c:ptCount val="1"/>
                <c:pt idx="0">
                  <c:v>Zone C</c:v>
                </c:pt>
              </c:strCache>
            </c:strRef>
          </c:tx>
          <c:spPr>
            <a:solidFill>
              <a:schemeClr val="accent3"/>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Sheet5!$A$5:$A$9</c:f>
              <c:strCache>
                <c:ptCount val="4"/>
                <c:pt idx="0">
                  <c:v>Exceeds</c:v>
                </c:pt>
                <c:pt idx="1">
                  <c:v>Fully Meets</c:v>
                </c:pt>
                <c:pt idx="2">
                  <c:v>Needs Improvement</c:v>
                </c:pt>
                <c:pt idx="3">
                  <c:v>PIP</c:v>
                </c:pt>
              </c:strCache>
            </c:strRef>
          </c:cat>
          <c:val>
            <c:numRef>
              <c:f>Sheet5!$D$5:$D$9</c:f>
              <c:numCache>
                <c:formatCode>0.00</c:formatCode>
                <c:ptCount val="4"/>
                <c:pt idx="0">
                  <c:v>3.0909090909090908</c:v>
                </c:pt>
                <c:pt idx="1">
                  <c:v>2.9920634920634921</c:v>
                </c:pt>
                <c:pt idx="2">
                  <c:v>3.09375</c:v>
                </c:pt>
                <c:pt idx="3">
                  <c:v>2.3076923076923075</c:v>
                </c:pt>
              </c:numCache>
            </c:numRef>
          </c:val>
          <c:extLst>
            <c:ext xmlns:c16="http://schemas.microsoft.com/office/drawing/2014/chart" uri="{C3380CC4-5D6E-409C-BE32-E72D297353CC}">
              <c16:uniqueId val="{00000002-163B-40E3-BF92-19BC11B8C18B}"/>
            </c:ext>
          </c:extLst>
        </c:ser>
        <c:dLbls>
          <c:dLblPos val="outEnd"/>
          <c:showLegendKey val="0"/>
          <c:showVal val="1"/>
          <c:showCatName val="0"/>
          <c:showSerName val="0"/>
          <c:showPercent val="0"/>
          <c:showBubbleSize val="0"/>
        </c:dLbls>
        <c:gapWidth val="146"/>
        <c:overlap val="-27"/>
        <c:axId val="2027883647"/>
        <c:axId val="2027886527"/>
      </c:barChart>
      <c:catAx>
        <c:axId val="20278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27886527"/>
        <c:crosses val="autoZero"/>
        <c:auto val="1"/>
        <c:lblAlgn val="ctr"/>
        <c:lblOffset val="100"/>
        <c:noMultiLvlLbl val="0"/>
      </c:catAx>
      <c:valAx>
        <c:axId val="2027886527"/>
        <c:scaling>
          <c:orientation val="minMax"/>
        </c:scaling>
        <c:delete val="1"/>
        <c:axPos val="l"/>
        <c:numFmt formatCode="0.00" sourceLinked="1"/>
        <c:majorTickMark val="none"/>
        <c:minorTickMark val="none"/>
        <c:tickLblPos val="nextTo"/>
        <c:crossAx val="2027883647"/>
        <c:crosses val="autoZero"/>
        <c:crossBetween val="between"/>
      </c:valAx>
      <c:spPr>
        <a:noFill/>
        <a:ln>
          <a:noFill/>
        </a:ln>
        <a:effectLst/>
      </c:spPr>
    </c:plotArea>
    <c:legend>
      <c:legendPos val="t"/>
      <c:layout>
        <c:manualLayout>
          <c:xMode val="edge"/>
          <c:yMode val="edge"/>
          <c:x val="0.29004671916010499"/>
          <c:y val="0.21689411764705882"/>
          <c:w val="0.41323963254593177"/>
          <c:h val="7.94123205187586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 Work(AutoRecovered).xlsx]Sheet5!PivotTable3</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Tenure (In Months) Vs</a:t>
            </a:r>
          </a:p>
          <a:p>
            <a:pPr algn="l">
              <a:defRPr/>
            </a:pPr>
            <a:r>
              <a:rPr lang="en-US" sz="1200" b="1"/>
              <a:t>Termination Type</a:t>
            </a:r>
          </a:p>
        </c:rich>
      </c:tx>
      <c:layout>
        <c:manualLayout>
          <c:xMode val="edge"/>
          <c:yMode val="edge"/>
          <c:x val="9.5677608960851715E-2"/>
          <c:y val="7.600950118764845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239436619718E-2"/>
          <c:y val="0.20779097387173398"/>
          <c:w val="0.92253521126760563"/>
          <c:h val="0.67361026427516035"/>
        </c:manualLayout>
      </c:layout>
      <c:barChart>
        <c:barDir val="col"/>
        <c:grouping val="clustered"/>
        <c:varyColors val="0"/>
        <c:ser>
          <c:idx val="0"/>
          <c:order val="0"/>
          <c:tx>
            <c:strRef>
              <c:f>Sheet5!$C$11</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Sheet5!$B$12:$B$16</c:f>
              <c:strCache>
                <c:ptCount val="4"/>
                <c:pt idx="0">
                  <c:v>Involuntary</c:v>
                </c:pt>
                <c:pt idx="1">
                  <c:v>Resignation</c:v>
                </c:pt>
                <c:pt idx="2">
                  <c:v>Retirement</c:v>
                </c:pt>
                <c:pt idx="3">
                  <c:v>Voluntary</c:v>
                </c:pt>
              </c:strCache>
            </c:strRef>
          </c:cat>
          <c:val>
            <c:numRef>
              <c:f>Sheet5!$C$12:$C$16</c:f>
              <c:numCache>
                <c:formatCode>0.0</c:formatCode>
                <c:ptCount val="4"/>
                <c:pt idx="0">
                  <c:v>16.456185567010309</c:v>
                </c:pt>
                <c:pt idx="1">
                  <c:v>15.626315789473685</c:v>
                </c:pt>
                <c:pt idx="2">
                  <c:v>15.114058355437665</c:v>
                </c:pt>
                <c:pt idx="3">
                  <c:v>14.979381443298969</c:v>
                </c:pt>
              </c:numCache>
            </c:numRef>
          </c:val>
          <c:extLst>
            <c:ext xmlns:c16="http://schemas.microsoft.com/office/drawing/2014/chart" uri="{C3380CC4-5D6E-409C-BE32-E72D297353CC}">
              <c16:uniqueId val="{00000000-8FAA-496C-802F-C005487A6724}"/>
            </c:ext>
          </c:extLst>
        </c:ser>
        <c:dLbls>
          <c:dLblPos val="outEnd"/>
          <c:showLegendKey val="0"/>
          <c:showVal val="1"/>
          <c:showCatName val="0"/>
          <c:showSerName val="0"/>
          <c:showPercent val="0"/>
          <c:showBubbleSize val="0"/>
        </c:dLbls>
        <c:gapWidth val="219"/>
        <c:overlap val="-27"/>
        <c:axId val="2038303503"/>
        <c:axId val="2038292943"/>
      </c:barChart>
      <c:catAx>
        <c:axId val="20383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38292943"/>
        <c:crosses val="autoZero"/>
        <c:auto val="1"/>
        <c:lblAlgn val="ctr"/>
        <c:lblOffset val="100"/>
        <c:noMultiLvlLbl val="0"/>
      </c:catAx>
      <c:valAx>
        <c:axId val="2038292943"/>
        <c:scaling>
          <c:orientation val="minMax"/>
        </c:scaling>
        <c:delete val="1"/>
        <c:axPos val="l"/>
        <c:numFmt formatCode="0.0" sourceLinked="1"/>
        <c:majorTickMark val="none"/>
        <c:minorTickMark val="none"/>
        <c:tickLblPos val="nextTo"/>
        <c:crossAx val="203830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Work(AutoRecovered).xlsx]Sheet5!PivotTable4</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Average Tenure (In Months) Vs</a:t>
            </a:r>
          </a:p>
          <a:p>
            <a:pPr algn="l">
              <a:defRPr/>
            </a:pPr>
            <a:r>
              <a:rPr lang="en-US" sz="1200" b="1"/>
              <a:t>Age Group</a:t>
            </a:r>
          </a:p>
        </c:rich>
      </c:tx>
      <c:layout>
        <c:manualLayout>
          <c:xMode val="edge"/>
          <c:yMode val="edge"/>
          <c:x val="0.2886884072426863"/>
          <c:y val="9.39738767948124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2193711800006"/>
          <c:y val="0.29091604746589778"/>
          <c:w val="0.6009165244204614"/>
          <c:h val="0.66683043140734166"/>
        </c:manualLayout>
      </c:layout>
      <c:barChart>
        <c:barDir val="bar"/>
        <c:grouping val="clustered"/>
        <c:varyColors val="0"/>
        <c:ser>
          <c:idx val="0"/>
          <c:order val="0"/>
          <c:tx>
            <c:strRef>
              <c:f>Sheet5!$H$3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Sheet5!$G$4:$G$11</c:f>
              <c:strCache>
                <c:ptCount val="7"/>
                <c:pt idx="0">
                  <c:v>20-29</c:v>
                </c:pt>
                <c:pt idx="1">
                  <c:v>30-39</c:v>
                </c:pt>
                <c:pt idx="2">
                  <c:v>40-49</c:v>
                </c:pt>
                <c:pt idx="3">
                  <c:v>50-59</c:v>
                </c:pt>
                <c:pt idx="4">
                  <c:v>60-69</c:v>
                </c:pt>
                <c:pt idx="5">
                  <c:v>70-79</c:v>
                </c:pt>
                <c:pt idx="6">
                  <c:v>80-89</c:v>
                </c:pt>
              </c:strCache>
            </c:strRef>
          </c:cat>
          <c:val>
            <c:numRef>
              <c:f>Sheet5!$H$4:$H$11</c:f>
              <c:numCache>
                <c:formatCode>0.0</c:formatCode>
                <c:ptCount val="7"/>
                <c:pt idx="0">
                  <c:v>15.552631578947368</c:v>
                </c:pt>
                <c:pt idx="1">
                  <c:v>15.157509157509157</c:v>
                </c:pt>
                <c:pt idx="2">
                  <c:v>16.058333333333334</c:v>
                </c:pt>
                <c:pt idx="3">
                  <c:v>15.599099099099099</c:v>
                </c:pt>
                <c:pt idx="4">
                  <c:v>13.996415770609319</c:v>
                </c:pt>
                <c:pt idx="5">
                  <c:v>17.343873517786562</c:v>
                </c:pt>
                <c:pt idx="6">
                  <c:v>15.096491228070175</c:v>
                </c:pt>
              </c:numCache>
            </c:numRef>
          </c:val>
          <c:extLst>
            <c:ext xmlns:c16="http://schemas.microsoft.com/office/drawing/2014/chart" uri="{C3380CC4-5D6E-409C-BE32-E72D297353CC}">
              <c16:uniqueId val="{00000000-F6A5-4FF9-BF3F-5BE930A75885}"/>
            </c:ext>
          </c:extLst>
        </c:ser>
        <c:dLbls>
          <c:dLblPos val="outEnd"/>
          <c:showLegendKey val="0"/>
          <c:showVal val="1"/>
          <c:showCatName val="0"/>
          <c:showSerName val="0"/>
          <c:showPercent val="0"/>
          <c:showBubbleSize val="0"/>
        </c:dLbls>
        <c:gapWidth val="60"/>
        <c:axId val="2085032767"/>
        <c:axId val="2085033727"/>
      </c:barChart>
      <c:catAx>
        <c:axId val="20850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85033727"/>
        <c:crosses val="autoZero"/>
        <c:auto val="1"/>
        <c:lblAlgn val="ctr"/>
        <c:lblOffset val="100"/>
        <c:noMultiLvlLbl val="0"/>
      </c:catAx>
      <c:valAx>
        <c:axId val="2085033727"/>
        <c:scaling>
          <c:orientation val="minMax"/>
        </c:scaling>
        <c:delete val="1"/>
        <c:axPos val="b"/>
        <c:numFmt formatCode="0.0" sourceLinked="1"/>
        <c:majorTickMark val="none"/>
        <c:minorTickMark val="none"/>
        <c:tickLblPos val="nextTo"/>
        <c:crossAx val="20850327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Work(AutoRecovered).xlsx]Sheet5!PivotTable5</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Average Tenure (In Months) Vs.</a:t>
            </a:r>
          </a:p>
          <a:p>
            <a:pPr algn="l">
              <a:defRPr/>
            </a:pPr>
            <a:r>
              <a:rPr lang="en-US" sz="1200" b="1"/>
              <a:t>Employee Type</a:t>
            </a:r>
          </a:p>
        </c:rich>
      </c:tx>
      <c:layout>
        <c:manualLayout>
          <c:xMode val="edge"/>
          <c:yMode val="edge"/>
          <c:x val="8.4758788954197625E-2"/>
          <c:y val="7.145622310337700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Sheet5!$C$18</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Sheet5!$B$19:$B$22</c:f>
              <c:strCache>
                <c:ptCount val="3"/>
                <c:pt idx="0">
                  <c:v>Full-Time</c:v>
                </c:pt>
                <c:pt idx="1">
                  <c:v>Part-Time</c:v>
                </c:pt>
                <c:pt idx="2">
                  <c:v>Temporary</c:v>
                </c:pt>
              </c:strCache>
            </c:strRef>
          </c:cat>
          <c:val>
            <c:numRef>
              <c:f>Sheet5!$C$19:$C$22</c:f>
              <c:numCache>
                <c:formatCode>0.0</c:formatCode>
                <c:ptCount val="3"/>
                <c:pt idx="0">
                  <c:v>16.406746031746032</c:v>
                </c:pt>
                <c:pt idx="1">
                  <c:v>15.30607966457023</c:v>
                </c:pt>
                <c:pt idx="2">
                  <c:v>14.969202898550725</c:v>
                </c:pt>
              </c:numCache>
            </c:numRef>
          </c:val>
          <c:extLst>
            <c:ext xmlns:c16="http://schemas.microsoft.com/office/drawing/2014/chart" uri="{C3380CC4-5D6E-409C-BE32-E72D297353CC}">
              <c16:uniqueId val="{00000000-967D-4AEA-9B35-E6CE06A77DC3}"/>
            </c:ext>
          </c:extLst>
        </c:ser>
        <c:dLbls>
          <c:showLegendKey val="0"/>
          <c:showVal val="1"/>
          <c:showCatName val="0"/>
          <c:showSerName val="0"/>
          <c:showPercent val="0"/>
          <c:showBubbleSize val="0"/>
        </c:dLbls>
        <c:gapWidth val="75"/>
        <c:axId val="1520033136"/>
        <c:axId val="1520035536"/>
      </c:barChart>
      <c:catAx>
        <c:axId val="152003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520035536"/>
        <c:crosses val="autoZero"/>
        <c:auto val="1"/>
        <c:lblAlgn val="ctr"/>
        <c:lblOffset val="100"/>
        <c:noMultiLvlLbl val="0"/>
      </c:catAx>
      <c:valAx>
        <c:axId val="1520035536"/>
        <c:scaling>
          <c:orientation val="minMax"/>
        </c:scaling>
        <c:delete val="1"/>
        <c:axPos val="b"/>
        <c:numFmt formatCode="0.0" sourceLinked="1"/>
        <c:majorTickMark val="none"/>
        <c:minorTickMark val="none"/>
        <c:tickLblPos val="nextTo"/>
        <c:crossAx val="15200331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Work(AutoRecovered).xlsx]Sheet5!PivotTable6</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Employee Type Vs.</a:t>
            </a:r>
          </a:p>
          <a:p>
            <a:pPr algn="l">
              <a:defRPr/>
            </a:pPr>
            <a:r>
              <a:rPr lang="en-US" sz="1200" b="1"/>
              <a:t>Average Rating</a:t>
            </a:r>
          </a:p>
        </c:rich>
      </c:tx>
      <c:layout>
        <c:manualLayout>
          <c:xMode val="edge"/>
          <c:yMode val="edge"/>
          <c:x val="9.5677608960851715E-2"/>
          <c:y val="7.600950118764845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472C4"/>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239436619718E-2"/>
          <c:y val="0.20779097387173398"/>
          <c:w val="0.92253521126760563"/>
          <c:h val="0.67361026427516035"/>
        </c:manualLayout>
      </c:layout>
      <c:barChart>
        <c:barDir val="col"/>
        <c:grouping val="clustered"/>
        <c:varyColors val="0"/>
        <c:ser>
          <c:idx val="0"/>
          <c:order val="0"/>
          <c:tx>
            <c:strRef>
              <c:f>Sheet5!$K$3</c:f>
              <c:strCache>
                <c:ptCount val="1"/>
                <c:pt idx="0">
                  <c:v>Total</c:v>
                </c:pt>
              </c:strCache>
            </c:strRef>
          </c:tx>
          <c:spPr>
            <a:solidFill>
              <a:srgbClr val="4472C4"/>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Sheet5!$J$4:$J$7</c:f>
              <c:strCache>
                <c:ptCount val="3"/>
                <c:pt idx="0">
                  <c:v>Full-Time</c:v>
                </c:pt>
                <c:pt idx="1">
                  <c:v>Part-Time</c:v>
                </c:pt>
                <c:pt idx="2">
                  <c:v>Temporary</c:v>
                </c:pt>
              </c:strCache>
            </c:strRef>
          </c:cat>
          <c:val>
            <c:numRef>
              <c:f>Sheet5!$K$4:$K$7</c:f>
              <c:numCache>
                <c:formatCode>0.00</c:formatCode>
                <c:ptCount val="3"/>
                <c:pt idx="0">
                  <c:v>2.9424603174603177</c:v>
                </c:pt>
                <c:pt idx="1">
                  <c:v>3.0335429769392035</c:v>
                </c:pt>
                <c:pt idx="2">
                  <c:v>2.9583333333333335</c:v>
                </c:pt>
              </c:numCache>
            </c:numRef>
          </c:val>
          <c:extLst>
            <c:ext xmlns:c16="http://schemas.microsoft.com/office/drawing/2014/chart" uri="{C3380CC4-5D6E-409C-BE32-E72D297353CC}">
              <c16:uniqueId val="{00000000-63F8-4A54-A6C6-01A62EBE3150}"/>
            </c:ext>
          </c:extLst>
        </c:ser>
        <c:dLbls>
          <c:dLblPos val="outEnd"/>
          <c:showLegendKey val="0"/>
          <c:showVal val="1"/>
          <c:showCatName val="0"/>
          <c:showSerName val="0"/>
          <c:showPercent val="0"/>
          <c:showBubbleSize val="0"/>
        </c:dLbls>
        <c:gapWidth val="219"/>
        <c:overlap val="-27"/>
        <c:axId val="2038303503"/>
        <c:axId val="2038292943"/>
      </c:barChart>
      <c:catAx>
        <c:axId val="20383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2038292943"/>
        <c:crosses val="autoZero"/>
        <c:auto val="1"/>
        <c:lblAlgn val="ctr"/>
        <c:lblOffset val="100"/>
        <c:noMultiLvlLbl val="0"/>
      </c:catAx>
      <c:valAx>
        <c:axId val="2038292943"/>
        <c:scaling>
          <c:orientation val="minMax"/>
        </c:scaling>
        <c:delete val="1"/>
        <c:axPos val="l"/>
        <c:numFmt formatCode="0.00" sourceLinked="1"/>
        <c:majorTickMark val="none"/>
        <c:minorTickMark val="none"/>
        <c:tickLblPos val="nextTo"/>
        <c:crossAx val="203830350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Work(AutoRecovered).xlsx]Sheet5!PivotTable7</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Performance Score Vs.</a:t>
            </a:r>
          </a:p>
          <a:p>
            <a:pPr algn="l">
              <a:defRPr/>
            </a:pPr>
            <a:r>
              <a:rPr lang="en-US" sz="1200" b="1"/>
              <a:t>Average Tenure</a:t>
            </a:r>
            <a:r>
              <a:rPr lang="en-US" sz="1200" b="1" baseline="0"/>
              <a:t> (In Months)</a:t>
            </a:r>
            <a:endParaRPr lang="en-US" sz="1200" b="1"/>
          </a:p>
        </c:rich>
      </c:tx>
      <c:layout>
        <c:manualLayout>
          <c:xMode val="edge"/>
          <c:yMode val="edge"/>
          <c:x val="0.10271194107917839"/>
          <c:y val="2.854246544597602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1466"/>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Sheet5!$H$13</c:f>
              <c:strCache>
                <c:ptCount val="1"/>
                <c:pt idx="0">
                  <c:v>Total</c:v>
                </c:pt>
              </c:strCache>
            </c:strRef>
          </c:tx>
          <c:spPr>
            <a:solidFill>
              <a:srgbClr val="D41466"/>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Sheet5!$G$14:$G$18</c:f>
              <c:strCache>
                <c:ptCount val="4"/>
                <c:pt idx="0">
                  <c:v>Exceeds</c:v>
                </c:pt>
                <c:pt idx="1">
                  <c:v>Fully Meets</c:v>
                </c:pt>
                <c:pt idx="2">
                  <c:v>Needs Improvement</c:v>
                </c:pt>
                <c:pt idx="3">
                  <c:v>PIP</c:v>
                </c:pt>
              </c:strCache>
            </c:strRef>
          </c:cat>
          <c:val>
            <c:numRef>
              <c:f>Sheet5!$H$14:$H$18</c:f>
              <c:numCache>
                <c:formatCode>0.0</c:formatCode>
                <c:ptCount val="4"/>
                <c:pt idx="0">
                  <c:v>17.6282722513089</c:v>
                </c:pt>
                <c:pt idx="1">
                  <c:v>15.168885191347753</c:v>
                </c:pt>
                <c:pt idx="2">
                  <c:v>14.43956043956044</c:v>
                </c:pt>
                <c:pt idx="3">
                  <c:v>18.755102040816325</c:v>
                </c:pt>
              </c:numCache>
            </c:numRef>
          </c:val>
          <c:extLst>
            <c:ext xmlns:c16="http://schemas.microsoft.com/office/drawing/2014/chart" uri="{C3380CC4-5D6E-409C-BE32-E72D297353CC}">
              <c16:uniqueId val="{00000000-A545-4301-B875-E523696428B0}"/>
            </c:ext>
          </c:extLst>
        </c:ser>
        <c:dLbls>
          <c:showLegendKey val="0"/>
          <c:showVal val="1"/>
          <c:showCatName val="0"/>
          <c:showSerName val="0"/>
          <c:showPercent val="0"/>
          <c:showBubbleSize val="0"/>
        </c:dLbls>
        <c:gapWidth val="75"/>
        <c:axId val="1520033136"/>
        <c:axId val="1520035536"/>
      </c:barChart>
      <c:catAx>
        <c:axId val="152003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520035536"/>
        <c:crosses val="autoZero"/>
        <c:auto val="1"/>
        <c:lblAlgn val="ctr"/>
        <c:lblOffset val="100"/>
        <c:noMultiLvlLbl val="0"/>
      </c:catAx>
      <c:valAx>
        <c:axId val="1520035536"/>
        <c:scaling>
          <c:orientation val="minMax"/>
        </c:scaling>
        <c:delete val="1"/>
        <c:axPos val="b"/>
        <c:numFmt formatCode="0.0" sourceLinked="1"/>
        <c:majorTickMark val="none"/>
        <c:minorTickMark val="none"/>
        <c:tickLblPos val="nextTo"/>
        <c:crossAx val="152003313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lvl="1" algn="ctr" rtl="0">
              <a:defRPr/>
            </a:pPr>
            <a:r>
              <a:rPr lang="en-US" sz="1400" b="1" i="0" u="none" strike="noStrike" baseline="0">
                <a:solidFill>
                  <a:sysClr val="windowText" lastClr="000000">
                    <a:lumMod val="65000"/>
                    <a:lumOff val="35000"/>
                  </a:sysClr>
                </a:solidFill>
                <a:latin typeface="Aptos Narrow" panose="02110004020202020204"/>
              </a:rPr>
              <a:t>Attrition by</a:t>
            </a:r>
          </a:p>
          <a:p>
            <a:pPr lvl="1" algn="ctr" rtl="0">
              <a:defRPr/>
            </a:pPr>
            <a:r>
              <a:rPr lang="en-US" sz="1200" b="1" i="0" u="none" strike="noStrike" baseline="0">
                <a:solidFill>
                  <a:sysClr val="windowText" lastClr="000000">
                    <a:lumMod val="65000"/>
                    <a:lumOff val="35000"/>
                  </a:sysClr>
                </a:solidFill>
                <a:latin typeface="Aptos Narrow" panose="02110004020202020204"/>
              </a:rPr>
              <a:t>State</a:t>
            </a:r>
          </a:p>
        </cx:rich>
      </cx:tx>
    </cx:title>
    <cx:plotArea>
      <cx:plotAreaRegion>
        <cx:series layoutId="regionMap" uniqueId="{D5437204-23E4-4EC2-B2EA-52B6ABE04CE2}">
          <cx:spPr>
            <a:noFill/>
            <a:ln>
              <a:solidFill>
                <a:schemeClr val="tx1">
                  <a:lumMod val="95000"/>
                  <a:lumOff val="5000"/>
                </a:schemeClr>
              </a:solidFill>
            </a:ln>
          </cx:spPr>
          <cx:dataLabels>
            <cx:visibility seriesName="0" categoryName="0" value="1"/>
          </cx:dataLabels>
          <cx:dataId val="0"/>
          <cx:layoutPr>
            <cx:regionLabelLayout val="none"/>
            <cx:geography cultureLanguage="en-US" cultureRegion="NG" attribution="Powered by Bing">
              <cx:geoCache provider="{E9337A44-BEBE-4D9F-B70C-5C5E7DAFC167}">
                <cx:binary>1FzZbhRLtv0VxPNNn5iHVp8rdWYNnjE2poGXVGH75BwRGRk5fv3dheE0rvYBWo10RT1gudJRMazY
a689FH+/m/52Vz/s/IupqU33t7vp95d5CO5vv/3W3eUPza47aoo7bzv7Rzi6s81v9o8/iruH3+79
bixM9htBmP12l+98eJhe/u/f4dOyB3tu73ahsOZ1/+Dn64eur0P3jWfPPnqxu28Ksyq64Iu7gH9/
+Y9693HX7F6+eDChCPOb2T38/vLJH7188dvhR/3btC9qWFno72EsJUdSCEYIkS9f1NZkn9+PlDhS
DFFKENGPry+TXu4aGPgDK/m0jt39vX/oOtjJp59fDXyybHj//OWLO9ubsD+tDA7u95e3pggP9y9u
wi48dC9fFJ1NHv8gsfu139582uxvT8/7f/9+8AZs/+CdryA5PKvvPfo3RLYP1mfFz0VEMEUU0xh9
euEDYOgRY4xKhtTjc/oUmB9Y0PPA/DnwAJjtP35JYE7MfbEzPxMYfaSx1kzxfx38gcUQhaXWYDOf
XvwpMD+woOeB+XPgATAnl78kMP/wxWJ/KjDsiMChw+GzR6Y6oDKM8RFwHNeCiy8W9cifn6ns+wt6
Hpg/d3IAzD8+/BLAfJttv/YwT/7yP/Uw+ogjyiVQ1p989bXZaH2EsKKC6s/osadmc+AE/npZz2N0
MPzJTn4ND5Ps6uIP681PdTLyiHAmBBDaIygHTgZjfSSwJBIzoLz96ykoP7am5xH5euyB4SS/pqtJ
rDEPd6G468OXY/rvlRnDR1xyzCnlz0IkQblR0AmYHPiZH1zNX4Dz9VYO0XnzS9Dak1WDZk5sbf3u
3v48aKg60lpxjthnT39oPYgfcSb3pPZl0kdP8yNL+StcvmziyfZgd69+SVBO7nf5T0SEsSOqNJLk
C12pp6IZY3YkuKZSoQNr+e5Cnsfj87ADME5WvyQYZ+BU+7tq/nJZ/3vyovKIE0mU4J+jxwM8FD8i
SkpJMX0ktwNUfmRFzwPzr5EH2Jy9/yWxudgV5uHnAcP4EQW/zzjlj379QCsLfUSwwAzJ59XYd5fz
PCqfhx1AcrH+RSHput1d3ncPIUBa4mtF+mSD/6FQZuQIFBcE9vKzTRx4FQlRDAIpTRVg9jjpo1e5
2P3gev4KmyfDn2zh95cXv6Yku7Am/NTon8kjOHqONSRePr3AtX8dxmAEiplxTAQ9CGB+YCl/AcyX
PRxC8mvqsMuH8cXxrnFdXvifyWj0SCgusP6ikw+AAbPhUgqi0edQhzy1nh9e1vMgHQw/gOry+Jdk
uP2m3ltffTmp/14QALlpqgnbJ5SfMx/JjwQ8ARw/+x3xZe5HjvuRFf01QI97OcTm1xQEl9aH/EWy
87YufmoWDWIWCgqZU/SsMpD6CCtOlRCPSTR0iNAPr+svcDoYf4hW8mta0qddrXaVDbsvN/onWJOE
GoCgSGH6iBWkZ546I3TExD4n+jl7A8+/VgyPd+j7q/oWUl9GH+L0a4ZAr/xDZs2XU/oJCFHgOyWU
oOJ5hAg64lxhBHmCL7M+Mt33V/I8Kl/GHeDx6vqXtJs3D9PuJ2prisEeqGIKP19UgyQ0BdekpfxX
vPq1wXx3Oc9j8nnYASRv3v2SkFw9GNPN9bD7qZloho6UhkT055oaQodRjzxSVClA5rNbgkzC18j8
6KqeB+jp6AOcrn7N0Oc27PIvZ/TfExkFy4CgFAT05zQ0yOcnrmZfXJMKGgjEgSD43jqeR+Rx1AES
t79mxHOdQ5/Ci5Ou3pn7n4cIFAYEUURz9dmzgEV8jcg+4MFKoX3F89MLAqKvLeZHV/U8Pk9HH+B0
ffJLMtsbYDboUXn4iVEp5dA+A74EARCfXgdmA+01lFGyr7E9Pgfa+xqkH1rS8wh9NfQAnje/ZsPA
2wI6bH6q09mnpzFRmgpo19i/Dk1IHe09EoeKwuPzAxP6kRU9D86/Rh5g8/bXdDb/3EE6x2Thp2pn
iG4whpYB9fn0D3LU+JN2hiYpxB7V3IHt/Niansfn67EHCP3z/wmhv25e+7Oxb7ULu/WnjsCv+te+
/fTT9qFN8WDoZxJ61A1PmiW+8NPJ/e8vCWNfJbf3H/GEvA56Lh557c9xD7su/P4yEuJIS0oFwAwx
ElQcQD6MD/tHwIl78wTuhJwedCkosE6zj6N/fwm+jULEBIXVz4Xvzvb79zFUZCmB7KzG0LOgoXHh
zz7MK1vPENr9eRqff39h+ubKFiZ0v7/kL1+4x7/aL5JJyOFKJCV0pTApOMWwMne3u4Z7Dn+M/4em
s8mwdvWHBTedz+KJIOm6eLSlrU9o344dg8rGn32Yz8wIO3o6o2QMEaz2BwFx++GMnUddPjZ0fE+X
npc8GXvWeLMinaxkuxFDy8WHtKQLaeOR9KHLLiQGbvOQNPnWMvatA0/WQaEZlEgOYg/6PhkA83Tn
Cx36NtKiedsw0wQaB9vz6MG2eTvzs7zqDF77VNriauhUtoyxy7nN1pkKZLAxFPzGeogDydqzOlXi
ZqK+VnPcjVgM10FFqEhavkz2rJkmlMclYmnhYpYKjM0pyhEfru2Qa0VP0rIKUZ1UAxSyXu2bV90c
08rTadh+e8cYMiFf71hBOQXttSv5VK6Ha/h0x5VIczO2nbwdeoN6vebek/mMDEs0jzGDdCU7zvE4
tW08VZrCjywMFpYWCVeOVUz7ciTpTTqJ/ZukLZbGHxeO0KhZl+3SIbxp68F1xXbhc2XnVTo2raMx
nlWzvPUStyGNv70lAvT3ZEuMK0XAGgQHBCHg3V+2r65vS02z2NKQWxVy2rpNcNl+ASGiPUxGZ2iH
ewuqZIa1pfkUpSEBnTLD1rxrfbWLcoznMzzx/Vu2rbpqV+tSsuNirPfn0M6jFZdpO8FfFTndb3HO
GtFtqkh6unHKD7RL5tE42O53tgbMf7A1jSkjGEwFMieYHWwtTBWWdW/nW5oNFRx/8C1craVeCnsX
kKqIiedg2+WtJCYaqriJLAZAJtHU2bxeGoFDttE06sfbpu48HMcoSwq3jw6LKf8wRaThirGxdvCo
6wsBuyZu7EgSdJPDhEVIEfyW8xnDUTQZg6MIQeZRSHjdl2ASuSYl/PZ4Plkx2Wr37UM4sFEFiQxK
gKS4AqZDRB7YKB4XJmbRRm+GRlpgB7sUsr4kuZqGKoGOoTwz36OF/Ud+RYj7KRmUVwgC3oW4AgH7
f32jUGlTJtwk33Q9hhsSZiiMFtt2CXA+rHTM8nU6RnbqYlHTGQ68HlJT7RogPTil0U91uJKiU2m5
SQNTQAZgkMO1h7Cm2k1NBIYfJtOJy8+wZe1o4CinWhmwFbCiPRxZNe2BiMoCww89l3q4RraxsBJe
VXCnKxE6MMJvnzYFqff13sH7gN7QAlM4aUjpkYMrV+PSGzxW/EHhNABBEMcczILcAFNy3rtqxyLP
u41p525mq0Amnk9JZFP0MTOemSixZKrkqYZL068qHZn2eNRw/S5q3rhojm01cfeRV6Gc7Ar8Zl3S
JJOS4Qc52bm/rvNJ1juluEvvaENbcZmJYk8iDS72G2aO++ZVjlEYzSqrua9cbEfeNOdYzi0sOWsa
sFXSULjiUfeJvr59SAdmKaC2Rpjmgu0zOXBcB/dD4qboc5Grh3S0pmyPQ8NqdlyzofPyeOmyUIzJ
Ujjoc6xRWpB08+3pMQRTTzCC7BCVYBRUUUAKFvP0fi4lVZ1AorgvcUWrIgmWcprHWpOoLTd+GjMf
Vj4PGcvjiEWLM1cjozNcI8wWMdLTIHLTVbG1LfX4EkLvFp59e5EHNiShekwZOHi6L3HtJcrTNU55
EZHc0+heRH5AZJUtMgPrrRULFMXGg0l8qDhKA8TY3/LpB9js52Ua6ALyNwRc5+G8rp+ttBFV99kM
d07EA3J19y5nKTFZPJZFX7wyKXwbJsR5bsFTfscbHfhXmF5C1hW+0KDBLYGjPmCrjA9FhKac3key
li1N+IgE34EhReHkkbmKCFt8Qat27m+qDqEljyHmqOFQvn0QB7wpEScQM0DSHdrA4TToAQBBFKic
K5PepXox3G9t65p0Xkdp0+l5Oys/ASrfnvLfN6+kEkzANwY0ggbnA3GRyzytyxn5eyZGsPLNjMWC
qw33Yw8SslDAqh98D6fexp2AHNwHi+bB6/VQWOTG71wEfMBkcAAaQc5hb6jQLAe65+kNzPRScu1C
9BEK9LKJjqeQ7w2imWwO37zpx5ItLCmabiYunjQojDbmBcr7m8aJck5MhL25ATe4V6Ytt55cN0Nh
uo/fPrNDKQyRHwK/AK0U0P0K1nLAJf2YKo/aZfo4+eDhEqC+QnBYaBopj+LJ0yG6caRq90YTRrv/
Ubis/08PC4N+BreHIA/AKANqe3pYqiVdmDthP5qaR8DhJbAXuKRhRgGkME058H6X9eANm5IbYGHv
Go/5sYrKvfBoc2DbPfPPOYwyxVIPZ2yqnG2+QyuHAlZCqzakMcg+BwsIC3HgnyYKQkubhX7sUiL2
qjN0ru6vwDkXziRjO7ewuEg2Azyzc9uAKFPVMkc3o3PpSad9XWZJsyxoPmvy1oCjNRoJEIU9R1F9
LRqdLU1CqJ6AEklUznutvugaPrUq0hH8+7fxxwfyFbaCoSKgBYIUAPRs8gPGgJtp2sEM7oPkdh8L
OaQ4XMU07TUEPHiREVB7Oj+yZ90zeNZ/ohOHUwWPpjFQ0W76kX7foNkhi0NoCIEp1xgTKO/927Wo
pqpr0ty6D86DFbVr2lWKXRCc0/mMdv1eMut0qJe3TT7Ns4z73I9tngDhj+I6a5c0OvYNK0H6Rz3o
HQUKE67JxIam1tuq53t4bEc1XKF5kKCLnC+r5e1Si73cRXW9d1oFnD4AZI3eS9JHQa8gpgLsKC/n
vXRdUBbUyvGOdhsh+z121bRXo6v20/RaZfsAR9lpH8VYEA+w8iIy+ygmON6ALOuEgeBBDx4PN4za
JZx7X6U+ruvGkyaJsrSZjjMGzvW9USZlbwc0YLhkUmWgM4bWWJAo/9HdgIZRUBjwDSyy75CDr/Mc
xskGhTwtJ6fvUAnxzwdGPbABERUHavC0ycjxMKrBNAlqmCcylr6GEDquF4S7JFAzydtyRH108511
PUqcf0lk6AWHflbI94I+3js8qPw+5QuEYL+yyLutXwjKuzXh097L99BD3ts/usWAo0hsl0EwoeMm
XXIs4sCzgJszEIOQ5sgSW7kw0XPCJlOiqyblWWaP53YErr1Mp6LC05ykBKB837Vt02ZrXxJm2nVT
9wsJCbJIdM1KeY6K+pxO2FJxpR/tpBJqiOir1DS4nS6qLB80SNF+EAXWMSpBAh23i5BFs6qj0gG/
1/XAwdpkBMPyuGpGCT+y2iqwNjFX4KqI9nl/Un06zTFvCFiqjqYZLsA4kAjciyVK1ZeG9HDcGFRr
Ly9pV+9NOSrJnr4dkA7ghpzCSxFXXWjwEpvOa1OshJN12ce2gA4In4g2CJgfTRPArcsM/oUbO8L5
Lq1qfbqR7UDbE4miSpC1UxambKqppMMpgvC8yJJ6ajoIFCCArcv6ltq+1PRSzEEzd1IKFJHhlHeD
BzOZC1oBZetx7mi7yqu+gThjLCcJYXVc5kHZNIl6m42oiVuoXHJypVvt5LjOWijJtG/4rIfFvoEA
e+8oU1whIi5t6CBqflM4CK+yFdxzcNOb3LcYl0mDVef/mCVpO3XKxTSSD5hPc1CXrBlT99poXVZk
XZouQnXsEBJTSCBdBj5qbewM2K7GiSx+jlE0OTskLVx3rpKZzel4XukudEsMND8WpybSygPfFDnq
tgzVYfwoUFPN+SplqTMmbqRp/DvTtirqY/WYY4KUxh61FvxMJs5VU0gQ1SavBemTlPcYkIdILwWA
ZhP2DPx4NeoCcnsfjKwrgbZeg9J08eCRaHDsu8xKWAapKhKPVTToN+DsrbpxRkf1pil4xuM8y8Yb
Phe8XM3FmG4LNtDjAtHlpPHTcNz7zF5LL0gyaZ5fyiLUKGnZ4N+kcKmPWcZtF4P15R9L7+p3GSrs
atI4rWNV07DFGstkJIafKYc+2ArM0YxOnIuxcCvJ8hzQRZHflHJi69IW/aulrANaw80NazUjWsON
Fc1d7vobgpk78yzKzpqhC2vesSkBgZcdD7bXq1yP6rV0eQv+0hX3Rdemqzp3WTwzY1Y81e2pWkiz
mVMD7GocZ/DRajYJK43cjPCRJyqa849+sv0W9ER63+qq3lYTrpd41iXf5CWyN44JssR1htoujqjN
bsdpUbs6MjzWtG/ejIoUa0QCOmVI50Vso4ies8CXjQ8dlMdKmb5GES8gDghU32PIbQyxxA5fD6TM
i42bTbTGXROuu4GFkz0VrLp56k9p5+cq5s2oklTqNFfvioHo+QQ8e3/XEVbite1d8ElWNPkcD5Sr
BxW4bFZRGvnTRoObXzEcytfTQKuEgw88413AbZKq3O5Q2bnzCbpyzzqB9zc05fukYTaMp5Pvpwsk
q+FENTY6LSqak5UC9rvH40hNvCwK53GAeP396NrxoY2iKSEFXqChurQEPLWDsHxZOri5ee3qGCIR
36/cMlbTqeizNosRdsXljCUQceOmZBhpTU+hMlG7Uz+1fkNcT8543UxxSflbPs53qE/TS4bBfIau
D6tGtqiIs6kZ5IrPlq6ZDObS5cy/n900bEoE+dysi/sKtEWVyCLjLo56ynaQirUxJbXZWtC+MUFN
eD1hU73u8jlUSRVCdtvmc/vOT64hcTv1U5Ji78q4hPVBilGJtALDm/IlYZMarzTp8joxy1DuysYt
cZSh5q2xRRs7N+DX2jJ14ohXSe9ResoKw3adEtN5uWA/xM6yHiZNQ5z2UZvMWZ+dCxXZIq5xpXc+
gq9/rlTr2jLmZddeiVFUGyB6IRJdLPI4YJtfgf4FzTTm/pZY47ZDP+Ft6Qax8zS9HculvF3aZlHb
1rE5Ltsme5jhQLZ5kH2/thzNN8FrnsaetZCirLIQo3wYToSu3LaVmuM4k52+1Sboj3Ry9E3pU/tx
WIbloYcLvhqkJRcMMulbBJ5i1U5tuGmojWI+muE88l31YUHWbGmNU4h4+oVd5jNi4MsmYCRUFioC
r12JYwm568R1ptxWvPe3EDNRWP9ATjEydFMK2r2vXdpeaZP7YzzX+qZp/HKWdWW7niRQblyaprg0
DIVT37PxynSpf+OVYne0GoAcSDsPl2xuwHhaOr7CNPRnk5fjSTFO1Ma2V2abioat8lZA5mIEzjtZ
Ip+ep2nuXy9E5bcKePt9u6jwBhx+dgzGJi8WHAWIDUSxqXXKzyGli2kSGl2v1DIbCvfdm82SRfaq
qlR+lU3WtQmUQtDGj2X73oWeZXHKl+Xca9afQQBQxVnU2DcZXXQDnN1MayordYztlCWDW9grNWR0
m/c+uo9SArHd+czZUuhkbiao0a5k7xqlzitOBxnWCLqS6xDX2qXnY+SyK93j+jJis3lbB7+DMVnc
hQK/7RpQMGUvy8tJl5DW4A4Xp9o68qGP0n5M6nxEFyCh+9uCDEO7zUlNWaJzLM9Yar3aaNQYfdrk
yq0gccmWeIAE70rppZFxuQQ9xA1NzaWNIMF9NkethLMWaAz+vNXDWG/w5PF4YljbvKITi15LowuX
iMnndp1r56/LrBiaNeQ45/ysKSpbrCJvOGQa0hRHWzl03XI9K+P7fLuXHmil2wm+yljBqdkxq04r
yGT4OsESlEvCmz4dLipIMXcJ7XH2ZpSLnROLanEOYXCKVyMGiXgWIGYJb3mRL8oDj3gXuADhlBmQ
68dDEPKUkwmZ8s1C55QM8Ty1SPenBMgOnSiWD/O2rWfjV/nQ8f5GR1lVQskpq7WPfZRmdZVETE83
BYUyUUxyVr+2M46W7SjoXCZItgSdj7qcTEJ8i+SFrIFOVxB4LitrluK0JKFIoC2iOg3RPHXlq3qO
hF4oHL9BU7PCiDTVPvpxhDevQmClCqtZlKImsek7C/aglq5NejyTZs1wX+fnVe5KETfGTUuyhKk1
MW3m5QbinrI6NgXjdp2NfLyoCqh4rcqpmI5pxrBaCYVyCamX0uOTKvOuil3P5RyTcZrfiEDCZcT1
JJOmTFkXS1ZRn8xzJt5iF/n7QYM0od7NZGttiuk6G3LSkwQkXB7ZBJLREOKNsczF9RwxK0GY9Wou
6gSYNMAfWBQVU3EHJNQqsc5d7WKetXjS66qRWOZrRybL+QWOBtHflso06XHZKrbLhuHDsuTZbZa7
D5l2vIwhTGhuRihmrFOV+i0C54GAJIS/EUouZ/VM6ktPi34z5F4nrnWLiyWkP1zcNLy58aYWK+/F
HPeqYMCvQ2juQpYuG2nrOm6zKb1wFfiVBE/d2K4WcDbsSnc5vZFQMfOrYlApCL8cLkwMceZ4j62r
XrvWdGrdSZmdd9bYm77tQrbup2xIT4RpMhlHzaRPGlu2K2LaelO1Kb8xFcJrHXJ7VqU8uiDVxM6I
E0Nisw4llYawaEVICo2Kvey3y0RIHSMJTniF9NB2a4eFvYS4fAwnzo9prLsRTUlbZWXCRDe4WOMm
hdwMJBr6k07A5tazjfDNkvriPiVd3W7LKB9WHoxyjJe58pfg5cH5F6KqV0UJ+gKWkF6D1yk2vdQi
6Y3L35ZFhj8IjqYNVKn01iLdbKST5VVUIp8MjcjfIdPc1iWUPjMI3DaSpOV7O5JgY06tfU9R6k97
QtMpTv1UqqSA7MZp6ghsOkPphhXTkEDXEX1VQlhyOoy4uKtyKj9UaYbfVZiO5wM2dMVda0/onM1v
raxJtee0ycW0RO2FSFMKuhXIcX8J2R2rGgjEZtPsvfZEuo92UFGxrkVRgIdqIGQ5MdwUNul8MYVV
qBcLgYAcS5zQGngkFlFR8ovadeRjnuehikkNa4jLWuYqqeBzEyME3Il8dvykET2RKwjhh9qD1qqy
08bZ8E8HUVueVI5S9AEc7+hjHalxOI5CJVbBldFx0XJyK0qWb/AyVH1czJF7xflUfuwH5cA9QOS5
sT2ktGObcnreceXP3LzgOvYZSJrzqevdx4qEqUg65kHYFkM93YUwg62AUUKc1jtO2f0wanioy2FY
m3Kgp5DeyqBGWEwLiHlIxzwwSM2km0bm4YzNEL/FEciRsKrTNuLrqG0gl4aWgb8NXV2/l26YkgpS
MKsaRS267EeJbwJEeRrKYKDhYhHGvN6OIKpOgf3MuJ7aPC9BymmQnn7pIntJ8xFHSZ/uS89zg7hb
ezdA5r7tHFyihOVNXrJq2GSDcK1uqqSsQKT59T6MHZJ0bgsCmpqadHlnut5Ur4jFY7eCqCKtgNK0
sItLPO6zet5GiJSGvRI9TVVc4baguxr6JCKTDJGaynQD/0tFNaGLKrfC6gSi7Ym5uF/ypusTCQ6X
z6scg9+q4x6ypGxemWFOm+psVimkdJKuhwDMXdUDtIXQeIL0qe43vndt8S7LKmaz1QimIgegb0qN
j4eptSJsMtBq5qTP+6j5o2u7aeDrHAp+jVnzdsbVTYpIJIetg8pgMCs/swiVVyUU5gAHFkF9sC8h
Q2jGaYD0MWz/oYm0RHCOXWnmlXb5xN9xCHHzm3aC2/ohcgLyB6HWkGaICE4ndwZdYgjyEBx4HCJh
sMNF3mcsRZPYQr5yAXtrcaeL970b8yiPjRrnJYLINi1HAS4C6Di87XNIKKjzAIJyukSlRjNL+qzr
22q7FIgAWuDySlt+pKo3Q7Pidehnc0Z72N4Sw3+YRUiXCMjoNekNDdwVYi2gM6Ogp6jv29mmK1oE
0DgQO2TtxjlVAh9Hwa4qXmcXJIeoIU6dBsacdQEiSrFtEWQzz26Ts4HQtkgMqJF6ZOvMTKyo124c
mdWQOzBWnS8g/dQ6jWqRQo/HkGrXx5i1mq3lvFC29cQ3b53q69tosV2IiYUGn5j1YDtrLPLmHpkK
VBZklXNfra3odL4aPDFyihfShtdQiOvnT9nrU11kwxWHdpBj2vbFuUUpTSoi+osSz3OzdrQJJ2HQ
aEuhEntT6mmUJy1IOBlT42YWT2aszNYHBGX7SbnRQNFrqO7dgtIKqJU1aSzAj/arQJf5uiuicQKB
ENVrUKAQIaal43zrBQvNKm3U9DFa0ml2Mc7GFl+rqqj4Cv5fOHPnkZY+7soBQgOzRANEI77E+Rrk
hO+O+5xXw30WTfuMCyhqYpKlyrMN1D+HNNo0PaTBb3vSapOkiFm7ZjPqjnFn5ft6qBkkLGVKMptA
QrHgEKHKubtslED9iiDeh3fdMvoMwHFpkycG63YAgYTJGWOQ3LrMIPJuYtaCDr+YXM+meKSVXMtK
1KdR1llIEfccihZquHTN3CZk7ruVMly3sYxCvoV6AAAjpyyK6aTa49bVbZn0kDD7uJSDh7uR6td9
hCzsc3Ebgd10NQPYK6ZTpddlb8eHqNyLgqp02XkENNx9gOByzF/LsvF71UVJcQwKRpx6JnnxESiS
zls6sPLajjS9gL6A7D7zGE5ejct0HKACAJmRZSmm2BVovFUT769GX+ewBSgPQ6PB/7F3Zs1xItva
/kXsYEogI744F0BNGq3BsuwbwrLbzPOQwK8/Dyp1bw/7uL++390OKVRFFUmSw1rvetbCLWtWU7ck
CJALeW8gH7qhzGp1MhAt0lBZcfpBWTbxeZH39rGysyxoVSce2iiu94NZ6c9O1xu+dOc1TLpiRfnu
18UnrrjcwK2ZaWiO/USwtKggwmQ6yekUO13NMl+t8A9xpGaaK4sE7AFvOGgqdzH35labwtctAvZh
PFkTS69GHCH1h8aNRt+K+xajoFr6a2tsxqvYNCYv1EXcuPtsKJpHNbsDmM1QcZVl7rif7C7xYr/E
AL9ttc3i7Ul+qXxs6iX1nTySBJ3yNk1CNvRMIQtN6t1aogD4q9M0zi6f1mwJLb1Md2s785lYiP4U
z3rZhJPVfFN9Uu3MqJ8DNYjlo8tqMV3OQ9U1YdFO3n0vumHkdEK0OAQpKlBp1tdWEZmXXlLk7ovU
oqX0OyOSl5qWmC9LkeYXs9b076yyzwIj9czPRJvGalf1rlyCVPQZerOy0yUc1ZL1ftF5Q7Qbk9Qr
WH87q7jMDHMR+8FR4kmLkma+QbnKLcSAulz8oimNj6ms4sUvG6O7qSPZ6ztXiQWnQJpgfG2ki3JX
GlnymIu5UwH7JlYd9nmYWF3rbf3m3CpLIUNbZh3deEVpPbdLZ8T+NBYfrb6sn7uhrn2QWLTHgWnj
yXhiyBfdx1hTeoxtNWuBhuVx3Y2EzXp0l09VPGqnLmNSh12au7fDONQXg2iJoXRufoUu4B61SPee
UIxTl2EQOy+NuVq72db7+6lbzFPe14MZZJOnNmtNL09CVkg8bt97x95KKidcpYbhVKZyPlTCnIp7
KJQ07BC3wo6hbgetJcYd5otxWS11si8zZTwn0TI/y2gw/KYfdZAEke9Kr4i+gZXooS3s4b2HuX8w
7Mh4qUGunnU+InxtpuNg3J6JZXnXc6ulh2YamHXe+BkiZ3jXjPoS+d5Q6wbzYH0nYy3HojHs8sB+
0FW4Gb0Veq64REXTrlRrdh8yxI7Qm3FUWrjN1Z8To37SvMJ+yBLLLgMbVf/UNJUhaj9TRW5ZX5YR
9b/b5Q16UPfCBpWXUwgEQXTwGY+2Lpv7zu5rW9wOWdKyyvdkGrWgIC2MKUHEecnKllhD1lj1rb0s
GwigTOBEM7Rqnfj4SR+TMltPkEvL8D5KZyW+iMqu82NWe+VgB5Hd6YMWepOwVcfilUvnk1uWwA2Z
NFJHD6ehNVbMRk9f0qDLnU6fT+Myo2L6DqTQ3rYr5X1yqmojMNomL+aCdUwkugix86oSlXRx4njX
tnZcT6c5x4zP9vMCY8SkgduyBZHCpKn/0FttcfsQfKtw413fqCVPEn9N4xz4pYmjjZpiDLaEQeIs
XvX2brK8ARcmtWan655qT0VTFqpVePh9BELTObvJsrof67BXpDoaO72xxr59GfN1Mhafb2nSJVC1
jUnmr03CynCMwA8yGaBYb1diO7Eui0MSz5Pbfhi1eDWFn0ZeznvAX64zX2pDj8N8mS19VDjBrEvP
nfa/D8/9iMAQNXSBgggdbiSKt9EFP8bmkMq8QQeL+6Osmw2anVLR4PZYouogC3o3sccuGCZ91iD7
0owQ3d804Ef0ZGuAbTnAJ5L8aUp8bEDz9/xcKhag2zh1v+bnBpSME8ZfmcuCEafVxMX+JlJqy59o
D5i9jV2GbaX2EYzAz9wPsESPwIuOgeHnFJE/jLnVBJHSo+yGSIHdLbs26ZzG86Vpyizxu65N2wu9
GK1Z+A0sgHbZxaVmX2NfuBbbJIreF8R1/aii0XbC3K3q4qudFWt3X9ZOSbFcHC51a0+Gzu7pZZUU
DREZy+7HvVICS6Nrk2iufafUS+PK0jtDhpic0giyeRi7yK+xNNbMT6qpI4QSz/mEEjStnVoKf9ZE
Zmd7aRqj/eAUw2Ljas3GqMZDI1ViRNANUYxhmBAGLAJ3LdS6An1BUDZMm4VtFp8pc/aTdGOc5FKb
10fl1Gb6NNpFjPVsD6YRLNBb9eI78dDLUKamyoMY+/nIbR3CttbVehnJStcPhjIScx9rvZfouyav
S/v9IqY4195Llo75cSaWO1xr/VBp94jF7vhVdI7TvV/dKa5q5PTaSPo7Oa9FfohS2L/9igBf1r7M
a8tMAhf/r/VejBLh52tiEtebQwjHpf1DjoNSaAKF6o0Ms6hqhRdCyYjCOUQlzvQNsS0tzw+4hKgZ
yR+JV1kDvTwbltfZ16tVT5CYqPp9k9xZjj44+q6q7KZxT6OM0qS4qsScE2DOpnhQ05USUZym+4hw
5Cjuowpf4bR547G3Z6w4FrLZtG7+UdF7qZIIwrbDKptEHUbGScW9lqQHlZZA0sg3+BRLODXpKJ5r
bcShOTE4lBYFCssA+m5sYBKkPyyWNzu3hem6/BrOL2ppWvCeLmHeugA/w25f1rGV5nSROR0e8dGY
Nc11gyUT+egeiKQbZeELe9poB6LNKZcTWwIW+vMcLY4ug0wkUsS3i2pU477LIo29Ze/mlmY2p3xc
pDfdOsR2Uum3Um7EntsNIsmf3DiKtBVru+jpKW1pIY2vgY3bRFxqVtS5xZWRtqlRvMsyhSG8I4as
+nj3Z0jbMrcmLRM7rbnT42RJ21BHY+u8sBoIxFXPZox31LJTFxJHIfbaNuigxOhZ0xtTwOcAv2r7
EtoPae+3rdx2LjvpufqgSdCCnH2WqK3HrGLI+VX3yaA9VKW7kcr2NMSeG0g11AyAFf/SOQyyKzmu
OV9qQniQ7muzbYkDge4jzlYkBo5xhQXHfTEaOzHFB6OYt36ubJmx2Wij1nErtIoQgv0H6qaEx+nS
lASBQHnG4rZB6iVi1LiD9tiOT0NWjWlFf2nJWhMrWG1jvvYyd2tyyp1uEHMZWZzB4q32JdLmbYA5
nbbdebxyXiskobYhnCaDQyHDvVbRhqnqOW3wdj1dZ1ntCzhqwmuCWLnzkAs7klZgKwke6TcuXIa+
exs90dpv1oKbadvFIdm8dsbIqOkC85yaIcW6cRKm1Yv82tLTTnt462rtfPifnXw+Do7OzK9dk5CH
GxgVKuNLnjpN2h3Sylq46NZcqVGOPoinoj+Ap8W19MX5RtUrxgQ7+7AQ+z7h8S0YEUaOZu/cynKs
6aXJLAsOMRtp0CogwGiSfq4vW65GXAoC8wHGgd5inr/2YN0wg1jXzteUmCkEU9DUlaOMI8bVxq7p
51t7Hh5EFAv6x8Hi55dwi+3iZ2dJGKexgTsK/24nDi8uNep/8n7VUsRuuIPE2rr3PJDWcRlpJRe5
fYuRdriy7Mauxejqh2Rr+rlDtVWt/FEXVm27O00XVZ6dMCHcuTnEG++p71SKpzldnaGQplfc33QC
pXgxnLhi+CAFltvFdxM5Grc9VNH2hea0/bKn2ONXUenbdChXsbW/Gp04Ue/HIi7idF/FgDMPSWsZ
sXXM+8U1hkvrPFbSrJeDe3jrcjTDjubMZ3qEHaDm5FmT5phbk0HETX9PwkHmTWHTakOVBnofR5xc
ZAmqGspqA/lboDdimJz5CbfGHYMgYn/ltXwZnczb5+Q4zMuFJftiro+DXetlGRTSLsrJj/oYuxOw
YeT4BJ2RX+Q6iOKmbEd+LlA8ziehKwPqpoV0L24mtEIMEdVlnN1IsDCfnCqagXiiZd3GPnqos9mb
FhY65ESXFKO3K0q22HI3axU+Fq4IW9X8ESolY72BEarz/PgGW+O8Jl22H5MCGuzLYvcUCDo2WUJ3
HKzXOdPWXkGv9wQSo/XJSrxaDe+JeCbKOSI3b5c+y7iniyzCOzlXlMeqFztn1TfwZMD54z1jbrZR
A825DfEzXez1ueLTxmhu1zukqblBYgxwjm9TQGHNT4sVvU/aZl5JH6BvccprC+eRIxyURQb1JMYe
3vSMIK6GKICNxgrkyDzFUbvyHesZTI2wPIGeWmHnmHRQP+BpZUnKTxUMBdieuMRv3+bTYKsURD3O
vYGl0nIi/MubHteDbiY8tXXemFobSGeOXg6pnhX4tDhKS8FVflSYZ5F2oaK+69IbaWUbwgvOxPLj
5pHlIKQBeS7Rbo4yqJG9oxpR9CFgn+HY8BzkZX2yY8tAxmQz3KzQVbNXrop4zLZtlCLa+hw1z2Dw
nXsyGwgk3FipngJU4R+UkXuXr6PSHjowU0zoFenZ+cR6y/jSVLPSA5mtb9cAVKSx+L8hRAU6JycG
eKtV88mRS9IaL/ZcOMWN47TNQozDRDvUvhHOzuYIp0dahfD7AjpcC7zCcLsneF2VD4963GZxDH+0
WMl8r1xsm/arnNKpBY+LAKpgjgDcShlo5trnT6s9mnbtj+wO6MCDYdTYlK4riC+PjPIyk2Yw8SJK
su8q8jbm8O1KzveybaATBHSKtSFu0SuD9gbJSSKCjDqSVrbJm/bldgSxTvosyl5JN2HoGkcQktkO
jKxRcAQJZxv5nxZRw1SOsRajm3VYjGZH4GVzT2nV9s7bkH2D36h1xls9doDzaVtOtTjo5qVDXTLM
TvfejYkbq9pXegV8ZS9rJM2TaqttlsfauqnXPVkU/LIxy4YTqBjj29ah82+gereW56/cljyfSHSS
LQ0Hn5t9xvWrNFtBKrMKUfEuPy9YxKW3b249Y0O1taLdoMG+czrbDsu4bOvIB1NAVB/PntegyHGZ
LlIz3sy4xJ45hzsVW7PG1wmn1Tn7CKDBK13WmFsSToiCv41JN1rNPPVF0uMd75Ks2ADAc4dASW+L
Xk5ZHr7X7g0tu0xMq3C93T/xKG0kBNYHRjC6Hb7lL9B1Ao7oQXObD0ldO7TajeOZ2aBqltlWs7cZ
VJx9vCltt7b//vSbw/pv2PT19LiTxBKlEFTr/BlOB3uqNdW7ZFiel8YMCnHrf4iBghoAv0sf+SmF
gdmkA+5wLjIt+elsru13yYTKy1tEXKP6c4zo+VzXQdtEtn3rSjI6WJGdZHOnxzTjDteE15gnb4vj
79vyoxstdOpd8W+rQeZalCSxzB/bEk2WCdycxQ+bp+98SoWx2eNoYK61W2tM57/r519PCNKLYOJ4
0iQnVv6EoudJpxtFqUf358BQnLPjn9xX/PVtZv/+Ao0tBePfN3a7QlKOdeECvpgGyRo/nXAuMjuu
hsK5f1sxFBwHU2kBrhBiP9u9BzHWRGt3Nyp4i7Acq209f8WgtX612Y/+pkU/aie0CFfKk2xe0FNo
ST8njSxS15S7WO19cZ5UCruOOT6PaKXtPvWmlFuAgLIwM6XF5oBpoSVbQxDV2nENphbPfi+grARb
OUjoAs7btByOBhIZN+li4U8G6pzt0ZyX2d9fxM+3kRvHo2x0at46PAvC+zkHiX23JStPm26SPt9W
pvXVEGp6UY13i+aNNo+m+d2c+U/nEzo3cvtvq5f34zh1Z6wR09PHm7dtb44T4ut6zcpaw76m8T/K
CBU6mepbwRcmBly8/ctyYIH/GNWUZmw3GxqNkbzdDTcvmBdV324bxu8v8Mf1RzAgdNJwmYFk7tsk
4v6kZxHcnNMOsfjoVlqXiwDF07U+OR0T5u+m4K+n4tYhmjmejafv/rzUlZFZLmPsxMezKTIJ1BHG
kdlu4MLrVb3VT3h3nmfnOgBf6oY05zh5eyTTX3/+z2Nd8u/1gUH/fvH/bc+H+vMT/3P956OgfnsU
T9PZ6rn1Px+0teav76Ixb63baij88Mcv5Rz+j4IN5ydL/R9v/lDN4YdyFt9Xc3Ddrf7JXwP8l3IO
/+GBAludhPPH3qo5UJjB3UaFgw5G4I6c2T+rOWiu9S8Xl0wnMcKzeT6OwxbzVs6BqqDb6KFOOE8H
kWSt0w5SHbaKDtQFk+gCwqMExLYcSuOfVHTgCUk/rqw2ewD1R3WKGpBXppPK/OOcFCaml1On05Fn
YBmhSYLhLlkrGYhheF6c/MXTpwxRbh12FZRCkGdO78/zkl94Rt4E+uA9epOXX2joKNfzWFxN3kaE
ac6N2XaWD99R+W42QTVuoVYC+Ovetko9bGOSYCD15b6RWhpIZ5SBK827Jpr0kGAKqIzt5TujJQwe
G5wTzXYKMqPinHqrh1neP0+FfBxFWhMeqE0IgOzF0Ro9LMi5h9JY4aImtzs1U/dseEkTrGKyIBiF
tsNOfyIqdU+G+8vUcXpHNM9FzdNG4gH+gnyVgLpfd0bi9b5ZcT3keINgdu2zY2QocJ1b+Urj8iiM
AWYPohJOmnvqOu/ELjXsop6umWS0i4eSNO0s/2bm2uw7Dl1Ze10f6i1fSvkDy7fz+D2XQDfo3qlM
+z6MOo6adNowNba2SwCvyJYy62Nmd82+xv0Ondbh3dy+U9447LZPZjZkSioBOlbTqXzs6d5vwPl3
YjDWu7gu7iQV7HZFzymLeBWXwm5pvrLM3djSIKtx8lBf4/fs5FBW7uiFsq6+LVVbH1urg92LljxU
+WLGviziL1GhGfSDfKS28LCzqqIJep2Y8RYU2tuD5/m1PplBl8n+EfAuv8IPggvWinUPbbAelUfv
WT0nVcI9eYb2+DpI0nbxwsVu+7BxGQfGYt2Vk0d8SJdw+sYUmDk/oH3uppRGxVlunyytk3sjI0pf
A9leuHIwd1OzjaKBYyERbtLeyJGoe3PnTkkWOJFDBN9kYI1F2eDYiRvG87dZEjLlYUqeX6j0hVWe
e7/yVxaJ2SeBqwrV4MEeTDWfKeml3mi8EBF9vSa1QAZd3z2/3u8yJuA8FQwrzPl1HycMGaIr3PqW
YPboeMWFbsTfmOSMaodjvYTR6bkMlXqbC3E7LO8L8iR9xwN6MWgIM8/zpyZPb8AwT1RKf1xW7rxq
mScUF4kuFGLOdeIyO6TbP7uAn4GDDcqEYzB5zMbXzqgaJoXSOLTJyxd8TXMXQaZeFCbCgR0xaIu8
jy6WShr3BKObgBIPUK7dMgXW0DR4q6a56/JaD8vOpkv1iTbESX/p9dp8iB2T4EUbUcxkWM1dDlJO
tQsLljqrUI9qRlnFm7Oq8mvPZKISZYeMn5Jily9xsdOZJ3oxpXdTIm5ep5eVretRR6gg4lsg5dfe
vLn0ta+X3G47kflFnOjVYdatfAdexzTMvTp4vbdayeVrUXXlIHCxhDAEKrzxAAWlAUrg/uGtrfu6
6eShj+18h8wp92RTFSHESxO8DoBthDPF71J7hX1fWMYkjMPOXuV6fL3NA+Ym84BhNEPR7abMiD43
qdCOIuFSV41zwZ5oR6RUVi9gDqw6boGRf4vJ1EWFYvboGrO5JBARmJURXejdWF25KSyUmMXBU9mL
FqeLr+F8X0W5me/w2tJgXHXtGAvmab0K42pxE7l3HQZZRX7tlQZzFawVyxdMyWcQes831go+yz7I
pCD9R5v5MkNN+IKWE7iDbkG5it4nu7c7KacHP68gLea01I96LSx815hFMTZY3BS3TnNzeYhG8y6x
pHdYjWo5NAOLSWNPUyBaLhuBNaVcj8Escpv6WHqsYKVLbP51bTLlbO5eJy3w6ETOpPbIdyfvKNig
h52w78wlWw5OpHm+GEDq8kwxmNq5waGFJs9rwvBJq1dXs2PPN6ObfyPNnq5ZmAGvfe1IkYd5yVfC
ycu9XTn5zp6HPtSo5ewXtsA3JVn0nWmsZQguVhy8qP3WurxcjtmOSd/45OXMF7ZWpHuUry8esYcd
ud7kI7buU1nb9S7XkneaGm/cesh8S3nxxZLOceZrRV8YIdgWaVG5qsnEnjVnDCnHQiWDTZEkadl2
dtIzenSytctezKyeQ6PJpAiQgh5FDFDbe6rJrhdIuIuU6KTnw8ECXcK02uNui3b7SZ0O78hVd6LY
d4widvcdFGAWLDkJWfMiu3632klj4Fi02kUTjZ/B3uqvvZy+2Klej35szfk3r7W01WGVgIkImBjq
CM5S72EmZ9n4HfRR0GRg+GVGtCiM2YpCytBE11LVq7YvrEr1NzllVtxTJe2+PKLvD9rzQppUkIzx
VFxFibQGwqiF4QTtAn1zIybHXNC5q0i7r1DzLhLXefzOFHuzWb+vVbWZ2t95jJtdQ5o6wqDjbm7q
zz5xIZG3kEDHo5suC8mnybc0Z3OxKu9x7GqLYcWss1NG+u/Pu3miv5wXRp7kRU/fnljxoz0lF9tc
5NCMR0O9LnbMQSvNv1ZKy/25yb/9/mw/eVTnq9yUlu0BPyAAP51tVYQU07Uaj8XCANksAZlH2o7o
q36+rv86Af+xFOy/S7MZ2Off3ZNfnICfnve6OQDnj7w5AJ5NHV/se0pi4Y1umslfDoDn/cvGhLdw
U00yO3BV/3IAKJOpg+Zj++sMYwfB6C8HwNL/ZVLRRZIm6KB0ASb9Iwfgp+HKt2zSioEHsKVo/0xg
ZEZjsgXY2lFqmp35abasx5Fp/Dez8edxup3GBeWTnE2n3Mk2W79Ty1ajx4hYJ+2IFmM8AgXA2I26
d1sqyi/8jRP+8wzkXJQhoLoLtRfwi8UGgHx3Lu4FAajJio6LUctb3emmazLmyU5c9fld45Tp33n9
lvHr5blbgR2hU9DFoEbeVrrhu1NS/EC0aPDRMV061uKorYcr1p6YfDRywAQBRyWfdIQic6+zJEJZ
FNQ/OThYYNWhFfEYiGmyFXZeBTGWpd1R1rOWksXa6S8VmgL2cy8PwJjyoNYuPZTOYgYEpKoLoiTl
XZFTJaHQuuG9MTjVBbUJmj31W9KbaBnSGzumEkdoxVVyWFoYuTTuYVyGvrwzCXH8QQby+pTkdvfk
NvG1Pi7pTrlFFYxktx1X08qvbZvFLkgya7wz+7H8tlprfbtaKntv6ikmhx4Vezb9CnqxnIKxrhRG
Q0RJhbU1D96kI+5QHG1nJKRbFIPVX7rGUN90jUfUB17ts17E2rFwtvyZTlPHdiEW69uzjBx4KbP+
0nvUbHLWciYXc01GX2/Za/3Os/d6b3Yf01yTKg/npHN79u9FEQj7KIUplv4qqZps71YuMLGKGOeB
nlBCBuK0rF7Gzm0+ZgAEHzKZm/cSJCsJlN7Lr5kHEeMTOcPRK82lzknNT+d9N3mgjGiVyUueFB57
dWUXt9isHuY2GNqVC3VzuYDUP3nLSh2QKO3IyNkyY7OVXFY7zcQtMaz7ZE71IJqz5T7BMdr1ht59
pGjZtK9nfdh7k6MJ3FCn/NqVZXJIquTL0mVNGKO+X8bSI2HcWEVS7no6J6mi4rotyvUDNW60O4ua
Klf6SqTH72cjJ51o0rUwT7NI97WakIaTilNEnRkqQlT9zlrS/ErP4vFr3DvDS24sWbFb49WpdtqQ
ygu6oAdYcb60Q4HdqrqbqtDJF3CLr7o1K9BQ+zLShtnPcWRlD/DYRk1x0BpvC6CVc9Bj7xNXtvUA
gsbx3Wa4zLTOxs0eYhRP3cs+I65GHOx+sqLRCsmhWEgFddr7SBXmlZP078SslOF7nmsztJk9MyAn
hZFscv+N6Y+5dLW96LThmjJ368tAbbCAOyteGhKHbyFfUVTXYbhvoVsCEvHviZ6lu1Gsz9rYWTfm
mpg7c1n7G81d152SjnqoKjkGsSGn/VLad5UqP7hWVJvHlOSpyfYHEtqWL5WTkqUfTSMcoDNSVaHw
F68xccEh38M8LnOisea45MFStM565alimU+F1Ck4FSTkFep+pEH+PeW9IuKOdjf2KqYj6jYcl6nP
Hm3i4vFQ+MT8vEk9usuQ7KTRu3EoyLEh4zBCOfVFqzu+HLyqOqiJYhXPs2ZDICHHm6QWeQpTIC20
xdv3WZ+2NrzDQDg6V2t8P+ViY5WadIpvnJaMS7+mNoN6F5Oa5Fl+47R9cikjbSKbmUi0+Gg2JKwi
2WK4JTvVUQ3pKSPeKfak5gj3qzuTleMnAzDNRb5Qfah7yEuKa0DKyj7/qIkmf5BTmR46vWIZrktX
HCd9KJ7caNG2AKAZLb4aHeuCKiHYzWqd1OgLLZEHMVikHZlRe2XMsziapaa70OwLWHS5SuPRTGos
777dXnYjJ3pYllF9cTAxPb9CNtqTpGid6oISD/5ok9+Sj4V9anq9uoBelbuhHNcqKNuIVAiyrOrL
1rZJp3Qn19ijP9Vh0aUk1jRyCKpexxEliAyoHEXyE6mtJT6vVj2sPRShLypthBafVHk3W3bzhw0B
eUVD0nifE2slAUuWawhOUSS7jqKRJ9LS5W0hUudzUcKmAyVNlKDs3fJOU7lLSjvefbVV1uQ9oQ3l
N9KFiyd8x/ldgSAHU7iW9UNcJmnj9+iIBotHjsNBla3/WoFnU+/vrEDcx99agT8+KvvVCnz9yJsV
aPAUNJ2IAPida1EbdTNKzkV9NTDUf1EIzjlHt6TuoBC/ycCU4yZuoVO2FIl4e4c2vMnAPLgDNZny
aa5F5I841D8xAuFWfzQD8RygiIxNadZpzy/xtbJ1+37OHQVq1lALBm9QDWWBNCWcWr+sm8mjslHW
usM6HnJYqlL/QEUTyOe8asr+0SztYe2orGDB7BUdhUVUxtShTpL3kDpkhDiUzcqq1BiDRs2keNpU
5ypJq5LLMdOU0kjUIVJbTifyrMp+IhuDDIihua6KJauYSinbmfSa6kpQ5ugCo2rST1nqLNeLHUWP
mdU2oFTOs9bX00Eh+24ILJiqyJqrrIQ0KrOZWSFEbj4mDg5TkCYsW74sFfg9hVnlDkCqVUzyFaPN
KZz5fiVN7rPemKwHFEuerqn4RvqgmQysSN00pivqTawXh2qeisM8UdE3FLJOT04Zt+6NlAOOeL/o
bIiaRmqE0yzDYejyaUQegMNNSjs/NlGn9tnauSuSecUXk3gTzUE5RdOtKaLq46AW415RhHE6oDGA
jvY9O0VMajU7a7ysfp+XXZiJdnqG+FmeorV2naCL22Y+zchlW1qX4EJJyRvNZ4rutUCrRnHoTacj
STyfdk7ctAZaZnelIG+3Ei9U7KHeadL4aa7EyWEdepLZMl+Zg5L9Ic0A4/YJHElByRLDDqmeu+h3
LfqKyRJYHqyhiAKnFjOVA7LBhfvIMg37lkIfPvGOrg71ETafvOXyCACRhGQ9j97eVErt1JDVAdWq
pni/mINOR8dNIwKjL9Q3N0r1z2hdLKKC2bjfjKsdNMfyuaT8tbkH0BSHsZ6bB6PqkkuQ4OK5poST
H+mTodCe44Hyq0msh2bn3oIgdeFoJtGOugRwl0D6KDu6MRvTLo6Ldr9MpD8nbidvZ9FSRCPqxmAk
1+AikdHs+rVV5tDWFjKRSEaMoUyrT8TgzdNQUsGF6t7RJ2YD9UEgbeVLVE4G5nw/TPkhHlrzMSrS
8aS60t2TGOxSkrOK+gdyib7oSmjhtHhrSL0/MoWYAempdhurBJOZUSBjxzOuSqewL/JEeB83p+Iw
9YkT+aJfDSMUExp9z/5ohX3UPlI1p7tpPX19KYYyCuELl6cxbcpjtLIxB5qmS+I7Glk1U6P1t0s9
VzetAM31hzrLUt+c0igQZI2HRhLV7x3UaWIfskLsSeMPA4YnYZ0hKu5zuzGDfqXgCDnyh6GmrFfn
Rjbbt53rdyJpx2AB/Zb7urJNKqyJyIguX7MxRzE0t10ZScQ9vfijMvLlhL9TB/MWHp4QsvwqGr5k
emqHoJAqEOTiHzf6N6ht8/Oslg/wZyKo8ljOoZxMt0OctigTVlCJGzFydN6pniINnBb8bFy6/wZI
//92RYSD34ojPzxE+nVTPH/iz12RZ+QAc/C/YYPsOjZ+81+7ovsv08LT5mEhSAdsfH+GRtlIgS+I
VPJ0S6iITbH4MzRq8PhxmAakDEF9REqs/pNN0dseOPa9lMeGDBxBs6CaSBX5pS5obkTgodiSNyKx
NbDGam4vyVpczJ3mGYvAR53NMreqC5JznOKBQr5Cvhim+0eCJv9gw8r/L3tn1tw4cmXhPzRwYF9e
Ce4UqX2rF4RKUmEHMrElgF8/H9Td4+qyp3vm3RG2o21LIkgCmTfvPec7LF219eC6xvice1p6cixv
xCKJwjRaicr1y1UwtwFwY2ueujutgBAPKkYp+ahXMtJWiBcKqzzlQdruhqHIMkDQCU5UJQt/m2JF
PEBqtUIv62VYTka8rsrCXtOIgn2VGgxrsqC/zalZG6DyKroqLCGu2t7sdpM7yCOaUPWBN+WbXXb+
h40v8LVQtbfTRSq+NWWuh7ZTugegPW8WBl7er59M2cozWV/nKRn3OvAjHFG+dqkyLRrhtw3bBKlS
E4VNYMYDxkXRG+WwdVpM2yuTUdC1liTm88B+YveWWBvpyOgQ7Nrd1OId7HrJdt/pz1TDweMI7e16
rEZrJ8zgeRyhgQw6rD9rKG/tTJN7u2/MC2fk5tBjbgvhEKVX5YCtFbhLegaZ9hZ00un5rAWlu5uf
JNaiXVFrw/c296IDQnFrm1dG8VkW7CZz5hufSEB9/IttU+8DM/3se7PZBJAOXhzDxzEdpxmOSeHH
oSwL/5tp9vnG8bAJjX79XKblMyqf9EzlM4NgUsNrhBd0g2sfG3OeIq4XXsnMDqoSA+BycAy6w0F5
782jvexUiTgsd+SjHFp3C1ibgh9zL3oSs5fpKvG8jquHmFVpnIOhmVjutKZgo3JwcyO+s3Mjv8Gu
N19HKtHDZLblVUJXoF0xT3J4FavewIy2d7iTwOKxR6T3THuKK4Db0xV+KOtsgmnfukmkcBDD8aqo
C98xuVILGrpFFZdr4kcAJozhgbKNHY4JddXMUbofnaq96iJ/rlejq2KsOYUWFmzf5AR0gBmmXngn
QwRJDSze0y+qmvSV2wQzLIrK1KsQ4wYWGb/tn6yRs9sK17O5BVstJ9xvHgZj6IxgWkwnzMEoMk4t
zeA0lOWY4Ra2e2AMsm62gRqvkBaqK0+64ohHuX2MaeOUq4EZxY+6n+sN+MWAsUDuXjUO2OkZ/ZUF
XoK5TRS7K4sWlLkCbFGGlrDE1sv04DkdQLkNjXcSUZXewGVKtkXs6N8Hxi5byGnuO4SW+YhHYUhC
d0jcnWro4TRGp17gh1k3Wh55a93zUUkzz4rZq9R0qpVmd6HvR/XRh2Mq1uBXks3Um/ON5zBfmhcP
vOuOyOBHyzy0Zt7cFToefL9Q/ZNDxsRtmlaw47Io15gxx+lJE9a0csrAL2k68pZcvFMI54ugDUtP
ydXcDNMGbUS2Gzsgz6ny50dwEky48fBvE0f34fKhAG46Ozrjj2puECCvUUc3D7TZ3DuQefumsuZr
1euwUka4ST2PNWATczykUan2Pt6xm6w0geIpo6U4EP50D1pFnCnszQf0mNm3VDckRPc8WvWqUQfg
P0l0qDjs3I+ZhGFfA3MahX6ms0OJV6vb2JbN1ZSJLGTx1C8t2IqwdiqODWVK5aLLgOaY0g+zNGDc
Oe5F2LI64BY3DzA43FVqtGU4VvCRly8ZJgN1JxkbD5qHuHoFpKy7n4Nk+ix1gVBE86Y9Dlj7Fkx8
mfItAr2xFu+ZkTr5DmqsWKcRC7luzh1RD/34SFPM3kpRxaFL9+6sj5UGNJ2FKMAzsY7ywH/FOJvs
J6GADo9FsGnsbtLWWeu4r2yC8574X+3TyCQoZ5VY4eTa/Q9MV/XFRh5y10rXCAXgAkIc9DfAwxhf
jaJYm/Uw0GFtaZ5AVUtezTnurpqyuGvruqdUdavQahpxMou4u4HuXW/V6M83upEG1y0tJIn9MZo3
Nlb9XWnXKf6S0V9T7Q3rHvvnZzxVA93g8R2c1BDmrJn4fXKVYLhytKtEs+WqFo56FiPTXtsQ852L
yR9+RO2+YpPh2bBcscY5WxyMNB/PVdJrLFixWikntb/lxcAZ02MiaES0r0DMGW8KwOJ67OZHmoFR
aKrJ3DMuFCVDaxhIaWqMa6HPiGWC4m7WjQPVA1LbhuyYDYYevuAKweraS4dbJfL4WRsdTq592SIW
rRJMA+1UrTQZqyc9duUxsKR3jJEHfbncgz3rpha2nX7VglO+m+f+po9BP8pCL04wi0HGcO894FYq
jxFNMR6JdIdcApnBHCeHwNfucro7iBygdq4sK4pDG6vMPh3dfkscTLFprR4Krx9dZbnId+A++kOk
Z/SoZh0OgyjtAw9Usu3LGjtyh6DHHAvQeH5UXsVOw/KtIvWWpLrYaYPunuah9d7J/ii+Y1rULk7b
3LZW6dzPvv0ISIXJbEDLTCkLeVIHjswHDbWRjjc8tmXSHx23fEO/3x2SzIu3Mk/r3UDHct/Phedi
LY1bxOgR/vg0tu9a/Jk3s2Sw7rNzDassuzXAV7xqqlJXAbsynSsjGp6NNKWdPw/OVSnS7AilY1tb
mQwRn13nrv00asqmi14WG8xdERrxoXiAuyx2Pea0a+F3ODJbYW11GX36OakdGI+Snd8yjVZJW+zb
upivEttWJ+Hk8csQtOnKI74BQGUh14i15x+OLB6SsgK2lmfePUdF8AhG3oVcHx7WzDoPrKobrIDf
otbWVkzzk+tM1FeF0qbzCNtxigz7sZB5dZSZZW9srRl2aYPIIh3z6BvWg3FnM5f5htfHXcUBYRL1
YA4HCFD9tnDbb8pgXQGlZ2xjNaxyOy43RZ+8aT0ooGZCoun52XwMgmnl5XEBQeLk1a5trkA2gDcs
6jhMfL0OE90rHjPNre4pqvJTJf2lH2pEHKtV7mfXdd0ZO3y74lLE9rZ0LbHzR705K8vGFzA62g4K
UrnVEzO+8jAebxoz6/dxlNE3HlTm3kiHTkFiF8YWRkGznjI06spW3xA3ZWHtNY7Y0XufrwUItZCD
t3GsZ0iIjq/Gt96PIBq1kmACmEmus8qLGOKGO0l77dTz+F6hQ/rmoh7SKXPfyjiI1lzIj7Iv5TaD
MliHsFObw0Q/FZRcjqBlhgQQejIvmb7YeXUWoHBDOv3uRg0lvHA62x9R12DmJAeFLc1tuhV0//Eu
z7Nr6t6wS/Viq0x33uqRYAdFAnycWQc4KVJtJnTU9pGl6T/IJ3Cw0hLLhGm4XoNTijHclc2K0qPZ
tEV+63gzgrAW3MspiuCrycrMDjpf9bfaaOO9OUbRxqt6AdtkavNj0/ZtGCdau5YK1wcwsMh7kYm+
iNN6D3P/rN96gg1ppaY4uxiqM95HYM7X8ziyIAxmEVrIe7ZRNReVce+PUZ9F62gA9fqe9uWASams
8HI+0GPPc/BnHILBGo5+UD+oaeBTq7sPPL4TrQQq5VXWuMZsxUBI4etVKnPoTgHZWE/4/dcanYpu
NcTT+ClckXyogCukRnBe+J36mxariAbMIA7RFI309QZ/XOt4mI9gxeRZCn66JgMA8kdK/NTUbHlF
7ZwHAZOLGOxf6jmipk01Vh9NpBvnOh39A/Iw4HqKw9zF692HGdXbSjaO+2GDSWMA5M3iFDmB2jh4
G++aRb+V4Z4/aqUob3WVJGvXqqcYKLvq93bR+ctqgGNa1ua6tilhTNWWqzhO8z18SPBLMLVPetXa
x0ZvKAGYpW98MmPWjjshrvOIOznpJA88julgP6MRROfX0hnx6IZpcGN1mI6wx7I7xdgN5lw3vWL4
vo4zn4+Vjv14z9wgXg/wLCOsdTNYTYzWYdYh4oTKMuIownfSI9gR/rXPLrz0MmR/yFqDGrkVVXkc
yyx7iP2ie+0oPTkztcNlqub4vnTmljkgHzaQgWynBR2nL8csk4sWDfBMarqOG7cX+gEijLyPolLv
1mnNj/Zz4IBFaaq7LoZNGUtDPjVJY7wYwpcvVR0/RbgUr2ykfelqrlCRWaYAWUW4AciyQT95uKvu
h2RsYXTjUvPO/ZgwA0vkmzc3BZb2Gdn+Skv0OYS6wrafzjGja72AEZMXU/Gc6SJ7BK4T7Qg/oak2
AV/acRTqHvOmVx+DBlkV1UF8astYYMCLq23WZDyEYwPdpHE7Z2Je3FDrwF0w11HiqO9wW3Uqfg2J
WlOP0430/DxZV0GR3jVxQCUm50bSb0Qq2PqasTG9OTio3E4PyTxnV04ypIcSucCF0AoOsKPLzaRr
3wu/nh8RUC3QEcPlzVkTi4bu5NNzzlJhcucDFJgzb77WpnpeF72Idt1CkamWOsmaua+a2e5WhtTj
Y4T9KgQ5rIVpGtT7KosAOHAsA2pQLYWs4TRX2OSKVVpBMWEFizcBfEq6f20Kb+Wl7pBxXht51loo
2VwOYxIJsr4acKcDH07cFuwiLZH5Q4N1o26MQMv2blKX/EF8/M9dNYrxYVY49e2V1nHg7W56vSX6
ZtP3nukJOtbNqE58JI3vb+tYJm5otUbd56v/Km2aiDaYr8scj7tI8+QDgQbj009TkZvfdFA/q7KY
S/y5p4IbQ2eg4XhUZXR3nEW88ZNSQshRZYVlqAsSJWeNTT3Bn4ezcCwPmu+vo/ibWVq7ITOPVu5s
cYxtncTY+B6YzX7eQPvZ8FZ3JLas0ZHt/vriflFx6F/X5jIBWRAhtIztP19baZDNoEemugjRXDxB
rYigY/gb39i/exEmLLZHSicxqr9+AE7WAZUJBnVJTTyO/NsF7F559fbrvfxHrvU3gzrYrNxSf+XZ
KOrm7aP+k8/j63f+6EnqeC9siwxph/nV4tj4Z09yGeIRbYJaCKcP1o1/6rVsGpkouWg+YiO3/zyp
I88zMIiYcj1MsB6TwP9PV9JeFH0/6Qt1ChOUVEFArI3lEGD1i5JKLxOhw9fQTjTdZUZxEQT+1L8w
wrKr5pjppQe3nPOmz17gtYgcnSsrKEpSGEoGlh7lUj3ZIj4uOLrcOleaSWcWeTGZR3oGUY4xd7vr
c27TaJf7qUNHzaGERbk+879G/R53N6/1CIVQyZlZVF+yQVwZQwlQDN6272n4OjQVAueFzHskFcSC
j26pAhEz0/VBfzWrZklpcTsQwfeEQSLm2vh2rLxbPxn7JLhOU3TlEPU4bKIb1srQ6Suw9UXfkD6J
wAfdA/CZWvriP438/1Mjn3Y5E+G/eGreiKCDF5BiwPvtDy7N/N9+64/nhjE2PXLb4eY3CRNz+IN/
9PJN+x9MsWlc2mjceD54pP7o5vOwGSS8LJHFrLhfEsjfu/kWYbcWf5CF8rf59/9L5/hLepKjL4+m
iYkdiyySSnMZ5/+88XTUtUL2/XjB9EKQmIKTxxAPlEqYe2q4RXE1HbNxqPKNrufUY7U9POZ2u1Rx
QSWff/r0/t02+C+jhcV5GZgY91BaLerPP18N+hORB0k/4JKqjEuczxWtME6ASTgO9Ac5m9n9q8dE
ju5T6XcyxCzNpBrwimfT2POqj6DrOE0HSQL2siiMR3xNvkFb34k+Dbgv42/7CaY7so7/zRV/bX4/
rzt8fsu2yLq3TFbQCfxyxSngYsAE3QWyURyvXfhMj8PiyN523lRzmpxGI1unHnKb2XMBJ065bu1K
KH0GwGjOJlSUrRGmmnDWgOprWANlgpKMI2YO8qTOkpu8hzsP/rRdY5oLntpEnmA5OeMmbTX3zOl7
KP9mx//Xr4HVR8dXhp3LYFD6y47PSgLeVBTthXiv4KmOse/hyDK5NQRutxs1NsG9iIzi5a+//l9r
AM/wUPsiGWVtXf5juayfiiBQ2LEt6KZcKn82LpBq+gvxPrB/ouTpr1/p13JreaWAvsri+4Z1tmxm
P7+SYDw+SybcF1/o9huosqbYRZ0/matcJBtdAlEJLX3CNAPKSZV/d9P8ulktymbddJArI2Jmdfjl
5THKphw30aFypHcIhOudt5z9udiBT2o34EHr1aTz1e9UIWm6y7z2PuELtwdIMjbeDqvRMexksP8z
WviPViNMBIL+NH0KbRBrXSOUIER1YTd7dvO5/xsl8a+63sVAjLjeNLDzkiwLKe/PH5/u9k7lOJF2
NvqofEvBasYrQ8u7yuakQBj2USVp/j32A5JYZglUBOQfPVRj8H50iAnpbySxB6AxGz5TUBQfgyMS
7/jXX7Ht/MuXzASVm4iSlbWVp/MXwbPb+KneJJ11RpohosBfd0Ey099fhu0d8kRAGFK/HcqJSRgw
cg+sdYUCpBG7YpnZ54Us7wSZqyOWGBU/q6ys6cl03UqgfHgkRYO6HFIGwt5FEABLGXFAlLXVRS2K
AbloB2LEksxPviQF5pCUe9IWijszi2/oIFsjW7cnLxQsD92XMMFdNApGOpmsDXY/MypTfnZVLHoG
hCr2MVk0DpxDkDsoPYFxyUqVckBYBBFq0UbQ49fWcza+i5akkh5MB1iQsvNQzXHCJsPTfJAJ6bS7
yNMQXsxJHn3HbIUcI62k9q1fNBpCtABEiVs5GDIoPtKBVsgKnUV+n35JPIZF7dEsuo9pUYAYTKqv
pSLHw2YytjW+pCKF43HCHRQQsnBY1CRla6ErEcF1EuFYZRRbd3u2GlOFwJSQVXVe8TKWenIym0Dc
O/Cqd32QaSbSh3J+892a5pM+YqLEyRZvNZCbb6Dq1A8C0hDCEGeGKKb6EsiMi1bGUqhmpi8BTbNo
aVBXl/uKHwU+sUhtENkgu8m+JDhepJBGfglz7EWjY33JdRqEO7G9SHjUouZJv4Q92ZfIx/oS/IzM
rK9c8MJFBFxBdmW5IqthqpqPJEpMc35tlTYuaOEAB1lev5tTmXVWQ1+tpz9x6fIOI9ExSOW8I1yt
i0ipStEpZmZR3+s02Q/ZZFEh9nwHTGKkvjjzEiZs6yqK2A8RiCu5YToW62FTdEZ0naB3JXconzyV
rCdmKd2V22I+I7U1ojWn8MY52tbVkiy6Hnh0XEa1DKG44SxCCrcVk95gBZKTCngzYj9DxAkVDFpo
hJoorNsIclQSkLe5VYVXILKOqAq2ThWXdDxmhxWzMnMyf8qk0dBAtTi0bmBlw1yp49T/ofUD7r21
XjNlT22/9y8OI6foWFle5zlZWI10TKd9i8aqIcoiTjywOe0wSxRMbZVup8Itp73etpgKcWcX2O5G
Zyp2DdA8DaO0bT5ropwNJlJujtIoL3XtmvAEhrx9V1XPGebU8mA1AcOGHCDLHU5Ri+gdQNvGKaFl
hqbdS9Cx7XAai+qezdg6wj01820vuIJN3eEQ3vjGOIMrzZhYnUufdK2NxqPSkNtm9McGAUaxjiMr
7hejIF9n6rXUJxWJw/Mnkv7AXftcQIleB2DmwUC6s49TINs05DE+0qpKo/XcRznMXNWIAL6gyuzQ
YnI7gynOON9gKrC3hohih8sNPLExiAytD+gaVLzJAztB28PPrYwAiTe3TwwsY1QpSPhuTLVvDTTf
CZIVz5F5wfyYEqXnD7ZmPUyFMvuLK4KppoMkuzOnC7akGHAdvxCA2Le2DN6N6hVpRJUcJc7Qcdsq
Z05PxKR3D3ZmOm/OGIFLRwfCT/fkJ1qb1p0RBYIvz0gLtMiHpz8WbVJgh6gqFJVFFmfDPQM/9V00
ibUfPBVHG59sYxJc/Ii/4xQ1uMuqGYwLyRSWfdt2jvFgdOQPrJQLUTPsjMkbN4NZZum+GU2ToB0P
g+p1qnnBU6XL5ebMMtnuvKJFOD9OdueH2CX4bhJVcWE1iUzGiR0seELwwt1dsko2a98IRvRrbRCZ
N1lD5tad6ePmO4x2pvpzN3ZL8ZlM443DxGvc1Krkpet6nrECmGU37/TcW978cumK9YnrAjvN7LLi
XfQSMtYqyet8DoN84NFhApintxUsSCJVeqqCmP+PNdXsquRaGvYECdkSic7Xjci8P5cYaRcNQy8J
EYHLY20meFbLosHDFPKOWECIUFjq5K4qnwhVCI4QWFIfb7WTc19AonpTFQkBq7HBdWF1o96eYsrc
DHErXJB7n91i11a6cZFBLF9t5EdIcewkNY+1T9P/RLgpROup8STRJ4BfkKTwsYbYp6f3vMidm7Fv
gb5LgorzZ4UItN0zzS9/gItb1pBUFsmac4BvbVJzStotRqTgWdOjclsqgezHs1nmpkYld2ndtSfc
l0vL3mxMOFaFY3srlA/BU5NpQ7wpzIrHZNYiKzjYVW1I5CtTNYFk4JbakIPFPZI5xC9sCWQYNmwy
Sp6MpjddzLFFN7DTWgMjqIZRPL2o4EGbKNOPMzoh44PQu6klQp25AZlaJn9qLI0lKk1BGzmgiCAj
RQPnDJZ1GLrzOHnFfTZgvPG9dm+X4+DsZ7VEIJJW0847UeR1fa7c0b7SOnD+m0RW5XCK4Yomoe8w
hXygEmk/dNItyUH00pZxWdIq9L6K/je7wCTvmSsZ6YtRz5Y/rGYqsOkRu7EW8MeIB0OmCUX7qEVC
faeLoQ2wHEELHFK4HLcjwr951/TgnTfpvMh2U7PLrJsxL2bnUrpiifEBF+CebSMBrjtR3bQbTOJ8
a8qv0iVvxEME4LdtsTFGa2zWAxqEZjeD5F0me2PMUCUioiCMROvKZ+VMxkOWoGfkcUiDJ+71sr2p
AmSN294UATS7MnHVauxfwZVCNcA6M3iPDjk/ChpC3NkEsRX+cCcjQojZ3LmjNyK1+DY5OKCbSq0u
x2rUiMS6IbOqcA+wgwPe18i89pw3mlDrsiX8Y4XAs+/ORYETbNXAB9zSR6ZtrkaduYG0ee7pMnsp
6uDEO39Vpf/pP/5N/xFmoo6A/39vpZxheCz/EiL9uZfy++/93kzBGQrlikYJPT7LMZzFE/B7MyUw
/uEu/gEQa//TRbH4xz+6Jvo/QMl4SzPFhs3lcVj4g4Hz+yn/N9DPvz/1/3KyWA4TJpyrr+Mqncdf
Wdk9eJekQzN9gPM1n/WyIYciUzQlbPjcxho6b/M+9oN8F0j+/uZcQ2uG09VPLQdenbYUQ1vAOUtG
vMOH8PPhNaWT6eSizQ9lVs9njy7JVjNbVpa5hLzhdIm+R93HYMxkW2ZgjLfcZlhiVleY86fHOerJ
BiIbi8oQOwyYzsCY6gZXnjneNCkAC87/4pXpcDObpJWkPQjr1Jt62FDC3FhGN58Zret7rnIpTVkd
8suAFP/TYwTYhzJFhc5GHrSrjCrzbsHMQzyJRqANarz5wksIK5l23mBHR+puPje3ArzAZTrVKlKV
eLNIKN/i8gBO0VMKT/2UGSsXuWklsHR/GaiMaO61o//lrJo0vqUPcgNjd8vMVjOf9AEE9absY/Y1
1k3NeU10CpuU1ZOksFPdWTlGLlVKoW6k6eHw8mJfxRdiERJGQDmi0TtKa3fLtLPEHJbGpY4Yv0WD
uWbGZzkHw15+MjaowV7GBvDmzl0MZ7G2eM8g3KKJiYzFk2agJbP80MhdI07p3LqwRVzScePv5TzF
1wNtok2tzwVWMnRVS2yM9F/mfuy0TWWocaMq6e163Ewd/23hxzTvTiaHC0oJFtdcBzRbuJZxO6cQ
CBSd5JcGrI0PRr+EGnE2Wh+IAyAdXJpZOBSuPIFs3krOxDcyyU1uGIFSqOtJ7dKmILod3Gl8zJGQ
EN6Aug/LaxJaTk9AHUE2n1o1Znd+i7MRejTbUKCRSwzc+dABG3jNUMQzfk5qOl5NxU5TdUdW7b1p
GMVdUmT57UAoCIW2xvm/IilCM5R7JOvtMAbTg0eJR9BXELTfndqI7so88dajZaWE7bnlRsd7c/L0
oiWsgLNvMqfFYz2A9ZGakeyIngzeXfAhiPSiJrsZ4IiSfGc4qGbEpF8CzseEu2aGdqwSl9+a9Eq/
RR1EhIOU8xPJqQ+ZhmzHxfoRh6adv6cUJk8uZ6S1jXBkGxWRfYiJjFi5krlcY6lPFBD+2zzm5M+J
WiesNom7t2ZuN9mMWdlIGDjmQp0GO3GuYcgUW2uYrRJafASnE7rKoQ4M9xzVnvE6gm8lMqYigM4k
iY4I5+JAmyoIe7tuHwhViK8t5XC+I+zqpKg5LwUkXHArwrkVKHYu/SCyF1kl2SvfKNabsbdOfT0X
+76qxCWf7eJdxB24oaiJvSN9lxmVC0VP2Ul/XaZoMIh78r27KcPitCLtl2XFGtOzPzXWbTDrLsgb
Hol9MTZIsIWfEg/txtZ17/ft1UBY4PPIEZ0wrokkTcK00nOX5PKhz3uFPA3RqYVmaaONafBa21P2
1Axud+oc2D6bsfeyo47SwdwaZVKS5RREBwbqatcRTL/Ws8DfNnJwfjhDI3c2fdTnMSOpLg60Q5WL
8tA50bkgiHUd9Qn2yIDmqFHFBzMQp8lZpNEBrk0Opx94kE2kGVWx1+NxXFXoMWhGtAPHSMKTzUQf
ySp05XcBSvTEAYHcU3sChFXZ6jarHXlJiFre42G3bmGbTy99nc7vWDaGWz6Q6Jr40/6ZMtgIsa2T
rU63aF2jxN2rws52ws6oniFv548gvIsdXztPi6Y44nq5+LA0t6N8KkdIYhG1PHor9DJl0914xlCB
my0nN8xoI1F0OeaPeUlPXOkuQQWTzpktMI0HrL3DOYnKG+JVgotZm/ELbrliN5PTBJR50oaVPqX6
GYuufg66PLhoyIVvp3FAUWe0U3CF2anYBcV4XUiM7nT1uFf6HunhbAc0ACLVoWdleH8UNQ602IcW
wodRnXv8L5jyWGqqojppUMeOprSNezQljhmSeRKFiDWn9yRTKGcUPat01dN/2bdTK78TUbQZAR0d
2UuCDZwA81vWo00oWqfYSTtNH4wma+9iWgUXs5twmfYSgTSSPPnYVn1wGZElnQekfm+i7tE9Goa6
K9Ja4pevW++qUmr6mLQ6m4hGlM6+qhx11OJy2EWtMVyGrrGOJseHrZ9K+aQchzOiM0Uwt4Z5Z6Vj
csvOJl7doK+/+13l/cAejgHZXRqfoO8/CIDOEAPOAdR3sVW1j919ZJDP2LMLtXoxOwfka0D0gtiz
0ttieAPpbhQ0x5RVhO6sZcciseVThL1vg60J86tTLg4jF/pTBcN+C7tBPvsxgXMbku/K71Yc+7tK
ErTZI0M+DT7S2oKsnEMS+Pugz01s1yb7G1Cfrrh0th5cZ37ZnrGydxvidOqjrPGGo8Mn4tTOQUsV
oIy1oeqfmWaR1SqCAe6NTR4ZCGDV34q4JdVNC6ZP3eqLfhUA561WAZ/xqVCdRm6I477KtGbpybXa
RgmlZdWyaAsXmA+qsE7362svr6xLqkcVy9KA29gvJmNhifk7r6u/7gmVWqEZEBnN8QqvU+35b7lO
ZBg06TebRNezFlfOvR8DDjD00bpaJqIsg5N5M0EnhiRbnZcv8CjRU+zwS4bDVKWkeknz3PtddohN
MDdNgmazjk3r0fO7AV89agMpa2enuZCK6RIyenXZHIucBC4CV8RhmvX21nNi+71LaLitjE5gVlZD
cG9gp9xWsgVigaDoAStmYoelJuybPJJLyukwBrdFXHk72uI1nVvrisxVBM/EMetniQ6ss11agZ3p
o7XT5GfScxbDSK3Q3XbS23sazLEWhS5oi6m9Qc4pbrCRy31Go3E/kksDxI8mmIJ+P8MSb7xnagHz
gUZ3RkIr0/cffqn1r2WNAQac2QsyUPD4WXBrmU2b8f70jrpD+e2ewztHu4z4o6MSjXZwK7Ol02a7
pK14mpzfU4ECDWFOpAgBRjNWs71N9GS5Ne2W7AlO/Jz38q2Rsln3YBCyLVA7j+BbOVN/jCzCF9pj
ct3Khs5MU14PoAOgU826vWO/q7Y0QnIattq01Yhj25t14V8zz6HHgtvhlQLNbUOS4ihApmjfiyxC
XpgHJqzyBq4D2StGyJ1d3CjsuQiy7TGjUwbVCYUMfI9cy9Wd2zT0xSF1HFx9qq67XCqeE8ttuDkC
UnfAIm1sBl67XGdZgTa6eHyoVAlMM3V1PwDmeNSBbT3a8J22kLFnGxKgRKSbd8Fpzl2qldiJDjo2
H6R3eoawNa/ZwWi1RYe0H5oZe6eVHbMObSDNOCMlpDRGHFVKM24/rTLz2iBf5eC9GeZb0r+KIJki
//abo1Mkkrlsa8EfaaZLIBtjTbJsHHaxHI9JpeZNTOH/Mrv+KbPdh9hNFZZOwsMBIPMu7WOZe8a3
1ENWCyS+CGXkBpRkpYvKEWPApNEJHRDbE/OgkY5rzW9NMn1PPe3WFyQyBsngrovZQJ4lwXXUXaV2
uqXZyGCLRaBsntLCQNabQU1kyLftJ58g7Zb4bauguIEbdk22nnVuHfvVaAkPZrSLayYH7UWGOIL9
suCDWVJFinJCeWFZTKQ9u4JpJ60tWKwtszOaOulwnUCVerIII85Df6yRi7pVs11i9/AqkO0c5XAz
iL3uVrVd7jwfLsecZtbrpJnjDroLwEIobeSae9co3/JQuCD4Km6/N6310Mo50UPZte5ekE1HDnar
nxP8UOsBh09IXjbbXJukh1R4/pa50Bwi13TCycajQ0xtfKkAm28D4LrXjs6by3yE3TMeUFeKpgtd
4bV/M5f712MpVngAP77N1AtxwHJw/Gl+mkQ2bXECmQ94uznWMX6Ijs3ss0o7fe5C5K44kf43e2e2
3Dh2Nd0nQgfmA9wSBGeRIqVSSbpBqFRVAA7meXj6f4Hutttlf+7f975phyNKokSBwNm5M1dylsp5
ZKvJ3xAI/+cm/JflLVOprRMxXGBJi0PI/eXF5zinDnou4702FvXnDFz7VMZpdHESN7n9SRn4N0v3
Zf38zwMw8wwBXm2ZfglB/vJSCP6SyuyMl0JszH0+I5gH8yksfvzn11kgtP/yQibrTQQH0nm2vbzh
f3pDk2KazDoR4R5/47SJKEPa2x2EvjSP28eqThL31LuRGvNHzz5KES67FvIOF9oGl+E6QNPz7z/S
//Sjv9CP+AOoXAb/t34EP7kO/9mH8/vX/KEdqb/BpueSEaqOTw0r29+1I8f6jQ4eEzvAYpP7BTj2
ZwmJThkTQiLXnGY5+n+lIGFv++XaWsjGfDPVxvao/wso39ULlhuUmewMJ3wbkmhcUU5Z+GD7XkE2
PNVAwXKE/Vcn014Jd2ubTkwbMIaHdqKeYFYqfW8M2bRvUjROhAJrz6GPddikAitQKmpEerf+OQXc
rItIwMN0GpVa1bR8x8un3hQdP/qstPe7MrcuxrlNwHDvd6G4ScASj8McczzjKZ4P8cB3o0zVYFL2
G0XX19Ng1ge1rb2qzy5TQ0tf2eL3lem4rxsxXy1uhetCDLQWTUP3rMcu1rRpDNhT4SIxFe3K49fa
Nm341TaRYfVhSLciS6OHVo21o4QM76nAcB5hzNS+xSz/6BiCI3b60o2caQwwClNlW7Az+w/ILnjI
jX5ga16O3+LcDY/JwKPKcHGUl1CGtlYz0OBs1pzBkPGJcqSjnxrGd3rUjI3Z6cGa3KO5EH4/9H5C
yW9pCHMTthAx8rNkT8ZRMseYLFz0DZHfsqrZtOmE2q9cggUO1SnVuCsNFwVbFNrNLfX0tcXY8NXq
5SZzh+ustdktAWpyilOn7lbSEQkaUZc+1KURDr4OEYw0RZW8EsaMr4kRAfGlc8MjJcuTqyQ2/ASS
MniCeWgdzWSaBaWwVr1jqK+ASZbxuS7S4ZUGj+Y7d2v3ZcyYdMnbdQMoT+Gcot5l5YL9e4/BxbmK
YSAVRlcKaQid9URrOOWbiCWkDEm7xkue5ACRUyBDqp6ytCKKJdgypEVCxXZZkyTVnTUKvMab5+od
gKNFWGz0Mif1EQD8mQsoQvgguqXqg2oyuksSoBtagfNFhbh5nEiYQ7gQ8l3o6DXrMUAhsPQ4eLmv
wcku0xqUxcWTlhTa2bDH4mgO0j0xusv3sgxQDl1NwA+Kk1nj8KmMDBnG+DhZPUhglnMUh4YmNZ4x
rJN5yOodu3vckxa5VUo9Haw/qpG+AEtSv9WdMPYKK3fphU3Lu1pTO4e3anzkDVQ8cAvsSMjfa889
CcsDzNR4S/x46tYqfTuPOtrei9WBg95ZDXV5nE7D6SYAfcfEqJYkjt0Vx6awbII7ROH80kn5hloL
zAE0DAylifmeE15WvkV8/raxjU0apDgo22CMGxBhEUCoUsvjMzuK5jvGgX5LdVP5g27a8TGgz+ty
/8kkfdTOpu80vn2q6+IazmT3YhrLcbUHkXM1R65Bc+ElpVlkHnJqDZ4baRJbtdl7ePHyi+OXmG5T
Z7VfsKDzD9MF4WH13ETWDmkTXyWSscVPL9/vV5q0Wl5tDl0wLtqkW8c7O8qhGvEyEG2OSO9LYH5z
lb6Y7qB/HXIlLmBLmeJaM1LtiyQYb9pI2KGuKa7Vw06YO0oCuesBpSLqMvNX00HsblLsLN9bEXGc
VQv7wlN7OlaBpt+WtOBtqCikibgikxV5j+Dd1Yk/DBYEKFAZUAGV3uEVxYRxISWUREVN1W9nWxZP
VVi52yJtXf/+18oGyFExCSbHa5Igbz2t7R2vkLxzkzCtk1YtJ1eY1URgieGhZRBf8kRK6Hqe+U/s
gCCBPOPplNN6jZzPTR6d+2p65Ez93FeEH3qreM9ZxYZACz3XedDb7qIO4WPUq8kqbaNdJuuf1uAe
XaNIV63i4q8Qt7ExEBGjbWvPL2Hd2GuWX84JzZIbXWD5CeRcvZwKz9EXbADPMfACRtFtNcLYN5ME
Ch2Q2hmjEfQ3zcGwKErDQ3Y0vTibzjF0oGGUEFKKg5GL4JEl+3jRRrLvThHCOBgcO4LPmEDPdnvT
x66ZrURZ1TswDKXXOkkVrRW2pXlIU3Kl/6jyHmQYAK6jnLvGz/VM2xu69UkCfJc71hUuFDzAvjMu
ehUGb0qovzaKQ1Ev6Y05x5ZCA227yibitkpmTASD6b9csf7tOa3bxVNHoa0HvXz+TvTSg1nHWXde
1sjt+JTLrjygrLGbaSPPIj61LWKbRF/VBTQCT8kJSf6LTfcFGfFqn4xTtmf1bexQ3KG+gxP0x5ws
tup2hzJEgYBX9Fbhw6IwvlBZV6jiUHPhbyXFkPBlgjdVy6i3Zj7utOknmZlbSZngj1gX8Y41tvou
bAW5MUmeW62RH9OkGPQRQTyImfA8tcsbOtlcFHM3IEDczzP3A6NPd6GcDShNmIUpQFzrbvBUZc33
iG4bUuDOdIbwOJS+EfYxEDYm1AnDSd35DHOsfDT7nHLPv3JZwQWyA+0RqIbp4/XIYQp1RGUSJNS1
2aANNppe/kBbTHyQ5vspA/BolOVHlxIlqwiaruEKvqoBtHS14Gnv6tUimHSfqqm+VRHghakKvgxa
ORHxTfqVZeAEoE1ZeahN60tAOAchFeq4jPPwFQtNAzLOYK2hOqfB6UKfQwK4DWH1N/rdtS/JVC1n
CPipyFD2dBhaUHurXg8cul57+UUKAjpmY9KqEQj5o4WkDJeRnBr1AwFF5kq/4Zk+bKjhOwxhhjli
btWzCGRxxf40gmyuOFlReLdC6nDOZV/Sva1O6fuAceJsU5bn4f0kdAUZa53yKeJO3sad8KKcFvMg
yRx3RYldeGKnkWiHRg+0cRU1Mx0PbtVtnLDKVD4S4Utrj8rF1moHv78+VvwRCzCXdaj4fSK7k7Bq
kysmh5BaVFaJ1XYeeAyOXXEusC4cTGwiaKJ0kePiC17cKm5vQ8Ik689NxTKldXPl3IaOteekkGw1
taj8eMTJhkm4MP2oHn/mEOovWha2X4Y6Hna4LauvdtUWq5R7IT3eC+BTDChdZknToJj3ScYpLOt7
5aAW3MBKTa92RWA1HqOr9CT5xw3FpA4/VlptJzP9JpoUnbAOBqLMivpQB0zi1DDW20onId/R1udx
ZngYC7kxFWXLqGR7qTO/ybouyrXMe7SDoaKjVUu0VUyceYM4RhqiTsztzJoTPiG4anSdld4FiyWo
6R/nhDNeQgyMJ1fvXCbwL0+VbGAtGInyZqCAAzhsfgxL9KOyp3bjlna46ShQWykG0jCNePGa8AQf
cTAGKyimN56gxSUXI2wUt5uIuQ7Wi1GO23EYw3VjzE+wQMR5jHVqHhxHbqdc29pD3HipVhN1LsIf
1cgyuOWRRwAz9WnZ6VC2x/GAyNMAe2sC6tWCUxxWN+J1KMSBI9EWabQOpBO57VoqEesk25hvLkn4
TDuKjjB978sFxVVuk2yQISW8slrzEV7AmPzCJvAzQMUhj4Q7PzP5G0xT3Mma5OShbFocVbAL3+mb
0wLiHJ2FyYkwsAA6eW5D68zu5M7mTvFkz4Eut7LvfE+ehl9HuA9AsfoNAWUgoKgcT8ECBtUWRCgk
3WIjKTV/oAH2tZqN2J9L+0bcT/HkAhmNFtxoCnjuUgkQpM0CI5U6WFKt0dqHYUGVxjBLa2Rcf7D0
/sEB5LImLWeyEmD6WerbHt0FfDoIEKjhAkMlgG+sUaveQXkELEo6+TEs8NT4zlHFJnnIFNCqoVQp
P64aQCh9POJGAcFaLjDWsTXjreq4z+4CarUgts4GB20QxN+FTjrdZPdytrXESwvzM6IMYh20oF8p
R4UCK+9E2HCq22+qObTfRWJJeAKgY3WnMXfGgpOl5uNJ7TtXXZw0M7TZvk32SOFA++bZnE4m9a9X
DDXz1xRs3EMTZZ8MoETiC53ly2poZ+s45QCDgZl8VgvytlWq7Lu4c3CHoG1x2MX9pl4wuRxfbF8H
U3HDsj97nIFuRgxWl66IRShfYLuqSQ5ZLADecUHx2h1Q3qqkFmG+k3qrqU0vCctm/LQLyhdFG6ov
kfhxsyjxCc/BhfvLaFhwDkhd57sTqtw4+tDSbvGCC6YABt/AghCe7zTh/k4Wtu+U4U4d8uecQ79v
abNzDIq22BDDGjFUzvt4orCjHBiyWKcl5zjshjdsBnQFUEaVAA6N2DLBXitWOi9+qUIOJbKgbnaV
x277DMG7xjIIAyQnzrLi9NzOwHFiMKnJ2mhQF+uq6X9GTZbthNFiEUTv3YEo+JGM2B+bCW5AbzQn
crgZc1bt3OxM7R+pgypvhnTnNVZbTrcSIoIVFo5fB0a8RkfDvBrFXxj8grWA37NRZObsUxix/wOp
/f81TaHTILP8B9Vnn3+PP/KPPzuGfv+aP1Qf8zeK6JAGcCbyUBeolr8bhvAS8dmmrs/4B0T0j/SV
9htFnoRphLAIvSIW/UMEEr+JJWXDl2GhuGcd/wsfEfHWX1QgsOgaPwU6kKHbjv4rAL7TUZDnaFT2
gTGP7EjS9MOSASeBjr6LchVxhuvhI06z13RKP7C91DXYz3X2MNsBtjyK3BLKauL+uwAodpkZct5d
VU5QBjC2cW13SrYei6Dltj3n77S1GnsUKf3CMcBGr2Fv/8BI78xUidC86TcupfCx7TzBCkxveEz7
i9p/ZEVdc7KhxbzlFPlGMV1PF3ef5jMbknL8gGJGSoI40jTzZA1RU0Z3iTcYLe4kH1xy8i1SEvAA
Rp3hSJr0OuAeR3QhAbHEoTd1u4dFHWJZwOkSSkatO6afFo4wvJolFhtCRxrbivwGQDH89ScSar3j
G5OIEUFy/C/ArzDZl01ZvhWtOp87GKNeZ6TYWd1m+ITMkr+ZbcyKonfC6QgmpLpOpQw/dHZo8P31
YkXrMWMz9nK701VuH85wnq2xeLSMiejZ4IxVvZqoAtwCS07O1PeOVzPFJQHBdD01xV6IoYOBlrBx
zLt6ZZs4S/RYPDIrsp6SRvY50n+yMsbMeSRLC0UCdOkTdomGeEHTkJ+YDPCTpYaYrUBYsVoslBQP
dEc2F3GwnxutOvRzGnErDi03BN1QiZOjZjqCvjJBPs7K7qnDv7iSnTbMqy7ptVfc5cFrq4AzKQer
8mHLKqdh5tFPqbS9KpgFvGEMZmIlWvc1XdaKJIey+jQEdXUEDNL/dIGRSWgerZKsmxQiTG/mqV8C
4ZJrKrNBmyym2IdUGWuNzSnrk2oRxEJCgtaWshhGOR3z6LuUFBuDm69YSmN2Dx9zB/fnbsmw3KIy
Mb7qYRbjNLF4NUMV9RPyPl3QVWQeNV1izI26ItopRssDbeLQqLd9tQME299C9jJsU+X4puRhfTDU
zP0BQEvUG1sFm0TCYXBiH/HSvblwoQdIRmGhvMrQsB8jM85hmDmInysXTuenWRaGu1SLEQBRacFx
LcA7Vablz/wdE8abJnoUo2weGpz3B8Eo6vpaMUCUC3Kwr/YUZux6ZPHsGJV6CeuWhieFrt+TVoTm
A/mKDrNvkZVnSbw9bjCh8Sl/HXNNUjSRhq5r8vaMgB0YXvtY5X+KXAvbll7rfpI2CCsXd+spV6Fp
tSsdhRAX0MDSKehnqkenoTemQ2RFclcN9qPmyGRdmoI8m8Fml32G+0RtqOj9ZuzSNzjd00pLgz5d
iw7SoZeUegE9rLGe8J9zCJlirfVaOqKZemL1bJbZeGrBCG7Nir1qUzSM78mEMBr0iY9JgkuRz8st
aPCjs9js0y9jMBjUFHStKh+xMc+puzbLuVOfzLlBkqNV2c6ts65Vym7o6hczjYarkjh4/0YsViQ2
+kOP7eGhAD+wzdplKT+mGKi7bLrSBq7vOyp96Y+zwr0zNel1qI36lg5y9MxEImoT8/ZpIyNzYbur
LADNolXRmUK2VZe10Upt41MvD2A/+E6GUm07EVS+G2MEA7GxsqRykFJfdRXcdZpMaOuySXGP6D8v
Efm+PcXahafxtmyE6zSXWDXf3K4M1+jbwI/o8XiQsxbAFlpM1J36Ncc4APuEGSSZvtdNf2xn3sOg
VY+Srf/kaW6ibtQm+jIaiBmpLF4cMQmA9eUnI2FKY7x+U6fa5TCavoRGfbEHKR/bKn9lngD2Mh1p
9lE3mVo89TFes2wULZ4DEmLqkPRrPadoeAWqzdmJiLMt9C98NPjUkXYj+6GKtYYYS3NsZQBs2HX6
rW70sDMbrDYrUxcqR50kOmAhM2N+vXJ+WwKsD+44mHSHayu8lObR5q99UsNaB07W5Td1rIqtAv59
S+ySqwlkyJlCEBlw/eA6I01fXqtpcm+AQ/BhAxZLrxQDDhfbrb+LIlIPrLe145y5la80wEC80hph
ZgPSpiXF4fJ7FpwA1ziGKdegBcGfadVe48ufzlhi8Kj2Wv1lTugTUSzYX7obXylGqPhIJDgE+r45
Z3WSeQDisqc+DYKrpQfmCoomAxK2Ps6Q/dEN1GGd6Eb0kY7BR9So1VUvxYDV3B2Pcd0YNxu741M3
sIduDUyNAC05aHPpSEX9apHahVHPfyKKyokr8ZPqifgcxr65OYorPByf08YgFrHpqBn5aTdBfp4H
v+nmDouLaWBr7BrzzD1GOck2FsRCo6y6oc+n60rkydEQhYELQS+37thEn2aaLtbeoqGbL+luXITp
2S3U9FFaC9Ylx3EV23OD+019FKgo61aX9T6bDeMxdQx3rXRTebEG7R3PnQ1VT0meMpdiB6sV+ldi
4DiSBmoHuTKiBHmSpICnmSLfTLFec0427K1W1oAXe9s9WM0wIffF495ueUSOyWzvFWqvtL/toP+3
Hf2r7ShnVDLG//d29AidoPtMpn86KP/ti/44KAMJFvA4OPfS2r2Y6P84J7u/WYIVJWFwgtKL6f4f
/nr3tyXdqamqSp+YviA8/u63t38j5O4aLgdozQbhY/8321Lt140/cWnN1oEnGETkAPT+krLHCR/V
zhyEh14L0HINQxPXQQvnjTHkxAkr4R569RvIfE45lQl2ienQRczp210tcPkZlVZtudOjBPzpbfw3
VgTr14oAKAX8cvA/ST6xeFN/PcHj8pvA5zv2XrDsKy4ut++LMzNc87kPrGSldSwSMIubfoyHqg05
WyglzrpsdLvgu5Pn2rVh21zVfjmJTHydSyU8T1E1tJ4ZNdpbFhFWrH1aUefNzOTvrFNLQgzkEU29
JFi/VnF2yGvz2lSTvI3WWjqYybguAC3XXyJ47Ts6kzI5eK6VVjcnaNJpbQpoiCsOmeTB6k5bDuPS
J9X/XDldhHTsDo7xOGt298UtcIEOdYXr2U3BZbLokNW3bMpU9CsDJaCnflXSG7DYnwntjdqmD/Qo
PcC6TJMNizaCRBKZ/oqewCAdDgT5ghc2fcoWXH19qEKpbbvOaD5pEqgvbmaNa1s2R/hQeEztBld4
PD6SwyMw0HQt0LmoP1DOrWAxJ8MPnk3a58o0plMeRljG4EdyUNSKm2K6b6ohKRONoX6u5ySNXnXQ
XWKldtaAi7BQrrBb3NET0US0Ke7HUyjmJ5qo0ks9dTGwWzeHejZg3N84iWJ+qxsAfG4ZYdC1gJMy
X6ixfVOdpLz1MBu9LHAwL/ezQPI0cKM90ADbGF9kiN1s1JT4Ms+Vb06BviHVOzxPHOFWeWTgfrdL
awtXKt+UAte0p9V25zWGavtzLjQsfkHpg+5SVsasQr1U8Yeaczt4WhXaV9716ohbsd5I9o2HUCPl
h63cOUQaRrV1kKvpa8nG4bkQhfxZDRoKT9Ip5RPZr/ls5Pp4IvYmvocisjcmjkOfSYhklN63Xjr1
lDsQvYPCHPXmZq6GscJKXUYfCZf9CgPh6LVcabT7hMNNFRCciOD0R2toOj81Y5eDIk2mMDZzlvxA
aee8NW5Rm9XMeuRLwjqOuKSR7ckV90j13lyZ9qvFN1mAsMoqcNzOB3+nfeihjOAhQjlYdkUPFcvL
tTOO9c4sTUbjVkr7raGxiMIcjjZ7vbdlvS4GY4q8uRVUcZKBYe4RVtM4K73KBPW9bpVSm2q405oC
4XBe8dhVnq2x4fBKwyU2fGaao1tahcUuSE33PbC3JQWYRqcwsfMj8RPePRNYrGf29GM2PQRkFqC0
fzmB+ZkN5gBiLx1q+GNlfnKB8/P2zVXyYDHnb4zCheXqxMuni9ZnSohSM+i3PQ0KQGxbXAMiV2Nr
K5LC3idt/cWNhvmb6OeRvtHG3LusLlf0fbjE9jWguNwJhzdKmJwagz6brVUWzrlGzVWd0JAAj3TC
lluL9zwQ+PGsqmZVWRA16s/MjsRatRmNDVOcwA3et1F2mgrR6it36vt9EdoFjBJuIoBjIVxerKKw
a/TAUL8wFg5Xm5QrymbOznw15U16oakaTKYOcmk1oI0r1HBqZb8ua1YkNreDYxa5xF66ICWb2uYV
KqLRFv7IruUhWCYmhRUF1JNljoqXiUoUupKutY7CA3WZuOz78FUvc1g/W+A99Sh6jPUBf/0yrznL
5BZOXbbOygEc+X2wI6GSfMqQkP8qvo9+ilHbBNWnVHnFh8FwOC5zon4fGcV9fAzL2q435jJV1rNR
HaZMG96A46IlLNMnq+Fqh/N/PSu2AlpwmVLV+8DaLrNr5GIAgaVTgzUoGG0DzY6umqXrXwsqn25i
Ike6a+omfDRNsyTrObVJ6ukiat4LMirZymSLYWHsYaYOluk6qlyqSSxt7B9adA2kHtw/0WoyHA5i
CWVYF4XwUMJGsuHlIBz3P7m/M/oqEbkfAYXVVlxeInTV+WRyb96AGpD7OtFHv1o0Au4N4x4EUPDa
LwpCn3DRcZ/nQ05XVLKgSZaZYXEVQHJFfKBnRZy0uyQhJn2RJxqUCkYCRIu+rbpj69j2/c+2U5zo
mKm1QtkUvne914RPR8enNDhcDw4+4KQajRdmznIvSyEeXSMiCIp0ojN8cyFaiXEZFdprAm79QAdO
4eQE6CrF3hWIt9CX2Q1qmbJ2VNj2JYmL82SB7jcLpeQL5lG/5HzQzdWwyDvWIvToeqevs2hixqv5
T+yoyrtc5KEaNf1oWpWZek0ZIR9ZFMT2i6REg4FY11kxbpdzybd0kZ64Si3DM++KlHlXp4ADRCea
dwhs8Ditj4aziF2WEaFqEQEWpt9NymSuGYJdYzNRuA7rkcH4xZZtm/vVIpuZdwVtuqtpobkoa/Ku
srV3xc2JxECNMTmgLSXYaHKAKun9W4Q6pE7+XJB1TdlfFNVMbpNqPyVjYG3lXekzMEORim8inLh3
LZDjuH4JkpyRto2K92kRDdtFPkRP4++FvwJVUTFk/m5YVcb3RHTUF/mRpTKzrVhESadqtFPD7YxP
0SJahnf9knMXWmYKmS2klltPPkDyvDWKhnlh0gz0J+mWB4kCI3CYOcoCkRmDyGNRxx6U2rfsBrW/
PYNZma70icYIGD3NzHajISnWqa5suoZwiAvHg0OR9QAAnvqcgo/YaYlwWWsGIsagAdcx9oDMRK1Y
fBuBnBjA5Fh9c1wWNASaFffAKATG2zCImPvkK13cpXNrruqhnveOBLDBSNXZpzZTZ3OFwbWDia/M
eJuElP2pon+QxQ33EenVuWlbHseT+qsuiVRegW5k5rbjoX/lUzuTA+EaCHy3SO1DL2ueBARd8moH
Mt8c1yMoLvipwuT8VaSG8zSOcEjoWAZoYeI4ODqUJrFvdhe2cWGn8gGXdjISERAZ0pIzvtSsoW9I
X+K9Ysm4LWy0qFUCrv7T1AKik/T70LLZ1HB2icKoxirSZh4ZlYi6bZyV2qMeI6wdnBIoOoYc+g1y
1Yy9VA3VfenIVPVyluyrxuiwP4zodEZ7tGEoFfbfDtn/G+v+aqyjIPc/jnUPH3GOp/kf6Dmqypav
+H2ms+3fXMOGfIqjxnYMy2Ws+n2qE4AZHfBXzGfaQnNi3vtj+SF+A6UkdGiKDDNL+e3fhzrTgPPI
TgSSBK3KTH7ivxnqeIl/MleTmwYtxPcBhsZQZy8z35/M1RMBawPW/4yvwJ9c35oeAHf/xXT2Ly+B
/wu7LrFvfmRG0X9+iWDoUhxFlNKziVwls0OmBq6+zVv691H6382Af/Eqyy/6p1+kDtxxtCJeReTv
jfJejD9a66/GzL94iV8c7yIu4Fn0vEQ3X4V6nWI6ZL/9599CY2b/9VUcjnomd2Cc0Kam/Yp9a1KF
hUiPmctS8vqTxjR18GN10H0x8NJWwEYIaT04qGkXHIxG7Ta40UbflqO2JUI4bAkH1S96hFsJ+jHB
oroVV93CmbXmTAgLHyfNpgjoTDfasd9ofRA88WhYwtcs75+JEYHakkIeG7sXnlOU76ieaOlOwy5I
63edrJcTOwlPhflmnUC3eqBJZWKb0NEkh3HxaNed3EdqKo4qQ/ibkokcXyq1oA9qpdhHDvkMGCqx
FiLhSK9h1lHROrYp0J2kO3UUUH6JW/5vVEYgq0VFU2YmDkGMe8hRqn6NtznbmnpzMhO9/TLmk3kd
gk7bKp1I/YI2oL2ZLfa9TjM3AMJ4LIyl9uCoSebDyx+hwoz9DeIR3wRv9UnMcvKL2dGJDk+N9hCw
BtwVkiKUsOiiayD74dNtEbqJDcNRt6lY80TPwKzE848ht4NXWrxquab0Yf5iD7ZloDtrP+p6pErP
asz2p1KZI/REmbYv1PbQzzJibLr2zHuQ0XmDLRMM+WSRN8uwnnr2ZNmcloP2lNoB7fTxYkcIrFyU
Hj8fKUbkPx7MUjnL0PzRNjysh6ntvst5/GLO+g83dy2izBb9Dp0Sv7a4S/a4wnhL6qjStvlg/pjJ
+blgd6p5JysGYJmW/BGsYG5fAJaBcx/5OeQokkPmWs1LvOADoIaLY4Y28VBmwIMMq0Yz4EF9xRFC
oi83+rVblzWEe0fdMuVBXLXwRNKtO4ESGidVenPqhAeLwNAOXYMX0GfbqyrZbofMSXbSkv1TUszd
U1sG/GOQ41wYKNME9zj2QPFODg5UTqZCkmQ9S5qL4/J20saD/TkDwLfWuXeeQYNJuZe6nW3wneM7
GlHUQcTVgXZjSgyvUxirTzLHdoPhIbYuOKvlNgpDdauZdfAtEBYC0agrwVkf3CLwiMCLbhkBMIwH
gXkBLID7PiQJTBWPeZjKujpVitBuWjb3exuH02OgGMqWE6tBbjgLT4NpwTav5iuuWShgo9Wruy6q
bH1f1WRYu25MRy+haeZby34BeWMo2pWhdMq2mCLnpykT4F0hZNoG7f1Yw9j4FkGQ8Qnxmez74IEj
yrckXwt3eT8CNeGsP4/fUxg0VD32Y+pHYanutEabdnjm9FMahuazigrsB5PDAgALnrZ1SP9vLebl
V0cPeiZUK7qqWaXu+lhP7bXZQRAEfdEbq8zUnE8tadoDnp/sTBZg+Kixvj3kXehemGGNZ+BnoAuY
88mWV7jlBx2LttFDymCWcx5pEs8/psgarvUEvGmUUXuGmGTToSumh6ZyrWOCMWarVRY+06m1n0qm
qzWukpmlmuL0HrQTXqDSlptXqgfttcYcn69YwCX4D23bWsf4pJHCBvWnGdtttorSInqq6l5+t2a7
2Wk9N6FEyZotl4a1HnEIsEgum21b4FVcNyW5U54qzAiqWRGwtRnloqKKnmc94xhNNwjf0woiwruu
QEMQ+Xzgpw2fdXBAhwnv5BGZcPJSK4grT9pg9jj6SnfvcGLYcJS211iN3L1Fz9oGH07hl+oiyUVJ
TLmiDaffc/AOsdRSW599U71X8Cjxa1TOtOFkqvgi6JbiT4j/Xh+0vA8j3RYrnZPnY57W1behaltu
Y31yxT/lULhBDr/lLvAex+6MV06IHSsHqCEqrA8d++JRp5CYmlLiESuHyOsHeRjtG8pNM6HyxcFP
MoSY9RsWQ2jSyeH+z/Xctp5QgqjLGMNMZyYUw2UAgXhpHILOvUOIy+cavq/pATloIWUW95ck/wcX
xW5M7ImTDq3ESFv1W5K0zVeBu3/d0yRer8zaUHzwBdNDXnKo15tQv5n5GLxJMype+jij09Ht8i32
YqBms6Yu657Mw+3reurYJQe76D4Qytu9Q2YvQR2AX+UEibpjxiT9P9X92YVeGCEEWopfg217sBNG
e02hqGA1acW4Kwhd6xRGacaemRSvn+r02UE2Gj2mAl50t6ZHfd61sMXqlTra845KC/tJQ8Z6bUHo
XWOz4U9H4jymaM3JtwJqGvTHsuNlaTMNDuOMJw0SVk+3SaU8l7E9DOQH+dM7xqydCmHU+y41ou+u
xr9OUmk/ZbVtHQOtcLehTbMDkhxzLuV8zpbTaL03SiV5GVz0vzyv7Ce3shXfYvnsOcy225DqPg8b
1bxrXDQjRRLvHWzKAAwNtmXhNgwjgT0+GvVkfmCqTv285AJn0EwOM1e0J1Sz9XGI5j+wNHZ7spkw
MhI88VxI4aMdKeGllZ2LBzzrPdtsXFpqQLQ4tWG/thxIWww2OsV/QNkmr8HSuNUDZXxs22S+zora
/+ip8v6SiTJAOwQasnYU+/e/UwIC/Oek8sOOpjFsVLPUzhZN4s9hkHCToffjQOtX5yvWGL/lXeNc
3aL/f+ydyXbcSJKuX+We3iMPZsAXvYkRDM4iRUrc4JCSiBlwzMPT9wdldhcZETfiqu62F5V1qjKV
HvDB3NzsH4aNQtX5GU9Y87mrFPM5tuR4w01lb8IyVFYj3kArKOOh5/h+cT0FSvWlwKlnrVfIXIGd
GW5+z3oDl2FV1K57q89t4jxH9wEK9yUWSNqiLCDM5y0lrIKNuBnoXV46ZZivc4GVUTY2BqiNDD2U
SjU5xI4Ydy1Kire+qwUXCG8AEP29lycwefdCMZEF4b1xOdG4u3HqHBXPFAdhzaTetbCsPLlVyzi7
QC7G/ibQndk2voqDrRtxGfI6ZvmncrpOatC7GtUb6o8Ct1Z1TEJCoKZ9CZXorUoQMiEojBc6FnK3
TjVNiCBaNAlHlFmeVF7xFmj2HqxzO9YbBDPEFRpLMdgWJ76lfcvb39DRjWgz6zLuJzoFTq+s/UoO
IE1rrm4npEPkwAg3qOdnTrLS0WRCtwzhnjV3U3chKop+C9+s5XXf4DGzzJ28eMQxN9+0BBxyoNyh
HWHqDcBDoO9Va3dQztPpegTqvoM93W8MXUOBHVsk5bFWVcSUqMuRMZsGboYdYUMNao5mY+F1MtWR
Fa/cDhsXig75ttHy9Elt2U6ZnEirRaS9qYE5XptQzBCe6dU32vB6uxgidAsUs/Z3NJ8bBBQtfYdE
ynQPQ9XZ2b05rt1mrABB6B2c8bGTaI0ImxpB0xVEOrD2071qoyRPFScFf+vzPx5NPL9A8lPcv2ob
JV76/KN3sUFdB2xQ6XvQRcxtpBrTBQUa7Ptwl5i/6NYJB1jWwgoRkYx0kM1R9qAPCSBoF9WHSYbK
Fm0XDDYNa9RfUOFzsezKywcDdApVyki5DPzurqXnBTkbB6M+Vn65JUq1mpl/Q18Cpno8+ld8BmIA
akHktIK62rhu1a+LNNC3vh9hIkxecgnuoWqXaak6azLEcCcnrM2aEE6WRG4hqe3sh5MrP+rJuh10
6DP60Gdz3lZeUD+D+zFFj32Bkl/lKgHKICBAGrTyECIDGe/Tp4CV8E3JjYoOg4EycwQIf4VWVEBd
smrgiTSI0FgSvJoj+V5qtSZZlQ6bEGPu60Fi0ZGHASQXuG12lMIiKIyu3eK/Er4ELby7ZNBS2Iwt
1jWY0BUP0rR1qFuBWtJp0MPLMLblXQ5J45sSwOfjVs+onsn2h+wc+wHZA6pFqSuTi7YbJ2zFRLIF
RNN6AMnppWFnYt6ZbjXdxYFdPUh8gNZdBpl0SesEndQJQZHBwZnUr3ATg0wab7oy4UmuptGO3twI
o6sp30Q1ZZc4qxgejTRLVKu+CAz4WG47JMllnb+R3iNiZOfutYacLaK0OjaMHfrsEJJgIN7504iS
5gibEIQ73EkXlQc9w1gQVwYlnMH4rCIMQOvNRAilh9Qzjbem1sT3uQVWuI3G6rtdkV/RSQv1mxEd
1e+09Jwdbjb5sz86MwY8b40ndb4hbS2TGI26oTfkeXsZRq4Jeb9unuk+Wd7QlP0utYLuEl+z5EeD
uzgUNY3FLVDivescmf3Makdd4mNpvuLqWVB6pnO40xLdvKoacEG2wgMbYAnaLMuoNtv1qDTmVyN3
snXiW+j6gH0Kbwpl/IWKoftNLxy0UMTkLnFfnjZWncKigPBHIxEdq2UV4jq3aMG8rOyxIpLFaezF
skvxA3fQJEq5bXcjrwq4vMa06DV3FdToj1BqfURQAfRYU4L4xLyKwg0SwWLkUazJ58qIjVVip3ga
qaZT0vIhM94Wws4eiyQrrpop1S+qyieVwghj9AMq2Il0W9yP6l7JPJ5LtvILYPgMR68QPWtt9wkQ
er7g3enihwFeXlci/2tqKM0Vl2J6R6oYvw6aUXyNy6T8Jls5OFuJjQC0Dr+MErpwMwAF0BhEF6XJ
701D6/NljRfWS1LZwF3bqo93nd7+Cnq3R77E1a4GRAsuDTLbH7kEaAJgu17ZSnKD1ib9u9pQ0m2T
YFfes1RXCUQeZJdL2dyYuhvcxCRDSNGlcY3FqVVeVwEiWHUV6184/z+bXKUZwZ0G5o/a9MLwGwzo
irq9Q6iTd0eQhk9DVRtcXI6GqlTm39fSKN4MRb6YcC9ezHF4mADymhvHpqqMX722jcuJyC4VA9Gm
Nn3AmYB2fhiW1RcL/TJklOwaM9lWpaMPY9Jix9MZKcxtGNrOlZ6AIVwARncuQiA3HvCz4A2UQQ1Z
Vy1oICi0o4PBeeSpw30SiOxl9q5ayUA8mwP2fyp0nS3/FkhbAzLgZmT+dKAcQw9txrdg8rGLTXoX
cLAxxtdCTP22qxAKF4XrbmnHD7MGG5Ni+M6z04XmY9RhIBu3EQe2EjQzECpFwd0WG0uxto0Roo0r
nCcCcnI7yMnelaVdL5q+sdcyzf3XQiBwm1a96ymlEd/YoE0pwyP+DI+P7BYERQmfq8+/5PSQyXCV
+yzLGgTlxuzejxT7zsFFCkyAjWBx2BnvWoCBYRFDeavaCHspzDNvcwuzldRKrAc4jgK/0XHyUbyJ
EUXyw6TeZoTbdYdK62pC4/be91vbS3vZIl+SFNuRrs5DQ8QFGEfbSIhO3VZp+xi0gMcGR7V3RlCM
26avXiCyOF4chNxYJII7Aqni4aDVXZHKObvezIKbOigT8t8if28buAho2cg3o4zl99rFx5knALJ7
b4Uax+qlJlv/EjnkeEW1pGez1fpjqyvDuMQCyhI3UVphnVbkJTZuBkQpa1Pmw8TTLKzETT5W6WOe
od2SWaPYhlEdrCQlrEdbr38NA7QHdSJVqUoDqv7U/4BYl+2sVEc23rJ4JJXdCJ07iS+ySGi0rjUP
Zn+84/xb35zMfsoCcmPTLwKPrDBdUe74UetRuwLpMXtKc7+iS+C1g/3q8ARBnP3KqtR7cqiZP06Z
SGld7Ycp0v7SLCxjbZdwM4CoVLeBr3mdUPz30DasO0tV9Pt6EO/lYCpPiODUX2EtV+HKqgvMnUU1
+Kva1Wact1Vs0UFvASRgh203AdjBnArA6ULoYRVUFyqiIgIzI3wanL1aq037GS8tt/J6k/pdp1CM
i2TBniy3vMfPWW0cVMHdeTShGVjAUJIy90rUaJgP5ElO5Y0Fit5qzV+iDHHhNJDp6vSHHRsK5VRg
qJYOPGUfqaTWNraRg8aHhW7wOKBlDzeq067VBkTo6aEOaA18FY7uUC7w52XEvTnEMxAepcFQeZW3
V0nazN6DiK/5bN5FGQzZtujYXKcHPfZ9MDM1gzocOK39Qa0IGrgCotobE2YRJz1u6YqSHW9S88z3
7Yt3QEsRHGhaGI6Jfc+BMAzBf5JSqbxsDLFqTX1otEoJky/RqWiCvCzv5AgbFDHl8LpNh+HM+POu
+KiA83t8iCummHV+dHVv14yBiQp4EtQeul4U4HM+0C77r6fnc19OaB4EAw3VtdS5V+Ton/sag8Z1
0Qi98pqG0i2uAmQRgWP4N6muTt406rhjtwLV84ok+fTQx/aPoduWrgqaNziHfR5aWOagIc5WzUWS
EQkqqBDUVSgEO4oK2NsIyMDGEP7z6WGPHX3DBMlnsrJ0hml9fezkGLVAJyNiWKeM052WdV+x9pm8
wGbXCof9e3q4YxvWIMaoJhQjmEB7ExxUaL8pyGt6DoL2j6Vebnn8g8HwHXV7eiRtnrD9DQMYUzd5
gRNo1P0JnaZ/1hI3mP5H/Xtvjn77EzcUxBShpcC/sdWt7U7qa+jPxaSeUvzpH3Fs08Kash3bNHTT
PTg0jtFMCIgiwuEE5j2KslTzMQg5M8qxSWUJ5/aVSuNzXwTLHHyzNTNCz+8o0AFjX5oCxUjNRETv
zz/IhETmmshR02Kcf8qHxl8CjRJ4Y09AhXm80vvixXaLl/+/MfYiaWQ1us1FjZis3sD5qramm92f
HuLo5mD/gQtkK+Jitb85ROz2lY7miSR3vQ5aVd+hTkSjrOujb6FChEHGYaay0GYB2qBe4MpwLqId
Hj1DRczLcDl/gtLFXkQzLQn5ohClF2jA1hsAh8teS8qrVImRZpAiX53+6MPNyHjOTADEh0lz9s9e
ybPKHaVRehniOpfIC9yDGXTOpBKHe9Gghw5mmtKujs3T3gEX6PDBaEhLL2rgHtQSJj2ihDhO08s4
/TlHRuIj8A8F/2IZprO3TbD6jqYRvyqP0AZHV6kv4cY9yip+Oj3OkWXSHBM0NmtF5PrNZ/yw5fGb
x8SkwmZmitBTSl8VN8XLNV9G5Tmd80NgtQuK+8NQe+Jr1KhsP5sdbdoO7yYzN4MF5Lu/eVB4tXf5
9HW0yMdAtPvVqjQbd6VWpf8dmTpl3Ux6s47p/m71mjJaVhkUwDNzSnaWG0vAyVAugz6crv2Ud6BZ
5gZKQXSLeFc1+EhAzNshgTTc9EVLBXts7XRJmQ0cI1oQZwTdzdnt63Ns5ganrweM3tIMa/+yS9NJ
Qe+8ZU7rsHkWWa7e4Cz9BS2e6DWbWvR3UzRPqtT/Xg2YFWDHMhPE7ItZZTKy6MxqpUyWevs183kY
NZgD5QXOVb17jWoO5iNFgmhX0lNvjAxngTY2WgdBj9Nc1enOTokVTELMwvTobferpnF1jLGSeEUJ
z7lKTLAMcQI2CTmKcCWCfjk5wQCDq0gFs6WDDBNTrb7hopSfubSO7DUd6T0QHNxZpPxzkvBhr/lZ
V5J9jMxLrNRXnSaMC1Z9QA6lAvUKW7T3Tm/uw4QHmQcHFwHIDmB+9xOeEm/DrpdZ4Qm3AQwbFdm6
BDN1hX08rkBu0FyFlF4fATUHl6dHPnJ8yebUmUTh4mC6f3yRPeiUsLURxY3G8VsHkeqlpN/zaGl2
/Ov0UEc+EoAH0YhaB//ZTx3pi/LeHNvcw4OQrgiEiopybQtHMc6rC1zNIiSPaLCPi16naH968CPf
SV5lYCZszYySfR6HAwWLslOeewgMRdsSSYBgQAkeLZh/KPP/z3KULkAogpTmgDCCAT6zVj5uHmpA
dVBoMdLzrvuMJ12/0l1UParUMP54m5JuAJgCGMXrQ7X3bk8JuaDFaSwFV4DQGswPKKrxbd9bNrJk
9s8/nUBTNfgwJAzRo4Q0/vmzEBnDuzAt+SwrMzxFjnlBD5GeTo2O2zk90cMDyGCkNqQGFg3t/eur
BBsS2m3GlynmY2goz0j4/kQw7zHo7TM5yHyWP8dAhuJZavNpxHxr77syI4zGXAGIYch0bVArFYUF
MzTt0F3Iux1lynPZ6PERBakotiAcuv3rxZSOW8wjllq3S4R8LUbt0ahgOeIonkIh0a/+fOlIvGEu
k3XMBoqfl86qeXc0vpN4StvuxrTzUBi+jWz1zDCHiQ2iqCpPQwN2PJM5//0PURMRmyGK+Fd7naIr
jwrKXhdy4EY8/TGHUYRRNJQCiMyqTd74eZQBBV0MtbTEq3D0Qo3dXaZx++7k9n1cNjTUERSANX8m
SuqHNyWjEjgcy7IE0XJvVD+bGsGzL/EEpsqzBglluFwmqAMJuvRTThMbDftUX6A/DrMTxoyk7aU6
22Yog4uUPvKmJy2aRqv8glomBgJSkhzMaQGS89YlsDj7q9B7G03F2jrz648ujCvmxw+SD2D5P08Z
kIRwlnhPParT6MeMIt4pA3XO0wtzGGGZInCVlJRg7B2knJlZco0ERerlWCqi/dh5aqI9uk5zLmvh
1+4fWLxvyW2JQ/hz7S2F5aRGLkt8FPRBGgBZ/BASk3rOXvdYBLJJAVwdM2CKHQdzpupD0CoJ4KEa
qpnDNTVYbbPGdOqtiwEj//nk8UmzAT2ESnX/heo2kQ3ZgSM6Jv7Pee6qyL7PKv/59DDHDs/MF3SA
5PIw2N/GQ53k2lRweNLIclFy12ix+dZPmi3Fpgos90efyviCamF95qo6FvNAxJrk1bhBHDx6KJ2q
oWF2iRfA2Wly5XWKg42MnzAMfGD1z4x2bMPz7NHZ7LwsD4pkKd/o2GjBezKQyTazLTibeqysTk+m
dmyPMImOznVkAHPei6ui1YfWouTu4RqmPkW4420UEMcoF6GdR2/O6b/GGk6+bdF0tyXSjzdW6hjb
0AXTOY2YE1hBLFda6cNXQ95wE7ZtfO51qx2deYcXNifTgF+7d1wqv1bRksu4bQaTNkFTvmqNwAfX
cOuLyHGf24HqhCNDmhi5ET0lfVdf+KJ4wUpnOdmyQZ8gMy+oIiE5hzsTbDG+4/REHplHetqkoI4z
my/vX4ipw2+IBtLtPp9+yklrNqoETOljJlSMr6fHOjId2m+MsTUXasm6P8dCXYP6aLoNqb2v/VQp
OKwyS32txzT3HGRF1pTKmzMZxpFDp2l07MhouLEOUuyuSsehCgo+L7a+hVGgLHVQO/QxKnSC9bH8
WlZ9uQKN0Xl//q2aRhWTihQJ4n6kNBUB3NCtC4+32k1p9yjDVOk91Xi8J5PgaUS4YnF6xGMrScpG
GQBusiCU7c2uTbexNsvCU9QAG0itA5WQG819X4rMy2we0qfHO3Ln8IHkULOWEcni3gnM/ApDyIKp
HbqAzoVZ9Su1LMqVASL23xlKqMJwMYqnzr93IUhUJ5os54mmiSK/g4s4LSqnsS+jVtPOhK9jexQt
fbanSVg5KH93QOLyicqAV2ftYxsWvyyrfERKs8Kpobx3W0Rh/3waDUgXugXDnQxxb9m0gV6bXk+5
N+kTGD+n/1K11UrOmrynBzoSmCmpq1gFUHmGxjGv54cUUU5Y8Kg4zXhpYD2jpbx1p/Lx9BCWcZgf
fBpjb08IJU5i02QMAP3aAmKT3NVWbX3RW9tH8KlH9DRQ+4XVV3JV23hFFH0F/cuiV9vCbKL414KG
zCM6veYAAs7QtHWPzr8XGU21m0wzvNcFIrP5iO6qL9V8m9WAs3jdjktgsAiNWy5NCpQX7yytAqsL
2Uv7MokMsFWuYVBSZHW1VbvSR9oJ6OgtfCaywyJCKRi67G04OOFWq+rxIrWAaHZGmF13StV5+Bk8
RgUutsxwssmoFSGNBVDQA5yYLYp+kmtMqCzAwkmP4Z4RLXs0IDenp/fY3uQWdzT2CWYL+/HTLuuy
GW32JjDh13JoXt1Q3pqGsjGyYu0rkHhPj3fshJNzk+xRvqchpH/eMVY45gg2jbkHo3WuOd0g/XHR
N/mZ5PWwrYZ0OV1DCn/UCDCX/zwM5k+hUSEd5gEiv8cpsgIz6P4ok680oa8BpCxbS38JcJY4/XXG
8XGp0jKjPK73EzIhsxKGsEVNpBinb+GgwhKqTOUeoouarsHM8MZBfxWJwaQrVymaDTS3cwJ5qXcX
Fih/K+6VC0NtlY3WmPnSBxjKhpNb+p10sEX8ZmnwdPsBKGDiTMFKNBoya5DJV4GGoHtiYoo8WSWG
L7GZLJpJBuuY37NqUvkLzod2h3kIHM9htgqzNP7/bLKWYd3Ea0dx9KcSC6AzS3Fsxe3Z4lLQhmNB
5in7ECMitbayPOlyT21eRzqFi7FXt4nWdGd21rFY9GGc/cSok12WFqLPPdeaCYXUGzAQD9enF/jY
hYguK69VnX6bPev5ffwYtdRlUZpV7tF0crGtzxc8xp+LBGJ6WI9nSGdHB5ul/Eh8YbftPyLsimCU
4zsM/s5GY6PA393EvSoAfYT25JnpOxYIbMr+3BZQ9g6S33QckYIFReVVcXWv1w4iPP74XKTVryYC
sxDaZ2ZSO7Yv5p43D1ggBM5+n2aqZcr8kqfFQxrC8tK1nTtV/YVOLX5VGEqIGkPZLAcpjC/YfIXe
GEBqCIoov3YDN9mIwhy/OlCCoGf4Afq9p1f66M8jIFJGon5L+/rzSqNkVytJSJrTl/KXIYKnUO8e
cB0/N+9Hx3EQsCejtGfK3Odx6k4ZQwkez+MlKqnmNK/5qPSroq3OXKTH0laKU4A2sDBFeGHvHBq9
gMEB9tJr4IyE2BK5fX5fFRZ8ae02LcrHLBVnChXHNvCHIfcT1hinSDB6auYhp7NFzeCXMFPA7fau
Krozbw7j2P7lRUqTjPSRt/Deu6iZOf/T4GSEGX18aUL53kfCXnaphtq+FgdLRSoRWjlqvo7KmWug
aDMyswL0hz3ds0lR5dlHmtxrdRgLsNrgGYVN9YCkdbHCijBFk6V2N4PTu0+uRdRE+aoGMKXUGD0m
c2mz0N/VXofOUrirQaovcdHeAMWRa0jwvyK361GfR84YtTn9QQK65rLH7eT0rj02C2Jm6lLiYN/u
N2DTVNZ1Dj/Bm+R0MSF8u2hU89mS1iU10+cmGvszAx5b4pmZBVDGodi6P+0y1gLM8jgmUYn9Zifb
Sm4mXr8rI8DlFB14MOmnP/E3dmKvYARiRucDOS48M/dWOkCgki5pmnl2Noll2Lf2gxlq3TI3Rusy
LFK8LfTMxYoQ5ORvugAWy+lT1k7NugHSt1X6HuT66R91ZN5JNmYKtIAYePDkFfboZo1upF4iglko
fbSv85C0cYyL+jmutAn1qPDt9JjakSImqASqPnPUdg7evsFgTRKpRkLH5ANlNQJzAyDV2ODYXm9R
5zIW7BSQk1a6FggHodBXJzAvzH/E0v6vHRLjSAybeeHAMdDMnT2uPscwFWiEjaA9msh5bNAamXkN
kZFO92CrcX5hZpyLJgaNDMWqRpmGIrKmIJG3iLBFueuNXt2Mo69+C00Sbx2n1m+kxfk27NlSMKYS
3IqEtQWS/2sEjE3I7tamHYdrsMLmqlLyxgvtEt/PsHVWbnCpF4nxkOB1c8uxhYSGVOD0HLqt2KWq
811FvvzMw/zY99MBg4OODQbzOh+SDykO5bY4rTE68Zw0GR5CYGkelqvRc6Qp4eb0oh8bCuA1WAPY
6FwbewkITaeyROwm80RhhCtZujObb5DJToRp8Hx6rN/rtn/S5uqvweuVa3D/+Y97VNr2WcTjoLN8
d4E60wjZazK1rS+LbpU7qXapFap/1wx6f6PrSnCvz/YiaAzKrcST8e9U8n/lG87IN8xNTp7F/yMl
sHptXv/Rarh5zX79539cQx14/RG29a+mqT/KOPzzJ/9bxkH8RXiyiVKWZfBA+SjjYPxlgXKiiuZa
YEctg2Dz3zoO+l+kDWwB/hi1NLLRf+k4aH9R3yM5pWJjz+i6PxLnO9zbc5OVqqZmMZi6/2gTxggS
XyrSc6P0PSwCQrVb+LOOzrlb69hIsw8cNVSQXQev3jQHBDINGiPpMLagjrzIvBgWCKW0Zyokx0Zi
DKq11NBA581//0NoQB3KnypUzoDBIefst+pt3SH9ZpfTmWvxyEBgnoCqzQFIPUinO86iKKpJemOd
vCdp8o6n1XvMf3/YV3d/H/7/A9T5jjy6qf/zP44PY7m851jxgzUCEwK2xBqkR21ArIVb4tNFl3OZ
DNG/MXXsVaIOXXf6T/vFwECqmQmbSqK5gYr0oOLRQlnLvary+MxH2SzC5zhHNYJKGW86g6bG/qvO
6TJXQSJNeuFsZGa345cxGJ4g4j3JrnNXp2fwMA9nMINWF/AMW4h9PIGCtCxns5CeKGt35UDn82K3
9BeFEr2qbpAtI5jCC22EJ3964GNLR88QgOHvtGn/eNlV0eppmEtP4q380ILmX1gCbi24OONMOjTf
QgcTSv2FqEAOyqn+vOunNm5HQC+SDjUiIBnkvDVKk/7Dv/FBH0aZ86MPZ8slFemUNmUUMcD5roan
LuvzHaqQ/9bUfRhpL8HpkywsupyRwrQdV1j1vOLWB17t/PFSD1eJDpfrsjMcYYJVmvfqh48q/Mxy
s0Jm3Ll6sZJqp6CTJpvhbjKzEXFsFd8nUWnoPlqWp1ZDsYpT9KGNEnezrqTVt+wLUP8u3c5lVeSQ
NcIoWzoxcv2ztA3mj8n7CA71Ipi07lo6tb+o5IQrnC6KclFI/hHkxrK1mvT6suXG8JyhzO7Ridaf
E0cvLnCl9l+6DN+7PhssD+sWCJ4jvOc+Zj8nzoBaRj0i97VI8sFd4VBmXjQNjWpMJfM1qWD+AD3U
3MFh63+UPlFea2x+O0S7+zE2i0vco7t4GTpuWKwxBEKNFXIu7Td+j0KS8pr5fHTSYY9eiEDeBjpW
Vg3ILx57xmwWqLWpgBtgNGJrQ9/dlCpQ6LjE/k6ppLLMVL5uyghceCM3S6fJdWQeCS5hgHeeDZkK
3i7iozwhi2bZUTbdmRk2erR3iksNt8GVm8FddUWmYNNG9ScIO+tyCLT4JXCL9MnuEwBJtSG/l3am
P2Ougk+lA8H3u8zMduI3dVjQhY4UDepgI2d9sE1I9IpZpU9oUluXrlJn94oSNS8+UwNrs5S3dhu/
qxpr2sJeeoZ//z7Uvf+AeVtx0c+hMaxrbBBTct9NlYLo52yLNESgwh6+gBI1L4jozdJHKHDbBamx
IA2IZsWJNt9FAWDahdkG0U1gSHEb20H+jrKfdqOhILO125QCoq70rosRI9s+rdELQaDCvQptpiyJ
mAQq1YidmOG4xCk+eHQnyHxg/KPkRUAtxhEBRz6EOOIMEhOSZfDKKzvdRrmuymut7aRY2aHffQt9
qYi1rnXY5eW4Q6CjqebVFWSM6dmFtvOIj1r2rjthseMbxzVsRTyXVLf0zFgTTwVQ/EcDgaN4CYPI
gg5pWlBSQHd0ED+HTFxVgAyoo+osQeMPiYVCigxQowsShQ4eVpd1WXHsTHXCqdHkipvgTENNkzO7
Dp5X+ES3O+hoLeTxKwaEygbnge4adCnO3pHo0i2ejcOXvhLdt6maki1w5IZ2gFLp0SaGfzCtpxhz
uwUyjX2L61eivQEuqX/qE2fLxB9aW+G2VX/tnEZ+D2LTunTGlBg6FPzYqlWMnY12GsK7PT7tWsJK
WGGQvJSBjpXk7HpZDbW+TKr4HblMcYVGpLHjh2gb9CrGlTLWuJCGmR3eoJwwe7SmM42WFWoNrj6Q
0+kSd2J3hQyV/4CpB9zaUA7hr1wKy8sTGw8RO8QFytTab7IeEUTGlaFaiJaNMPVuDnEteq9RClmU
CtzdWku30OJ/NW3lrMIaK71S95qie2vDMdplua2vW1/al1yFzn3Ycii1nJ+laml33TWVWAcJ55wG
r48ZoZM8u5qcLmFubbIJu79gGmSzzPqkxuE8iiNsQlI2NVFxuAtTOa7yNha3BknlplQ49UmLYnHX
SX9h1MglTRXRLesb3C/ne1eafLeexa/Yj7i3Lt1dBNoRXTC6RqOQ02uPMULFO5xMGI2A+tIKn7Zv
OharjvbS2qonjlHmlgJExMyNUKoUEc+amBOi0XSv2VhImiq+LBaBsqqIH8hLOPdThPqGXlXjykdH
z4eW2br3sOerK62HFQPriG3YiqrcpmrW4uMRE8R0XLbsnqGroqi8CELgEiZD/yOkfi/zNIfDW8M6
BnC4rqL0FtxpsQl7pGfwLpK3dTnn1YVeXOIExmbqyxCd3kzDeh2hCui1osfDCznn31G3D6PvTeJq
v9SeaNXNe8RSJ+0mwcXqJraGYNONFMCRS4jLhaI0FpJO1qZGSmQJ3xNtXGMiIjYFRo6TXXyNBmZo
cvx8NahOtTQRAwLm1RC5U7X6bUKbP3Yy8Jeunec7f2qz+7ol9igB0aMXHPqky5hz5BM3RkyvI8gx
aTV8XX0TGrrOnYI3S1K0GIbXqVfbKv6iIRW/TATKdVNFt0ZkdN+UOK5vxyFsrv14ekaXoH9G/99d
uSN4UnPSLG8S0bTOQxQq4Wf5d2ny3SnhuUdG+F4EMxmkib5ynp+qTg087KQU1IlwbWxUgw7aWOuA
psZgS3B/U6wC80yHS28uD10oUZg+wTDH3TYn4qiZqz1GqiZngEYPJPt3kEVqhEoaa7Dh7dUvEhvB
Lu5tvMfGdGg9Sodmtc1DsdC1UPaLphZxvkAim2AW88gr2SKxyJZaoCYXeV+qAhEBZ25JwrFajV05
IXgtDaojRlA2KgJAfTkLu+hf60zPdn1pZDsUe1W5LNy23KFV2q5ajdJluvLLATjO5djrQzZx+aQV
8S9zev9LiS4zHfskRrPBjLos3CHIaaAbgdJQ5+7Mri3yBcqzBrql5OLUiTBXrZz3eoxDlHq6JPsl
LdAMWhQ4F4PrSG3Zj6iSkN1Y6rqsB+L66M5VCPR/muYO6wHo/rGJusaydoOY+l5YmSsUzrQuI/bU
L26iJnj/DelDHxsDJHjNxjaI5NqMFtIZu12e4moSSfXNdFtPxnGMsh+C5lhNhhvd5nwROLp7JJaV
a83IlXjVOBgUKaY+bjmnurEoYkSFMEFuPL0ETzaU/msSWglKd9i+6OhNYDxZat+ogQ1YCWFTsRgC
dOtyU8cLWOD6c8NxDX4EqQN4K9FwXU2dQZBaKspFNCAXv3GCjPhm2oRvMyA74bWELn0PH9ZaST7Y
SyjSZEsXr+Lt6QT7sAAkuDtdUvjZVcoAKfw5Ga0nlMHaWk29kgt0Zes9QsGwehyamuQJv81zRzo1
4UKfyCsSgW4eB966pBYW4I4izj3UDsqs8++hQgDsDDDxASTVCVDfAq6delWmofE2XlbJbMvrYO2V
tl/8kWvu9AwcvAxpy4DxYSSUZKlzzI+5D9l4bXZWFvQy9bqSJCxHqIoLius4z8PiUjERojg93mFX
bB7QseaSOmimA4xPXpHgmHYyo83RB5t1KDDtq/MO9cIqe20gNuHMS4vettz+7ve10yPRY29DHWP3
UEsV7ERT6/W3HfGAwNWZh91hqZffB6oE5JkDy+DgUS7hMkCCbRMvzDJz13Z19l7ggAmfpelrNVsE
Jsk27kwcpDDWmptZgHyhJfxiDKd1LKGzV1KZfOfqpbsadV6edSTzDHn4FityJEeuchqQ+OnWYt10
ZSQXTetbmN4QlQ0k8Iq16WT+A9wv89WwqRcvBH/Zuorm3I++xgXsjwPIjCiKX37finkOM3TZT4l+
ruZ/yHab54KMEnynbeENt7c5gha6PbdX4jXATtAhqItFg4vrsjfMb2UEnV8hbVy4cahvrEpYSxgg
f4qdxReDXhcQZpaEbbr3C0Bu9DatpMjDYjTaWjgRXEqzPxcGDioWjEKhAroFLCqADXtP0jZqO9/O
iwhKGMmzDYwWrLTdLEsdZ7iFnaAmNMY8HsKEpPf0edDnSsGnSoIgRUEEeybvouC8/xwetcQEcNfT
DMah1PdSsxBXCl5TL1lLalwXvTXeCsUST7k5PiViLN8VafXrZuxQjmwKbBXneItccZm2rrEOGkk6
iQC5R/4truIir39i+u03F4oPju7visv/1qvP1as1mAkfFvqwXl3k9LFfP1Wq//4z/1SqwY/+xbrb
NDrmAhLXz/8IDhNz/kLqd3aKmUMlNZJ/VarFX1Df+FsQ6tElgNH+r0q1+RfhAAwjmE04PHSq/kRx
GOWYz/tStWyi3wyYMuAtULDZ68PIqUiwABnDW0dKoS1TJVOIgaFuLa3STkbPoQeF7Nd/sXcmzXEj
2Zb+K2W9hwwOx2jWrxdAzAwGR5GiNjCmmMI8Tw78+v5Ald5LSdWprn0tqqwyiyQiMDiu33vOd7Io
ZluSyPo6MlibczjYb10Im8nnrW7UgavHjTrGS1OU5Ck49pelNQiOJ80dQGhRz+eqydr8OUE+eK66
RX9LZaQ8WhxYhv3VtDRvCo2A2z10k+ojnkbHOEKdHMeTkkk7Xbc1CbP4HBS1oZGD8pnt7Lqm6RqI
Iex9a9bOzMNqMjpqFyBbWi6gXub28zhALTdIXzmaowK3OCMS+BM3+IBbfp0zElkaGyRHlFYcmHac
XDPonwD7Dc5BQ2t4HKsirf02KRXkJm1vpJDxK8N7nkqFYJo8jCIoIsBo/jwv6bOyujqQA0yVYVbn
2BMJPdFFtEJspoyHczNUeQrxHnigBZioNAC+oEzpgkULM2bcXHnOsr4MgsyGxDqx8+huu3pK7auJ
ocYXzsh8lVEhh6Rn2EzG+9YEOHvltJHKtoxnfVZNW9X71iUbeWswzbqu4PwkZs5Ib0YNXO7sBRIb
9ahJio48oG+GoamCLqMx4Fwt0F7INgxEh3ZXbac4G9KYV1PUKnRdosiEN4LeRL9LVKYS2GCyIyZR
x6k3NYX8y8iQ4r7rIIjmjNHVG2iYOv1KXGX3lbmoMcmLUSKjEg+8+8TOJrSr6qhfQ+dTPeXEyDcF
3JgpyoBElkPNiWozsPdzDsI4MUH+Y7DN7oSoyG1P2K0Dsplu0EiP/vqe5LZUWbWZ6wyRBJvIE0F/
1RaQLDFBCZilrIpvRFKTB2wPZrIJtdzYJF4bl5DS+ujkuqDlGflxtgMDtNtBL/UR6yvT+CNyi3a3
YOt8rYw6/2KAf5BQ0DqbVkZDAmfvEv/hR8yGJfYaj+hz2U++KaP8lBZJKg5mOXyOU5P8mKUyrdtV
AW2BeasjxHumfkV/pNjRhdT2owSy5nC4ayI8671YhLorq14wRM6ggcOpd2hCubRcAGtkV4aIGmpo
oxs3Lukrx3HSrUvCHhQIf5+bZ9tNl1MZLjphvcS2ZUP8ymdMd2Rk0kLNo4sdd7RGBtM+647TofTL
ws9xG3uoQSlH6lSa2wyK32kQTv0x7ZYL5GPrbr2zb0LRkX2nS5qNjbheIPr7cUIfw5VQeVbmIaxQ
WetfK7TtN5WVRZ+iOlmu2sZEBjpSGna5vcYp2hEBDGO2DxN6uGGz9pDohOxrm2DGyCSM3qaEPruZ
87SQ8lTKtAF6EdrnbBmtc52QksgWeHq2mgrIVQqA66wSabyAAILkMMxLFWGM0uU9OowBXFUnv2r0
ZAHicTZ22QIIks7WFzRcXtAmaGM22jA3np+NtvlQywlYtOGM1RfTJVXPSk2YSPQ0rD/6glKu9LqO
v1Frx9zNDfqgNbXuMOZsJ+3qRJgr+xk2Y9twTNVOlpF7UBZyX5JvRtcfaMDveiuC9+kMfXIlvHh4
7GO0vjnn57FTzR23dXUPDPvsTfSOrSz0DjC+azaZsnFOLgkZHoVj7r7BmYtvvdxNmDJV5ZuT6B6U
wBl8V11Q923nytT9WRfH0E7v+6J1jzMb2k3G3f1ATk5d+GKaDeovGQbEbH90dRCfs7Iix3echvZI
PrKyD7r8DGuQPmg8aAQygJCg+WFbL1Tx3kbS1LqvFCBT02mn5yxGV2TJtLo28hor5uioL5oqx+1o
yP5rlKFeJacJ8G0ed3tlGvIT8eck9grSFUa4f7czeKOdIK7l1mjb+or+kf7gCJqRAc3NrNlVVRdt
QSLpry56nY2JIfueQpZu9zzFMojTQfPh5UVfAUPrh3IsnReJKkPbQI2gIcqSE8QUWLbvRvG0KStW
frAPmu+4o31tNEsEGlqTOzMSxseo8Wq4VFZ8quBq3zZwtzZ9o4+cWS+e/4TF1z+gsm5Sqskw3nTQ
fkg2FCvZTDW2L8RoHBfYykNgGs2fRUHuk1CE6CJnqq6xuqSBJpv2vJTVdJeDvkTc4RGNiiPDd2ZQ
1EdCNrPrWBfNRhhN+jnvRuMxRWp37dTu/KBPAjy3Zsfevemp/jC6vTpWKkxMvwrNlR2Y6DftWGfP
BeOR58gt29uSOJGnOguTq0FB04ond/kIOnHeYhhK92B4Z2jUUPR0BGLxxuTbVoHqDb0/lvky1nTF
h48mmu8ZJnpXbrTEKgMUXdW20WP9tumcSG4dN6xOJeQU2pvZNENgnouM3ZMwti5ScM5jP30ylUOs
6BjbMPOLMQ7SJlxOIhH2F/azuhZUYZncRn08BXaqe8/zYnUH3Vx40bulDqC7i7pkZ2MtPjtJXT+G
zthGvma1NmSx0CUaySWSirjSdtfVCPD/Uxx/i8/4XXGMwYC+xv9bzHH5c/rH6c+2+3P+oT7+9mv/
rI8d+QF/h82I0KQCBYzFGPF7IIf1AU8rnl1QELokh/F/ymNBDYzWf90wrt6sVTzUwaGM/+t/SRdl
yDqr5f/RzdXd9O+UxxAHfiyPKc8tuhhs2pCLkADxs/LTaIANy8FqD96oJTIoW9lv56hqsyumPEzL
4GuMD5EFgrbSk3g4EnrX38W1Nhb7DFJoFrTtiD6MHSWE5nBgV084ASMARZ4BAbjJHZpNnTAzaBuR
x+KxKG1ioiFiuaG5Fz4qo7Q+2eX4mosZJGBePOLPsB5A9C13HemE1YrgznH88pzbeUiYknA6nzf8
cj2AuUe1T8F739lsbfu61z95mUhtettE5pbllJ26lhKnWjHYNiNUYB4sPSgk1YXmBkmoGlDikBHY
tug072sHnVD3yQyjHTMWS3uMxpQqDJNC/SpH0TM4gY+wmBhT309UttAbWfWCXP8k0Ogr6IA6x/Zo
Ze3i7rHqYvhLgVUvOGMCRw78YmdNHckBZQ3R2C68wnse06WJgjJ39U9O0S/Xdg0QGxMdGc+6WrFM
HWW6RstyES6K1xIq1q5Leg+XSYWIL+691lrtNrwKJ4C/6MJd8s+YlmkvwyCtB7dPC3KyBinOmNI8
fT9ZAqh6ljsMfaNBfGpRVSTwRXT+Wl7E6satc+3rgqovUBLKSxar+E3LO3Wp6a3s3z9ft34q7myg
EQgG2qOR91yMkpoqwHNRAsluQaQPwwxf3CXHkhmGtn3ns5fLiKrT6RPjHLnQRUFx9hnGGZvXSnwI
c5EtB7vrW7mLLYcJrVxWBG8aLhoZ6RUwcLM6jq3ZGz6oxWHXE0b3qdZg7e1EPbs6sVgmoSmkNX3y
IOSeUnq58KWNJKCSsRK6Upb1QO2XP7XwZh7iup0/NXXcnd1Seo/pMrq7WBqtvWmKRp5KuNRXYWPG
z3g7JEx6lKtazcV27RTEaNYzuhwrvmS6gHK3FgM1pIWcy+fFT4Fse6Qo8vJbXhaC+PauCZU8J+vu
62RD0oW/WxSVL+SiiEA2gJbuvFTvY7jfFX8LAmO9syuauQZV+8gV9se2cmieR1l3HxbefJ0sUxZI
xq8wLvXwurCLhNlNNLmM6j3BfDmWT7RTsOK6SquYTZC+t1EIQF2MHXr3QKjvJwvU67mw9Gcw/jNt
+7FZq8xh0ZYtNex1ERHTQYvehm1BHiuVD7vhAajjiVePSXga3i1CLvPqtrMXBkCatHHcz4RiJqY4
DVHJJhhS/LZAlHpYHLvfIg1YTtji1+g6dkzBlFvyI3stZhvFTB5M2MISnRQ7ALNjp1MaZcJNNYXZ
ruxHtTWqHtqyzjAoGKZO2ze17K4H6aU3ypXZValN1i01p7Ed45GwC93p9MGPipyxFanLJizxBqLl
xEjr07hoyXUoRPRlbtOUl0Z1bGcu/VITRU4igo2lR1RMzOZU2iVwf915XYjio4JO6f8eoqpoHhpP
r9PtNIp4O8AqRR+QwSlS1qwzQCZ2fJQ17jW9rp4025r3RuMw6pMzVZzfIp3StiXdcDIA897cGHHJ
DGUoLcGjbE2CecWkb0bbnq8mlJx3sVq6Z4/vL49muBC0Arpm5eIuUXsaQrIytdkeFj+b3Ix0lxK3
q683wxAsMWPvwCnrNiA8LX5kHKMvgcqpxI22SK/GPs3mYCSY09dJMmE+i4s7YDSu9rEelQx3CjrV
5JC2yWwcq7BxLhXKkccsI8HUH8j/2XmTSiWHAH0aLPhDbluXXa7DNoBAThZzwx5ZlTp7CF/eV5Ym
68OvniqyU05gNYh2+PXfnqIaLcuDIrz6qSWoBeivzrKKxoawAWfmDdNWdrlXEcszAxnD5HGYjHth
rQdib6E2pdHxScg8X64nfaKOiyfNKy+8tudL1xIOsakqJObdUC7XrUtUyHsN8J9e4m/KpRVo+nfV
EtMPZrZf+n9UX/8RVPlQ/JH80Ff89vvfyyZyzHSP9grQQHAC78XR97LJ+UBdxnAJW/c/pazfBbBr
ceSBHyVcA3cUPWga4P9TN62DGqznsBChIfF//Z///YNwvvvpn/8qrvxl3kbrEomtZKrAfMvGVUtZ
9Zdx0wwsX8Sz0iG5VzTIvuaRdqPm8Ehy1abE2lYk+qnTSfoLh08i0/xUdr9RJ3o/N/vXj4A6kcYm
33k1D//4ESp6p7Xrsu+r2lm/hOan2avP3Zhty2IXZaQv6j30b6+OSt/MIdJTSO1Ro5bbyXgxR0j+
8aYkePoaAQ0KA3fXe2ylHXFpYvbvpjX6ok432hixJNRfMOTyQ7yqy5j17XPaIQfhf84m3c9k/tgt
FfmBoFi07Wx5B7PCNOqTlntmA1mCHEaMNfha20nJ0HnAAVFiggdwxj2BAN/1C1Id2R9fMalx/CRd
7sy+q32XVJjE1dbcXBfFiOxgmp1NbbhDHDlsVUlzUfP6O9t7EbBguojFueMTFCkZRTZYc9tB4+TB
hGdlrvLNqAqSHLJ7pYWPaTO1zOeKLeo05CGGvk/y4TbqnKtUlH8syLdYEQOs+/neJkaKoRmvElmW
XwplYopM3Zlew/QFQt0msofuXHaThSqiDmq742DUO6SWRgUzpv8sLmWf9PNvFheYtEQP/mYvdngt
6i5O2j9/3I69/+b3dUX/wCx0BaIwLP7LVsxgK8aqgD3KlawtyOO/rymm9QHCF1CFdZpt8rQzYPjn
mmIaH8ho4sfZVomViiT/nTXlFymuQzgig5QVQ8NQ+WcTqanZKmpcZzlka69eLjyFhh09/eWk/P+o
wteDsASiOeV7/mK3RtBF9erhdxoyg6Qyp1s2sUPyHkVzv/37QzFH+nEgyKHwdrsOeEMcZz/7MivU
n00asR9RY0KiSp7QzDUgJ6OoLoi6SPoDyFZtrxbLJFJsrn5z+F9O5/rSwOTkwKngolk/zUKNfHGt
yTaaQ1pOjyT6PbvEa/39N1z/xA8jz/UQ6w7dY8T1K9SnbbV50EPRHCwxPSpLPtEYBzoDhocRR8Nd
+t+thX9x5egL/Ho4OGku4zITPxGT5B8XfOQ/pq3YxBzMiUTqKCsEmh9PK06ZFRanfDQ/mu/aIPOb
TkhWKZknpHu0fvGuJeoqQnAcIxJE8aFsPLLWojsaCZlsKAVXPVL3rk0yGoFOCe8Sih3POBppIf8w
0mkfjV3/tTTXvWLb6waxXF5NwelR1mWEpVziZqBFGmdyg+BDPc0Mcc70vqcI2MoKdzdhkTzaFu6n
ZHYI1YXQeRdGlXVj9WV2b1vM5UazpZyM+ugyjKQ4RoUXblZZk2/pVrMbh2U5Zm50PaTaCPeg+Go6
+X2VmF+Y+dz1bUUIF6zcU62rzxGaUA6R2oQy8TcLGgabrF6afdasalMS0q0unf5kENAcnTS+gbmh
MSxh8GIaxbCdqsm+KCWJP9Ts8GRE8snRRHhK44RxeufUfjKOf9Ky9BC6dslmFml6WbwmeuxtwqPZ
cgW6N0YbBwGaT67vCD01D7epruJrBkTBEKOGDd15urIi3c62dGV7+h/TTD5b76aDYsPseI+NQ1Ub
u5YISIx3zvV7gkBZC2ZLpWpb+6NZOtpznI3tTVkJ/o6rlPEIZ4ohVpsMB11i40uYqhe+0VjxFaGA
7XWV69aWYB5QFpPHLVI06W1TkQ6UTmSCjPNg7MYk15/MKkP5MTI80+LEGF6GRG9EFOizOGsQQR+T
mN52mSCUCu3C3MREQNCBSIR3XJDhncMwbu/qhT5s0Xbn0JvlCzDB/tEcJEwkLRbXQkkbGC/3QrMQ
Ezr0pdrTjXqJmT4wAU2GaJc6UqEoSLw7HT3YHp1GuyZlVberQNTohvk6UlXdBF6d6ztCRJqXyrbI
6UnsGnWaspJ965nDVRKimQ2X2L5NnG5H5GZV+GHvUCeI6HM6ZPGRX3uGZYOCPGwwBU939ZwBkero
s44pIrmiJDu0o+GaxCOd/iGa7rSQ2A9DJviPdYRHcwFB1Kq75mrGacfGK7Kqm2LmvcEdzRzcJ/5C
v5NhM792WqUHOQ/NmVwljUxS20Az48UbO9dQcKdgGHYZm6xNozccLcrWDoinkS1SGSrchXU8n5Tm
hi9s80BPuEjzozCcrhSTGDI+B/rIBOwgcCYgp8gK4nhMnQIrHFRQWBk9eeJhTosRrykr0t2Fq5wa
mE9KCzshZcGJX2Uonz2xzOgwev0eRpR+MEb5mdCgM/zfiNxM3fSFw5mW0HF7sxpIBMyIWyffZRNO
JDg1rogDIgyvta6pQQSG+aZslrckcjvXh2Q/+24YjcdQi5hZafqdmunlKJIngNOmfkUm5X5BGxrg
Qm8+tkJzCpanScNJ2aIQNyr52o0wcqu4tred2qFll4+WVXtBKbK2PJbO2N2Sai9fseW6x6SY5F4X
cR6okXl4HA9cIQsj+iXMM1pJMqznj5VwSZevrOUolDf5DHxf2mrqMFy4mj/R6A/yOjQYfcR0rnC9
8gLwi5EZqh9FBZEAhSgvXeEe89H4iBFF941QlEHkticEywxlGIJvwkxzr4mNg/Hh0Q1tuq0zGObr
oJv1H+kgx5va7AoPBTvPHkuCfZPMqToTppwfMSkAUnfJZAE5M32qFHxfqiGOrHvpTO6jzQNEZIZa
B9Ja/iwQkzIrWMw7uZD9KHPkDyIv0s4HtCn3Th73WzqvpAAqW70VxazdZOD9OM0lsnQnfbLQKB9m
L6nyoCEbJRCmMoMUY9s2d5t8PywO3RSZTI0v62W8KcjePNBhXkNWnS+Q0UgZG1Feb2jopkf6tA4s
JXKDaUsU29Yw58AZ5+QACsXYMmmPIeFWyBJBux2s3rJu7AReHrF+0WfX2iJTnPf5HHP6x1h9FKxc
G8P03B0nKX+UbiSQOguC07U+Mx7Mxt7aaC2fYd+an9WIit5u7eW5K+WGbtmU+Cm5xZdB1P0uK2D1
9LOTHswMGXhuc5NZsvpaZp3BtLbNdnYUdkfej9NxJCaNmKF3WW3/TWRrrILb91f9fzoIvy3yhU1R
899V0S9qpHXg8sLs4cf6/v2Xvtf34gNvQ9i8q+8Rxd1fxy3eB8eGjrqC4N5FRxSs342z1gcEgi6o
VpvbEt4RSqXvNb7+Yc0zsdbuhPttfvNTn+Dv+gbsMH6sGC3ANw5wHeoVqvCfiQhiBOyv6xENbFfL
kiArI+tGtlN9eScx/OXU/IuC8ZfqlGMBbIchsjr96Yf8WC4ydtEYT4jy6MhJXJZxFhcWGO9p5gyc
G1AQvym4f+5HrHZkEuKRgSH14rXxU0uEbrrBpFbneAVuF3/Sa1amlD7epVe42Mo+tOVWKiT0ENWN
x7//sr/UxhaaJjrIjLGwawI3+PHLNpreMc9h3V+Qm79BLMAnl4vRPc9iUffET3lP2A5+95X/xSkG
305+gb2qO39BwvTQmNrJdYojKmd1SzRd/zaWBV4oL2nVbaSTcf/3X/OXA7IR1QEMcUT2HL8grlNd
U7XBWIxlMayuHLemQGP+sy1cqX2W4Wi//P3xfoVY4iRf9zZsfzm56Od+PK8EgOtLFKrxQDgm/B5I
bp1Bt5+2ju9OJnLgeUjExcWnfXTmTNw3o1U+lXXtTEFsZ4R+RU7n3PezQZplO1rD6COE7whd9tSn
2XB/cxdY74D4H7ZkDmgPg2efnRJz15+pC0Rj4S4o+uFgOajfHjXcF+FVF+V6s4sq+vZFE4npRE9/
ziOfCBbxyDM432seUnFDj237hBZZEpxaW6+R7FrbxzPNvdSFWHCKxRUXlRDcdxp1Iy+2ZTuKS2Ho
nIcmsxaxIRMOhbXWJgaEOWNxd7WlxEVrHa3dDo6O6Feb1b3oybkNE16N/tKOlfWHy4wAt2q7kAeJ
5cxIr1ppqVubVcImVXrMvEOKv/Q5zTF73TctPftjG+IGLn0CTxETI+uPhfiTu1QlqysjSdV1b3qj
eUde/XQm7y5nAAqyjBcyeEDGOywELUqFyFdjp261qVe3Xta0bqAQKL0MqVG/LK0uj9Bxe7aHeLFe
oKeOtzrOiCLwmoXlS+mpt01Fa726ra7uqzYXBgVRWL/IuFf3WqOJR6vHzpksifWKMNugLps99WJX
vTEESD8Rx3Whpe4Hs+Wb0oRg3wmgg3q+TMInI82ydjMgSnnNB86ju4yct9YUj4PHRVswcD2RKW+9
2vRO7pMIJXojJ0vucAb1buApDUPnu8vv270a044YgpiKZbhOMtW95SlebnqdfFmD8NRu301jvgQa
8MD4RMZEUhyzRmuK3ody4w7b3jTi53icvCe3Zj3dILDCwVvMJvfJWNrma9W59QvR5zz8KP3OHmbc
p5qSi+K7TLgzGCRrgcmW5aolUY2OYl2p2wFd58SQx+CU8nTXL0oxsCVHm/Eye96Wi+TFBEFj3ERl
P9Xrd11NJah6cJS9n3+TRDF0mS5EG5JhN9SrcRc0padf3n+mD8MyKGY9Zd1Y4oPGd72LnX7cTJHn
7Yam4wZGJcmspc8w1wNeDsMrwfahDsZuGjZZo1zvHpiBQP7Xu1Dv/J5xdXrp2fPV5P8WmaEeULDq
6FJCVDnjLkeN54dSW/WCeSL04yR6B4NRVGhlfOq6PtH2sz6k06aBExTe13UJ/T0mpg5+d0wk59lY
vPmFDtb0Ns5aMxIX2y3J7TRrxvTccfrZ35TluO+YmU10mDO8oe6IlkbPGMFZo8V57h5rGcZblcyx
H5KQufMkpewq5KWDYu5qN5UXy133LuN0YIeq2IpV6tEuhiqIa7oltqHNF9PK7KAjK+YTCLmGkIzZ
9vtZiRvUSP39FDdsEnvEEp97M0OvG8uOoWbkJepqdDSY724V0dTQEcL6erVc3HaI3pqOZZNprXMq
k9i+wI/zQn9YzPksyqnggqvVpACrGQVevfRvHpvtadNpWH833NzeyQx7VW7w1XfMVx0nfJJl15cI
GsyPfQzpNmmb11I4Kbo2mCWHZpIs2YIor9xv9ZFbas6s7i0W/IPPuqzuec1xLxtEK2If0ELe0kub
7Oeur18shslPxJ6xL3Mit1ilTKO6Z2gdPqmY2qI28UxDs8C2Rcrkq6rc6Cm1bBbMysgeCUdPISst
PFhMz+Ux1LtknzhSHt16zZz0PAyGvEYrekP4vZO03HR8jWgnZOFapBcuSKKWrhafi1bTgGXF5uAe
ZdEucgpEzd5PtqJFUAsdh879aNlARJkqenV4nrQ6uiUsO0bE6z06xHE+5X37OhdqXf0T8cReC6Pm
wHliO8Y6b9UiOXlVbXwetJB9dB5P+nXtTc4DO/jM2STjdMROpo0bOTUi4Ll0CCOuWhd3sVHeqAEy
9W4xjacidutNpTpwd9jryHmcGfz6Wr4OVgoZlhcaN+YfuZD8fM0bq/2IkdcI//DcKWn9pqnDare4
FQNcI8oG7J5dpp2LPBk4dUWI9ZAR96eZPINDYpYu2cxS36R8pb0jaqa6sxF2L5VyqUXq3nLPcjUh
Z2Lksjae126TvDNZLMw8ai+IQmbEkql7IYWS10JB43Cj5Xb3puepdya6leWNoHVuGmbJ6r6LyJuN
mKJwKzHfR7oQV+LC6I21tLEN1vTU4++MBp/G7rE2AwSQDGRzj3WwGFI+k0Pny09qk38RZ6iQfSUx
edh5nRQIITLW+3YkziseWQfxh3RQssBanenyaEEKaiZfrZMsWvS41S3RrDxLFoFc+3cHdtVyYBku
5uvC3H4I3pdAhx1/CzozWm99rJDxbT+V5CYN9WSep2FAo5RbmJTaXuveSlLGa3QZLXeEsTTWq5Pz
fiTFm3W6YKiOL7NB1IlDHsbLKZlhley/fSxRWm2+b8hvtk+hpvH6ciA/XDU5flk6a+q2H6l9C8Sk
W7Hk5XxC3IH6EBVvYaprPI8GqbOtV71MBqKUG8Ma+dRJUfNdp3HhkCUTeIf0ojrveFvYdF5opsew
0HM6FProOEGkTPs0ZB0q4qSx5odQq6wXOxYsrHOrpeepbhVqHyTnHa8MET1OzkLzr9Jz+2wu0MlZ
Fx3xkFeafqqHWPvatw1Ro8OEw5nPTJWTaI73ZKiJ28LNW97kDXDTR9muJrBo9cXtWsckADZSyXpG
G5gAfm6htAyG2rV4YbYsVQ/hekVT9NevGIdX3ACWy4smGnYNvbHoWC8xG2gJvQYr1FfGC3RKzhOl
5YMtE214GMnttOsgmeIodu9pmHg2r6raWySjw6iZk91M6HgkPqYu1TIG36m3fAY56p5MXWub6GaY
BWFeJJt+goA32bOxL1CITDTJY52Q6Ta+yIJoi0SL5y3/oTGIceWUp0tNEzVu7gk+j4/ZGGuflOYl
J62n2TtC3QlMKHMHmn7Cn5Wj7YBzvfdM7E0JHxNJineF7zgMmkLeRS5LumyjYSf0SGwAABR+q1Rz
rEYSEKM+F/elyRJDnxbsMEZ/7JoZFUlvF9lXLTFRoo9VePCWqkj8vsH9yRM4waYpv5YtJqsc25Uy
pyP3NYXB0Og3Xl/rN0htxs2oF4HdzcWBnkuzpTYOHxRQnV3KS3SDdmXaKtO8MfXevFbwJ+642ryX
S5WfePMVNEWZbDuaRBFf2NvIy68HsLY+PtP5Rp/r6GOt2QMtNENeKlhKVUCQHAWkwh/v5fQZx1tZ
iHsqv3ILtEL/inDcOslvSqfCQAqFoMyZzJAU4XT5E7sOF8QceIR3TLemeFOA6l2zcLSROQRv4I5E
9XFdQeK1/8r7itWwT6uroTG0oy3npr7uspybtIhZbRK75Y5cYHwgyods2t3O2ZQi56Ls/tbQ+UE+
8Fe5wLpL+mFXgjWXDQdWTAMZ0y/pD8uIw5s3HkAf673ox6lj+O1a+P79du2XXTBsO8x39DLY9gNL
X7ePf1EleGHcD2nV14e8tFmMByyCj03XajkSRlFd2ea6dXlfDv/+uL9s/TnuKkmFlYRW9ZfMDrbk
OSp4WFMqzW28r5CSik7lajc5MetXVZTzPbwW1mIE31S5f3/0XwaNHH0Vw+JBs/kQP7se5y6leyJs
MP8WcbD+4rbGo7uuuqmDfszviaKArV63bEvWypucShb394/wn47dbzt2TNP/crV+7djxso3/Eby2
VZ78ZCNE4cyvfu/bWR/YZtkEF3xT56zj2n/qfVwMgTw26OwFk0+AR9x9/+zbSfsDglM6MBYoT+Nd
1PO9byflB36UcALwBDR+PXyJ/0bfjnn1T48wzDyKFGKIANcKspawOf710XJWp0ubd+lB9evtIzxC
YzaEl1OVG2MLCaUfa5LaXd2J7WNoENd7pCDE0GwvCM0CY7JXf8yC3m1bWVXUHLS8EgQL1DSMdCQq
snsrEgq1OYxJb8IPdaFJD4/JHLilZ4PBVo4uDvm1YGmbgA4gnsxXXs/iURfFYfVSrnvPWl944MYU
rzah7cI9i5jpwrc+BRwk0PplZNv+AJ6t3hu5E7doarT1V2RIrZWlyXxrNJT7qIU58IQ+kbdK56p7
IKZsAhKh7tvUoIrPCl7UslYO4d5GmVWnymor92R7TvfWubp4zMu1vSDiEvpNGdF/qE1sczAxWAay
lcji1966cTaMqD3oQopH9O6UWgZMmKrShoMcY/lxmajwSslGt5M6paVddOISGQ3fv3ai8Cm1IYcy
cEhWMx0lPLYqXGxvaUv8gF+alfGY4CF5Yez2XmW2/Nj7Wliw03ydo7VkGSI+ACN8Pu2UczRdRjhP
wpg+xyDB6KHiVXxrM+OYbgYuir0t3x2qA9XNMOnyYptJcVXGDvVCRoXljqHw2ylR12mYjEdZeZA9
1rKdl+V6Pm0VrpWwKuh5cF/zb75d0FyPKBgjoC5PxrBe4feKkUvadZ8gXOC4nOoVO6QyZvIbvcuz
5I4OF1+hAjUDJ4NKJPHdjnjJwMoHzsuUanzGWGlrfTNjNcNY5rCnbPrCGg/1OqR6Rm1ryl1eLAiE
x2n5GoeYYX10W7SK8+m+XzprN0NpN4M8pCmDxDm9c0YTjXOuGi2oRWE8lhQoL+97wcoquNEzZQ7h
jhKAv7SEBv/Ni4DPFq83EdwVqD+MWVAj9CN3g9F2XFlP9o7cvm8Rae4P5nXuOLyg66jj5tMA4m3C
0eDRc6a6f3NMb4q2el+LSzw1PISOp7jAFQ1ow3e9iMI9S2vq6zL11ka7h051S6uN+03wWJ6rmrcY
QRXA1rQUuxaGKsnnTpaBWrXIAENJdK+hz2acOyYUQ/emqKKibbloXLtxvU/oZNEpW4t6KO/0DK2B
Hpno+GN9oyfsWDAIO/R99vM4etv3TXJbp+HT+y38XkPPGSiwan3YV6PTS2izrZ7kwCmZ4GfcKoI6
bgtwU1dmnFJVr3lZT9/2WX31f9k7jyXJkWvb/sr7AdAgHGoaCJ1aVJaYwEp0Qwt3SPevvwvZ3ZfN
Ii/7cc4BaTRaiSwEwv2Ivdfuaan6OtoGZNtg8bcb//0rgWycxqvY6u33GkjaHBywB+RnE9KGSL9v
2DRPgfMqli6FKshocdfTJKOyl+CVahXy5Qw6ptcG2cGpzv1lZrHf8M+x4ZMVA5mkO/k+wELLxAtm
AVzBYTvzfN7Hc++tn4Y85KLqY4gIBSy+XYgPvTUy4CMEb82f0PVOSWNgRUwdp3DIvcdSzlkI/A1/
LapeE+/tug/PAYSw42+tqFwtGu/cUjsoW7w/Hvk+y9FAscsPMV8KJFMKC8KONmZ9blz8ks96WPF0
l1N8KDQ0OA/P5PM73CdqKwhmDSQORoAIGC5VReFXjhwZNqqe1xEgGE+Qvuy550Uvdm5eyc+Vncpz
jC7glI65+/q+W4ECsqTHKGfI8TLAZxDU0xyRnuEfvFYbG82KXT6o2mUgmtrG9NesC2mEvLap82uT
lkDrbNBLk3Bpm+aFT6kuUvF1KFyOZvD+vFOI7XnBdWD4WNUAOcSGE88MtnWo8SaCDEtfLxhgVcNU
uLE73hdnYDXQtbylCy6cYNdgY70vuth5bVjRKHQGwJsOc7zViqFTdxo/9lYTu+w7f2QV7s8i93m7
AT684txmNFD4Tnkj8CKescsyU39/54WLdS6xR/7NiSu3938il+F+Kub4jYARpkrk4PJXzIsjR1zm
frUebdBdjA8GEnzxKGzvY6whyfUyit8sz/BB/naklYNDQU/Px6sE2VhNKGwHiQUVeY869Ph3HkXA
t4u4XNbp08Lj9ag7379xzRyJt6UdVydZpa/y4/vJ2nU53fqSR/LNKVB0vi1ZpquP/uJxTtRiO6Uc
QrBPIh/9rzFW8EM5gVV08sllktD+aPM1vqi+3y4DCe1jp9OMEzimMb5fjM9BVlM/MHXA9gJCKM9b
hz5e5/rM8eM1yx42ICXELutQ7CRBZ+KbhtEdZJ4wZSql0LrUT6asfyntAodOUo9W9sZVCspmpGm7
itbmW1Nt8/CO76Ta5xwxzD4X1y8THJbBj65t3rrMUdc4Jf1t2WncgdQhnnql9L108XYRDUFbvxYE
Ndxwx0SPThsiVk7V7B2VxMIgHYgwbIa6mwEPdTLjH/1QhJIJrW7TL3J0D5bbydsBHFGixjCxw5Lv
wG5qnMZazuOoL0M+9TdhGSNPeLRz0SVxPH5sJcMuFDJHC8PUYy/mXdmEz6krfPujZvpjcU90TZBe
cMA3nKobKA6uPJwoGyxBz0Zx7wauaZOQ1Q1AEynKpO/c5uw4Ep1yIfoosUTlHavWneNdWJijPa3L
1S/zqkqscNHzDudVro86gE1/jnktCZwZJh/yVZjH4JCEeYjWMbwOZcw1BwHtXKxWj5licT4IEl3u
LNyiD4Wpomvopry9Dh1vkEf48EmZ3rTSK+uVKpxu1Drbd2yhbMg5lr9+hYhSftBh80GUoaxvazmI
J1mB27TGYYkSYVRMK+/NQLZU/C2PEBwPS0w/w0t2kH5Y7CPMKUdtlfHZnuW81+vYsPkD+pcIUW5M
wKG8i1Re6jueV/CjHKP2aGDfcI8T3Z0VywdyafpjVYTqRHjzF/iHiV+U4bdMrvo59zXz41q6Rw9o
3s4dffU02DzWIG6Dg78263fgEK9WGaLhXIbhLipy89SQrJl04dQcO22JUxrPyNTiQhwyObzKeELU
pwIqo8PQyO5uNClHVNVQnyx5f8ioG65To5wrS03r7MfdcKniSdx2nrETHlqLBUliBgnQP61SRgcr
BmJacmIhI22qRyFLJHbR1TKV88AloCn55vYIsSG41MrTT1nnJV7rtWfXIvsp2m4IT/fzfs1idoQV
H9hQaOvzgFZ1jyQkxuXvP01F4+5HeETP0Bmj246sjw+gJqxboPaYni14ZzlYLxV8G2cCSfep66KB
Wlt5Koux+1RSvm+DTlikvN9MwF3FCCNcPOveDqSdcPOG+yoSEF79bdZSNZjpw/CrVTXMkbZJnhPW
zD2VGo5WyGuz0+GCt92M08lOCTn12RFCJCuyvUFNeUqzfLzMrf+jz4k0cEdnG4vb9XZaORcNDeFr
quxe7tNuWD9RER+orhWVYGG3ew127TAiLH1NJScKJ78iYbxzWKEUbnhmWOOdmhyt3eCiMPKX2llu
ccajnOs9kI0TBwmtNiF6vv08L1XtHDK/VppaXGJPei5SB/yJUzYbn8MMc/aDwz875iV7FJapPYyK
ue2TLIe9vesyLz3BrbY4mEjhJHZrWt4sVDgR117qBljNnHyv+pEOJJeHEE7yHVmPBaC/cXnrSZq4
mIBNT8z67miIEsCPte0XyhDztFvbH5ZsjXjFAWEK61qgN51dDtKmiL+jAMluWdndYxkbPlp5PN1A
ELgLqpYZKdXASzO59qd4GQK1m+hdxmslGTB+HIJ+si9Nhc/vaknHuNOZUys+gq+e5MJu1KJyymjc
0ocUbjXVLHLbHbLELvqcyppDPS3Lpdcc39pmA+Rj/keZVZYdYU9uLSx7lw2WvWCmBenifYbqwK3r
TqUOkqiIPKLhl9RvbiTjUnlElMd01vYblp+zchnz+xM1KLQLqq12GShEgllwNxWMj/XV3qQR2gWX
yTyX1BS5UJajG/x9OPJ/Tr9+ng7ROvs09i4NtBvSRv+kzUDqysxtLMpz2sWMzpsOf+1HI8w0fBIa
LcFRNDHVSMcCEEvlUnH5/mnk8C+UMP/s1kEQgnifHwQEIz/FTyqGJQ+czrhjdvZX9AGsAgdmrlPs
pO69Yw15RrGZ9qfCK/LsZuxT0x6wcaT3WctYO7In5x4pLFXlv/+p/sVjQSWDEoiyHUX3pjn680Sh
9aYUa6HIzq21UTdXbn82lR016SaaS/DHUvlMjaE4woXT/5Wy42cpCQ+Dvz7Y/kMJTiLAT3+9Dqup
nQ3PRNe0QqUjNeq5QUZNyQeSa9+iil4i77UKU+vibJsgYsgFXkGWD+6DCDQGux3Qxiw/j1sH3cus
LSHKMtVcWo+D9t8/rn/xISL3ILWDpFKbTfPPz2uOs8LyEJ+eW9jIgGz1Og2byAShr0JbIEGdNZBa
1kF+bUSln+XIrELm9PJFt6rnppV/MXf8p3yb2EF05An8XwJvCNfwPz5Cy5eWmagbcFxjON+9qxBG
RlJvAyOeAbfp1v4urjv8QLDiXfqZ/qJdkEmcHMWVnAxDv/VgPNl//6i8bRj153nz9oNtDK0giJg3
/9NENGRxDzxU5uc+AO1BqUnvNe3iZVHhSlXkDe0L+KRIXHS37XNWrxuq6yzcGSHGHA+7d4kD3Au6
ZbwG1MXOSBtrFTRR5HdRvheb1qJOYUzv1DbrQWnAN9tqUqYlFRuv6U4zGPzxW1OK9haFh9mmAK3u
1+c83aQQuN7Xx62O+1q0Fe+WGfCL7vyQbO+/+Jzcn8fiPI4QuEHgMDcQxJj9dADljiULzS7+5OU+
Z6DbGSQI0bS1Ou3KT/+u1UCNNFsvrbvtqdcm58fSxWRe1jjgaWWeQ3fim3eUvOB/8rD47xXmVHZ4
Hw957jZlXlTJlGZaWNOfu4wJWFKE/Zwdshm6vtGbNMx3K4Y3kMdYV0Q0BD/eP/v/TqL/YhLNCbY5
IP9v7ejLxs/4f/uvVTd+/bN+9Pff+PscOg7+Jog0CXxMXX+A6X6fQ7+T7hhAe3yxMLnzDfvfOTQe
sVgweImYEDN13kSnf8hH3b8RJcJgG4UgX0WH3/QfjKFxvf3jNxtNG5ZTJuFoXjkGaZ7/8ciJ7QEd
ZSqtGzio8xNeIRQTQvmXpjaQbHvC0pnHuM9eHYDa7IQ5OLOOL5ETsaWvuuVVV0Fz4w0uvGE5RmeI
8LNPbHbZAnF38A4AWTpwpD9nvYccmujHFNg97QVt8lQ9LnT6mMszuqyN0ukw007SQUBoajbduKhw
GUhRuy9ji/+z790wMV7W3ItlHl7BK1Bth7jc9aTqH7Y10Zl6H8qu/BXotdxBD3nSsR6fS7wYJ7n4
ot155dQ84wedrkz2MFaE1Gc0Ak0FRswUBCq0662G6XFpMhJjy9KMV6HS+DgOk5cARzMBcgLbvleB
5ZIaI3SKC3TFf0ZUgod91W41gbHKPti9SJPel/6traIziIbn3sbG5Y2xcwcU7qZN12ZfrhS8WUT3
W+X4F+hH0uNIU5rwwnSHqHUQbkB92qGIT/BsqIQPq7kxyIKOoW+F16aEvJYSHLGbRNgfVzeDIbC2
mNcSf+D2r2rzIv1W7hedv8UaKNPS+MGF+PD5c+t0LtEBkpmY9rr0HmyFax/qDgNAnGxuGvtmblPP
vAAmqarpUCxdZH1nReCEZsfpb5njFAwl5WsLnjCx/Y7uG2qRZJMMs+gZLWF0H2d0xIclkt66UxsI
4tTQmJ1dZlWnsGnbdldQYj2sTTs+WzCnR+BmVpOPu8gM3symrfBvw0rh43fWojpYlSETY5xJ4EVx
KKp7SwNYtLgnVuz7p65XRmFHKmsW7Kwzum2LuuMPGsKYQnltTXsFPj4G6nPnpv4zmTlLQUbA0BVE
DaPU6FS5PKVj1Zxa2UVh9uCFBiXXkT2oTX6DML0an+NBuzr4sNjgkV+sWQdRRhdZ1k3MnKuZVvdo
s2NaEdpUARGI691ScEvJoxzSFstDbTsfmeSsT8sqDQllJVz8o1s4bLMrK1v3Bc7RlGhYrHMMGGfr
La98HBquCRu97ejXO0AbdrRrY/nDN5k0+w5+1nNb5xYkxdCXPdMCwgpSn7yEe6vUrpOAk7QfzLwE
yOgYWqTJJHN43FzC7VWXTn7u2pq8NcNwIVmiSb+oNIevjdhu/VgVNT5uduXeF5kLd19nTfYg0S48
BLKIti1VD8wekRlwx96+M/aweSukjZ26NudCt/1jgI76LV4lnRtAbARMQjOeZuXlgHkpS3KWI0Y0
QMotwpyHMQRCNa7+xtIZKQgZJfGRE7SIRMcbNcO0zW9jD+PzNIfto4z67BRKATps9h/ics5e07pf
b/oau81OWpn5rdD974X4Fxei6wVbn/N/X4j376vZf74Qf/+Nf78Qkda/F5HAfUmzZ/v+5wtx27rb
7pZw9w+m6Xe+Kxp1gdzBRpnP1fzHjchdSbHsYZoldWhrPf6TG1G8p6H+vdbdDL5cuDAituB76ruf
bcY4AvoB5L57a9A5cqoUQ6ZHXKOuTYrncGchgz70DQKu3Rz5xB5wf5vPrJMCPJWFcx7m3rpN+dkP
WlqAExB24aAzw12XtedcedMVvHe4F3Uc3HRTa73IFgQqW1Rse0W08Uib4GXmgEBlFI/oyTrcgk4v
u12zKbACWKHMNMGdu+wo2108p96plBwZ/Nwg6fyMOzi/C5AzXuHiwCqR6dNi5MM6dPut6dgBl3XO
cgA+FKFAJMgmuDoCH9lUxXt0Xz8mNpf7qeyHpJlVmSiv1XepyrLDMtp7RpDfcwuei6wBI3DPkxnE
/uHkd5JiPHNPJLW0H2M9l4eh3yhCtTjUq3pQlRYH2pfxq3JHloNhw2ze77GfNQjbnAagI09KMCSL
YnLMpuI5RAS4bxzyM/vKBU3V6Q0C2c9nmKEPSsc2rtnKoDEqgNoQGboTdu9xLvgeC08QmAtH8W7u
6uHKePIudxiGMKh5ju0GRnQanuIG6r/YXJy1C4wWo24CfdTeu6lNY1Li/sr1mz/OUGzAgh7gMY77
EdbjHl55lijfChCSTd+aAYvyuuIRbp3ipkdMl3hwYDsTHq0C3JJvZLufKuaLBd3oTvrBOU7j64il
M4kqoBqFSa030mG7HTNWHzgjqEpvWtejK7IYr2ijLy5t/WsI9OkyONG8D0MivPG9+Ud3sBikrbbY
t8gZd36EJm0KgMKyXDnExBL1ay9upAW6sk2bxPU9uZ8Gtew8pnyoZ0KsZ8zxag7/qpSv3RC8Rau5
LV2gGRkwz6PVMufFsZGfwr75avzySylHcSq7VLEKXtoDRkHrKt34F8Eac8/N7O95J16x5e2ChVci
UtlT3JUYLDN4QEwDyefIyFaKHJOIoba5g/wL/gTniyZ5A5fgcLNa1TejxUqoZ9QfyqLUZ79li2hM
i+W15l0o2lLuw6wX59wAKCV6aE1Y58l95ahP1jBiHw/XdI8Mck6GTssTNkxx6LxYHAPwa8fUKz8o
UAh32Biaoxd92xJTrmsWysTvA+uVnNRmYKqai31YF8VzM1dkEhEnws2a61MPAvfV3hKucIxVzwbr
2H4YzB20mvoIQXdB9JwHR8MkcE/tHR7alYSg0bXsRyRi5mBzlx1o//Jk8it3D1QYe2pYBheHuW6C
n3U+I2G4jP7s3jCrm/YWW+oPExbC4xSl3t5l3p8EGUEt/tLIHZUXnb9f2h/ItrB3o+UEfHOl2WKs
wiSeoCQDAG1fKsvTjynjxavDfsCHaAK9OVmIuj7AfVmgeDVBMtVtBUtqqI78qNNtiA2fX2jdwoCv
T10V3LMN+VZgf0zKlvHoLCkTJvrcfWh4nqSJERqW1yXca/vXNc2JQ17Ime5nww4jGF/sqLgwJArI
+yaRhD7jOcB1ckDy0B1yKoSdWepgL3AfYC+Pv0OZfS7QeLAuf6yndoQlVTgnSsRfGmH0sVawccfw
tlj49UPYnlBcbgP7tiU5w1IJstB+rzcZXx560c4RxVdJmg8VN2tVjM/ncNOt11W4mXGnMUEDpw9u
0bl71UpeqSxQd9oNj1Pjfo3lJgIt4EDNzeC/pG6eJU1IOo+2cMs6JThW+cs8sLMKjU7vfVViD65B
KoM5ro5l7c6HSrP512PV7/GaRmcE1g9d7X4JguG2zER5Gfz1LVqGkIEKiP2aVPbLZBftaxzPH+tU
LXtcUL8EBBXijAYasGT1q+tMN6EY1X0fudeig0vgd12N0CHYYZ14rHOU8KmXR0kq5a9KTTZEAsFU
2EzdSYgJpLOvy4NcxvoWaYY6iVVFAGhh5tZkygxe/iUmyPdVC33u6ta5MQHW1tnV8jhGNUuPiL+x
NeaV7WnxOIDnKR0uodVKV7o63MGVk9VHNfn+zm78l00egiNEFjdaDpdMUarOs2dR7U0ummOul7yR
wWeSdD8t6TSdQx3+ILkQvUlW58fJHZfT2q7WER0F24ZmJoekxkCUhTlNoth+8OWup8xORgw4SZM+
d6XpDpgDj8RH4FQCpHBxcuvjFPclleH6wwO5zFk4TZdoNoqzplAHGJLBmfO3uOashAkL55RbIoQu
k4oa5MkuxHXj+ceM/csRTK+XrKJ3TllYflzmwgdVEL3qcbgZMD/tWED+6ll9eK3bOt12L9S+feAc
/S6MDo5o7GvUoy/pBDe54VQ9KnYQ+yXSxmu/IZhvxw8CNjUYBDZQMqa5Q+QieqCyMuqWNySqTbjR
X2nE6p3k7WuiB9T1BFqij2H1z5cM7b0/eGfpdsUMsa2HivjBmxiogh7QWg10L/7QcXpXQBPe+6F2
6408AV+PPum3rkn91kOVv3VU7e8NFvS3rd/677zp/wtIJPx/71V+UL+wwv/zpIk19vZbfi+st3QE
hpExg2zIQhvk7O+FtSv+tpl3I+Y3cUQNTc39h1M5+BsbbsBo4M8AoL1z0f4orB3gZ0ymOBtZJ1B4
x/9JYe25Py0IqJY3wbLvsqDw0Fe6Py0IqmEy1TLFxWNZxey0EopRTnwF1eshTnshnkQgiS+HJtJy
R6fEU1PFzUWQVCkRA+s9VQ1YwxC4+m4Yi2r0nvMIUdv60ecCquwkQKqyyR+rc2Zae3kca2n/IOEX
Zt8uHAhWSJSTR0AUJqdjC93xBYnmUxcLWJK5LJmmtM6vHv4T0BisLb5Zm7IYmFh2DSshd12XMcgd
AcSA7k5PmenM3otr+wFBTrdl0AfTtJPIhaqdqXvls+0Q1ofQtr5Fa4C2fMPRMLIKAcjPxaUwpkTL
I4pLiFvqy8Im/EAFSx1LMlj+rMKogondrfoRSE0a73t3adTB6/kX76LJjNFhkHW/x++U30hIltlc
kHqSLcG3YpnHDwNXdHnvu8ibUG6GD4WysSFosgvQpARs2ElwIrwpjdd43g02+qmX0B/xe/FJ6E+p
ZjpgwZthokay4AsdUxrvKKXwNxACOF+KIM1vzLKy/i0YWJwCsdqXrPXmQxyQ357YbGiJL2P3igCD
Ec1HrVZ0EcC+hyQidPdqDS3iVssHQ85BbSIS25Zw4iwWvBKlKVycYWsOTKr0h0GBMQn15xHIPLwV
xZuVuATBrXtiLhmY2JN3GGxWCwRx5L+GilqPQM/qPBRiOi6ZF+z9DdA5dXn4JI1AE9Oyv9y7euye
mF6qK6R3kBeNdJ6Ik1kO7dzgtREhN7tSfvBjIeZjT/s03dMyGjoq3TU5J7KOI8JYW6u/hXCPRsJu
Jzvsr+Anlqgnqwv9LIc8q2ruopn03UdRMXa5mJaZ1872EMu0uzyizkLmMuAZSitaiB3yngiSXe8I
T+zJOiy8p2nI+KwIbQ1fMO6QsxZaa9y/YWkKARl1ZAroPIbupexNYko3shE83Wzorluhjg2qz/If
jQx1T7hYWIW7OtKNdTv7bF2Qga3dPbGHxe3cjvlNkLbLV7fJg35X4dQ8aJxC+rJmGhMKNVOrKMED
Oz9rSpoOvYuond3o6JF8DDA649lWTXhss6J4hPFCkZ/LGdxpp9KGb3YaIfXAmVyMe1VuVJk+ZYd1
a0wxSWJGBTgaBm3evidk1kns1lJmV1ptnD3iBC3gh6KBCO9W0yz39eDbJ4Ushp7VyzRvnLCA5oYY
2BlxFfcWddB8nNO0zlmC2wFr4jpaPrnF0J1GKk3APPaA5XCEDYio5Ltl4pbvFFkqa0Jbr/37sfMG
imiZN+Mxm3T3aU03Rk2EKuTVmMilgkp71Z74PxFwxlY7jmdOIv0ClmrtLq5PpZMUTH6DU23n7gIV
CnGox5DyV+juH/wJt5JXEB35Mlfu3J+XKnfAxRJitY96y2GoPjBOI5fiSbDjIz1PxCUj6YzTzJ9w
slRaliezetG1tCJdgWy31vV2dRZ8/CzkmAvi2ztFUTocaidLcXDyWXXHrDcl00ThPVlMBaFeTXm9
D+LSvYGCSppwVLIwtopN0iny1XntDckfaOBcPudKZOU3JcPyK1Rh64On6vnzYK+zOqhOCL5rYp0h
2RoPFWRgjRemBoh80XUMB1IzMnXDLxDIN6xN7MaSo9doriIW0leBookdgoZ10dNm6VpQXdKBJS5t
Fwlbgcrw/c60/5ZUNAvp2CzQYBAHo+vt2n4i36FN61dHA9ZCdPyRjTOBK78pS+PWds9BtIRPgV84
+2xEMzS6OZyuGJkaClwG8HCSCHYEgbM+t2wg7mtyNjFWKtgTdwtJm3fIP4LyFMnO+yTH9RNKWgRh
Y1Cw7nSKtGaDN9sjvjtiK6a7pm8gZGhneMalVKqEoIQ1e3JWzHc0QqLWRp8bLxxDJHYkv2bpFfHW
Et2LqPo9x+6/48q/GlduYXX/blyJlIczWxX/UFH99pt+r6giho7xH7s5lx3c73PK2P9bGMYUTe80
mD8KqXcQ5ObG2iQhWyX1vxNKXCUwNuj0MajY0bbR+08KKf9nxD74SS4aQZjVxpZE7/HT+lmxJpMT
+sSrYb0gd5D2ArZYosQlsusDMX+2sya8t3y/ey563d6bJUbgGjW2k7TxVB4clFov5VhB41LuWj0g
DaT6D6y23MUo+Ygj8a7k2DqgFwrGQ360Eq7XpbGgYOCaPnIX5DdzvXS3dkY5uuvc+pY0yuox7Lzo
1NhxfkpJKDqBPyLFAoN+uicyJziZIleXCvnD3TSwODNmIKHFmzQ2xGaJ3Jtw7ZYvVRNwmK0h30Yv
nwhwtVzCOdqObo4mj12Ytaz0xd+qynRfw6qO7kwFXAyLYzQe+AXMKfFxQjtbg4clXWlvQEHVdoKj
xb5s8Z/nSrnWd1QT8teQUc6DxyQDAnVD+b26qUxy5qOPRd5Pp9Hz1LPgi3lFf4nqUldkcSRe6SKl
ZXxX+uhmWTN4KPh0FtxndpvdDL2xvrdBRu4csa7uPcic9qIL+Wnm0nkuMeeeqjyaP+T9OL4gYQWD
W1tGfRNpmH1SVlXFTIWE3gXQ6aadaWPDfKW9kOtNL+fahbrkflyFies66qvUQM0TVywfA4p8HnJb
f6sL7qHYFOOReUfx3RD3cVvY6sEymX+t1NhfVWrMTZ/W1Kw+8LpwjcgPUOj7EZvC6kM3h0P8U1zE
rFx5ShN/WmMNDBu9+kY7YUq4fBPwD8XgvhucdLp1kL6dS9/OT2Sg1q9dC92+Gou8Spa29xA0r113
aKCFOHsr9W0qKNcj3abg3btIJaa7SWCxSabO9uhJnTk95gb5S51pe0iWAUN4bTxGaH68Lr8WpTup
pF+9lkjbejAkLuUtgzUUt0Lq8DZT1OW+0cTu0rDf9SP+GdfyCIOomkVY9Nqa2CWfGIg3UGaIAOMp
E9/kujArr3o/wLYNha3r7eZseoN7YA5h8nYsY+9N48dPGdFvLMmsQ583c5Jjeg2Uf8+SbP7ehl51
sdUgN5uMle/nYdIngb77BvFgMBxL5vkfmIamn6wmyKxrKsmlOXAHOT/kYg8kL9jL9DwbTBSHGfjN
5zGu4WxkqJyfnKmVX5S2XciEi/O1Up6ak1mP+nlYwjo6C68CLKeiGP++i1wybrxVgCTMiUGcUsd7
82abTgHl9LcJzSjLP8FLm4RgFM4QnaMvJf3hXeUD5ruscRW/mrnqLNLfQrbLIq/neo9xpsOU0DZf
/SyPP6iCeGN76fdBrzyS3AP9CwN9LXknnK49pFHafiqzaSAiT5VjyIfVqs9jKBTTdobZlyjtxi3C
bmpYGPvxbe6u474f1ROjUbxALBfHg7KRYelIiUNU94ZgYwZbZkaUwMyloD6JJxI0RnmtOie8+vaw
yQNAkfIcRHnqpokTDdFumFhxb5/mWhTP7mz5p66wq3UP6jkVxDco+7Nb5XhTtt5jdu1eQ4tpCuDW
Y19fMu3J+wrUYb2LOw+paFQIHmzYlKxGS8nW3hm9hcMsnS4p+/coiayl/zJTbauzsKLhTAIzNm7f
1sODQJX8vfND5GaDU86PWmqLw8WARu2QYSNCE2I+WlEuvwSLXn6R4CI+a9E6d95QEGNOdAegaM/X
DIrj1JMPuY5TSj8XITuTQTapLrp9Bpn9S1Yx/IyqeLlhplQkTV1JJuLhVfR6JLW8rZ/ifIBhjYfh
wsw6O3SOkKfVbl4zMipObAlIA/cQhewGVShIE5Vuk3gkvkkSIvLDeNCvD7MTyD2ZIc3B7nLEr7VN
4hoKqHqebkQtg3ZMhFr64qOxEC+dNe6lyv5EtRpUiA+U54zjp2nCcPuQrilUybgMHpwS7wuwfvUc
NLX9jLY5e+RYRDAQVeZCFsUbQo72WULuep4cOEpE2WGCWlTQfmJjHU14vNvlmuuseouImeeQWvha
Ea/WPiLebx6ZhLA/yRqa4KISaBQY9ndMqA+lr6gpHW47BFu6uGetNB0hKKMJ94amuS9jmx83qCyM
MDUhf0PNyh21nQu5Ug2wyUmKeaClcAGMkyDH2H1MX0SkggtJHMsr6akRCVdzmv/iGUs/tJAqm9No
ye5W4326hxLSvxje8QvhEvZ3ctrI2NbKPzHtm45glMyXSpTg4Q0ywXPm1Gi9oYCQKjhOBzmmE0Ib
n/MIgJa5IbUrvORFDkx+gcZaT4odvus9pGzEBIdslT4vJoVSWrp3WJuzLmmN2HLGp+4xo+s8bc/z
VXWrcxuXRp05LkL2jAqkY8XQloTIxX+CBZz/SEdRbJ4GMouVXHv+HnvUV21C/YRHaTmB7ogvM4a3
N5ViwpgJVjjzfQqY1E+doh0MYcYOCwOMndHa3o9lS27V5MXyafHsptgRvhAnG5f5gNrOPpeyFg9T
1aR3Bo/eZeBixKnoLveYY7/bHeJrZ/DcDiWBLz8VU51/sWmtL0Nn9afWyy0Q8DNHDa9fziVN8gWg
I/Shx2Iuq8c0pgTp2bDtq9EJPjM0jfDatHzz8u3QxCHlFiezLL45KOW63Qv4qU+F2262pxwf740c
5LS1rpGbJzM43M8FQZUvvsNE6THAizOcWWTjNzJBUPkJZHlp37rBWHCPxU5rSxYERAImXPw8+c41
aDFktt+oqvro5UF4ZEQUJnnbBmlSwow1jtuVN2yehuY8jVb+ye89v/jqBnzFgbZUsDUV4J1sA64g
OAnuHIfOZTx1GVKt6cor64K6CYFNWcNXUsQ+U/Yi+gAl+72cV/ctHqfwFTNMf2Xd/CrbUB8aTzaX
ULK1DifC1sNufQ5qAmnS6VdRkJY4Bp9DFIvfEIFSQbDkAY3jT5/D2CrPQRjVj9KpD4tgAsGHg7lS
9bhZgYL96hmfyLyxl+g2FwmYFIF+QeJ3p8cnz19YIE6TyOWuV3GWvUbBpA6YGc1T/j/sncly5Na5
dV/lxj+H4qAHBneSQPZM9sWmJggWq4i+Bw4O8PT/AiX5qrMUntsDy2FVVpKZwMHX7L02OZOYiuvJ
LrWfRcL/7Z7+qXvClo4I+N+LPW5/VNWaE/pW/T50g7HG+sJfOijXAmiPvx1AprsGgnmMq39pojzx
E1e9juqQ2hQ3/dov/dpKGcyk6a4Eg2LdX1PO/q+Vgrm5Jm+7Oi59HLX/WSv1Myjj/8Qe4NzdNUbN
1YVhuQzQ/4gjLEpmPGUjWDG7VT6HTIYZENjFGrsaKRLXfVbTZkD4YFfupsEh/AH9WncEwaWL3dIC
iA6SQmgo5vqhsMOENby2ARIxhp3/3sghupkcsnbKWRehleKx2ywwqOistL7HzTFb4eIUqAA0E0TV
ltUhzjAjgTqxxZKy7DXu7ifcq8wooadco0cWW1dbli8RJS0LVPz2285f44KY/LU889cQIfEZKKSr
NVvoM2Yo/4wcqh2T+CFGzDmcE9bjY1IdUndJf2hrXtFExX1RvObFnuuMmI812Sj5DDnSPwOPkNGj
2RrXHKR6TUTC91Cc5ZqSRIzHcJETyUn6mqEUiYg4pXogWYk5ObtPN85kYPOhBIp2BZihg6WxLKH/
QNQiiGdNa/I6PmaYzHiVCP8RJzqocVvB52QVTtaT4fPJW2v+07T45e2wZkINazqUWHOispHEqOQz
PEquOVIEMzDpXLOl8ilxdwbC1yFYmwEq7VhsZ9eZkk0HvD2jAxLPuusOV2NtvfR2PDzofV95ew/R
Z8FIMouBu6x5V1U3mk+qyI0dqEOaXMJPVCCXKLpg5QDXboo8KGsCgGxb9veuA8ln63ziZ1YQDXPF
amuV+r0rb8sVVdNPFFuMjW+tEUjxOlk1V+fI+KqvmBsst+pG9pkd+HBwtN4bAvsTjZMAyTFXXA6+
lwh6VVbd8bS1LhCPn0H4OSGOnTycV+ROtcJ35hXD42h2eZgg84haH4I8z7L7aATbM64AnwgT+jF2
aiJITG9bWmyXk1HUYfSJ//FXElDmRzZaT+hACP7f9cjXdkz7AAglAywhLnLO95Uv1C+QhrAok9NJ
UgJBqYZFxWnf1VxtAVKJMxTzZFN6rRNCE3xZwFNslpVmlBhwjeyVcDT1jJnjkXJZH+GmFfAHXlhQ
xcdmpSPZRdNcZtTUJxfPbphpUJQ6hmpB8UlWki3XzSduSa3kpWYGiU+mDKreTzBT4yCv8XTcJPPK
baLwtWA4OVY5x/oXLypUuiNuYWLNb+uLBfkpmz45UNPPVKhZA9j4YMASmx5shpKwo2zclvqTbnEt
bIWdpWenE+4dXtwoeVbWAlNp1LPC3FX+SoUs6LB5f5leE05hPPugGsWmgLYog44dPTkBeq3ZLzzq
q+w41SuZoKgXCJsKK7dV7TtMdvJBpqk1kWaYjuC34lgDOJibQmaveT50SxXStlUIdBO7N4K5cfyF
LtRQnGxjGsevpZ7GRZAlOkuEXKtL6EgIq9BqzovOSkxP1apymGY3DhEAsL4AKDXk8WEePOt1rKtp
eHdzX88dEH6Lz4C0GIf6lA4VdNFNFbGT4x8O1RYDEltjvSEALz5WOc1hIFpWhoExdEbEjaWrn0m2
/31S/9OT2nWcv5Vl3if19x//c+yLtwrrx89Bpcfv//v/6JXXF/76pNZ/0g0BFocILIg0n9rLX57U
Lghs+k7BKO8PI0/jJ16BFW51BVk/598wUl1TRS3+OkzWKyZnXSn/BxYFau3fWxQs1tYQQC3kWYgz
0XlSKPzW19aCMutKn8GGxhaX3UBSP/g5LEAM0j7eUsN+mUopLzRj2GPH5qWIbe0oJvfaqMeCU3lJ
8rDprZLk0LJCRySe4L/F9AxFm3GSTV64jJp57DDJwlnT3B2WmwnqiXvdkPm2MZR+m8Gme/PN8uJM
xcXUJlgNTRQO2MSCEUn9hn7X20BS+xjFmF6jCwJZ7zaIN6sagZbmLVg0DWaXYjnXvrh16FBwlU5v
675hQ7bnFoXNKkBPP/oi4/nMRmuLDfnaNdV+wvEDtKT68PPqMunyPlI2ZXU67oA7XEjrvrWy+YwK
pgmwjQEISN+oImpk4cu7PcCtlPp77Tov7dzv6gIBXlcm5nPUWoe087BHCoTmdU+7WmneNbOMl1wW
by7Gz52Ip3vR5Zf1Exh4CoYMdD+AoIDmQIS5M4u5Ds0SCeW4SnDkJB9jc7r3KoWXFHndsSv8dyoA
f68n1gEowjknZuG4rHwdber5YIQILDs9GSsKQeVwUpP5fmqsl8TMT7Eq3ro2IyXQvgZGyXrXsfqt
xS80WelHPcy3Fou+3WwOu9ZvGMFaa5LnSDjKkCBKMnCEGTUflJF04NhsWj3KgGSb5v4QgNus8WVy
Hsfa+lkm5duoA5AUM2bwgRMxWN+rsfgDWrvcTr24HYxpPybLWfeQImpSnBuX8ZjMkw+z4I/ZenrJ
c3WmarQPXs0aP0v5DRk2Pi3RQJTD4BRor0wtzHveSKZeRrFoLVednZ3qeXnqrDbi1FaPpbBDNVdT
UNGeYrFO3yoJM6Iw1LtXL2dpxCkHeJde5637kirxDXPFjU9KSuBMiHEZli82OI1WyceltQ9Qi9Ct
duaBlQBJa8JDgDmwLRjH5QyRJdlOE98nAmsTPjFXglqGARVDaQJwEU9VrL/75gStQDG2G+LipLvy
se3GR0sVHyVb74DU9gFXqXo0Iz0hY2VodmyGmaY5WhLokKODz89dr5xrxCYvdVtlO6yGJL9a7m5Y
X7e24YlisjeZzgsogfkAzwjEia6uG0NrvmYR9TWROnPYaZG8MyEXhYWKowDBsB3MzKQO7Lblqa1t
eexLxzsqqTGnAMm9RdJUMmhp5h3EanlC59EHhlaY74Pef51l51zpHoZPrpo6RX7cgenMQp+g1tDN
l+ktcmuGwXFjFPA4rbZ6yqvoqVRQCMPF6v10AywpAFt7zVzrK5NGGcCsRbjK424xU6aZc7dtLZWA
YQR1hywSvMzJqweSet32utCS26rG6cM++KnWiMIBHGFv5Wi/Qdnu3qsKyHmFqGFbOOjMXQJ+m8V3
dmVajsgX6ugW9SxZIRWX/5IZ7zVJWJu+LRmwS+QwytB3psvmmJ9iZQFzGbYRfYiC2gGD0R33yuCi
m3P3xdUcpl3tdIxk96FN3dly8tNv2sO/8Ez/Qf3DKe4b9IC0bHRvtvtHqF6aORZw5rw+WIh1UDi3
wyo9uE7tliW37vzct/9bi/gf6Wrru/k80EzbEpbu/TEXAebmWDmzS6Iqt3pIgsvJKPBnOSYH+t//
Xuuy7XcdJMY+5EwubyYQXn0+vX6DSJxcV5kZUaoHY8jf/DUWaD2OM31CCA6MvD7yv8Tu79+T/vfP
7+nxADc9crb5J//+N+8Zm5WfeNiJqMvsBPmefITMWwSaaR0mzS7WxJoTzK5z13O6/f1b/8kKzCeL
KXENR6ARB4v/h+UjptRpyWavOvRlZ4YZSdi3c0TmMsfFmV13fhC+ep96JXf5JOUpkz33rY+MuEvm
9zUJMq6W8xjjXEZFefBhyAUZgxzDm84TWa6YEmjemA9u2jq7VE4HEkjeqzJ+EnbCkFtZ1yMaqICV
kr9nw9m8xqQaBCAY5/Dvf9O/uIQYb2NFwRopbOOPcjWjSH1w0xamDaPfWbW4Ff4CPKtr/+ETBRz4
528Tn8m6TcYrwlL399+mP+kIxLz1WvUB9NFK3c46vBPBcIJi2s9CjMyXIdbLu0LOt+4gyjsEsSmA
l/ijlZzLa6lC3G4OiUydY60HJTeNj5rvXLMk2rNtHMBQpwDg48SBC2CgXrCNeV/GRrOizNPzyNLq
vsrVk+p47I9Gap3wopRIZwdQYVX6EaXYC6q8+Fyz1nulZR9RvTx5QGaXgU5D4e7E4X8ATpSy8F0+
QX5nhNVFYIzLrTu3Jlg+/m5A8l87m0meq1Nj/f0X9hcnDL75dRBMRImBwvD3n+PiamyIIYcdlglA
E+WE4mSzG1Z82mQe/v69KJT/dAfagucUFkLXt1dj1G/vwM6YU0AqcwXyRbIiTk8lQeL/8BZ/cbKg
GDAsa/3vP0dlAGjPh0KI6lD7siGgXZHaHS3v60mPAnneDx1J6oZ18DXjeor8ZEtW8klT0XOfZd88
BsAbAwcPkuXMPMiMh3jiczo1c8kMOP5YnMnckkiQHwrTQWaFeHozQga8KlJni//oi8eAZeOgDz5a
M64WeMvTBlYsaXWYRnZGh1+XGb2xHxUzK2GkH3bFJdim+UWqnAhBRFlkmlOg6rSwNtGCFb14gEjm
vq6MZItr6uec5H975lt/ccfyXWDHRyEhLMs2fv+lVEZD3tdcVge9oFGQSZkG6TBSwQPCuegJn0BK
uYWBx7vGBktaet8JZHXlDSKwJw/53ZYxDZLBaJlQ9ug1IzLxMmWNGXqCnjqXznU0upgkIvs6YTIY
guaGVwgMIXSz+UkY0/vSi03qpg8QEKiqWn7hTlNs/MXTTCG2aaKk2ZsFS5Fmuo9tZ9xkGFHQhHPw
9Y6ckJFZWVhGhb837OXJbzr5s7z6335If3GT8MxY/8P8lO7tD5/RFLc41yZZHSbINZQ44BsmfhyL
BIaoif/hGyEZ88/3icdTmGMNuqf3p3uytcyZMdBYHTqC7FFiYELzouwU8aTydb6fpeaSXGYaJGlw
TOFnfmFCASeHAnCsI2dTV2RCpvhZUJZilwUzPwB98L71uX6lSe+m8NneJf4ahVHVZmg2/XuZLfeq
YOjqrg9jLrPYzN+iaa1S2Y1mi7i0I5l4qjYCytUtUeVkFfOVfraXLIHNMLX5g/4aAaANvKKZ5K6J
xmFTLENyVJAaP5ugqFJo9QdIpdU4PaYDjaTH5Jf1HK2evUyP3RBDWVrd7KZ8NHL9FugfOGqqNR3d
IpSKGQcR9p6S/4eoHS7IZpTINrp+u95GvbKva3d6dBCsgTvPNe4n0j6KlmqJtPoL+Tle6Db86Y65
UZvZ3GJD1F75tnontCicIBEh+EwvKZZ5wksoxeGtvGSJhAlpOYFZ2whr0OLK7LSU7SrF5gYml/hE
U7wvI54saSy5MLk7nGm4FLr9Nemn6pTr9rXsSSwwujlYGyO1JjtM5OidPSp7cudfDIxw//A8dv7i
9qbWQQoAF5or6o+yJwwxWYskvjz07vyOt+u+Fzz3JG1WRKBzuNZfn612jcd+N/hUep/3fJUMu3nq
p02b8TIGWqz2KmQX2B092ZluWAwxiELDq7a+GudDofcaDVqOtSq20i0BdvE7dFj/wtopCRfyKrYD
C3ssUQVVvsumQOOMyYb5SZqUW6IzMUSLdAxUPORIbamsYxpDLMmJiVMriymz3Wx8HICPbnBDoiig
JfXH4iLH8d6ygYzXhaO2aUfwaTstZ9IeoMcSXF/qGriPen53+qXZdXCrXLoD/J7OteQhQpM5Ppok
Aa3V/OD++nz974TtHyZspkkR+Jtn95+Y1I/swn70/Y8fvx2v/fKqX6WE+k/OShtiYYUH/19LMF/8
BIwBu/G6IzN/3o/9sgRDNMhYjdRmhIOUoSvo41fHs2n9BBlktWz4HKn/qZ7Q+kRN/66FIcQe/IcF
ExmTB3u63z833bmDsD/Z1VGTea83e4n4LpPbSJsmYzOUAlfyCsSZroaV2Vb2LefWynEDl+we2tJK
uQEjos8N2r7rfmW/qZUC56w8uDh2SKedOiTBsaNeShYFLdsS23zzV5qcsXLlRt+eSNGBNYdq8PtY
NdDnTICodlrFIR7lNtBXSh0iqhH0rRBwmU0gdouv+p2dtABmK4/FUYZG2wL4CZ26L48jRAiooM5u
7F03FAMdsczS+EZf2XnVnGKeS0w0B7K3WGAwmq5fEn1s9wiElhNJoNzr5C0439CsA+dTn6C+EkHz
pe7m4UsOC/FK8Sy5H6fOCKvCvZOj7l9EhsXWK4mYhP8PKs7MCeplTR7mKa12lIluDwyXp29KAgsD
g7u6qd1jB9l756Cw2Syj1G8q1z/FVR7atcpvSWUlEwHk8YYJlbctEGFtxhyGYSdMnGmtJQLWAxYq
DdUfx37RDpG26CcrT7QTZVCzJZcbGT6q7LBnKn+Bl8vSsPU07CjoYh51UlO2Bpisqzgq7T1ethJr
OaIIasHlrpFGf3HRMMC1Mx6dldk4M83f9lOGGNTN+7slj/iLgG3uHCLdQq2B/GitDMgRGCTA5K9I
OPq93pjZYZQYxKHeRE/SS+sd5AfnO/6HfKZINLJLzI6L83LFTyoFidIrsRimiecdoOR1O5Jg2LMJ
VqOEMcKgWnmW8Cv9b15XTR/xNPu7ZXXlBm0Etov7BkMR5z7Oxqz5krCJ+YLTYX7T6Pboq5DOXrSa
WGNPWw142ITAffogJJvYg7+5kjiTlckZrXROc+V0EgnwJflEd9JntweEMvmdqlvt5OF7uTHKjgyO
NnUUc2Wot0Gqa6V7GLUxnXcdTnWJ0NACGrqs/FBk47vsEym6qM7cJStn1PhEjrYrfXQePVaTi49y
guJJVEFh4CU2J0g8pGigSeypnTbKWMpbTaOJZhG1SRAIXjrHeKuL1o2uWqi1ybnRi2cH9dY9dPJ9
pHm6duzT0YqMfYHrGCeI9KfKf18sSMZblI0LlBDV3/aj4ZXvNO3RcmVVzKC8Yfxio7m8RV6VdOMW
z+yjFfU8RbsRQmNR+aepdo1y40c9bMcG+8h9o7QyIzdklvGhsaC4fDGKyUJ3Z7OjHQiecdyatKre
9noNd1RmCHArDp97KZtlFzkZzf+WtGvxuiQ4VAOBmfIahWfpPgNYMVpA8/as31UwdKLvWcRgDxaX
v+GEAwViaTTQY/3AlWvnG/YEI7U1QW95oOQa2CEGP/vmatGsHbxKivpo1wUCJqLBxzyUnxFpkUpG
6zLF5RpVRXpfrjMD2tSkVce4SAchN1UL4LBC0vh9tliT7Rn+4uOg2XWrUGqpTzGl42PbVnbOWy5E
I+FRQh33aGIeg43fF5StKCjTPWcfTuQhx66CCK7He0E8bWZShvhVfeOyL6ydYIbaYg5nuLi2COsa
xnbsKhdoeVI5N0TSqp29yp+FKCSyR5vPOHBAPT8Wq7YaYFHfgcTp4IUupT8xzkSHXflWe8xTn/te
2VFofwq2jdF096QEJHsyj719vSq7KyTey6fYu9Pt+kqtCvAIP/KungZk4QVCi9WfscrFx1U5PmSO
cfIQk7MFzNZ7FYG5HjvptotrU9uJVYHuFugWHIO1cUDInrYK0CtG/WN970mXCsZp5av9KWo3TP88
gz7cFG2nh7DgY5pfOPKbZRlhCJT9Mr+3c/uNZ1R3Te3o7CYYg0EqU0A5hmjFQ7zo0Y54Qe8LTI/+
zsJ0wcOhKkjhdfubevDI1NFmcZLk6byjCrYZaulh77LF4OiMDijhxUvu6mlIwJf3KvVW1WS0GQ26
51ad3cVdLjSk3iZuFdumac6+InLWT3Zby2srVrtBqyxWEwLNwWAm+BgzaVrbbI6WW0Y86DdYk/RF
1XxZ3Ho4zo4cYfpVgDVkaeOI09nLLz0OpwlC0w2wegreThneGeJ0g0rFtENUuAjUeH8Qc5a9MfQU
JjQkgltcNljG2YJtrcxn480vsGuAq0PgmayEo3GxXkxAzzwLbb95k54xXIA86T8k65qdPWDnyQmI
Pzh9az5rivcz/DoOG5jlOwIEG9LRhuI6F1P7NHIfXuDgdbc24p8rpqZVsCRVdpUnCiSlmcjrnDjs
wGagfigW+bX1rPRqtpLkOapHcR1FOkkRWe9QCZQLWhAPnX1dmuK6V/iwgpQ7/9bOXLVHVtS9MTRD
eOPkocna4o5pJ2p6q/ScY+n3Pt6+dV8DtOvbRKzGplGlwIOPCyAR8TPdjUOMRElsegWXQ9Nmk1Vi
jv1d6KQvVZHYWl3cXOw0FWdT68E58fQnsInE+NBioUXDqQ9fNGOEOI5BrycGAjC5r001CZHKQRHE
CDUgTGNGpx4bjE3KdZIL4NLRY/42MXmL6XFTd3IIawZsb4byqCkg8xNnJjJOgq7LkUaCS5gT98GE
HEx4E3mHaZw89s7cpHefRet/6/t/rO9ZVf99fa/e+t/X9p+v+KW2982fbMEthiHZcXFLrxmxv6zO
qd9/woltuNTI0Pwo8P8lcqO+J9iIfwWtlR0Fq4N/1feG/ZO3wgJRc32GLYv/iPGHMXQd6vymwGf0
YkPJ9V2DRoLjz1j3Cb/ZF+DV02Rbc+VP+JOfpWa5aJfnd08ZxfUCzHKbaAB4FDPMe3fyLmBE5Ysj
s/ahqeETia4/jdh+sRCtp1w9asc5Mp1oL+ssuaXs0N5G18U07dSiPVhexKKRCi3ubyvXnk0O2zSn
NNCqQnePi955xjWbT1F/6WGDEwEJ1a029/B1UPd4DRKaLBBY+BQMCV8OJWL7KM8sAMyxcIn7nbqu
/VJ4wOuZXZF3oJ8ghzgGS8vIH7ZuIqx+lxSW0ZwGixsNv12VIzWkXJoJoEiZDuknt56NJ2uOewqn
hbUZUnALr9CeO3S2jyiybEHFy4w3e6RE0MY16TKXbUicaP2WVZH3PXYy6jCyS1TfbrukFpKlN+xo
8cAwJGvCgR+h3+cMmc5EDa3uFgLpz1GmL5zh+P76nRQZTdZSs0wJvTo7lDHLDFWlA46gyhwOmaY8
yCie/TpLxEawmZND2qcPcVHAEVFjdmmNqj4A63nK6hQI1DBlG730AUBNMdjUtoyT51SllAQzhnOC
DS+11Z2TaRyfUb9XsF76W7NUWLQr6YPiiJ33QUUTGYzTK9RyFqWtzz7TPMYqf0IzvFKS9Ozkeda3
GNbI1ozy8WHxxp5qWiv31PAkLVQIr91m2hNv6u48o9rTe2JpSZ+QOX6Q6TScl76mFsvja8o6NyjH
4bUu+1Mp6+qAaagJcTyHWHyNTY9+6dw0QidCYLlN4rLe5Eb+1MDYD8dOq7d5KX84aeVcSmeJbie/
JlZZKI1Cex2ngmrK5zHfW9IiNmGhREcMGUopVRCTeRTAkEyusHV0F2+YjK3LJvHo1mm6q9Rib0iF
o+NcMQApBJJ9iVn6G7YMdVLdPG+b1tZAWs7WpsriH5EZ1Te2NjzYQ6oe8EsXe9FQoFdpkx6q3CEe
KRXOxqxXBjLmit0Ap+HIuZDsus7wd1gRrMBONH8vnelHbcNvHxIUHBFnx4aJYloFkUq/1TS9gbQR
o0NHxnEsyp4y0EQ8Xw2g1BcNApSQxRYdIaE9hnrU7UpsuiJ/Iq3nCD6JcKeeUaM9aM/2jPLSzFV2
SlpELBpahw9ztLuv4+ICW2QSm1Or8yRrwUmNs8ivgCCNZ8cZuOMhobQhwQYaMgyHzZ4kUssGYeSJ
GF+3XGZCTpR2QHw+3mPnmtyHwsrBAAqjrFhBo11oWBLvmIZ529Uo2ENFHDOeaTzhB6Ev8T7NaoOp
atxhCTYH3o0LCzg0Q9z3sWhJtIykvGWbrOO65bKIfYkN3VNq/t42HKrb2LXm0zikYPoHfDT+fuDS
UoE2O0IFLT9tviHTcPjQSfpJN/EUNTtHjWPyAZgQ75E3kUcNUKxtpmum2v1rT2WNvSWxkmWny1Kc
k8ovUebg809azdiTxctvljPYmzMcZEnNKaGYIdci1ra2CUfBxEuG+LY1t5G/EOgZEwZseMuLgqr9
5KaNui4y7Y1b6tlYUoFZKscy1w4n7CHWdSaMPOwKYrwrLf0e9V4XpkaTPpVdRl6h09jphVGsRFY8
Lma4gFO7JfXyS1tAuCAO1/SvGquoT7o/IAgw5ZUc0+YewZX2QLyi+2YQQQrN1Se8sPS7DDlPwm08
KcPYRqS97OZiFhcHKATgtKHHPz0M+O+TGqVCWu2I9ZwZanDXrq4O8hvI/Ihawmg03Eu46SQYIuao
6dwfJh0jPKa0ZX2WLFD4I6e6m8z5FSeIjTCg9N/ZE9y5FEETKmpTHkxvIKkqY/AvAIkapjxiYvfC
fNRNgqP1ZmAPSe5spg3aGbFrsvMYwxCKucDoq0klnUnD3EWWznngzdfp5OU3iybkZU4xL1bzSABv
pbDQ9OA3pWt8JnKDRvMtRYFmEPmd4cJs9G5PKDqrNHO4+COnFuu3GT2Rz5VITMMRY7wN7wzmB2Hw
96MH7Sr3aoLZLCYa/G4+chy11+aWoBcho6BGnL1xHb98n5taboXGVm3UNQ2ZGi6trESmtWHv3z/6
aQZezmNRAAXXD/uhPSLMhk+uNR+qdb+Q91xvF7a9O9E3wLxmn7BxC0VJUimISchyTlrefgesfikw
CJ11VRARP2GqKwy3umH3iPtE8cVWYs52UzqI48I6/aDZrr9pmyrfYCNJCX5gvAZkYGbyBGjIKHPO
u9b5uixkcldU+bQvw1ejzvOz3USId2fovZE5YUcGL3rFNUASemrhm8zzj9Ep/J1qlq/EKMJIXXzO
MngL0SWq4eeD8eboJ0/pGzbcCawbvUSUG1GQSL2/nixP8nBHMO+I+LXW7Y/Gb39YQ1rsCpuCQSrr
uezGJCjznmRmj79q6Sw4TKMaPrrRYpnTo6+zOERBwkzJLZl42Z1v1M1ReMZyRTY9H4Obfx3LSIQc
plD54CY9e3DNA2swH9LUqQIZQzLNFOK50UmLb0bFkqhEj3McYTfuMqx/QQUPYsfipLxiBQdwcF6s
QJrztz6JZlZdjouViJ9hIkZmK/zWe+qFsdzmJowVnqY+2/bEHVXFB9bw48shz1657fPhsoYMP7au
zWtNgTlojI4OsX0BC4r4boQAdWsPUfYKTu7BdpwpqIv42jJqbEejF+NrS7IGwUjEB405zPri2/kU
KBsGCRLfrbVEjkFH5cZ805Lwp6UFOps6EpRXXBvf7UpVdjjzPW+MRq9vpL5A/EDDfXCV7X2d8l68
joJYlyYabhZhatlWykQesmYwb+zSkVt9yVTFydpAggawiDZMAnFmf8MVIcr71vPte/QyvQg4NTVK
DKMxAhtS4EffmR4ddJ/FfKfIcNYQk87ZN41uc8tUKBUOXe8vY0BqlBOCgXhA3zcGyCWuPJLlX3rg
ot+quD0VE+EgCFcAuLWx+R3Klv1QOanxrseZBmYQelK+AU2vjs1qEt+keYIfQtmzeheFhw22HvuH
ZeraY8TheUGiXuwJtLldnOoc1TAdSME1anVgWZNxOTvS/R7FbhkgI3GJyrXTZ2yyFobZ1A67ciq2
dsrGqKmbpQi71i239WDW951p4drED9dfq9wg3klENWHDQzMS0tJ5MA4Z1OEh9ODyxXqX7SJ3wvLN
iGrb8HMxH3G0PQ71qNyz8U2fOc3yZx5x40sxKfHA/Do6iMxNj8KeqHij1jm1lWQmnKIfwYWN0PUp
NoAvnqU2M9dbku6E0IAbIhFTvm0wPJ+YweGALpWeb5RVYQSWuCsW0Xd3Ay7IZ+Et43eb5enB62vU
/1k23Fhx0n2pTbvLuf/qbAhN3AB5aSN2p7pi490NpIXTPvT4JfEO+QF90uiHi9+Y7MmLZpbbNON+
OENZKJkRR4XzZYq8xXmJyW9D7e4pnqwejnJuxA6bH5kDkLCt3HKYDOXJq3QnLDoEDD0USzUz40kq
7QL2O31l/F3t2A6UK3dHFUfsw0Sge1nsbSyyGr1NX07ls8CpesdQBhZbyfGKMvlhKqmNe1za36qy
qjE3uEgchyU+dxUlaVHJFiZ2KctH9pGIJoRr7CevzK8yDHK7uWQWSn5nETTaUvQbu2vs3QRP+Y5o
967Dyo4BO2MfSQinPl6V1TJuLCOrDqOr4lujMaP53nOzrr5RMWmIoR8r0To5mCXHoFgom2QNQkPv
aRhN/51yM/XGmEyFdrIeiBUC18QxNkO77nqcHknpkx05y+VcKEsL4Mrp22Jpqg4HbMI5isxMUTo5
5mFIHPvZ8FYp4jLFpOphqGn0byjIo1AwMouvUilT/Iyz6DLkXfEEk2gkWDmHQM3pM3T1lRy05jDi
urhXLaFfpd5q+8UGliUHfNHt1DXHjmsyHAczvWoyOw0iY3Q/Smgz76LKIUljTR5gL5bNY5/7UfqK
Wh2gFFmOJEM5qzJqWewQEYv3A+Z2fHBGMFwwR+FOtIzFn7BXiG3qcDpvcTflu55p5JugsD5PjHw3
Bf1x7WIdxxs9nhajHe6aJm1eEmWV99Ok26elSafAAPEU2omOd0JPSnMb54gUMLtQHbR5v1c5MKMO
4NG1ZbWM8fkZv/RUkdtBKR+np55tY551FOftvFVGN2zHwj1qTSXDmsb9Hgq6v+tyYbzZ4HMOJLc1
cDg4mYqVFetiv9qnsSnDribu1UxBC4BuSqZvha/JfWFYN6ZK/O9A1W4kPwkqcyACjWHMB3yYMFPH
Mb5C1uoRxo5scst10+4aX9nbds7pb7goobRmKUrhqCQUseAxHsFo/Qqdn5xQ3y0PWgqVVCNnJ6gm
B0irVwx9QDDpHFiZae7qyGKK5bvazWAu830zJYdR5cVFkRcT2FDDOipwrdgWc5L8aBrHukRRmnLQ
tjEJPxr3Lo5lNTZZMBdJESwdyZsdImYeOtN8xyTev5YqzrdZRcZT7qT2lmwmDsy+xpoi9FvPK/Fq
9z3O6bGJ3wCFZmGFp3SFbLXedQ5RCL83C0u9iKxNhoHp9XPSbYKeKIMyTcpXrelfW9Nly8JA3LKV
LiBEyO9C8WD1UPUfZ7J8+fxw2TBEHUbEKPhsZixQG+xvTugsxZvtm8lW8m1tjEq9kCt6TmIvnJf2
OzzFlz4jN4E1j6i340D67UaZ5haLJJ761I9OqMnZQPQq2pSxcAJqZp08s+r/s3cmy3EjWdZ+lbZ/
jzS4Y170JuYgg0NwFLWBUaKEGXA4Zjz9/4GZ2SWxqpSdvS5Ls0xJKTIYCMD9+r3nfId4bBAu7HkR
7IITZu6Su6Xx9gJcyFpqeqt5FGW39B9Mc9PZY+dve2X2101LvZ2ajJPqpf0z+o06BnWdQ1PosZan
vvltKDmipW3aHwq77TaDUcszGAc6Akp/beOxvfBgJKxMPyPbrgLDFU8wHZRbswEbyG29omc2GEeE
JNZfOK9Rik0lohB7Totj2ak+W0doQ5978JYr+j1XFhE/T5RSD4lR14ApWu8ydi0Gw+NM4VjFxxCM
NSjXztCbsu8+B6LGDjFZqziVT6XBkpf2QKiUS/rn4Fj+M/SqYkVfG6id6fcIEUPnYa4yB21OJi/L
KT4lRvnSKq+BOB3faxf6HyvpbpiojspIlfdxJV9o1udHqy/tt4Ygso0ZoXpVRvE0ggH6rlRBDgL4
DLdd0fWg+B5VB6rNLe78qQVcVUVAT1rlh597s8tI6up7BOXBNNzVoK0rxp1hSNupHYad06Czo/gv
BGec0dlnWODvShYsZGOWw/wn7UMQeb6OW7gcPAOumekLCR1/mJNo5KgTbvioFBQPpEA3vUv/eiVw
ea3knAHJJucwJ/7OR9+y7cxYXWMG8o/8gv+Vlf53Gck7O61YPMjhuwCYkV1MDpursIavYaYYjWdG
RqKU29krzyNyxsnHiznxyEE0xZNmS1rnoiX9WC69QFVGSPMhTHvC7ZdngipvIQUia7MJSJQsCe6o
++EABw4Ob/0ZKO8FMlj68Ykyj1lkXIVBQ62T42BMa+9Cib7dkR3kbb3MzS+UQ/uvDgDElJT6aypT
uQ7t+qSj/kxq8xtTZ+74cHIQ9ZTn2lblhsaMdyxtyBOe0cZ7zi40EOfCuCGF5BkmX3PZhgZwXlA4
6yi3yn1sqojsukIQQ8/hTDtdcyzRdNG5aCsa+QTkobs8d4ZJGy4cknVcTZ+zSNA5aydrx8gTQ1Jr
fQmdXtwPvpMhX54Gjd65Gr45jdffs/bJles6eg2TorvQNc0ok9gUERr2Va5hvm6sJMEMbGbZIXDL
K7vNQfbNlo0BIBnAn3jogr1VasbZRc3+KIK5Io9xUq+NqKqXRXAMDRvH8FfyVRjIiykzXiughzee
mQPtYcMDwYCG/eBnqSZrgyMSqpM03oxJdKEN2JhWMU1fqLN4tCIg4KDR/ZtqsMAvtHH31Ujc75HG
tboKYqO5qGlDn+eR7BMn8YZyrRJzYO7udLdSxvZ8DaUJj8LgFdWeLmiBQqJlnjIvrobFeu2RY5SM
GyWTkgk6bugdhF4MOmZoXAvEm/iI2QwOSdg/TJHzSIXg3NdhBNWuntoDz8G0BbIgOFz5T4MP4VbF
pbyPSP1dEwd844MLeS1GDC/kNvp4UiWSgpxDunE5SIqaEwO4ZlW3fXxJDdGOOwjQFa6qxO2ISWX9
WbktZut9FKKbpEkEW3CgF0ZNU+BgLTncUN4NlYJO7Fb6SSu7vqxr34dgXBFfgL6WHt9EZPN6Yl14
gTUYWNdD4pgPICeFu/Hrbn7uUP0CQSC9ZmXRoGaIVxI7YHUKHDd3D8G4amhR25XJaVZKkQJMg2fV
6i6iYsLaigq8xXqqSXpfw7QUL6QJep9xyPo82l3aHpQP4RT8cU3R6tt+uYoMWFDkFI33Tqdamk9m
pnDjTKbPJ2EET7lsyFmMozTaALogo4Se2nQ3Zeh81wuhYzvXI1Mur+HgPUq2aErQQm16S33H0Ftu
GRGcJ4OyfsY3e6Eyt904qoOtnIT1eYx6+ZwuwTsbB+4653VH3DZ1BQozr3v/rnE0+ylrWXWbz0b/
bOB8u7DgtXbvUfVXejLa50wZ5rVZDNNeKuSvHF4b64yywLsLmPEXK41r+RIkk/xCTFp20TZ+j5V3
UWKO0KSAJJcsq6vC8Ut4FE0cowAl2mbtDVjANh3T3GZlAZ1Ir+nwL5DUQMPCSoWcHGzog8MnXaQw
CXWUbsasuZ2jhvkgIzoJsbUaH8zZiy5SNBBrYlqm7zl0wJdQNBRqs8v4kE6HRlAcJNEqSpP6uXOd
ajcY7LpRZbOZcUttOOwkWzNq0r0yBiC2tEYvdTh6x34w2y2JFdlJCZANVPbCPFXoah8BqbRg+EdS
/2JjsNeuJubBSlrjrLJaXaPn9g9FLKJt089qj8nNXlsq4y4xNGpPH/vBJ7q3ROhWg3owqe9OuqqH
XddS/dPO9OjSGMRhx7j7CUiH18gsYx2pprjq2uCr0QuUIaIID27stBsDh/EVOnZgKynq76S2juQm
+7eYBUcoN06P1tZDd+2G+cZuOXV0VIxr+s36ogHzdGVoLzv5bvCl9Eex7UM8Nak/vUZTASPSBtQb
+iltRREW9Mr09GQkVrjzAP5ulWSAbXCj7+OeUIuenKMjMen0bKqsBJ8T+PMmtkaxQRhE0oyDitgw
Z/2SoO8npy6eD8BrkcJ7oulufa+iDyxIf9+Ujuzzu9HBYD7FbDapk1UZ/aw+OxkekUsO4xt6rEQ9
TVW8Exka56Car51s5s/N8NxY43QzkIO3kn32FDTykxWxWCOY2Caoljd0Sl6DEslIEDHwGDCjb4i4
NjclPoedFJl9gKECQyC9m30CaCvbAReAgh9X+HxjxQlqibR+Vk2d3gJTQBUmYWfW7b6f7f6zMTIG
kZbxyTIBWZgzFfKIOnmvejbq0e9eiyCFv9PV5w6637QyK5+tXSwHwTg3bhAlToAeZHysYWuesHS9
wQfqrt4BsZr1H6fbjH7YxvHXDg4hV8V46pUa8YTWz/8ZW/9vgOHIWBbE9r9HtDy2r/FPU+vfv+CP
qbUwoVvCjqT55QpH/jS1FvZvpoubDTDuOy+c0fQ/0CymoIuEV+l/xtWWB97SNC3TERj7GHT/Lb/3
O3Llh2G16RMjamEZ+H1SjR/952F1VVdQqyZ/ugoYK840MgY1TbvCHdBhFbZ1zMZxybSPiBpnLNO8
iWlK9iPCO2hqpT7oGgCuZNUFC0K8ZJEQ2hlPk3PLKtug/KsAPYQAlq3B7DjrFIVrhwPhYxNxy+su
6LHCP1IpBQWdiQJ4mBsNPZuwmYfGTVAwo7ggJYxOI3o9UfnfLeUR63gYMMyN/THywFaEx9DDIYWf
1q/7e9Vzke+NEnncVtmxJMg6HQiu4FraVCRwKtcmL8s2r5gRRoVEqhKRboEuvLAL7OV5ch0WRUwb
j4UMoqILUKGQMIgBFB94U5hh8a9/GbC7PPipTYEAuzdFmgjCeKRLOYN53sVV2L0GwkxWuikQbCbU
pqjUibMIqp7kcuwBsyfLixQMl0OmB6T2UeINJhf8UlIkl2IJ/Biv4yjrjeM4VDSHgURF070xiW6m
Vx5l6TJpUY709hLOeLfvQ7Nq64Mwo1As8hkG6NmCigJieaXgaSPaZcuVmJSO/1kR/lcrgmP9GgXx
lOgo+QBsQmr9IwbC+U3aLn+EYuSd14SU5E9gk/Ub8hYbbRkeDJ9uxQ9aluA3dhfEJawCritZWv6x
OLi/8d0sDFKgvaREMf13YBCe+CezJC/PeYRvyU+BPOaD8c7vSW6vILYcfJ8hE076Cqw/FF/6aFNN
EoxF7lz4eSp9Z1GPRfGjSc9nbRMwc0kYc3dtVYRXBZoZpeOFItxqTJm3sAIVCslyYZeSlAQb0z/W
YfsQEmi/SLTqV5PKSCcb2o3RIwzH8km2LDiqGJBp9dLQb05YVpfMFIKTPY3OKyS3JfZV0rWxFDXN
iml/8NS6lfEtG73xMbOqYvyGwD/w0osExOw1J4StxsvkR2N6aRLh5+/dPiwfsOoAW6BG73C+tiw6
GxlXxoNhO/jJ0Nb1W0WLeuXVtNSbYjGxe9Iar4UeGSeAmv2cw8glSKjtfS5LJeUB52V0SpWgbZS5
y9ImF6C2D9RuB40OuU2TfbGLubyMhgQYjj/bGN3s7JNOsXA5IrQ3huc665wB35OU6bSIi9HE2qR2
7StVKCB6s+ntif+xjyyKxkvb5Cg2MLY+xmYTI4VPc/iec197T6pJ+pbT0gh0fNYzY4AxDcEzhsHi
cPVmu5U3dWKR6W2QhfGg0Qu+diyjnMTyQb3Yke2fXChjDyMnUq5yJrgWcRWIhyAjh2L1nkYeJS3p
yblapgytlZv9SlctTgXLonXmtQ1nPkuVdFR8DuocAGJGc2tD12W2G5jeXgpG78vKyy9zgD4grmgy
uStcZPy9KS74GsfCRn9S5agA6M0FCZ4t3azU9qlM30nvbW8vDKAYIeomGp3gifkwwekYtoIn0RlY
ELS/RLkvImVifRzeRtH1uKq8iuTJsQ1Ax8dkG6sxr5u93fqcWvTYzJcBQwzeZyHY9SLBzpjaM2/I
Wy4KAxrytQE95/EF41t+gAHhakTTAFsYoQSheiEyhmTtKOwzSk+MIOnGJ4TY3lDouvI6hPIc7poW
XsqxVT1pwxFDmzfi5FHXZjO/t8fl28ZVTQh1zoSnXldGiTls5dIAhlDml3z70V3evD/js1zNklTS
tR5G/mSuPetou4V9HMeYj2VuWvVCsWqsbUPxJsJOmrd+0pMrtLyi63VERfeGax2HHN/Cqu6XiI50
iBb8Z9b6a8t2UGXZg+znvdbCfjUnhh9rBLjVpWtq9VKT4NCTwjbqAwJrxz5DWQ62mbUEMxDXjpcu
dDvLWtcScMYqsnLe1lSgyyRz3n3mYDIZT+8/pc+mGx3yieQegkwcflhHudxlBqrf60ATo0WwVIMi
t3EHPmekSvV838I/yICwLB+pRNDANUmXCV9L/NxlgDnyctIVvw+mJdCaQxWzGaMizB0ULzcEXIpk
7w05K5QHivNgF6aYdkmt8u+MObgjU9dY7imxjOkix/CLfcUYlzwAUYzdOlbZuB69rB02bSDnQ4MF
+A4Z6njbp5N6ARVBxq1ZdcLnPi0LAYw2UKfW79Z0NMDOOtKoaaRLKCFdUTJMJj2INBPTCy9TIJ9P
fJiMbizLE3fAOojuzHWjXmhDNJzEUjne99zF+5TR1w6cs0TkFznnLmmbryl8Zo4rbDpPeZCP977L
INaTmhtb6kHzZrgAJ9e0Dd4d4gML0R7xGut20Lm1cYKSDiCXjHJuDBwPmUngfa1V6kEiKyvf2lLh
ETggm8w+RlFqH2FHc30nwB1P2vNYQTpk2rxgMdww1IEJjFGFUNcWSzSEDPoJhbbV0RpR2VW5H8dr
WAbRueQ4dJf3xCas+ixPK6JpYgnfeYn+G/T0zfYK6yIE6nNIe1+85Y737pgfvZ3JEniq6TN+s+px
eAD6MR3Jmi+2pGqgDkmMR0g++olisdmUuMDpEwd+sp8E81kiXfKTGBFz5XQ2d6ZfTNsyMudv5IkQ
U2cNeXMJfs1bAtE9BGqY8a0XyOV0N4eQhDsoHeLYzWB9qL2cjUOGe7QKgda66yScvZMT1dfa1cU3
jJixvZ19jVB8BFR8QTfBv8YlcScKg4hDjgMkEhOh04hTzrG3PhMqER97E7XVYkZAB9RvEFiqK1gc
SPeMLrwte81qMgGDTgzV3dGw4NA7AD5pgwbZF3oi66QyjpSPobKqpyHO9T2mkdvY6es7aKYEokeN
uAs5otyXHkfVHGGHf1NjCYdlmCs6JLH5KZLDeGmH/sMcSfe5a4DBVaNTYUYYyirg+QDafmA4vDz4
w2FUAWW2krdNEyGmYmDqbJkfmaehmpnhhHVrnhE7VYzmCIvIUy0WIq0ma5Ozstrmg8mYGOTb8DlE
Yp6vGRU66c4sUN8cpjrPu7Uh7HzbWwSB+qPZPkj0qC+JpHfNVkgIXJfa9LJMQx171+KuHqz088j2
fjnkXXfdSvPz0mS8UrgcaO4No3LXXhm2p8YlyaO3A3k/YRu/nMZUnDPhtt97Ytw+T0FU1a84DvL+
TMZMGF3Ch8uOUZ7Rla31JznN4TmOBSpJ3NZo0QQn9BYKYw7mEf+Fvugay7jRusXtJQFSobcovuEd
H0/1nNDtciYGQknbv2DhCjcReRu3gQqcm7EbInpDJVluZBN66hqbTXZlAjsvN6AFjbONBWDj2d2w
5XJhQbLd8YKuUfk56Vp0kJV6DDtlXmSmfmrZErfMd5zFu/YiSEVMh7Q5GZNjfxoG2iU8c5OmXd4I
7IpEITWRTWqzX8GU9zQeLdqhmSdBH5gCTahXqZGgnbi1eYc+ea2xbeUb8D4dHcnJuHbBKe/NJD4V
gw/QJRfPIV27VZS7tBBlZTPfbJcmPt0fwbmOtRDvXIzYn50iQFQS2TWYDPpsgC4wMI8wL5R19iPb
vfVRNtxXwO7Z6EuQNE0aw2KcR0Lh2h5PIWMppB2PrlnTMNI0fIQ1KtDvdBiDtijuUUQCdEgpP3aS
mCAgPjmpKmqRu9KQwyLCCCu+BdNk7eABTg+m1v3l1FjmM9RAFig3wsHmeD2kZiDEm7YIzhYepr0q
u5jfSltdWsVc38UOrrv1VDbDFt4fFpJ4qMRFZ6fdGe2TudGhe8TN45+qLJoezSYPUZ0W3VPcxZ8Q
m9D3d4RPQTH20WOPOIuu8IjWp26sC1cV42E00e/YQexjF3T5HFqdDriiCI2YkSx08F6mLHZ4Eoo2
W6vRqXf0e9kdczz+K9Qx+V4hAntiQI1JW436Pkwrb9cQPJBu2Q6Hg582yaZeMqsZra3MUYu7GJkh
bPyUPM8ZzfclVC7bWpnx1F2O2qbVKuVo7fia8cpDD+2vPdabt7Tu3O8+AHaYYa4zH+Kgzb8qz6sP
gQ7Cbb6UVqpo9AoqC/wletfVOi9Sd8v8ktxSzFBrv/O7q0EJuQmnvF1PfY0RlHCPyywt+uu58ZX1
yP4G3aWETtSvYaIWt2mbWOsmI7wD+V7k3jHGt3DMGNDhQRVQFpSD/SUDRxTtmAgx/utNakFcJdlN
xCYb9fl4YibWbBE/ByOCN59eI2XAFWGFipV3sqJPDGcRqswWfW1ihV4iuLd3czikwE6jeFdn3XQC
n+1c12VMiiGTYYP4LIe+e5W3l6Oop71fJuOtcNrmIR4KBg/1pfLncVMHsr4pmqr56rJa7vu21hfk
cod7HflPFGrDziPOq/e0fU7pO5AC1GcZjFgAPzmN3hmEWRLM87QabM3An9BJxgaFdOe7zjLVlzEr
8ojbR+YYAdD+ryzcifgv8SlmSMLRUy72RSPAyGjEQAkQViRO94Xe5YPqphLDo/7d/lgYLG5HMkL2
eOq8uwqfpHp3TJbv7kmrNF/bIVBXIynqK2BtdXfMBsYVcLambMusLGa0AIzAfE4KfqUHeLJleFvR
bt05NDs05BukT89zjGbbtrQfebeRVPUtu9+xLdhBh8MPvb3b3xtk/8W497ZKyrb57//3EewBGXHx
ggsLFKOwbZfT+Y8eD+JgEeBH1LWe1vZxsDiJOkksH+bJa94CLZL9r1/PoeH3o6nEDkAyCh/0jeWZ
WNs+0lYA4E80vZrqUGJ9PSFYVy8NC/NrZrT4F2EvfoWMbNvXUe931lFrF6XSuhFGXFyhS8tZ+Xiw
t25d2vqm0L24Lgx3Jp1EYgHr4zbYEkBBAWjPZUjZVrjMdCPTCjjQ2+18L10jhK02ZvqQdB1lJvKg
18rph/a+gUrZwCUSYmA67GKI+TxznsgW3hgHtih0LGr9iLNIxorxUHiWehnyqXnjlim/+3Nf3ltB
REXf1osAxJWmejELm3CtiLORsaydJgcsYYTnGWRvswtSDg57P6r0YeIv6hu7UsLd61iAcWiEX728
n4ULtxbXv/4Qlm7HD71SPgPPce2FkIk7gebMhw89o0IO3YbxszMt52UnwZsCdDbnuPbrF1q+0T+9
ELxtygAGgfLj3UWGgY2cmxdCgcNHrHy0d21Z8/nw7NmvTQL7nrPhyCEEA6N6+buv7puWD6QARxTD
zAWF8OO9regxekzrUXimSj64A6SVpE4m6sdcH6oRojSDWY9DgDEUHNt+/eLiI8MmMH38WSZEOeFZ
+Ao/XOQhdYyQHL3q0AjEX3AuI3zBxFDKhzJtODbbwuXN9/YEUxJNMzJ/XXaLIDDy8gPCHPHw/gP9
x6f3Fz496BTLJ//vBx6H1+E1SX4cefzxJX+OPBz7NxqRJh4HByCR4/6juSlcc2l8snLCUHf4K9wE
f4w8JDR6awlVxa/JuoqA4X+am8L/LaC3iAoL0SZ8o0D8neam8/NDxqTF4jHm7pYuYxme6mXF/dGm
R04VvqtI3mPAU9gO5qJBLM4RVq/nvFhMHJE+x0muKUMy+RDHmXEHGX3al2T5KIQzPl25ZuQ8aob5
sDFcwbnKQO899qzNSKb12jU42ZIqX5HCqkeF0FmxGlbxmO1QxzOhEGlAXJI53tIEGzYJWLl9JSdS
zlNrPgSYpTHXG923ZTSj8cMM9o0xJvHNWObsenHTDnA91PTqWTFiJg5jnljHEWZ49kc977zcrC+o
tNUXKO/pK3ml0y3YC3qaNEJeJj1r4o0itGvWNLffeh2JlQSncIykKc7Q686iNUj7IMNEPnaYfrPN
D/fLv9hEPzgl3z8Cd8kqMAPTJL5zySv48SMoZttOjbBx72dtBUcHSxTz42VVC1hmGBohAfUIriqC
W3Sh8lQOaGzJXPNxECYZ5fQcp5B7Pac6IkXvIVs68bXs7OpNJJnxXNZOwzDKGNF8p6DRnBZkqg9G
/SnPkYGhjVbgSqzqxvf1Y0syyYEa4uRFgwRWIvEVBVSlbv3l1296cZr+sLjzptk7lhuYUSAbMo3/
n9+0gu8MZgG9m10V4YtYPv2oqsQnIe3x1vBMfew48B6hOZCwRmdIEl/QzrvGSuersQNBqzLBZYDi
Mt5ECKxgQVhEpE/8Cua3/MY0TsAllMNN3LniZOFRv3X88Im1Ue4DpJ5gVYee/N6cU3w5ILwytLHP
+kXHXyGHnc2Ce3o5rlyas/VWut0J6Io4tCj6DqRDoba1UaASOJptR9BdW1MFMWXYS66C9AI7zPCV
kSINJho6XxWwdWxabBy6Ff0qjKm7VY8njxT5Ox7K7NrrifXJmyw5ZNaiI0s1qgTtclpPZwfCFTAt
JogjBK93xK+XBnv0AnItExDJXlmOd4wSAbYy2k+vYC3Xp4nY8OepLdU3P68LvSoHTWePBkt9YOwm
dmXcNIdgVMll3rbmVRiTeU/gWH/lZORKrKTV0Zyu4zlFihCTnDzbaPWMpB1vGqqckyWZ8CWzPx8G
Z3k2MdSeCwIZnu24qb8EURadbFsHBNqP418UIB/WrGUCQyAMxBQadAGfZbDMa35YsySAsDDqPeMu
hm1wboOuJLSiyZ9AaPsb7XXBmnEv9w6pbF8xVM3rhn47wuBhit9SprTXCtbKBT2W+tlDpbehvjD3
ta/g4NvZhiNY8VjUfJes10x00h5ZXs5nf6pCsgTMNpqhgETjdgLVeTcCq0abCBOGmY0xXdlxiCZP
GNOup4BdFlQgjZq5idjigZRbAnBqvidSiGudVfP5/bZVKa5XjrrTla4dcRKqCvGt+qRWGUXzHKSi
eUYTXV9jxcUqR7eIYteiofgF1dS+BhdMMwkkCUKwrnP3NkRpb5v5MQnHZl1N218/uvIDG53LT6fU
90yfsRtTOW95tH+4/EMNrCyadXgntXIpTRnd43iojft0DngHpPsAAq4b4yGdEmbMDs0uDjWaTLq9
T6IuWWI8g0Tl5XV44We9egVyqLG21QNTM2RJ4Yu2J96MSTPkSIqysfv7b8BetldBGW158h2O+sMb
KOesQaQTeXe5O7dbWljkfKsogvYT5oSklawz4YJZcSj4cdTGjoEqulSvZmg6l2Jww+88exYL81S9
WqMnTu4AfTKWEBU50fvhQ+5hhSRVOcr9vygM3/fjH4ri5eIzDiU3RkpvOex9uPeHgnHgbA/OXUUH
F/ZG04TfuZvhS+lG50+C+cgVVKbxJidfad8WPu9AktyETDrpLyDn4tgLpD7mzqCPlVcbDy1wjn0w
YGhba8ZLN7PfJCeoJuPtQGwIMK5maL73bBN8RMTvNeHQHU3CiOFO1/N429lDVu49jtdrjkNA5yUu
gRY39LOMRXowfMO/aJIaW6fvubu8saIdwRrjC6NP5iVDHx4JgdTbmQA1H7CfHL+JCMwvhr8lXLlR
UmxnSwXoX7MvotAHNJVljY1YqSOBveELAYhk4wzsGu+PHkkh0ZumL9dv3Yw/7MosvJhHLe9QFE7d
pkitnn50Hb+ZNDd3iFjDF+68/pudF8sKslwa8gcvcJnCHTBnLp8NtPZOJXA7J1yIDybiLvoBtZvQ
0ki/MlStjgSjjhzWJXHRWvbYIXN5iseh2ThePl5jwGcv+fVNTJH40w7KKghwjJqB47DzXg5+KBtY
q4sOogrtMyTQpKiZPGCr97UZt1W9p4kc01QKeQPxjCSeUky9ukS0Ed/FmrSNigbMTO2hrUrzixrI
JVnthZlka9wvSYGiq9y1NeT4FU+S+WUazPyR5b/9Ige7/9Ylnm1sQDYXgKFiv0r22PSgCUJI2Bac
m7gP7NLKV7kF/X+XC4JQ8XMV3cGPjBEDgvKO+FkeEXXQ/fViUp/WBilnQe0aZ0ak07BpOrN7q1Gu
nbm/YowmdXUYxcwckqf2gL1sKTmXz1VhIX1uxuzgGFk/0aRM5m1gTc9Cob+2GMWs+HnA8+N2KPdB
RKoJg6EGaSKY3a+WZxcb3ffZRSVS8zAHOQnsLrPf/Vwz876SI72qteqy+Il9IHlqjHRxs6rB8lcV
XIdn1KzEpRJ06EaHmLplXBcWq8GqiVX8ZsANvjP6YSlwCLy7MGkG7A1w8RuNZA8CXNy12xbKjMnb
zVjy8qrhQjUDdlIsyx2PwRRLMoV8t7FtNDeifIiitjmGJuYyMLKp9SW2Qki5kXBVdmm07VL+BNM5
ahNcLHNUm18KLDsMO0DBbCZW9sXCMYtTRLYZgXkVZu1oqKpLwybjYs14xfokmP6hQDC7+ZyWAZJg
4aXjnaa2PEAUoiXa4HD6Lt3MP/rdbGzzDrUvDO2QuFRTzwOjrD4ATOEmwKB0iFdAG9yFCf1YLCaR
ZhIIWHSFa9fcMGbPv3vecNdW9dJMoGwNV0MGYycfsuLaQ659K4GqrtkMEDM3dNnO7w/Sf062f3Gy
pXO3LCn//mT7/NrEwA7bqvzxdPvHl/15uhXub7T/HOwCINqR41AL/ImhkfZvi2SG7o3kUPnHwdZG
AGhKm4WLL6LuX868f8a3OL85NjcYuQ+SQ++y4P2NCJefO4WcY2ncEPWGog/8jKSB9HORMldz3dEo
gw3Q58W8pnPcnQksbN3VONTN5x8uzL84wn04RC8vFkDi8ViTbbjZH9uSkTMuqWitfY45E7+UdiUf
prYPnkD9Lm2ipZkHR8Z+DfpUH/4PL20hgvJ9Fzb/xzZVYmRibLEKniFT8tKBRtTSTwNYKAYb4sFC
uQzVxNSISZpw2c1+/fI/d4CXy+xJG/GVH9AqQ3PwoUsmrSQqA/KmznlhIIvwDbrv8Ak6mqpJtbzc
uAgZfv2actnZ/lED/fGi3Cr2UsLRH5M/f7alKsMuUoE8O7KkIQak7SjBsdQ7GirBk2qxJNqJxYt3
oqNJGrdd++ai+tnnhst1qF22K4UeZTw0hiZFc55pJ7q+pJmHbcYUl70K6Q8kc8UEvwFOiTMFPI61
/vX7+HAEfr9275IyymhOM/YHdrw/+FY3erE8o8XhXunoOYz5ojbxG/p3JLxUl2PmNG+/flU6R/90
8cg+DJDG8WDw358vHhIZVnNHi3MqevHAsQJGmlfG3810xDEh5vHOsZW4BsaA4GmK0Vf9+vX/+cH0
aOFjagOKyH3z8Vnpg6DM0GSKs2u4412yPDB4tjj993/Zqf7QRX2/UQhz5MlaWrmI6j4sAuHktaVp
duJsJ8F4Z2DMyXZ9AogHUITVvI2Zbb/2prs8nWZRrJU38LAYoN5uU1Cmf/Fx/6s3TqQUqyUyW9qB
H+5aaRtVUHOEOHdtzUNie2FenbDNmP0qKbPg//CQLOhfnkv+8f4pLUCo1EwMq5dnWhX+BuchCqh3
TVLnmdUlFBckKT3qHyJWucvpAjIMIS8eB10qDKj76UxR4PbjXYRyKdpmpvRPbdYHW9GiQqSDUQ98
15SnDAcLeNGA3LX8L05q7wEtH550T/L5mbDPLLTLHx6RNI/Czp8CcQ7B2Na7mTnT4f2+GdtCvWhN
kEeOVvuFFIDgVOCO2kbJTB3RTLQ5SB2gxiJuuc738zBjpBSh2bz52hzvfn1P/4tVcEGw0dOiq8UA
7sOPaXCc7V2IL2eHQAgODIv0SyitXoQZioc61381g1l20J+eYhcVwxJvg1UCPT0i2J+f4qKNZGpm
U3Me0KxcIvxzXkP80/zLQrTVmdZ4qy2Xhk+YhMysCOuLOSzCarlPugUMapVT+2ZVPXe6yQpgGjwE
iYWw0V7uifdL1LBruMTzgR1veg+ZmLD8E4UcFCk8LtfzhDTx15fx99nRj583mzXjNMS2wpbQwz8q
bWeywz2GLNG54qtoy06z3qSekd6Alp3aQwnYY1inXg/EQTpGjnyoL8J4F8QI6wgCxy+wnmg3rGUq
+61ZtN6unyOjPcRuQ0JyKQhWX0FnRTYBH41K1owH4xFnbdRuTK+qNFKfiTRI9MAIFExp8mSkzdBt
2QJctYJDU6EuVOW5A3R66TdFepKFX133KSongGrapOEjc+OTmLzsRlRT/tXMGrEBQYbVC/XLrPj5
+vhtgqjuXrRTXG7oqBFnSMef5JXaStVtbZKrCjQlILfGrhqTM2RMhnfveYZ66so8HTZW6Hn3AVEP
5qpOI4pvDp3I5Aon0hh+3AB5ittK/wsIeYzJZdG02WEGVwmwrutsfZT1lDCJZu52klHHIEn14YVJ
jXM/DT0aXQ8xmj6TYCLwpjtt6cBnIa5+XcSRUrceUeG41wPO2xs/xSIRxR3bbsY94jH/j1ZuBfSu
BiEfbSkNgq0n/j97Z7Ict66t6VepqDl3kAQJkoMa3OzVWpYlHdsThqyGPQn2zdPXh5RPXStVJcet
8Y04Z+8tK50kQWBhYa2/6QBAgth1H1G6Ik0ofaINKaAGMit2gTaZ+Ws0jfN4EwqokhgNAdedQJ54
l5C9s56d2YK6pU2qe9NT5yLCB+xKiqq+NCaK6rtorooY7mUy+WdI8MXXA6ZrTz5KaCD57NgEYpM2
m0AU0XVjO82uwUiLIyVdWNNcvlutn5zb6HhsqEtD2OsqzkIcWPbUYMIdHIjqJ/Ke7nd0ZN1VLTna
MVGml6gPUw2IjsqN2fN61nHYYZoZKRfdfI86QBEVpgDqVk4TylMIfq4w4np2auj0ExQJdWe4fpJd
DKUPTvC8LHGWuPMGDssBEwCrO29TeJRwEPWdHU9zSzEiDTl5rSx7tPFeyJzEoJyfzKiMFThBWIH6
TulDCm43SyFOgaEr/J1h6uRnwYYUGR1GuqQZg3ufTzJEBHcea38Et4iQDzWeIgrz+8loeWNzCGIZ
Ji74zsELNBhU40KTmVm5in2LzdQpa74jsDz1I0BwGnqHtfBSAQ4Za9Ns/M0YjEyvMgKTTq2CkJ04
SAZ5wHLXyyydxxAs4CpKTPLVLgcVmhYjRmThEjwAkGmfW7AMZ4B2CDwOcYjDOuyaBkM1YDkxINui
EHz9XGvoMieO6oK0LnzoJU5PGeXZi6ykZ1Xj4sSHqhzEQKfbQoQzYDq5ExTRxtLdnVW0oKqA8jGJ
zxtGdvE0atZ3GZzGZqde0RnhE7TX02uopYQYemr+ZVTTIgs83MjxqGZTTwwi6jFGksP5l6HLJnqE
zYaV3z7XgR7KI9q6bXv+83i3gPYAhgos224q0k4bv+NkvqmPuUiWw6j/AvwU6HAEXAFDNQvfBTLD
2R6tO7SQgu0RDt8nHDdEntq4Nthsz92kxs2ss8fZZuytQiOmWZJcKYuH9hm1yQnELP81NDOwA8DZ
AOezwX30c3ZR2FLts8rZbesgqn+kWUH2O1G7vT0mCktWl/M5QhDy0Z7I79M259XW3AzywOkzADdA
n4kn6PLVmiQbs6RlFaKoizJgdck04t0BJiN5r2o2nhYUQxtyR2ZqkoRXVR0A+s/UD6QS2c3nDLbD
NrQDsnSss0MIGPjxndVtw50jaUkGVUEOAiRoNIAnjgkOwgdALReA42+HH6H35DkN0BDAVchBWQuR
shQBBUljfXRn0NaF6zzGVBNBXy8NN6hsxPZXvlGO6Rb2bPgL7zwuXh6XkBW6KbhwyE6kQew83aYZ
v/rO2D7nQcs7UqFPcsePAcKPzbZ0XGJbpY8qWVwke2sGKk8YEGeSN31dtsI743GqCxSo5C0iUuie
GVTmkFzqk+YAYNa6RqiSvBxF02sT1ShkzHCebLZIf1H6pJXZX6kxMmLotXgXYntTMmtxjwSKDJSD
mwldJnCHgAr/tPwAdc3Eu0szHwWOrjaTPSL5zJEj1iIuIGGtJgjGHAF0EMCFCwvjpGRUcqS7L+VM
B7cOWGFK6ssXI0D4I14+7yz1I0UH4AIsaHMg3a8PdSh4q4nd+huEFPU4jKSgQZmED9gpTzfTHMlH
9KVYrxiQ4emQoCu5iVxWfNO03MlxJjoU6tHISQgBrkWOvn2jSDhRHbU3wRTa45lf6ReU1jgj7uwq
rA9FA7AnQRkKsjrH0RaHyI6kyPYRI1zZ6Kx/m00wPCJNIS6AXceyJuUY4ky+BQkGQJUu8lvDijgf
5CsE/DRVQLHQa4v6+PEJ2YnIkVukWWF4YElzPPAuo6F+LOCm7oaII2pC6DZXI0fau77mDyHm81o6
naUt+JXnbxnjcducF5MZpXID7oV/5Ce4Ct8X2zfwmbWpVfY9Jxk9ao0apgDDaCtfNo2+nVjyFFkS
Oo8K8SKBmSd4LKC3LKtlRpnUE4ug1YuW4cptI8JRkrG4bGzsMG9sGxdVE6Y8yvvwA2/jJJRiOw5A
D+fEpRXo4hbj3k7NiEoCaEBIH0Zjuo+/uRgJlJJyAtkE9tg5y+oKqVRcP8YckVXJ38772K6/WdhV
kbGHGQONRal1naTH2DfZqbGvIosgTyoS6SM5ohM4SBTMiUUPwFss0gf3IbWJCzqwNpHHjnOcuwgE
sK1NnWoOk5fMvxq2oa/H+ekgwbJPKQTsh7J2siuv95kivoldqeNmw3kczehvv00IpLb8V+WhWLQG
HNYcDMqfKAShwx9JainHWSEnOrIrxAEtkLslC7kurevU1dWGrDWwVQceaWF/6R55OgsGSl5tU4TA
BAzmSqIf6A0whLIEtrgOXVkw9vSdNpw9rWvL4RGYctadG8tq3Fh5xMrywpodBo4VwkaKSdOnFdFe
JNYXF4LmV07qTGrTsKAWQU9okOlifTlZB1CoCj0GG5ERvX2jiE/RGSksikFsQIjrRmIeaUV3BIUq
agb6Vwao4W3Z67tN+45lJuqZ6wKwmG6L2eFIAHojeAgm2BeRC00cJa8BcYDRdjpjAxd0Qu6JXGj5
Nlh+MtEwH8r4iwWWujorCaPXjalL367fcQU0fZntphUuzV3n9iQhkZEFD6b2JyjxfuB5vWC8cdB3
+db7U/EF0fmn2AiNdYbgysHNazQtqaxfjFmUvkZIGa487S8qkOilkVHRgRATbDEk49mR5gS1nI6S
Z0CGMsuHLJ0Z50TxQisX8ee9AeZgZ5b+PKyiugLBPUzFWaJUeiWc1rLW7JrFGSf76aB5GPjTKVUi
ISmq12DKyRekPREMSTLDVdPaiBtOU9uZ57UO/ufIk1GIDIC/XxeUuTnB5HgBGJVNFYYqW7+ucygj
36LU5vU0heKfdWAxSMKlzUYFEH9oMTYHRNmJS/VAjlPolK6O/ek2o+C/z6HTr3vNRT4elIE2MDAi
YKkGcQ1Iz2y4PfgWFJtQnxw3UFS40+m4mYT4A/xY3KTKXipyTHYXgPVb6CziDAZI+BBioRYhBKSD
nYn7K16fqSLkdcS0Sk7wcainAQSFB3eZ0GU5G1VgXR9ZZ5bRtc/2guQ0YnjgaphO+NNLm/0TmRNm
axERrRbkEO8Grrw+xs0gzQiOEELF9kixphdMUFdh4F8WDQpwm1BRvhonR/3I0KJcVR1xr4Fqdd3l
TJ4kRA/KqNyd1KLZeDYge7fmbBcfbMQTXpxBmi26oT0rrtNmLIAegkvjLcOoq4te870KFIqcM8+D
WHjGgW3qtAkY0F+0iPdV1/a7HPSSz1kFipyZLdYdksSU7NyAqESdhyHxUoNtA+FLThJHJKYEv3oX
U7FG5RIamkLV67pZIjajt5TZNYtXCaIaAV1sAnZRVnj+Vs6dvePK8R02KNP9FMvlMka36R7wfrZp
WSFEZ047yw7OoFY/kgVqa7OjjJvGQO8F7Z6g9LeiEdPBhqL11CvhPqdBv7yg1DWANJha0u0RlDN5
lU3lojUvLZKyfU5x5bvWd2+QNQpRnqlxUq63dTWBqIKadI1NuL+JUpn8q1Bd9E2S40/rvsCOJWtd
cz/77nwdCBXe0xrLnqp65pvcEhAAmTKdpJulNDixAh3FPRPVTMANTTDINyTnf3d4/tLhgeNPWej/
3eD5j5wz1+OfzZ23v/Hv3o4d/EPc8SXlQ+qWtEP/3dsBmPgPKr1Qrml1oIcpqTH/7u941j9Uifg4
tZ03vOP/6e+4/MqlQeKzvKnoof7wX+nv6EbRnxUwbof9EP63tEDKgoo4qWP73jAXRW86L7G5qPSV
Jk8oTCRLIAxiPt6l9vxA+TDpdu0s8oL9bnbdpynMVXmJ9n5V2ztlOIS/DFsqNFRodJqge/wc15D7
xiwMbMYh4MlFrpIQvSB818VQO8Na5P2M4DWZS2t/sTxPeUgJmgjk3NNnIB/PSWkouDpzkNhA93vT
9fcYiyW1u5pgfwYNnc0Jg61dOaQt+slwaEKOR3+8yJu3itmfwHxL1//+KKShKwsyCi01/o+kA+qz
7+uDqGVahKjFfVHtOBCDisiL82zVOEJkV0EEfRE7Yyspi9daNsl85+jWSQM5qW94ntIao+n+81uy
P9ySB/+XqiU8frj5wakZt2ZjFlXbRM9Axd3sCvX3KDtfnL6mNhEbMsE4s/ASDticUJXfU20DK6pl
xlSVPVYIz9YQe3oXkQvY1K0Zb5cwWhACzSdexbZD4Ht5iBsZgnSUHFDl9bJkaH9vi8Bp4SqhY9Qj
MP35Q73HwjtgdvUcJJGFeIixRnBS0w/jbKIDl5cv5kgF5psLxbC6LXJ8im8+v9BJ14YLYfhN21S6
unfC9d6/T6T36mDBov5Z8LYtsVUk0Y65sk1W+CS81PkytpWL2zj8iNzogFFF3nCbJW6Zvn5+JyeV
Z30nOF3purMvkAvXOg5/or8sWHlmMKXyeUASXl67qG13KH8VBi2Pc85BaKn+VwcZMQffteiZWGBG
IR28vyIe9YZX5Z54ynvsPpFamhWmgTgALCH2wJ8/3Ukln6cjcDkW0BoiH5XokxeKBlyeQd+xnydQ
SInzYqNTEiMDqXrmHeRGPcT5LLXKy+cX/jCTQHS7VPWRwKEnRpXx/UNSdWgbcp72aTIDxNyR8Mz9
4TYE6svofn4p6+MrpGcPuUDSFSJ4nzYPUnC22TjYxXObY23qHRD7LO9zuyNGrTsKaJH6MgVLaBaX
VdKU0ty6Q5wtD2nrKSVWRU5AJJmEeRd8TVNJZwShdG3WlVE19udDPzoOQK3Pb/rDi3F9C5tlD5C6
ZVofFHqsIMNdwjbLJxoXDXdBnztLXwdrxoa2qgqJglaInweutZ9f1/r4YrT3KwwM09Kd7tOwFRqW
OanGNX4tLgcsUmnPTfp27fkqbsy1JYCV5cgkOpn3SI+NKhNSYE2DgXBBW2i4S4plRJSKHH3pfuE+
mYJkI/edL1wOUxREPr9b1gXz5I/ADzBQeu5xmSDW/7Ex5Eajaoq+qX7FfkJNcoVgWbfctOheMqmW
2YzmYR+gPiGvDYBDrKa2dBw2g1IimozUbuZE8xMTsEhfIfkwMmx/HPYRPbGcKn19C8BOqIgu7tRH
8nsbBUHYrYcCkn+3GpDh5e2UMHjZhktMDHkjFGV0iDZgi3JBe55y/yum1N30Y5lZ96haTAtK8xs7
xcmyXtGQknW6s53aZX3X8ZhMNyj0psWLHJE6skBlh+1yw/IP3O8lB73loUEGjnuk6RlAzrNwg/uO
3JpK0QGEObs8LJ3whruhqeVw26b8yQg6E4b8soo5ZvPObNB6XJpycoJRfCqUwUIP0RDnYSpMcwDQ
0ayRpQs4K7X5pERziY8k0gPOhWPaFHdfu9Er2MzmGunObt1C1ozmbRoFXNpAOJOPL8jqcTU0jJS8
5mSW1D9qP3GHQ+gMdXKVO5w996PVTuVFXBtzf95PAHvVevLhAs0bzOWs+cIfUFrO4FsAH8f83A/x
gTwov+5a5OXQREe28/cDuClScuOq9MxAphsTRUsG1DVLpl87RTqI5YD1DHDebYj8wZZ0fi5SQJfo
cv77O2pFVXUrkhBm35opVyFDKeLFZQx6kaBBDJk9JjjOouKZordRxXSSxiSHfAWGjeplh1QovKke
hqIVB/qKwvDI2mZFlYmaz+yBU94Q6PV0qQK8kl9FVpVMGvw60+IWWGHleTuUnfV0URg3sqaGMgiY
NZFNUXlei8nkC4EBWKG366Iu88W54UwJLn3FNDCG1TRwcMYGjn5q+M3PTcmY4JNKwfsMsu7AqS1a
KA74GwDBgt/NwIH1Q6QBPaqrWoRDGW0rAyx/TJVhIApsm4V6Ler5AHC5k4YiPj9FvqjFcB60sMzT
TTVXDkuBygLO9Lz5jvqSJnZ33BJeJPpCY5/qe4GhjP4aiiNYITzNPiCJaiMWKZ3DIH3B7aVF4uu8
LRwQc7huaf6736GW8sMawCP0l1XqBHqM66FgBPtp7BnOBVkVviknBXQOaYdOqrdDz1lPUZ1aD3fK
L/lnbSGhjaJwSoH0mtSRU/jWGRPW+dzM4Pxpc9ESeUxr0egl7UBOqTYNeAfehNuSN1L0UpYY7jyc
txgFtIVUOx+GyWzT4mrIHYsvrAEpc39oVfZ6VqMz23QblQWL5R4mHzsN2r3mXRC7STBsYE3hNU0Z
M8eebidNY8cpN1Ji12Vz5JjYXaExs4kGUy037jxPTH+/xeQHXXUsDuaSRGGsUOB34fvCGzI7qkVr
GaYi+VJZ1DeR50l7/YbLZJhxfMIho0VoLGlNsDcrKvso+KynvG2N8SILW497DI2Wd1M7WMmit9Ra
JQ9ThukcVd8QSgmd8hoAZ4B+kzQTB5sFAjHhZtvB/JypPyhsWRAKJW+fYIHYGBsdQpH2bkRlJSPM
yqcFNgVFUILtzDMHKbJz8OGbeIpjFNMrLGU9FNaCVk8efFr0TOzGuVa7bA71vDT7qWUOhSKps+gC
Sc6F39X20Dd07F1BqGxrmo2UjjLeR7maqBr29XU7SpuQm+InwFsq6c6zF1RzMfJdgFZ0FOwZfGau
meCzMezMTo18kiNMze+6JtRxCTJSMX2lyqgzwhjZAcKTcibJ+HWxQXQYGEXWgmV3LRNqqBtBG4e3
X89wXGgCOAc/bxduHM/bnks7FiUttSNcsh0Ns/LY5YuQsk279Z1cb7Jd19dMx0lSuaLU6jcz8WH2
Y8P5MplzQ4WKEOU6B1WDBIq3tOhp8mP0pVMsLS86PxU+IOOr3+cQor4enLGqRRXsEb336URFcTpC
3O7TZUEF3/dFtKnDsQy3jomHxTdqszw8Gus50V5D77hjL0VKddjRkvZY2ClidUweH+4xI/h7WhfJ
qH9HM1UwcRe0K7lztLp0uG8NpH4eIJGYjLHwGs31JhONTNanESWsXBzvXGgXY0zr9RoqDvLybZA1
HbbNizXLnzStkDExiym/C2DQoBHcNHVSn8tSDdQpq6FXT0j21QZV9ALdZ2T2PbGuSpXUPxNi7rID
g1vlzw7SUw1iW6g3P46LlY9flgBB0BXaNlSyqSONCscD6uQ0o2uHKmm/Q9PLH66bGkFDLW1iFpCF
crZVCADdYK1r3lFDkJ/8eknZhYfGwRwNvwKd0i/NONMNgSplByvVGHP3A4Zs73yTOR3waE1rJ0OE
AVrCHFYrRXMZObVqDqMO9zJ2shz5rnxclk2Q5IvZ7EJ7oRo6sTj6leyyK5r9ltoNgRch4UOCttxR
bsVUKvHg8p63MybIsFM621rPeGThiyNBWwcbirTaIBAVhWYduXl0oBTfberKHJeLMABitrdGK7Z3
iLFYJb4bXr5AAgqFa9yorCqc+76t8WLYmwg3qnobVOY03U3dhLWT0XalcesYTrs8dNQbUSdopGzu
F4/OERo8nfQatUfNmhb1yhzoV26QTcyzfZh0FFAXxHoxIwvQJ7KB+zdLW/vQJFK/fIaPAr4HpZVu
rl8CWhQ94mueqryVLVq3M/ddCDcQI9HMdHO5DwFwymta+UaW7QepSGvjlxidgw4jnsrHirvaoL0w
L3IrRSfwRW5sHia9+Z19mzOyHNYtPbWKPuOIgxHbkipEodx7tHaVcjYqHJuQXq2JcGN2mAfPJRsL
zZEF00yzzjUpByKlsadSOehtJSCQsLhrX6ePDRs4yyF2wMLLdeGaOsMEP4ii3i6d8zFCbUm0avQv
ljoySEmxacfY6cqNi5RdBhRLZC/72fP4zl3vVjr7o2CpTw4eDA3udnaGIg/2fV0k8jtaTyW3Yikq
l8EeEBG1BtXXLmHSbVsyez8DNGXvHdslC4YdobNoRPYVsSz1E71pYGYfIqMsCmqhWzi1chGHwLFz
UqISZhIxpegLiNsr8hIauMiYFI0OiEVus0cDD3VITcBsdQyQKj29c/o15AKIOlEMFXTf4wFc0Whx
XJA+6woEGF9mphXKaqsW8SHuvw1SHSczx8v5iJ1aAXdUhqq1mkc0RXS+GqC4tiAu2Dfy14jGd0Uf
I/XKS2TXAMPuOoVAszgvladTFhRJ9BiBGped9QrEGuTdBmW0oQcqa5XUDeipo2AIDsmk51VcEcNn
nSIdyz0SIVB2qd87mGNVjGNWmbpiIYNR370lQoOBVBG+wdV+TnDmec3Bx5K4+uwr3EHfGjhYHf49
EkvNElr1Cs4G9aEy5hurAk6Ts8msEhIkroq5noqJSR5w6xZT6H4HkEft6e01smFa1gPHv7678+uQ
HuZOpHBr6EuAE0Eku0R+FNeuZUzNMPgxZJ6bZodYyagYzxzS0eEOFVOdxVqL0sWnpkFDLz5TZqmT
CrOjkzbSHZv1Qd6XNZOloF5nTetkNBuv22AOQJaCa7LO5odKNY17wASgHfwb1O7tKrmUoWdyPzjG
6HUgRGPyqENGknmXt45eInVR64IXxXk+EA6OTtSsnKNxUlt6gomwh4K1r20vJ8+O3nbXeBgiNs2+
GklU10IoskApUF04DJ3U8zFEXI/M2mQE0lf6RiU/8Of602QlzXIz5r7HdmlhVsUeFscYaFBQlX2k
k3mh9N2+LY+sc3kveT9WvNSmJfAVl2ISQ/Rz8MeIHhCY2cxjVdfMhXyd4CnHOnMaGKTQYks7KK8K
JLtwLY7y1rcQhUGfSJDUjtXMu+2NAS7UtlwaHsHUmoEUK+Dpp5sAqMhwG3lB0jwODVJf8ICyXuGd
xNnSEZfOaHVZiRmYzTyjbaIPgalCs+jOtLAxZRk5AeklB0/ecze7y3whQCbNF9IL5mnYT7aos8ch
tiYGJXzLfNrIHMg12spveNpkwncUubS3E7G/lAGJwRRFCPCioVYLfoo4szRb4GHG9CSGHuNR0xhM
cw22KeY4AvcuavGMl0r0d7i6CLQKjdFi/I040IdugJQ6C6Pzqg/5HkqA/GGkKuZH2IYRb60rKOhW
m8k3FoimDYae5CiBWy0PjLqOuItVc+Y9qz1VImDC+YHpJF0uT2kvXHSopO88yIPy3KmLt6U3MfUP
lm/FHFUyzAKf3pZeOeQ6tcqNggYWwCxY8/WmGwbkHJHnGnX9yAjFrKckBNOx/GKicVLWDMiiT9xu
YHQM5Gh5eolzWo7UlYTHp+GmYxrtQzwG+6+0G5cW7tFk5dh82Zwp2NiwIIw4BHYYluwkKCO+JnC6
hliV1qXOROEKEMXX49upEbxAxiqt08EiSJHw93LdUrmy8y268voU+HawyEMMD6gBLPj+YN5Wy5lm
XecvnHidwU+Z6BySTGb/GJclrzSxen3rPZDoqNgiSRx23RYDcw09UBRH+OAyM6MQltMBq+M1GjgY
ZG2SlCvopu1CZwCKY/YoKqzTgu38FjkCPH8Zw8LK9Kz8vGr0f6kZAZCHv0FDx4NWcVJg9acKEEqQ
j7+msNPnTG0vF7sbKGHoU63avuF5/3LJ06oaZSrQyy4QZkdziU/rrLMqS9/sZPfLlaPu3rxNjdzH
e+pvT/fxUqgMaJa4bhjRmjqprNpgVpeB6sSvxEEYkcxTOgL440SwJnZ9PpKngHXKbwFlaoHgtCPk
x65Ua8JDH/NM/JpEART2oo8LJEDWbufELMO4KSz2wkVWBI0eTFhLEWXIax8jts7m3E0VQnc2Ao68
Ova8RebfvY+yifQRAX/rlj0Bx6yRnz6//Q9DBbUSqD28DMFx3Db17/8gRk9NCLB89NzHLsEtFPct
eEPEYTZXjlCfX+rDnBMUhgNaQXSCgBid1rtJoxIbAyX1iCyb6OdDOAMlhr7s6SUiwwin+r883GkL
xeLF4D8HZZ2qqU1n/v3DNXUr/Ij6/SNSvjpGdeAZl5s+IbLfRjZYrnkTBuT7JBMzP7/gVmo2X4h2
hXv2+bOfDjNdUxfGj+6qstwgwby/kxFRy2EMIvGTmgRHR1AJVKn80tPH+c+vdDrKcNtNnhahDa5G
ceykDYhFbA3lM7V+oobpIfmmcn00T1JOaocBRBZ77ecXPOE0eZpQRNmZJq9Lh4/y0ftHQ6RvIZjM
zc+mpE8UbxukmghzBMWZ9xo2dQ48KE5AYgRrL8Pf5W/qBNr4/l0BnFQLpKIpXERUPR7dfn8HnBLh
Qyuv/Ak6fo7KLb2sJdtS9YiDdP+WtgxNrFNj+Ik6fv8uihtup0tehURCIz4b3wanSF1d4qH0P7OK
K6A9nBYWjODZEtpsBNS78UVn+OMqsbKOaO2Nrt4sB8gRCC7GocnCB0NIDz3ddF5P8cgamwn/Z7SP
y3Trk8zbHcpgA97EmyozdG7VDvjFzsDrAB5TRk5qvZ1LlZDbeK3QW7yCW8JteW8F+pbUnqiZZbZO
mlIfHAXbq23pZDlMUVChatNGI+PvR2lDZdIeJiBY+ElnlGU/f/8fJpwHccOUrodyFaaCp1O752QR
42Qy/6jiWpCzApbUR6Bg6XQG8Ltk/fkl9Wr5s+OhQ21w7NH4YAG8UwoijbIZ0TR//BFEUtcY+ySQ
2RW6FXZmXJutyR2snBwLZbWbrFAnhUYOI+JvjaLTJxdI2ptETq38zZo7tr//iJ0lonIj7zL+kVWU
P8+ToumKezsb7ebSbru/SKCcTnJBcqZpdI7EgBbxqJNJLvE3SGLVtj8HJIeXBzf19LRIU6Uzq8+H
1z5Z0nw7XD0YdNKj84ZLxkl2EI2TmeMnat+XYNn8TUj5ssNhjzIqJ90kHdkdVjS8C/7lUbBhXk4a
IMhhzQVZqd07KcFw5NH9e3jzOXmotTg6UU8iTiixRxB4iqs01mWtydBlAB/Rehbh4EtdJs4KuiN3
g2EJHs7IXPaiKDJ0p8gaYO5wqrJgTdZneC0lc74rMUB3rj4fhJPxZgzQYBMm69SB0/yhY+q6URcU
EvBVX6R6Zw4rWhUIWY0VJ+fPL6UtDf6cz/qdErwkgAvJtviB0TtWipqq5YR3vlMdr9Wj8n2N0INO
9XtCPSHorfeeA9JhFFBe0FXS3z81A0aXCQcEk8F1HU/XMzkLKiKdXUCrGc+MLO2N5bJlqUo6WKrI
xj3EBA5MW/QkOR4j66OPJb8bf3SLdBPJAK7P2ll8c+F3Q1XoF764KVdBVpl02HsrTQwWFVC8l9xY
v8nUImsZV95A4K82XZPowvLvFhorkrmb0vNg3wtDqhxiNVsYalV/2W/996/P87R/hG1qjwiXvfAD
P6/mCYCoqvApH4T3PW2wUdrZtEcPaBgohxp/3O0iZwouZqyNw41ywvJQoBn/MEBNGXAbR2EIY0Cx
CozZb1cy7ur7kPNrewN0bojXsT/YB9zdvxa02p4G5bSYhTegtNf0cuSXwQ2rixjU2xU7UrxoHsaQ
bQwUnf+10EceEOxG8A+UO/KX8J/c7MFYjI7DQT7F47oNmhuHXQm2DajwK6SGBtwd53pLTzx/iOnh
g8W06RKkmvnMJjLSwuus/CeoCReF5iNEd6lNayNU493Z7M+PKsbHfIXAVEwJI2rbPU6K2D54on9I
hIjBQZmGU2Kg5QKv7ANIDYZqvkmnbUmLwv6QTn26o00wK9wEaC6vpzFIUAV2iuEc+dRtNwYDBZs4
Tf/VIyNE1TzsMyzcmupuwYlwQ/ppxFT7DGeNKdBXp5vNX/bctT8t7Bfu495FOX6SxUXmtckWP7Tk
L0zD98GaCUFbmWDmkio4NonCSUyrKP94NTawz7wvcPx2WGZbmVd4XsjGlPefr+j3C/rtYhBwj1JV
5HCnGQlalaR2TVA+I1tfgBGazDurpL6KAnF2NThCO9hFVfGVFiFubZ9f+8PMPz4mWB1aNgTxUxxY
77ZBlTlN8VyXJQdXkaPHvysEFml/2SaO3/Sf2/DxKYG7gs9BCYEN+fQQOSGNYw9gZZ6tsWLNCJvt
YlVx4EE3Os6929Iuwtukxe0SXyM3UBsxYOi9x/pHwq7vgH0B1pNfGtkE5yW6NPfsty15Up93eDCR
vNhdWUDa6CznK3TW8rXo4aOWlGe/DvZso5LFOXVlVZaJhHUWfREFUOuV4RWS6k1GL84aAwprTTA/
Yzja0Urom50VueajOXXAj3l/f8mFTkB4DIlOA0iDGBdMIOzTlMAyvHZy/Hl5dno9+HEi4r2o0vww
LdNjiaHbD2EE06a3I5oeNVjdg4P2drn5fAq4ejK/ezOoaehTHWBAgGOoRLzPiK0sLGgfxN5z1NM4
oJyGa8vkQ/DftHRJOuTc0cj2ig7qBwr5Bd2eqjhU1K2uIGcO3Sr3IuPLYkXOQSwzhbMmDH4WWBK6
6yYzrpK59C5ngSCkKMQdNdD8S2Xw0tCvw6FxvXQTbRdcx8O1pwItYMzhe4fH4ess0+RaeIC1MyrF
hySq1BeMZ/MOzkLbY5oY9/ema2dfjdJng5CTNe6E3Y1YVDZJdDfmQZyu4xrm1YDrboBQdUQLALZd
SiOEPfGb4xr+ZRLPzr8sqtrog2cZ/q2fD+57WBKvmLF1qC54bFLgZG29/v7I+npKwrx3L4RM47jX
BgTeB5WIGfwzJnXX1qjVzD+/4omowfGS5AYccSwb9DtwtfeXhEOTNwVb50uqUuecsplRYFoyGxcU
KjESNllLGwET+FkJM3/Apbe7TJLA/GoMgdh9fi/y49Qi1SR82r6tpThOwYDNWLitH5XlSzTRYODc
XoU/Kyx1hk1dzDBlTTujwlFUmkDpUivcpLF0DzFw2A11kiCAFWigrtFU0vuedPmgS7+U0Eujja9w
1W4PtcBXSPZxdBZhEeasALvb46qFJnk0Lyv6VYPW8dqHCaH2BsOyS7POuEI+ULubjR4OHm0836AM
yHaWwvXYRSO79xqrz+yyoM1LRimKIVrldV4CKcGHfjvQ9HxwB46m5CLtt86eyrO4yEUDrwW4DDOR
dtFaUvW7EUFS0nIFUYdD/URfqZN5Hq3B5KurUQUtrJoE354141dZELq8sdmbAPz/1TVV8r1H2v/V
SeyEUg8U8r8Vvj7GH4TiUPogd0fpDkr9yS4nbDqh2TRmL0jHmN4qGIP0FyiPma4hr4wzlfe8tH14
Jkvj1zykI3wgOaji/2PCIt9M2ixArqLrczJhQUq1Rbt4+UtYSBTYji9ELn2cXya57DCCHII7HLP7
3SzjcKuCcPoR+82gmCeQKj6fsScFuuPq8R1dWyZ0aLtB+/3qQYJsHCo4XC+RZ8pvtbTaWwj7xsaj
sHvBvthf93ndnSunLM7ySVjI5HtsZF7eTTcJRHwAyeiG4uLdi1eQ87W78uHRffvLXX5IGTwJ3tVl
iYOZ5lB5MmSIGsxFUDv9C1XvOrqngOC2ayqJ86qHD3ltyyGjp9Qu0t/4jVu9xnBUstUS2mrc46nT
PrhBHl2a3pjd2/g/0CFhF4Bt0+QMd5R6a6em3fv2ov+bZ3E3q5f/9T8fn4sEOYaWQ8pT9441gWfl
H+9389g9/o+Xo3fe9WPBX/yPJgML9Nh+/Du/mRZ+8I90QP4isHDUejbZZX6raAXOP4TVQErkMFyQ
8wEbzG+qhZD/0OOmYo+YFvmF+NMdU/yDYyafRiAEKimovP8K1QJ4N4viPzMIXaLkfxycKG9zunZP
wzzAEdtRNsRON/f9NRh88B1lh/JwGE/neVS7hwWr5XldoTDyDM0YRx9UVwA1IYd/W1U9LtStMh5z
pJivMvD0dCpDcSfTNEEsQslyE7WOdx3nQ3s7p0NyR8M8x4t+SM4Kajo/K8jU8CpwrQPdte1mBGYp
kaUHaBS4UFCCmFDt7NXyZCr4lkkYSUqNU2Z/o8qXnQdlXl6Ensj3vcB0berKq8q1gczl/5u981pu
HMmi7RehAybh7iMIEiRlKMqXXhDlBO9t4uvvQnXP3JKqbilmnuelYya6RRIucfKcvdcOC19Ji5iw
iG46lEmBUZI8AMPXlcg+Fs1Q493K51NVOySA5I57KbtoxDNuzfqZEap7jdRNvdJkol5RAClEzldG
s2MlzgMm29Gz5ibutaZkN9psDVchRr9FlXQ/LNQomFFdxVPZ875SLpDpXUhr42joqDctraMbFwEK
EB4b/Y8wZ8gDeTIEZq7W36aJL8HMhfQzwatOQlz20IgU+O+cC6Kaizndu13f+5OYCrAmEiI3ztCn
yknCUz/E07mvkuUrE3X5XLaDcSbCSe4NmbbXlpHOZ8TQ+NdIKd81oTlcqDPw5wJSlY/80d7VYz4G
tpZxGJB9PZGV+X4ESe012NEBHhoexlbUmG59oZcE9K0T8SFBMZSpVel3ZnhVZHVxAAt6yDM78/FZ
Lk8CZW7QNKP5GrlkWnXEkVz0lpgCGFIhbK+4uGEysOg7V0kBrUp2EVuDjeRFjUzuMcKX/clurGJL
aHp9JChvuqvHqbl3Q5FcLWwwr6aOUEBvaI3kKexFd5kOag55WtRBQXXnehNanr055yRYYXU3zgRY
JFcRkag79CIAH5WaWG9qeKzgZd+QBNAZI9TXRL1xcSEf2U9Y4SZdRP51mOf6OrSsfC/nwbiwaLkH
RW0lnwbHTp6bGvdnCR/kXKDw2s/4uK+Z9RoX+mSSNDBU0amHrnGfLgYEkKLLD4UyHOCdTaHnlqZz
rTe1DuVNs66aSGSHhMbOniBzURB12uXU1bF5yuvpQo8n8oZIyNsrRHVTP5HbOzgqgUpzpm31OrQ/
N8b03WwwuEayhs6CTA5aQyh2dCQgRdql/miI7KucDOiRSiT0T7ZT3lejgYQQmnKwEEF1rmILDCeZ
ZsrRVJhceUzh1Ot4ZPe9mRSr+dyFbXpjRxnMY6xH7lcg1nFQjvxRtCT5g5OoBcYqBMaYgouLNOIi
ThibYX7kRNOLvLizja7/QmExtl6fafcITyCzT9axmpqAISJSBMsuSi/J0+xMRzq/NcN8b5FJf7TC
pTyIrCD4CICnN7BYfuorNznYZhHuZGI0Pq/2eaWzpLd1h5VsmcnLMjI2EEsss1UIkD2jKpsfbPaZ
51onbYcLSgnYxpnuUzzUN3A9d1NuNRdNyzh447o7s0+LIOwm9YoJaB40+Rlc9fisrH3wzDIAr6mR
gYHYUTusYLzNS3Vsvxq95Jegap3U2Q4q/PzbMQcMt41tw3nubTSeXq3CtvImW1ZIHWR0WroqC5S5
XxKPsGF7046zBXiTriThipI084UCdKkGEOGuOz5EiyQhPsfY6+dt1LDMsf/z3LpVL6K6qa9IIVW3
mqY8p3pG55ZIb2Ob5K6NuhLhrIsTZJMryVPmTOohp7G+RRjfeHqaVV9yK0YJV8Xu2Swc69B15lx4
K3npTPR75tvwPJEcdJ8tuA1BiiXuRu1IW1r1Yer16FTqxgmLBQGXk1tbhB34y3lrXC8ijp9aRySX
xTK+MESw9rwRF6A13XhN7BYmcSr2yy61yk0vFRBgg2hv+jRsrlJkZY9KmOTXxGXU20rrop3mVpG/
6ASoMXg1nmiU6Xur5yjb0Kl28Zzq3xc7GsCBuPVnYTTry2VYxDPFf/KAKJBQOivJMHCkbhQM6KGR
HkYTUWthfKMByvImV5jeCGr+Th049ZCjF1/Kvt52cFGguLtmSq+jik84tiZuNG3akKKGOa0GthrI
yBgCQJX9KomtH3LABQmOhi3qxeUGMr3Y1iNiZ09CPU/RvJTCA0O+s8gRvNZIDzy6tLVepkbP/Ak/
CyJiXrcJj/hFR2G4Z0qOIDNrWvdTZlmJX5ST+pyHbbhnZcLi1Ou+1C3zZhlS5WuN9+1Y946yQzbe
nXAK5gdTKOHOElF3zuXkPDCiDXea2qh38ZiofJ2NLV9KxdoZCIGuW9l8KbtFflWXgeWf5syC4HoW
UTAbk0YOlGN4eqdcYAfWaTKUbTKzVawmZJmrgYPU6CJL1DMD/dVTmabR/WBSiAAlaECDlYbbn5uo
yfcVjnMwk6RTUAB3LZsYO3SaV7ets8OYx4T5zJNymegEHTplcTOOZbYHNfDJbE0oztjCaXYO0/Al
661PWByAfA+v6Dc/OUB9Sm0hlHWZ6HIaTXFoS1tukdHe601UH+vYtu/HOtPhCEzlV8O15ie0Mp+c
sbQUbvUEo1J2JFkiUYdj3XTN2Ae5NTeLdUWpVUak1uhIL7cJXgCxXQcel7Nu2v4wzYNz0/SYpZ87
WONDIg1nn48TF06RqDp3yriMGyBRwSCpeoIirqurBJtG9almAaX2WsXzc5gRqiWj4gg/qvXXnrtP
kZddAEErj0Ob2J9MaTYvNC+i9CakR3dBBJnW3sOMiUNoUUSmlpu5m7DOe1Fvpt+ceO6UBxONnLnV
YnKCvUpJMjg8dmL4paLKAL1TuRut7qkjPwI9UpT7quRK9pF4msli2FtwGDay6Idr/st55+Y25SRs
hKQVl4OrO1CcMO17WcRbRrFHZU8t8lAucb6N2eEeeYMod7GSRJfkxWok1WnyeowjwiO5mseln7w+
TqbPInPlsXUtBfWWMgRaOUsPbQ7llrEAnndNo71IkgM7ItRP0h+rsEd4jo0NLzCKSRKmcGaIc7EA
gUsbJTqQfdAfcMCHx7bQk2OvRpeWlucb8i1qUlqt3peR3bwMhoVCczZlkDRjssNJ4W6VSCXwOcmr
7URQOV2CGC9Cj/5yg33K2Q/QxOnz60Vgggx4hehDGV1jQZzJtmB0/w3wvOU8derANvTrIOwmMx/C
RqwdTAbDSZH/bxP3917so00c9z7bnv+/W36XQ+/59tYu//ff/GsXp/7FR2AExliJqpEsx3/v4hz7
L4sAq7U1vg6hfmzV/rWL0wAia6TaQt42VPrnbPD+ASIDUDbXtgkRKTRtdaCt/8ku7m1LgU0VcGBk
HWzgWImQ4a57vJ86lesYd3HqatjrOgZ1ME4u2x2hx4SHD4ZLtpjZlpdoN9kDu0zL/J/O1c3fe8Wf
DelvBy6kpqPxQRfC+Vkn9L+Ib5omWtxxmftgGiAz2rKwtlqi59SZSbH/L74KZZEKinMdW7/rnRAn
PWoajeQAaxJMFF2bPKPjnY8+rPkvjopT6aJl0rjo76crizZntRSCdX2eIT8hQfZbEOybfraHD2aY
b9VLf59AGkKgDhCX4cB+d1Tz2A8Z/qie7JqQXrfUz+zdrFc0mX6EA2nDVFjxmjAkwFIl/u/Pp5R7
8Of9/4+rx7AMIid3MUl27yYIEOoxF9V9HyjIKtmVzihANdF8gKz99R7Be0fHC00gGGZEB2/v0A7f
XDc24cBrRNAzFT8mSObc2OM2XZOKPziot7qG9Yya6AHXHC0UiCpin7dfZxLkbcRaPwSRtLArZe13
29BfSdQrPC0vLjCKfZTq9utpXHVnro7sUROIRN71Y6EFEERtVMNaAZv4xlxkf6pbbf98sdbT9FOz
5sdxMdUESoCtU9BFfHtcvEIg5RCnGRjY2jxDUS4jpTvRMdc3s1qYf78vvs7/J/pe/ebB/t1Z/Pnb
3l00NDHw18x8CJxx0tBFwFIci96r06zGyOkiH86yL38+wHf877+vHNouy8QyiS7j/VIm48xyponH
TostQfChyB+RU9PHrhbeqBVQnKG5tUfpgFQS3TcL2cqxNo39ELUVec/uuB1mpgjtZNdf5xkbhrSE
6+koEIjgksy74mijEW7ywcL0zkr+43evkj+68av66Jc7zuloTFU9j1EyDQKWJ/4zNlezOW4VxVC9
pNOaTY3B1jc4e1udYvlFXWxwX4BPr202KjgII/eEyDX64Fkwf3NrooxFIskTDp7j/RwLup2VLWbe
B6u6Ww9R/yaYDjFrWT3auah7mBMDB9RkubmP5qU8zmXaIiEpEDIUiK69US0BEnap18hS9QytDv0Q
ia+H6FpeRIPe0rRelMOCaM6nEqY7Za+Wsb51H4cpUUhddkJcrEmzaYVi75iiM/tF7EYi8HzssxZL
kUKsdR+aLn0u8yIW2cMwOd11JmD6SjR+u9YYEn9S+lPl2su+SWzghSI3PKAv4SXJu2sscTMGaUmT
MDTlayaN297pMw87GHsCVB0nPrnc/flu/fUBIaCFwoCnnnfwL0rnuYvMwZzWi97F1wohH5vEUQ9a
Mt8PS1hvh4HQ+//iG1H2UKeCf/tlxOG28+i4S9YHbRgetE5scy366pbisjVKalzXev7z9/26bq/D
YozVjCpcSp93yxoAgBGR5NAHuLAY0I9iOkTVBHZSb6X/56/69TZ16E5b+toqR4v2vhEdDSZjqrHi
LeiM5kWlNNqhmkBe/RffAvCIMmXFrrwXpxf45It+4gQqqEFaULOush+ayLn589e8m+Su6wFHQw/c
oVqEqfRexZclyqJZTAmDedYqnxZFurMIJWZChvNP4JWlpODGR9obHVvnqdWjoAKf/NGyZPzywmBS
gONoJWzQIXs/JmyaSizJaJOsQwN0OzVuviOWud+JqScHxhCLOLCFcretWn3Pq8m+zfp0ClBOjFfF
shhHMyOz5c+nRv/tb7JpbbHJgRr0vuKIBGaYMDa6oIyG8oA+YOuqw+QtdF+vQ9p5m9ge6k85OTKb
vFHkaagJwWEkq/uuQ8q0Xebfc20erzOQzssyvdDT0DdN0td3shxIT+wTc48mYjqWMr+mRfpRcfH7
A0AKCuuKBv2PbM+fy+1Qw1snnYmTGsvbqLUJWZxE9ABvnJd+Y6c+8fHqprCtnjdWWxzR2H12ALJ2
reUehjoMYT605NCrlXuucPmhBly+L2ZYHsGCujui0qQ/ZanCu6LPd23S1B+8Et5Nj/++O9mw/PsI
9Ld1xNTn/OBKgqeEHXlcGXLH3pyZoitY7xPSsIzBkmhO1YNRyTWpiyb0n+8C47d3AZoVlIKIV1Ch
vv0JcBgF1tGhC1KFqGdvyB3zC2XVjS260kMt963Kx/nJ1rX4Kx4gSJM4hCs99jMD2v0YdTudrGi/
tQQZRIk2FWAbBiyMfGEwm2m6AdChfZelprFU2nSas62Je9K3FPepdkBgaKOpXiomNqOlqj7bo3pn
Sb4oEjDS6wkg+Afn/NfSzbHYDUI+J3UWb/e7U27ilMkgzXZBk+ZPZRgAus99ZaGvXmHe/6BO/M2y
zQCcjeEP1hET8bcnt8szq2xZdII6Kl/dxIGaqTHdEjMY5z9fx/WT3lakHBZJtahnxao0eFcjNmE0
1HZocie10X0GQeoJVzmSEAg4JFLKjAGLahETh3/4I7XMb96+FkHKeE0MXkwU3m8Psoe7phMd0WGV
lZ/C3rmZ7eZWFeFrbvdf2PJaH7ygftSevxwrYj/MRmy4ISy9/UJ3VLo5AQ0SsA0vbweDukeGhi9L
Ij+NcfmuhsV9leSzH8ma4gaSxGbsyMRSqVb+fNZ/ezMxq+XNgkqIsIK3vyQZ+tEkL70LJpjzPtZz
y4PYjyQuqSK80R9xwX7zamaCbayBxOy9f5HhW8CrogIzbSBlOwdRrYWbZXDiD/aIvz2/+KtQXa2n
F+3726NKOy2qgOR2AXvkduPA3WEuSTypFTJRnLBHbKJRDChXwVpPEFc3dAPy7TwqF8tifbhG/u4Z
oh7hcKmcUYm/u9o9SaS6UaotCF8RfwEFSDzA1Eb9qUs0s/Amq7KwjQx8gKfIFa89Wk1u+mpK29gr
YNhnjMnkdDXGRhSibewHbWNGH2b+/OZnro6Y1ZjBbffLA1iX9dLXjmgC5t7tGTmDtaskfFJ88TS8
/t0T+8128Nc2BSYM9sm0KZCW/+K+meRg0jXNuDxjr27J2Ix2XbtcyRHzZIT5bVN3BVm7NlEUVTao
Hyw0vzlOB60EYcqwGDQUaW9vjlhx8CTgxAgg5bW7QSzjVnQQPNg1JP/5V6HAQ19Fj3fN3nq3sCSw
yOumtZugX8LiVYDfOS9lTGCfYpEx8+eT+ptFjMtHW4QS8Yfg8O1hEQAYpdXA5UsMNfKJmKjviohE
Td5uUEzmQjDHiOUHy8dvziUh9BatFoR9+B/enUsMymUPiIcgSQZf4BZg7CZpofutinL5z8dHg50j
eLdqUmmormsT8rMGn789QicT1RDhQQ4sgbl9B4usbzdJLKYFTEdYoixsO91Hx9sDNzLGSdmxcxzm
7TLbRsEs3eRWSgx6jIeQKMlHHZUCqsIyc2A25LnFBII0zM8Ml5SrjED0bodJjCiErlyndiWHRAil
VTnMSUdz0naToRoQ2rBXk3bR2su2EmQgIyCNtXtr0BcSXcSMhyDVitnaonWI9Wd30hIIZSnNkogQ
GNWKL+YY+5vfJlkbP3R5pclDjurXDOJEK8RWUWvtWCzzrASEP47dtVmUg3Ml+kGGZ6vT8nLH/1em
XTERrTEjrnez0i+zUURXjl2ukyITNTEoiya/GxXiYo5tqVR7rcXFAdm71VvPjZPHorMMslRATqcH
xjJRvXGGqsp2GOdltC1qWbaX6ch2kvQOt57yoOsmN/Pn0ZSzX40yVC8KBUwHfQeg1H5dmGtxlaA6
+mwz3pfM2/p5s+BWae9qM1GYXvddKm+m0B7vykQQpi2VBumvSvpstIUWHg1IIeN51zizm5AhEmEQ
EHW0ENTcEWxdtryitnm4CshVmMwIXTrTeUjjBmtRXlTAywUSA8bztbkvnOFMn3c3jGb9FBK+85wr
jnrbl9bkhQURb4pM863RuKcB4WPZdLs5tsvbEBToKGJyrRYg7rrIJj9zs2IXDePRAOKz0ZlWp5nF
iHXQQ+hds4Fs3vgmDGXajqXs+A2tHViM+beuSAhddhdoLZPAhQXY+KJj1vPF7oGbi0GmmHbHz0uD
9HUkQN4bmUeZJJCrKiwVVBI3plu0W00tk5vMAFHO8FO7cIo8vjImrge7BTJLCEuYF8MMoBCeE8xf
HtqR8BC6ItvMaTZQVHQ2YVjC9LvOXs5AsQ9NLzB7wtjjH9kpo7uEDLY9ZvOs+4uaNdsZf7yXxiFR
vjbyi8mIV8SccxM64rZQYiIWJifegT1i5K70gx8itA8wIau3YZTXL4Ck1MsytpGL9A0qfrVvXy2l
KTewj2rfoWEdEKpkHjDhgyUow/lgqIl+6CRQa5oUR12bd4lZa7vMlM+FOjTQ/MK9bQpCquSzOYcl
DmSXRt0QPheWEgHazQrnMA42U0alCX18mfeZ64THDuCVb0WVs1VToXAdmsUDILL4MfuG26RVxpsm
ap3bbkCXMBndZS/JJc3nVTmhlN+7Zqr3eJ6SPVLVYl8Wzvgqun4g8WEiqNXPRjIkJKSMpiQKyKPS
XGMDq8TtoZc4OHp0bp6nQleN2bcBewMbwEzqp9Ewfao599cNQnDaI4xMyeg5qPhAt0rVA1rRFueC
/1FtZx6ILRgKU3aXjpyiqftELLLdNZ7UQyKW/aXT20944HZqGjEnVXR+c2ArevUVGkJW740M+Ldf
OK1NcE+l2UTmKBaGlgwoFvJmOZrKkfas2tGkbZJ923KmUNSUOZauYgRKns43PyJZwqLMksOUWi2Z
D0mDiF13duB8JjJ9G5pxcdKpXyw1pJ6kv1tv4aPnF0SSt1+hekUWgQlRtUknMzEuwd9bd2LMwleX
5v6ABsQq2HzDr8N168wPzJmK17YmCpro4U57KWe79dmimSe3JOUhcUtygONOBj310r2DfOXT2PE5
UsnnbdXrzXGNaNwk4BUOujC6J7pwjEHSLl52/ThwJ8SG2zzHkdN8bWqR7YBHNc92oyf7tA37/IAa
MNslUu2eIEJL9ocoGH0rNAuAfYgJyC/WFXOTkbbrEwFhbgjXMQ5AgJC00ELesit1213GvqnYF3XF
f98n0fgIHYyMeMdMSNpwo4lA+EoVJLwXjAYRc8X5eg8q0xGxWwyjK86RtbeDvus4ncpj6WIJ2thQ
8eILiEX8VCsbH0d9HqariOD7U+KgQKug3l1VPcEuIhZ8qoGPQqiJdTf2OinclHfAvuo4PqVTV7/Q
utO3NM7MU9TyqG7Lqlh2C0bBHTxKUQTopqNTntejvalNJGQ8RA0PFVeXJnxzzGAon/D21F/aNRhM
LK123yWc7wSjcoApRAZOzElVCG6/ULg1z7XZ1l/MdYcJWXSpR/wQKY5r6rA90iA+ViHyUWtFc6xB
ol4uY1d/6WXdPuPl0LeLbTdfMWmRJI5OnNPalEV4jOhGBINLmIA7deZJQP4BS1q50WlOUPZTbReF
/LZgKHRm3sAT+CQPqUkoLzVey7WP/B0lW+w0jReVcVqyQg1AAJH+afe1Js1TYlbhQ23FEeiToXoh
OgDP2iqH8HRlCTUPD2H3zRwMfRv1TnOUrRr6kTKMF6sqYI8HcX5wlJR1MQqTvVHz17WqRKeBVGtA
o4RJESavOkwsjCY/tNhyQq93aeL4STaFx7hYk6jC0V2lVxM2mHSpq8FbeM5pY5XdExov+Qr3vPuG
E8LchKHMD1rbr3c5GW4kz6W6eZfgLXwkXWKwN9jTm2Nuqtmt07c1ITexdacA1sk9IC/xicSwUkMh
UbbP+Rrk7ljd8KjWc3abrJdbRxR1aaZaeNuIkS/KFLlzbZusBIqM+CQ6zpqT4q1QI0W+qgvRLMos
iKSnaR/e6kUqDiTZlZeWMfGJ1ZLdUkjPD1gcu2/LNArluLS0xLf4P+SrXdPm24RDDNWNfksHghxq
YLmxlMouWckXgh4TxQpvQTdwd9dD18hDMY74V+OBO2lRmpal1xLcaaxZ8SnP0krbFCSd3yhGShN3
BE9GK7Vz4vFAbJxTbtDIvlYAR1BsqTgmm2JqXlExa48iIhtjnDrtuzWmQNN49Jozq8XyWulpTbSe
Ttzkpk3N4Tu5MQs+ytHm3q9rTovFm7wL1CnTWm91it8vuAtu3Z4EYBhz4/e5dpoz4DUa/41eX/cj
8aczerWz1jvRKbSaJOhd9HpJ5xgH1jGyWCR+hkMJOPSpgRGjnlvF6Vjjq2wVbMqKk4dL6Io9cbir
AdCziCGVoW/aGwMDYcN5IWyrvw6LOgrGPB/3AjbWoeG1eWm0Ihs8fDXJDV67lTEmugdihUgvWeLX
HkPWru7quvbDsTa+mG5k7kRNLA+qW4i5xoyobzSsQON8eUw0IW6hnYeOYxTyViva+eZHMkcpiA/R
80igHqzueldcoRRLmEWqCXuZluCbwU2vG/o/6hCPx7SoW742s07qRFpMbJOWZRnkzs3kmV4Bk6xP
mOTCOyvUq4M7J0PEolssaMYYNjaaqR7MpD+OUubA4YbximyJ9hLlcnmM4lJ6lPqUgC7jP1qon10Y
cQdIhwSooGz9BqX02CSqxpLm8A9Sq7YlIs/N3IuLeU7FE/W26kl1rr640zpnqvpdTGf50ISVzbQs
piAdYUo8OdB/btUynnb2XO+tKm98d0K3RAh6tXem5TP9v+IT6R4LcR0VWytdERELPTucjS2liDdp
lnWHTFENbwwV9ZQVot51w8DgSxtqnwqVVByAmwHRVd3d0CgWS50b3Q4dXzKYoX0zqC5ePfYx5CoS
jYIU3Xq0uj7fJ4n9OKdqEdAujakDKeW8grBhrEpTfJUAx8UdpR9CY9G+xGo47UZHARaoa4sPwdLw
p5GHsQMNRU47rcJISuuC4kI8pcIMSnOudjxOLMBVyu40sho3cHPXfR0hCD7NNSgntwBl70eFuK/R
XIKzdcUOoq95UYRd/qiZtn2WI1fJHLuZTGfqQq/t22iL3rz+vjBq0sHD9cl1k3IbIEyMEg/AEmL9
ukZIL4oUamudthsGCB6aUR04lEVBL6L0c4r8+RhN5b5HkZx6plAuK4nmfVGxZCVKseNR3JFJn1Ko
mSYFmT1cF8IMHwBKUWaIEcWYraZeTXrRrUPYvU8ynnPREY22CXG2xyYhC5nRmiewh2RIxpOrMbTI
l4OU1XhlkV5QUqNhCbCEVSIOnNNTnhpxRY7nkvPcgU1BoquQV+QxQxuvQGunzytCKCCAoOSVs+YU
NktNo2FIFKzLodFcSprZ7OrsESPZ0KKQd1Gm3xLFcGzR2+7DETw3AZMr5aq66MrJZtWviDNjwOOB
++ov6fuCuuzSvTYr7rPLzJR9zucWADORn+ayafCBbkACxqg8x157nqVoDzAxv2iL9R0ydfNCxZq/
5F1RsWghErRzU9mBMou2QE+Ks7SoWHLZagy9yakB9wn+m3Jo3kOhH5OjYlST8Edb7ey9DZiWd4yw
qpMyYeT1SmlXJ5oqFXEHThpVjAFyFiEM7OlLUaTlWW+c4ozcMiN4UrKAQmjov+WdrqI/TeNvTUhA
yEYnCefUoAI4mpA476TQnem5peLhuiVscgh4zXlLYP845DVBlItLnDpvSzp3S74Ga0U0JA9VmOj3
1MfsTLMiFscom7tvRUamZwcBj42pHIrXjFyw2OuWPnyBfax9ycA+gZ0Scr7pmjl8QV3NJlyEieJu
asDn3xSzxsOp44Ozt0tmlnc5QHQuEkzyamdHPYZZ4U50NIY55vaIodciJCzz6i62hsykxsR2ieOd
v3HrmSgxO3Uz0xcE7ZC9acg+88eOX7lNMRSRBY1Ky2YTM/OlaSLK7iJZzJ59o1qOWryZ6imJdhSv
fPKioBk+CEi1jh8LVyqBItcSgDwxDonNlHuZxirWSqvFIkKym8VVIlIclF8+D+HL2I6YsCOQLIjb
I7N41YeBbx0ag3z1CRv5y98n0xyVCF8v48lks3RrFrdNEnnlsZ+oAsM1Ibs1sDo39II49TiuyzsT
/VgZ5AlezVVZkLDBzOZsX2t0gU56Q7LSrjcXAAhtX92ZE4oKLiHz1s0UNhwfGEf6IW2tZulFh4ph
DIo16uHKHfvxdbTozHoDCavxlUXA6n0mRx2nTVk+FZprnzPbbcJNXTvq/QSGRe5n2vDhSQwc9F4f
VX4jVTm/OilDLp4l51Jh/leR+MY14dml948Zlr4MZ3FUYOOwSBB3mrB7IU97oiKW3dh9T9IuzQN3
gF1F4VskaQDrW583OVE11LtczmVf0v87TvBGsdhUPRWdGYs6PZDZRBOlZbaCoaZJTLzxpWDDzUuY
99emwLlM6A1gi2KjEw2cn+KR8ORmLSFzvB+4vtEGPmipqm+bvFKPzKQBueO5PxeRM1+iZUoelyWe
HiadUJwf/cD/GQk/0KA6tD5/6pz+YiT0v+efp8/t95+NhH//zT8SVNv8SxVsD9lE0Py2fwQz/WMk
5F/Bw0J4RNXJHECn3fsvBar7F1wIJAgMAk0CUNaRyz8KVMMh5wnPHyh8Zo8sC8Z/okBFF/m2zYtR
0QTBREw6+aKOy6T2bZs3S8cY6zSJoNKS8XOf0sn2rdqYBm9e8Naw+y/6Xd3Im7wC3LzJmZmh8nSR
yqkYu8ekTElQWLTnMBkK+raEO29wtk/f595SfIcPx0ZC84XMxJuSyp7GUf4iFGKIUQbVuzJisipp
odN8chldcxKTfViY5l3aTyXNin65zlMTFbkz8GDZhCKIFaDVHi1NRVNWhTM8CVLQ+piNKSrb9mIG
6wzjmphBhXdwMPHjdDZAVn2wlyQ8EBbQ39IO5EXcJS+p3SjPSV4o91FTMoxr5pKnWo+2dVQblBRd
fVpmaD3F3J1HJ/pmKhkHCZnbgy19FrrMdq6bxb780eOIyj6Ao/xaY2qj/HZ7sL6gebYmDaed3vRg
3xe+PR71s2XMqMvs/qrH8M6ypp/pTNyH43ClQa/2YlgJNMy0yxkUI/6gcuRFO63/IABGFpcknj8D
BgRSrvXzEUvBC73mw2o78VavXCazlwZdDoVsdUfyxUIgX6n6NRgZH7zOsBtU5AFsXTbcgvezEVJV
pZaXhdb6E0jSMPlot5mNgGpYPRmZotC8yaq7qHPzx0oO4lGbjTIwyhzBWBQadM14/5U9hJyYvLxu
qW9USyxkaCjHHmbl5wrl730NZxXkBg2bjVEzC3T0+iafQPg7i0Nx1zcnCVj1WWTOvdUlVVDNqIW1
TiLtDzPewxiz92zc6VTmzkO+1EpDUTQ9RCKMjoIgK3tjR11x1t1w+Kqo+Nc3dqMa517PjeuCLSjv
N0JFHAT/zbLN4/LOUDTCNNuyjX29Mm67vHd3nROWPsAd2LE8ObyNx8SPobkRpzJTOLeNgYuFWaoG
HIUKPUXD4/XOaFXXLOXDBRisHuB6q5gPNhjSC1FY6gsV1uh3sk82vDD0xCf9oKp2mtOGLe5XqV6Q
F2D2B3YypmeSECJfldJclMBpqyp8la49XeV6C3EjAlq6zTF3tAhiI7xaqXb3v4X+h/H7g4UeBsIq
t/j3YPWXlf5ArHVJx/7nlf6fP/qX28D+a4VaIVoHtMhK///S+RRXwxiOYmYVTyE2/mFE+GetF/oP
zzjvB14P/AjBqPFfa7311ypPZJS5EhxZnPX/ZK1H5/turUcAYVOZqWiQ1+m4uw41f/IbJFYCRkPr
4uPcaDauxRpfj5myV0T9pHT4UDXBbCR17+qsoSW1jmjDjTo6JtKIjoVq3wIpCjdOlVvHZbFFuM3H
CpRYr6rzeaByEgH2aKmcSYJtnxo2DOaGNkWU4t3JGSiNejde5hPxDl6Oj5lY9UJdBM3vwbp0Sa3C
Zjy1y2HRll54JYG624WMsXYLD3iON+T0MFUAkTZ6/5e9M1tuG0m77ROhAvMQceJcEJxFUhIlS5Zv
ELJVRmIeE0Di6c+Cqur/bXUfV9d931R1R7dNiSQyv2HvtW1fa74GqfK++VxI694PaEVnHXKIWIC+
ISGXpoMberTNU2D2Yt2BijuPNjV2MUiec1PbesDV4pXKB53cAYAYD3WaqvtJ6P2ljU2QOykd7Mab
KljAqT/Fzqp09NhfuWl9zZ16YMYyAvyaK7WP0eAezbpNbgzh76bEbJn/VUm1dUrHDc1O0Ab1o5kZ
68mhmbV7z3zOA+QGPMf5g2GysAyE/SVm8nTrVCpYs9Kw7qSZtoehUvZaGCZJ0nNHTqfrbTSVuJjr
tPzO8rT8YpXj1dEhRDt5zli2njzxjUFMvbPxH4QtJfiNURRMXvC5XYfW8njboX2e6Y7sC4RkLspe
zvKkj5vGrKpLVLfF93Rwg+2AjnfbOQgOY7YeV9ww35wowmUO3p8xoOCe6PgH3ehzYGtLxHBRhnXu
HIexoltgVfCQtp11taZgurFqb7xjTcEcOhNfU3T+r07ljus5nm4IH1RrhzZ55bJYWXFXa/cQQYqH
vM2KsMzy7mJamQh73pEwCrL7FmbqRZsySfxv0n3KyKpa2Z05XRTLonXNHnhjAHhba8x81voQxY8k
7tDk5H5D25iWVcBfm6ZYnOvauLEgFh2VLiGqTeNtLO383htKeju2ecHVYx1271NRr+Y2SqPVshS9
2JoFrqoeNEBJU7WbNVledZNvtOfK/mRmtn1DXsaKQsDeGnztzxVOlJeh9RA9aH0vjnbKbcT6I6dq
sQZ73ZDOtJPkEW+1Rt4ANuqOunDPw9A1dLtuyby9wsvsp5O259Z9DxNgsDrpbEhkBKbRnfsnTcu3
AFquSC70beTd2AM9HpjVz4o4ozthtbdazzRHtcE6yO2rAdl9U/r1t672vEORVk9qEemRnval8MCS
LBxUxY1l3jgE54Tl8kmpNy2OsBEYaP9mqT/bMpjCQQXRvh4H7Tz6QbCJZB2TGWS/cBh2tyb0g63W
tRX+ptg5qKazn2wmyaxIvY7oGFSLmmXyWGlHD5H7inb+hWlks5Fe0e5yNkPMLzASJqe+6Im77ZGQ
l8mljCCR2W6wYsFRUJ+luNSJqN5mYzqFdpZ2V+rO/L72nfiAZI+d3ZxZB8TS0z0JLPOu7LGLM0ht
d/B43LPdDkxyrPHQKjvCrGt04/1o90+SNLu9RhjOZbQNUfKAVZ096g9lqgEwXTdGa6Z3Khqt4kQv
eSEH+WvVVM7GdefgMbVUvcUzk7FpSKI7PKPJrSO619Ku4XYQELCaE+PVrQcHs0ur9186OBM7tk/1
uq1z8ybOy2KLXpCvtB7nFCB2zipP5HeKY5cakfMOhxwzLa9UX2aJ5xZbexQOku9goib1BR4+s8ci
0ZsHhvEPpQ6RIsZye1sxKWHbHuSyvoudCA5SPQpkhyBP6lXuDDqzkrQ61NnA9D8pexwGdRlc+9T7
XhOxEsYmvfwo/JxZtW9gAWavCVjULeFKhXaC6CxGY+WkbEASV9saBIFufbMvtkowbuFwR9QwySeR
q86wiR0p+2NBGJDkbtGab5nGwJa0ohQJCbhF073NWp+9S1pN/j6TfjqfJrt17ycu7AerjXhEspGv
3qHtB+dzZyTtUcyF6lb4Mxx2WCO0HQO1uAgNLfJstlK1d20QJZjriCyGY4VF7tioiCI3SMt4HzX9
ARZBfCtymT+wP7K8VTugohAZ+SFhMI/iBe1WtxlMu9gbSSxefVxNwYpVLxLWWPX2KbZagwGIXbOT
nUecMEPt83xYwwCIb5pBF3C0fy9JDMULZ5vjuR+6DiiW2egsTRT4lBkiYbxipWHB9Jhm+awzWHxt
Wj154U6OS/gk8txZc3EbDU7wXQdsz3I9j6wrHNThmQzU+VKQk01bmv9ONIP75pAJhH9eWI1kID3k
mxidxMGphkPBaRt21A9qrfLWL1ZBxLuIklj4T3JQzil3u/xNS0mYPBZ0KwA362S8x/XqPnGPBJt6
muOtVMrUQlLh6gizjgEhDAf59C1LksDmMIqjJ+Qyw6L31PlWKqHdJakLl9MES/zCKj67WHlN8NYQ
9bYXmkExH2AEZ29232TXemQIB6HMDBNQNYfMyIq1kQke1rqic5gbi/lPN3a+WpkoM/CWw2s711Db
X5xRjb9DuWi++Dbz4lJLA0RhcRDjW2mUdmyNdLhDvcMUyOpa7ZutK9xZzH3R37LZ2UuPNeje08b6
SxBPpR+qOQIBYvTWuE6TtFHYVYr0Gaeyba/8yuqvqR0RvqJNVnNZcCMHnjkmRdLUa0WkzQQmNxPB
xvJa/SUKiEnflImeTWtj0JydzO3kGgW1vmMk54WllPTYjQ9HhuM59VcOq21ABSaIv7FvjoboXTp2
MBVqkN0aRLoLGqueF7G6vWl0pwlZtdKECrbYKyRy94bserAvTnCirZEspyLEqJOX1ofOs+H5FuAI
X7I27b1VEsOgDZGQVp8zZdblpmfiCBshbebf0UNZZ6KCwEaa7lcY38EnT5TFaxV3FbwByHFrjviI
yAm6HS1EwMSJ6NDtHBK0gudgtr0vg9Pm+1rUSBGJQZ/RHFjK+uqNrbjpI8N6CnpA7Cu/sCZ7Bc0D
fkNlVnumXfzHbJaZTyQiYn6S2pohnExhvA7BwC6idOovtIX9vRP0QRmmk6m/SHKnok2sj5Lvkt6R
Gl96xlvQgNPfgEGLtaNfpdFnFCTlJwXXoiMVVEw3spNqR0yhxmKmJbG+QEtySOPsTp8l9JjSu5Df
ua5EQYfoazS12IkIRA0gqAb6RXp2vI4DUpTXTlCbt0y0NRhMsbdrXAoLyI2D/RVvlMnwoarjp9JW
Hgp+Ut5ALmiWoUKjS3TWNXF86Xpz3oxIDw9mCvFntp1+PddWTjevyxP01o0r2+J3kZoSpZ50PaRv
WMZWQ1fS9rt9+wlgX/TVtasIWDDcgRWf5tyFdWvLszAn2lrKLMQokaPXMINi1ChxZqdvOCKHckUM
fLmqNZFztFjjuUK+95xHpJklji52euJo9AeRPLX1FKR8wV3/JmuLIIx1akTCTo4+K+NuW7aNJHct
APKAES373OFiIgowGqEDisTpwc3VIKWaaJ5vMs2ojyOD3BO/YX4y7ST5Fs0EiMO67JF3NAS1BFZ5
aHLCw0jveK6hCsoQx3f7GluNdweRWvvd0JP2D+vvf8ehf9slYyr7ZZdcjT/78WGc8gf+7JAD/bdl
V0jb/Acb7S+imgtsDdMoS3BG9ZjyEbb+1R1bS3cMQ96mdV605YjL/+yObf03TN6Bs/jJmQsuf+r/
/p+fTLLdh//+oxueRcbP3TFCn8WN75rWAm/DnLBMSn/ojkFg9EPpJey8SSe90UiCx81jZtcJ+vNb
UQ7zYXy/l1ikcUdBgOG6er+43u+wyOu0O55rbjaOs+HOtvroKZvpZ26a5RIUfZLG0JyWWyoqpaWF
LJS4Mhn3bXiIvCfFlPNetrUFWEyRV37krM/fhuXyHRrpP4mpSikK3m/n/v2mLpdLmzvoIJZrfFgu
9PT9bnff7/lyufL95fIvqQJiFnSXNJgGlqqNfaWQoVqQQx1975cSAnb6Ocsl5T/FdfoyL6UGY7Xh
eYob1hGqE981C+wUiy0HsU47eXcsIINiPSmru0uB3pxnr8XXH6A3+u4VmnZflfgCVx48+MugmUwn
32uhmCqD0UNl2SdTpBkG1nSGFMtjK15nbC/73I26jTNE4sVQVjyFll/4u26ZZ6xo4vMHZaCggkZN
3YKveJ+Mebxjv+QfSdYedno11cRBFIX7UAh4VjsU4LkHi4nzja7FlNTNWWnE69KugjeF/IXUTgR6
esiFReMVtH1oRllzlFGWbrA2IBOiK2Z31sAib1Eevk9MiHQLav+C6AK1LFoTeR28otmToVHtUQh0
X4VGtGIYAAOpQhuXw0OTj/0RCSD1EVu++yrI4fFqdZnfGh5ZYqzV5vQ2cVXFWtPxhs85I9qVK+3e
Z6hQeZyNs5qWjZ0XHC3djYjdKsZ0k7MDui2JemUVnlCIWG7dEH80sb4Gbt4fAV8toF4xxXd+X39H
hafkXu/nJllr+N6/s87NbXQKRDSuEnvuv5Wt5Wr7KPLzp0hO6WGwymYzBypdZHLu8FoDNL5zR4Dn
dAQO9Derhb9pNdbWqAIGKhOmrluiJeL0qdGzaBruWVgmVc6khMZ35xlDch2VJ+4KE55e/sana46k
lRct6YSryS6F1p10PN9VcoHBUUSXuGuCdQG9b2XY/fAyOqN78PHOf4p9XiMizArr0oPdTfFmJN2a
vHQDZt8+Kg2wPBX1B52+Gw5QG48U5tmWtWvB440tRVUtsgWwnV7JFcQWp9p0el1ggV7yC0Wm2C30
5gbsMkzb2CrWeWbcmIQvntGnYROvbHxLwR5imHOaazsKld7SsZAyt2fYwvsukUcUq8FW0br0W76B
dtnoF40Zj4skWDIGB9y8TdK5P5pFS9gzIy0EkMF4kshr1mNTZLvGoZ1bIQ5sbtyukUczlcVVGaUN
YK1ynZ2blv1VC7r7WfBgZmSmERXwydBI18z97I0Rsr1GxYJfjdXloybN/JKPkxd2JTdwMjnGA5Ij
Ti2/YMgQUMtj/KKFjjJwvukY+2itkCwPMruz7PIpsNucTGYebK2yiC6Or9DmxKaojDSMAJqHKXR+
ZzV1ub9vZ7cgRgtmPP3c+Ih5WDCMUcHBw92Kl94ddr6ZmlcX7dia4ynboGFwQMHZBRrHADB0bHfy
7ASZviG/ezrBw5ufLUIVPnsF2C74EDmDMCGOnuy9R88DjViPbj5xSHWcKcy/6GQSJ9IAXk0V8uws
nm91FJC0tACW5oGzMYtrf18RfrGXWpCeRgP89ybugHgRVIq5vYSGh7QRq0ySNZcCAOaOldhS2piv
uhtAf40TwuNApZGU1vSboiMJmsewFPfIA0hYnRnXhG6c826bBAtjkNICoHsI/XnPrYHeOZkQ68Pr
K08J04HblOCUt0F3NETtGSip3tQ3ul/j8rQ9uW07v/jMLMi/E31MNxHz8X9OfWdrOlK7ONlU3hoD
pvslmvYRI3r+vVN2/+LBCn/wWG/dNw0Se8XsZ5vX1H3D3PsHhjUdO7pMw23pAzkIyVyXD4ltVUdf
dNar1fGVtqxmBIfVlGffqLv9hCjwtusctO59I3mqRvUQGwWQs0IzEmR0QX8CFTmcAIdGe104aTik
XbYmHZUjM49vjQB1SxJpyR0WfM9fZYPv0TsT5Yt/1jRXEWHSRz2vEYJkaXEBTRN9EiW99wohT/dF
vUOaZ21ITuaQdfvOjBrQesb0tYDLEs5WPT9ag0UzEBHFsmK638crFoifmng0T/C0xhMNwYKZdvWU
71sjro4rjQczHkxozGm9VmPD/MtVvXiGxQdZenanO9FVEYTU5bTnRp9eBaqlR0vYXreSLtukcbSy
UDftGXGO7FG29Pe9VF2Kytcy+v6z3rjL5Fe5o5Hpn5XGjGdfsWVNnrGyRWUf9pUruYky3U9v54pd
IXIRWWyk4TZrZQ1Tsan1aX7z+8HdRJkqw7ZNOIIFnKEBsRJUylgouRv14nGcJgxK2YjDI2b1yUeZ
rxFM5PdWrXqGyd5Rxlq9btAlhP/dIv0nWyTTZFfzq/r48vvX9rXLfqqR//xDf9XIzm+IZWwbFzCu
DYcR5v8wqwzd/g1+hE7BS6bDj8gqG7owQAvgKx5rHR+34A9l8j8pi6GefyiLsacA0KJcRofgLibP
n8viJdpSV5EYTlYBL0qcZ04+0+WIs5tUlSd0traCHptQsf0upMZuJ+Mr94gVFOgkgquHvPCjGZW1
ZZ4ZtLiomDv3NKWBideBDBP2I+xwOBtbbVvOifxs4/e4tL7XpOvBDOQ26P3kYk6+FWYOPs5VPczm
pjYEGw/W7pc+LhBee1jUmIoVd1mml3f9SJMflGTmIj+Ls6cWbeZxUR2gasDZwEM4Rk9SFxqMXL8K
rrnwi2tr9k+un80HKtSJQsWL79zGma+6kbfXKbaircWS6nbGWrXRRqs/ZjXcy2l53oflyUdexCHA
LZE/yuVk8JYzInk/LqgAp7tmOUNczxXPXOuSDNfljLGW0yYQnvHgvZ9Ak5tuBp1Z2UrTy+nULmeV
z6EF7pLjCxkeR5m9nGr6cr6Vy0lHKupX/EMtIOXlHIRdm5wadBloiZZzMnk/Mhs+QxSTnKPICMRW
W87WtiAIEs8SJ26+nL1QWHx/lS4nsrmczRqHNFL4lOj0CbPLcoJ3QED2+lhxEYhSnsrlpBfvhz5x
puoBz5HE0BGA23Iz89Zvp26vlhuDid94ghCg9jQk1mu63CxpYPQPQAa4borl5sFeAvilFaZ/KJab
Ce+hvmVRqZGNnJf3Wq9bDySO9y/Wcqsps+N+W246d7nzwFNrFyvxtjAwenILlquR2y64I4as+Ew6
xcC6nTu0XG7TcblXKdq0DdXr9NaMXXfLQqM6pctNHLxfyun7BR0sd7X1fm03rcEVrr1f56QTZRvU
ouK+fL/u3eXmV0sNUOjVsPUps1dw918Hc/BvyqVmsC2nvthkHIdyqSi0pbYgc2HaTu8FB17B9FQv
VUi+1CP6UpkwiU7v9Bo1SLLULRmC0ppxMNUMI0YKm+i9yGneCx5/qX3KxPXo76mHsDfisygicu61
nPAoo9Cf26WC4u7BArxUVYlXU2BVjFBQr8fzS5PXpkOiVD3d4BiMHzGxObd+wzbOX1Tqg1feYVTq
ryYZhZvMsXoqn2HOAHMZpbfCqrN0Vv3krBE0w73vxhInSOKjSkEOzcQqMNqDo9IuB85vYMmLpoZw
E5d4yyeOkfpOocjdE75LKrcsIHBqtX72hFGyFRvqGiFHguxDqOa2iIv4thU23tPGtb7k4HAXblM7
PXeR8GhAfKkeCKgFyER3pW3m1BB7x42Ko5wH8iQKzRvZkWjoY7ZlrfTbNLIMI9ScMiuAAfnxk2eU
kH0xn0ZIQpsm4iRJ6pmmsnrLDR2sqnSL6WzNXqH4aJwkWxPArD3FDPCDDXqQIELRF09rKzHSKkS4
3JhbbuK5QFBUT/dmrhvPbccQAHaU2dbNNncrR5/OKEn8CfyvFbM/MbfELcTL+GxULh7NSZed/oCV
1lTup9gr6v7aW0IO+4o9UlIe5xpy6xz2flpM9doeiLl7aNMp9r/ZcUZGL3SWXB+dTwW0nsbb+DVS
pq1Ga5G+KY8taLaDItC2f3jP/zsn+7s5GQS0X+oGb/41fuCPP/JXFQBo0se74+j+AqkiJuiHKsCk
CrBNqoAFWgdO7n+nZSg+ftCOYBY3Fpiey6FqG/+kDDDsxVv+gx2c6VhAjh1qyAXxZrofdYINoI48
jSeX2MDaN0LwHga2PIPNShPKTqtRfnmMpgECIb+voktVKlrx1tE1ts1zT3X6kFeNTgxjh/m55Qqd
p9YGdBxR2YbSGhx4lw2irksm4EB526Jl3zleeuS1YsJx6TElsDv2jPG27/LCPQ12033LYtj5duKx
cDI1MjSE621zOwgQLjTxujZn9aD5M0I6ctsTtGqBUTKOpi9K5x1T4sUsS2Q1LsJOZzDvoQns9oT/
yuYu1aLsoW3Il+/y2RIhs39IEG07pPUNHjpiUVBqfNYAYlW8hHLnzRSQ+bZjlw53zVJlsbGqxL/N
EBa+NJ43rrWgGr8kRNncoe32tpVUDsHfAhlwip+JHt+ClrDqK63eZXORH1IwvF/czmk+m51lVgRp
JcG3KvC/5ZO64HTAggyhXR34R3QepGvhlkv0PY5+Y9OnC63e0gv+P/gtCTLD+RLqSgEKGuOB1Xnt
BcWKERqtkR0hvRwNZ9iX2lzcSRZET5MoOLUpnHYofdR90JnqyCXVIJRG7qyxJNCSvcjT5I3vg3Of
ZsNgbQZyNm9FUSKCcdx231WTcWJoWj6K2WMUh8n9jlbbC4cpFszF/N48285gPmtkktsrtzGt28qO
5TqoGZsVOCAPQ2LMN3nvsGJJpC03hllKPJ50RaMWTVsLeeeeiIWpQmLUzF80VdRbP8m1HVzq+WAL
kwSKwvQOojPqB6IeoovUmupUoW0vdvYMpmqSszsYxnYa7H6pa//6N/oAm3JXc8wathVQfI9WvRkC
zHnHtCa8tTxijhlzyFaQDNJgi+rn6msGKPbVMOZAmje6YL387b+d1X/UWdmmxen2/9fn3Yqk+lGb
B9Rh+QN/afP032hiSAnFR4EtB9fC/5ynvv2bD5iExQSa63cl9v+ep8ZvgUcoESRgHHrQfjlq/zpf
/d+Wlshgk8HmAtbsP8pzMT6gPYCWBAtzDugc8kHAvB+6rGjU4kGUjnMYJkIx1xxP2VXkdXTkdoBS
pJzuObDSeYvIbN4a4xQd/byvXwJCND45aHhebDftnlHAdc/xhEHgh3fy3yBkPtCilp+O6yZYMrK5
Tbiofu4BcT+2EVl99gEoRfWKm4FuZjGSYi3DHNEkudqxr16AYyQbrn792nSxP189RCQCDuJGoh2G
MMoi6OdXj4SZ10CQm0MUAx3APxkCh0+Ccxa01bL6drwTAg6iECzlejeTHSSYJNrkyzSX85uHL3VY
17OyjnEedxtwyvmuz1uZbdqmcu894dMqTNJzDtFY4LvCtr219dpG7iWjVYqfxghtvDq3wlTkGDLA
NkLdb5i1j4YH8EOiNEGdLhAjW707rYbUNV8Q2WQohVIB/96vbryOgWdb5fIqyq7coulD0K31lp9t
4yYIRBhECOWtxF54mK228TPvUU4zo1Yc1fitPLcuL63NhFsTGrPXtrKGvcLvE2Y0JCvmx1KtZm8c
kPdErghrUQqyqSbSZFK/oKzvAuOEhyXCFKT6Zx8OCJ2qzuB6pRuCGBY+AHfvW5lC1JO7O8yYxNWi
SsGe65rNNSBM9l7vkmQBKDT6C+4Td12Vnt6ufQGGcJR0WNvBmhBfJDxK1ynyY5YVTePmKxIj+kdD
VgCKe2+UBxSyOfsXk7E1VlEfUY41dtEqQdG/LcjE8hHY95nFbtytDW1jx7N1U04tOpk4TjCJopxA
CtTONh8rKqw9F4gJXwI+8Wp0nM9eqnxMf255l5UEgXRxA3RFOnRkYE8wEcY60iUd8d+27UfnDpme
tpvB3L81wsRLqCcMHIZhzZMaHFhYFtfZxPrItSzT45z66RqhuvcKLqnez8hXN0Fe93uVtBV8A7OP
oWqklOhhM9gTHr+m7HZ+nxo3EbatI4iy6MliP4/hVIworTxH/I6cbLg1KmOCCVJ6xe+kS2UV1jN8
AY2TlGhxjLgBijHAm2Pw2JL4y7P3IGJ2GBeZJRIZQYqAYXww2iKZ6lXjlRUeOitqYO9B7DBWPp31
WwlVJKG+aNOdqVfjW5YNcE6HDOWCwH5eD/qZTUubvA4J2IF9UA62yYC3jY6znLHg6VC8P7sIynBC
OWb1OqOBlMgx5dTyVDQau6NIAsdrg74RodtXdrLpJfybTRX56jyws1Bhp3u9sZEDhrQHBaRQIf5a
NJlaBE4AA10La7MlG6dGMz/SxGYI4ctVAEIKitiY6fsZGRdXQV+eWjEmDC91q3ol3M/Cd69yvuqT
Xh1U1mVXw+PQjJlTGEhFkvI2naV3MQGGBLTfAa/WLr+bEpHzQEaEgfzV6fCji8Hu2JG6iB+YGvDT
T/GCrq2meZ9UY/3SRU71MjKZ6kgtGNBgYm20fBZHkqpI6pP8qqet1M9ILxz9EiANBExo1tVr2+WB
s0a3O2/fj/KA31zAO5Qm1ZrPOZrBaLmgHp6f8g7TWRVmVDdwu6bIjHKoS/iC1KsjZavXR598D/6V
xeSX8T1SjPdT9pssZj6j08yTboWLvnyVqqcCVO3c3ZAB6V4ayqCBdIWh0rajZIC9dM71rmEKc7vw
8KYVoReouzoU1/cyiU1QzhUPFhlB+W3r5OyCQQNVzhoO5HCYKtZjK33oRXEqtJakppGfgO8u85sD
CEd/uNjoDheHkBPJddm13heNZCoELkmbBWEez6WxrnxXEUYiWMOuROONL5WhVRfhKrbLvotVLkI0
jzQFCEU2dtXXzug/WRNLwCEIUmdn9MF4L93cAsuY2RE7JbGMLQw/KZgqVjTjtpOSiiL17CysIUKr
qDG3FPnYPpqZnFBLCel8c4gISamVDbGtxmyTmhXddG4408nGrnfDAFScpIcCaNU3fn6YGjrojT+1
yIe1vD8EponVky8Q9BvumZlfOVBrO8CotzKawjND1+k6RgeVyVBS9Sg2d+VoKU6/wU3bNec4BMDY
sVklceB3BSSP/xaO/0nhaATY5H4oOf7F2HGqZNIlr+VPM/k//9Rf1aNPiejCb6f4eFeaUAD9pV1h
JA9Wj7E8lD1Qi0tt9JeLj6E883QdJwgXBahNhDB/Vo8mf+ESAoraBRWiDk/3n3Tn1lId/tCcG4aB
RHQJkqC2xdphfqgeAaKNskqWCVsZgX5KU8246piczhwT9bZqUr9fOYRkfe00L3r0QFgcVFFGR61N
sFS05hB6uWecuNXLXQaiLzQhNBYr38+0R78uurUnGAoSLtUHoSHS6dYoNfl72poY1EScP9km88+6
AJwZ0zayHbfFxA3vDWvsUm1oxHo77vpCm5dplfsgSzldfvjI/k2F+mE8wTsAfdJkaWJSlRPGsPzv
P4h3uPNbTrW6PvBETndISAIyBGQQmn2//F783L9+vQ/1+vvrMRCxbIybCNQ+klpNDeUI4cX1YdRa
cOZx/nVZioeck3+u0n4SKv0oTOJL8uGztYE3ogxZwiMNyu+ff7OZreLc4YRHfdR0NAZgAbgO8YZZ
UfIwmLm9UyKNrv/41/PwMi1YfJoRYL8/vygW424sSrLupCtIXdMWb0aHasrB7+7Al/vnr+Zgf8IC
Rc4EfqefXy0O/JE6J4Vow4QyO1MEzNvJRU0EIC54/PVrfWQoL58cPR0v4ln4oJCi/fxiE8ezKCjz
Do2YchQYAsLFummIpPNbgxm2EtOtbCWDiy4b9hiQIC4lnft3gMV//QLhw/JBR+os7DwOlZ9/DGxY
nsK6nR4aCbZgPXWqg5YWRY+Bi8L+b97gf/0OOToNLotGRsg2o8OfX6yFH271FI5oluf5vvLbbt1r
PMEobzNxUF2CmsIrg8z/m9f9d7+kh72Y8EM38Fz9w7mUxSncAhfrezk2A/4vPk3KoXFclYlM/9lr
vW9LGewxgOfjZVP64bXsRBsJmCZKMDGY/DWTYgtR6y1JB+Qlfvr1l2j5u344b//YzBombyVYU/t9
2/rTaVNgbm41vkOzmglOqyKvOOaJNRjrX7/OB0niH6/D+BaA6vvX1fz5c6OqgT1eTckh0nHzrqcx
5ZeyVYk4YrCcB5Ek5HpM0BQSutU6jTZ6EYvzr3+GD9+d5WdA0sVBhz3RdJmf/PwzULZnCeZUfgag
yOvaoFwnKFKLz5GlCmI2fSgVrqX+5jx/58J+eIuXGF3XtTBN0r5/+DiH2MXjEnnJQeDjeW5TtzjC
ZlCXmkHmrrXqkkJMqyZcEIoCPYxGIJaH0S2nNxSPTfutRpx4zKIy2sfL0DnCEQAwPdXuf/3u/Luf
09G52wNmJMyXPs7F2YRF4+xp2l63PPerwhrd0vXlAR9R7o4uE9W0Rn+Yah7OPSrLsz6Yih1PSRCE
zCr7BoF6dJgS37oEmtt5W3cQVYqePPCG3a9/1n/91vogay2WAjhRQfJ++CT1oOwrDBTJoQh0aFkZ
MvosLLuu3/z6dT489XxjKMj5yDyPEB8ekA8nbKJB/IsIsiQHoprvg2QhgZRZ5dww5HUefv1aH4/z
9xfDImtyOy7Zyv6HX0r5ndPZU8pxXrUQAf1oWKMZgnvCo4KEi6DUehrVjSEn70UrSqIOK3Ko/u6H
eKdK//x1ZUqlk+7jUBTw43z4nfO21kyeDFCZcmzVwctNDtM+mKz6EBMIeM+eQP/q0IDjupfvtBEB
+S5hUYujtNCdG2KMo2MgpbpDOUUiXtcsXLMm7/EumVkxn3PRoQmGnX6dcyv6Pkwyf/JVPp+RBE/o
bpvWXQReGUpC37kZWp0DF1GWeXVk5j64otb3veEbJ4HFQK71OtEe2YTO9wr7vlzlNH+3BR601zxS
+teZ2dKZrY6aV8FURt/hIzn1sSwaVtwlouH9jG+r26a0TmKFjWWpERj9kS3TmParwD30rZSF9WlE
M0wIcvTOp8L49T0fentcF/1kiU0Hq+4cWzzZtsPRYrRD8lUKDu+KgJbvcYU/KywLysYFNuHH4ZgE
sdxii7R3o61TDJUeqB/fo4Eu08Z78ZsRnihKRL5vPP0xbMkq4OUx+Wk4ODvOTmwf3stsR856yoL4
7C1/tnMqfgzlWLhlkrFDDcr+4DGoLHXmnsmfGPWNt+9vb+SO/cYshX5fW43IjoRA5KR0GrFrHU1s
e2fa8UJumlmkMDjfTyv8gzfEbHJCISrRvpRVxjeyYgSlh3luzHsgGLx3yvGTLmx1XTzaU2I/0+Ln
Go4YpCyL0WeR/vH3jCKBfdNjruzId/zawmEtV1HbqngXzEHOgIvkqYc0tqxPfjm0JkBS3tuC2J6v
eVyYWwMp6GvqNFq+4qEBrRQlxXzvjMTVhsT5THf6/2PvPJYjR7Yt+0W4Bi2mgdCMIJNMkpnkBMYU
hAYcyh2Or+8F1qu2yqzbVdbzNyzBiADgcD9nny1kN9/lmrHHNnCt/LXyR7amxVo1oybaQ2ddh/Uq
ww4nqKGxzvDc2i6zRQFj1QBgjYQutAnqcbkytsY8K6H10ptxkMt97RmmGa+yvO2UkVYcF1zAsKkL
taDbYoHtTCLh3jKVmhDiQlYvgeXzp5488/Y4ZXQMvtcajz60XJ5j6upralTFuQyrXbQQaMs0kVxw
o+r2qBQtNNlLu8MuxMOZtO3vU8Z/JzPsmxt8XN0YXjbEESgkV8tplvPUmf4RvlXymI7BrnWn8q3z
m/Kq+TZMHb3grl6CQ5ljWtXhmYvYpXBeGNarjcCp02w1VO4SHzZyiZfYpueLLUaE+2hGB42iqipj
7qr9HOXyLk8bfS6saJ9lcKZhvbdnhAlwU41JMDpV0aaruayqxEo/K0vi+CSmt/bgYkzpuS8IsZ1r
Wud3/YzgkpkbGeC4EcYcOM6eMNYnP/GRvg3CvqmwNjLxoorFCIuCbEEzLhdrJZID3kYCDkYeZQ9D
pr8hTHoTkzHsCqMmF8GHWozzlX0yzPArHk9Y5Er8OmI9h5xqk7Bfa8c9LwwyUPTD//FznJpd/1HK
5AZQOP06MneFZaIxpq1qNmB3rZFqW9/6ueNcx2Xo7q28Gs6GxLWVDIBLGXQ6xHC6RhIcwVvq7HT4
CX1cHLXVIiLFsgnchjDe4my1bkuomZEGl8mr+EFthfnOhvS95clbXGc/qyqZdiMA3Q1E8O6OQsnN
tspnvygDs8JMUadPKPHUZ92SnQJKL/DuhVSmr2VA8DBIarB3yzH8UdTohmbyYU9ZFwGVEg7nXPvU
fAg9pR4CpTWJ59O0W88fKM+tkARJia7+BANmiQPetOrkGgz38SJGFttrahHCbzgLG3+IGXbkbEUN
sLabcCIEaRQcRUHrw5yTBC/KvD1eZ+5hwplTxL2w67vBHJ8Jwu22lspXbG1BEp5WCMO38K3cYrXs
g2yNU+Me+pf3CUhy2PvBlH4Zi1TdOATGj3mizoWazBEvGRW9ki4P9u7hdEXoBfvkqYn67AzTF92w
rdA+LrJmYRbUDrQIlUHOcB/sat1/bVpIx2YNI39ym/B9dGf48n5j2Y927QVfZrVEy8HEfDzWxOeu
Jg/UY83cHcWyRLez0fnI+Adi6dtWxMbYBUc66OgYzRZOV8Ka+p/CDsOdUIU+d6NzDWrXxHuvR4nu
Ms3AHr+hhGkCYkSq6L5KOqwFwbwdmv8ic4EpMMQ1cgP0YayiMw81+jx7aF44hFFeNIZ0v8+LOdwH
owFqAE6/DdvOBnFkCcCpJ9MZd7SDwmJh70O2RdiXu0+lHtpP6Tg4mzqxilNSdPaVO5hvHeR/nUys
g/Q8FnbUXBkqmnFSR/YnIpFJNuoC5xKlKeoesXifE6+zcB1U7aHCCm9fMSZ6m1apIhtNF8tB5U4c
jsSfYsrjhYdMNnaFMaBF7u+QIBM0Z7B/M2zvzCWh7I+c1t+IASvDnS5JhCQXQFYHfIOCFxx/AXHa
Lr2BsR222yRxq5M2Iv1zpB2/oB+aYFAY2OI4IpJDbJQNZ/qKvseMEbxbOnb4CAzjaQCs9lxZeuTt
GsVVFXX1SWAVdBcO83x0OqxR8X4KjzWTq5MKG2MjrQQvbRTf12KCFOCmsv5WNl3g7+BOdl9ctER7
3y/K98irsRoRgWhPWCmAJRVV/xzgklzz0eugzq3iyMO4NR6SRb4xnivwkjcGAyeeiVo2tMwRr88G
hz1g/hsMhvOVX7njiee7sra/K4OI9ZwQJ/Q7kTPsmjTV1yCa2m+wveR5wSRpG0acgV3mEPvtodjA
y3P8ZJly+Fb0JXv2H9G+SdSXZLVizr/G/o5/hACjbgvdDaZ7c/aekXMSjzmkVl7ssaFNGo33zs+a
6+wJ+zZX3vSEh4L85vZ5+JJOhLhjmxUZqGVJg2WW46H+Cmp86urmaPiuPoMY429S+/KLHuFbmmXd
Id4hin5TdMDjOc62MVVUegs3LNiOVQeqYXcJAqlqdvhV43x0m8K8YkdUIWFRnBmtrXUdV9NEFgqb
UzZtrKKbj1ayipT6Wkzb0bVbtjO9pJ9DJlaMSD0bzVU0c4xYoEOsyypi9xkW4xEKnrmPsLrbCQ6F
g2OK8Syg8n4X9EZ0GFlFFnXNXejD/DWx16UMomRes0DYZIPb/Xz0TSd5ZqzkvBm2MN5tf1IXpkbp
o9cQrG61fOzsztGT1eSg+pPXvybCzSknzSjuhvyJwjjZjYlvIvLoHnznOWW2gOcD2ytRgyyq+pmA
b8adofEQyLncYJ25xMyb95BA/E3fwPRHBlMTykDCdICxNu61mLSH9NgQ8Ilvxdf2G37uMOkM+mTm
Fbh7aT89Qoax95OvfmI2EB3o5d246+1oXyJqjMvaP9sDBGUrl9am9qZ9iOw8RmRhbIOE5WwWs3Wj
PZxfFwv9Gx+ctVN4sHVXbrDOrg7umM+fO9/OYiwm02vRyHeokYwGl7rZ+FLaZ/K7zR2Z6TOR3bo6
RibwgD1LtGCinw6YwpoEqSOHocfn1KEQOrtT6+4GTJnJsRhRW41zcSnhPJd+SjVPwRXTVPsQheY7
5ZsWTgyzf/R6plVmLUNaE7GtGNxyQLTJp9kaTIjcBbybcfg59ka7E0a7HCw/bzd1F732DKr3vRb+
zSjADpbUPGGAjl+Q8Zb77r5NMrjQU3Tb1MO5NroXVS93U5mcEUI8iT65suUCGMF/vvH75b3o0mcy
Dx8CnCZhGxADX1RvkZnDU0KyvgnG6BvmeUO89CuPyLC8p7bKMXpp7W9zZFFYGSmbfGafKr8ft9Ae
9sUkiAUJFEoe/3stI/wIalDtjWfQEaRqmr5gcPd9lvnJZ1a374IqV7GOdPrFhAa0oLkIy7PbY0uk
NePvNncO1rKTXf51lvCfpzG7eN2TGcrpsQtJvsmG/DPxgdkxQBIf952cvho2qZqzkuNR0sNcGPGh
pZ6L9TXX5tmD1/zVxxX8kNe4n2G/r/pT3vnAo6pY24kgyuZDi3Rph9IZAgaWmssFKwyj32f1/LAS
XH6gpcPpwBAVgM6mjIbQPNgSQ/abMayJ+Nh0DP8+YTK2fp7dlcUbkk9fAVxYyXhKESFF+0CVot+A
aroFKSA4Se2tAR7XpqQeOgbOFBi3I0KsfDvg2c2YLQI09QdFy1lGedwT2vESwkV9HxKfF5BvZcTg
MVjsKUVopLZ22NIWpSz7aduyvYAzrTMNJJHJy5TSICRGR4/RYktc5MuM2bCkBe4SfTVcjy45D4zd
qDvfvC0ML5e7MdK0HVPAtqSGwokba+1OiPmUP4vFVneFrxGWWyWEmrQvzxmO7y8p9GBvm+Ll+GAN
3oguCBoueJc0v7Wt8r3rmMm15cXbT8eZJwZsriSlQ2X45kFYTn+ituejDZ/JcdbSoG89nS575AT0
V8ofX/2KxJ68p/zDkFR88gjyKNErnjD7KOKFI/9klwMH6eAkZyfzAAXgH15DCCo3H5Oaj++TwjV2
msnsKfHx4aNPQPoauPXXj/8lCmv7wfRp+9uA8JbA85Yjyn7xNtRYdcVzb4MShI66Uwtlj0Gzyaxn
afzPUcnNhJLobcxs7PYfQLGoZsYocxtupxLcuKpzgXNhTg6PEfET60yVZ38Zm4NfM29v85ELwAEW
fno2L/cDwMsnglWsr9ib8tSb0uQ3q7k/9V6DG/m8hh4YGXP9clqusyBlCBtyrgsb1uRReLR9ncxE
i9ajINjJEPT201SRSUGEhSpJUQEVAbxkM5gQMyQmbNPWlR4W4gmetax/czEuUZuKN8C/HLPWAkQx
XG6ivh9QlFYRpnycHTgLNenS7keMZNxL1Y3mrWcp8kyLhQnZ4gFeJUt5/lh3BpKKvSx4As6CnxKu
W8t9Ng7ICuVsrL8vQ1VtNKBrCHzd5Z4cVu5JNTFlg/lODIycb9tActsAKWPXIjXCbqzm0K5Q3DA1
yzXQCSLaSpEp0cL38l1WwOiafHYk1w+sCv9zakcGtmEyJE6pBc8PRLidoeR8rU3+pGzc/hQ0639t
R+6W5c8sWMsJIGLwQTu99JAROmWYXzPLcwt84kuSlQbWfYab3cUKwFmxVKDhtxBvvy/kUd3IgtXk
LHwoNlTtG1Big+1CY8un0YbpGVlEJkjyAt6SzJw/raIhsTEyXmHXmZhNqjE5J8Jq38pgYGLezQYp
wYOsTAhNVWI90BxwhY3tA38laVpSASeqOcC+ty/0Lf2XMVpvb21W5XlquU1yaO0HAqiIgVpfWHso
sx/1Uos3nFj46nka5LkiVuY0ArnikxUaw9uypp4R1HE/dvwddJfyhs332+QNMs6snNZjFN+JhIgQ
bycIzyUcEXPk6Yxjwss+MytNJh2BWDTRYezluEtbX18dIPCrqGXy0itkSfHiL9ZNldrWXeOQAuVV
q4vwSOfjbRu2w4OJwAtyVc8j9tZVoCBVXzzhASl8MP7KcKQnVNHEKgkW81tKPh1609DA7CkTvNNt
7yXblu4U9w/2x8jlTqWYmDwuNATvQSK4YJRTrMHexOsz8OASwueA9hI6ejkaAYkGuNPS9oV+Jn+G
Pn1yTIMxfx3afH6dZcgUaqAg74FSRbrLKCs4GXF+uViDbG5hvUyPuanCH0KS3Zi3c3Qm3LDSG9zw
1J2bq26vvUDjGIC4Gq5Gl7wUvgeZZ+idPtkGJELLbSXyVv8BP/+v5uBfNAe2yTTqL8D134gO1zfq
v7fmxy8s2T/+6H94Dh9mxfDTmQ24KyvBZCr5p1lxhLml6WEfSZIkLAdA/z9pDtF/AiaLIZUt2oAP
R+I/aQ5O8J91zgrjzwsIWUdB+P9Dc1hHor9g7KvwkfLCjEils/+W1d6YU9HXWYkNcIqxOiMwt7mk
c6qfamKF4zT1/i379W8DE5yMAfNNz+aX0+f+BuqDG2Sjsfj6SNBEf4+wTsbEQeT/Mj3425CPS1o5
Cyg5UGnYvw/YRm8Ad/Wy+Yh6Lj8oe+7uy7aHSxC4YmcaqsK0qSe0rCuMh0ERaPOXNfBfmBOQCP52
Xy3meuuMDxtD7u3vU8ZJs13qYDzi61mhSFOYteG7bh6l64UovrP+jHaMDBUCuoDBBCjLimLkRg6d
D8QZIMhKNx8kvwGMmnLJIuYnXBSBdnbJ/1thWYxlVWUsEr1+wUHpIWTCqCHU+r0bdfngFCFI4Bwu
Rzza2WEDvwOyQfmQYGpxWMcHZFSlFmaHbYenzwa+zXI0u5nsP4fMlp4W+JGeZ/40OlOCY9Ag3sIa
37t4IC3vPVvDp3B0lM/VBO9qKObmklikVPUQIi1CeWz4YInZvmY52S+wVfhDNefRZWC/3zHbRgIm
QbWx7BcruzAYsWhPIYVYMbFsrnNAM85lmsFgE71FHIFuNbvrTPiM1y3NpXUjqIycBthzBqR9EpGM
U4YMFB6SI8r3wc8Y4zgz1tdmrbYQO0iEm4hsol5b2ZfBfPA7qyI8DuWr5YzymawQ+Uw+hf+Zp0M4
E9wM9JMAvhPGE981MRVxClM5zlWjn7IxaV+wz+bJdKIxj76KeIcUB5szNtHFt1BydB2RP2oS+sns
+RNt9sMXH5eBSzKnRNOko/U4AVJ9+cOWu22jS12H3BEUIRAP3VrhrulPC4b3cEd3g0iqWDXS3gGp
lQ/kN0WbiTFJDK2u/+4m/GNKpoSDe4G9pEfAJ5y93Kn7Pg+8zqEx6oOfT9WpDXm4yNPUdoZZio2r
0/TNzsSL7iQGtKrjssZ+AV4dDCspH1I09YB1WXcL68IDE0/lz9KEXIgxdbmvK9Nk07Da13zu5HMS
tcs16shRwhZbH0QN8diaueJIGeI2Qc+Cx2nn3RkpxHYXV7GdT3wdM72sjmVZshQh7MufTMf1AUmM
e5e6PImPrCgXXeG2pn3EMQR46l1hMvEGSumhFk4KwFpY8w0j3iR5ILSt++5F5nIl/0k/2YpoHZDV
clv1Hfq8shl/mIVvPeYcqFuoVvQqBvd2SHmO6IO41esSrRp6Gk2Wx37Bpi0FHOBJuD7ZXJgC6Pe+
lASzp0FyrobyRRnDxCCxx/QnfKfxpvzKjRqDkCGpbYQy3qsJ/PDVTpLpObVZmxvbKAlkNGkBXBf3
9iSQYIeBYBbvsSjXkmjOeFB+YIx7LAHFnWBAcBdBr74jONN6bPJBvEye374awEr4eNNy9XbSvjq1
p28Kx/A+wxxnAGAU1F1ho9q3lNKkiXNHG9RoRF9+XFyY8RIM7WA8zFo0eNbhnHJVoR6+AH2WD7pl
wEnGOPfHwsHlPFdFHfvKzI8jwSgWqTZzfvDmHHIAng8hqxbfiXWI1X218jK6FKYOnB0GUd3t6Ntp
aH8JywgfsxfZNmr8nveT+5JbTV2mR+ksjXskgdBodo6JpdxVIyn3zip1JvcBHr3edO6sn6yQfgZD
B3yVoJL28IwWf8869IBMYAYyfcDhfi+n5nZqmROMrDB06uWn0RzwCDKrB8Obbt1a1PswC7z7haZp
4wVgv72XgiEntwAmjJ0CXqLUXrJTbZdPA1Sr3bQOQSZXf8tDJpKunH6UmV2fjCb9DkUhO2WLT4wL
uUWXtpZqh+XnDLSajj+snISlNB9ucPVI9pBkrfO8lNEW11iyLAMPNzuR5rfuwgAOTFXquKdD8ovw
bJRYD+UVeYwbESXdCYpAtbUJIIuxe/RwIS0lgFBVvacCzxEkByt2P7g6RlL1oHHe2tm1Ed0UkL+v
g1+ovZ/xwnZFbd3kOpl3UxSmEG54kLYlzZMJhH+sA7oasfKvW2Vg9bHqomVjFYfMDNaAmRprdS+P
jlNqfUYPHdFKBcOFXCqn2tnc+++DUMqPvS4y0G6T64Z7RjXKoy2QkqNuZGCbgMcMIHWNbU6nlPAg
ENYInZhHMthWJ8N3gnKmQ+qlnHkc4OFeZhxz2E2Nu4Lc4we4itbGGksCbkEOZvBJg74jnF/D1aAf
94AZdUMqN2FVli+RQWpV7M8+ghqM51Uc+LR1EC6yOJCuQ4XodPdUZ8CWJM0GJ8H+ivEjmwjOuKWA
uS14r65uNYgb5qqk5NqmfbJnMWzx/uetGnY0Vh02iqxA0GTvLPx+flqUU5CexgwjHJqjqraONFqA
YH95E5gzn2xdL4+iEKSUW0N0nBcvOtVToj/lpbNsZTKteYTCjX27qlnuJSkEGEsxGHPce7QvSGES
bU2btFf1xhThvjNkvTPWkbXynJUm7RRfA5/QqNDUau8mWm6mSJIonEGfntL6vrIMznLajVOeO4Da
LgqNFAfP5ypMLRJnWPEkyGWnUM7JLlKJeyUIzGV4oowHyAbhrdUt+rySRCum5Jht7zA9qX+6aXeb
JUtwiWa0f7GrCArH/hbv8NrNyqsYFutEjCYTmTwjWqLCFu1lwuHc3QSegu5uo/O7yXCYCOOCXJaf
ol6dtt2g8WcCxU15WjrUBgJu/GFCZfqiqilnYF7mxcUd0+F77RQ+I+jBlQvmDtiSeS+RNM2jykrc
jc2WsCQEDU25DzJPfiMIr41HglSpC0R3TzhGhQZeNu0ulHV+Y8wVSVeJDgrcYOw6O/WO7C9RN7Ru
jBEDynscivMj/qXJgE0TwZPEmObHJWvEN1vQGzNjJM+CZ0Pjt5ZIReFwDq0shcIbGozUGaaHjRh/
YGasiO5RNpHFZjlw4Ah24femqoAbtJE8CCapvAPQLy5BsurZUm9tN7Mcby2YxHdLnhsPRisQsMnc
yfaoWMpwm6KFJh9QwyZw/Vl8m8W0CKQ8PCRr4XTWE1XhH8VXl9vWY2Hp4YcogiLc2hgnUSfXYP2b
GRfaHWWo/3kusQfbrAVjs7MlgaEFUrITPK3mUvXLcnTNAS5Kq9iM+4IUp1owNtlm3sDhHtWt8UA8
yfSc2zgBYzJSbnFzF7fp8vEryDB1DJ+yFJHTuilDbHhHxhEyVA8oT6Kusz6xDTY/HOG3cmvAZ+PU
huPjYySWbGpMt7aM6fUhw6rrOUOMVSIUMAhBNOteH9La1zcmWuMdGn+1/cjZbCm2XoCccerVa/kb
+e1LMM7ViXGMuXFSl/THeiaPUhM8iiV6Cy0mjwA8FRwM8vkIiWqxCz2VdtT9Cw3Os/7eRMBSDmka
aWawZfyd9IX5FBQBrfojxmf4/Qe5KHZdjQ67hTawFTmxsVHmBO+w3+QRthtG55b9Fhbii2pSZ5d7
HFOGh137JOr2KnvbfZFCNNd8ccob06ydV9sts/lKMEtDumeWhUCfVrk1XdAuVE/6UPMIj2mUe3em
lYldP9fUCRVxWBzcwMYz8eFuRhXVd5PatuuTtd3JeCA91f9sgFRAckrJ37AbF+9VZ2Bt+y6060G1
0KCxTTuBbFEr0aRQD+KLaqBsC3j0PdwahuVrjTQ3S3ffVN36LKO1XCoppCJw0c1HDqwLBruz5wSN
u8PotZiAsyW0pxjtp3xeSZWk43l29do7cLbOxFsG8rIm13KTcgbyxjzgPeOReW7Gk3CSCi94vElg
2Hv2aAzulgtq7Oc2cQkR7dacksBfqvRUrhkmGJHxLxIKqWRrDsgd4gTJXSg3HpXOTWSSARpUDnaI
rqKW6s01jTUByJOEjkSEIbP4s001U0IFsJc2ZHhTBzuQdeh6WNohqilikBknNuj+cWMBOKojoM25
p2AOCcD6poup3Pf5mK+WHuHWLBUBMSDH4zZr/Ol5zKvXoKduh1AkXkJVkR/d65XnsGboRiUDeFIn
VnGClxkPPRECJ4sX9r7Er+WQlESIx0jzqtPIlPtthvXz5mqLM9mubDy0Zp6nM4b9JzqA8KI7s9pM
imbLr5DMNrCSvsyz5ZzMeWxfx7WmbrKowpZwlAoRZoVGUldqwsk8rU89keiXogmQ46V5cF87/fRs
WlDJwEKRxw6k1sAa1jfC+tDDNcsaz9Zawxe7oJEnWoOU0SAP4Cu4c/tG9ChpSOFIRZq47hjErbfw
jgyMlq3NbPEfR3Mhe7eZuSv1AnmLqpywcuJ1moy9qBO4FHEU8arP0bp1ZTVCYU8j8WTU0H3FbTG8
WIr2loTI6JJaoj/nOmguPj4Ah56N69CYthcTwCqfQ/xcN6PS+SFcO2/MXcVtXdKXBzntSaia5Z1p
D1HKebiIF7z9Psk5ICd4IrNGmR6ubgSWbmpFfI7l8qGNsRYs66+e3ZVDgxUkC6Ot1mfgKBj/66s6
08lykBD4ztRYvHo4w+znvi78TWEqG7VgTke6Ng05gaPNNpvd7t5sep5MW3AEfOyBokmbZO2x9U2J
TRbD917RTzvMoAC0uLoq0DdLClQ7S1CNj2UIaM0GnuLJeJwnQ1/dlE7TGXR3/9FpYyZJDKcKsO+z
6Fi7mu6jaqwcwwEOsir0w8uUEHHy0ZYZOKl9G92OjgKgh1u/AihLHup9CWc6Vln23odwjBZetyae
dcohoGYwiDAFNTAFGb/EYc81Q6Eyoj7kKJwIMP3U4bJzzBpy8wBWTYRnC1eEVpsMJRxDqbYiBfSB
6BfYpTQhe00MYIlfoY0EMFG7puaNSefau7NLf6WMm2YP4CDROBZryPfilt3XxcHWcYMBbfc9xYti
B89IP2HuRL9s99XJWAOQoVGxrdFJMZFaO+R1NLkJh2CNk15yPqm2abI7cs93jsXXf/TNAXSM61yC
mTVt5kIoM36a5rKWKYHB46tqDqluMDHl/FiaUBn2Yo02blpCjjHeai6itctt57nhhfFy97W1wC4Y
O4JlTGuNorA3vUOoyr6VmiObu0FmX1tF7eucEjLWm110UQH7bKvIKSGrBGq42Tg8kLKcrN1A2bob
fMqikdnGZV3PHXZIay/cDvCVK5CgKA+oNcqeP0fZqm9yhFiP2Yo2qo4h0GahMH5d5YbsE9PwYyJ4
9i2zCAUPIP5CulzXT+lSeLETYTbI5SQr6vBRVoQRyFRaNuVDrSTdO3SwrR/Aofo4GyxSzc5M/bO7
gC2ffh/wShoeud+p4XFUKAKDu4g73Gmy2OEdyziqsQvwoXnjfcGDz/zCehQ+nsL5xIPE/QDuT2U2
l8WZmotnUzzU6zPAZR1lK+k7Yt8vLUWRIpyceFb5rBXliSjBRcy2sh+hULPZso99bYdQvKBLYjyW
sO1/QDFyBCwKbUYNpHnjjT8DZAzsJiShGpDSVsL5/kNJO40UmR9mmqPjgD61FS+FNmX7+pHuPiqw
OidPKNFGChbH79TWBtTbcdizeD622TngbtCxw6/FM+QL3ZSGs2XXax034I8w9w7sUZrlJxxZGHgg
TNUQqyQ302R7yyTvUQkV6IvpS0Ft7bDWDDN5QFnavmJKVuenxvW6sxIV4M26VTomN6UvnfJuCW3s
MjFwB22ANul0+CqjXeV1TJceVBCh+8ousqxHpwumn8HKGR356TAbS17cHHOtdWonvg11T8nRDQtu
Lw0vWS7y7A7C76uUHncNYYFzssnHVkBO3IOxIvSukar7SlWCQHmaGbJtKrONqFsmL79lnscmqxjm
P5Mc5sRojPVWTjxwjbPdtbSBMj/+8ePF1ES1WhsDrt13T3GmovFDt7uM86fZJlq8zsiHh8PPC527
3TlFrI6Gx2NluyJYSCL18uUq/IVKWAV6Pw/l++QurQ/DgcbhA6BbKVyuTUeAo38NgbSjFIYcOh1o
4LhiBVG+UMcpdF/ga2CwvyLghD0Qxe0x5sLNdgrPYzK2/6IVslbk/tdRwqpmCRw4vcw8yer6VdQy
tU5bM8oaj24OOEx4zuTdBT5ev+nIDFO7bG1ZRPE94hbwKUjbGitozzkynn9Nk4bepXG68+BIfdMo
0X2dJte9k/jiPLElLPt/Buit3/0vImR4IdpShEAe+ZG//9gwwA5CGs5wNPKV6TowqNeCXsy0iuzO
mGhMQCsoRC1JU1SOxBWaQBkr2bJ9KwTQ6sfD/ucf9TGV+PUOOl6ANnD9UQHay99mIym5HHaUp8OR
ZBEIZxFcgO0QTh2mqoY89P2Ubenel53GNpZCZwJkKwRPN8jWTs6V5UOhWFRO5UOCR1L/Q+RVcB/6
qdixy1IYGmQYb7rRM7b//Mv/S6diYTW/Pn10I/DRfht3wM0q2zWl75gadncm6bpakXuqxw53o3vY
tEwiHMKRJXvi66A5RRrV0BdOo/c/s5f/HVX+y6jS8Uyb2/7/NvN5/tnXbTP+dVL5P3/z56TS+g+y
WAI91013NeahH/1zUun8B1yJaSPTNNhpns83/ZkmQBjrhwwSuBePHd7+/6vIJoYvwIQwwu4UsxnT
I4bvt/SAf0wT+HV/sZmSQkIL+IV8CRrhdbL4FzlyaMlpyZmLHcOQIOGabnWDcYrzL9vY77vYqjjn
GinJ11Etnfev35JMKI6cNk2OuHuxkcOFJEZzBldvRkZhUJ5x7cA/pt+2C15Bf3ken/540/8qS16f
1y9b6PrlOPIwjeW2BdzsX7+ckx92aRlGx9SN6K2wTlNbOSO+rj2Tl9uiE0INI6LN0OTOdlh0/nM2
xqbZ+b3vMN5Aa6snDphRhlXsdAaW+xBR7xAFNUZckA8Yj7qnOIPIeZ2GIHnA/F/9y17wXy8icLkA
RiweC+m3O2j2rnBQq0THbqHlm100LLVRu6c8UPqpc5j8JFbJUMCoqa0swgJeoGRA2WjRC0HyjZCa
N/b8iVooxAeDuAHMfOjpw5JCPaKgCyXVeZ1P415zrgLmreXTPz8IluzfnkMY+NhHfaRg/D4+BmNF
NAaV8Jg7dC891fVmliBIQVu8//M3/T5/X584MVYU+siIEdv9drM8aYE7YgPF9IO2/2NaPfphd+5H
ejx6v/pfNPbrCvrrEbN+XwTZwGXWzyJz1hX4l5fItoamqY2K70sZmrKjYO894T7zz1f1X+4f4cf4
r66HAVP43wSEEW7GYaUM7OppoQ9EAL0LJ8qP5RA+/vMXfWgAf7sez0afHPDiMe3/fVMoUsuOFGvw
aCOpOi3rtDiLWDNa8+A0KAIIZkZV2rYjw6y1S2VOVcJopxfKoIXd1J7X3fd6RR19SY8pLMz2Idnj
gZeuXmFtRUmcszafZEp1HDvIR4wNIuwF0+C1t50F4zd8yHLc0v3hi/KX/PjPF+l8CC5/uUpAQEa3
FAc4YkSRByXlr09t9aqZsgVKtyocKM9pS5GXJsPJ6Ppy34IWb0Dq3+eqN7ZeCfeTxVscq7qYgMLE
SLfc97eizBV0KdhlyLDML5Zd5rdepN3XQNX1F6/zd5gD2J+tqCamFEUIvox+Uj3aZomuCq+f7Siz
+SlLG3vbkNJ7KNM9EV/pK9tZefRHzyPl0faOEjDihtMlI0oosXdO6udHo4k0CExe7zLbtQ6D04aP
feIVp8Io6m1jddm4IfH4O6w5P66HMj25YpF3orJUt5FL4F6IN60OEmBgJ4hOiH0XNao/+W1FMEVK
PEjfls8jw00mZTQEtTbuSIbSPyAPDwyBMghl5egcvMQthk3hZ2Q8l8LfGsHi3nuZYz6Kaai/BGlG
zjTJIPOmNCPNEK3PwD8UsU64KGXz1wAHsm1Q2/3RiyK6C13Ml6WLfBKogNqx1G4iHIJzOMRj032D
RO29md2wM8huIoug/GmURng1MNDdummO71jQnwlV4Vf7Vrej9DvN0mhuschNIJszHgVvwUDTCJqD
KYrLej+3LcSx2IlCYwODewCdd168lVPszpl5SsuaGOsEwoFRlbgIYVG83FoTw+0NIdAgIpwvMTlY
kCuwvDxNSLve+sQna4b71JwQXkD8Rwz3WLr7JhOsCElnOHWO89Z2fbtn3GlsHTEzEITe0T81epji
tpwVjwZHomEmO0bpCRmec28ngM/sbfI0QlXZaASR4WpE/cNhJrbtfUvc67665sn/Ye9MluNGsm37
K+8HkIbOHcA0EH2QIZIiJUoTGNUk+s7ROfD1d4GZ+UxNXcmyxtdqIjOVMiLQuPs5Z++1RRIa1Onb
MS6GLQkxAItKGFgYN8+NncWrLdHFK6Vj8iExyMfyY0Le2THpe/MhspZ5R8sFE0f+YpdVtZ3oI4ZG
JoN3PTLovaOUdePpYTpXghZQPS6AsU2EIkPWGhsK5mjjBUbCEjVMoVVWGeyoWl8MPw4Oeaepnw0/
+mA0ycyX0dE+IYYUCyH+KiSA7cjDNU4e0bJ0adLYl5hKaSpvEb3bB9V1xkUsdX2Dp95kWiTml2zq
TBBQHfqUCn8qnCc7Iw29NrlDVme1l3m23FNS6eJoOWBHPSK+D9KYa+IvCFVDz7uzidveJF5CzmWf
ROh6s+qzGt34OYus4Yv0uvmZEdV0Ln1/POUERlBON+6NMiGgtn0ehcwsxtNg8X4Zc07Hp5jxACI9
9zrrVDFoWZ1wLX7H0oxxbkCUfXJHs9o7pp2cTEQXO7dg+JXNgPwC8uYPZCgQsqFr1CY411ZqNVOu
asixBqGbOQcN5bWsyXszJGXTa2MqyhBQjL2a6qs5x8U2ajgULCMFolo7U7jy/G0as3O8jqiYEaPZ
Gmla8ovV+bWkpC+Tb+3EpP3IWP/9EkzuG5sXlbBasx22edTTrTSbGi3J2h4OMIQdZ/h0nxNPx3t4
XB7jIXhnBBTiaDNXcVbdJG9ol3I6WTtzCNNNOtEB7LWo0KijBgs5ECrq/KGIXequdY6Xm8u0TQ3O
hTi5Z6xhNLspwOi3rZOQGqTuqU1F9+VVjF1kNHEzxY9sibu9lQWW3yWg4TzPTnN1Eib+3trlhqzB
OF4SkLXN6orKTdE8ZLyZvAlWIRPRlfbutZXqCjd+s5ALSc/FXdYRflAAZ5N0Twfl8E1ydChQxnt+
kiFRk/UOmgZcyZnYOUEi3ryqXlCrw9clBe+IJgZDmIfWi7MKTc+IIFjOkeo8gpfZWAh6/uQMPL5L
GSSB4aXOy0h6BrsAQOhgmWV7oIoXl14x5Jv5gGRrkHC5AThBl0XMifiImoNZMH3V/gEpAX/K44Gp
iN1uFVjyZ0aVly5HaOCNbY2izCYGm/OicxHapIPBomCpwbmOTuvum6TVp5LeSzgWGXgxHDa7uhoe
rQjJwtT3KU7nSey81MTtXAUjhMOYEhptRXLg8nv5Z+X6bXKjupKUw4ygsE2vK4iPSITNrXJsFd0E
UYl1DMlJh6wDmV9y1SgJCdB83d7/r2D9TcFqw7DhOPy/F6y36WdCs1+qbyvWv//RPwwx+w/UnWBC
0M7CwnktS/9hiJl/uIgFA+ECW6H0XCM//qlY/T8skt9t+j4QIpxX1MzfDDHX+oPCd6VNuK9p8xSz
/6JitdZz2TfnNvwe1mu1KtcMetf8kTOFGh/FT9FZl4oOfI8HFZe5PiqxDtcQf0v20WQuyUjILWN6
SnXlnpi6JjiCuqARLx6sRNtCipI5oyYjTS6zQtMHm/kS2ytygFk4YDt8tghJv7nSd399x29L0R/q
EqyVfGGfS2uuBF3aZN+fOP1uwPKtFnWhLNEPVkL9COsUSuXomXREyZ7/Td1NXfDjxeIKWZZHr8Dl
kPtT8WukhdMYxM9d4B7dYLAwsrAYLUseMhdNCSpI6tmjpUwEDlOL0yEc3NFzj4Ecxmgv4sSqT7Bt
OMcvo8dVqWQ0wCPvpb7zq5R6k+WBqKF10FDYVr8c3KiqL1lnRQptVoW2Ak6qkkSiAuQIhR6QiACk
5lobctQPFP1IIqxFvPRVw2aXtT4fFSTRGO+UF3Gmmch8BqEtjc4PJXeEWNO+G4Z91DEGmyUSVoXO
tA0nh3Oh4px4mF0jUOxqjUU2S52nocfBmsS1NCBeyFq/uZm4BQq3JLYfLctIwQt4HI+R+6NaMJJZ
38Vy4mtoO/X1zhF288Eep3xhWmG3yRt443wjyGbOaYZSoJ8UmugFuLBBU9MmLb272LXr2dclx5ON
q32WzbPNFCM596rj+YuxSQH29MT4sKiKSYVT2Pp941tgNxy758qlHfAvVE+1rk+qQR8cjoqQ5DCS
SBE2RTPytw2ZsnpnZyMKX720lFcGrNhknRp3clOrahWnINpKwyyvBIckQo2HmSPcOOALZiSDe3bb
pvI+gTOMwbRruUjAH7gL0u377jlBFtsc3QVz0o7rCBxUpA6XJYVcQYEm6H2+nZea2zraVJMXog2L
5Lyst8RbL07QpgQfT41TX4LWmC0Udz3g+2Ucp9sE6MW94ZuozDLNy7tKQnzmzamFrwgbJuMn9Izx
RkmPk2ANPG6HmJP0F8zoq5hJz4/0wHsC6gIC4sos4hSwiIFGTtaLW85e8p0xetZ1GpviznHy+IXo
vvQIdMP1w9SuvJcqzsf3jYOrlUk5j2wy0T8fMTb6YZJRu4UEW+KltrUUCBkwLr4zADP09zaQILkV
hAktm1F5XN4pLaV6Y/ZaOHvi16hEwpLT/do1cv1kccjccA183aXm3tH6cKc/Zw56zQf+WFLD60k/
pKXJ5I5CIg0JJRYvHYMjYlfqwHpEmM7tIfGslRsjmri3qBGKEm1q3XzgyvBy4YDipcybeor2HUfS
7hmaiH5Ay8+LYAC018fUbmx5yBnAXATyy4ZUk04d4zGjIZZFNIZoO7TAS4huvHE4Z0Jyrgc+Bf9j
tmws3rZgh7eA6+IFqypoEKq+4A+y1WO+LIbxzhg44970oOUV2eAI2/bF7LD8LqTtBE/wosv8IRoz
VDdozFqOg5ylFixi42aZS66lQviccvCGlLsJgpgL0SAvOkaFj9DfZVVJzk2LNyF8fZBzbXDjaoR5
aivH9aXoFRO3DRlHrKEkZtqP6WAg24ZVmMhnXfiDTXwK/Xqm2FZef/acyYIH4lMK+atRECpKnOmj
F8Uq+6gshZJlIwZUpk7k9/l7xQphJehyF6GIpK8qwuN0bJCI6hWxoXY2ByyKKh6nc9fC5mD+paxr
htFav/eHqM2/Cq+y7XbjzpTkVAGQoN+U7D8LEQ8DYpRTVNl4ITkhS9M8JbZDI0RY3oIxL41NdOAL
g1GKoWsFK/BZjEMU1gtRTGOs1xKrHp5Q8hs7ZioJhqWmC50hTk5OEUSI9KMUE2s6Thw3rVlsE68U
R6PD/ITen4otfR8n7tDt3QYWNWzeZoajUgA4aBrffNfBAgid0vxoVIQx9CBiNmS59YSzT2TcW7kd
fyq6yPu65k6h01XVm76QN7Cl2nlH10Tfy9qLPwpnrHZ0hVxg3J3zgBe2+mi5Sbm3KzOOQm+B/W1i
/7sLYiAJXpPTgqYyo5Rt4uLJzjoyVQn1wYHZ6w21gQ7xvONdLqfmzVgs5Y1AObwbkEDcs6w3H7Ng
SN6ObnE3eabODqrt3H07t5qSrK4OtFPSt3Eni6epdLt4r+j23pCJYQEdaBec1wENUQdV5thO4NsK
z2PZG536kU2nea5E2STbbIGP7qdm/T7BasOlLZG1+FIMVQjIRF8bifozTsdyG8Mw/zNVeBsLpm/0
1LJ4PyH1uYqYGPNtgt1/RgvIcWC7mmIvbVfWB79oZ9oKhVOfvISMnVhY91lUNwdTJ8NW8RufmfQ3
E7vUKE8V4vVxN5fecG17N3obNIk8GN2S7wXmZkp3Y/H38yzl1cAue2HBno9mVc2nybCCE4X2BIlH
qbBHlxW2w5wh5Ojk45iOyxfTLLILQLPloioVFL9pbK+t2O8OcwzmaM37vLquvU4Ovz8SzWVM+rjq
3TMSD/YwD+FFyuIfsc5VejUBuvhmnNAoR/5sGhkv6a/PZD+dJl2GH/yPPGdGfz/1itu6dPxs7Unq
vlHHnASv0JwcdkF409hHmfRfwOmo33zqDx1jToIeZmaaEauRyqNp/P3PdqOFbsMkgjPY5eYDnglW
JupFDjm//nU/9IxfP2elIXJe5+qaP3ZyIfTJoQtiqk9A4yzqpmLTWPVZQkesWP/+w8j8Y07NCR2T
3Xqvv2mDWywiBv2a4EybOtjVq45m5cGGRjoEu19/1M8nacY5SLwoBki28H6k6LZx4DUA1OXZwRp/
fQ0uExMyuA4UzaXzUDT+689b53PEZzC/wkz2Q+/dotteV0UpzotOond/7YHg1diyRNVxHOrSmcv7
68/8+RnxhRT8TBM+oS3MHz6zrtzW1AXyymFI1XGaUFhoa6ov/8WneIyVSMsQ2Ad/uGlFZE9VBDb2
DG9DEQ/A2Mfz5+m/+C0UlLQ41k47bNfvHw3ZO3ZLjpc8o/L2tzJFaoQS6r+4SwLyNRZIqp3VD/n9
p+RrwBg+XXG2I3o+4AG4J+OME5HIu9669o0el9+UdD8vH6zpvMz8LCLZ+djvPxLISzRPhXTPBDjL
ZwsN1HkxR44iQ1EHuwrpGWOEbmHx+vVt+/nF9tdJE/MLkxTBnx7IgBEQOCZhY7/j5Yrg5F96id99
yRD7/fqj/sNP5OHwgJau6fYI9r7/iR7WGj6qtBEqrdIYAq4vS8eYtnB5YPK1gtPrU/PrD/1Pvw/M
MmkqpqC59uNIbUQ+6SSBtM6FbNWxKt0118FPDhQ6v33RfkSjskoGdCewq7te4Pk/v2mJr3yT1/m8
qI42ZWaVAnc7DLYHaGvqWuPog184c0zWE+e6ibNWdx1bLBx7FzUzxUUtXlB0dl8I+3Q4dS5Vkdz5
uWyK31yWn9c99M0O839WcyapP/LTq1RMKb4FnvDS4YPSCDXcijjoSHNxedSygGP9r++E9fM6xGyT
t4rdkfk9E9zv739c0C+J2GLOhm9w1iXflPqhx9TxBQ41OxYQifV5z1Lr2g5F+wFF2GKRKRjoh7az
GTG18bCs+Cx6zz1C5+Rfr80BTUy6QeswzzR/nCszDEJA6PPWl4vPodsU2UcrNpxzVzhVisTM/F0b
56dnU65yjpXIzQzUxR32/QVpQWZx6J+XMzwB96VDTE5QQlvxmOqGavzXl/8/fRh9I8ekQcNS8+Mu
4C9g+eM2mM861vqO5NPgBlE8VY4wG6qkX3/YT7eaX7ZO5y3TWc9ir/DYb3Zw0k2tpovM+SxpKkuO
r3B4gUolVIm//iD7BxcG6cMsl+veLfhx8qcRc+EkqZaNN7GBq6S7M6nhyFZBg5I/RUCZukuTjXRC
3Bg9bTIlpaYi8Ry1aYt1G6xb/ZCkOX0CY6JYCjsLjffiKXU0DUkri66XszeLtfsxtfBaDpMdz3d9
hdeq/LcLsVzjupBksK/B1f3xJJJW2EE9EEFne8FKPVVDfUFUnh5ic/7Xhx4+imfARQdCS++vgfY3
dweJn92PmmmNQmODepXI1E1LSszOgHpzgen22/7hunt9czp32dZABPPqA1IQkBbW5+WbT6yW0rFa
JdyzbLX7VUp7PBOFGLx7bYisYzFr2y4F5Cqt7d+sdPaPj4jLJ0sHrDafbCPgEc73H+4WUZ9CgoOk
iem1XPCp+ZKQGQIMmdZge4/8T/hqcpeUmM7qrkFc8wY6Kk6Pdj8zYoZGNz+YQ0kXccnXfk2rvPVc
P5BMtnkVrKpSdhmGNyu98/rZqPgvTak4BkacZzQufae+F1m3vEMCxHZnsBkc5l5ZzRnZStNtUCbo
OzFpWmNdlNP3y2kckQ/VImrY+vFk57ekSqJqAt1U3k90G65K9gZ8uFTe1bNlLIfaI36LLjZWVNPD
IXlDW9qsws4TQwDNTDU3fQ4xhtSLhqlYPbcLBfSSnrGYrGFfhRhwh1hQPysmyqno6X0z1KtfHMJc
mbgXVkbzaGiswvoCcjinKW5gRwER16zNUPyAyd04a/7sQayqT7KmRXkIFClfRznmFCVVu/C3C0zI
vw6fwIzovATFeq5pG961pCoEbAQGXhN4qFhRuM+KYOUTHCz90OilTO6csi7qmzxux/6+czpuiN14
vN21VTb5Q72Y7Bdq6K12b5lSP+Sm7d8wcqvzB6+xui+6M/kVOD/F8tWR1eDeqtZaW1FTwW3GacE/
5KeLF4H8cXnbWPDPmfxn7s24ehvpaGBB3aeAg/ReNtiBtvRB6Fz1S0Ij3C9nSJqjE/FfJEQisj5h
Mq1Orc4G462uUz66zRd2LXh1Li2cpHA6+001jaJ/sFIDCF/O45LcUS5iGLFQOEEJNdAnj6OC5Iwa
czTChdgqBPM2S7hYMLacK2BccmN7U+rduOA4p1OCxwJ0rrbG9Fqrgp6Wj4BiOeiCEnJjpwFdxhg0
lXq0KqEKbC+CB6xKfGlfjVSxN7yeA+jZ8/ThH6HVkEgUFmckpjjKCB7XRJ4vc63/DPolusMdpu/+
asGJYuDLOIm2Ht3MFi9plJAa2g3dRLrW62slEcvwhLL2Th4IjJcKUpaiOT9bj5a2kvRIt5fevN27
LONKCp6i1pcURkkhuK52t/bMnawbPs0pzIe9Zox999dohqSNl0g460Eidjnb+bXnvpRWtnZiFe35
TUMG0xEnFx341+3PkwNNxoTelXcjPOYRCEtSnQEBy83uUsJSWA5lYzBpKGaXC0vUErRdYtzj9L6r
Wr6IZdI72TeF3T1Ui9XqjzDXHQMvsCfy/MGvAz3cCl3A7MiyymXwG6XzV99gkrHL/NZ272eroQuc
zJyNHd6/ySvZjxkDwJhL6BbwrLhMc3Le4N7x3nMwz8lEF8QfNM6mgPiEsTqKlpLePKnXoP5UR7d+
LmhKYsOoFp+OQOaCLDNNTauNDnnv0yBbBiKR/9rx/29O+ps5qSPttdT93+ek7792/f97l7JdVOnL
t8PSv//lP/JeDzUuEQVrKUaLxV0zH/8elvr2H5yg6FIQS0EZI22Odv8MS80/1sMPkkEU/Zi8PGqq
v4elkIjWTX4V33HUX8ep/2ZYisb9hy0c3TuZn67wPItzivNa+3yzhcezyyqZ0Qzu6A5esM6RzQcg
q7s4c+luC3c94eWDYz10lrGhHcdrnup0S/T3dMwTZWQ78BoeLdJAvSUVEMoFXeV3qd8Xh4SNcuPQ
3KkvtQaQS9p4n4c6T8QJ+K2n9kM2REz9DHeSGMUEoXdktcvtGKAzEU2pj23knis/H+CqzbHaxBhb
Aad2QYR7Q0VhILPnYJreWV0RyY0Liudp6ccF42cx79PRICLYzYb7eKqtc19XabLRVTdBVzUKpC9G
1D6IuU0BTC5Wg+CUnIqmNu7TqMk6vHn4OZTT1rfLNFcb3Tnm+4XQZCgf5vyI3MvZz6pL7ojPk+0m
WNZfXlR5B/tBplsC06EtM8KrNsk0l2/jRIi9vZpSs46/9szWugRW+lSTJrGJoTLf+u6MyLboQ6M1
621MBhQTx9Tt3+YYw++i2nLuI4owku6lci3MyAO/uPCNZRsMEZ1lqAo7uxmtjZzbYst3zjEA9iRN
10GJp9fzGOk47weSno5Wmtx47ox+ZEhApyxjvyUR1C22Hnq10BWTC6U0Xlw0VGqMkD3Lns710m+i
sj+C6u+f3A5dz6ZJF2tnMGJCvzU75UZ1leB+iOEGWxE+NPNDym6xHfgtO8RB76IKBig45qc5n10c
PWb1Ua1QbJyT3qac/QQd5byLrV5sSeiOHwCFOpy5vLq49bOyvRLtUHKpizLxNnirJdtdJ+9yx4i2
RuKNHyIV2fdzCy1ZxFLfzEvztcfyPiP7WuQuatP4bpmy7qwDtJaZBC7MTPUGZSp2S0vii6iM6J5p
8XPc1VUoei8/AUuI4svUm8V4r9nq2hcF+fqjObXDn2k2WveybIB4ooh/m0PV2RJVONyIrmvxkY0l
l2xqSnULpP3jpN3hajS2gZjM/OpWJRLQqe7CUlTtieKc5ApMMW/mwrO6LcZ5H8RoMjwuDOdDSp1i
J1v0qMQODEN5NIFmZPuI7bsIi2qaPiYgH03QJqQw7Dqj7RBTZsrCEwlBQHh9uUurbjTvSaIpwtxM
zJumDTwn1NYc3Y+NfTcJ68PSBR9MNaCxcwKm62bJ5i7TBrAjwjd1GDueGDO25Xs0fo9x1Hw1bcgZ
8IeB96DrMY+iGEf/TVK4zQYLGJtXIm187Kwd/BdoLjtdcu3a9EILeOK0CCaXh5mAtXCIu8m+7YJu
iQ9+pFXMltp8KFOjQanUzx5fiYgOY4juAMwgAsRXdUuU6bjtRqnBBgYM9Z3klOfL2N7bC5MynDhW
CYGHUQUuWrZzZuYNKlUyNcUtBqho562UDTLerF3b9BNxpIaxtRrpv3dVOQuATJeK88wxZmJ2IJph
VVDZxl6sRA9CZ6Y9GgUct/RfnxnsAknK2uniw1pxKw7ZzSslxF+BIbB8xX1Sl/muWXEiklo19EcE
jRndyHO2YkfqYWgOo7uC660yvuXkSCTFkC3LY7sySwRm71tt9sY7oALJUFwIgIy3JWSUYpPGtb8D
P1nu1zD3WQM7gndcQwTFXws1Raz8lEKY9S3IWLJXBYgpiuR6ha2IV/BKTleQlUq1906gnEfqcVxk
ktZrIiyC1mcChw/RK8wlWLkuC5Mz1FnedAHOgw1AjR+R4WaEja5IGMFEeW+vnBi9jNdiiec/mRnj
KBw9bw//AocSPIWBINAOeBbYGUmEH8cgaPtbAC/DKYIUHWL4UzdpMXxkY5H7qS+Ic19Wok0RkWW5
6ZuVdAMUrf9sv/JvvBWFA2Y12I/QcWIPYbqzAnPSFZ2jKj87FB5UL7TcRyISzA0SKX9XrcAd0v9A
5KjKPOG/hIEWECImJ1fvEN+ZF9kjR2TH9jH1mjahmVZwAUya7rRdPETogkKvi73D1ATkYdJR/nNI
56HezOicIHCw9k7WWGyxA7SnNrAInMkg1mxN7dwp+CdkPgEjJ+lhvk1WEFHK+TvMi4aYgRVTJOzU
OmNNiPbT0F50WbY7cyElRtRKgxZupl0GoAzqPbraZQUhqSX45Ad9eYqF+tISMLMb8ulTWZI1b1oz
IKWB7cZSoGVUFx9RGjlbSGFXyPYPiLidq1OCMPeHUdwjhYBzbXTXeM4ehhXgNCXZnea6niPg6byN
xTX2XqPtcgpLgnRh8GDElnuxdApWRBDDERmHPlQrOgp2BBHTgMXdh5YkVkn4cD/DmerMuN7Z7JyK
6kU79AxNZ8ax7OJvNXey8hdzx2m5Wd7CvwuM56mz9bxN8cItWwSedkirt/IY6udWUbg7r7es+Yjz
8614jRZeXmOGu7xwr2NukUBd46DcEDsIad5E3PJ1fk0qNuk9vrFr20i2DVnM751m0O9Lgm3O3pp2
PFC5HtrZgHA3lp4GBjDn4xlF6sTSX4DP1WNCavKan0zJ2Rz93JAvc0aQBee57IyTaXA2zFXKB38Z
Uk7sZFCSEr7DyjkBFVzTmu3BOOAtFnfd7Lf7yW8tFNRrwDPBljMCLIcLRFSM3idmHL9z56jZehmi
X9XkHYcOCGXHVK0h0iYSF4Tz1BvI7R10nDWmoItqhjLZobygVN7YRElizs1Gcy869raNDzUso58w
oODK0efMnVXF28XvxuFkJvNwKZLcwPKw5l+bESksqBjc4I0lDAkPrF/adJ8LWkw1A2C1TZxBUu62
5odOoHTa6szM7v1EtQ9ZgAx7E0jiDHC+i0OXRnpPV10eV43UCPNJY6Q2YXPh8lyjvYsgCLakX1o3
5WvyNxqoGXt/6u5lJw5OD6oJZnKPeBTMGhT5nNiFbk0Tj1OU7cgiunjnaKO8urNkkskJqEV4I23/
5KI2eQ8QBOZ/Y0ZJGA8O8eXNa5R5l/dmmCI2eWbxXhB3dfKCyuaT6+WEG3kCrj53NGo3RW7OGqJb
nuymfiDKUg3CDvtekqzjyqR8UzHIQlGcJ8OuF8ltI6ZmH0zksk8AsE/yNay9YlB1T34REe6dqEDk
V1LtiEF2zv6whr0XJFx9oY+VfAw4cz/Zayp85MIYIc5g9G46k6PZNoqtOLglecsJ7dl77kuc4NSW
MUJqQnhBVcaM0oR5Ujao5LDLMrkqizBiY3tXeK081oHCDm4L/AhfcTgjVkZn9cJ6mp5T5v+7uXXl
8zjmRJzkqvSivdGmySvLA645yl0cYb3zMFi1sxOSIKcawsUOTkBwIGNh2Ak9jhf4L9MVSe/0QMtD
bTBM6zATOYKWvEleQM5phC517e6ttO4JAAHtsWvtsQ9LQgMh+fftzpCJ3Nuj6X1B/KRvmi5drn67
NG+biYDskPU8+xNuXvcYVGbxDNSSbHZY28G5JhjszETRPANwavcez+vFbGN5D/R6CicE6yd7MfmA
RRgbpJLNDoabxdnflDtB3DNY+p70pLwoq/0kG3HICqM6aWpv8HDF9Egzxtkbptr1TZsRi6SSTQaB
7Joxtr2wSIxbXkBeFm+0ObCw8jm5SsPEaBsCPTK5owlREpE9zu2mLjvedYX8sUk5oxSl2XKA6ovP
CcgL0CVFMu3SdpDo+Ovpi4Tu74dNEehb9EKaECbl1n814v+v/v9N/W9bdM1+Vf/fplX1tav772r/
v//VP0JpSMP+6sxHDk1hTYn//2v/wPvDRgJhEl+4aqFfNdT/1P7BHyB6sZ259AsY3Xp0DP4RSmMI
RoQC+BZNDOku/1IoDZL3++LfxO/qm9jbGBg6WCmsHyZVDoSWsncrk7OuUSctWn9XGluO5hFISEvz
gLoOzILZGRu155hpQZVseuer1gXrdIlBDZ3p3N1Cb8A7i28gW97rpXDdd1bAdGU7ddYnoEzxU6nB
ybD3i/cjZKBbOIo9tRiQwH1aZwLmbmJ4JK3xlyFH+qA5GFmSH9dd8OJlBNaXWtwX2DM/GRNQvYvZ
tRrspbT7mzGDuvjk5JwVb7qlXQBKEVc5gJ8pneFL9iretjuNNhYMOCSE/TLj7yWNft46VDph4jnD
hykDG6E3A3je29xJAaS0rHTNPufevgXDWcrQsYm82zVFlD5ZCa9qjP51CRVbqTyBkwbeg83/rXQH
+9SxXhxsnX0pmMvtUi9d8cItEfUjr+khs9PHGfbGncxQMB/5vzi3OAejEpoqBBG8gr3aKBLwdr1l
vGii4za+iX8MWJNHo5gT765l9K/DEZzGFp1QK3YLY+YHVjxxOwboUa2es+ppCIKWqf8SRO+W0vfe
NmssHOUUW6CKesfYZl0jijXLks6sp6LseQRusTMcm7gXScOgVQ0b86CrswzqgtATDyH8UGJoZLIR
oQ2f5+nSD33sh0bcJPg+5PLQVrGbmocoRp2ZW+Ale4VaxO4nrECkNGwRj5Au5kZttvfnKDq65Kk9
Nwvdps3SGctjUHiFu+njyUuPLrltBT04f6ieYlI6iYcZ6LFrgz23CLrugDZyNrsTDJuqJICvEGxc
BPmomDtHqpAQRbArOze028a9LiKadtqMMG5Dcj+hXXvwk0gSPUAmU57XUxamq1XGJdob3gwmLmYO
nOyLxXDSTSds6KJLNGIq8ylwDe8x1+AVhX2KB3UrZoqgZVqob+o1z6wNwVkcwCBhMMqrfcVk6skw
knsNY3yj+Jh9vGgM9eP8wTInYjW8NNpH4/wWNV13asHC7cDzZTdtaZinRrj5vo9a+xwY9HtzxllU
+Ql8GEIWzy5SEo6NdXoxink5mZgJuUGF/RTMNgZ6MvVaK/Y2WdIbodtn455ou74/Q0DPTkxlPik2
sLNK3fjSokwkxq40dwAUD8hnw85thr3LmSZHYLxNS6MK49YIDHbojJNTknwVUFM8TSkYoD7cyNYE
LuQqOJLw2vGADXOM34t0OhRQeOGy5W2fGlgoCXnfIDOMQldl1h3fPrtkYjaIckRnd8LgQaZzAXzY
J8Vqj0d0OrbNSO4dDXLiLSB8t+2pmsTb1ikecj+9WayIudRgAmZeHlPZH2qzC87eeuAgSZlBJVk5
Js0lkJIqlgkluPvUte3Bn/VtZhsc5cTAgbQp+t0YIaaNI/cdZ2j0AbQptlZZfC1ceFN2Ncktco/h
bWpUtxzVrTDo8Vu1yMr1nPq3Lv2eTVZqlKR+YG1sHEz3JtTcXalVhTh6nHi2Gg7Z3A95YO5BTlkS
DEdfFZ8Xb8YmYJvBWbJcnvGTMb2KnOyaBH0GW8Yh/c9Lrfs4ae/HDIurz49a6uqqCbJ5KdbVLB8i
r9n4GS7IprHdh9Ru5blu+iTkhjHS0E3wwWuTZ9PoGGfY+s+kL4mY9LCUdikWZDh61KQIl8/DnDq7
jmX9nmC1NThGBqc886h71T0yeHPPMkEkWmZMXtjlsn/PujJs7dGLxk3j9Nk1sweS5Pq8P5jcqL1Z
twOKVpE8OFoHt0qbuBuMHlN4+QEOnB3SWHgz63JfQfDe6IyWIC65B8JIWF0IsYoGM9vj/3P4eqR/
Jm4KezBhd2jxY+YWkR9Z/0gDljNiuURvp3y6bXBq0+LqsydsLU8CouKmMMaXbgmeZQxMdhDrSXNo
AGoX4GztaQ836lTL7BDYGaURRPCrbcXtYfLV54owjB0ZN93R7O3HJvJyHuAcIWGZFONFtJN5TSyO
wUFzU3TJO5nboOzAxpi1S48M4pM0go+E0SG9dkWYr2tpY/h3fudQC2X6QXPraByNMYhWufgfc871
z4XwJb44j1fNIDfT9kYSVcbd2OZnpuP9XoytfSEO3d+QSp4imw+IOsvnwj8UelhOSd0f+4YqNI3y
A8ilNIwDo0GqbBA+lBfhEgXexp/g2VEqDu5n1+B+QUYz/OuM4/4+KVcqGL2hW3Cv9CWmkUisTCSf
Gi3pbtjDjU5b9oSpeLJcmjQAe4NxYWPNgmBnq/7tiA6qTb3y86irY+DPz5mXF7uR34NxoM7pNXvp
ZZzhH6rS2rsQdewwJuTnqoVbAHSMCOgamMJeRCri/Ww486YbYucDGYzNAwOUvKIDhTVoR9ldUaA7
1V1sjB2YXgW3r2dfawDHH+eaWHjLspp9NTTDjQ1gL0xtm/7mYMI9dYynxJjW7ZkGW40B0/DFdTI9
+x1mjeqNGTej3rrz/7B3ZruRY2fWfRW/AAs8HA+BRl8EGbPmKVN5QyglJef5cHz6XlRlVVem7Sr7
R9/8gH1hOCFLIUWQh9+w99o5/nGC2NL+rkw1efS6bDlNg/loTXr9lUGYFh3CAm/EznZHs9uYGOmh
FVgVCESes8Z2UN5roQ03InYTX1mjuqPpuxlLTWOBrN0Wc9xfZ1PyaY0V2fWTU51gbH+iD80fpoSc
Iw3zC8KlgaCavPnC8WodRua3LykTlC0+qPZIv2ts02qI9w5Mr42UdeYXmcUf2w3Pa2TjttSldhnh
VnqqoZoTwtPJb04PC7tHxr/BlZ+/VNKd792RLLmsl89mZtc+gHz3CfZYEmiho/uGG6cPUAp1/BSI
pzyXhBbTnKpgstabiA8s3cA2hpCG/p37ml8vYoO5LdK3us2+zrrm3nleOXwyu2FLOx1fQQOzyYfl
ke2mtWBAmrRWzFK8tTa13ubnblkqqHE9iWBdGV0KIz/gqs58aKcQtlgw3WGOaOjyZdzfAhKXh8V1
mk8aPJRKzdMDge+0ll5CepeHq/eiVOqtyeQrp3O+gyXgBexw+8eEgY9Tmt6+9to5IE842Ya1wwOC
5XrAKgEMnW0gvyAVzMBpYTLLMOzmIhXdsslVN18UFlARtk0TiODmlaxi4fdTngDQZTNzzwHZYRjr
zZyobDXGa8Mf4asorIyHV6eVzw3K4XPkzPYOJE3ypI+tCcNB5hJTgzWb90Vsiq8IKpyvVlICyl5U
5BFPRUQZsrktupdsZ+ABxusExsUqhpPbLxrEPD0oTeM6pFExuW/LFrtxjFS/oPLwYzIzothnEo4u
6dzikdhlxRDdexqFqLik0PILeJqttxwdY3xDxursG7BpZF/XsMxhA2BOqYjDm2xvw0Nyz6d2slNL
bQB/k69XVSnIzP7LoCzlG0tNCC7BG4GNFXvThs2a01kRlvGRU1qTWiRFfjAxGmziNh1OpT5uw9a8
SuPUxCbktPucIf05iQtshIpZekYc6rzEu3xo2rs2Hqy9Lr72TK12Cj/ENi3CR1QnxSYnEjXULDMA
MFkHnd1CEUhDbAVzuWU0dFhKrruinaALeIbwK62s/YShGv4i+vI2YTcpnWHDWGYjlyz+MnrqwqHA
3+mStxhA7ONUAbAmWB1nUFKcRyeZg1RITHQTpSHeNobfkVvzTMyrI6OOO6ZB1h6I8mte9o+4akho
cEhzYvZIuWyDocMHCclaBbU1E9RW2+2l1k4DXEPNeEJ02xFWWBSPk+oQUAAyhMWpAW0Q0CtMGB1p
jKCaeScsBNRRj0VT44jCp+UnVZi8Za0IxOQutwvmzS3pSxs2gCRfTDJ8dEV+0cS9ddVanvKZgH6j
+GULHHdbkS4VowsGN5M1YHXs4t2S98UjIwt2wlYf7Rqr9LYWWdEU3dIGQZHmpIlzuMxjVuw83W6u
HBl+1bs2CrxscvbxmE23zYwVkk2q8FmAUfWI2rsGv3FVTnN/ZegVc6Bm9Jkur5oJfb4iSPSkCUkM
t1OZvjsMWEM8d7xA9f1W0W+AWX825PIS1c6ehVp/QZs782ZkOGuWYyizYYsrbZ/H3zTZEKXndDpp
UGl9ADJ10yQmJPuY4zFupA+0Vd/VNe0tm06TyeMAyMMWqFXSM7A7HqApk6VMPgL6M1l3Ly+T27+G
ffS1qjKun8q87dWlW4WPgDAUpMMy+qJpkIZ7EJawFBc/Mt2LxZOfZV0FredV+4yH44bcBtI7IFRu
tFInJtiqb9OR6kzrUt1X/QJXPYPzfJWFpEqCXL7pnWaQm4zQWh4JKaNjgydBgymmjncz+K4jSzrn
y9zG7yY0eYZq47yJTYOJ02gRFQBStHjOq7SotkkiiiseWSRrT5WZU+BVrQv5oS1vR2WQ7ahNjQ+5
INuniRa1fm1AWYZJgujbGAU2PVZYNDl18zj2MkfoFA9Hqurs6Llxube8EpQAeaznUe+dXQtAYG4X
HNWVd+2Rx35TJpr4Ziddf17ixDmRhdAejHxes9LCecd6un2wyrkKZGu80MOnl2TE0eBH+vWyRANo
zCq6MFHs+D0O9kskY0Dyl2nam6SxB0QtVruBqJWdQtUYtNCoQ7PE80U2ahDhGyTqE71u0qkoYLah
IW/VSUTpsRfXqbk14jy8drAJM4ybv8oCGV5huJh2c94xitrLss/LQ5vOR7sdsC2OwxXTPcqKLsaI
mnlfPF1PgkYydU2LmDl1bZeUQe0SjBk/vvNGdp80Wc5EuUfXv7MM8NVqMnw0lOkuJkrjSN14dFds
Sp4Xw47jyt5ymrMqYJe8zaF3p3F9TTMl7/pUs/a0wkxczCl9HjKoXrCZ9eySRzVPoZFugbGsdy67
Um7qLIW8Hbr2ps8KX0PytqmE0ZxdVjVMk3NgS5kFoait0w1OQv2sskadGLp/axb2ObigNmtvYSzJ
leB0304gpm/Slo+xyiAgexnIpjwfIc9oyBQIWAyyRmrn0UpvEgNzY1YVl5HjPrFL6PbU140/AaPZ
EJy8K4W+j0bmHTnDdL+243lF7fOjZI9pNlHvS1XjJFSXM/o9xCIhCjcTT3BDn2WYhFHDK9uMKubP
AyjrmJ2Pt5hT2dbDQ1zl+MGz2qZomU8jd6rfr/h9vVeckbZoCQoZvg5u+jVhci+t5ga09nRM2IcH
tJAsWNRTHQ4lSRbTllaLKxmVn68GsoW5G/SrRfTGXk4jY5SFhy6aL1zb4m5OtaNM++0yOJnfNGR5
0Ogs5afG0hibjOModwYaM87OO2OOZv4iMvoyZ6TzkqMftbSDStM3ywJPholAIMJkPMVgItnyll9L
VXm3aaTxQUp734xNHOA4XB5xVNy4i0fmTC0MJCL6TnU2CZ5tmzo+hbIGSNyd2WC76UMRxu9SNFfd
Ypwz6byYwkAV96IEKb9KfmsHQLW6TOZtKcg27govaNLSF2mdBkszfKtVm/m5ln2JGy3eNqv0r2O9
mTHoZ6gimZWwTY6CsmQWEIuFsiUNv6RVetPGHNB+17fOhM3Xcq8B7BonjZqeLMSIONVxoCkfmpl9
Rs+THMM7OQd63WxL8EGsoZS7GRvnXJO4ApbWd9IJ7eaU5f2OKQ4OnLy3N9ki3IYn9Nz0FyjK271F
OIq3AZFAJm3eIIDkVFMbtMOtTbxr3IA+nKjI1YNmOUW3KyRuT9akGfniJhLb6uzQI8wcH0af7FLL
Ew20dt4jO6yZOYDl1lkhS+trl01upsjt8jomFr/Kzf+v5/X79+rqpXjv/mv9wa8UF5xzsfrvH/8J
J/L7664JfD/8Y1uqRM23/Xs73713fc638oOi92r9f/6rX/zb+8dP+atJPA4mRGv/XIl39T68vP04
hv/1W76P4dG1/cJS0gLBh7JkVdr9PoYXqzfjt7m78QuiOlCqjmGRCsEy//e5u2nzJfsjss8Corey
S377e79TPf4MqSmMVZn+B9m87oCZ5GUYumMUAeTAL/RH2XysrGko29q8dMPOBUxt2cfZFAy/7CUn
BAeVU8PtWZ0c4TWCM7ihTVro3kZH5vve6JoLeFK98RmuREYAa97G54ZOlDln3TCT7FtrfjIHa/is
sqINVDTDC6+xJ/neIJGV1Srl9ifIfdj34yzuejIinsshHK4XlN0TiOty7Lk/WpbrTdiOu4QO5eC2
UKFhQwz9xq1ntXcQiVebOk6njMhC1LaBNgOqtuYZ0UY8yTE6eJZY+gBEgP6ViC+yO3iIZ2+NqzWs
yeyh4JArpusQQjlnJmN2PSAgaibSnH7XPVZza5GpK/qp3nPW8lVzNZuf8NDNpNvbzXyEpkBnT87y
pJ0kvyAuh3BB6sEEtzBvDQqqW89Ko7slzYbrJh/RCvMwDNDgyMgPidTbp2PrHgqUe42fAs2MDmhp
oW3LPisDzWoZRrKuMx5VXSt3qYORcD3VHEJhJ/2+CA1Kt7204cHs3BbDnc7Gu0BO4meE5l5BfipK
Af1z0I5WJyqW53XUMJhIMSuVJZok0pbz6VNX5xamd9QMZJyajmCAZyfhMF1lzWB54ADI/fY2ZBa1
xa6WtQSkhtDUIX2dGXB4HYpZ2w0oBLvRtzuclLyZ/eAq9sPaEAds4x23OujdKEISYqlfgsbqhvXC
gSa+TKjmdxpiR6RKhQOu/KQUeiT9iviaVJmsIrpuGJcCrITBOudzFMaGsTxPST6X7RugfVVwOgJ5
yMPbj7v4//ooA1jUVl31Tf14eH3coP97sv1/deCByP7zA2/82+X7lLxWf9QdG2zf+LbfDj3d5Mxi
8WR6qzXsh0NP935BDUAy6m8Ap9/PQMTFOtYu15NYmfG9Wxh6vu8eTfGLCV7WkSZOeFaFOFn/jTPQ
/slJRu4pLw98FfCQAP5k/bR5JG8gxzhSphctT8v5xarWqInScpW11dENr0zHcRWHIlCoukI7VkZM
A+x7cDIOmHB0AH3d/NaaUU+Bo9cEEqbzsCDPctz3ps1dOHiu0y7NoVQRuxeGWfk4W/caXkDZ4/rt
Gf91bzmhD+haZpZL9pZrOI1pOxNNuSgle3CkaPYUq5B70hpDRQIfc+9nVPh5MiOt1FYrAwV5WZwS
qY3+JF1tYwwkAYLliAh0nOILZyibWt7HhksYQerr2NUpgikB4XekZV10Dx0CbbGVqWXm+qekcRVM
+bIepEE4kl6wmk1wN1Ek6s1rrHXtzm3q+YZonRJUzjymfKsza8sX4jDd5PI/N+C/VHFYPJn/7Aa8
zvIXJJs/1hy/ftP328+zQHdTRLDCFzzlbY/r/7vsH+8kN5mD+Ns1Pu4jvvS9BPm4/XCOfkDVqHl+
u/XMX/De44qnMjHW7/v3bj1b/Fh+CJy6LhtiWNGuIchnWl19f5D8t0Mmy8kRzclS2hSYjEBVPKgd
/GgJmLWMq6Pt8WTdIH1duC1a/DREr9rssylqsANMWlsv9FQFweJ7rdfM9qFHdH6G35mkN8op2y8D
RJxne3HKUywiVsdjagTeanVr9CQpwCaFhFJl3gDfNoVcWTcaFUhck5cF+Qh7zixo94j9iJbYYD/D
Ytp7JjyHwS5QKLhPqpnRJI1TL29mJBQwbdC0k8nK8WFyz5W+F9UyeRmUFn8mL6QrDhW02mhXd+RR
XShbjxW5XehrcO9AaWD3z1pbmuNVHluOdHeQb5f6qurI6NzEoJBcHwwxlpuD6hyznbaMo3StgG8K
CwKTpRHShAdZ7xbhlTSWsB83Yc77iURtLvqRxQzY7hElPNApX+Ah019HEvfGZZvFWLZZpZedzZFQ
phVT7aJnxDdvnB75+8pApIeblGfhsIrl0lgisNPaWtjRDxFDypYGMXYzxlB9taRvSwhW1s58VUD2
hu9aJWT8GdYQ7Y1sCtsr0n+1o84M+Aa/ZLhZGPPSTlkcR11cHmONzIOIKuseHSOaQPpDOFaiHG9F
zhLP8er5xa2RUxMAmPvo+OMgqbpmN8giu2iJddhXnVUw3lT9PiuHBsRwWTkbiJX9Gmnouz2D2aIo
q8B04ujaJjnUH+J8ChyCyAJL2SbSRdjC7OjC27YYi0/gLRX5GYCeNos21Nd56jwyKIhuzajpbhgJ
uLd5nQ3PlHRTEHmkpbZ1PN1yPVS7eaiSp5wMlZvcqOZPWVyvnMqevWToGmFAc+5eeV4WPsX1ZB6m
2NGuNbJV1aZrNcTEbmtehOCYEaNAgQuE22bzU71ONd0wdx4bR5T33czycUOjHE2+nTJl8ZOidSe/
mpflWLZYg8jaYffR96U6jhNt5phn0ZNZV+bZW9ZoEIE08IFukfIYQV6YBn3W5t/ESGTbhgrSnjZR
BWyerhliGE/0G+yp7rEd7Ye0cYMu7S1SJBl3XYi5jqJNSjoLMIK2H677KDLOYpqqg2Wh2lYpC7QN
dXh7G+dO+dTSK8MQJvQKuu0nfLwDmYxSnviki+1c004Q6ycvlzmfbuEVxyembO1DBKT7c28uBcPc
cTJe06rVz9pSuummaUz3NOaTt7PS+n3wmvAgbIR18ZThwWOgQPaZ7D/rTpp/mrMl+WSOKrF9u5HZ
p4ZHPiMw7jBHU+1ed0moYaCrdsQfnomIQfAtk3yfshC5Lr2SgNqJWRnOjiwFzlV62rVIwVgtNs/w
DWzK5KbEiHqatHoipSvKTK5ixnqxLSdU80rrApadM2Grfe2P4Riv74vauCjsWLXqTJi68VTpXhmY
s208WTgbr3HDPCZLe5/Wmvs22RVDcJ2QSwJUR5Ra9F5L+kAPYp0LfQ4vdIUNwkm7MHCT6OhZnXtJ
qGDDrdF39wvYssBu9erV6UlLq8elujFDb/najFXbbEj0RpBQjPU5SiPrEfwWM4yGeexmLBoGQYsX
XeIB758V45qyyullsoJZeCYEHsipPWEDiV46PPTvOVtavxuaC7wa46rPnAKk+uZnIyYx09Rcg6HG
OM4XH7QVi+kSWwVlsCTOrJgeAJjmrq2ERkaTLqvbLO3WnaoS3jbvJ3E1dMmaVRau9Pa4GIEvGbGa
7qrRwq6ZRaN5Pyhs2PiesaL3SY+1+IP9g/p2vrO0UF5UA/BBZjhAAJ0VBEmUK+dcr9NJRsjQGG3J
GDnLaOm/xhDhiu6uXEi/8wbd7hiAfGDs2CXxsSokALJ6JpBNI7PhqksIasKNRNKoPr2y7SvvxOis
PSOpofzQiMzusDvaWe3BubWmC00ZrAfpr16tqrW/VZr1ltSNcSHcoVP+3BT0rx5ZkG2qcZNr2eWI
/PLSM7PsItZRDWzS5TXWcQA3OmGv1jQ9Vnp7z8hI9yW6e78MV/M3FuJdgldwryeLd9uItkLZasSm
b3VjR5ILy9BsiJglJmEAUEtQE9rWPkViv+N+f02XUt415GT6MXukB7LROUHitj6NaVZsWwDv+aVd
CXrDrhwuK+hpBw0cIpz9AlGMJQSW9QruYql7400yV1gFpo4pooEHnLLHkk+Rg+mO33AOjLEuUc3X
8HjzzC5uilBjMWnM1VGUCvl9p08kf+rJhdaiL3LKstqrfuoD5qDq2WjbOMhlVW4Ag35RnfiaNqyj
cYYtF4hgon7jdGN8Aw+42JRkVAZTERs+E4TumzCHbNtjZrpPdeDzgzViBY/QaFsSvYXZauF9MuDo
d3RX7UfPJL24S9rrIYLTv00Xb9VwQbP2GRhqx7E/o22KfbtE6YTJ7UszkX4YjTJ7QxSHunnR+Vyl
/BLL/L3Nku5oajzudQTfpLXxv0JMLYSO2s5hSBRGkTSHKJAwCTVUIi4WvLqvXkrIncpjba/sUttY
XZjfpio3T0aXJjvGLQ1iPCDefUMGhGlV3c4FUhtoYGH2mREP5wQDPPfRRO40oj8t0OdFMfzGN2eS
Hv6q7DFBT5UDLYzYKM+xcxgHE6GIfblYY30oCQAHvO0Zu0rYr41e3/a9pHRIPtDqUAQAkSPi1EgH
ZwsWx06C232hwsiROGd6deXW7a27rvK7Zr+MRb8BxzgGelzeEWGfnVIGIzsGVshMPHz9TlIaGyuO
T6R9RbvQyi/NQtPuvA4mfe703sGaUzwEZnFL7PsNo8d4pwqEFgtLVd/J51tv6EVAUm6O74Gdl8L9
Dpy/kkxZe7EvySTnEHbNa2B+jFA9pHb4xgn4ZaFLByjeG0CnW7TdxSYpUHoaCaLsgeBMngdmfzsa
wntNirnZuhqXHzvPg8O87dbRWI9hbY8xj/bCZ1HbH6ei9Q5pGREukSzyVDDzzBN7TYZ//E8v9a/0
UiY6anr7fz69va96Ff/Nf2mrPCl/6Ki+f+v3jsqVv+Aow/Xs/BqFRHv0m4/a/GXFf8A0+b1x+q2f
sn8xdNTVIEpMh5DOP0ipTaa9eBJtBLwr12yddPw744wPyNUfRrqWh/cDAorLz3QYxOg/zTP6xMjK
lizqw0SJP6IpzczRZ7Ph7WMmADvCdSAnllEqb73ExBFnYCu/Gh1EM0MeS/aQZi8e0jAxP1FpzTeV
Y5T3Q+eEX5ihTjfoY7nN3XGxDzUQY0IASIc6A8GvAtSl1QTthMRH1kFTSr9C92deMFqMrzJRoQHI
EROfsDnlDcrhJGIriXBXoBV04ilYaMC+dQUVAxv02dplAKuuY5FON1kcWkhdpkHb6g28pDacUdnS
u5aMes2YZIJh6sjRq2bn0tDasAYPGZrHHvLUaVykefSmRC/RFjTDM7HHLtuhIlTvvIrAz41MAMNd
D+2TshdDCT84n7cf2OQpxAdDe6MQXGPmsQ8JWkp3a4Ia/pbwgR9s8LXkFWGT3IolCd8WxyYsIBNj
96letNXIx2/2CV4pgbijnt15GfDecILmP/Zh+UCgX3WtOlYz56mZIpsHlqGzF41dshLyIhehr4sG
GQYgXHnL2mjeNk7NG0l+DRo9nTzHaWOlk4t4YiExM5LyJszJF8T12OoiQFVnlcQfjNXOlZhcber1
qS7qa1aa3o3dxWuvCjPo0PH+7QYIPZiQE07eOB4v4p5jfIoHqBiJXVb3QjTyVrO4WtIMuYs3S/tQ
CCKKirAVD2GVkfFEXX/SyI4/IhutrrO2GbT7xSpmbIypOFFYjIhOst7CNmfY3YEJObrLXpg7AFjN
V4a7zXPbV8anWsdHi0KqIREGqSa4Mq2Q21bFWHIknN7bqcafN8+Wd2+wUELMvEzR1pvolnx7INga
avAa/aLZRqBibXxBKUMd2Anvoq5NN9r1sx6drCktCbR1yVMgjno2SPoJe+3CCNcg1RGr3NbECom8
qTO9VB1jO7MROIx4gdnZ2BRb5uTd1BJ870a0jvNYitm6jClicM2aOZpxWmGeWJTMol3MfURwCcAA
0KBjPW803oj2MNtkmj03GNM3mgJsjiTXMUM+n9U6hpmjb8atdKXcRaB9jP4QVkhVT8qpe/2YN82c
fGJ66KGh5j907Vw+n0EDa/dU+J1vZOGlWxQ81QfVfYqb4ir0zOgCmUzivaa2lg7GxgB5Y2mnqNBd
JPHsNh6BR/FUXlD66Ita0DyRYK87/FOZrPybJRqfEgrUQPPi6rJL42bb1eou7QUdeF4bK+XZEMg/
uIaeHAdV1oHbW0OmZ4Y8/1uGC9h9i5oRJKwDfPl4bzNSOSh6u+jNLvkdDjNkh34djfbBDL+NQBY9
PVa9jjTPK8HwyAtFP3NMqb2ok6vpBHyp37qsAraWQnVGIOp+1CztDU34toFk7zchfBpJuMScGGIz
s0O5omG+V0sXBWiz91Kl9pNoWxSyfd8Dn+mr61Hqd+i/DfDZCx9b57HCsND2DTndgKwdKo6yw8dm
l2e9rLv3dHav9MUIn4llGg/T2OT3JZ7m6xTsExMKNCxW3qG67EOTyFb6kJEA6L3lLFdJI8kPsXTl
x3GX72ZBJ78ycnyB3RIXYFvVQSaX5wpJxKpLukaQeKlG4lyYuAw+gTTtHlBxu0sdTb+k9h6vnY45
RdJVXz1O2z2LbblNwjncVVhZaADsDvej0RwIqEng7A/aKS0ScWZtPGx6MMhVYnRBBC8HWdtcBoaH
nThXVftpxF5+0ItIPaZ9q7gwRm0ftdM3VuT5fo7TeavaUTwMwgi/INlkBTaFsXV0UhDiyFkN/Uhu
05gdzMKyzyUUzJ3nMa5hH1URRNJn1kkCxfAnTXNvexKM98nCoyktiClRtkVBODiLi1KkKannad3T
rWwSRcnXhE9eY3PL2gVEoAotJ0qm5ivy4opunD3e5xp56E70A9L+xJC7olPevlqG+rlmmfaJYl3b
Kmz9foWf5oppV3XGDtgeCrOQtyZfuOycSSNNL3pyo4Yul50o9Xu3OFetEQpMO5PKxMme0ujCywrp
EYNtN36uEhxHmWFWSOodpjfWSP9mK6sCRy9wO9OCbmBP4YbX6pVpWoVy79ZuhsyAcJy2pkFpmG0+
qVrvGEIBBgqSno5cN9s7J0yr22lR+pUJPD+Qine6z7kMrHGnT0aH6DwG5EycyWboLA27jZu+mwzG
3vsCqr4TmysVX4UjKinLmU8lbmDI5XNjByQ4i8cq7oc7jPHybWJZsa29Rl40ofFF86BOJGX02TEc
FKEzi8bOsh9J99Uuuacy3zBBDAyCc26Zm/Axaq39ZKZfQqdH6trY+6VClgkXYPDNZP5MpK4Hibwy
AtdtX5oCdPdg6seMec22FUb9DpmaDJdUqwI4u+lhMKAvIOGcLbwpobjJcRBvs27MbkvhXJUR0T7F
0vbbQhn0VAZJw4q48HYESYH7HTe5CresPN76NH5AvkUpRX2RLCY5v+aQH1zEhQGLbTpolBHqhE9z
LWaQ4CkLsSPqRnNLNFjyYmTZg2Y4zBCBN35htwK5P5HueyvaO7Y230IoIbJFDk/n8FzmQqeRU8l+
ynT35M3hclHrKIlds3muogVDmNefxhIICPPBesvCJgPONpiHdJqLI863o73CzFJHPCZQVVD3N4DM
E2dFMXXe3kCFikgFhviQ16dKTffWEneEBoAEzQdSgeJ0eVPUn74y++o+lNOAHPsjObyAG8EWdWAs
U6nNXHbFbuoBELaafA0j47NgJ/6sN7Z5baKxZgBmMy9QXFf2a2EUOJiWvtvWhLue6xK+a98Y724x
+tQFb53MEPz0/EowDrrxIOsQIZVVW9hHUWcP5MrvqVjcO6HNQCXyMd0BmJiuiT4Iye6pTi0fOrqo
fcIUKJ6xUKG05hIVMkKfMBlBK1JxZdbp40Sm210IdHxfw8ZDG4BP7q6PV2oJ7nR3wEPLQHdj8Ui/
AEziBJ2zPCniMtdiE9HTNe7aCGKPdzbqCtVfdGgMaFmxpl+TZnC95MmGKLnOx/22SeviS5uDHFi6
6WHs+ptaKMZy5SXVGh67lciQKwQM89xn1IB95M8ptzkjepRjtpnYKEuxXV6UqZQXTtGU2Lzw9Mwu
u0cNkewNKIjsV37yf7bYfyHbgcwo2Wz988bvU9K9AvNPfkga+v5d33s+6fxCO2XQwUEwdle77O9N
n2f8IqVw2GJZuGXXhdnvWzSLJbY0DXivfMVYt9i/b9LIxqV6Q4Nt0w7SNPAb/htd3yrT+d+ez5Jr
JiRlmYHWgmkrLMof92jYaeOsJwjw/MHAw8Ey3dgCzOsyM932VUtQxx/eoO9Kon+eD/TrC0IT0+n5
bLRMHyTePyzuAE4atVEX9tm0DRmIAWAuhxetUC7xiYNuuPrz16On/rs/EKIz7xeuY0mV8OMf6JF9
1Hng6c9uFTsvsIO55dNUPHRrltKfv9S6c/zpveSj5rOmH9ddfRUe/LCThOEa9ZmwzlkxAhh00/Zg
q4Wm1DEiyNyMvJ/cjCOHAed09+cv/Q/+Sq4km6tB6mgbfiagAYAlBE9rrXMHEvJYyhoFJRwnnF3s
1/4K1yt+XL5+fIZcgYJ9IF46B5buj3/oVLGMpGS2WGo4vBCTN2bnY6rD6h2UC6miNNM6PuEgZISO
WHvoPluiAhmIj0TzdYg3f4Hv/vs/H5icZKoiheu41kfY6x8uqpR1ZJ9jdzxjBOPPJYk02UMl5b/+
315r3YqbIDYFF85PFxQDWj2P6R/PJmqkq97SsE2rYkKnbPxVrPP6Pv54QTEnwgNl264O/vxnVHGi
6lYjAdE6D2H8rTM6b9sbhfYrHfFXKeM/uCH/0XvHIURCNi/GKfXTh6kPKYoVI7fO+Mnxo8iBfZ5k
VOCLJaO6/vPrdJ2b/d2fhKtSgL1lYvN3e3sZmmJYaHvPWMgZ4ZsI3c9E7yFuARBZP8sms18oJ7lJ
V7b2HCvzGA1MZP7i1/j7KxjpEMeevt6qqx7yxys4NGgyQiezzpNUxsnMStB3TejJi1rruEIbj0Co
LDPWZc7SQwD+uHlteB37f4E+/o8+gVXaaXnrJ+3+PHfLcs+Ziqzm5iUN9U7XdTTXK2PZqtu/wiv/
o5cCN4z80+XRYvx8RU21bLFBNOY5IVUKA9saQsSijqNeOnwSf/4u//hs4fgml83TXc/iyQKj4ecX
q2NVMWiotVMI8XfZAFavn0szh2I9SoKoypnT4c9fUfx4BK8vSXC0S16ew9UMgOKnx1mdLahPCOg7
6bCs9igU6ZU7lsR3NJtEUHUAcGnzFuLcZEp+UsQtVaCEP7tYpcZAJg597Uo5/zhBlJVBQJ4XA5Zy
GGsAfBNBRvGf/8qI1n64JWwe/HRG6wwXQD/gTeenAwWVZYrH3rSAuevFTl/IFK0SR9tFost6WMco
QyNsEmmLqL9K69nZIrRxbtsW7cd2JtelA2oY8kGGNmFOrCzU22SgeMH6s3BfGeT9xYGORR0zqhiB
6sDasV6QgpNNtwYPwHZXbx+4bZcgrpZ1vAEC10ibZwW3EEWMxdw05Q3csKieb6Ikh5DvILR7Yg9B
1l7shY04CAQb0B5deqWg8GLsAHmbhMQD9Ynp7NGm8hqSd/pjNNw0Utc31mARScvUVlx1ccUVUlui
fp4pppe9Fi6ecxrXZDVcLCiA51bA+QXvpN6yFAK/W5dGfSpEMt8JEIg3mqGg2y51FiVfxOzxkZFR
5UA8GuUYPn1E0JQqc14yptzQNVcE8Ix6/a0T9fqEHgb7Bdmu8VovoXEYGre5ax1V7O3RBSyRRBbj
7s7DEjR6cBp8YGTiQYOsebYm6nArzDTfnCze0TAJn2Y2PfvQNLu3tlMy0CpDPKjF4P0hNMy967po
eTIGZpM1mAFng2TVexJT271lBS7yjWMqb7t04ZrtNbfeU4/0fQ1Gw2P8a25jkcIkXtb0P6sHI/Lr
E7XkSY02yMmBUxf4Dg//w965NbWtZFH4r6TOu1y6Xx7OqRrbgIEAuZDri8vBRpJ1v9ryr5+vLTtB
hnByImrGNTV6S4CW1Ore3b32Xmu5+rrEv9myGNm6R2E/YlzNxrrwxMZEWlpkp7MIpf2lihw1APj6
JJQlYfzGcRPGc8aoQXbQmFlmQG8ilpmiH5bYDdUu8tSC0yTiJRZ0WXFW6DUeCCqwQTZCFUZkcSlP
mJtIooSMYBfbva1xgSdFSCo3BlVao2lio51sNTrrDURYMuZKrDGW66XkfCxkWJVAaxXGGxJ59FQR
pollaSEhBomZTUcZkxEZpRqOuBsLlb6R4qOODRBtzEyBPyP5KZycUG/O37vaRp1sqNWEAIZo9Ne4
ruNbe+M3V+D64Tgr1okyRKZYsdFukvMLP0zqczekUmVYhPhwgeok1VgupuZtGG781RBNHOqcLWPZ
XOP7JF9GupekQ6hRMBONAk1K9GBHTbxpbgPYgidVwqn8IpBJYceMSUAbVK/elmD4UHumVbRIjLy8
t3XUyZFZq64dU1hsNesl50CKuFNYg7AkT5B5yukE4c+Fb3henBZGY96tcfAdF8LdKylkNDlwjrGg
/VWpP1a2RmBJlVw7AJ7kcjaF99XVJIp/EorCG9SozjJ8tS6VprTQkcAv7UvqR+VpE6ebryaasxea
Tg0W5RX65iuM7eAEy8/NqFBqPqM9NQAQg1X8FbKMVY7jWuiEy7l1JjajSKCts4JDdh5J1BtAEwOU
jWCcqJBq8SxGlFCevquQfzuPgyw9X2KRcNoYVbOY4lJ/4km+9LbByuCzH9T6CIgBWm1MdcwygzSI
/taMMlvmh7+RxlM18qA45spphA7WMrela+FqTvjXptB0AlhGyti08BkrR4HQDAWyMi3bTcSXT1ev
2enaE4ogqTXD62aFCK9wk9OFsRxsUMQGhdkc3GhvvBEGdKqwoksDM0tHdVycopHSjDBWuUNOKPns
hD5kLkdZnxYSDGFIvPKZMy2jt6xKlNQiA09BrZ5Rxe/KfFHLVZevcV6M38hllYJGwdAeSdgjlLOt
nY+EzXcxLITX4QkSGOryElKdkILT1gjXE23LuZtTvYtTnoOPIiLzFPSUtfMxtyrSGnaFatqJqA2k
EpJyv3qI9hli7yr6E1+mir5+AzNYGlkN5l8l2qU2aqPGFLRC1dE7zoVAu4yEUnEW+CUhiGgsAJOE
aLvmHFUU1GuMTZSHb+tUZ+pXEBom+pq00sRQAtDRlGErRMOoQAzCOPyiJpnLfs6jtlDREjVhznsF
gAhCe3Z636S1Piyo+kc1zCoh+i/11SKyVxmVIIFkfKK6xjnPPaeYYAxPEideuz6Ss6i4fCvqcrZM
0RsydN+llKghfHxG9AZ5e9JbiTaxVc++rslukrz3gxNvtcomS7jKsErj9APFSJE1JOW1+oAoc/TO
dNN7hC8+r1VduQkEXZS4KvycHKBBvUrVuQtHbr7x/dV7t7L4csx4ymrw7XGGukuSc1h7ftBg5VFY
F+ChBcICqzClHtokjo+CChm5Sems5Us9S5orXDe1dyZQszTMo6CCWchXwFIePAH9BoQnTpAACa/W
ea7fkK8LbzKMyN5Fvp2NqGxCh7SWwhOUDLVviWPWlyR5NjDopqpvDqnNBon3EHRbVahVQe0KCRfO
1AAZt/UL9DC+TVNp9X5VusFbpapIAsBr+RqszMAd5aGHdO4yVgCgG829dvTGR/aEVKzkrBxz6NVu
MVN9IOXIQnAX657qUjFlCUs7CgbzM4WQdyqxma0R5FJVSoeoSkAEMoy1WzNI0wmMVcwMfI9as6aC
OE4REoIO7uoLdK0M0c+i0P0LtOHXxshOZPQc7ClVL9fmWl6lZ45XFRNOudLrJaXpH2Q/V6EfBhU0
SaQS5WBSMXiuIXyk90qdFVcVCgZnqH40l/GyiMJxigkv8r0KxwscHrIzKvcg/qbsLKSRW1v1WxdP
XLR6llOqhwpC3pdgXWpknkMD0RCVMKrJDexyVH3i1ViNkCRAyThRr0qr2UAbdzJSJ3ZoQV8l+i4S
1aympw4mFKdu6urnup5hhx6am0lRWf477AOyD1QMFR9tNP1P8M2k0ggW0TCAzgf26HlCkXZpjbUU
BZ2Rgr3eXI5K1qFSboRTe+2HY52uelPDqz6LQ0RPRgY8+RtVttYf5HwlXRl+idSqr2XaqU3Js4WM
QWycZoVlrEaJ6kNZrRi799PQW39Kba28Q5LDmq/MkmobOcVmb1SEigEvPwnRfpliHnJPoi/zxzmu
qtXEKtN7w1u7b4plpLHKQUC+0KgwS4ZJQu7BQ2mlGeoWJowBq/ONBGR7osrmtBw7Lnt2F2dWNIe8
xALvrPTSvgwqQHhJt+rPntkkFTbHm+WNbOHzMJwihXwTO2FYIvW+lt56ksZXCwGQ9AnKsmjHfFxj
9T7V2xPs/7HQv8VCQckeHG0ESXJHfhQszD//+NQkEXmbh3QeDSM1/uY7nQcOo8Hh3wQPBWoQhgB7
PoGi8CMoO5oGnslh6AcQCm1RkVX8A6hLATUU3gM7SoEuD8D0LAXkh1oVzrPqPwFCu1gLUCSlLwqH
cFyO8EhDoPAAEaiopEarZ3VdRXPcq8knfHvQG0/gLLz4A+Tj8Q0Ojqb5WgujdM0N7CWB046GlTPz
62vfGXnR/PlbbU/WP4Aj7gWwArpCyRAlGPojQ61GKZTQYJt8tTRwsaG6OJJUKFYNDgVqkBlfi+Xa
te888oWlfCanKqJ1owSPGz++wKUrc6N5kqGh46JOTwmtY51Nc1c+Y6msFj4bXj96DT+zkPRLmZXm
PCyc5TS/RUOigT+MSeBtk5WnADzGRYH+8JslcvaoDi1hsqOeEsPts7XcKIdqbUrU6lIGCJXbCKPM
C94jC+jW+cjUY86eYx4CkWDfbJDuoELhIuew9qFZh0j6TjNyo5u6CVdQK3yICpcW9I6xsSYpbiuU
W3yVEhnKlORGqAghHUw5JNIxN7pkpRtkVxxPer/CiFWPT7TanaIpNSqDZbmensFF9Xd2av8zUWP3
Ik8yn7/zgsVP3yR+XN4mj+jRv/RL+zzF0w39GpUaurOw6OrkZLYPtSVyP9cGpH6/rOaEKgrnYKcK
S0SCh7iAB8Mkxupt+2PJRqMUQA5sFxhCXC2T6kEn/awbnn/DxzTzx+103uAugVIh6Omun3RyTMSo
X+uDgxYe9IEzMCClY3oI4Lh7x4d94ECwVODtCVhye7U3/M/3wWzOsjJmq5D7d+XD1QVk3GYJ6TcS
nIED8q3bwOtP9QLZO5WcAqkjhp24WBa44TH1wn50/tAu+I3pQEkqKLhYrB+OAZG71AEl4fi1YwA5
gSN7e4zhDmmO//T1dR2xYnBqznLtW7LFeNgLQnvBFErFbBGO7v1JGfSdAvoAqigpEGU30Q8GAZqC
A0YH5smkSsRFsDyuQWBt09b94oDNXhLnZnJB23c8XBEU2aB0m9yC+d9aCn4aBqmrYsD2entdGVAF
oKCWy1ZRXAfroaUOsOJkhKhHNwEMw2mDUo/wh465oZMxwvf8qbfHSgXuskXSch8gjm0CaDppo55j
QEOyXd0qx+zGAEtrNwoSBhBkVVWzvdUxrYHs5sia9ZoD8NbB1lXsh3dr3cEqYMPDEPLcW2KEGCZH
NxVAqUUxQq9e0I0Bg4loD91/ex0sBqYzoEoI/SHrWHeFpPT13jsCdcB8Z/9vASyI6zAeMhWACzQy
KUcXCsgv/+LR4GBFeXA0YCooqu3gqvjkhggaEz7dMnT/3c+Pbk0U9QZ9lwVRgseCSDWV3g4C3rIT
EJGgYaJsK1mObRQA5jjt0Pz9ZVFHsQPLeaQ/dgvCwftbYtOAWIZDjcf2as9iR7QskLIz281qj15Q
Bw4OJro4BG2vw14wBoCZCKvtd89HtziqaO/07QXE44QIk6gUfXJZsJyBAuBIBV57RBBFrqxDxzQW
dD5R38VRYyxQRcFxo+0FQkwnIqjyAIUbzgr60a0LjAJR2ddvc2ABi5ka6LL29PvL8kDHJRib++8/
P7JRIHCOvr3A4o/lhUOxbXsdbBRFXAR+R5F3t4U6vtURq6b2oXrERXlgO5yZdrDZ4y2SNbApt3Yo
Z/zeS8c1FjTKP3tjJwYAGecFme+9XwMfRgQANFQMRcXhD1jh2HpB6Y8gKUx7eAq28jScDpSssX4y
Fn4crY6sFwxb7706EB0VpFpwImtH/MHRicQFq4M4qSIBIK72hr+0Rv7CL31PwIw8P5xv8zP+onig
bvu3v7DPXTxuYJeTOJ//+YdIPHR+UaSN26YX37UU/uocLbbbgAc/3G8LtvfZ/fnuBR/funOv/Vvt
/3PiL/JZfuchziykfHeP2aaj/xXOvs268nZ0O2Hvx5P8+UfnOR+sC3/TcBHM9u2IPlFkce7u3S6a
V0lXPQKGARGqf8PBLC5mxb6l7SOT597/+8nEP/OzXRye64rRLPTvkzz2O93RQnJ9n5p8c5LP5h15
0Bbo7d8yrod3pX9XddJJLY7at/HxIpytZvli37mis230Rvf//v3O3qfAXiX3r+icKvrW7XZhqNj/
Lqf0ut9Voiaqb0VZv0/v35s3qNfmbveRd7ncvn0+ocd9f//u2+Gtbcl0fRs+nyOR2Wm3TTf1bjdE
JybxuzOShYGdZO+m47k/O4gibZ60d8vJqjPNOfAK+Ktvs5ePYxOcsReYL5c8WXUXNPtH3I6LFiju
+8yvk8ovHnWzA4F8f7Pfn+ZXMz/uRI8drNv3ma9m1CXO4vn+CUV3qMgHvcAnvJoVxeyOYstFWXbG
9A6L7f3o/p3nu7NuAQRZGUCG/k0/44DbM+Bd+QX6fIWfpp3YpMJ7BSrr/+QIt1b5YdPC8Ld300lc
HsSQHaDat+Xrxbd8drB7IvNsOv0f+ucOCj0/4/Vi9Woyi9LC87vL+g5k7d8nq1cXi7xYdCIV2KXy
AlNTPPzPZdZfoGe+JHmw/3jbkNJirr07BTGZpxXVdnDmy9xgPAsO3a9bnKxv8zee39k4IHr9Eruz
50S7e37Mm3yBBm/nU7aQad+ueLOI46IJ69nBMQHyuECh+jb/zkvmi1fnxaO1rYX6+jb//m+l/Xr2
e3uDxwNRKAe+wH7wlt5fFMWis6XYQV99++Z2se6eKjUe+gUOrB/KmbcfGCKm7Mob+j7ux0UesbJ1
WmYpfoEFE/tuF63DzvZYaxOxfR/604x1B9mh7tTUWryqd+OLonz15MOT03qBwfesPErPefMM3eDZ
lp9Cmr5nqh7jT/uS3af+rAuuid+4Cxez/K9/AwAA//8=</cx:binary>
              </cx:geoCache>
            </cx:geography>
          </cx:layoutPr>
          <cx:valueColors>
            <cx:minColor>
              <a:schemeClr val="accent1"/>
            </cx:minColor>
            <cx:maxColor>
              <a:srgbClr val="D41466"/>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hyperlink" Target="#Employee!A1"/><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Executive Overview'!A1"/><Relationship Id="rId15" Type="http://schemas.openxmlformats.org/officeDocument/2006/relationships/chart" Target="../charts/chart3.xml"/><Relationship Id="rId10" Type="http://schemas.openxmlformats.org/officeDocument/2006/relationships/hyperlink" Target="#Department!A1"/><Relationship Id="rId19"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1.xml"/><Relationship Id="rId3" Type="http://schemas.openxmlformats.org/officeDocument/2006/relationships/image" Target="../media/image3.svg"/><Relationship Id="rId7" Type="http://schemas.openxmlformats.org/officeDocument/2006/relationships/hyperlink" Target="#Department!A1"/><Relationship Id="rId12" Type="http://schemas.openxmlformats.org/officeDocument/2006/relationships/chart" Target="../charts/chart10.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hyperlink" Target="#Employee!A1"/><Relationship Id="rId6" Type="http://schemas.openxmlformats.org/officeDocument/2006/relationships/image" Target="../media/image5.svg"/><Relationship Id="rId11" Type="http://schemas.openxmlformats.org/officeDocument/2006/relationships/chart" Target="../charts/chart9.xml"/><Relationship Id="rId5" Type="http://schemas.openxmlformats.org/officeDocument/2006/relationships/image" Target="../media/image4.png"/><Relationship Id="rId15" Type="http://schemas.openxmlformats.org/officeDocument/2006/relationships/chart" Target="../charts/chart13.xml"/><Relationship Id="rId10" Type="http://schemas.openxmlformats.org/officeDocument/2006/relationships/image" Target="../media/image1.png"/><Relationship Id="rId4" Type="http://schemas.openxmlformats.org/officeDocument/2006/relationships/hyperlink" Target="#'Executive Overview'!A1"/><Relationship Id="rId9" Type="http://schemas.openxmlformats.org/officeDocument/2006/relationships/image" Target="../media/image9.svg"/><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hyperlink" Target="#Department!A1"/><Relationship Id="rId13"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15.xml"/><Relationship Id="rId2" Type="http://schemas.openxmlformats.org/officeDocument/2006/relationships/hyperlink" Target="#Employee!A1"/><Relationship Id="rId16"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4.xml"/><Relationship Id="rId5" Type="http://schemas.openxmlformats.org/officeDocument/2006/relationships/hyperlink" Target="#'Executive Overview'!A1"/><Relationship Id="rId15" Type="http://schemas.openxmlformats.org/officeDocument/2006/relationships/chart" Target="../charts/chart18.xml"/><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82550</xdr:rowOff>
    </xdr:from>
    <xdr:to>
      <xdr:col>15</xdr:col>
      <xdr:colOff>590550</xdr:colOff>
      <xdr:row>4</xdr:row>
      <xdr:rowOff>38100</xdr:rowOff>
    </xdr:to>
    <xdr:sp macro="" textlink="">
      <xdr:nvSpPr>
        <xdr:cNvPr id="2" name="Rectangle: Rounded Corners 1">
          <a:extLst>
            <a:ext uri="{FF2B5EF4-FFF2-40B4-BE49-F238E27FC236}">
              <a16:creationId xmlns:a16="http://schemas.microsoft.com/office/drawing/2014/main" id="{87D1BCDD-C948-641B-724C-D7B9A5552C28}"/>
            </a:ext>
          </a:extLst>
        </xdr:cNvPr>
        <xdr:cNvSpPr/>
      </xdr:nvSpPr>
      <xdr:spPr>
        <a:xfrm>
          <a:off x="666750" y="82550"/>
          <a:ext cx="9067800" cy="692150"/>
        </a:xfrm>
        <a:prstGeom prst="roundRect">
          <a:avLst/>
        </a:prstGeom>
        <a:solidFill>
          <a:schemeClr val="tx1">
            <a:lumMod val="65000"/>
            <a:lumOff val="3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latin typeface="Bell MT" panose="02020503060305020303" pitchFamily="18" charset="0"/>
            </a:rPr>
            <a:t>             </a:t>
          </a:r>
          <a:r>
            <a:rPr lang="en-US" sz="1600" b="1">
              <a:latin typeface="Bell MT" panose="02020503060305020303" pitchFamily="18" charset="0"/>
            </a:rPr>
            <a:t>HR ATTRITION DASHBOARD</a:t>
          </a:r>
        </a:p>
        <a:p>
          <a:pPr algn="l"/>
          <a:r>
            <a:rPr lang="en-US" sz="1600" b="1">
              <a:latin typeface="Bell MT" panose="02020503060305020303" pitchFamily="18" charset="0"/>
            </a:rPr>
            <a:t>	EXECUTIVE</a:t>
          </a:r>
          <a:r>
            <a:rPr lang="en-US" sz="1600" b="1" baseline="0">
              <a:latin typeface="Bell MT" panose="02020503060305020303" pitchFamily="18" charset="0"/>
            </a:rPr>
            <a:t> </a:t>
          </a:r>
          <a:r>
            <a:rPr lang="en-US" sz="1600" b="1">
              <a:latin typeface="Bell MT" panose="02020503060305020303" pitchFamily="18" charset="0"/>
            </a:rPr>
            <a:t>OVERVIEW</a:t>
          </a:r>
          <a:endParaRPr lang="en-NG" sz="1600" b="1">
            <a:latin typeface="Bell MT" panose="02020503060305020303" pitchFamily="18" charset="0"/>
          </a:endParaRPr>
        </a:p>
      </xdr:txBody>
    </xdr:sp>
    <xdr:clientData/>
  </xdr:twoCellAnchor>
  <xdr:twoCellAnchor editAs="oneCell">
    <xdr:from>
      <xdr:col>1</xdr:col>
      <xdr:colOff>273050</xdr:colOff>
      <xdr:row>0</xdr:row>
      <xdr:rowOff>127000</xdr:rowOff>
    </xdr:from>
    <xdr:to>
      <xdr:col>2</xdr:col>
      <xdr:colOff>177800</xdr:colOff>
      <xdr:row>3</xdr:row>
      <xdr:rowOff>88900</xdr:rowOff>
    </xdr:to>
    <xdr:pic>
      <xdr:nvPicPr>
        <xdr:cNvPr id="4" name="Picture 3">
          <a:extLst>
            <a:ext uri="{FF2B5EF4-FFF2-40B4-BE49-F238E27FC236}">
              <a16:creationId xmlns:a16="http://schemas.microsoft.com/office/drawing/2014/main" id="{D826DEA3-1844-758D-7ADA-30AECD133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650" y="127000"/>
          <a:ext cx="514350" cy="514350"/>
        </a:xfrm>
        <a:prstGeom prst="rect">
          <a:avLst/>
        </a:prstGeom>
      </xdr:spPr>
    </xdr:pic>
    <xdr:clientData/>
  </xdr:twoCellAnchor>
  <xdr:twoCellAnchor editAs="oneCell">
    <xdr:from>
      <xdr:col>0</xdr:col>
      <xdr:colOff>0</xdr:colOff>
      <xdr:row>4</xdr:row>
      <xdr:rowOff>44450</xdr:rowOff>
    </xdr:from>
    <xdr:to>
      <xdr:col>0</xdr:col>
      <xdr:colOff>360000</xdr:colOff>
      <xdr:row>6</xdr:row>
      <xdr:rowOff>36150</xdr:rowOff>
    </xdr:to>
    <xdr:pic>
      <xdr:nvPicPr>
        <xdr:cNvPr id="6" name="Graphic 5" descr="Employee badge with solid fill">
          <a:hlinkClick xmlns:r="http://schemas.openxmlformats.org/officeDocument/2006/relationships" r:id="rId2" tooltip="Employee Dashboard"/>
          <a:extLst>
            <a:ext uri="{FF2B5EF4-FFF2-40B4-BE49-F238E27FC236}">
              <a16:creationId xmlns:a16="http://schemas.microsoft.com/office/drawing/2014/main" id="{B4321DB9-13B6-6D5A-2A82-E74C0D0D89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781050"/>
          <a:ext cx="360000" cy="360000"/>
        </a:xfrm>
        <a:prstGeom prst="rect">
          <a:avLst/>
        </a:prstGeom>
      </xdr:spPr>
    </xdr:pic>
    <xdr:clientData/>
  </xdr:twoCellAnchor>
  <xdr:twoCellAnchor editAs="oneCell">
    <xdr:from>
      <xdr:col>0</xdr:col>
      <xdr:colOff>0</xdr:colOff>
      <xdr:row>0</xdr:row>
      <xdr:rowOff>0</xdr:rowOff>
    </xdr:from>
    <xdr:to>
      <xdr:col>0</xdr:col>
      <xdr:colOff>360000</xdr:colOff>
      <xdr:row>1</xdr:row>
      <xdr:rowOff>175850</xdr:rowOff>
    </xdr:to>
    <xdr:pic>
      <xdr:nvPicPr>
        <xdr:cNvPr id="12" name="Graphic 11" descr="Home with solid fill">
          <a:hlinkClick xmlns:r="http://schemas.openxmlformats.org/officeDocument/2006/relationships" r:id="rId5" tooltip="Executive Overview"/>
          <a:extLst>
            <a:ext uri="{FF2B5EF4-FFF2-40B4-BE49-F238E27FC236}">
              <a16:creationId xmlns:a16="http://schemas.microsoft.com/office/drawing/2014/main" id="{9D0DA8C2-8C26-8E18-968D-907D1919A6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0"/>
          <a:ext cx="360000" cy="360000"/>
        </a:xfrm>
        <a:prstGeom prst="rect">
          <a:avLst/>
        </a:prstGeom>
      </xdr:spPr>
    </xdr:pic>
    <xdr:clientData/>
  </xdr:twoCellAnchor>
  <xdr:twoCellAnchor>
    <xdr:from>
      <xdr:col>2</xdr:col>
      <xdr:colOff>355600</xdr:colOff>
      <xdr:row>3</xdr:row>
      <xdr:rowOff>171450</xdr:rowOff>
    </xdr:from>
    <xdr:to>
      <xdr:col>5</xdr:col>
      <xdr:colOff>19050</xdr:colOff>
      <xdr:row>8</xdr:row>
      <xdr:rowOff>0</xdr:rowOff>
    </xdr:to>
    <xdr:grpSp>
      <xdr:nvGrpSpPr>
        <xdr:cNvPr id="42" name="Group 41">
          <a:extLst>
            <a:ext uri="{FF2B5EF4-FFF2-40B4-BE49-F238E27FC236}">
              <a16:creationId xmlns:a16="http://schemas.microsoft.com/office/drawing/2014/main" id="{95E97823-99E3-2725-5C8B-9F6083C16C53}"/>
            </a:ext>
          </a:extLst>
        </xdr:cNvPr>
        <xdr:cNvGrpSpPr/>
      </xdr:nvGrpSpPr>
      <xdr:grpSpPr>
        <a:xfrm>
          <a:off x="1579696" y="722293"/>
          <a:ext cx="1499595" cy="746623"/>
          <a:chOff x="1574800" y="723900"/>
          <a:chExt cx="1492250" cy="749300"/>
        </a:xfrm>
      </xdr:grpSpPr>
      <xdr:sp macro="" textlink="$AC$4">
        <xdr:nvSpPr>
          <xdr:cNvPr id="13" name="Rectangle: Rounded Corners 12">
            <a:extLst>
              <a:ext uri="{FF2B5EF4-FFF2-40B4-BE49-F238E27FC236}">
                <a16:creationId xmlns:a16="http://schemas.microsoft.com/office/drawing/2014/main" id="{1405E0CE-BF21-EE86-406E-170AD1F86A58}"/>
              </a:ext>
            </a:extLst>
          </xdr:cNvPr>
          <xdr:cNvSpPr/>
        </xdr:nvSpPr>
        <xdr:spPr>
          <a:xfrm>
            <a:off x="1574800" y="723900"/>
            <a:ext cx="1492250" cy="749300"/>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164577-C270-4EFF-A9B1-B350600D7A60}" type="TxLink">
              <a:rPr lang="en-US" sz="1800" b="1" i="0" u="none" strike="noStrike">
                <a:solidFill>
                  <a:srgbClr val="000000"/>
                </a:solidFill>
                <a:latin typeface="Aptos Narrow"/>
              </a:rPr>
              <a:pPr algn="ctr"/>
              <a:t>3000</a:t>
            </a:fld>
            <a:endParaRPr lang="en-NG" sz="1800" b="1"/>
          </a:p>
        </xdr:txBody>
      </xdr:sp>
      <xdr:sp macro="" textlink="">
        <xdr:nvSpPr>
          <xdr:cNvPr id="25" name="TextBox 24">
            <a:extLst>
              <a:ext uri="{FF2B5EF4-FFF2-40B4-BE49-F238E27FC236}">
                <a16:creationId xmlns:a16="http://schemas.microsoft.com/office/drawing/2014/main" id="{2E061E3B-4C39-6DC0-E7E2-B783FC34C1DE}"/>
              </a:ext>
            </a:extLst>
          </xdr:cNvPr>
          <xdr:cNvSpPr txBox="1"/>
        </xdr:nvSpPr>
        <xdr:spPr>
          <a:xfrm>
            <a:off x="1722699" y="730250"/>
            <a:ext cx="12300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b="1">
                <a:solidFill>
                  <a:schemeClr val="bg2">
                    <a:lumMod val="50000"/>
                  </a:schemeClr>
                </a:solidFill>
              </a:rPr>
              <a:t>Total Employees</a:t>
            </a:r>
            <a:endParaRPr lang="en-NG" sz="1200" b="1">
              <a:solidFill>
                <a:schemeClr val="bg2">
                  <a:lumMod val="50000"/>
                </a:schemeClr>
              </a:solidFill>
            </a:endParaRPr>
          </a:p>
        </xdr:txBody>
      </xdr:sp>
      <xdr:pic>
        <xdr:nvPicPr>
          <xdr:cNvPr id="27" name="Graphic 26" descr="Group with solid fill">
            <a:extLst>
              <a:ext uri="{FF2B5EF4-FFF2-40B4-BE49-F238E27FC236}">
                <a16:creationId xmlns:a16="http://schemas.microsoft.com/office/drawing/2014/main" id="{E4A8FAAC-3339-D166-127B-B78153256E0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51000" y="920750"/>
            <a:ext cx="360000" cy="360000"/>
          </a:xfrm>
          <a:prstGeom prst="rect">
            <a:avLst/>
          </a:prstGeom>
        </xdr:spPr>
      </xdr:pic>
    </xdr:grpSp>
    <xdr:clientData/>
  </xdr:twoCellAnchor>
  <xdr:twoCellAnchor editAs="oneCell">
    <xdr:from>
      <xdr:col>0</xdr:col>
      <xdr:colOff>0</xdr:colOff>
      <xdr:row>2</xdr:row>
      <xdr:rowOff>22225</xdr:rowOff>
    </xdr:from>
    <xdr:to>
      <xdr:col>0</xdr:col>
      <xdr:colOff>360000</xdr:colOff>
      <xdr:row>4</xdr:row>
      <xdr:rowOff>13925</xdr:rowOff>
    </xdr:to>
    <xdr:pic>
      <xdr:nvPicPr>
        <xdr:cNvPr id="29" name="Graphic 28" descr="Users with solid fill">
          <a:hlinkClick xmlns:r="http://schemas.openxmlformats.org/officeDocument/2006/relationships" r:id="rId10" tooltip="Departmental Dashboard"/>
          <a:extLst>
            <a:ext uri="{FF2B5EF4-FFF2-40B4-BE49-F238E27FC236}">
              <a16:creationId xmlns:a16="http://schemas.microsoft.com/office/drawing/2014/main" id="{DE88FA1E-7F84-E451-8F87-05D6E8ED25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390525"/>
          <a:ext cx="360000" cy="360000"/>
        </a:xfrm>
        <a:prstGeom prst="rect">
          <a:avLst/>
        </a:prstGeom>
      </xdr:spPr>
    </xdr:pic>
    <xdr:clientData/>
  </xdr:twoCellAnchor>
  <xdr:twoCellAnchor>
    <xdr:from>
      <xdr:col>5</xdr:col>
      <xdr:colOff>510117</xdr:colOff>
      <xdr:row>4</xdr:row>
      <xdr:rowOff>0</xdr:rowOff>
    </xdr:from>
    <xdr:to>
      <xdr:col>8</xdr:col>
      <xdr:colOff>345017</xdr:colOff>
      <xdr:row>8</xdr:row>
      <xdr:rowOff>0</xdr:rowOff>
    </xdr:to>
    <xdr:grpSp>
      <xdr:nvGrpSpPr>
        <xdr:cNvPr id="41" name="Group 40">
          <a:extLst>
            <a:ext uri="{FF2B5EF4-FFF2-40B4-BE49-F238E27FC236}">
              <a16:creationId xmlns:a16="http://schemas.microsoft.com/office/drawing/2014/main" id="{BB5ADC63-3C42-DB70-FA2F-FD403CBE462B}"/>
            </a:ext>
          </a:extLst>
        </xdr:cNvPr>
        <xdr:cNvGrpSpPr/>
      </xdr:nvGrpSpPr>
      <xdr:grpSpPr>
        <a:xfrm>
          <a:off x="3570358" y="734458"/>
          <a:ext cx="1671045" cy="734458"/>
          <a:chOff x="3340100" y="723900"/>
          <a:chExt cx="1663700" cy="749300"/>
        </a:xfrm>
      </xdr:grpSpPr>
      <xdr:sp macro="" textlink="$AC$5">
        <xdr:nvSpPr>
          <xdr:cNvPr id="30" name="Rectangle: Rounded Corners 29">
            <a:extLst>
              <a:ext uri="{FF2B5EF4-FFF2-40B4-BE49-F238E27FC236}">
                <a16:creationId xmlns:a16="http://schemas.microsoft.com/office/drawing/2014/main" id="{44B6D6B9-3907-7C95-F0F2-09B73A014AD3}"/>
              </a:ext>
            </a:extLst>
          </xdr:cNvPr>
          <xdr:cNvSpPr/>
        </xdr:nvSpPr>
        <xdr:spPr>
          <a:xfrm>
            <a:off x="3403600" y="723900"/>
            <a:ext cx="1492250" cy="749300"/>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ACEE4A-8C3F-4F8D-8FE8-415C5D610654}" type="TxLink">
              <a:rPr lang="en-US" sz="1800" b="1" i="0" u="none" strike="noStrike">
                <a:solidFill>
                  <a:schemeClr val="bg2">
                    <a:lumMod val="50000"/>
                  </a:schemeClr>
                </a:solidFill>
                <a:latin typeface="Aptos Narrow"/>
              </a:rPr>
              <a:pPr algn="ctr"/>
              <a:t>1467</a:t>
            </a:fld>
            <a:endParaRPr lang="en-NG" sz="1800" b="1">
              <a:solidFill>
                <a:schemeClr val="bg2">
                  <a:lumMod val="50000"/>
                </a:schemeClr>
              </a:solidFill>
            </a:endParaRPr>
          </a:p>
        </xdr:txBody>
      </xdr:sp>
      <xdr:sp macro="" textlink="">
        <xdr:nvSpPr>
          <xdr:cNvPr id="32" name="TextBox 31">
            <a:extLst>
              <a:ext uri="{FF2B5EF4-FFF2-40B4-BE49-F238E27FC236}">
                <a16:creationId xmlns:a16="http://schemas.microsoft.com/office/drawing/2014/main" id="{361AD86D-1417-840F-18B7-DB746A35E410}"/>
              </a:ext>
            </a:extLst>
          </xdr:cNvPr>
          <xdr:cNvSpPr txBox="1"/>
        </xdr:nvSpPr>
        <xdr:spPr>
          <a:xfrm>
            <a:off x="3340100" y="730250"/>
            <a:ext cx="16637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200" b="1">
                <a:solidFill>
                  <a:schemeClr val="bg2">
                    <a:lumMod val="50000"/>
                  </a:schemeClr>
                </a:solidFill>
                <a:latin typeface="+mn-lt"/>
                <a:ea typeface="+mn-ea"/>
                <a:cs typeface="+mn-cs"/>
              </a:rPr>
              <a:t>Total </a:t>
            </a:r>
            <a:r>
              <a:rPr lang="en-US" sz="1200" b="1">
                <a:solidFill>
                  <a:schemeClr val="accent1"/>
                </a:solidFill>
                <a:latin typeface="+mn-lt"/>
                <a:ea typeface="+mn-ea"/>
                <a:cs typeface="+mn-cs"/>
              </a:rPr>
              <a:t>Active</a:t>
            </a:r>
            <a:r>
              <a:rPr lang="en-US" sz="1200" b="1">
                <a:solidFill>
                  <a:schemeClr val="bg2">
                    <a:lumMod val="50000"/>
                  </a:schemeClr>
                </a:solidFill>
                <a:latin typeface="+mn-lt"/>
                <a:ea typeface="+mn-ea"/>
                <a:cs typeface="+mn-cs"/>
              </a:rPr>
              <a:t> Employees</a:t>
            </a:r>
            <a:endParaRPr lang="en-NG" sz="1200" b="1">
              <a:solidFill>
                <a:schemeClr val="bg2">
                  <a:lumMod val="50000"/>
                </a:schemeClr>
              </a:solidFill>
              <a:latin typeface="+mn-lt"/>
              <a:ea typeface="+mn-ea"/>
              <a:cs typeface="+mn-cs"/>
            </a:endParaRPr>
          </a:p>
        </xdr:txBody>
      </xdr:sp>
      <xdr:sp macro="" textlink="$AD$5">
        <xdr:nvSpPr>
          <xdr:cNvPr id="37" name="TextBox 36">
            <a:extLst>
              <a:ext uri="{FF2B5EF4-FFF2-40B4-BE49-F238E27FC236}">
                <a16:creationId xmlns:a16="http://schemas.microsoft.com/office/drawing/2014/main" id="{7DE92EB5-DCDA-61D4-5EC4-0D78532E662B}"/>
              </a:ext>
            </a:extLst>
          </xdr:cNvPr>
          <xdr:cNvSpPr txBox="1"/>
        </xdr:nvSpPr>
        <xdr:spPr>
          <a:xfrm>
            <a:off x="3937000" y="1123950"/>
            <a:ext cx="458232" cy="281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8F9A23-2CED-4B4C-B04A-7F2461573657}" type="TxLink">
              <a:rPr lang="en-US" sz="1200" b="1" i="0" u="none" strike="noStrike">
                <a:solidFill>
                  <a:schemeClr val="bg2">
                    <a:lumMod val="25000"/>
                  </a:schemeClr>
                </a:solidFill>
                <a:latin typeface="Aptos Narrow"/>
              </a:rPr>
              <a:pPr/>
              <a:t>49%</a:t>
            </a:fld>
            <a:endParaRPr lang="en-NG" sz="1200" b="1">
              <a:solidFill>
                <a:schemeClr val="bg2">
                  <a:lumMod val="25000"/>
                </a:schemeClr>
              </a:solidFill>
            </a:endParaRPr>
          </a:p>
        </xdr:txBody>
      </xdr:sp>
    </xdr:grpSp>
    <xdr:clientData/>
  </xdr:twoCellAnchor>
  <xdr:twoCellAnchor>
    <xdr:from>
      <xdr:col>12</xdr:col>
      <xdr:colOff>381000</xdr:colOff>
      <xdr:row>3</xdr:row>
      <xdr:rowOff>171450</xdr:rowOff>
    </xdr:from>
    <xdr:to>
      <xdr:col>15</xdr:col>
      <xdr:colOff>165399</xdr:colOff>
      <xdr:row>8</xdr:row>
      <xdr:rowOff>0</xdr:rowOff>
    </xdr:to>
    <xdr:grpSp>
      <xdr:nvGrpSpPr>
        <xdr:cNvPr id="40" name="Group 39">
          <a:extLst>
            <a:ext uri="{FF2B5EF4-FFF2-40B4-BE49-F238E27FC236}">
              <a16:creationId xmlns:a16="http://schemas.microsoft.com/office/drawing/2014/main" id="{D81A6EC5-CB26-AF5D-08B1-96CD7319D7FE}"/>
            </a:ext>
          </a:extLst>
        </xdr:cNvPr>
        <xdr:cNvGrpSpPr/>
      </xdr:nvGrpSpPr>
      <xdr:grpSpPr>
        <a:xfrm>
          <a:off x="7725578" y="722293"/>
          <a:ext cx="1620544" cy="746623"/>
          <a:chOff x="7423150" y="723900"/>
          <a:chExt cx="1613199" cy="749300"/>
        </a:xfrm>
      </xdr:grpSpPr>
      <xdr:sp macro="" textlink="$AC$7">
        <xdr:nvSpPr>
          <xdr:cNvPr id="35" name="Rectangle: Rounded Corners 34">
            <a:extLst>
              <a:ext uri="{FF2B5EF4-FFF2-40B4-BE49-F238E27FC236}">
                <a16:creationId xmlns:a16="http://schemas.microsoft.com/office/drawing/2014/main" id="{8EE76AE9-4E92-6400-E850-52A082A13F3E}"/>
              </a:ext>
            </a:extLst>
          </xdr:cNvPr>
          <xdr:cNvSpPr/>
        </xdr:nvSpPr>
        <xdr:spPr>
          <a:xfrm>
            <a:off x="7448550" y="723900"/>
            <a:ext cx="1492250" cy="749300"/>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5FC4B8-8D30-42A1-A7C6-916F402B1823}" type="TxLink">
              <a:rPr lang="en-US" sz="1800" b="1" i="0" u="none" strike="noStrike">
                <a:solidFill>
                  <a:schemeClr val="bg2">
                    <a:lumMod val="50000"/>
                  </a:schemeClr>
                </a:solidFill>
                <a:latin typeface="Aptos Narrow"/>
              </a:rPr>
              <a:pPr algn="ctr"/>
              <a:t>54</a:t>
            </a:fld>
            <a:endParaRPr lang="en-NG" sz="1800" b="1">
              <a:solidFill>
                <a:schemeClr val="bg2">
                  <a:lumMod val="50000"/>
                </a:schemeClr>
              </a:solidFill>
            </a:endParaRPr>
          </a:p>
        </xdr:txBody>
      </xdr:sp>
      <xdr:sp macro="" textlink="">
        <xdr:nvSpPr>
          <xdr:cNvPr id="36" name="TextBox 35">
            <a:extLst>
              <a:ext uri="{FF2B5EF4-FFF2-40B4-BE49-F238E27FC236}">
                <a16:creationId xmlns:a16="http://schemas.microsoft.com/office/drawing/2014/main" id="{1CE3C5C5-BEA0-A49C-B663-0D210D1F04FC}"/>
              </a:ext>
            </a:extLst>
          </xdr:cNvPr>
          <xdr:cNvSpPr txBox="1"/>
        </xdr:nvSpPr>
        <xdr:spPr>
          <a:xfrm>
            <a:off x="7423150" y="730250"/>
            <a:ext cx="16131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2">
                    <a:lumMod val="50000"/>
                  </a:schemeClr>
                </a:solidFill>
                <a:latin typeface="+mn-lt"/>
                <a:ea typeface="+mn-ea"/>
                <a:cs typeface="+mn-cs"/>
              </a:rPr>
              <a:t>Average Employee Age</a:t>
            </a:r>
            <a:endParaRPr lang="en-NG" sz="1200" b="1">
              <a:solidFill>
                <a:schemeClr val="bg2">
                  <a:lumMod val="50000"/>
                </a:schemeClr>
              </a:solidFill>
              <a:latin typeface="+mn-lt"/>
              <a:ea typeface="+mn-ea"/>
              <a:cs typeface="+mn-cs"/>
            </a:endParaRPr>
          </a:p>
        </xdr:txBody>
      </xdr:sp>
    </xdr:grpSp>
    <xdr:clientData/>
  </xdr:twoCellAnchor>
  <xdr:twoCellAnchor>
    <xdr:from>
      <xdr:col>9</xdr:col>
      <xdr:colOff>226484</xdr:colOff>
      <xdr:row>4</xdr:row>
      <xdr:rowOff>0</xdr:rowOff>
    </xdr:from>
    <xdr:to>
      <xdr:col>11</xdr:col>
      <xdr:colOff>499534</xdr:colOff>
      <xdr:row>8</xdr:row>
      <xdr:rowOff>0</xdr:rowOff>
    </xdr:to>
    <xdr:grpSp>
      <xdr:nvGrpSpPr>
        <xdr:cNvPr id="39" name="Group 38">
          <a:extLst>
            <a:ext uri="{FF2B5EF4-FFF2-40B4-BE49-F238E27FC236}">
              <a16:creationId xmlns:a16="http://schemas.microsoft.com/office/drawing/2014/main" id="{0192DACB-9D53-775B-FB60-94AEF72028A3}"/>
            </a:ext>
          </a:extLst>
        </xdr:cNvPr>
        <xdr:cNvGrpSpPr/>
      </xdr:nvGrpSpPr>
      <xdr:grpSpPr>
        <a:xfrm>
          <a:off x="5734918" y="734458"/>
          <a:ext cx="1497146" cy="734458"/>
          <a:chOff x="5283200" y="723900"/>
          <a:chExt cx="1492250" cy="749300"/>
        </a:xfrm>
      </xdr:grpSpPr>
      <xdr:sp macro="" textlink="$AC$6">
        <xdr:nvSpPr>
          <xdr:cNvPr id="33" name="Rectangle: Rounded Corners 32">
            <a:extLst>
              <a:ext uri="{FF2B5EF4-FFF2-40B4-BE49-F238E27FC236}">
                <a16:creationId xmlns:a16="http://schemas.microsoft.com/office/drawing/2014/main" id="{0C1EF2B1-35ED-38E2-7A4A-566BFE298823}"/>
              </a:ext>
            </a:extLst>
          </xdr:cNvPr>
          <xdr:cNvSpPr/>
        </xdr:nvSpPr>
        <xdr:spPr>
          <a:xfrm>
            <a:off x="5283200" y="723900"/>
            <a:ext cx="1492250" cy="749300"/>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6F7054-03EA-4967-9941-5D696209A265}" type="TxLink">
              <a:rPr lang="en-US" sz="1800" b="1" i="0" u="none" strike="noStrike">
                <a:solidFill>
                  <a:schemeClr val="bg2">
                    <a:lumMod val="50000"/>
                  </a:schemeClr>
                </a:solidFill>
                <a:latin typeface="Aptos Narrow"/>
              </a:rPr>
              <a:pPr algn="ctr"/>
              <a:t>1533</a:t>
            </a:fld>
            <a:endParaRPr lang="en-NG" sz="1800" b="1">
              <a:solidFill>
                <a:schemeClr val="bg2">
                  <a:lumMod val="50000"/>
                </a:schemeClr>
              </a:solidFill>
            </a:endParaRPr>
          </a:p>
        </xdr:txBody>
      </xdr:sp>
      <xdr:sp macro="" textlink="">
        <xdr:nvSpPr>
          <xdr:cNvPr id="34" name="TextBox 33">
            <a:extLst>
              <a:ext uri="{FF2B5EF4-FFF2-40B4-BE49-F238E27FC236}">
                <a16:creationId xmlns:a16="http://schemas.microsoft.com/office/drawing/2014/main" id="{9892DC59-1C41-699E-ED3A-10E131CE4A05}"/>
              </a:ext>
            </a:extLst>
          </xdr:cNvPr>
          <xdr:cNvSpPr txBox="1"/>
        </xdr:nvSpPr>
        <xdr:spPr>
          <a:xfrm>
            <a:off x="5346700" y="730250"/>
            <a:ext cx="13702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b="1">
                <a:solidFill>
                  <a:schemeClr val="bg2">
                    <a:lumMod val="50000"/>
                  </a:schemeClr>
                </a:solidFill>
                <a:latin typeface="+mn-lt"/>
                <a:ea typeface="+mn-ea"/>
                <a:cs typeface="+mn-cs"/>
              </a:rPr>
              <a:t>Total </a:t>
            </a:r>
            <a:r>
              <a:rPr lang="en-US" sz="1200" b="1">
                <a:solidFill>
                  <a:srgbClr val="D41466"/>
                </a:solidFill>
                <a:latin typeface="+mn-lt"/>
                <a:ea typeface="+mn-ea"/>
                <a:cs typeface="+mn-cs"/>
              </a:rPr>
              <a:t>Attrition Rate</a:t>
            </a:r>
            <a:endParaRPr lang="en-NG" sz="1200" b="1">
              <a:solidFill>
                <a:srgbClr val="D41466"/>
              </a:solidFill>
              <a:latin typeface="+mn-lt"/>
              <a:ea typeface="+mn-ea"/>
              <a:cs typeface="+mn-cs"/>
            </a:endParaRPr>
          </a:p>
        </xdr:txBody>
      </xdr:sp>
      <xdr:sp macro="" textlink="$AD$6">
        <xdr:nvSpPr>
          <xdr:cNvPr id="38" name="TextBox 37">
            <a:extLst>
              <a:ext uri="{FF2B5EF4-FFF2-40B4-BE49-F238E27FC236}">
                <a16:creationId xmlns:a16="http://schemas.microsoft.com/office/drawing/2014/main" id="{63FE3816-23A7-3AB4-AD63-0F6E6E9C8E1D}"/>
              </a:ext>
            </a:extLst>
          </xdr:cNvPr>
          <xdr:cNvSpPr txBox="1"/>
        </xdr:nvSpPr>
        <xdr:spPr>
          <a:xfrm>
            <a:off x="5822950" y="1123950"/>
            <a:ext cx="457762" cy="281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DDEE79D-B843-4226-9B2E-169CC61DF368}" type="TxLink">
              <a:rPr lang="en-US" sz="1200" b="1" i="0" u="none" strike="noStrike">
                <a:solidFill>
                  <a:schemeClr val="bg2">
                    <a:lumMod val="25000"/>
                  </a:schemeClr>
                </a:solidFill>
                <a:latin typeface="Aptos Narrow"/>
              </a:rPr>
              <a:pPr/>
              <a:t>51%</a:t>
            </a:fld>
            <a:endParaRPr lang="en-NG" sz="1200" b="1">
              <a:solidFill>
                <a:schemeClr val="bg2">
                  <a:lumMod val="25000"/>
                </a:schemeClr>
              </a:solidFill>
            </a:endParaRPr>
          </a:p>
        </xdr:txBody>
      </xdr:sp>
    </xdr:grpSp>
    <xdr:clientData/>
  </xdr:twoCellAnchor>
  <xdr:twoCellAnchor>
    <xdr:from>
      <xdr:col>0</xdr:col>
      <xdr:colOff>177801</xdr:colOff>
      <xdr:row>8</xdr:row>
      <xdr:rowOff>82550</xdr:rowOff>
    </xdr:from>
    <xdr:to>
      <xdr:col>4</xdr:col>
      <xdr:colOff>539751</xdr:colOff>
      <xdr:row>21</xdr:row>
      <xdr:rowOff>50800</xdr:rowOff>
    </xdr:to>
    <xdr:grpSp>
      <xdr:nvGrpSpPr>
        <xdr:cNvPr id="24" name="Group 23">
          <a:extLst>
            <a:ext uri="{FF2B5EF4-FFF2-40B4-BE49-F238E27FC236}">
              <a16:creationId xmlns:a16="http://schemas.microsoft.com/office/drawing/2014/main" id="{E3C91518-C809-014D-F010-876F8CB31CC3}"/>
            </a:ext>
          </a:extLst>
        </xdr:cNvPr>
        <xdr:cNvGrpSpPr/>
      </xdr:nvGrpSpPr>
      <xdr:grpSpPr>
        <a:xfrm>
          <a:off x="177801" y="1551466"/>
          <a:ext cx="2810143" cy="2355238"/>
          <a:chOff x="177801" y="1555750"/>
          <a:chExt cx="2800350" cy="2362200"/>
        </a:xfrm>
      </xdr:grpSpPr>
      <xdr:sp macro="" textlink="">
        <xdr:nvSpPr>
          <xdr:cNvPr id="50" name="Rectangle: Rounded Corners 49">
            <a:extLst>
              <a:ext uri="{FF2B5EF4-FFF2-40B4-BE49-F238E27FC236}">
                <a16:creationId xmlns:a16="http://schemas.microsoft.com/office/drawing/2014/main" id="{5EEBB47A-5E58-0E96-133E-9F8209B39D33}"/>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Rectangle 2">
            <a:extLst>
              <a:ext uri="{FF2B5EF4-FFF2-40B4-BE49-F238E27FC236}">
                <a16:creationId xmlns:a16="http://schemas.microsoft.com/office/drawing/2014/main" id="{BB2A7D6F-09CA-87BF-2214-6FD5684DE955}"/>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101600</xdr:colOff>
      <xdr:row>8</xdr:row>
      <xdr:rowOff>152401</xdr:rowOff>
    </xdr:from>
    <xdr:to>
      <xdr:col>4</xdr:col>
      <xdr:colOff>571500</xdr:colOff>
      <xdr:row>21</xdr:row>
      <xdr:rowOff>50801</xdr:rowOff>
    </xdr:to>
    <xdr:graphicFrame macro="">
      <xdr:nvGraphicFramePr>
        <xdr:cNvPr id="49" name="Chart 48">
          <a:extLst>
            <a:ext uri="{FF2B5EF4-FFF2-40B4-BE49-F238E27FC236}">
              <a16:creationId xmlns:a16="http://schemas.microsoft.com/office/drawing/2014/main" id="{6BEA6103-B404-41E0-83C5-1AD50F0D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285751</xdr:colOff>
      <xdr:row>8</xdr:row>
      <xdr:rowOff>82550</xdr:rowOff>
    </xdr:from>
    <xdr:to>
      <xdr:col>19</xdr:col>
      <xdr:colOff>38101</xdr:colOff>
      <xdr:row>21</xdr:row>
      <xdr:rowOff>50800</xdr:rowOff>
    </xdr:to>
    <xdr:grpSp>
      <xdr:nvGrpSpPr>
        <xdr:cNvPr id="28" name="Group 27">
          <a:extLst>
            <a:ext uri="{FF2B5EF4-FFF2-40B4-BE49-F238E27FC236}">
              <a16:creationId xmlns:a16="http://schemas.microsoft.com/office/drawing/2014/main" id="{4A8DD443-E894-EA8E-1DE9-28852434CB98}"/>
            </a:ext>
          </a:extLst>
        </xdr:cNvPr>
        <xdr:cNvGrpSpPr/>
      </xdr:nvGrpSpPr>
      <xdr:grpSpPr>
        <a:xfrm>
          <a:off x="8854426" y="1551466"/>
          <a:ext cx="2812591" cy="2355238"/>
          <a:chOff x="8820151" y="1555750"/>
          <a:chExt cx="2800350" cy="2362200"/>
        </a:xfrm>
      </xdr:grpSpPr>
      <xdr:sp macro="" textlink="">
        <xdr:nvSpPr>
          <xdr:cNvPr id="11" name="Rectangle: Rounded Corners 10">
            <a:extLst>
              <a:ext uri="{FF2B5EF4-FFF2-40B4-BE49-F238E27FC236}">
                <a16:creationId xmlns:a16="http://schemas.microsoft.com/office/drawing/2014/main" id="{BE7D3986-3419-6544-BE8D-AB65CE9140CD}"/>
              </a:ext>
            </a:extLst>
          </xdr:cNvPr>
          <xdr:cNvSpPr/>
        </xdr:nvSpPr>
        <xdr:spPr>
          <a:xfrm>
            <a:off x="882015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8" name="Rectangle 17">
            <a:extLst>
              <a:ext uri="{FF2B5EF4-FFF2-40B4-BE49-F238E27FC236}">
                <a16:creationId xmlns:a16="http://schemas.microsoft.com/office/drawing/2014/main" id="{4559101E-FAC2-462D-8AAC-B8605906D00A}"/>
              </a:ext>
            </a:extLst>
          </xdr:cNvPr>
          <xdr:cNvSpPr/>
        </xdr:nvSpPr>
        <xdr:spPr>
          <a:xfrm>
            <a:off x="8953501"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196850</xdr:colOff>
      <xdr:row>9</xdr:row>
      <xdr:rowOff>0</xdr:rowOff>
    </xdr:from>
    <xdr:to>
      <xdr:col>19</xdr:col>
      <xdr:colOff>177800</xdr:colOff>
      <xdr:row>20</xdr:row>
      <xdr:rowOff>69850</xdr:rowOff>
    </xdr:to>
    <xdr:graphicFrame macro="">
      <xdr:nvGraphicFramePr>
        <xdr:cNvPr id="7" name="Chart 6">
          <a:extLst>
            <a:ext uri="{FF2B5EF4-FFF2-40B4-BE49-F238E27FC236}">
              <a16:creationId xmlns:a16="http://schemas.microsoft.com/office/drawing/2014/main" id="{AA7A5115-8C4B-4D35-B46E-32EF6EE80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10584</xdr:colOff>
      <xdr:row>8</xdr:row>
      <xdr:rowOff>82550</xdr:rowOff>
    </xdr:from>
    <xdr:to>
      <xdr:col>9</xdr:col>
      <xdr:colOff>372534</xdr:colOff>
      <xdr:row>21</xdr:row>
      <xdr:rowOff>50800</xdr:rowOff>
    </xdr:to>
    <xdr:grpSp>
      <xdr:nvGrpSpPr>
        <xdr:cNvPr id="23" name="Group 22">
          <a:extLst>
            <a:ext uri="{FF2B5EF4-FFF2-40B4-BE49-F238E27FC236}">
              <a16:creationId xmlns:a16="http://schemas.microsoft.com/office/drawing/2014/main" id="{26E8C7C3-A5EE-5F56-A5EA-4AB4AF350887}"/>
            </a:ext>
          </a:extLst>
        </xdr:cNvPr>
        <xdr:cNvGrpSpPr/>
      </xdr:nvGrpSpPr>
      <xdr:grpSpPr>
        <a:xfrm>
          <a:off x="3070825" y="1551466"/>
          <a:ext cx="2810143" cy="2355238"/>
          <a:chOff x="3058584" y="1555750"/>
          <a:chExt cx="2800350" cy="2362200"/>
        </a:xfrm>
      </xdr:grpSpPr>
      <xdr:sp macro="" textlink="">
        <xdr:nvSpPr>
          <xdr:cNvPr id="9" name="Rectangle: Rounded Corners 8">
            <a:extLst>
              <a:ext uri="{FF2B5EF4-FFF2-40B4-BE49-F238E27FC236}">
                <a16:creationId xmlns:a16="http://schemas.microsoft.com/office/drawing/2014/main" id="{412C3685-9727-D14E-806A-AD8A5C9B7F92}"/>
              </a:ext>
            </a:extLst>
          </xdr:cNvPr>
          <xdr:cNvSpPr/>
        </xdr:nvSpPr>
        <xdr:spPr>
          <a:xfrm>
            <a:off x="3058584"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9" name="Rectangle 18">
            <a:extLst>
              <a:ext uri="{FF2B5EF4-FFF2-40B4-BE49-F238E27FC236}">
                <a16:creationId xmlns:a16="http://schemas.microsoft.com/office/drawing/2014/main" id="{D272389A-D6DF-4040-96CC-DA47F0951231}"/>
              </a:ext>
            </a:extLst>
          </xdr:cNvPr>
          <xdr:cNvSpPr/>
        </xdr:nvSpPr>
        <xdr:spPr>
          <a:xfrm>
            <a:off x="3208867"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9</xdr:col>
      <xdr:colOff>452967</xdr:colOff>
      <xdr:row>8</xdr:row>
      <xdr:rowOff>82550</xdr:rowOff>
    </xdr:from>
    <xdr:to>
      <xdr:col>14</xdr:col>
      <xdr:colOff>205317</xdr:colOff>
      <xdr:row>21</xdr:row>
      <xdr:rowOff>50800</xdr:rowOff>
    </xdr:to>
    <xdr:grpSp>
      <xdr:nvGrpSpPr>
        <xdr:cNvPr id="26" name="Group 25">
          <a:extLst>
            <a:ext uri="{FF2B5EF4-FFF2-40B4-BE49-F238E27FC236}">
              <a16:creationId xmlns:a16="http://schemas.microsoft.com/office/drawing/2014/main" id="{01787C10-07E7-5B6F-DB11-48B821ADD28A}"/>
            </a:ext>
          </a:extLst>
        </xdr:cNvPr>
        <xdr:cNvGrpSpPr/>
      </xdr:nvGrpSpPr>
      <xdr:grpSpPr>
        <a:xfrm>
          <a:off x="5961401" y="1551466"/>
          <a:ext cx="2812591" cy="2355238"/>
          <a:chOff x="5939367" y="1555750"/>
          <a:chExt cx="2800350" cy="2362200"/>
        </a:xfrm>
      </xdr:grpSpPr>
      <xdr:sp macro="" textlink="">
        <xdr:nvSpPr>
          <xdr:cNvPr id="10" name="Rectangle: Rounded Corners 9">
            <a:extLst>
              <a:ext uri="{FF2B5EF4-FFF2-40B4-BE49-F238E27FC236}">
                <a16:creationId xmlns:a16="http://schemas.microsoft.com/office/drawing/2014/main" id="{F43789D8-172B-A6A0-22F1-17DD2621C2D6}"/>
              </a:ext>
            </a:extLst>
          </xdr:cNvPr>
          <xdr:cNvSpPr/>
        </xdr:nvSpPr>
        <xdr:spPr>
          <a:xfrm>
            <a:off x="5939367"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0" name="Rectangle 19">
            <a:extLst>
              <a:ext uri="{FF2B5EF4-FFF2-40B4-BE49-F238E27FC236}">
                <a16:creationId xmlns:a16="http://schemas.microsoft.com/office/drawing/2014/main" id="{8261BFF5-FC2A-43E5-BD85-65FA3812CF7A}"/>
              </a:ext>
            </a:extLst>
          </xdr:cNvPr>
          <xdr:cNvSpPr/>
        </xdr:nvSpPr>
        <xdr:spPr>
          <a:xfrm>
            <a:off x="6081184"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4</xdr:col>
      <xdr:colOff>550334</xdr:colOff>
      <xdr:row>8</xdr:row>
      <xdr:rowOff>146050</xdr:rowOff>
    </xdr:from>
    <xdr:to>
      <xdr:col>9</xdr:col>
      <xdr:colOff>336550</xdr:colOff>
      <xdr:row>21</xdr:row>
      <xdr:rowOff>133350</xdr:rowOff>
    </xdr:to>
    <xdr:graphicFrame macro="">
      <xdr:nvGraphicFramePr>
        <xdr:cNvPr id="21" name="Chart 20">
          <a:extLst>
            <a:ext uri="{FF2B5EF4-FFF2-40B4-BE49-F238E27FC236}">
              <a16:creationId xmlns:a16="http://schemas.microsoft.com/office/drawing/2014/main" id="{5E115292-34FE-4942-A658-864D7A597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452967</xdr:colOff>
      <xdr:row>8</xdr:row>
      <xdr:rowOff>133350</xdr:rowOff>
    </xdr:from>
    <xdr:to>
      <xdr:col>14</xdr:col>
      <xdr:colOff>127000</xdr:colOff>
      <xdr:row>21</xdr:row>
      <xdr:rowOff>76200</xdr:rowOff>
    </xdr:to>
    <xdr:graphicFrame macro="">
      <xdr:nvGraphicFramePr>
        <xdr:cNvPr id="22" name="Chart 21">
          <a:extLst>
            <a:ext uri="{FF2B5EF4-FFF2-40B4-BE49-F238E27FC236}">
              <a16:creationId xmlns:a16="http://schemas.microsoft.com/office/drawing/2014/main" id="{CB5F9FD6-F2EB-4B75-8B28-5353D1B6B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177801</xdr:colOff>
      <xdr:row>21</xdr:row>
      <xdr:rowOff>127000</xdr:rowOff>
    </xdr:from>
    <xdr:to>
      <xdr:col>4</xdr:col>
      <xdr:colOff>539751</xdr:colOff>
      <xdr:row>34</xdr:row>
      <xdr:rowOff>95250</xdr:rowOff>
    </xdr:to>
    <xdr:grpSp>
      <xdr:nvGrpSpPr>
        <xdr:cNvPr id="31" name="Group 30">
          <a:extLst>
            <a:ext uri="{FF2B5EF4-FFF2-40B4-BE49-F238E27FC236}">
              <a16:creationId xmlns:a16="http://schemas.microsoft.com/office/drawing/2014/main" id="{28925C75-258B-5B79-D77D-0DB818465BC4}"/>
            </a:ext>
          </a:extLst>
        </xdr:cNvPr>
        <xdr:cNvGrpSpPr/>
      </xdr:nvGrpSpPr>
      <xdr:grpSpPr>
        <a:xfrm>
          <a:off x="177801" y="3982904"/>
          <a:ext cx="2810143" cy="2355238"/>
          <a:chOff x="177801" y="1555750"/>
          <a:chExt cx="2800350" cy="2362200"/>
        </a:xfrm>
      </xdr:grpSpPr>
      <xdr:sp macro="" textlink="">
        <xdr:nvSpPr>
          <xdr:cNvPr id="43" name="Rectangle: Rounded Corners 42">
            <a:extLst>
              <a:ext uri="{FF2B5EF4-FFF2-40B4-BE49-F238E27FC236}">
                <a16:creationId xmlns:a16="http://schemas.microsoft.com/office/drawing/2014/main" id="{7B6B79E5-0B3D-7FC7-D60D-8C30799DFBAA}"/>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4" name="Rectangle 43">
            <a:extLst>
              <a:ext uri="{FF2B5EF4-FFF2-40B4-BE49-F238E27FC236}">
                <a16:creationId xmlns:a16="http://schemas.microsoft.com/office/drawing/2014/main" id="{B6DCF36B-E260-6A7B-0073-CE90752FC789}"/>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5</xdr:col>
      <xdr:colOff>10584</xdr:colOff>
      <xdr:row>21</xdr:row>
      <xdr:rowOff>127000</xdr:rowOff>
    </xdr:from>
    <xdr:to>
      <xdr:col>9</xdr:col>
      <xdr:colOff>372534</xdr:colOff>
      <xdr:row>34</xdr:row>
      <xdr:rowOff>95250</xdr:rowOff>
    </xdr:to>
    <xdr:grpSp>
      <xdr:nvGrpSpPr>
        <xdr:cNvPr id="53" name="Group 52">
          <a:extLst>
            <a:ext uri="{FF2B5EF4-FFF2-40B4-BE49-F238E27FC236}">
              <a16:creationId xmlns:a16="http://schemas.microsoft.com/office/drawing/2014/main" id="{7C962088-E54E-556B-DBE6-54289A755EEA}"/>
            </a:ext>
          </a:extLst>
        </xdr:cNvPr>
        <xdr:cNvGrpSpPr/>
      </xdr:nvGrpSpPr>
      <xdr:grpSpPr>
        <a:xfrm>
          <a:off x="3070825" y="3982904"/>
          <a:ext cx="2810143" cy="2355238"/>
          <a:chOff x="3058584" y="1555750"/>
          <a:chExt cx="2800350" cy="2362200"/>
        </a:xfrm>
      </xdr:grpSpPr>
      <xdr:sp macro="" textlink="">
        <xdr:nvSpPr>
          <xdr:cNvPr id="54" name="Rectangle: Rounded Corners 53">
            <a:extLst>
              <a:ext uri="{FF2B5EF4-FFF2-40B4-BE49-F238E27FC236}">
                <a16:creationId xmlns:a16="http://schemas.microsoft.com/office/drawing/2014/main" id="{0117798A-73CA-D173-FAA7-8DD4A4D51CC8}"/>
              </a:ext>
            </a:extLst>
          </xdr:cNvPr>
          <xdr:cNvSpPr/>
        </xdr:nvSpPr>
        <xdr:spPr>
          <a:xfrm>
            <a:off x="3058584"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5" name="Rectangle 54">
            <a:extLst>
              <a:ext uri="{FF2B5EF4-FFF2-40B4-BE49-F238E27FC236}">
                <a16:creationId xmlns:a16="http://schemas.microsoft.com/office/drawing/2014/main" id="{6AB5FE54-7FEC-D6B1-9647-92ACE8EABA6C}"/>
              </a:ext>
            </a:extLst>
          </xdr:cNvPr>
          <xdr:cNvSpPr/>
        </xdr:nvSpPr>
        <xdr:spPr>
          <a:xfrm>
            <a:off x="3208867"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9</xdr:col>
      <xdr:colOff>452967</xdr:colOff>
      <xdr:row>21</xdr:row>
      <xdr:rowOff>127000</xdr:rowOff>
    </xdr:from>
    <xdr:to>
      <xdr:col>14</xdr:col>
      <xdr:colOff>205317</xdr:colOff>
      <xdr:row>34</xdr:row>
      <xdr:rowOff>95250</xdr:rowOff>
    </xdr:to>
    <xdr:grpSp>
      <xdr:nvGrpSpPr>
        <xdr:cNvPr id="56" name="Group 55">
          <a:extLst>
            <a:ext uri="{FF2B5EF4-FFF2-40B4-BE49-F238E27FC236}">
              <a16:creationId xmlns:a16="http://schemas.microsoft.com/office/drawing/2014/main" id="{95590D74-1CAA-65ED-FFB2-20D90C65C46E}"/>
            </a:ext>
          </a:extLst>
        </xdr:cNvPr>
        <xdr:cNvGrpSpPr/>
      </xdr:nvGrpSpPr>
      <xdr:grpSpPr>
        <a:xfrm>
          <a:off x="5961401" y="3982904"/>
          <a:ext cx="2812591" cy="2355238"/>
          <a:chOff x="5939367" y="1555750"/>
          <a:chExt cx="2800350" cy="2362200"/>
        </a:xfrm>
      </xdr:grpSpPr>
      <xdr:sp macro="" textlink="">
        <xdr:nvSpPr>
          <xdr:cNvPr id="57" name="Rectangle: Rounded Corners 56">
            <a:extLst>
              <a:ext uri="{FF2B5EF4-FFF2-40B4-BE49-F238E27FC236}">
                <a16:creationId xmlns:a16="http://schemas.microsoft.com/office/drawing/2014/main" id="{50F6A191-99EA-8384-0679-93CE587C8237}"/>
              </a:ext>
            </a:extLst>
          </xdr:cNvPr>
          <xdr:cNvSpPr/>
        </xdr:nvSpPr>
        <xdr:spPr>
          <a:xfrm>
            <a:off x="5939367"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8" name="Rectangle 57">
            <a:extLst>
              <a:ext uri="{FF2B5EF4-FFF2-40B4-BE49-F238E27FC236}">
                <a16:creationId xmlns:a16="http://schemas.microsoft.com/office/drawing/2014/main" id="{CE779FF3-9151-7DE8-874D-ECFB8E482158}"/>
              </a:ext>
            </a:extLst>
          </xdr:cNvPr>
          <xdr:cNvSpPr/>
        </xdr:nvSpPr>
        <xdr:spPr>
          <a:xfrm>
            <a:off x="6081184"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14</xdr:col>
      <xdr:colOff>285751</xdr:colOff>
      <xdr:row>21</xdr:row>
      <xdr:rowOff>127000</xdr:rowOff>
    </xdr:from>
    <xdr:to>
      <xdr:col>19</xdr:col>
      <xdr:colOff>38101</xdr:colOff>
      <xdr:row>34</xdr:row>
      <xdr:rowOff>95250</xdr:rowOff>
    </xdr:to>
    <xdr:grpSp>
      <xdr:nvGrpSpPr>
        <xdr:cNvPr id="59" name="Group 58">
          <a:extLst>
            <a:ext uri="{FF2B5EF4-FFF2-40B4-BE49-F238E27FC236}">
              <a16:creationId xmlns:a16="http://schemas.microsoft.com/office/drawing/2014/main" id="{A2074156-706C-2C8C-4935-C90A78417A86}"/>
            </a:ext>
          </a:extLst>
        </xdr:cNvPr>
        <xdr:cNvGrpSpPr/>
      </xdr:nvGrpSpPr>
      <xdr:grpSpPr>
        <a:xfrm>
          <a:off x="8854426" y="3982904"/>
          <a:ext cx="2812591" cy="2355238"/>
          <a:chOff x="8820151" y="1555750"/>
          <a:chExt cx="2800350" cy="2362200"/>
        </a:xfrm>
      </xdr:grpSpPr>
      <xdr:sp macro="" textlink="">
        <xdr:nvSpPr>
          <xdr:cNvPr id="60" name="Rectangle: Rounded Corners 59">
            <a:extLst>
              <a:ext uri="{FF2B5EF4-FFF2-40B4-BE49-F238E27FC236}">
                <a16:creationId xmlns:a16="http://schemas.microsoft.com/office/drawing/2014/main" id="{A576BE69-6598-E895-BB93-565E9A46A969}"/>
              </a:ext>
            </a:extLst>
          </xdr:cNvPr>
          <xdr:cNvSpPr/>
        </xdr:nvSpPr>
        <xdr:spPr>
          <a:xfrm>
            <a:off x="882015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1" name="Rectangle 60">
            <a:extLst>
              <a:ext uri="{FF2B5EF4-FFF2-40B4-BE49-F238E27FC236}">
                <a16:creationId xmlns:a16="http://schemas.microsoft.com/office/drawing/2014/main" id="{477DB7C9-8141-4E33-CD8F-60723D74BF54}"/>
              </a:ext>
            </a:extLst>
          </xdr:cNvPr>
          <xdr:cNvSpPr/>
        </xdr:nvSpPr>
        <xdr:spPr>
          <a:xfrm>
            <a:off x="8953501"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101601</xdr:colOff>
      <xdr:row>22</xdr:row>
      <xdr:rowOff>6350</xdr:rowOff>
    </xdr:from>
    <xdr:to>
      <xdr:col>4</xdr:col>
      <xdr:colOff>596900</xdr:colOff>
      <xdr:row>34</xdr:row>
      <xdr:rowOff>101600</xdr:rowOff>
    </xdr:to>
    <xdr:graphicFrame macro="">
      <xdr:nvGraphicFramePr>
        <xdr:cNvPr id="62" name="Chart 61">
          <a:extLst>
            <a:ext uri="{FF2B5EF4-FFF2-40B4-BE49-F238E27FC236}">
              <a16:creationId xmlns:a16="http://schemas.microsoft.com/office/drawing/2014/main" id="{15898D41-26B9-4BD8-AE4C-65AE4CCB0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175684</xdr:colOff>
      <xdr:row>21</xdr:row>
      <xdr:rowOff>146050</xdr:rowOff>
    </xdr:from>
    <xdr:to>
      <xdr:col>9</xdr:col>
      <xdr:colOff>533400</xdr:colOff>
      <xdr:row>34</xdr:row>
      <xdr:rowOff>95250</xdr:rowOff>
    </xdr:to>
    <xdr:graphicFrame macro="">
      <xdr:nvGraphicFramePr>
        <xdr:cNvPr id="63" name="Chart 62">
          <a:extLst>
            <a:ext uri="{FF2B5EF4-FFF2-40B4-BE49-F238E27FC236}">
              <a16:creationId xmlns:a16="http://schemas.microsoft.com/office/drawing/2014/main" id="{82BF40FA-6FA1-4DDE-BC53-0549B4C3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395817</xdr:colOff>
      <xdr:row>21</xdr:row>
      <xdr:rowOff>177800</xdr:rowOff>
    </xdr:from>
    <xdr:to>
      <xdr:col>14</xdr:col>
      <xdr:colOff>349250</xdr:colOff>
      <xdr:row>34</xdr:row>
      <xdr:rowOff>76200</xdr:rowOff>
    </xdr:to>
    <xdr:graphicFrame macro="">
      <xdr:nvGraphicFramePr>
        <xdr:cNvPr id="64" name="Chart 63">
          <a:extLst>
            <a:ext uri="{FF2B5EF4-FFF2-40B4-BE49-F238E27FC236}">
              <a16:creationId xmlns:a16="http://schemas.microsoft.com/office/drawing/2014/main" id="{7ED100C9-5160-42F5-ADC3-DE4EAED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16</xdr:col>
      <xdr:colOff>38101</xdr:colOff>
      <xdr:row>0</xdr:row>
      <xdr:rowOff>82550</xdr:rowOff>
    </xdr:from>
    <xdr:to>
      <xdr:col>19</xdr:col>
      <xdr:colOff>38101</xdr:colOff>
      <xdr:row>4</xdr:row>
      <xdr:rowOff>31750</xdr:rowOff>
    </xdr:to>
    <mc:AlternateContent xmlns:mc="http://schemas.openxmlformats.org/markup-compatibility/2006" xmlns:a14="http://schemas.microsoft.com/office/drawing/2010/main">
      <mc:Choice Requires="a14">
        <xdr:graphicFrame macro="">
          <xdr:nvGraphicFramePr>
            <xdr:cNvPr id="66" name="Gender">
              <a:extLst>
                <a:ext uri="{FF2B5EF4-FFF2-40B4-BE49-F238E27FC236}">
                  <a16:creationId xmlns:a16="http://schemas.microsoft.com/office/drawing/2014/main" id="{59A65FDD-4D01-9136-497C-2062DE021A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91701" y="82550"/>
              <a:ext cx="1828800" cy="685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107951</xdr:colOff>
      <xdr:row>22</xdr:row>
      <xdr:rowOff>19050</xdr:rowOff>
    </xdr:from>
    <xdr:to>
      <xdr:col>19</xdr:col>
      <xdr:colOff>50800</xdr:colOff>
      <xdr:row>34</xdr:row>
      <xdr:rowOff>152400</xdr:rowOff>
    </xdr:to>
    <xdr:graphicFrame macro="">
      <xdr:nvGraphicFramePr>
        <xdr:cNvPr id="65" name="Chart 64">
          <a:extLst>
            <a:ext uri="{FF2B5EF4-FFF2-40B4-BE49-F238E27FC236}">
              <a16:creationId xmlns:a16="http://schemas.microsoft.com/office/drawing/2014/main" id="{0463EFBB-E119-4333-AC10-1A248D9C7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44450</xdr:rowOff>
    </xdr:from>
    <xdr:to>
      <xdr:col>0</xdr:col>
      <xdr:colOff>360000</xdr:colOff>
      <xdr:row>6</xdr:row>
      <xdr:rowOff>36150</xdr:rowOff>
    </xdr:to>
    <xdr:pic>
      <xdr:nvPicPr>
        <xdr:cNvPr id="2" name="Graphic 1" descr="Employee badge with solid fill">
          <a:hlinkClick xmlns:r="http://schemas.openxmlformats.org/officeDocument/2006/relationships" r:id="rId1" tooltip="Employee Dashboard"/>
          <a:extLst>
            <a:ext uri="{FF2B5EF4-FFF2-40B4-BE49-F238E27FC236}">
              <a16:creationId xmlns:a16="http://schemas.microsoft.com/office/drawing/2014/main" id="{264A32C6-6067-470C-A8E3-FFD44FD327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781050"/>
          <a:ext cx="360000" cy="360000"/>
        </a:xfrm>
        <a:prstGeom prst="rect">
          <a:avLst/>
        </a:prstGeom>
      </xdr:spPr>
    </xdr:pic>
    <xdr:clientData/>
  </xdr:twoCellAnchor>
  <xdr:twoCellAnchor editAs="oneCell">
    <xdr:from>
      <xdr:col>0</xdr:col>
      <xdr:colOff>0</xdr:colOff>
      <xdr:row>0</xdr:row>
      <xdr:rowOff>19050</xdr:rowOff>
    </xdr:from>
    <xdr:to>
      <xdr:col>0</xdr:col>
      <xdr:colOff>360000</xdr:colOff>
      <xdr:row>2</xdr:row>
      <xdr:rowOff>10750</xdr:rowOff>
    </xdr:to>
    <xdr:pic>
      <xdr:nvPicPr>
        <xdr:cNvPr id="3" name="Graphic 2" descr="Home with solid fill">
          <a:hlinkClick xmlns:r="http://schemas.openxmlformats.org/officeDocument/2006/relationships" r:id="rId4" tooltip="Executive Overview"/>
          <a:extLst>
            <a:ext uri="{FF2B5EF4-FFF2-40B4-BE49-F238E27FC236}">
              <a16:creationId xmlns:a16="http://schemas.microsoft.com/office/drawing/2014/main" id="{79116EE4-B51E-4FD8-92BA-C84C4C4DDC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9050"/>
          <a:ext cx="360000" cy="360000"/>
        </a:xfrm>
        <a:prstGeom prst="rect">
          <a:avLst/>
        </a:prstGeom>
      </xdr:spPr>
    </xdr:pic>
    <xdr:clientData/>
  </xdr:twoCellAnchor>
  <xdr:twoCellAnchor editAs="oneCell">
    <xdr:from>
      <xdr:col>0</xdr:col>
      <xdr:colOff>0</xdr:colOff>
      <xdr:row>2</xdr:row>
      <xdr:rowOff>22225</xdr:rowOff>
    </xdr:from>
    <xdr:to>
      <xdr:col>0</xdr:col>
      <xdr:colOff>360000</xdr:colOff>
      <xdr:row>4</xdr:row>
      <xdr:rowOff>13925</xdr:rowOff>
    </xdr:to>
    <xdr:pic>
      <xdr:nvPicPr>
        <xdr:cNvPr id="4" name="Graphic 3" descr="Users with solid fill">
          <a:hlinkClick xmlns:r="http://schemas.openxmlformats.org/officeDocument/2006/relationships" r:id="rId7" tooltip="Departmental Dashboard"/>
          <a:extLst>
            <a:ext uri="{FF2B5EF4-FFF2-40B4-BE49-F238E27FC236}">
              <a16:creationId xmlns:a16="http://schemas.microsoft.com/office/drawing/2014/main" id="{10303B94-15E3-43E0-8A9A-92C1833C3F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90525"/>
          <a:ext cx="360000" cy="360000"/>
        </a:xfrm>
        <a:prstGeom prst="rect">
          <a:avLst/>
        </a:prstGeom>
      </xdr:spPr>
    </xdr:pic>
    <xdr:clientData/>
  </xdr:twoCellAnchor>
  <xdr:twoCellAnchor>
    <xdr:from>
      <xdr:col>0</xdr:col>
      <xdr:colOff>565150</xdr:colOff>
      <xdr:row>0</xdr:row>
      <xdr:rowOff>101600</xdr:rowOff>
    </xdr:from>
    <xdr:to>
      <xdr:col>15</xdr:col>
      <xdr:colOff>488950</xdr:colOff>
      <xdr:row>4</xdr:row>
      <xdr:rowOff>57150</xdr:rowOff>
    </xdr:to>
    <xdr:sp macro="" textlink="">
      <xdr:nvSpPr>
        <xdr:cNvPr id="5" name="Rectangle: Rounded Corners 4">
          <a:extLst>
            <a:ext uri="{FF2B5EF4-FFF2-40B4-BE49-F238E27FC236}">
              <a16:creationId xmlns:a16="http://schemas.microsoft.com/office/drawing/2014/main" id="{E555790E-83DB-49FD-B2F9-8AA048D81BD5}"/>
            </a:ext>
          </a:extLst>
        </xdr:cNvPr>
        <xdr:cNvSpPr/>
      </xdr:nvSpPr>
      <xdr:spPr>
        <a:xfrm>
          <a:off x="565150" y="101600"/>
          <a:ext cx="9039123" cy="692969"/>
        </a:xfrm>
        <a:prstGeom prst="roundRect">
          <a:avLst/>
        </a:prstGeom>
        <a:solidFill>
          <a:schemeClr val="tx1">
            <a:lumMod val="65000"/>
            <a:lumOff val="3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latin typeface="Bell MT" panose="02020503060305020303" pitchFamily="18" charset="0"/>
            </a:rPr>
            <a:t>             </a:t>
          </a:r>
          <a:r>
            <a:rPr lang="en-US" sz="1600" b="1">
              <a:latin typeface="Bell MT" panose="02020503060305020303" pitchFamily="18" charset="0"/>
            </a:rPr>
            <a:t>HR ATTRITION DASHBOARD</a:t>
          </a:r>
        </a:p>
        <a:p>
          <a:pPr algn="l"/>
          <a:r>
            <a:rPr lang="en-US" sz="1600" b="1">
              <a:latin typeface="Bell MT" panose="02020503060305020303" pitchFamily="18" charset="0"/>
            </a:rPr>
            <a:t>	DEPARTMENTAL</a:t>
          </a:r>
          <a:r>
            <a:rPr lang="en-US" sz="1600" b="1" baseline="0">
              <a:latin typeface="Bell MT" panose="02020503060305020303" pitchFamily="18" charset="0"/>
            </a:rPr>
            <a:t> DATA</a:t>
          </a:r>
          <a:endParaRPr lang="en-NG" sz="1600" b="1">
            <a:latin typeface="Bell MT" panose="02020503060305020303" pitchFamily="18" charset="0"/>
          </a:endParaRPr>
        </a:p>
      </xdr:txBody>
    </xdr:sp>
    <xdr:clientData/>
  </xdr:twoCellAnchor>
  <xdr:twoCellAnchor editAs="oneCell">
    <xdr:from>
      <xdr:col>1</xdr:col>
      <xdr:colOff>171450</xdr:colOff>
      <xdr:row>0</xdr:row>
      <xdr:rowOff>146050</xdr:rowOff>
    </xdr:from>
    <xdr:to>
      <xdr:col>2</xdr:col>
      <xdr:colOff>76200</xdr:colOff>
      <xdr:row>3</xdr:row>
      <xdr:rowOff>107950</xdr:rowOff>
    </xdr:to>
    <xdr:pic>
      <xdr:nvPicPr>
        <xdr:cNvPr id="6" name="Picture 5">
          <a:extLst>
            <a:ext uri="{FF2B5EF4-FFF2-40B4-BE49-F238E27FC236}">
              <a16:creationId xmlns:a16="http://schemas.microsoft.com/office/drawing/2014/main" id="{813651A9-0847-4D9C-A7DA-6BEAB91D7AD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1050" y="146050"/>
          <a:ext cx="514350" cy="514350"/>
        </a:xfrm>
        <a:prstGeom prst="rect">
          <a:avLst/>
        </a:prstGeom>
      </xdr:spPr>
    </xdr:pic>
    <xdr:clientData/>
  </xdr:twoCellAnchor>
  <xdr:twoCellAnchor>
    <xdr:from>
      <xdr:col>0</xdr:col>
      <xdr:colOff>146050</xdr:colOff>
      <xdr:row>6</xdr:row>
      <xdr:rowOff>25400</xdr:rowOff>
    </xdr:from>
    <xdr:to>
      <xdr:col>5</xdr:col>
      <xdr:colOff>565150</xdr:colOff>
      <xdr:row>20</xdr:row>
      <xdr:rowOff>88900</xdr:rowOff>
    </xdr:to>
    <xdr:grpSp>
      <xdr:nvGrpSpPr>
        <xdr:cNvPr id="9" name="Group 8">
          <a:extLst>
            <a:ext uri="{FF2B5EF4-FFF2-40B4-BE49-F238E27FC236}">
              <a16:creationId xmlns:a16="http://schemas.microsoft.com/office/drawing/2014/main" id="{7A8AA821-10E1-414B-A727-D23F49CA4F2A}"/>
            </a:ext>
          </a:extLst>
        </xdr:cNvPr>
        <xdr:cNvGrpSpPr/>
      </xdr:nvGrpSpPr>
      <xdr:grpSpPr>
        <a:xfrm>
          <a:off x="146050" y="1134641"/>
          <a:ext cx="3473530" cy="2651727"/>
          <a:chOff x="177801" y="1555750"/>
          <a:chExt cx="2800350" cy="2362200"/>
        </a:xfrm>
      </xdr:grpSpPr>
      <xdr:sp macro="" textlink="">
        <xdr:nvSpPr>
          <xdr:cNvPr id="10" name="Rectangle: Rounded Corners 9">
            <a:extLst>
              <a:ext uri="{FF2B5EF4-FFF2-40B4-BE49-F238E27FC236}">
                <a16:creationId xmlns:a16="http://schemas.microsoft.com/office/drawing/2014/main" id="{C400887D-2E9C-8122-4902-5968E4F1AA1E}"/>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1" name="Rectangle 10">
            <a:extLst>
              <a:ext uri="{FF2B5EF4-FFF2-40B4-BE49-F238E27FC236}">
                <a16:creationId xmlns:a16="http://schemas.microsoft.com/office/drawing/2014/main" id="{B2A06C89-3AEE-CF68-0A57-96F4605500B7}"/>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152400</xdr:colOff>
      <xdr:row>6</xdr:row>
      <xdr:rowOff>50800</xdr:rowOff>
    </xdr:from>
    <xdr:to>
      <xdr:col>6</xdr:col>
      <xdr:colOff>114300</xdr:colOff>
      <xdr:row>20</xdr:row>
      <xdr:rowOff>127000</xdr:rowOff>
    </xdr:to>
    <xdr:graphicFrame macro="">
      <xdr:nvGraphicFramePr>
        <xdr:cNvPr id="12" name="Chart 11">
          <a:extLst>
            <a:ext uri="{FF2B5EF4-FFF2-40B4-BE49-F238E27FC236}">
              <a16:creationId xmlns:a16="http://schemas.microsoft.com/office/drawing/2014/main" id="{05CF8BD8-4B6C-425A-BCC1-9740FD12D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447675</xdr:colOff>
      <xdr:row>6</xdr:row>
      <xdr:rowOff>25400</xdr:rowOff>
    </xdr:from>
    <xdr:to>
      <xdr:col>12</xdr:col>
      <xdr:colOff>257175</xdr:colOff>
      <xdr:row>20</xdr:row>
      <xdr:rowOff>88900</xdr:rowOff>
    </xdr:to>
    <xdr:grpSp>
      <xdr:nvGrpSpPr>
        <xdr:cNvPr id="13" name="Group 12">
          <a:extLst>
            <a:ext uri="{FF2B5EF4-FFF2-40B4-BE49-F238E27FC236}">
              <a16:creationId xmlns:a16="http://schemas.microsoft.com/office/drawing/2014/main" id="{840E28E7-A86D-464A-ABF8-07681CC68595}"/>
            </a:ext>
          </a:extLst>
        </xdr:cNvPr>
        <xdr:cNvGrpSpPr/>
      </xdr:nvGrpSpPr>
      <xdr:grpSpPr>
        <a:xfrm>
          <a:off x="4112991" y="1134641"/>
          <a:ext cx="3474817" cy="2651727"/>
          <a:chOff x="177801" y="1555750"/>
          <a:chExt cx="2800350" cy="2362200"/>
        </a:xfrm>
      </xdr:grpSpPr>
      <xdr:sp macro="" textlink="">
        <xdr:nvSpPr>
          <xdr:cNvPr id="14" name="Rectangle: Rounded Corners 13">
            <a:extLst>
              <a:ext uri="{FF2B5EF4-FFF2-40B4-BE49-F238E27FC236}">
                <a16:creationId xmlns:a16="http://schemas.microsoft.com/office/drawing/2014/main" id="{DC5DF61A-4480-214F-E053-A4C9B2FB6E38}"/>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5" name="Rectangle 14">
            <a:extLst>
              <a:ext uri="{FF2B5EF4-FFF2-40B4-BE49-F238E27FC236}">
                <a16:creationId xmlns:a16="http://schemas.microsoft.com/office/drawing/2014/main" id="{53544036-A500-6CC2-F3E6-6AE169B06601}"/>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13</xdr:col>
      <xdr:colOff>139700</xdr:colOff>
      <xdr:row>6</xdr:row>
      <xdr:rowOff>25400</xdr:rowOff>
    </xdr:from>
    <xdr:to>
      <xdr:col>18</xdr:col>
      <xdr:colOff>558800</xdr:colOff>
      <xdr:row>20</xdr:row>
      <xdr:rowOff>88900</xdr:rowOff>
    </xdr:to>
    <xdr:grpSp>
      <xdr:nvGrpSpPr>
        <xdr:cNvPr id="16" name="Group 15">
          <a:extLst>
            <a:ext uri="{FF2B5EF4-FFF2-40B4-BE49-F238E27FC236}">
              <a16:creationId xmlns:a16="http://schemas.microsoft.com/office/drawing/2014/main" id="{D257D4ED-29EE-9D20-042C-4C6B8343B885}"/>
            </a:ext>
          </a:extLst>
        </xdr:cNvPr>
        <xdr:cNvGrpSpPr/>
      </xdr:nvGrpSpPr>
      <xdr:grpSpPr>
        <a:xfrm>
          <a:off x="8081219" y="1134641"/>
          <a:ext cx="3473530" cy="2651727"/>
          <a:chOff x="177801" y="1555750"/>
          <a:chExt cx="2800350" cy="2362200"/>
        </a:xfrm>
      </xdr:grpSpPr>
      <xdr:sp macro="" textlink="">
        <xdr:nvSpPr>
          <xdr:cNvPr id="17" name="Rectangle: Rounded Corners 16">
            <a:extLst>
              <a:ext uri="{FF2B5EF4-FFF2-40B4-BE49-F238E27FC236}">
                <a16:creationId xmlns:a16="http://schemas.microsoft.com/office/drawing/2014/main" id="{6041DFB8-B09E-9A96-4FE7-90F525D3F58C}"/>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8" name="Rectangle 17">
            <a:extLst>
              <a:ext uri="{FF2B5EF4-FFF2-40B4-BE49-F238E27FC236}">
                <a16:creationId xmlns:a16="http://schemas.microsoft.com/office/drawing/2014/main" id="{367951C8-AC59-EB3C-6C83-AFCA92E97528}"/>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6</xdr:col>
      <xdr:colOff>463550</xdr:colOff>
      <xdr:row>6</xdr:row>
      <xdr:rowOff>44450</xdr:rowOff>
    </xdr:from>
    <xdr:to>
      <xdr:col>12</xdr:col>
      <xdr:colOff>266700</xdr:colOff>
      <xdr:row>20</xdr:row>
      <xdr:rowOff>146050</xdr:rowOff>
    </xdr:to>
    <xdr:graphicFrame macro="">
      <xdr:nvGraphicFramePr>
        <xdr:cNvPr id="19" name="Chart 18">
          <a:extLst>
            <a:ext uri="{FF2B5EF4-FFF2-40B4-BE49-F238E27FC236}">
              <a16:creationId xmlns:a16="http://schemas.microsoft.com/office/drawing/2014/main" id="{BA2EEFF3-F61A-49BD-9535-61C9C5807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50800</xdr:colOff>
      <xdr:row>6</xdr:row>
      <xdr:rowOff>25400</xdr:rowOff>
    </xdr:from>
    <xdr:to>
      <xdr:col>18</xdr:col>
      <xdr:colOff>539750</xdr:colOff>
      <xdr:row>20</xdr:row>
      <xdr:rowOff>76200</xdr:rowOff>
    </xdr:to>
    <xdr:graphicFrame macro="">
      <xdr:nvGraphicFramePr>
        <xdr:cNvPr id="7" name="Chart 6">
          <a:extLst>
            <a:ext uri="{FF2B5EF4-FFF2-40B4-BE49-F238E27FC236}">
              <a16:creationId xmlns:a16="http://schemas.microsoft.com/office/drawing/2014/main" id="{E313DEFF-8DDE-4B09-8626-150C5A43F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146050</xdr:colOff>
      <xdr:row>20</xdr:row>
      <xdr:rowOff>177800</xdr:rowOff>
    </xdr:from>
    <xdr:to>
      <xdr:col>5</xdr:col>
      <xdr:colOff>565150</xdr:colOff>
      <xdr:row>35</xdr:row>
      <xdr:rowOff>57150</xdr:rowOff>
    </xdr:to>
    <xdr:grpSp>
      <xdr:nvGrpSpPr>
        <xdr:cNvPr id="8" name="Group 7">
          <a:extLst>
            <a:ext uri="{FF2B5EF4-FFF2-40B4-BE49-F238E27FC236}">
              <a16:creationId xmlns:a16="http://schemas.microsoft.com/office/drawing/2014/main" id="{65CFAE48-AED0-68E6-F8D4-BCEC5D086BE9}"/>
            </a:ext>
          </a:extLst>
        </xdr:cNvPr>
        <xdr:cNvGrpSpPr/>
      </xdr:nvGrpSpPr>
      <xdr:grpSpPr>
        <a:xfrm>
          <a:off x="146050" y="3875268"/>
          <a:ext cx="3473530" cy="2652452"/>
          <a:chOff x="177801" y="1555750"/>
          <a:chExt cx="2800350" cy="2362200"/>
        </a:xfrm>
      </xdr:grpSpPr>
      <xdr:sp macro="" textlink="">
        <xdr:nvSpPr>
          <xdr:cNvPr id="20" name="Rectangle: Rounded Corners 19">
            <a:extLst>
              <a:ext uri="{FF2B5EF4-FFF2-40B4-BE49-F238E27FC236}">
                <a16:creationId xmlns:a16="http://schemas.microsoft.com/office/drawing/2014/main" id="{018E9E49-D516-48AE-AE88-C74E4AD7F58D}"/>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1" name="Rectangle 20">
            <a:extLst>
              <a:ext uri="{FF2B5EF4-FFF2-40B4-BE49-F238E27FC236}">
                <a16:creationId xmlns:a16="http://schemas.microsoft.com/office/drawing/2014/main" id="{45416F00-5DED-7FE0-85EB-F17366F5DA9C}"/>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6</xdr:col>
      <xdr:colOff>447675</xdr:colOff>
      <xdr:row>20</xdr:row>
      <xdr:rowOff>177800</xdr:rowOff>
    </xdr:from>
    <xdr:to>
      <xdr:col>12</xdr:col>
      <xdr:colOff>257175</xdr:colOff>
      <xdr:row>35</xdr:row>
      <xdr:rowOff>57150</xdr:rowOff>
    </xdr:to>
    <xdr:grpSp>
      <xdr:nvGrpSpPr>
        <xdr:cNvPr id="26" name="Group 25">
          <a:extLst>
            <a:ext uri="{FF2B5EF4-FFF2-40B4-BE49-F238E27FC236}">
              <a16:creationId xmlns:a16="http://schemas.microsoft.com/office/drawing/2014/main" id="{502F30B2-6AC4-6542-EEA4-A87E81C1C2FD}"/>
            </a:ext>
          </a:extLst>
        </xdr:cNvPr>
        <xdr:cNvGrpSpPr/>
      </xdr:nvGrpSpPr>
      <xdr:grpSpPr>
        <a:xfrm>
          <a:off x="4112991" y="3875268"/>
          <a:ext cx="3474817" cy="2652452"/>
          <a:chOff x="177801" y="1555750"/>
          <a:chExt cx="2800350" cy="2362200"/>
        </a:xfrm>
      </xdr:grpSpPr>
      <xdr:sp macro="" textlink="">
        <xdr:nvSpPr>
          <xdr:cNvPr id="27" name="Rectangle: Rounded Corners 26">
            <a:extLst>
              <a:ext uri="{FF2B5EF4-FFF2-40B4-BE49-F238E27FC236}">
                <a16:creationId xmlns:a16="http://schemas.microsoft.com/office/drawing/2014/main" id="{CAA65B3C-49CF-EE73-1341-855AF07CA920}"/>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8" name="Rectangle 27">
            <a:extLst>
              <a:ext uri="{FF2B5EF4-FFF2-40B4-BE49-F238E27FC236}">
                <a16:creationId xmlns:a16="http://schemas.microsoft.com/office/drawing/2014/main" id="{D77DCCDB-5ACA-084B-B6C9-E805EC252658}"/>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13</xdr:col>
      <xdr:colOff>139700</xdr:colOff>
      <xdr:row>20</xdr:row>
      <xdr:rowOff>177800</xdr:rowOff>
    </xdr:from>
    <xdr:to>
      <xdr:col>18</xdr:col>
      <xdr:colOff>558800</xdr:colOff>
      <xdr:row>35</xdr:row>
      <xdr:rowOff>57150</xdr:rowOff>
    </xdr:to>
    <xdr:grpSp>
      <xdr:nvGrpSpPr>
        <xdr:cNvPr id="29" name="Group 28">
          <a:extLst>
            <a:ext uri="{FF2B5EF4-FFF2-40B4-BE49-F238E27FC236}">
              <a16:creationId xmlns:a16="http://schemas.microsoft.com/office/drawing/2014/main" id="{01DA7991-3A79-0E12-0A87-1BA46761CA47}"/>
            </a:ext>
          </a:extLst>
        </xdr:cNvPr>
        <xdr:cNvGrpSpPr/>
      </xdr:nvGrpSpPr>
      <xdr:grpSpPr>
        <a:xfrm>
          <a:off x="8081219" y="3875268"/>
          <a:ext cx="3473530" cy="2652452"/>
          <a:chOff x="177801" y="1555750"/>
          <a:chExt cx="2800350" cy="2362200"/>
        </a:xfrm>
      </xdr:grpSpPr>
      <xdr:sp macro="" textlink="">
        <xdr:nvSpPr>
          <xdr:cNvPr id="30" name="Rectangle: Rounded Corners 29">
            <a:extLst>
              <a:ext uri="{FF2B5EF4-FFF2-40B4-BE49-F238E27FC236}">
                <a16:creationId xmlns:a16="http://schemas.microsoft.com/office/drawing/2014/main" id="{FB78DE89-F8D3-C40C-63F9-2226185AC700}"/>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1" name="Rectangle 30">
            <a:extLst>
              <a:ext uri="{FF2B5EF4-FFF2-40B4-BE49-F238E27FC236}">
                <a16:creationId xmlns:a16="http://schemas.microsoft.com/office/drawing/2014/main" id="{A195A79A-0885-7E1F-2893-FF786FFF9E35}"/>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69850</xdr:colOff>
      <xdr:row>21</xdr:row>
      <xdr:rowOff>12700</xdr:rowOff>
    </xdr:from>
    <xdr:to>
      <xdr:col>6</xdr:col>
      <xdr:colOff>44450</xdr:colOff>
      <xdr:row>35</xdr:row>
      <xdr:rowOff>139700</xdr:rowOff>
    </xdr:to>
    <xdr:graphicFrame macro="">
      <xdr:nvGraphicFramePr>
        <xdr:cNvPr id="32" name="Chart 31">
          <a:extLst>
            <a:ext uri="{FF2B5EF4-FFF2-40B4-BE49-F238E27FC236}">
              <a16:creationId xmlns:a16="http://schemas.microsoft.com/office/drawing/2014/main" id="{CB8FF50A-85F8-418F-9244-39EA6A88F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409575</xdr:colOff>
      <xdr:row>21</xdr:row>
      <xdr:rowOff>127000</xdr:rowOff>
    </xdr:from>
    <xdr:to>
      <xdr:col>12</xdr:col>
      <xdr:colOff>304800</xdr:colOff>
      <xdr:row>35</xdr:row>
      <xdr:rowOff>133350</xdr:rowOff>
    </xdr:to>
    <xdr:graphicFrame macro="">
      <xdr:nvGraphicFramePr>
        <xdr:cNvPr id="33" name="Chart 32">
          <a:extLst>
            <a:ext uri="{FF2B5EF4-FFF2-40B4-BE49-F238E27FC236}">
              <a16:creationId xmlns:a16="http://schemas.microsoft.com/office/drawing/2014/main" id="{ABBE4DAA-B8DA-47F7-9AEB-137E168F8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400050</xdr:colOff>
      <xdr:row>21</xdr:row>
      <xdr:rowOff>38100</xdr:rowOff>
    </xdr:from>
    <xdr:to>
      <xdr:col>18</xdr:col>
      <xdr:colOff>393700</xdr:colOff>
      <xdr:row>35</xdr:row>
      <xdr:rowOff>88900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87B92E14-C6FA-434A-991F-1FDD26F5D3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715250" y="3905250"/>
              <a:ext cx="3651250" cy="26289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584541</xdr:colOff>
      <xdr:row>0</xdr:row>
      <xdr:rowOff>101600</xdr:rowOff>
    </xdr:from>
    <xdr:to>
      <xdr:col>18</xdr:col>
      <xdr:colOff>558800</xdr:colOff>
      <xdr:row>4</xdr:row>
      <xdr:rowOff>40968</xdr:rowOff>
    </xdr:to>
    <mc:AlternateContent xmlns:mc="http://schemas.openxmlformats.org/markup-compatibility/2006" xmlns:a14="http://schemas.microsoft.com/office/drawing/2010/main">
      <mc:Choice Requires="a14">
        <xdr:graphicFrame macro="">
          <xdr:nvGraphicFramePr>
            <xdr:cNvPr id="24" name="GenderCode">
              <a:extLst>
                <a:ext uri="{FF2B5EF4-FFF2-40B4-BE49-F238E27FC236}">
                  <a16:creationId xmlns:a16="http://schemas.microsoft.com/office/drawing/2014/main" id="{2596D712-CA34-5275-4F73-6F68B8A995ED}"/>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9728541" y="101600"/>
              <a:ext cx="1803059" cy="67596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21</xdr:row>
      <xdr:rowOff>0</xdr:rowOff>
    </xdr:from>
    <xdr:to>
      <xdr:col>5</xdr:col>
      <xdr:colOff>596900</xdr:colOff>
      <xdr:row>35</xdr:row>
      <xdr:rowOff>63500</xdr:rowOff>
    </xdr:to>
    <xdr:grpSp>
      <xdr:nvGrpSpPr>
        <xdr:cNvPr id="20" name="Group 19">
          <a:extLst>
            <a:ext uri="{FF2B5EF4-FFF2-40B4-BE49-F238E27FC236}">
              <a16:creationId xmlns:a16="http://schemas.microsoft.com/office/drawing/2014/main" id="{3AA0FC8D-E1E4-023A-375C-509A88311F33}"/>
            </a:ext>
          </a:extLst>
        </xdr:cNvPr>
        <xdr:cNvGrpSpPr/>
      </xdr:nvGrpSpPr>
      <xdr:grpSpPr>
        <a:xfrm>
          <a:off x="177800" y="3932115"/>
          <a:ext cx="3471985" cy="2684911"/>
          <a:chOff x="177801" y="1555750"/>
          <a:chExt cx="2800350" cy="2362200"/>
        </a:xfrm>
      </xdr:grpSpPr>
      <xdr:sp macro="" textlink="">
        <xdr:nvSpPr>
          <xdr:cNvPr id="21" name="Rectangle: Rounded Corners 20">
            <a:extLst>
              <a:ext uri="{FF2B5EF4-FFF2-40B4-BE49-F238E27FC236}">
                <a16:creationId xmlns:a16="http://schemas.microsoft.com/office/drawing/2014/main" id="{D3ED994A-E00E-1F17-2DA2-EDB58F70EFCB}"/>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2" name="Rectangle 21">
            <a:extLst>
              <a:ext uri="{FF2B5EF4-FFF2-40B4-BE49-F238E27FC236}">
                <a16:creationId xmlns:a16="http://schemas.microsoft.com/office/drawing/2014/main" id="{B61E252D-0E41-9661-B19F-C43BAC82176D}"/>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495300</xdr:colOff>
      <xdr:row>0</xdr:row>
      <xdr:rowOff>63500</xdr:rowOff>
    </xdr:from>
    <xdr:to>
      <xdr:col>15</xdr:col>
      <xdr:colOff>438391</xdr:colOff>
      <xdr:row>4</xdr:row>
      <xdr:rowOff>21944</xdr:rowOff>
    </xdr:to>
    <xdr:sp macro="" textlink="">
      <xdr:nvSpPr>
        <xdr:cNvPr id="3" name="Rectangle: Rounded Corners 2">
          <a:extLst>
            <a:ext uri="{FF2B5EF4-FFF2-40B4-BE49-F238E27FC236}">
              <a16:creationId xmlns:a16="http://schemas.microsoft.com/office/drawing/2014/main" id="{E7824EA8-46C1-4B04-B2F0-3429AADA8895}"/>
            </a:ext>
          </a:extLst>
        </xdr:cNvPr>
        <xdr:cNvSpPr/>
      </xdr:nvSpPr>
      <xdr:spPr>
        <a:xfrm>
          <a:off x="495300" y="63500"/>
          <a:ext cx="9087091" cy="695044"/>
        </a:xfrm>
        <a:prstGeom prst="roundRect">
          <a:avLst/>
        </a:prstGeom>
        <a:solidFill>
          <a:schemeClr val="tx1">
            <a:lumMod val="65000"/>
            <a:lumOff val="3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latin typeface="Bell MT" panose="02020503060305020303" pitchFamily="18" charset="0"/>
            </a:rPr>
            <a:t>             </a:t>
          </a:r>
          <a:r>
            <a:rPr lang="en-US" sz="1600" b="1">
              <a:latin typeface="Bell MT" panose="02020503060305020303" pitchFamily="18" charset="0"/>
            </a:rPr>
            <a:t>HR ATTRITION DASHBOARD</a:t>
          </a:r>
        </a:p>
        <a:p>
          <a:pPr algn="l"/>
          <a:r>
            <a:rPr lang="en-US" sz="1600" b="1">
              <a:latin typeface="Bell MT" panose="02020503060305020303" pitchFamily="18" charset="0"/>
            </a:rPr>
            <a:t>	EMPLOYEE</a:t>
          </a:r>
          <a:r>
            <a:rPr lang="en-US" sz="1600" b="1" baseline="0">
              <a:latin typeface="Bell MT" panose="02020503060305020303" pitchFamily="18" charset="0"/>
            </a:rPr>
            <a:t> DATA</a:t>
          </a:r>
          <a:endParaRPr lang="en-NG" sz="1600" b="1">
            <a:latin typeface="Bell MT" panose="02020503060305020303" pitchFamily="18" charset="0"/>
          </a:endParaRPr>
        </a:p>
      </xdr:txBody>
    </xdr:sp>
    <xdr:clientData/>
  </xdr:twoCellAnchor>
  <xdr:twoCellAnchor editAs="oneCell">
    <xdr:from>
      <xdr:col>1</xdr:col>
      <xdr:colOff>140986</xdr:colOff>
      <xdr:row>0</xdr:row>
      <xdr:rowOff>133350</xdr:rowOff>
    </xdr:from>
    <xdr:to>
      <xdr:col>2</xdr:col>
      <xdr:colOff>47022</xdr:colOff>
      <xdr:row>3</xdr:row>
      <xdr:rowOff>97420</xdr:rowOff>
    </xdr:to>
    <xdr:pic>
      <xdr:nvPicPr>
        <xdr:cNvPr id="4" name="Picture 3">
          <a:extLst>
            <a:ext uri="{FF2B5EF4-FFF2-40B4-BE49-F238E27FC236}">
              <a16:creationId xmlns:a16="http://schemas.microsoft.com/office/drawing/2014/main" id="{6B1FA197-F72A-4380-BFC6-728F4B766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0586" y="133350"/>
          <a:ext cx="515636" cy="516520"/>
        </a:xfrm>
        <a:prstGeom prst="rect">
          <a:avLst/>
        </a:prstGeom>
      </xdr:spPr>
    </xdr:pic>
    <xdr:clientData/>
  </xdr:twoCellAnchor>
  <xdr:twoCellAnchor editAs="oneCell">
    <xdr:from>
      <xdr:col>0</xdr:col>
      <xdr:colOff>12700</xdr:colOff>
      <xdr:row>4</xdr:row>
      <xdr:rowOff>40994</xdr:rowOff>
    </xdr:from>
    <xdr:to>
      <xdr:col>0</xdr:col>
      <xdr:colOff>372700</xdr:colOff>
      <xdr:row>6</xdr:row>
      <xdr:rowOff>34141</xdr:rowOff>
    </xdr:to>
    <xdr:pic>
      <xdr:nvPicPr>
        <xdr:cNvPr id="5" name="Graphic 4" descr="Employee badge with solid fill">
          <a:hlinkClick xmlns:r="http://schemas.openxmlformats.org/officeDocument/2006/relationships" r:id="rId2" tooltip="Employee Dashboard"/>
          <a:extLst>
            <a:ext uri="{FF2B5EF4-FFF2-40B4-BE49-F238E27FC236}">
              <a16:creationId xmlns:a16="http://schemas.microsoft.com/office/drawing/2014/main" id="{9FF5B762-5B1E-4F5D-BD13-D2AE99AA150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00" y="777594"/>
          <a:ext cx="360000" cy="361447"/>
        </a:xfrm>
        <a:prstGeom prst="rect">
          <a:avLst/>
        </a:prstGeom>
      </xdr:spPr>
    </xdr:pic>
    <xdr:clientData/>
  </xdr:twoCellAnchor>
  <xdr:twoCellAnchor editAs="oneCell">
    <xdr:from>
      <xdr:col>0</xdr:col>
      <xdr:colOff>12700</xdr:colOff>
      <xdr:row>0</xdr:row>
      <xdr:rowOff>12700</xdr:rowOff>
    </xdr:from>
    <xdr:to>
      <xdr:col>0</xdr:col>
      <xdr:colOff>372700</xdr:colOff>
      <xdr:row>2</xdr:row>
      <xdr:rowOff>5847</xdr:rowOff>
    </xdr:to>
    <xdr:pic>
      <xdr:nvPicPr>
        <xdr:cNvPr id="6" name="Graphic 5" descr="Home with solid fill">
          <a:hlinkClick xmlns:r="http://schemas.openxmlformats.org/officeDocument/2006/relationships" r:id="rId5" tooltip="Executive Overview"/>
          <a:extLst>
            <a:ext uri="{FF2B5EF4-FFF2-40B4-BE49-F238E27FC236}">
              <a16:creationId xmlns:a16="http://schemas.microsoft.com/office/drawing/2014/main" id="{3DD6FDC3-35A5-4E29-A347-D67E3409642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700" y="12700"/>
          <a:ext cx="360000" cy="361447"/>
        </a:xfrm>
        <a:prstGeom prst="rect">
          <a:avLst/>
        </a:prstGeom>
      </xdr:spPr>
    </xdr:pic>
    <xdr:clientData/>
  </xdr:twoCellAnchor>
  <xdr:twoCellAnchor editAs="oneCell">
    <xdr:from>
      <xdr:col>0</xdr:col>
      <xdr:colOff>12700</xdr:colOff>
      <xdr:row>2</xdr:row>
      <xdr:rowOff>17322</xdr:rowOff>
    </xdr:from>
    <xdr:to>
      <xdr:col>0</xdr:col>
      <xdr:colOff>372700</xdr:colOff>
      <xdr:row>4</xdr:row>
      <xdr:rowOff>10469</xdr:rowOff>
    </xdr:to>
    <xdr:pic>
      <xdr:nvPicPr>
        <xdr:cNvPr id="7" name="Graphic 6" descr="Users with solid fill">
          <a:hlinkClick xmlns:r="http://schemas.openxmlformats.org/officeDocument/2006/relationships" r:id="rId8" tooltip="Departmental Dashboard"/>
          <a:extLst>
            <a:ext uri="{FF2B5EF4-FFF2-40B4-BE49-F238E27FC236}">
              <a16:creationId xmlns:a16="http://schemas.microsoft.com/office/drawing/2014/main" id="{4EFD922B-3995-4C1A-B3E1-76D98A021A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00" y="385622"/>
          <a:ext cx="360000" cy="361447"/>
        </a:xfrm>
        <a:prstGeom prst="rect">
          <a:avLst/>
        </a:prstGeom>
      </xdr:spPr>
    </xdr:pic>
    <xdr:clientData/>
  </xdr:twoCellAnchor>
  <xdr:twoCellAnchor>
    <xdr:from>
      <xdr:col>0</xdr:col>
      <xdr:colOff>177800</xdr:colOff>
      <xdr:row>6</xdr:row>
      <xdr:rowOff>12700</xdr:rowOff>
    </xdr:from>
    <xdr:to>
      <xdr:col>5</xdr:col>
      <xdr:colOff>596900</xdr:colOff>
      <xdr:row>20</xdr:row>
      <xdr:rowOff>76200</xdr:rowOff>
    </xdr:to>
    <xdr:grpSp>
      <xdr:nvGrpSpPr>
        <xdr:cNvPr id="8" name="Group 7">
          <a:extLst>
            <a:ext uri="{FF2B5EF4-FFF2-40B4-BE49-F238E27FC236}">
              <a16:creationId xmlns:a16="http://schemas.microsoft.com/office/drawing/2014/main" id="{6D21F367-451F-4554-930B-A75A7004DA83}"/>
            </a:ext>
          </a:extLst>
        </xdr:cNvPr>
        <xdr:cNvGrpSpPr/>
      </xdr:nvGrpSpPr>
      <xdr:grpSpPr>
        <a:xfrm>
          <a:off x="177800" y="1136162"/>
          <a:ext cx="3471985" cy="2684910"/>
          <a:chOff x="177801" y="1555750"/>
          <a:chExt cx="2800350" cy="2362200"/>
        </a:xfrm>
      </xdr:grpSpPr>
      <xdr:sp macro="" textlink="">
        <xdr:nvSpPr>
          <xdr:cNvPr id="9" name="Rectangle: Rounded Corners 8">
            <a:extLst>
              <a:ext uri="{FF2B5EF4-FFF2-40B4-BE49-F238E27FC236}">
                <a16:creationId xmlns:a16="http://schemas.microsoft.com/office/drawing/2014/main" id="{2D4E0929-A1CD-CE95-D0D5-E2A6A7F14F23}"/>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0" name="Rectangle 9">
            <a:extLst>
              <a:ext uri="{FF2B5EF4-FFF2-40B4-BE49-F238E27FC236}">
                <a16:creationId xmlns:a16="http://schemas.microsoft.com/office/drawing/2014/main" id="{31A51068-5E8C-E7CE-AEAE-677F6F7952C3}"/>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6</xdr:col>
      <xdr:colOff>488950</xdr:colOff>
      <xdr:row>6</xdr:row>
      <xdr:rowOff>12700</xdr:rowOff>
    </xdr:from>
    <xdr:to>
      <xdr:col>12</xdr:col>
      <xdr:colOff>298450</xdr:colOff>
      <xdr:row>20</xdr:row>
      <xdr:rowOff>76200</xdr:rowOff>
    </xdr:to>
    <xdr:grpSp>
      <xdr:nvGrpSpPr>
        <xdr:cNvPr id="11" name="Group 10">
          <a:extLst>
            <a:ext uri="{FF2B5EF4-FFF2-40B4-BE49-F238E27FC236}">
              <a16:creationId xmlns:a16="http://schemas.microsoft.com/office/drawing/2014/main" id="{1E7BC35C-453E-CB80-935F-DB1EA8489E0F}"/>
            </a:ext>
          </a:extLst>
        </xdr:cNvPr>
        <xdr:cNvGrpSpPr/>
      </xdr:nvGrpSpPr>
      <xdr:grpSpPr>
        <a:xfrm>
          <a:off x="4152412" y="1136162"/>
          <a:ext cx="3472961" cy="2684910"/>
          <a:chOff x="177801" y="1555750"/>
          <a:chExt cx="2800350" cy="2362200"/>
        </a:xfrm>
      </xdr:grpSpPr>
      <xdr:sp macro="" textlink="">
        <xdr:nvSpPr>
          <xdr:cNvPr id="12" name="Rectangle: Rounded Corners 11">
            <a:extLst>
              <a:ext uri="{FF2B5EF4-FFF2-40B4-BE49-F238E27FC236}">
                <a16:creationId xmlns:a16="http://schemas.microsoft.com/office/drawing/2014/main" id="{6749EE67-41D3-C99E-6F72-949A98A433C8}"/>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3" name="Rectangle 12">
            <a:extLst>
              <a:ext uri="{FF2B5EF4-FFF2-40B4-BE49-F238E27FC236}">
                <a16:creationId xmlns:a16="http://schemas.microsoft.com/office/drawing/2014/main" id="{C1B1E965-9C5C-E2FE-F521-1EE906697AD3}"/>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13</xdr:col>
      <xdr:colOff>190500</xdr:colOff>
      <xdr:row>6</xdr:row>
      <xdr:rowOff>12700</xdr:rowOff>
    </xdr:from>
    <xdr:to>
      <xdr:col>19</xdr:col>
      <xdr:colOff>0</xdr:colOff>
      <xdr:row>20</xdr:row>
      <xdr:rowOff>76200</xdr:rowOff>
    </xdr:to>
    <xdr:grpSp>
      <xdr:nvGrpSpPr>
        <xdr:cNvPr id="14" name="Group 13">
          <a:extLst>
            <a:ext uri="{FF2B5EF4-FFF2-40B4-BE49-F238E27FC236}">
              <a16:creationId xmlns:a16="http://schemas.microsoft.com/office/drawing/2014/main" id="{8BA3B32C-2481-8259-7586-26AC0137C9CA}"/>
            </a:ext>
          </a:extLst>
        </xdr:cNvPr>
        <xdr:cNvGrpSpPr/>
      </xdr:nvGrpSpPr>
      <xdr:grpSpPr>
        <a:xfrm>
          <a:off x="8128000" y="1136162"/>
          <a:ext cx="3472962" cy="2684910"/>
          <a:chOff x="177801" y="1555750"/>
          <a:chExt cx="2800350" cy="2362200"/>
        </a:xfrm>
      </xdr:grpSpPr>
      <xdr:sp macro="" textlink="">
        <xdr:nvSpPr>
          <xdr:cNvPr id="15" name="Rectangle: Rounded Corners 14">
            <a:extLst>
              <a:ext uri="{FF2B5EF4-FFF2-40B4-BE49-F238E27FC236}">
                <a16:creationId xmlns:a16="http://schemas.microsoft.com/office/drawing/2014/main" id="{95A87237-DA1C-E810-7240-781DCF57A3B7}"/>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6" name="Rectangle 15">
            <a:extLst>
              <a:ext uri="{FF2B5EF4-FFF2-40B4-BE49-F238E27FC236}">
                <a16:creationId xmlns:a16="http://schemas.microsoft.com/office/drawing/2014/main" id="{069D585F-BC29-077B-4772-64C68FAA629F}"/>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44450</xdr:colOff>
      <xdr:row>6</xdr:row>
      <xdr:rowOff>12700</xdr:rowOff>
    </xdr:from>
    <xdr:to>
      <xdr:col>6</xdr:col>
      <xdr:colOff>196850</xdr:colOff>
      <xdr:row>20</xdr:row>
      <xdr:rowOff>133350</xdr:rowOff>
    </xdr:to>
    <xdr:graphicFrame macro="">
      <xdr:nvGraphicFramePr>
        <xdr:cNvPr id="17" name="Chart 16">
          <a:extLst>
            <a:ext uri="{FF2B5EF4-FFF2-40B4-BE49-F238E27FC236}">
              <a16:creationId xmlns:a16="http://schemas.microsoft.com/office/drawing/2014/main" id="{CF0C64E1-CF9D-4352-9197-9B6EBFDD0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444500</xdr:colOff>
      <xdr:row>6</xdr:row>
      <xdr:rowOff>6350</xdr:rowOff>
    </xdr:from>
    <xdr:to>
      <xdr:col>12</xdr:col>
      <xdr:colOff>393700</xdr:colOff>
      <xdr:row>20</xdr:row>
      <xdr:rowOff>101600</xdr:rowOff>
    </xdr:to>
    <xdr:graphicFrame macro="">
      <xdr:nvGraphicFramePr>
        <xdr:cNvPr id="18" name="Chart 17">
          <a:extLst>
            <a:ext uri="{FF2B5EF4-FFF2-40B4-BE49-F238E27FC236}">
              <a16:creationId xmlns:a16="http://schemas.microsoft.com/office/drawing/2014/main" id="{A300860C-D078-4A91-92DE-B19619B94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482600</xdr:colOff>
      <xdr:row>5</xdr:row>
      <xdr:rowOff>133350</xdr:rowOff>
    </xdr:from>
    <xdr:to>
      <xdr:col>18</xdr:col>
      <xdr:colOff>476250</xdr:colOff>
      <xdr:row>20</xdr:row>
      <xdr:rowOff>69850</xdr:rowOff>
    </xdr:to>
    <xdr:graphicFrame macro="">
      <xdr:nvGraphicFramePr>
        <xdr:cNvPr id="19" name="Chart 18">
          <a:extLst>
            <a:ext uri="{FF2B5EF4-FFF2-40B4-BE49-F238E27FC236}">
              <a16:creationId xmlns:a16="http://schemas.microsoft.com/office/drawing/2014/main" id="{A0E03D23-8C89-4E04-A266-CB6DC0D65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488950</xdr:colOff>
      <xdr:row>21</xdr:row>
      <xdr:rowOff>0</xdr:rowOff>
    </xdr:from>
    <xdr:to>
      <xdr:col>12</xdr:col>
      <xdr:colOff>298450</xdr:colOff>
      <xdr:row>35</xdr:row>
      <xdr:rowOff>63500</xdr:rowOff>
    </xdr:to>
    <xdr:grpSp>
      <xdr:nvGrpSpPr>
        <xdr:cNvPr id="23" name="Group 22">
          <a:extLst>
            <a:ext uri="{FF2B5EF4-FFF2-40B4-BE49-F238E27FC236}">
              <a16:creationId xmlns:a16="http://schemas.microsoft.com/office/drawing/2014/main" id="{EA175270-0C0E-EB41-E1CE-FDDF77696DA1}"/>
            </a:ext>
          </a:extLst>
        </xdr:cNvPr>
        <xdr:cNvGrpSpPr/>
      </xdr:nvGrpSpPr>
      <xdr:grpSpPr>
        <a:xfrm>
          <a:off x="4152412" y="3932115"/>
          <a:ext cx="3472961" cy="2684911"/>
          <a:chOff x="177801" y="1555750"/>
          <a:chExt cx="2800350" cy="2362200"/>
        </a:xfrm>
      </xdr:grpSpPr>
      <xdr:sp macro="" textlink="">
        <xdr:nvSpPr>
          <xdr:cNvPr id="24" name="Rectangle: Rounded Corners 23">
            <a:extLst>
              <a:ext uri="{FF2B5EF4-FFF2-40B4-BE49-F238E27FC236}">
                <a16:creationId xmlns:a16="http://schemas.microsoft.com/office/drawing/2014/main" id="{98A9C427-8775-4645-892D-C91EC2790E53}"/>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5" name="Rectangle 24">
            <a:extLst>
              <a:ext uri="{FF2B5EF4-FFF2-40B4-BE49-F238E27FC236}">
                <a16:creationId xmlns:a16="http://schemas.microsoft.com/office/drawing/2014/main" id="{10E523AB-C314-E625-0F43-D5D74201F01E}"/>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13</xdr:col>
      <xdr:colOff>190500</xdr:colOff>
      <xdr:row>21</xdr:row>
      <xdr:rowOff>0</xdr:rowOff>
    </xdr:from>
    <xdr:to>
      <xdr:col>19</xdr:col>
      <xdr:colOff>0</xdr:colOff>
      <xdr:row>35</xdr:row>
      <xdr:rowOff>63500</xdr:rowOff>
    </xdr:to>
    <xdr:grpSp>
      <xdr:nvGrpSpPr>
        <xdr:cNvPr id="26" name="Group 25">
          <a:extLst>
            <a:ext uri="{FF2B5EF4-FFF2-40B4-BE49-F238E27FC236}">
              <a16:creationId xmlns:a16="http://schemas.microsoft.com/office/drawing/2014/main" id="{D8732E41-DDE7-22A2-A063-81762A58AE1E}"/>
            </a:ext>
          </a:extLst>
        </xdr:cNvPr>
        <xdr:cNvGrpSpPr/>
      </xdr:nvGrpSpPr>
      <xdr:grpSpPr>
        <a:xfrm>
          <a:off x="8128000" y="3932115"/>
          <a:ext cx="3472962" cy="2684911"/>
          <a:chOff x="177801" y="1555750"/>
          <a:chExt cx="2800350" cy="2362200"/>
        </a:xfrm>
      </xdr:grpSpPr>
      <xdr:sp macro="" textlink="">
        <xdr:nvSpPr>
          <xdr:cNvPr id="27" name="Rectangle: Rounded Corners 26">
            <a:extLst>
              <a:ext uri="{FF2B5EF4-FFF2-40B4-BE49-F238E27FC236}">
                <a16:creationId xmlns:a16="http://schemas.microsoft.com/office/drawing/2014/main" id="{20B3CE4F-60A6-AB69-E030-D2E2EFFF4709}"/>
              </a:ext>
            </a:extLst>
          </xdr:cNvPr>
          <xdr:cNvSpPr/>
        </xdr:nvSpPr>
        <xdr:spPr>
          <a:xfrm>
            <a:off x="177801" y="1555750"/>
            <a:ext cx="2800350" cy="2362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8" name="Rectangle 27">
            <a:extLst>
              <a:ext uri="{FF2B5EF4-FFF2-40B4-BE49-F238E27FC236}">
                <a16:creationId xmlns:a16="http://schemas.microsoft.com/office/drawing/2014/main" id="{90E77FDA-60EA-E022-ECC2-3506B0FB3A2E}"/>
              </a:ext>
            </a:extLst>
          </xdr:cNvPr>
          <xdr:cNvSpPr/>
        </xdr:nvSpPr>
        <xdr:spPr>
          <a:xfrm>
            <a:off x="336550" y="1758950"/>
            <a:ext cx="63500" cy="34200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0</xdr:col>
      <xdr:colOff>177800</xdr:colOff>
      <xdr:row>21</xdr:row>
      <xdr:rowOff>0</xdr:rowOff>
    </xdr:from>
    <xdr:to>
      <xdr:col>6</xdr:col>
      <xdr:colOff>127000</xdr:colOff>
      <xdr:row>35</xdr:row>
      <xdr:rowOff>82550</xdr:rowOff>
    </xdr:to>
    <xdr:graphicFrame macro="">
      <xdr:nvGraphicFramePr>
        <xdr:cNvPr id="30" name="Chart 29">
          <a:extLst>
            <a:ext uri="{FF2B5EF4-FFF2-40B4-BE49-F238E27FC236}">
              <a16:creationId xmlns:a16="http://schemas.microsoft.com/office/drawing/2014/main" id="{CBFB1E2D-42A8-40BB-9AA2-4121AB827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412750</xdr:colOff>
      <xdr:row>21</xdr:row>
      <xdr:rowOff>0</xdr:rowOff>
    </xdr:from>
    <xdr:to>
      <xdr:col>12</xdr:col>
      <xdr:colOff>361950</xdr:colOff>
      <xdr:row>35</xdr:row>
      <xdr:rowOff>107950</xdr:rowOff>
    </xdr:to>
    <xdr:graphicFrame macro="">
      <xdr:nvGraphicFramePr>
        <xdr:cNvPr id="31" name="Chart 30">
          <a:extLst>
            <a:ext uri="{FF2B5EF4-FFF2-40B4-BE49-F238E27FC236}">
              <a16:creationId xmlns:a16="http://schemas.microsoft.com/office/drawing/2014/main" id="{C315690D-28CD-4420-9DBF-33D4C09A5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120650</xdr:colOff>
      <xdr:row>21</xdr:row>
      <xdr:rowOff>120650</xdr:rowOff>
    </xdr:from>
    <xdr:to>
      <xdr:col>19</xdr:col>
      <xdr:colOff>0</xdr:colOff>
      <xdr:row>36</xdr:row>
      <xdr:rowOff>31750</xdr:rowOff>
    </xdr:to>
    <xdr:graphicFrame macro="">
      <xdr:nvGraphicFramePr>
        <xdr:cNvPr id="32" name="Chart 31">
          <a:extLst>
            <a:ext uri="{FF2B5EF4-FFF2-40B4-BE49-F238E27FC236}">
              <a16:creationId xmlns:a16="http://schemas.microsoft.com/office/drawing/2014/main" id="{7D9D99B2-E4FE-4F2C-B97C-C061D2F35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16</xdr:col>
      <xdr:colOff>0</xdr:colOff>
      <xdr:row>0</xdr:row>
      <xdr:rowOff>63500</xdr:rowOff>
    </xdr:from>
    <xdr:to>
      <xdr:col>19</xdr:col>
      <xdr:colOff>0</xdr:colOff>
      <xdr:row>4</xdr:row>
      <xdr:rowOff>19050</xdr:rowOff>
    </xdr:to>
    <mc:AlternateContent xmlns:mc="http://schemas.openxmlformats.org/markup-compatibility/2006" xmlns:a14="http://schemas.microsoft.com/office/drawing/2010/main">
      <mc:Choice Requires="a14">
        <xdr:graphicFrame macro="">
          <xdr:nvGraphicFramePr>
            <xdr:cNvPr id="33" name="GenderCode 1">
              <a:extLst>
                <a:ext uri="{FF2B5EF4-FFF2-40B4-BE49-F238E27FC236}">
                  <a16:creationId xmlns:a16="http://schemas.microsoft.com/office/drawing/2014/main" id="{7A211E1C-963B-78E7-E5DD-39972AE794BB}"/>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9753600" y="63500"/>
              <a:ext cx="1828800" cy="6921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AYODEJI" refreshedDate="46011.916504166664" createdVersion="8" refreshedVersion="8" minRefreshableVersion="3" recordCount="3000" xr:uid="{85C32D8F-C9AF-456F-8207-0E2B7C577175}">
  <cacheSource type="worksheet">
    <worksheetSource name="Table1"/>
  </cacheSource>
  <cacheFields count="30">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0">
      <sharedItems containsNonDate="0" containsDate="1" containsString="0" containsBlank="1" minDate="2018-11-19T00:00:00" maxDate="2023-08-07T00:00:00" count="821">
        <m/>
        <d v="2023-07-03T00:00:00"/>
        <d v="2023-01-29T00:00:00"/>
        <d v="2023-06-29T00:00:00"/>
        <d v="2019-11-04T00:00:00"/>
        <d v="2022-11-27T00:00:00"/>
        <d v="2023-02-17T00:00:00"/>
        <d v="2022-06-16T00:00:00"/>
        <d v="2023-05-12T00:00:00"/>
        <d v="2022-02-04T00:00:00"/>
        <d v="2023-06-18T00:00:00"/>
        <d v="2020-11-06T00:00:00"/>
        <d v="2023-05-27T00:00:00"/>
        <d v="2022-12-04T00:00:00"/>
        <d v="2022-11-11T00:00:00"/>
        <d v="2022-07-05T00:00:00"/>
        <d v="2023-05-24T00:00:00"/>
        <d v="2022-06-21T00:00:00"/>
        <d v="2021-10-01T00:00:00"/>
        <d v="2021-09-17T00:00:00"/>
        <d v="2021-07-18T00:00:00"/>
        <d v="2022-09-09T00:00:00"/>
        <d v="2023-04-10T00:00:00"/>
        <d v="2023-01-05T00:00:00"/>
        <d v="2019-10-28T00:00:00"/>
        <d v="2023-04-13T00:00:00"/>
        <d v="2023-07-06T00:00:00"/>
        <d v="2019-01-09T00:00:00"/>
        <d v="2023-04-02T00:00:00"/>
        <d v="2022-10-16T00:00:00"/>
        <d v="2021-05-31T00:00:00"/>
        <d v="2021-02-07T00:00:00"/>
        <d v="2023-06-08T00:00:00"/>
        <d v="2023-07-22T00:00:00"/>
        <d v="2023-06-22T00:00:00"/>
        <d v="2021-12-20T00:00:00"/>
        <d v="2020-06-21T00:00:00"/>
        <d v="2022-08-30T00:00:00"/>
        <d v="2023-05-10T00:00:00"/>
        <d v="2023-04-07T00:00:00"/>
        <d v="2021-12-31T00:00:00"/>
        <d v="2022-12-10T00:00:00"/>
        <d v="2023-01-22T00:00:00"/>
        <d v="2022-07-04T00:00:00"/>
        <d v="2022-03-02T00:00:00"/>
        <d v="2023-01-13T00:00:00"/>
        <d v="2022-08-25T00:00:00"/>
        <d v="2022-05-04T00:00:00"/>
        <d v="2023-01-10T00:00:00"/>
        <d v="2021-02-25T00:00:00"/>
        <d v="2020-08-24T00:00:00"/>
        <d v="2023-07-16T00:00:00"/>
        <d v="2022-06-02T00:00:00"/>
        <d v="2023-02-24T00:00:00"/>
        <d v="2022-03-05T00:00:00"/>
        <d v="2022-10-09T00:00:00"/>
        <d v="2023-07-24T00:00:00"/>
        <d v="2023-07-09T00:00:00"/>
        <d v="2023-01-27T00:00:00"/>
        <d v="2022-10-10T00:00:00"/>
        <d v="2020-10-18T00:00:00"/>
        <d v="2022-10-14T00:00:00"/>
        <d v="2020-06-03T00:00:00"/>
        <d v="2023-05-07T00:00:00"/>
        <d v="2020-01-15T00:00:00"/>
        <d v="2020-09-06T00:00:00"/>
        <d v="2020-12-02T00:00:00"/>
        <d v="2023-07-29T00:00:00"/>
        <d v="2020-08-28T00:00:00"/>
        <d v="2021-10-26T00:00:00"/>
        <d v="2023-07-17T00:00:00"/>
        <d v="2020-05-19T00:00:00"/>
        <d v="2021-10-17T00:00:00"/>
        <d v="2022-01-04T00:00:00"/>
        <d v="2022-01-18T00:00:00"/>
        <d v="2023-04-26T00:00:00"/>
        <d v="2023-05-01T00:00:00"/>
        <d v="2022-04-18T00:00:00"/>
        <d v="2019-02-10T00:00:00"/>
        <d v="2021-12-17T00:00:00"/>
        <d v="2019-08-15T00:00:00"/>
        <d v="2022-10-13T00:00:00"/>
        <d v="2023-05-29T00:00:00"/>
        <d v="2022-06-18T00:00:00"/>
        <d v="2022-09-14T00:00:00"/>
        <d v="2021-04-14T00:00:00"/>
        <d v="2023-08-05T00:00:00"/>
        <d v="2019-02-21T00:00:00"/>
        <d v="2022-08-31T00:00:00"/>
        <d v="2023-01-20T00:00:00"/>
        <d v="2021-07-02T00:00:00"/>
        <d v="2022-09-22T00:00:00"/>
        <d v="2023-07-14T00:00:00"/>
        <d v="2021-07-10T00:00:00"/>
        <d v="2022-07-31T00:00:00"/>
        <d v="2022-10-28T00:00:00"/>
        <d v="2022-12-03T00:00:00"/>
        <d v="2022-10-25T00:00:00"/>
        <d v="2022-10-24T00:00:00"/>
        <d v="2023-07-26T00:00:00"/>
        <d v="2020-04-14T00:00:00"/>
        <d v="2021-05-01T00:00:00"/>
        <d v="2021-11-12T00:00:00"/>
        <d v="2021-01-30T00:00:00"/>
        <d v="2022-02-28T00:00:00"/>
        <d v="2022-08-27T00:00:00"/>
        <d v="2023-07-30T00:00:00"/>
        <d v="2023-07-07T00:00:00"/>
        <d v="2019-10-13T00:00:00"/>
        <d v="2022-09-05T00:00:00"/>
        <d v="2022-01-22T00:00:00"/>
        <d v="2022-01-12T00:00:00"/>
        <d v="2023-01-21T00:00:00"/>
        <d v="2023-04-28T00:00:00"/>
        <d v="2023-08-06T00:00:00"/>
        <d v="2023-03-12T00:00:00"/>
        <d v="2023-03-27T00:00:00"/>
        <d v="2023-06-19T00:00:00"/>
        <d v="2022-12-29T00:00:00"/>
        <d v="2021-12-11T00:00:00"/>
        <d v="2022-12-25T00:00:00"/>
        <d v="2022-11-10T00:00:00"/>
        <d v="2022-12-12T00:00:00"/>
        <d v="2021-08-03T00:00:00"/>
        <d v="2021-02-27T00:00:00"/>
        <d v="2020-08-30T00:00:00"/>
        <d v="2022-04-16T00:00:00"/>
        <d v="2021-02-04T00:00:00"/>
        <d v="2023-05-26T00:00:00"/>
        <d v="2023-05-30T00:00:00"/>
        <d v="2022-09-20T00:00:00"/>
        <d v="2022-06-26T00:00:00"/>
        <d v="2023-04-09T00:00:00"/>
        <d v="2023-04-17T00:00:00"/>
        <d v="2022-09-01T00:00:00"/>
        <d v="2023-02-18T00:00:00"/>
        <d v="2021-10-22T00:00:00"/>
        <d v="2020-09-12T00:00:00"/>
        <d v="2020-04-07T00:00:00"/>
        <d v="2022-01-09T00:00:00"/>
        <d v="2022-07-16T00:00:00"/>
        <d v="2021-10-30T00:00:00"/>
        <d v="2021-09-18T00:00:00"/>
        <d v="2023-07-04T00:00:00"/>
        <d v="2022-12-14T00:00:00"/>
        <d v="2022-07-23T00:00:00"/>
        <d v="2023-03-22T00:00:00"/>
        <d v="2023-01-09T00:00:00"/>
        <d v="2021-03-22T00:00:00"/>
        <d v="2023-03-28T00:00:00"/>
        <d v="2023-05-15T00:00:00"/>
        <d v="2020-10-06T00:00:00"/>
        <d v="2023-02-10T00:00:00"/>
        <d v="2020-12-10T00:00:00"/>
        <d v="2022-01-25T00:00:00"/>
        <d v="2023-03-26T00:00:00"/>
        <d v="2023-06-24T00:00:00"/>
        <d v="2022-09-25T00:00:00"/>
        <d v="2023-07-10T00:00:00"/>
        <d v="2023-02-06T00:00:00"/>
        <d v="2023-02-03T00:00:00"/>
        <d v="2023-04-11T00:00:00"/>
        <d v="2022-07-22T00:00:00"/>
        <d v="2022-02-26T00:00:00"/>
        <d v="2021-10-13T00:00:00"/>
        <d v="2022-11-26T00:00:00"/>
        <d v="2023-07-27T00:00:00"/>
        <d v="2023-05-03T00:00:00"/>
        <d v="2021-09-14T00:00:00"/>
        <d v="2022-05-05T00:00:00"/>
        <d v="2020-05-02T00:00:00"/>
        <d v="2022-07-26T00:00:00"/>
        <d v="2023-06-20T00:00:00"/>
        <d v="2023-06-13T00:00:00"/>
        <d v="2023-07-11T00:00:00"/>
        <d v="2022-05-10T00:00:00"/>
        <d v="2021-12-02T00:00:00"/>
        <d v="2022-01-01T00:00:00"/>
        <d v="2023-07-01T00:00:00"/>
        <d v="2021-11-10T00:00:00"/>
        <d v="2020-03-20T00:00:00"/>
        <d v="2020-08-23T00:00:00"/>
        <d v="2022-10-21T00:00:00"/>
        <d v="2020-08-06T00:00:00"/>
        <d v="2020-09-05T00:00:00"/>
        <d v="2022-04-03T00:00:00"/>
        <d v="2021-05-21T00:00:00"/>
        <d v="2022-04-04T00:00:00"/>
        <d v="2023-06-26T00:00:00"/>
        <d v="2023-06-03T00:00:00"/>
        <d v="2021-02-26T00:00:00"/>
        <d v="2022-09-29T00:00:00"/>
        <d v="2022-11-02T00:00:00"/>
        <d v="2021-08-05T00:00:00"/>
        <d v="2022-12-06T00:00:00"/>
        <d v="2022-11-13T00:00:00"/>
        <d v="2021-04-21T00:00:00"/>
        <d v="2023-05-18T00:00:00"/>
        <d v="2021-08-11T00:00:00"/>
        <d v="2022-08-18T00:00:00"/>
        <d v="2020-06-11T00:00:00"/>
        <d v="2022-04-25T00:00:00"/>
        <d v="2020-03-30T00:00:00"/>
        <d v="2021-09-25T00:00:00"/>
        <d v="2022-11-05T00:00:00"/>
        <d v="2019-09-05T00:00:00"/>
        <d v="2022-08-13T00:00:00"/>
        <d v="2023-06-12T00:00:00"/>
        <d v="2022-10-11T00:00:00"/>
        <d v="2023-06-06T00:00:00"/>
        <d v="2021-04-17T00:00:00"/>
        <d v="2020-02-07T00:00:00"/>
        <d v="2023-03-11T00:00:00"/>
        <d v="2021-02-08T00:00:00"/>
        <d v="2021-08-23T00:00:00"/>
        <d v="2021-06-27T00:00:00"/>
        <d v="2022-09-26T00:00:00"/>
        <d v="2022-07-08T00:00:00"/>
        <d v="2022-10-30T00:00:00"/>
        <d v="2023-04-25T00:00:00"/>
        <d v="2023-07-28T00:00:00"/>
        <d v="2021-09-08T00:00:00"/>
        <d v="2022-07-10T00:00:00"/>
        <d v="2021-09-13T00:00:00"/>
        <d v="2023-02-11T00:00:00"/>
        <d v="2021-08-31T00:00:00"/>
        <d v="2023-06-16T00:00:00"/>
        <d v="2021-03-21T00:00:00"/>
        <d v="2021-09-24T00:00:00"/>
        <d v="2021-01-18T00:00:00"/>
        <d v="2022-06-08T00:00:00"/>
        <d v="2021-01-29T00:00:00"/>
        <d v="2023-03-31T00:00:00"/>
        <d v="2022-12-19T00:00:00"/>
        <d v="2022-07-15T00:00:00"/>
        <d v="2022-11-14T00:00:00"/>
        <d v="2021-10-18T00:00:00"/>
        <d v="2022-05-13T00:00:00"/>
        <d v="2021-12-22T00:00:00"/>
        <d v="2021-07-25T00:00:00"/>
        <d v="2022-06-22T00:00:00"/>
        <d v="2023-02-12T00:00:00"/>
        <d v="2023-03-16T00:00:00"/>
        <d v="2023-03-08T00:00:00"/>
        <d v="2023-01-25T00:00:00"/>
        <d v="2021-09-04T00:00:00"/>
        <d v="2021-01-20T00:00:00"/>
        <d v="2023-04-27T00:00:00"/>
        <d v="2019-07-10T00:00:00"/>
        <d v="2022-06-11T00:00:00"/>
        <d v="2023-05-19T00:00:00"/>
        <d v="2022-07-19T00:00:00"/>
        <d v="2022-11-21T00:00:00"/>
        <d v="2019-12-26T00:00:00"/>
        <d v="2021-06-01T00:00:00"/>
        <d v="2022-07-27T00:00:00"/>
        <d v="2021-08-17T00:00:00"/>
        <d v="2021-06-08T00:00:00"/>
        <d v="2023-05-28T00:00:00"/>
        <d v="2023-03-15T00:00:00"/>
        <d v="2021-03-05T00:00:00"/>
        <d v="2021-11-20T00:00:00"/>
        <d v="2021-09-26T00:00:00"/>
        <d v="2020-05-04T00:00:00"/>
        <d v="2023-01-12T00:00:00"/>
        <d v="2022-03-18T00:00:00"/>
        <d v="2021-06-06T00:00:00"/>
        <d v="2023-07-13T00:00:00"/>
        <d v="2021-05-29T00:00:00"/>
        <d v="2021-12-15T00:00:00"/>
        <d v="2021-12-08T00:00:00"/>
        <d v="2023-07-18T00:00:00"/>
        <d v="2021-10-10T00:00:00"/>
        <d v="2021-06-23T00:00:00"/>
        <d v="2023-02-09T00:00:00"/>
        <d v="2023-01-01T00:00:00"/>
        <d v="2022-08-26T00:00:00"/>
        <d v="2021-11-25T00:00:00"/>
        <d v="2020-11-02T00:00:00"/>
        <d v="2022-03-25T00:00:00"/>
        <d v="2022-12-17T00:00:00"/>
        <d v="2020-01-10T00:00:00"/>
        <d v="2023-02-27T00:00:00"/>
        <d v="2022-08-03T00:00:00"/>
        <d v="2020-12-19T00:00:00"/>
        <d v="2023-01-11T00:00:00"/>
        <d v="2021-06-04T00:00:00"/>
        <d v="2021-04-07T00:00:00"/>
        <d v="2018-12-25T00:00:00"/>
        <d v="2020-01-14T00:00:00"/>
        <d v="2022-04-13T00:00:00"/>
        <d v="2022-05-28T00:00:00"/>
        <d v="2020-10-17T00:00:00"/>
        <d v="2023-04-16T00:00:00"/>
        <d v="2020-09-28T00:00:00"/>
        <d v="2021-06-16T00:00:00"/>
        <d v="2022-05-01T00:00:00"/>
        <d v="2022-08-10T00:00:00"/>
        <d v="2023-06-27T00:00:00"/>
        <d v="2022-10-20T00:00:00"/>
        <d v="2023-08-04T00:00:00"/>
        <d v="2021-01-23T00:00:00"/>
        <d v="2023-06-14T00:00:00"/>
        <d v="2021-04-03T00:00:00"/>
        <d v="2022-10-19T00:00:00"/>
        <d v="2023-08-03T00:00:00"/>
        <d v="2023-06-02T00:00:00"/>
        <d v="2022-04-22T00:00:00"/>
        <d v="2020-08-29T00:00:00"/>
        <d v="2023-07-12T00:00:00"/>
        <d v="2019-03-06T00:00:00"/>
        <d v="2020-12-20T00:00:00"/>
        <d v="2020-03-06T00:00:00"/>
        <d v="2021-10-23T00:00:00"/>
        <d v="2022-10-02T00:00:00"/>
        <d v="2022-01-08T00:00:00"/>
        <d v="2022-07-12T00:00:00"/>
        <d v="2022-02-21T00:00:00"/>
        <d v="2021-07-28T00:00:00"/>
        <d v="2022-02-27T00:00:00"/>
        <d v="2021-09-10T00:00:00"/>
        <d v="2023-02-05T00:00:00"/>
        <d v="2020-03-12T00:00:00"/>
        <d v="2023-02-28T00:00:00"/>
        <d v="2020-07-19T00:00:00"/>
        <d v="2023-05-23T00:00:00"/>
        <d v="2023-05-20T00:00:00"/>
        <d v="2022-05-27T00:00:00"/>
        <d v="2021-11-01T00:00:00"/>
        <d v="2023-03-13T00:00:00"/>
        <d v="2020-12-24T00:00:00"/>
        <d v="2021-12-19T00:00:00"/>
        <d v="2023-05-11T00:00:00"/>
        <d v="2021-07-21T00:00:00"/>
        <d v="2022-07-11T00:00:00"/>
        <d v="2022-01-23T00:00:00"/>
        <d v="2021-08-06T00:00:00"/>
        <d v="2022-05-15T00:00:00"/>
        <d v="2022-12-02T00:00:00"/>
        <d v="2019-10-25T00:00:00"/>
        <d v="2023-06-10T00:00:00"/>
        <d v="2023-03-23T00:00:00"/>
        <d v="2023-04-05T00:00:00"/>
        <d v="2023-03-09T00:00:00"/>
        <d v="2021-02-09T00:00:00"/>
        <d v="2020-02-09T00:00:00"/>
        <d v="2021-07-23T00:00:00"/>
        <d v="2022-05-24T00:00:00"/>
        <d v="2022-06-06T00:00:00"/>
        <d v="2021-10-03T00:00:00"/>
        <d v="2019-07-25T00:00:00"/>
        <d v="2021-11-08T00:00:00"/>
        <d v="2022-12-07T00:00:00"/>
        <d v="2021-04-25T00:00:00"/>
        <d v="2021-12-01T00:00:00"/>
        <d v="2020-02-14T00:00:00"/>
        <d v="2021-10-06T00:00:00"/>
        <d v="2021-03-02T00:00:00"/>
        <d v="2023-04-24T00:00:00"/>
        <d v="2022-07-25T00:00:00"/>
        <d v="2022-07-01T00:00:00"/>
        <d v="2020-12-22T00:00:00"/>
        <d v="2019-12-31T00:00:00"/>
        <d v="2021-01-26T00:00:00"/>
        <d v="2021-07-20T00:00:00"/>
        <d v="2022-11-19T00:00:00"/>
        <d v="2021-10-28T00:00:00"/>
        <d v="2023-02-20T00:00:00"/>
        <d v="2022-10-26T00:00:00"/>
        <d v="2023-04-29T00:00:00"/>
        <d v="2021-10-09T00:00:00"/>
        <d v="2022-03-23T00:00:00"/>
        <d v="2022-12-30T00:00:00"/>
        <d v="2021-10-25T00:00:00"/>
        <d v="2023-03-07T00:00:00"/>
        <d v="2023-07-21T00:00:00"/>
        <d v="2023-06-21T00:00:00"/>
        <d v="2021-09-15T00:00:00"/>
        <d v="2022-10-27T00:00:00"/>
        <d v="2021-08-24T00:00:00"/>
        <d v="2023-06-23T00:00:00"/>
        <d v="2021-11-07T00:00:00"/>
        <d v="2021-09-23T00:00:00"/>
        <d v="2023-04-12T00:00:00"/>
        <d v="2023-05-05T00:00:00"/>
        <d v="2020-11-29T00:00:00"/>
        <d v="2023-03-30T00:00:00"/>
        <d v="2021-12-07T00:00:00"/>
        <d v="2022-08-14T00:00:00"/>
        <d v="2021-11-21T00:00:00"/>
        <d v="2019-08-26T00:00:00"/>
        <d v="2022-08-22T00:00:00"/>
        <d v="2023-01-18T00:00:00"/>
        <d v="2023-06-01T00:00:00"/>
        <d v="2022-01-06T00:00:00"/>
        <d v="2021-11-23T00:00:00"/>
        <d v="2021-07-16T00:00:00"/>
        <d v="2020-12-03T00:00:00"/>
        <d v="2019-08-05T00:00:00"/>
        <d v="2022-12-11T00:00:00"/>
        <d v="2021-10-16T00:00:00"/>
        <d v="2022-02-10T00:00:00"/>
        <d v="2022-09-16T00:00:00"/>
        <d v="2023-02-04T00:00:00"/>
        <d v="2023-04-20T00:00:00"/>
        <d v="2020-05-07T00:00:00"/>
        <d v="2022-11-23T00:00:00"/>
        <d v="2021-12-26T00:00:00"/>
        <d v="2021-02-15T00:00:00"/>
        <d v="2019-03-11T00:00:00"/>
        <d v="2021-04-29T00:00:00"/>
        <d v="2021-09-06T00:00:00"/>
        <d v="2023-02-08T00:00:00"/>
        <d v="2023-07-25T00:00:00"/>
        <d v="2022-11-12T00:00:00"/>
        <d v="2022-03-12T00:00:00"/>
        <d v="2023-03-03T00:00:00"/>
        <d v="2021-11-28T00:00:00"/>
        <d v="2022-09-23T00:00:00"/>
        <d v="2022-04-20T00:00:00"/>
        <d v="2019-07-09T00:00:00"/>
        <d v="2023-05-21T00:00:00"/>
        <d v="2020-09-02T00:00:00"/>
        <d v="2022-01-11T00:00:00"/>
        <d v="2022-05-30T00:00:00"/>
        <d v="2019-12-04T00:00:00"/>
        <d v="2022-08-20T00:00:00"/>
        <d v="2022-10-03T00:00:00"/>
        <d v="2021-06-20T00:00:00"/>
        <d v="2020-09-08T00:00:00"/>
        <d v="2021-04-24T00:00:00"/>
        <d v="2023-03-06T00:00:00"/>
        <d v="2023-02-26T00:00:00"/>
        <d v="2021-09-07T00:00:00"/>
        <d v="2022-10-07T00:00:00"/>
        <d v="2020-02-18T00:00:00"/>
        <d v="2021-11-19T00:00:00"/>
        <d v="2021-05-04T00:00:00"/>
        <d v="2022-11-06T00:00:00"/>
        <d v="2021-05-19T00:00:00"/>
        <d v="2023-02-14T00:00:00"/>
        <d v="2020-08-12T00:00:00"/>
        <d v="2022-09-15T00:00:00"/>
        <d v="2022-08-29T00:00:00"/>
        <d v="2021-10-19T00:00:00"/>
        <d v="2022-07-29T00:00:00"/>
        <d v="2023-07-19T00:00:00"/>
        <d v="2020-09-29T00:00:00"/>
        <d v="2023-04-08T00:00:00"/>
        <d v="2023-01-30T00:00:00"/>
        <d v="2020-05-25T00:00:00"/>
        <d v="2021-09-27T00:00:00"/>
        <d v="2020-10-08T00:00:00"/>
        <d v="2023-02-25T00:00:00"/>
        <d v="2019-11-18T00:00:00"/>
        <d v="2022-07-09T00:00:00"/>
        <d v="2023-02-22T00:00:00"/>
        <d v="2020-08-01T00:00:00"/>
        <d v="2023-01-28T00:00:00"/>
        <d v="2022-03-22T00:00:00"/>
        <d v="2023-07-31T00:00:00"/>
        <d v="2023-05-16T00:00:00"/>
        <d v="2019-11-14T00:00:00"/>
        <d v="2019-03-13T00:00:00"/>
        <d v="2018-12-17T00:00:00"/>
        <d v="2020-07-21T00:00:00"/>
        <d v="2022-07-21T00:00:00"/>
        <d v="2022-09-03T00:00:00"/>
        <d v="2019-12-28T00:00:00"/>
        <d v="2021-05-07T00:00:00"/>
        <d v="2020-10-01T00:00:00"/>
        <d v="2022-05-31T00:00:00"/>
        <d v="2021-03-19T00:00:00"/>
        <d v="2023-04-03T00:00:00"/>
        <d v="2021-12-12T00:00:00"/>
        <d v="2023-06-09T00:00:00"/>
        <d v="2021-05-22T00:00:00"/>
        <d v="2022-04-14T00:00:00"/>
        <d v="2020-10-16T00:00:00"/>
        <d v="2023-05-04T00:00:00"/>
        <d v="2019-05-27T00:00:00"/>
        <d v="2021-06-18T00:00:00"/>
        <d v="2019-07-26T00:00:00"/>
        <d v="2022-07-30T00:00:00"/>
        <d v="2022-12-16T00:00:00"/>
        <d v="2021-06-05T00:00:00"/>
        <d v="2022-08-19T00:00:00"/>
        <d v="2023-01-07T00:00:00"/>
        <d v="2023-07-20T00:00:00"/>
        <d v="2022-11-17T00:00:00"/>
        <d v="2019-12-09T00:00:00"/>
        <d v="2023-02-01T00:00:00"/>
        <d v="2022-09-28T00:00:00"/>
        <d v="2022-02-08T00:00:00"/>
        <d v="2021-12-13T00:00:00"/>
        <d v="2023-01-14T00:00:00"/>
        <d v="2023-07-05T00:00:00"/>
        <d v="2021-08-02T00:00:00"/>
        <d v="2022-01-07T00:00:00"/>
        <d v="2022-04-08T00:00:00"/>
        <d v="2019-10-14T00:00:00"/>
        <d v="2022-10-23T00:00:00"/>
        <d v="2022-08-02T00:00:00"/>
        <d v="2023-05-02T00:00:00"/>
        <d v="2022-01-28T00:00:00"/>
        <d v="2019-12-12T00:00:00"/>
        <d v="2022-11-01T00:00:00"/>
        <d v="2021-05-26T00:00:00"/>
        <d v="2023-07-02T00:00:00"/>
        <d v="2023-08-02T00:00:00"/>
        <d v="2022-06-14T00:00:00"/>
        <d v="2020-08-15T00:00:00"/>
        <d v="2020-06-08T00:00:00"/>
        <d v="2022-12-13T00:00:00"/>
        <d v="2022-11-09T00:00:00"/>
        <d v="2021-04-19T00:00:00"/>
        <d v="2023-01-23T00:00:00"/>
        <d v="2022-04-09T00:00:00"/>
        <d v="2022-03-10T00:00:00"/>
        <d v="2023-05-14T00:00:00"/>
        <d v="2022-06-03T00:00:00"/>
        <d v="2022-03-26T00:00:00"/>
        <d v="2023-06-15T00:00:00"/>
        <d v="2021-04-05T00:00:00"/>
        <d v="2021-08-22T00:00:00"/>
        <d v="2022-12-24T00:00:00"/>
        <d v="2021-06-25T00:00:00"/>
        <d v="2022-08-01T00:00:00"/>
        <d v="2023-03-17T00:00:00"/>
        <d v="2019-11-27T00:00:00"/>
        <d v="2021-03-04T00:00:00"/>
        <d v="2020-03-07T00:00:00"/>
        <d v="2021-12-29T00:00:00"/>
        <d v="2019-08-28T00:00:00"/>
        <d v="2023-03-04T00:00:00"/>
        <d v="2023-03-02T00:00:00"/>
        <d v="2023-06-28T00:00:00"/>
        <d v="2020-06-14T00:00:00"/>
        <d v="2019-03-23T00:00:00"/>
        <d v="2023-03-05T00:00:00"/>
        <d v="2020-10-20T00:00:00"/>
        <d v="2022-09-19T00:00:00"/>
        <d v="2022-01-27T00:00:00"/>
        <d v="2021-03-06T00:00:00"/>
        <d v="2023-02-15T00:00:00"/>
        <d v="2019-10-02T00:00:00"/>
        <d v="2023-02-07T00:00:00"/>
        <d v="2023-03-14T00:00:00"/>
        <d v="2023-04-30T00:00:00"/>
        <d v="2022-06-12T00:00:00"/>
        <d v="2020-10-04T00:00:00"/>
        <d v="2022-08-09T00:00:00"/>
        <d v="2021-05-30T00:00:00"/>
        <d v="2022-10-31T00:00:00"/>
        <d v="2022-04-28T00:00:00"/>
        <d v="2022-04-21T00:00:00"/>
        <d v="2022-10-22T00:00:00"/>
        <d v="2023-04-04T00:00:00"/>
        <d v="2019-08-19T00:00:00"/>
        <d v="2022-05-18T00:00:00"/>
        <d v="2021-03-30T00:00:00"/>
        <d v="2021-02-12T00:00:00"/>
        <d v="2022-11-03T00:00:00"/>
        <d v="2019-10-11T00:00:00"/>
        <d v="2022-09-12T00:00:00"/>
        <d v="2023-01-06T00:00:00"/>
        <d v="2022-11-28T00:00:00"/>
        <d v="2022-11-16T00:00:00"/>
        <d v="2020-01-13T00:00:00"/>
        <d v="2021-03-27T00:00:00"/>
        <d v="2022-08-05T00:00:00"/>
        <d v="2022-04-23T00:00:00"/>
        <d v="2022-03-14T00:00:00"/>
        <d v="2021-11-14T00:00:00"/>
        <d v="2019-05-13T00:00:00"/>
        <d v="2022-05-14T00:00:00"/>
        <d v="2021-10-15T00:00:00"/>
        <d v="2020-12-26T00:00:00"/>
        <d v="2023-01-02T00:00:00"/>
        <d v="2021-02-13T00:00:00"/>
        <d v="2019-10-15T00:00:00"/>
        <d v="2020-06-24T00:00:00"/>
        <d v="2020-07-04T00:00:00"/>
        <d v="2022-08-24T00:00:00"/>
        <d v="2019-04-09T00:00:00"/>
        <d v="2023-05-13T00:00:00"/>
        <d v="2023-01-03T00:00:00"/>
        <d v="2020-01-21T00:00:00"/>
        <d v="2023-05-31T00:00:00"/>
        <d v="2020-07-11T00:00:00"/>
        <d v="2023-01-15T00:00:00"/>
        <d v="2023-06-04T00:00:00"/>
        <d v="2021-10-27T00:00:00"/>
        <d v="2023-03-29T00:00:00"/>
        <d v="2023-02-19T00:00:00"/>
        <d v="2020-03-14T00:00:00"/>
        <d v="2023-04-06T00:00:00"/>
        <d v="2020-04-26T00:00:00"/>
        <d v="2020-08-10T00:00:00"/>
        <d v="2022-05-11T00:00:00"/>
        <d v="2023-06-30T00:00:00"/>
        <d v="2021-10-08T00:00:00"/>
        <d v="2020-03-16T00:00:00"/>
        <d v="2022-02-18T00:00:00"/>
        <d v="2023-04-19T00:00:00"/>
        <d v="2023-01-04T00:00:00"/>
        <d v="2021-05-20T00:00:00"/>
        <d v="2022-08-12T00:00:00"/>
        <d v="2020-12-14T00:00:00"/>
        <d v="2023-05-06T00:00:00"/>
        <d v="2021-08-18T00:00:00"/>
        <d v="2021-06-17T00:00:00"/>
        <d v="2022-06-13T00:00:00"/>
        <d v="2021-10-11T00:00:00"/>
        <d v="2021-12-06T00:00:00"/>
        <d v="2022-07-13T00:00:00"/>
        <d v="2022-04-10T00:00:00"/>
        <d v="2019-01-26T00:00:00"/>
        <d v="2022-04-26T00:00:00"/>
        <d v="2022-06-10T00:00:00"/>
        <d v="2021-09-30T00:00:00"/>
        <d v="2021-03-17T00:00:00"/>
        <d v="2022-12-01T00:00:00"/>
        <d v="2021-07-31T00:00:00"/>
        <d v="2020-12-11T00:00:00"/>
        <d v="2019-06-27T00:00:00"/>
        <d v="2021-09-05T00:00:00"/>
        <d v="2019-09-25T00:00:00"/>
        <d v="2020-10-09T00:00:00"/>
        <d v="2021-05-12T00:00:00"/>
        <d v="2023-02-21T00:00:00"/>
        <d v="2023-06-17T00:00:00"/>
        <d v="2021-10-29T00:00:00"/>
        <d v="2022-05-02T00:00:00"/>
        <d v="2022-11-08T00:00:00"/>
        <d v="2020-03-10T00:00:00"/>
        <d v="2020-11-15T00:00:00"/>
        <d v="2022-06-29T00:00:00"/>
        <d v="2019-04-23T00:00:00"/>
        <d v="2022-11-29T00:00:00"/>
        <d v="2022-07-28T00:00:00"/>
        <d v="2021-05-25T00:00:00"/>
        <d v="2022-09-10T00:00:00"/>
        <d v="2021-11-29T00:00:00"/>
        <d v="2022-06-04T00:00:00"/>
        <d v="2022-02-25T00:00:00"/>
        <d v="2020-12-23T00:00:00"/>
        <d v="2021-06-22T00:00:00"/>
        <d v="2021-12-27T00:00:00"/>
        <d v="2019-04-29T00:00:00"/>
        <d v="2022-08-16T00:00:00"/>
        <d v="2020-01-27T00:00:00"/>
        <d v="2022-03-15T00:00:00"/>
        <d v="2023-04-14T00:00:00"/>
        <d v="2022-08-23T00:00:00"/>
        <d v="2022-04-07T00:00:00"/>
        <d v="2021-03-24T00:00:00"/>
        <d v="2020-04-20T00:00:00"/>
        <d v="2022-02-11T00:00:00"/>
        <d v="2020-07-02T00:00:00"/>
        <d v="2023-03-21T00:00:00"/>
        <d v="2022-03-06T00:00:00"/>
        <d v="2021-03-14T00:00:00"/>
        <d v="2022-09-24T00:00:00"/>
        <d v="2022-03-24T00:00:00"/>
        <d v="2021-06-24T00:00:00"/>
        <d v="2021-01-27T00:00:00"/>
        <d v="2021-06-26T00:00:00"/>
        <d v="2022-06-23T00:00:00"/>
        <d v="2023-05-17T00:00:00"/>
        <d v="2022-06-20T00:00:00"/>
        <d v="2022-10-05T00:00:00"/>
        <d v="2020-03-21T00:00:00"/>
        <d v="2022-01-29T00:00:00"/>
        <d v="2023-05-25T00:00:00"/>
        <d v="2022-02-16T00:00:00"/>
        <d v="2021-11-09T00:00:00"/>
        <d v="2021-05-23T00:00:00"/>
        <d v="2023-06-07T00:00:00"/>
        <d v="2021-07-08T00:00:00"/>
        <d v="2021-11-03T00:00:00"/>
        <d v="2023-05-09T00:00:00"/>
        <d v="2021-05-13T00:00:00"/>
        <d v="2020-03-01T00:00:00"/>
        <d v="2022-09-08T00:00:00"/>
        <d v="2021-03-15T00:00:00"/>
        <d v="2021-10-20T00:00:00"/>
        <d v="2020-04-13T00:00:00"/>
        <d v="2020-04-21T00:00:00"/>
        <d v="2019-10-12T00:00:00"/>
        <d v="2020-05-29T00:00:00"/>
        <d v="2019-12-19T00:00:00"/>
        <d v="2022-09-04T00:00:00"/>
        <d v="2021-06-13T00:00:00"/>
        <d v="2023-02-16T00:00:00"/>
        <d v="2020-11-04T00:00:00"/>
        <d v="2022-09-06T00:00:00"/>
        <d v="2021-04-10T00:00:00"/>
        <d v="2023-05-08T00:00:00"/>
        <d v="2020-01-07T00:00:00"/>
        <d v="2020-01-23T00:00:00"/>
        <d v="2022-07-20T00:00:00"/>
        <d v="2021-08-25T00:00:00"/>
        <d v="2020-09-23T00:00:00"/>
        <d v="2021-10-04T00:00:00"/>
        <d v="2021-08-13T00:00:00"/>
        <d v="2022-03-29T00:00:00"/>
        <d v="2022-09-02T00:00:00"/>
        <d v="2022-10-01T00:00:00"/>
        <d v="2022-11-25T00:00:00"/>
        <d v="2022-06-19T00:00:00"/>
        <d v="2019-01-13T00:00:00"/>
        <d v="2022-08-07T00:00:00"/>
        <d v="2021-12-21T00:00:00"/>
        <d v="2019-03-25T00:00:00"/>
        <d v="2021-11-26T00:00:00"/>
        <d v="2019-02-28T00:00:00"/>
        <d v="2018-11-19T00:00:00"/>
        <d v="2022-01-02T00:00:00"/>
        <d v="2022-11-22T00:00:00"/>
        <d v="2023-01-31T00:00:00"/>
        <d v="2021-07-06T00:00:00"/>
        <d v="2019-10-09T00:00:00"/>
        <d v="2023-06-25T00:00:00"/>
        <d v="2022-09-11T00:00:00"/>
        <d v="2022-09-17T00:00:00"/>
        <d v="2020-05-28T00:00:00"/>
        <d v="2020-09-17T00:00:00"/>
        <d v="2021-11-05T00:00:00"/>
        <d v="2022-03-28T00:00:00"/>
        <d v="2022-08-08T00:00:00"/>
        <d v="2022-10-17T00:00:00"/>
        <d v="2021-10-12T00:00:00"/>
        <d v="2020-01-05T00:00:00"/>
        <d v="2022-02-15T00:00:00"/>
        <d v="2022-03-31T00:00:00"/>
        <d v="2019-04-24T00:00:00"/>
        <d v="2021-03-07T00:00:00"/>
        <d v="2019-10-10T00:00:00"/>
        <d v="2021-07-11T00:00:00"/>
        <d v="2021-01-09T00:00:00"/>
        <d v="2020-01-08T00:00:00"/>
        <d v="2019-01-04T00:00:00"/>
        <d v="2020-11-21T00:00:00"/>
        <d v="2020-07-10T00:00:00"/>
        <d v="2018-11-29T00:00:00"/>
        <d v="2019-08-04T00:00:00"/>
        <d v="2021-07-14T00:00:00"/>
        <d v="2020-09-04T00:00:00"/>
        <d v="2021-02-18T00:00:00"/>
        <d v="2022-12-09T00:00:00"/>
        <d v="2020-05-17T00:00:00"/>
        <d v="2023-07-23T00:00:00"/>
        <d v="2022-03-09T00:00:00"/>
        <d v="2021-04-28T00:00:00"/>
        <d v="2020-12-30T00:00:00"/>
        <d v="2020-07-30T00:00:00"/>
        <d v="2021-09-21T00:00:00"/>
        <d v="2022-12-08T00:00:00"/>
        <d v="2021-12-03T00:00:00"/>
        <d v="2021-07-24T00:00:00"/>
        <d v="2022-06-27T00:00:00"/>
        <d v="2023-04-01T00:00:00"/>
        <d v="2020-08-31T00:00:00"/>
        <d v="2021-01-10T00:00:00"/>
        <d v="2021-09-29T00:00:00"/>
        <d v="2021-01-06T00:00:00"/>
        <d v="2021-12-28T00:00:00"/>
        <d v="2022-05-12T00:00:00"/>
        <d v="2022-08-11T00:00:00"/>
        <d v="2019-04-02T00:00:00"/>
        <d v="2021-11-04T00:00:00"/>
        <d v="2022-12-05T00:00:00"/>
        <d v="2022-10-18T00:00:00"/>
        <d v="2022-03-04T00:00:00"/>
        <d v="2021-12-14T00:00:00"/>
        <d v="2022-12-28T00:00:00"/>
        <d v="2022-03-11T00:00:00"/>
        <d v="2020-02-19T00:00:00"/>
        <d v="2021-11-16T00:00:00"/>
        <d v="2019-06-19T00:00:00"/>
        <d v="2023-08-01T00:00:00"/>
        <d v="2020-06-23T00:00:00"/>
        <d v="2020-01-11T00:00:00"/>
        <d v="2020-10-15T00:00:00"/>
        <d v="2021-08-14T00:00:00"/>
        <d v="2022-05-22T00:00:00"/>
        <d v="2019-12-27T00:00:00"/>
        <d v="2019-10-01T00:00:00"/>
        <d v="2022-05-19T00:00:00"/>
        <d v="2020-08-26T00:00:00"/>
        <d v="2022-03-27T00:00:00"/>
        <d v="2019-07-05T00:00:00"/>
        <d v="2021-12-30T00:00:00"/>
        <d v="2019-04-25T00:00:00"/>
        <d v="2020-01-17T00:00:00"/>
        <d v="2020-07-29T00:00:00"/>
        <d v="2020-11-24T00:00:00"/>
        <d v="2020-01-09T00:00:00"/>
        <d v="2019-10-08T00:00:00"/>
        <d v="2021-04-20T00:00:00"/>
        <d v="2022-05-08T00:00:00"/>
        <d v="2020-03-18T00:00:00"/>
        <d v="2022-09-27T00:00:00"/>
        <d v="2022-07-24T00:00:00"/>
        <d v="2021-12-16T00:00:00"/>
        <d v="2022-02-12T00:00:00"/>
        <d v="2022-04-06T00:00:00"/>
        <d v="2022-02-23T00:00:00"/>
        <d v="2020-01-18T00:00:00"/>
        <d v="2022-02-01T00:00:00"/>
        <d v="2023-03-24T00:00:00"/>
        <d v="2023-03-10T00:00:00"/>
        <d v="2021-07-13T00:00:00"/>
        <d v="2020-10-02T00:00:00"/>
        <d v="2021-01-28T00:00:00"/>
        <d v="2021-09-22T00:00:00"/>
        <d v="2022-01-13T00:00:00"/>
        <d v="2022-04-12T00:00:00"/>
        <d v="2022-11-15T00:00:00"/>
        <d v="2022-08-04T00:00:00"/>
      </sharedItems>
    </cacheField>
    <cacheField name="Tenure" numFmtId="0">
      <sharedItems containsMixedTypes="1" containsNumber="1" containsInteger="1" minValue="0" maxValue="59" count="61">
        <s v=""/>
        <n v="14"/>
        <n v="26"/>
        <n v="17"/>
        <n v="6"/>
        <n v="38"/>
        <n v="35"/>
        <n v="25"/>
        <n v="2"/>
        <n v="36"/>
        <n v="13"/>
        <n v="0"/>
        <n v="27"/>
        <n v="20"/>
        <n v="12"/>
        <n v="45"/>
        <n v="11"/>
        <n v="29"/>
        <n v="18"/>
        <n v="3"/>
        <n v="7"/>
        <n v="1"/>
        <n v="15"/>
        <n v="19"/>
        <n v="24"/>
        <n v="44"/>
        <n v="4"/>
        <n v="8"/>
        <n v="9"/>
        <n v="41"/>
        <n v="32"/>
        <n v="30"/>
        <n v="39"/>
        <n v="10"/>
        <n v="5"/>
        <n v="43"/>
        <n v="22"/>
        <n v="21"/>
        <n v="23"/>
        <n v="58"/>
        <n v="16"/>
        <n v="28"/>
        <n v="33"/>
        <n v="50"/>
        <n v="40"/>
        <n v="51"/>
        <n v="48"/>
        <n v="31"/>
        <n v="47"/>
        <n v="34"/>
        <n v="49"/>
        <n v="37"/>
        <n v="57"/>
        <n v="55"/>
        <n v="52"/>
        <n v="42"/>
        <n v="53"/>
        <n v="46"/>
        <n v="56"/>
        <n v="54"/>
        <n v="59"/>
      </sharedItems>
    </cacheField>
    <cacheField name="Status" numFmtId="0">
      <sharedItems count="2">
        <s v="Active"/>
        <s v="Attrition"/>
      </sharedItems>
    </cacheField>
    <cacheField name="Title" numFmtId="0">
      <sharedItems count="32">
        <s v="Production Technician I"/>
        <s v="Area Sales Manager"/>
        <s v="Production Technician II"/>
        <s v="IT Support"/>
        <s v="Network Engineer"/>
        <s v="Sr. Network Engineer"/>
        <s v="Principal Data Architect"/>
        <s v="Enterprise Architect"/>
        <s v="Sr. DBA"/>
        <s v="Database Administrator"/>
        <s v="Data Analyst"/>
        <s v="Data Analyst "/>
        <s v="Data Architect"/>
        <s v="CIO"/>
        <s v="BI Director"/>
        <s v="Sr. Accountant"/>
        <s v="Software Engineering Manager"/>
        <s v="Software Engineer"/>
        <s v="Shared Services Manager"/>
        <s v="Senior BI Developer"/>
        <s v="Production Manager"/>
        <s v="President &amp; CEO"/>
        <s v="Administrative Assistant"/>
        <s v="Accountant I"/>
        <s v="BI Developer"/>
        <s v="Sales Manager"/>
        <s v="IT Manager - Support"/>
        <s v="IT Manager - Infra"/>
        <s v="IT Manager - DB"/>
        <s v="Director of Sales"/>
        <s v="Director of Operations"/>
        <s v="IT Director"/>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TerminationType" numFmtId="0">
      <sharedItems/>
    </cacheField>
    <cacheField name="TerminationDescription" numFmtId="0">
      <sharedItems containsBlank="1"/>
    </cacheField>
    <cacheField name="Department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Age" numFmtId="1">
      <sharedItems containsSemiMixedTypes="0" containsString="0" containsNumber="1" minValue="24.447222222222223" maxValue="84.35" count="2795">
        <n v="56.202777777777776"/>
        <n v="60.305555555555557"/>
        <n v="34.205555555555556"/>
        <n v="27.711111111111112"/>
        <n v="56.30833333333333"/>
        <n v="76.713888888888889"/>
        <n v="83.469444444444449"/>
        <n v="68.786111111111111"/>
        <n v="51.597222222222221"/>
        <n v="76.108333333333334"/>
        <n v="61.9"/>
        <n v="77.705555555555549"/>
        <n v="44.072222222222223"/>
        <n v="74.12222222222222"/>
        <n v="36.080555555555556"/>
        <n v="73.072222222222223"/>
        <n v="31.7"/>
        <n v="42.097222222222221"/>
        <n v="40.036111111111111"/>
        <n v="29.636111111111113"/>
        <n v="61.841666666666669"/>
        <n v="67.605555555555554"/>
        <n v="33.255555555555553"/>
        <n v="31.358333333333334"/>
        <n v="57.930555555555557"/>
        <n v="78.952777777777783"/>
        <n v="43.702777777777776"/>
        <n v="55.891666666666666"/>
        <n v="26.922222222222221"/>
        <n v="79.236111111111114"/>
        <n v="78.325000000000003"/>
        <n v="29.355555555555554"/>
        <n v="81.863888888888894"/>
        <n v="81.861111111111114"/>
        <n v="27.975000000000001"/>
        <n v="83.363888888888894"/>
        <n v="74.49722222222222"/>
        <n v="27.508333333333333"/>
        <n v="63.952777777777776"/>
        <n v="46.9"/>
        <n v="38.6"/>
        <n v="27.65"/>
        <n v="80.830555555555549"/>
        <n v="28.555555555555557"/>
        <n v="58.963888888888889"/>
        <n v="43.93888888888889"/>
        <n v="75.219444444444449"/>
        <n v="60.011111111111113"/>
        <n v="67.986111111111114"/>
        <n v="80.5"/>
        <n v="56.047222222222224"/>
        <n v="68.194444444444443"/>
        <n v="63.591666666666669"/>
        <n v="79.363888888888894"/>
        <n v="60.024999999999999"/>
        <n v="35.858333333333334"/>
        <n v="61.50277777777778"/>
        <n v="30.422222222222221"/>
        <n v="31.327777777777779"/>
        <n v="35.1"/>
        <n v="31.886111111111113"/>
        <n v="28.105555555555554"/>
        <n v="72.63333333333334"/>
        <n v="34.444444444444443"/>
        <n v="52.55"/>
        <n v="32.950000000000003"/>
        <n v="41.674999999999997"/>
        <n v="31.866666666666667"/>
        <n v="32.897222222222226"/>
        <n v="61.25277777777778"/>
        <n v="44.838888888888889"/>
        <n v="27.175000000000001"/>
        <n v="54.927777777777777"/>
        <n v="25.819444444444443"/>
        <n v="66.669444444444451"/>
        <n v="49.475000000000001"/>
        <n v="74.397222222222226"/>
        <n v="45.325000000000003"/>
        <n v="82.405555555555551"/>
        <n v="37.455555555555556"/>
        <n v="52.738888888888887"/>
        <n v="83.566666666666663"/>
        <n v="48.12777777777778"/>
        <n v="69.174999999999997"/>
        <n v="28.838888888888889"/>
        <n v="29.152777777777779"/>
        <n v="66.102777777777774"/>
        <n v="67.963888888888889"/>
        <n v="28.641666666666666"/>
        <n v="37.486111111111114"/>
        <n v="83.961111111111109"/>
        <n v="56.572222222222223"/>
        <n v="74.727777777777774"/>
        <n v="62.802777777777777"/>
        <n v="76.677777777777777"/>
        <n v="42.18888888888889"/>
        <n v="47.00277777777778"/>
        <n v="26.108333333333334"/>
        <n v="58.891666666666666"/>
        <n v="77.555555555555557"/>
        <n v="51.180555555555557"/>
        <n v="34.019444444444446"/>
        <n v="31.505555555555556"/>
        <n v="32.511111111111113"/>
        <n v="82.588888888888889"/>
        <n v="59.06388888888889"/>
        <n v="59.105555555555554"/>
        <n v="66.344444444444449"/>
        <n v="31.883333333333333"/>
        <n v="36.966666666666669"/>
        <n v="71.441666666666663"/>
        <n v="66.308333333333337"/>
        <n v="42.06388888888889"/>
        <n v="42.530555555555559"/>
        <n v="34.147222222222226"/>
        <n v="77.802777777777777"/>
        <n v="25.261111111111113"/>
        <n v="82.894444444444446"/>
        <n v="45.43333333333333"/>
        <n v="78.736111111111114"/>
        <n v="61.902777777777779"/>
        <n v="70.75833333333334"/>
        <n v="37.733333333333334"/>
        <n v="71.461111111111109"/>
        <n v="83.358333333333334"/>
        <n v="76.61944444444444"/>
        <n v="67.183333333333337"/>
        <n v="37.94166666666667"/>
        <n v="64.511111111111106"/>
        <n v="65.538888888888891"/>
        <n v="66.544444444444451"/>
        <n v="34.088888888888889"/>
        <n v="71.838888888888889"/>
        <n v="66.888888888888886"/>
        <n v="71.697222222222223"/>
        <n v="79.180555555555557"/>
        <n v="31.119444444444444"/>
        <n v="57.611111111111114"/>
        <n v="62.208333333333336"/>
        <n v="59.3"/>
        <n v="51.033333333333331"/>
        <n v="30.419444444444444"/>
        <n v="51.075000000000003"/>
        <n v="78.308333333333337"/>
        <n v="31.536111111111111"/>
        <n v="42.15"/>
        <n v="74.62222222222222"/>
        <n v="38.791666666666664"/>
        <n v="33.65"/>
        <n v="68.555555555555557"/>
        <n v="79.097222222222229"/>
        <n v="83.663888888888891"/>
        <n v="82.783333333333331"/>
        <n v="57.363888888888887"/>
        <n v="67.083333333333329"/>
        <n v="38.119444444444447"/>
        <n v="33.427777777777777"/>
        <n v="24.980555555555554"/>
        <n v="47.986111111111114"/>
        <n v="53.783333333333331"/>
        <n v="74.38333333333334"/>
        <n v="30.555555555555557"/>
        <n v="27.1"/>
        <n v="26.991666666666667"/>
        <n v="57.766666666666666"/>
        <n v="73.8"/>
        <n v="43.419444444444444"/>
        <n v="39.138888888888886"/>
        <n v="75.205555555555549"/>
        <n v="75.722222222222229"/>
        <n v="76.202777777777783"/>
        <n v="59.411111111111111"/>
        <n v="31.18888888888889"/>
        <n v="48.847222222222221"/>
        <n v="77.780555555555551"/>
        <n v="82.319444444444443"/>
        <n v="60.769444444444446"/>
        <n v="49.380555555555553"/>
        <n v="46.455555555555556"/>
        <n v="32.530555555555559"/>
        <n v="52.702777777777776"/>
        <n v="73.916666666666671"/>
        <n v="40.986111111111114"/>
        <n v="52.516666666666666"/>
        <n v="52.305555555555557"/>
        <n v="39.6"/>
        <n v="44.738888888888887"/>
        <n v="64.838888888888889"/>
        <n v="81.625"/>
        <n v="41.758333333333333"/>
        <n v="28.280555555555555"/>
        <n v="30.177777777777777"/>
        <n v="67.652777777777771"/>
        <n v="29.877777777777776"/>
        <n v="50.016666666666666"/>
        <n v="32.144444444444446"/>
        <n v="58.825000000000003"/>
        <n v="79.897222222222226"/>
        <n v="42.06666666666667"/>
        <n v="60.619444444444447"/>
        <n v="78.644444444444446"/>
        <n v="80.213888888888889"/>
        <n v="38.738888888888887"/>
        <n v="63.65"/>
        <n v="47.772222222222226"/>
        <n v="43.769444444444446"/>
        <n v="30.675000000000001"/>
        <n v="47.027777777777779"/>
        <n v="59.95"/>
        <n v="25.247222222222224"/>
        <n v="54.930555555555557"/>
        <n v="47.555555555555557"/>
        <n v="64.74444444444444"/>
        <n v="39.488888888888887"/>
        <n v="48.261111111111113"/>
        <n v="57.969444444444441"/>
        <n v="59.405555555555559"/>
        <n v="77.480555555555554"/>
        <n v="57.538888888888891"/>
        <n v="33.986111111111114"/>
        <n v="34.919444444444444"/>
        <n v="79.344444444444449"/>
        <n v="30.475000000000001"/>
        <n v="30.722222222222221"/>
        <n v="27.166666666666668"/>
        <n v="24.683333333333334"/>
        <n v="33.794444444444444"/>
        <n v="59.069444444444443"/>
        <n v="36.138888888888886"/>
        <n v="51.49722222222222"/>
        <n v="73.577777777777783"/>
        <n v="52.672222222222224"/>
        <n v="48.075000000000003"/>
        <n v="69.347222222222229"/>
        <n v="40.722222222222221"/>
        <n v="69.586111111111109"/>
        <n v="27.324999999999999"/>
        <n v="29.572222222222223"/>
        <n v="58.927777777777777"/>
        <n v="56.924999999999997"/>
        <n v="35.975000000000001"/>
        <n v="34.822222222222223"/>
        <n v="52.836111111111109"/>
        <n v="73.311111111111117"/>
        <n v="32.05833333333333"/>
        <n v="65.87777777777778"/>
        <n v="26.572222222222223"/>
        <n v="36.427777777777777"/>
        <n v="40.266666666666666"/>
        <n v="49.758333333333333"/>
        <n v="82.644444444444446"/>
        <n v="69.955555555555549"/>
        <n v="71.38055555555556"/>
        <n v="39.494444444444447"/>
        <n v="27.666666666666668"/>
        <n v="81.333333333333329"/>
        <n v="74.25277777777778"/>
        <n v="64.974999999999994"/>
        <n v="75.099999999999994"/>
        <n v="32.963888888888889"/>
        <n v="46.013888888888886"/>
        <n v="48.386111111111113"/>
        <n v="64.775000000000006"/>
        <n v="36.06111111111111"/>
        <n v="36.202777777777776"/>
        <n v="32.983333333333334"/>
        <n v="41.522222222222226"/>
        <n v="48.888888888888886"/>
        <n v="37.68888888888889"/>
        <n v="77.5"/>
        <n v="49.661111111111111"/>
        <n v="74.847222222222229"/>
        <n v="49.875"/>
        <n v="58.56388888888889"/>
        <n v="51.116666666666667"/>
        <n v="30.052777777777777"/>
        <n v="51.836111111111109"/>
        <n v="56.255555555555553"/>
        <n v="65.177777777777777"/>
        <n v="44.963888888888889"/>
        <n v="69.713888888888889"/>
        <n v="40.694444444444443"/>
        <n v="60.669444444444444"/>
        <n v="49.791666666666664"/>
        <n v="32.480555555555554"/>
        <n v="33.119444444444447"/>
        <n v="79.263888888888886"/>
        <n v="78.45"/>
        <n v="67.00555555555556"/>
        <n v="65.738888888888894"/>
        <n v="78.305555555555557"/>
        <n v="53.305555555555557"/>
        <n v="56.069444444444443"/>
        <n v="70.330555555555549"/>
        <n v="30.402777777777779"/>
        <n v="80.930555555555557"/>
        <n v="58.869444444444447"/>
        <n v="82.969444444444449"/>
        <n v="60.033333333333331"/>
        <n v="27.461111111111112"/>
        <n v="71.463888888888889"/>
        <n v="31.180555555555557"/>
        <n v="61.413888888888891"/>
        <n v="62.44166666666667"/>
        <n v="49.466666666666669"/>
        <n v="79.025000000000006"/>
        <n v="25.297222222222221"/>
        <n v="74.780555555555551"/>
        <n v="24.572222222222223"/>
        <n v="77.266666666666666"/>
        <n v="44.272222222222226"/>
        <n v="75.269444444444446"/>
        <n v="60.994444444444447"/>
        <n v="47.416666666666664"/>
        <n v="56.330555555555556"/>
        <n v="81.841666666666669"/>
        <n v="56.333333333333336"/>
        <n v="40.633333333333333"/>
        <n v="70.844444444444449"/>
        <n v="52.988888888888887"/>
        <n v="71.188888888888883"/>
        <n v="66.224999999999994"/>
        <n v="24.663888888888888"/>
        <n v="81.552777777777777"/>
        <n v="79"/>
        <n v="67.163888888888891"/>
        <n v="65.855555555555554"/>
        <n v="38.075000000000003"/>
        <n v="76.608333333333334"/>
        <n v="75.486111111111114"/>
        <n v="30.019444444444446"/>
        <n v="56.472222222222221"/>
        <n v="82.777777777777771"/>
        <n v="32.786111111111111"/>
        <n v="34.555555555555557"/>
        <n v="73.080555555555549"/>
        <n v="30.9"/>
        <n v="44.25"/>
        <n v="59.875"/>
        <n v="53.594444444444441"/>
        <n v="27.705555555555556"/>
        <n v="45.180555555555557"/>
        <n v="45.644444444444446"/>
        <n v="59.74722222222222"/>
        <n v="33.863888888888887"/>
        <n v="62.644444444444446"/>
        <n v="80.094444444444449"/>
        <n v="65.908333333333331"/>
        <n v="41.236111111111114"/>
        <n v="63.69166666666667"/>
        <n v="27.766666666666666"/>
        <n v="48.166666666666664"/>
        <n v="63.527777777777779"/>
        <n v="53.30833333333333"/>
        <n v="49.288888888888891"/>
        <n v="48.569444444444443"/>
        <n v="63.024999999999999"/>
        <n v="47.883333333333333"/>
        <n v="27.533333333333335"/>
        <n v="73.930555555555557"/>
        <n v="29.916666666666668"/>
        <n v="36.386111111111113"/>
        <n v="61.31388888888889"/>
        <n v="50.483333333333334"/>
        <n v="63.99722222222222"/>
        <n v="61.072222222222223"/>
        <n v="75.030555555555551"/>
        <n v="77.922222222222217"/>
        <n v="78.727777777777774"/>
        <n v="40.605555555555554"/>
        <n v="47.233333333333334"/>
        <n v="43.658333333333331"/>
        <n v="51.302777777777777"/>
        <n v="61.594444444444441"/>
        <n v="77.927777777777777"/>
        <n v="24.916666666666668"/>
        <n v="66.194444444444443"/>
        <n v="67.775000000000006"/>
        <n v="40.572222222222223"/>
        <n v="70.819444444444443"/>
        <n v="70.674999999999997"/>
        <n v="41.56666666666667"/>
        <n v="69.361111111111114"/>
        <n v="47.969444444444441"/>
        <n v="75.513888888888886"/>
        <n v="68.066666666666663"/>
        <n v="49.225000000000001"/>
        <n v="44.713888888888889"/>
        <n v="50.255555555555553"/>
        <n v="38.322222222222223"/>
        <n v="77.080555555555549"/>
        <n v="27.574999999999999"/>
        <n v="24.691666666666666"/>
        <n v="33.238888888888887"/>
        <n v="35.144444444444446"/>
        <n v="69.772222222222226"/>
        <n v="78.555555555555557"/>
        <n v="75.786111111111111"/>
        <n v="61.286111111111111"/>
        <n v="72.605555555555554"/>
        <n v="64.441666666666663"/>
        <n v="32.19166666666667"/>
        <n v="79.938888888888883"/>
        <n v="69.313888888888883"/>
        <n v="46.35"/>
        <n v="25.230555555555554"/>
        <n v="56.152777777777779"/>
        <n v="55.508333333333333"/>
        <n v="74.419444444444451"/>
        <n v="48.869444444444447"/>
        <n v="64.55"/>
        <n v="56.361111111111114"/>
        <n v="50.361111111111114"/>
        <n v="27.288888888888888"/>
        <n v="29.338888888888889"/>
        <n v="46.913888888888891"/>
        <n v="72.341666666666669"/>
        <n v="31.452777777777779"/>
        <n v="38.277777777777779"/>
        <n v="42.422222222222224"/>
        <n v="83.905555555555551"/>
        <n v="26.219444444444445"/>
        <n v="31.591666666666665"/>
        <n v="62.572222222222223"/>
        <n v="74.466666666666669"/>
        <n v="33.666666666666664"/>
        <n v="29.961111111111112"/>
        <n v="60.819444444444443"/>
        <n v="36.625"/>
        <n v="53.75277777777778"/>
        <n v="56.647222222222226"/>
        <n v="62.213888888888889"/>
        <n v="66.113888888888894"/>
        <n v="39.163888888888891"/>
        <n v="25.741666666666667"/>
        <n v="48.527777777777779"/>
        <n v="59.075000000000003"/>
        <n v="54.541666666666664"/>
        <n v="53.147222222222226"/>
        <n v="28.161111111111111"/>
        <n v="56.325000000000003"/>
        <n v="71.555555555555557"/>
        <n v="49.913888888888891"/>
        <n v="58.838888888888889"/>
        <n v="29.93611111111111"/>
        <n v="52.597222222222221"/>
        <n v="33.105555555555554"/>
        <n v="79.847222222222229"/>
        <n v="34.511111111111113"/>
        <n v="38.647222222222226"/>
        <n v="77.163888888888891"/>
        <n v="48.038888888888891"/>
        <n v="71.488888888888894"/>
        <n v="38.5"/>
        <n v="43.180555555555557"/>
        <n v="26.333333333333332"/>
        <n v="65.461111111111109"/>
        <n v="47.719444444444441"/>
        <n v="72.680555555555557"/>
        <n v="66.8"/>
        <n v="82.594444444444449"/>
        <n v="45.083333333333336"/>
        <n v="69.722222222222229"/>
        <n v="77.441666666666663"/>
        <n v="82.49444444444444"/>
        <n v="30.233333333333334"/>
        <n v="37.875"/>
        <n v="61.55"/>
        <n v="32.413888888888891"/>
        <n v="55.797222222222224"/>
        <n v="67.533333333333331"/>
        <n v="50.291666666666664"/>
        <n v="61.44166666666667"/>
        <n v="39.44166666666667"/>
        <n v="81.566666666666663"/>
        <n v="28.827777777777779"/>
        <n v="75.391666666666666"/>
        <n v="57.586111111111109"/>
        <n v="83.55"/>
        <n v="67.411111111111111"/>
        <n v="34.630555555555553"/>
        <n v="61.569444444444443"/>
        <n v="32.69166666666667"/>
        <n v="65.50833333333334"/>
        <n v="81.202777777777783"/>
        <n v="64.12777777777778"/>
        <n v="82.055555555555557"/>
        <n v="29.211111111111112"/>
        <n v="70.761111111111106"/>
        <n v="32.647222222222226"/>
        <n v="65.180555555555557"/>
        <n v="84.011111111111106"/>
        <n v="43.18888888888889"/>
        <n v="69.441666666666663"/>
        <n v="48.666666666666664"/>
        <n v="41.697222222222223"/>
        <n v="65.483333333333334"/>
        <n v="60.663888888888891"/>
        <n v="58.330555555555556"/>
        <n v="46.963888888888889"/>
        <n v="32.094444444444441"/>
        <n v="27.480555555555554"/>
        <n v="81.269444444444446"/>
        <n v="70.561111111111117"/>
        <n v="33.294444444444444"/>
        <n v="67.363888888888894"/>
        <n v="40.305555555555557"/>
        <n v="74.294444444444451"/>
        <n v="54.37777777777778"/>
        <n v="28.458333333333332"/>
        <n v="27.741666666666667"/>
        <n v="68.416666666666671"/>
        <n v="29.047222222222221"/>
        <n v="82.141666666666666"/>
        <n v="34.758333333333333"/>
        <n v="36.891666666666666"/>
        <n v="64.286111111111111"/>
        <n v="75.136111111111106"/>
        <n v="60.827777777777776"/>
        <n v="79.108333333333334"/>
        <n v="27.144444444444446"/>
        <n v="28.966666666666665"/>
        <n v="34.966666666666669"/>
        <n v="51.255555555555553"/>
        <n v="37.333333333333336"/>
        <n v="78.708333333333329"/>
        <n v="47.50277777777778"/>
        <n v="35.088888888888889"/>
        <n v="27.586111111111112"/>
        <n v="24.816666666666666"/>
        <n v="27.136111111111113"/>
        <n v="47.644444444444446"/>
        <n v="70.419444444444451"/>
        <n v="58.43333333333333"/>
        <n v="59.505555555555553"/>
        <n v="75.11666666666666"/>
        <n v="67.138888888888886"/>
        <n v="70.536111111111111"/>
        <n v="52.577777777777776"/>
        <n v="39.952777777777776"/>
        <n v="26.902777777777779"/>
        <n v="34.091666666666669"/>
        <n v="82.336111111111109"/>
        <n v="45.65"/>
        <n v="58.138888888888886"/>
        <n v="50.05"/>
        <n v="65.86944444444444"/>
        <n v="68.522222222222226"/>
        <n v="61.68888888888889"/>
        <n v="62.408333333333331"/>
        <n v="33.922222222222224"/>
        <n v="53.06388888888889"/>
        <n v="43.630555555555553"/>
        <n v="44.508333333333333"/>
        <n v="73.50555555555556"/>
        <n v="69.00555555555556"/>
        <n v="51.780555555555559"/>
        <n v="63.977777777777774"/>
        <n v="38.866666666666667"/>
        <n v="79.033333333333331"/>
        <n v="26.058333333333334"/>
        <n v="79.05"/>
        <n v="54.911111111111111"/>
        <n v="82.886111111111106"/>
        <n v="65.722222222222229"/>
        <n v="68.24722222222222"/>
        <n v="75.45"/>
        <n v="52.075000000000003"/>
        <n v="68.897222222222226"/>
        <n v="55.394444444444446"/>
        <n v="66.836111111111109"/>
        <n v="25.755555555555556"/>
        <n v="43.99722222222222"/>
        <n v="38.802777777777777"/>
        <n v="33.163888888888891"/>
        <n v="77.827777777777783"/>
        <n v="47.213888888888889"/>
        <n v="51.086111111111109"/>
        <n v="72.436111111111117"/>
        <n v="64.044444444444451"/>
        <n v="69.783333333333331"/>
        <n v="78.458333333333329"/>
        <n v="83.822222222222223"/>
        <n v="47.06111111111111"/>
        <n v="35"/>
        <n v="36.902777777777779"/>
        <n v="63.524999999999999"/>
        <n v="33.708333333333336"/>
        <n v="38.722222222222221"/>
        <n v="65.102777777777774"/>
        <n v="75.11944444444444"/>
        <n v="62.99722222222222"/>
        <n v="25.161111111111111"/>
        <n v="46.552777777777777"/>
        <n v="70.455555555555549"/>
        <n v="53.141666666666666"/>
        <n v="71.469444444444449"/>
        <n v="28.727777777777778"/>
        <n v="48.033333333333331"/>
        <n v="46.844444444444441"/>
        <n v="32.366666666666667"/>
        <n v="32.397222222222226"/>
        <n v="54.62777777777778"/>
        <n v="43.091666666666669"/>
        <n v="53.652777777777779"/>
        <n v="49.12777777777778"/>
        <n v="83.338888888888889"/>
        <n v="70.011111111111106"/>
        <n v="69.261111111111106"/>
        <n v="62.527777777777779"/>
        <n v="63.091666666666669"/>
        <n v="78.072222222222223"/>
        <n v="69.419444444444451"/>
        <n v="71.233333333333334"/>
        <n v="32.461111111111109"/>
        <n v="44.641666666666666"/>
        <n v="45.49722222222222"/>
        <n v="78.402777777777771"/>
        <n v="32.611111111111114"/>
        <n v="30.072222222222223"/>
        <n v="82.302777777777777"/>
        <n v="27.147222222222222"/>
        <n v="83.769444444444446"/>
        <n v="51.575000000000003"/>
        <n v="32.580555555555556"/>
        <n v="56.130555555555553"/>
        <n v="80.669444444444451"/>
        <n v="38.822222222222223"/>
        <n v="30.483333333333334"/>
        <n v="44.658333333333331"/>
        <n v="77.036111111111111"/>
        <n v="26.988888888888887"/>
        <n v="50.269444444444446"/>
        <n v="27.127777777777776"/>
        <n v="57.491666666666667"/>
        <n v="48.916666666666664"/>
        <n v="27.238888888888887"/>
        <n v="42.45"/>
        <n v="57.658333333333331"/>
        <n v="33.611111111111114"/>
        <n v="28.752777777777776"/>
        <n v="25.691666666666666"/>
        <n v="37.37777777777778"/>
        <n v="60.322222222222223"/>
        <n v="49.797222222222224"/>
        <n v="62.947222222222223"/>
        <n v="36.355555555555554"/>
        <n v="73.777777777777771"/>
        <n v="52.388888888888886"/>
        <n v="51.375"/>
        <n v="34.700000000000003"/>
        <n v="72.641666666666666"/>
        <n v="60.31111111111111"/>
        <n v="39.31666666666667"/>
        <n v="55.897222222222226"/>
        <n v="46.65"/>
        <n v="31.755555555555556"/>
        <n v="84.061111111111117"/>
        <n v="52.94166666666667"/>
        <n v="26.383333333333333"/>
        <n v="32.944444444444443"/>
        <n v="53.988888888888887"/>
        <n v="61.611111111111114"/>
        <n v="81.75277777777778"/>
        <n v="72.25277777777778"/>
        <n v="68.716666666666669"/>
        <n v="30.266666666666666"/>
        <n v="77.191666666666663"/>
        <n v="30.969444444444445"/>
        <n v="56.672222222222224"/>
        <n v="44.219444444444441"/>
        <n v="38.625"/>
        <n v="73.555555555555557"/>
        <n v="50.430555555555557"/>
        <n v="49.297222222222224"/>
        <n v="64.972222222222229"/>
        <n v="28.836111111111112"/>
        <n v="41.361111111111114"/>
        <n v="28.324999999999999"/>
        <n v="49.805555555555557"/>
        <n v="30.972222222222221"/>
        <n v="57.25"/>
        <n v="44.55833333333333"/>
        <n v="50.102777777777774"/>
        <n v="60.12222222222222"/>
        <n v="39.508333333333333"/>
        <n v="34.625"/>
        <n v="66.147222222222226"/>
        <n v="24.727777777777778"/>
        <n v="68.5"/>
        <n v="69.591666666666669"/>
        <n v="28.841666666666665"/>
        <n v="30.744444444444444"/>
        <n v="62.12777777777778"/>
        <n v="76.083333333333329"/>
        <n v="29.286111111111111"/>
        <n v="61.305555555555557"/>
        <n v="79.730555555555554"/>
        <n v="71.805555555555557"/>
        <n v="42.383333333333333"/>
        <n v="72.691666666666663"/>
        <n v="37.358333333333334"/>
        <n v="84.35"/>
        <n v="33.111111111111114"/>
        <n v="83.5"/>
        <n v="62.677777777777777"/>
        <n v="77.794444444444451"/>
        <n v="62.111111111111114"/>
        <n v="82.222222222222229"/>
        <n v="84.25833333333334"/>
        <n v="47.475000000000001"/>
        <n v="62.216666666666669"/>
        <n v="84.166666666666671"/>
        <n v="38.136111111111113"/>
        <n v="45.666666666666664"/>
        <n v="29.755555555555556"/>
        <n v="67.461111111111109"/>
        <n v="46.547222222222224"/>
        <n v="49.277777777777779"/>
        <n v="71.305555555555557"/>
        <n v="42.341666666666669"/>
        <n v="29.869444444444444"/>
        <n v="75.152777777777771"/>
        <n v="27.280555555555555"/>
        <n v="60.93611111111111"/>
        <n v="70.302777777777777"/>
        <n v="74.944444444444443"/>
        <n v="65.263888888888886"/>
        <n v="74.422222222222217"/>
        <n v="72.405555555555551"/>
        <n v="73.583333333333329"/>
        <n v="57.888888888888886"/>
        <n v="52.027777777777779"/>
        <n v="29.377777777777776"/>
        <n v="64.980555555555554"/>
        <n v="57.455555555555556"/>
        <n v="66.61944444444444"/>
        <n v="35.283333333333331"/>
        <n v="81.055555555555557"/>
        <n v="52.030555555555559"/>
        <n v="79.00555555555556"/>
        <n v="74.219444444444449"/>
        <n v="52.827777777777776"/>
        <n v="42.319444444444443"/>
        <n v="28.263888888888889"/>
        <n v="46.56111111111111"/>
        <n v="37.786111111111111"/>
        <n v="47.652777777777779"/>
        <n v="37.036111111111111"/>
        <n v="75.25555555555556"/>
        <n v="72.783333333333331"/>
        <n v="58.730555555555554"/>
        <n v="47.119444444444447"/>
        <n v="67.522222222222226"/>
        <n v="73.227777777777774"/>
        <n v="75.683333333333337"/>
        <n v="48.2"/>
        <n v="71.897222222222226"/>
        <n v="42.5"/>
        <n v="38.927777777777777"/>
        <n v="77.316666666666663"/>
        <n v="69.62777777777778"/>
        <n v="69.847222222222229"/>
        <n v="69.45"/>
        <n v="45.972222222222221"/>
        <n v="26.544444444444444"/>
        <n v="76.988888888888894"/>
        <n v="44.024999999999999"/>
        <n v="42.31388888888889"/>
        <n v="38.744444444444447"/>
        <n v="58.25277777777778"/>
        <n v="39.50277777777778"/>
        <n v="65.424999999999997"/>
        <n v="51.863888888888887"/>
        <n v="75.972222222222229"/>
        <n v="58.697222222222223"/>
        <n v="75.983333333333334"/>
        <n v="29.930555555555557"/>
        <n v="61.230555555555554"/>
        <n v="68.933333333333337"/>
        <n v="58.677777777777777"/>
        <n v="38.74722222222222"/>
        <n v="31.05"/>
        <n v="72.972222222222229"/>
        <n v="31.213888888888889"/>
        <n v="78.75833333333334"/>
        <n v="33.619444444444447"/>
        <n v="78.50277777777778"/>
        <n v="27.591666666666665"/>
        <n v="50.008333333333333"/>
        <n v="57.272222222222226"/>
        <n v="24.447222222222223"/>
        <n v="40.69166666666667"/>
        <n v="33.769444444444446"/>
        <n v="66.75555555555556"/>
        <n v="46.786111111111111"/>
        <n v="71.858333333333334"/>
        <n v="64.88055555555556"/>
        <n v="82.1"/>
        <n v="53.733333333333334"/>
        <n v="37.280555555555559"/>
        <n v="29.055555555555557"/>
        <n v="35.033333333333331"/>
        <n v="77.791666666666671"/>
        <n v="43.830555555555556"/>
        <n v="54.597222222222221"/>
        <n v="75.536111111111111"/>
        <n v="41.072222222222223"/>
        <n v="34.35"/>
        <n v="48.177777777777777"/>
        <n v="69.433333333333337"/>
        <n v="68.50555555555556"/>
        <n v="66.230555555555554"/>
        <n v="48.761111111111113"/>
        <n v="73.099999999999994"/>
        <n v="27.158333333333335"/>
        <n v="49.56111111111111"/>
        <n v="54.711111111111109"/>
        <n v="54.274999999999999"/>
        <n v="63.983333333333334"/>
        <n v="60.644444444444446"/>
        <n v="58.174999999999997"/>
        <n v="74.094444444444449"/>
        <n v="54.56388888888889"/>
        <n v="68.766666666666666"/>
        <n v="50.12222222222222"/>
        <n v="43.50277777777778"/>
        <n v="47.663888888888891"/>
        <n v="41.611111111111114"/>
        <n v="70.352777777777774"/>
        <n v="31.427777777777777"/>
        <n v="81.669444444444451"/>
        <n v="57.00277777777778"/>
        <n v="44.977777777777774"/>
        <n v="25.838888888888889"/>
        <n v="40.894444444444446"/>
        <n v="31.413888888888888"/>
        <n v="26.569444444444443"/>
        <n v="82.25555555555556"/>
        <n v="27.558333333333334"/>
        <n v="29.6"/>
        <n v="37.772222222222226"/>
        <n v="82.480555555555554"/>
        <n v="32.163888888888891"/>
        <n v="55.227777777777774"/>
        <n v="55.155555555555559"/>
        <n v="40.897222222222226"/>
        <n v="57.366666666666667"/>
        <n v="42.777777777777779"/>
        <n v="72.194444444444443"/>
        <n v="58.291666666666664"/>
        <n v="75.727777777777774"/>
        <n v="25.466666666666665"/>
        <n v="68.886111111111106"/>
        <n v="29.852777777777778"/>
        <n v="28.369444444444444"/>
        <n v="44.822222222222223"/>
        <n v="45.213888888888889"/>
        <n v="45.597222222222221"/>
        <n v="37.858333333333334"/>
        <n v="38.827777777777776"/>
        <n v="28.363888888888887"/>
        <n v="68.044444444444451"/>
        <n v="29.305555555555557"/>
        <n v="68.99722222222222"/>
        <n v="70.155555555555551"/>
        <n v="75.075000000000003"/>
        <n v="41.6"/>
        <n v="61.408333333333331"/>
        <n v="42.288888888888891"/>
        <n v="67.761111111111106"/>
        <n v="40.588888888888889"/>
        <n v="72.75277777777778"/>
        <n v="39.144444444444446"/>
        <n v="43.633333333333333"/>
        <n v="48.091666666666669"/>
        <n v="65.833333333333329"/>
        <n v="49.988888888888887"/>
        <n v="67.136111111111106"/>
        <n v="35.802777777777777"/>
        <n v="79.166666666666671"/>
        <n v="79.161111111111111"/>
        <n v="47.680555555555557"/>
        <n v="73.24166666666666"/>
        <n v="78.433333333333337"/>
        <n v="72.722222222222229"/>
        <n v="37.766666666666666"/>
        <n v="44.086111111111109"/>
        <n v="80.74444444444444"/>
        <n v="46.827777777777776"/>
        <n v="40.472222222222221"/>
        <n v="67.555555555555557"/>
        <n v="44.99722222222222"/>
        <n v="47.602777777777774"/>
        <n v="77.269444444444446"/>
        <n v="30.747222222222224"/>
        <n v="32.68611111111111"/>
        <n v="76.063888888888883"/>
        <n v="57.133333333333333"/>
        <n v="27.791666666666668"/>
        <n v="51.505555555555553"/>
        <n v="79.794444444444451"/>
        <n v="80.583333333333329"/>
        <n v="37.522222222222226"/>
        <n v="53.461111111111109"/>
        <n v="29.725000000000001"/>
        <n v="27.752777777777776"/>
        <n v="61.236111111111114"/>
        <n v="76.233333333333334"/>
        <n v="42.19166666666667"/>
        <n v="43.663888888888891"/>
        <n v="52.916666666666664"/>
        <n v="43.43611111111111"/>
        <n v="75.930555555555557"/>
        <n v="35.355555555555554"/>
        <n v="32.31666666666667"/>
        <n v="51.738888888888887"/>
        <n v="33.019444444444446"/>
        <n v="68.61944444444444"/>
        <n v="34.336111111111109"/>
        <n v="39.666666666666664"/>
        <n v="83.272222222222226"/>
        <n v="26.452777777777779"/>
        <n v="67.033333333333331"/>
        <n v="57.588888888888889"/>
        <n v="50.788888888888891"/>
        <n v="41.163888888888891"/>
        <n v="72.62777777777778"/>
        <n v="25.136111111111113"/>
        <n v="57.761111111111113"/>
        <n v="31.194444444444443"/>
        <n v="59.613888888888887"/>
        <n v="49.336111111111109"/>
        <n v="74.313888888888883"/>
        <n v="54.991666666666667"/>
        <n v="63.108333333333334"/>
        <n v="69.99722222222222"/>
        <n v="84.088888888888889"/>
        <n v="78.75"/>
        <n v="82.602777777777774"/>
        <n v="65.099999999999994"/>
        <n v="69.286111111111111"/>
        <n v="44.81666666666667"/>
        <n v="53.022222222222226"/>
        <n v="48.013888888888886"/>
        <n v="70.713888888888889"/>
        <n v="58.341666666666669"/>
        <n v="37.18888888888889"/>
        <n v="81.030555555555551"/>
        <n v="47.038888888888891"/>
        <n v="48.722222222222221"/>
        <n v="43.111111111111114"/>
        <n v="42.722222222222221"/>
        <n v="45.047222222222224"/>
        <n v="44.716666666666669"/>
        <n v="80.36666666666666"/>
        <n v="45.56666666666667"/>
        <n v="43.25277777777778"/>
        <n v="82.772222222222226"/>
        <n v="59.547222222222224"/>
        <n v="48.35"/>
        <n v="72.272222222222226"/>
        <n v="76.88333333333334"/>
        <n v="24.972222222222221"/>
        <n v="41.94166666666667"/>
        <n v="74.974999999999994"/>
        <n v="77.055555555555557"/>
        <n v="31.216666666666665"/>
        <n v="33.772222222222226"/>
        <n v="43.033333333333331"/>
        <n v="83.49722222222222"/>
        <n v="25.419444444444444"/>
        <n v="72.613888888888894"/>
        <n v="55.81666666666667"/>
        <n v="81.3"/>
        <n v="66.919444444444451"/>
        <n v="74.138888888888886"/>
        <n v="34.391666666666666"/>
        <n v="30.319444444444443"/>
        <n v="38.977777777777774"/>
        <n v="27.058333333333334"/>
        <n v="36.56388888888889"/>
        <n v="29.486111111111111"/>
        <n v="48.011111111111113"/>
        <n v="37.905555555555559"/>
        <n v="28.830555555555556"/>
        <n v="43.761111111111113"/>
        <n v="32.444444444444443"/>
        <n v="65.819444444444443"/>
        <n v="53.830555555555556"/>
        <n v="62.011111111111113"/>
        <n v="28.694444444444443"/>
        <n v="71.433333333333337"/>
        <n v="49.352777777777774"/>
        <n v="60.266666666666666"/>
        <n v="67.833333333333329"/>
        <n v="81"/>
        <n v="72.724999999999994"/>
        <n v="35.333333333333336"/>
        <n v="48.772222222222226"/>
        <n v="30.752777777777776"/>
        <n v="69.2"/>
        <n v="48.380555555555553"/>
        <n v="31.752777777777776"/>
        <n v="79.355555555555554"/>
        <n v="70.558333333333337"/>
        <n v="24.797222222222221"/>
        <n v="65.786111111111111"/>
        <n v="50.06111111111111"/>
        <n v="68.219444444444449"/>
        <n v="67.49444444444444"/>
        <n v="36.783333333333331"/>
        <n v="36.677777777777777"/>
        <n v="49.341666666666669"/>
        <n v="30.25"/>
        <n v="65.697222222222223"/>
        <n v="53.68333333333333"/>
        <n v="83.205555555555549"/>
        <n v="83.436111111111117"/>
        <n v="32.336111111111109"/>
        <n v="63.119444444444447"/>
        <n v="62.272222222222226"/>
        <n v="72.24722222222222"/>
        <n v="74.044444444444451"/>
        <n v="31.647222222222222"/>
        <n v="25.447222222222223"/>
        <n v="73.88333333333334"/>
        <n v="64.180555555555557"/>
        <n v="34.466666666666669"/>
        <n v="54.011111111111113"/>
        <n v="26.602777777777778"/>
        <n v="54.31111111111111"/>
        <n v="62.833333333333336"/>
        <n v="81.336111111111109"/>
        <n v="55.741666666666667"/>
        <n v="43.81388888888889"/>
        <n v="70.033333333333331"/>
        <n v="45.419444444444444"/>
        <n v="76.772222222222226"/>
        <n v="54.94166666666667"/>
        <n v="30.024999999999999"/>
        <n v="81.738888888888894"/>
        <n v="50.647222222222226"/>
        <n v="40.883333333333333"/>
        <n v="39.013888888888886"/>
        <n v="40.663888888888891"/>
        <n v="54.325000000000003"/>
        <n v="83.341666666666669"/>
        <n v="53.505555555555553"/>
        <n v="29.347222222222221"/>
        <n v="60.986111111111114"/>
        <n v="65.905555555555551"/>
        <n v="45.261111111111113"/>
        <n v="30.458333333333332"/>
        <n v="43.475000000000001"/>
        <n v="32.213888888888889"/>
        <n v="42.041666666666664"/>
        <n v="28.672222222222221"/>
        <n v="82.541666666666671"/>
        <n v="39.791666666666664"/>
        <n v="50.06666666666667"/>
        <n v="54.674999999999997"/>
        <n v="49.461111111111109"/>
        <n v="35.680555555555557"/>
        <n v="82.322222222222223"/>
        <n v="54.555555555555557"/>
        <n v="50.602777777777774"/>
        <n v="78.683333333333337"/>
        <n v="38.711111111111109"/>
        <n v="45.769444444444446"/>
        <n v="72.063888888888883"/>
        <n v="51.397222222222226"/>
        <n v="25.883333333333333"/>
        <n v="40.291666666666664"/>
        <n v="81.777777777777771"/>
        <n v="35.330555555555556"/>
        <n v="61.111111111111114"/>
        <n v="25.108333333333334"/>
        <n v="70.00277777777778"/>
        <n v="75.938888888888883"/>
        <n v="24.922222222222221"/>
        <n v="64.8"/>
        <n v="58.836111111111109"/>
        <n v="53.019444444444446"/>
        <n v="33.024999999999999"/>
        <n v="64.427777777777777"/>
        <n v="31.588888888888889"/>
        <n v="68.61666666666666"/>
        <n v="73.352777777777774"/>
        <n v="31.986111111111111"/>
        <n v="61.386111111111113"/>
        <n v="32.927777777777777"/>
        <n v="64.347222222222229"/>
        <n v="49.261111111111113"/>
        <n v="72.713888888888889"/>
        <n v="65.211111111111109"/>
        <n v="74.436111111111117"/>
        <n v="59.65"/>
        <n v="32.858333333333334"/>
        <n v="60.05"/>
        <n v="78.283333333333331"/>
        <n v="69.558333333333337"/>
        <n v="81.780555555555551"/>
        <n v="65.066666666666663"/>
        <n v="34.794444444444444"/>
        <n v="65.24166666666666"/>
        <n v="62.988888888888887"/>
        <n v="47.05833333333333"/>
        <n v="30.763888888888889"/>
        <n v="50.822222222222223"/>
        <n v="33.969444444444441"/>
        <n v="39.272222222222226"/>
        <n v="74.7"/>
        <n v="40.919444444444444"/>
        <n v="36.075000000000003"/>
        <n v="83.419444444444451"/>
        <n v="80.25"/>
        <n v="62.68611111111111"/>
        <n v="45.333333333333336"/>
        <n v="31.222222222222221"/>
        <n v="53.694444444444443"/>
        <n v="75.405555555555551"/>
        <n v="30.719444444444445"/>
        <n v="52.469444444444441"/>
        <n v="82.172222222222217"/>
        <n v="52.958333333333336"/>
        <n v="41.022222222222226"/>
        <n v="79.838888888888889"/>
        <n v="29.466666666666665"/>
        <n v="42.280555555555559"/>
        <n v="68.166666666666671"/>
        <n v="44.347222222222221"/>
        <n v="41.088888888888889"/>
        <n v="57.638888888888886"/>
        <n v="56.274999999999999"/>
        <n v="67.347222222222229"/>
        <n v="27.824999999999999"/>
        <n v="47.791666666666664"/>
        <n v="32.586111111111109"/>
        <n v="35.200000000000003"/>
        <n v="25.194444444444443"/>
        <n v="56.986111111111114"/>
        <n v="49.169444444444444"/>
        <n v="69.166666666666671"/>
        <n v="81.788888888888891"/>
        <n v="38.027777777777779"/>
        <n v="28.822222222222223"/>
        <n v="72.066666666666663"/>
        <n v="39.894444444444446"/>
        <n v="63.902777777777779"/>
        <n v="32.56111111111111"/>
        <n v="30.463888888888889"/>
        <n v="74.75277777777778"/>
        <n v="65.927777777777777"/>
        <n v="34.547222222222224"/>
        <n v="33.980555555555554"/>
        <n v="48.511111111111113"/>
        <n v="61.366666666666667"/>
        <n v="58.794444444444444"/>
        <n v="50.030555555555559"/>
        <n v="83.913888888888891"/>
        <n v="24.508333333333333"/>
        <n v="29.161111111111111"/>
        <n v="78.605555555555554"/>
        <n v="59.93333333333333"/>
        <n v="51.68888888888889"/>
        <n v="79.961111111111109"/>
        <n v="81.875"/>
        <n v="39.155555555555559"/>
        <n v="55.37222222222222"/>
        <n v="31.625"/>
        <n v="51.411111111111111"/>
        <n v="37.233333333333334"/>
        <n v="27.119444444444444"/>
        <n v="39.922222222222224"/>
        <n v="31.416666666666668"/>
        <n v="67.944444444444443"/>
        <n v="64.305555555555557"/>
        <n v="36.205555555555556"/>
        <n v="79.24166666666666"/>
        <n v="44.586111111111109"/>
        <n v="25.208333333333332"/>
        <n v="50.00277777777778"/>
        <n v="38.508333333333333"/>
        <n v="39.880555555555553"/>
        <n v="48.336111111111109"/>
        <n v="61.777777777777779"/>
        <n v="79.813888888888883"/>
        <n v="32.908333333333331"/>
        <n v="40.552777777777777"/>
        <n v="68.952777777777783"/>
        <n v="26.002777777777776"/>
        <n v="83.302777777777777"/>
        <n v="40.583333333333336"/>
        <n v="56.305555555555557"/>
        <n v="49.975000000000001"/>
        <n v="48.472222222222221"/>
        <n v="54.466666666666669"/>
        <n v="43.594444444444441"/>
        <n v="64.888888888888886"/>
        <n v="34.277777777777779"/>
        <n v="62.444444444444443"/>
        <n v="47.411111111111111"/>
        <n v="78.286111111111111"/>
        <n v="64.266666666666666"/>
        <n v="65.12222222222222"/>
        <n v="61.194444444444443"/>
        <n v="78.566666666666663"/>
        <n v="79.50833333333334"/>
        <n v="66.13333333333334"/>
        <n v="62.355555555555554"/>
        <n v="60.077777777777776"/>
        <n v="79.727777777777774"/>
        <n v="81.016666666666666"/>
        <n v="49.302777777777777"/>
        <n v="51.194444444444443"/>
        <n v="54.975000000000001"/>
        <n v="37.85"/>
        <n v="62.786111111111111"/>
        <n v="57.483333333333334"/>
        <n v="71.788888888888891"/>
        <n v="58.652777777777779"/>
        <n v="69.408333333333331"/>
        <n v="40.044444444444444"/>
        <n v="83.916666666666671"/>
        <n v="79.913888888888891"/>
        <n v="82.24166666666666"/>
        <n v="40.352777777777774"/>
        <n v="64.211111111111109"/>
        <n v="44.102777777777774"/>
        <n v="63.261111111111113"/>
        <n v="38.513888888888886"/>
        <n v="31.1"/>
        <n v="32.508333333333333"/>
        <n v="67.7"/>
        <n v="71.12222222222222"/>
        <n v="36.283333333333331"/>
        <n v="47.825000000000003"/>
        <n v="31.497222222222224"/>
        <n v="67.594444444444449"/>
        <n v="35.713888888888889"/>
        <n v="31.75"/>
        <n v="35.605555555555554"/>
        <n v="63.744444444444447"/>
        <n v="54.572222222222223"/>
        <n v="53.805555555555557"/>
        <n v="35.30833333333333"/>
        <n v="25.666666666666668"/>
        <n v="59.944444444444443"/>
        <n v="64.75277777777778"/>
        <n v="66.066666666666663"/>
        <n v="24.961111111111112"/>
        <n v="60.783333333333331"/>
        <n v="27.069444444444443"/>
        <n v="56.702777777777776"/>
        <n v="78.224999999999994"/>
        <n v="44.913888888888891"/>
        <n v="29.844444444444445"/>
        <n v="53.94166666666667"/>
        <n v="78.972222222222229"/>
        <n v="49.527777777777779"/>
        <n v="78.74444444444444"/>
        <n v="64.686111111111117"/>
        <n v="75.847222222222229"/>
        <n v="83.49444444444444"/>
        <n v="83.7"/>
        <n v="70.319444444444443"/>
        <n v="42.81666666666667"/>
        <n v="42.091666666666669"/>
        <n v="43.94166666666667"/>
        <n v="62.713888888888889"/>
        <n v="44.94166666666667"/>
        <n v="54.8"/>
        <n v="24.547222222222221"/>
        <n v="78.625"/>
        <n v="36.233333333333334"/>
        <n v="63.705555555555556"/>
        <n v="33.383333333333333"/>
        <n v="52.947222222222223"/>
        <n v="61.880555555555553"/>
        <n v="48.69166666666667"/>
        <n v="24.558333333333334"/>
        <n v="43.12777777777778"/>
        <n v="82.786111111111111"/>
        <n v="31.208333333333332"/>
        <n v="64.736111111111114"/>
        <n v="40.886111111111113"/>
        <n v="67.577777777777783"/>
        <n v="78.025000000000006"/>
        <n v="32.333333333333336"/>
        <n v="64.594444444444449"/>
        <n v="24.836111111111112"/>
        <n v="75.936111111111117"/>
        <n v="76.966666666666669"/>
        <n v="34.286111111111111"/>
        <n v="68.430555555555557"/>
        <n v="29.972222222222221"/>
        <n v="48.81666666666667"/>
        <n v="51.641666666666666"/>
        <n v="54.791666666666664"/>
        <n v="75.313888888888883"/>
        <n v="71.477777777777774"/>
        <n v="83.74444444444444"/>
        <n v="36.238888888888887"/>
        <n v="28.608333333333334"/>
        <n v="70.775000000000006"/>
        <n v="63.652777777777779"/>
        <n v="76.588888888888889"/>
        <n v="64.62777777777778"/>
        <n v="32.44166666666667"/>
        <n v="42.024999999999999"/>
        <n v="75.2"/>
        <n v="44.036111111111111"/>
        <n v="54.722222222222221"/>
        <n v="75.924999999999997"/>
        <n v="46.111111111111114"/>
        <n v="69.444444444444443"/>
        <n v="49.866666666666667"/>
        <n v="62.841666666666669"/>
        <n v="69.780555555555551"/>
        <n v="44.383333333333333"/>
        <n v="75.716666666666669"/>
        <n v="80.577777777777783"/>
        <n v="62.352777777777774"/>
        <n v="65.711111111111109"/>
        <n v="49.483333333333334"/>
        <n v="38.255555555555553"/>
        <n v="36.836111111111109"/>
        <n v="49.708333333333336"/>
        <n v="36.37222222222222"/>
        <n v="43.352777777777774"/>
        <n v="43.608333333333334"/>
        <n v="56.880555555555553"/>
        <n v="74.486111111111114"/>
        <n v="46.102777777777774"/>
        <n v="42.236111111111114"/>
        <n v="59.072222222222223"/>
        <n v="31.055555555555557"/>
        <n v="48.024999999999999"/>
        <n v="47.641666666666666"/>
        <n v="45.93888888888889"/>
        <n v="45.783333333333331"/>
        <n v="64.602777777777774"/>
        <n v="74.611111111111114"/>
        <n v="38.952777777777776"/>
        <n v="69.952777777777783"/>
        <n v="77.155555555555551"/>
        <n v="45.886111111111113"/>
        <n v="74.988888888888894"/>
        <n v="65.069444444444443"/>
        <n v="65.8"/>
        <n v="29.041666666666668"/>
        <n v="84.091666666666669"/>
        <n v="43.580555555555556"/>
        <n v="42.697222222222223"/>
        <n v="38.352777777777774"/>
        <n v="55.18333333333333"/>
        <n v="69.552777777777777"/>
        <n v="41.972222222222221"/>
        <n v="47.269444444444446"/>
        <n v="43.069444444444443"/>
        <n v="54.93333333333333"/>
        <n v="50.508333333333333"/>
        <n v="67.261111111111106"/>
        <n v="57.725000000000001"/>
        <n v="56.369444444444447"/>
        <n v="67.169444444444451"/>
        <n v="27.611111111111111"/>
        <n v="62.93888888888889"/>
        <n v="61.075000000000003"/>
        <n v="83.99166666666666"/>
        <n v="79.072222222222223"/>
        <n v="25.177777777777777"/>
        <n v="25.175000000000001"/>
        <n v="65.561111111111117"/>
        <n v="29.158333333333335"/>
        <n v="58.141666666666666"/>
        <n v="44.172222222222224"/>
        <n v="67.988888888888894"/>
        <n v="63.30833333333333"/>
        <n v="78.586111111111109"/>
        <n v="53.25277777777778"/>
        <n v="69.544444444444451"/>
        <n v="37.833333333333336"/>
        <n v="43.016666666666666"/>
        <n v="25.530555555555555"/>
        <n v="74.108333333333334"/>
        <n v="40.736111111111114"/>
        <n v="53.56666666666667"/>
        <n v="45.577777777777776"/>
        <n v="83.136111111111106"/>
        <n v="25.06111111111111"/>
        <n v="43.902777777777779"/>
        <n v="33.722222222222221"/>
        <n v="29.363888888888887"/>
        <n v="52.99722222222222"/>
        <n v="65.033333333333331"/>
        <n v="72.386111111111106"/>
        <n v="82.163888888888891"/>
        <n v="64.591666666666669"/>
        <n v="60.138888888888886"/>
        <n v="59.952777777777776"/>
        <n v="25.183333333333334"/>
        <n v="80.87222222222222"/>
        <n v="58.463888888888889"/>
        <n v="25.405555555555555"/>
        <n v="41.575000000000003"/>
        <n v="41.038888888888891"/>
        <n v="28.269444444444446"/>
        <n v="77.983333333333334"/>
        <n v="68.849999999999994"/>
        <n v="57.572222222222223"/>
        <n v="79.488888888888894"/>
        <n v="39.555555555555557"/>
        <n v="49.894444444444446"/>
        <n v="66.575000000000003"/>
        <n v="74.088888888888889"/>
        <n v="77.416666666666671"/>
        <n v="28.933333333333334"/>
        <n v="43.288888888888891"/>
        <n v="65.74444444444444"/>
        <n v="66.363888888888894"/>
        <n v="73.858333333333334"/>
        <n v="65.691666666666663"/>
        <n v="43.19166666666667"/>
        <n v="53.777777777777779"/>
        <n v="78.38055555555556"/>
        <n v="37.12777777777778"/>
        <n v="83.586111111111109"/>
        <n v="83.11944444444444"/>
        <n v="34.522222222222226"/>
        <n v="38.177777777777777"/>
        <n v="53.4"/>
        <n v="44.711111111111109"/>
        <n v="79.408333333333331"/>
        <n v="62.236111111111114"/>
        <n v="65.13055555555556"/>
        <n v="35.272222222222226"/>
        <n v="35.347222222222221"/>
        <n v="77.38055555555556"/>
        <n v="31.397222222222222"/>
        <n v="67.858333333333334"/>
        <n v="59.125"/>
        <n v="31.058333333333334"/>
        <n v="45.852777777777774"/>
        <n v="25.966666666666665"/>
        <n v="49.705555555555556"/>
        <n v="42.758333333333333"/>
        <n v="37.797222222222224"/>
        <n v="25.994444444444444"/>
        <n v="48.344444444444441"/>
        <n v="36.136111111111113"/>
        <n v="34.225000000000001"/>
        <n v="51.052777777777777"/>
        <n v="34.56666666666667"/>
        <n v="68.736111111111114"/>
        <n v="68.75555555555556"/>
        <n v="83.791666666666671"/>
        <n v="83.36944444444444"/>
        <n v="84.205555555555549"/>
        <n v="61.858333333333334"/>
        <n v="69.74166666666666"/>
        <n v="62.333333333333336"/>
        <n v="48.841666666666669"/>
        <n v="69.411111111111111"/>
        <n v="43.413888888888891"/>
        <n v="62.033333333333331"/>
        <n v="75.711111111111109"/>
        <n v="67.738888888888894"/>
        <n v="65.197222222222223"/>
        <n v="36.388888888888886"/>
        <n v="49.833333333333336"/>
        <n v="57.411111111111111"/>
        <n v="50.847222222222221"/>
        <n v="35.172222222222224"/>
        <n v="36.383333333333333"/>
        <n v="77.566666666666663"/>
        <n v="80.424999999999997"/>
        <n v="74.838888888888889"/>
        <n v="53.616666666666667"/>
        <n v="56.730555555555554"/>
        <n v="76.388888888888886"/>
        <n v="54.794444444444444"/>
        <n v="31.024999999999999"/>
        <n v="70.474999999999994"/>
        <n v="50.861111111111114"/>
        <n v="73.674999999999997"/>
        <n v="31.861111111111111"/>
        <n v="29.908333333333335"/>
        <n v="34.194444444444443"/>
        <n v="56.975000000000001"/>
        <n v="84.138888888888886"/>
        <n v="80.844444444444449"/>
        <n v="73.24444444444444"/>
        <n v="48.994444444444447"/>
        <n v="53.736111111111114"/>
        <n v="35.511111111111113"/>
        <n v="32.1"/>
        <n v="45.572222222222223"/>
        <n v="69.066666666666663"/>
        <n v="77.858333333333334"/>
        <n v="62.113888888888887"/>
        <n v="76.838888888888889"/>
        <n v="36.15"/>
        <n v="25.516666666666666"/>
        <n v="78.25555555555556"/>
        <n v="76.969444444444449"/>
        <n v="75.819444444444443"/>
        <n v="53.413888888888891"/>
        <n v="36.975000000000001"/>
        <n v="47.37222222222222"/>
        <n v="33.444444444444443"/>
        <n v="35.530555555555559"/>
        <n v="26.830555555555556"/>
        <n v="62.452777777777776"/>
        <n v="48.341666666666669"/>
        <n v="35.569444444444443"/>
        <n v="40.469444444444441"/>
        <n v="24.708333333333332"/>
        <n v="78.780555555555551"/>
        <n v="52.158333333333331"/>
        <n v="46.625"/>
        <n v="84.297222222222217"/>
        <n v="28.219444444444445"/>
        <n v="76.786111111111111"/>
        <n v="31.372222222222224"/>
        <n v="41.538888888888891"/>
        <n v="73.7"/>
        <n v="41.108333333333334"/>
        <n v="33.791666666666664"/>
        <n v="67.219444444444449"/>
        <n v="39.897222222222226"/>
        <n v="48.95"/>
        <n v="79.849999999999994"/>
        <n v="70.025000000000006"/>
        <n v="84.305555555555557"/>
        <n v="63.37777777777778"/>
        <n v="34.736111111111114"/>
        <n v="50.69166666666667"/>
        <n v="51.37777777777778"/>
        <n v="44.633333333333333"/>
        <n v="82.158333333333331"/>
        <n v="29.125"/>
        <n v="34.894444444444446"/>
        <n v="78.919444444444451"/>
        <n v="24.766666666666666"/>
        <n v="83.838888888888889"/>
        <n v="80.313888888888883"/>
        <n v="24.627777777777776"/>
        <n v="68.211111111111109"/>
        <n v="76.044444444444451"/>
        <n v="33.805555555555557"/>
        <n v="58.24722222222222"/>
        <n v="33.833333333333336"/>
        <n v="49.086111111111109"/>
        <n v="77.150000000000006"/>
        <n v="59.325000000000003"/>
        <n v="30.705555555555556"/>
        <n v="83.61944444444444"/>
        <n v="72.88055555555556"/>
        <n v="26.68611111111111"/>
        <n v="69.605555555555554"/>
        <n v="36.863888888888887"/>
        <n v="31.972222222222221"/>
        <n v="36.419444444444444"/>
        <n v="68.402777777777771"/>
        <n v="61.016666666666666"/>
        <n v="41.93611111111111"/>
        <n v="38.397222222222226"/>
        <n v="83.25555555555556"/>
        <n v="79.37222222222222"/>
        <n v="75.422222222222217"/>
        <n v="81.733333333333334"/>
        <n v="36.569444444444443"/>
        <n v="76.166666666666671"/>
        <n v="63.286111111111111"/>
        <n v="56.833333333333336"/>
        <n v="48.6"/>
        <n v="45.286111111111111"/>
        <n v="69.422222222222217"/>
        <n v="58.069444444444443"/>
        <n v="49.18611111111111"/>
        <n v="82.397222222222226"/>
        <n v="81.986111111111114"/>
        <n v="39.15"/>
        <n v="69.522222222222226"/>
        <n v="37.533333333333331"/>
        <n v="64.95"/>
        <n v="44.594444444444441"/>
        <n v="54.87222222222222"/>
        <n v="26.43888888888889"/>
        <n v="47.1"/>
        <n v="66.00277777777778"/>
        <n v="65.563888888888883"/>
        <n v="59.544444444444444"/>
        <n v="83.138888888888886"/>
        <n v="26.766666666666666"/>
        <n v="38.280555555555559"/>
        <n v="77.62222222222222"/>
        <n v="61.93888888888889"/>
        <n v="28.169444444444444"/>
        <n v="40.424999999999997"/>
        <n v="61.819444444444443"/>
        <n v="75.586111111111109"/>
        <n v="56.725000000000001"/>
        <n v="81.072222222222223"/>
        <n v="61.019444444444446"/>
        <n v="59.908333333333331"/>
        <n v="38.986111111111114"/>
        <n v="76.336111111111109"/>
        <n v="65.897222222222226"/>
        <n v="63.1"/>
        <n v="81.980555555555554"/>
        <n v="47.25277777777778"/>
        <n v="37.077777777777776"/>
        <n v="77.602777777777774"/>
        <n v="68.591666666666669"/>
        <n v="82.238888888888894"/>
        <n v="81.166666666666671"/>
        <n v="33.655555555555559"/>
        <n v="47.722222222222221"/>
        <n v="79.297222222222217"/>
        <n v="32.591666666666669"/>
        <n v="25.122222222222224"/>
        <n v="84.277777777777771"/>
        <n v="58.924999999999997"/>
        <n v="27.274999999999999"/>
        <n v="50.163888888888891"/>
        <n v="46.855555555555554"/>
        <n v="75.363888888888894"/>
        <n v="24.555555555555557"/>
        <n v="56.5"/>
        <n v="70.216666666666669"/>
        <n v="37.883333333333333"/>
        <n v="52.822222222222223"/>
        <n v="74.772222222222226"/>
        <n v="61.505555555555553"/>
        <n v="51.333333333333336"/>
        <n v="70.652777777777771"/>
        <n v="34.200000000000003"/>
        <n v="63.830555555555556"/>
        <n v="59.358333333333334"/>
        <n v="57.722222222222221"/>
        <n v="56.327777777777776"/>
        <n v="79.402777777777771"/>
        <n v="60.902777777777779"/>
        <n v="31.902777777777779"/>
        <n v="27.894444444444446"/>
        <n v="36.211111111111109"/>
        <n v="82.13055555555556"/>
        <n v="44.12222222222222"/>
        <n v="76.663888888888891"/>
        <n v="28.733333333333334"/>
        <n v="54.205555555555556"/>
        <n v="75.041666666666671"/>
        <n v="81.277777777777771"/>
        <n v="50.283333333333331"/>
        <n v="75.88333333333334"/>
        <n v="63.452777777777776"/>
        <n v="42.555555555555557"/>
        <n v="37.577777777777776"/>
        <n v="74.566666666666663"/>
        <n v="55.708333333333336"/>
        <n v="59.086111111111109"/>
        <n v="75.397222222222226"/>
        <n v="77.87222222222222"/>
        <n v="34.06388888888889"/>
        <n v="30.927777777777777"/>
        <n v="29.983333333333334"/>
        <n v="75.50833333333334"/>
        <n v="33.858333333333334"/>
        <n v="31.552777777777777"/>
        <n v="38.211111111111109"/>
        <n v="38.216666666666669"/>
        <n v="36.994444444444447"/>
        <n v="74.3"/>
        <n v="35.305555555555557"/>
        <n v="45.361111111111114"/>
        <n v="34.352777777777774"/>
        <n v="33.916666666666664"/>
        <n v="76.272222222222226"/>
        <n v="41.833333333333336"/>
        <n v="66.663888888888891"/>
        <n v="28.591666666666665"/>
        <n v="27.9"/>
        <n v="60.830555555555556"/>
        <n v="81.461111111111109"/>
        <n v="40.916666666666664"/>
        <n v="54.086111111111109"/>
        <n v="80.474999999999994"/>
        <n v="62.386111111111113"/>
        <n v="33.838888888888889"/>
        <n v="71.138888888888886"/>
        <n v="42.486111111111114"/>
        <n v="42.68888888888889"/>
        <n v="62.469444444444441"/>
        <n v="48.444444444444443"/>
        <n v="71.763888888888886"/>
        <n v="35.480555555555554"/>
        <n v="56.969444444444441"/>
        <n v="39.708333333333336"/>
        <n v="41.158333333333331"/>
        <n v="81.936111111111117"/>
        <n v="83.947222222222223"/>
        <n v="72.538888888888891"/>
        <n v="77.166666666666671"/>
        <n v="25.305555555555557"/>
        <n v="60.855555555555554"/>
        <n v="54.322222222222223"/>
        <n v="34.608333333333334"/>
        <n v="60.297222222222224"/>
        <n v="74.161111111111111"/>
        <n v="63.008333333333333"/>
        <n v="53.861111111111114"/>
        <n v="30.413888888888888"/>
        <n v="58.116666666666667"/>
        <n v="59.152777777777779"/>
        <n v="64.297222222222217"/>
        <n v="27.425000000000001"/>
        <n v="26.933333333333334"/>
        <n v="54.047222222222224"/>
        <n v="65.286111111111111"/>
        <n v="30.541666666666668"/>
        <n v="83.261111111111106"/>
        <n v="48.219444444444441"/>
        <n v="53.333333333333336"/>
        <n v="35.655555555555559"/>
        <n v="83.208333333333329"/>
        <n v="48.661111111111111"/>
        <n v="50.81666666666667"/>
        <n v="77.144444444444446"/>
        <n v="50.661111111111111"/>
        <n v="53.924999999999997"/>
        <n v="28.06111111111111"/>
        <n v="44.552777777777777"/>
        <n v="31.725000000000001"/>
        <n v="71.416666666666671"/>
        <n v="76.033333333333331"/>
        <n v="52.077777777777776"/>
        <n v="42.694444444444443"/>
        <n v="26.008333333333333"/>
        <n v="63.3"/>
        <n v="52.105555555555554"/>
        <n v="43.875"/>
        <n v="68.147222222222226"/>
        <n v="35.427777777777777"/>
        <n v="43.975000000000001"/>
        <n v="37.161111111111111"/>
        <n v="26.833333333333332"/>
        <n v="64.738888888888894"/>
        <n v="67.552777777777777"/>
        <n v="75.213888888888889"/>
        <n v="60.197222222222223"/>
        <n v="46.791666666666664"/>
        <n v="80.972222222222229"/>
        <n v="54.505555555555553"/>
        <n v="62.37222222222222"/>
        <n v="51.930555555555557"/>
        <n v="73.25277777777778"/>
        <n v="29.416666666666668"/>
        <n v="69.594444444444449"/>
        <n v="25.908333333333335"/>
        <n v="43.080555555555556"/>
        <n v="62.225000000000001"/>
        <n v="62.56388888888889"/>
        <n v="48.855555555555554"/>
        <n v="40.788888888888891"/>
        <n v="27.272222222222222"/>
        <n v="58.394444444444446"/>
        <n v="64.00833333333334"/>
        <n v="54.56111111111111"/>
        <n v="44.194444444444443"/>
        <n v="64.75"/>
        <n v="41.280555555555559"/>
        <n v="63.791666666666664"/>
        <n v="83.677777777777777"/>
        <n v="40.841666666666669"/>
        <n v="62.702777777777776"/>
        <n v="27.719444444444445"/>
        <n v="50.047222222222224"/>
        <n v="67.24166666666666"/>
        <n v="67.647222222222226"/>
        <n v="78.294444444444451"/>
        <n v="37.06111111111111"/>
        <n v="67.980555555555554"/>
        <n v="68.663888888888891"/>
        <n v="55.213888888888889"/>
        <n v="26.122222222222224"/>
        <n v="37.625"/>
        <n v="26.613888888888887"/>
        <n v="34.702777777777776"/>
        <n v="42.080555555555556"/>
        <n v="54.736111111111114"/>
        <n v="74.025000000000006"/>
        <n v="25.138888888888889"/>
        <n v="64.172222222222217"/>
        <n v="39.836111111111109"/>
        <n v="52.225000000000001"/>
        <n v="81.511111111111106"/>
        <n v="42.838888888888889"/>
        <n v="61.280555555555559"/>
        <n v="74.330555555555549"/>
        <n v="62.647222222222226"/>
        <n v="66.458333333333329"/>
        <n v="29.425000000000001"/>
        <n v="26.166666666666668"/>
        <n v="78.086111111111109"/>
        <n v="54.06388888888889"/>
        <n v="63.15"/>
        <n v="68.019444444444446"/>
        <n v="73.849999999999994"/>
        <n v="54.330555555555556"/>
        <n v="42.836111111111109"/>
        <n v="81.086111111111109"/>
        <n v="41.62222222222222"/>
        <n v="54.37222222222222"/>
        <n v="53.37222222222222"/>
        <n v="24.81388888888889"/>
        <n v="41.133333333333333"/>
        <n v="58.6"/>
        <n v="34.325000000000003"/>
        <n v="54.944444444444443"/>
        <n v="41.81111111111111"/>
        <n v="48.119444444444447"/>
        <n v="49.830555555555556"/>
        <n v="69.547222222222217"/>
        <n v="52.655555555555559"/>
        <n v="82.813888888888883"/>
        <n v="28.4"/>
        <n v="54.3"/>
        <n v="82.924999999999997"/>
        <n v="70.433333333333337"/>
        <n v="82.263888888888886"/>
        <n v="32.75"/>
        <n v="29.469444444444445"/>
        <n v="35.205555555555556"/>
        <n v="51.62222222222222"/>
        <n v="42.841666666666669"/>
        <n v="65.322222222222223"/>
        <n v="72.319444444444443"/>
        <n v="81.411111111111111"/>
        <n v="66.391666666666666"/>
        <n v="38.261111111111113"/>
        <n v="73.888888888888886"/>
        <n v="25.555555555555557"/>
        <n v="33.777777777777779"/>
        <n v="43.161111111111111"/>
        <n v="63.363888888888887"/>
        <n v="67.13333333333334"/>
        <n v="42.194444444444443"/>
        <n v="65.516666666666666"/>
        <n v="81.075000000000003"/>
        <n v="33.994444444444447"/>
        <n v="69.00277777777778"/>
        <n v="37.700000000000003"/>
        <n v="82.027777777777771"/>
        <n v="52.7"/>
        <n v="46.274999999999999"/>
        <n v="72.086111111111109"/>
        <n v="49.986111111111114"/>
        <n v="31.56111111111111"/>
        <n v="72.597222222222229"/>
        <n v="49.577777777777776"/>
        <n v="82.852777777777774"/>
        <n v="81.230555555555554"/>
        <n v="32.294444444444444"/>
        <n v="45.258333333333333"/>
        <n v="42.488888888888887"/>
        <n v="65.422222222222217"/>
        <n v="35.327777777777776"/>
        <n v="66.525000000000006"/>
        <n v="67.519444444444446"/>
        <n v="64.522222222222226"/>
        <n v="80.24166666666666"/>
        <n v="40.25277777777778"/>
        <n v="67.74444444444444"/>
        <n v="76.586111111111109"/>
        <n v="75.705555555555549"/>
        <n v="72.674999999999997"/>
        <n v="63.944444444444443"/>
        <n v="29.138888888888889"/>
        <n v="68.086111111111109"/>
        <n v="31.18611111111111"/>
        <n v="83.694444444444443"/>
        <n v="73.427777777777777"/>
        <n v="73.277777777777771"/>
        <n v="31.533333333333335"/>
        <n v="39.111111111111114"/>
        <n v="25.344444444444445"/>
        <n v="76.719444444444449"/>
        <n v="39.297222222222224"/>
        <n v="76.761111111111106"/>
        <n v="48.111111111111114"/>
        <n v="51.338888888888889"/>
        <n v="43.513888888888886"/>
        <n v="66.797222222222217"/>
        <n v="69.077777777777783"/>
        <n v="62.911111111111111"/>
        <n v="26.636111111111113"/>
        <n v="77.652777777777771"/>
        <n v="83.772222222222226"/>
        <n v="62.672222222222224"/>
        <n v="49.305555555555557"/>
        <n v="34.244444444444447"/>
        <n v="43.541666666666664"/>
        <n v="67.658333333333331"/>
        <n v="48.555555555555557"/>
        <n v="61.244444444444447"/>
        <n v="81.611111111111114"/>
        <n v="63.408333333333331"/>
        <n v="52.00277777777778"/>
        <n v="52.677777777777777"/>
        <n v="49.727777777777774"/>
        <n v="68.286111111111111"/>
        <n v="55.972222222222221"/>
        <n v="33.68611111111111"/>
        <n v="36.924999999999997"/>
        <n v="39.861111111111114"/>
        <n v="29.180555555555557"/>
        <n v="53.158333333333331"/>
        <n v="37.244444444444447"/>
        <n v="36.772222222222226"/>
        <n v="34.038888888888891"/>
        <n v="55.31388888888889"/>
        <n v="64.683333333333337"/>
        <n v="46.777777777777779"/>
        <n v="30.444444444444443"/>
        <n v="66.163888888888891"/>
        <n v="46.541666666666664"/>
        <n v="77.13055555555556"/>
        <n v="39.713888888888889"/>
        <n v="70.572222222222223"/>
        <n v="64.113888888888894"/>
        <n v="58.269444444444446"/>
        <n v="46.966666666666669"/>
        <n v="68.097222222222229"/>
        <n v="24.877777777777776"/>
        <n v="37.155555555555559"/>
        <n v="66.402777777777771"/>
        <n v="50.15"/>
        <n v="43.430555555555557"/>
        <n v="66.936111111111117"/>
        <n v="83.816666666666663"/>
        <n v="58.44166666666667"/>
        <n v="43.266666666666666"/>
        <n v="31.4"/>
        <n v="79.00833333333334"/>
        <n v="48.733333333333334"/>
        <n v="28.463888888888889"/>
        <n v="75.674999999999997"/>
        <n v="81.577777777777783"/>
        <n v="78.063888888888883"/>
        <n v="80.152777777777771"/>
        <n v="40.322222222222223"/>
        <n v="47.030555555555559"/>
        <n v="36.888888888888886"/>
        <n v="71.408333333333331"/>
        <n v="71.413888888888891"/>
        <n v="81.561111111111117"/>
        <n v="47.37777777777778"/>
        <n v="55.9"/>
        <n v="64.75555555555556"/>
        <n v="70.291666666666671"/>
        <n v="26.283333333333335"/>
        <n v="36.294444444444444"/>
        <n v="77.50833333333334"/>
        <n v="73.188888888888883"/>
        <n v="26.538888888888888"/>
        <n v="75.99166666666666"/>
        <n v="49.844444444444441"/>
        <n v="37.636111111111113"/>
        <n v="78.438888888888883"/>
        <n v="40.288888888888891"/>
        <n v="53.5"/>
        <n v="37.738888888888887"/>
        <n v="78.980555555555554"/>
        <n v="58.788888888888891"/>
        <n v="84.172222222222217"/>
        <n v="68.280555555555551"/>
        <n v="29.527777777777779"/>
        <n v="36.402777777777779"/>
        <n v="62.861111111111114"/>
        <n v="61.983333333333334"/>
        <n v="62.6"/>
        <n v="71.322222222222223"/>
        <n v="76.913888888888891"/>
        <n v="55.283333333333331"/>
        <n v="56.758333333333333"/>
        <n v="73.86944444444444"/>
        <n v="61.727777777777774"/>
        <n v="34.516666666666666"/>
        <n v="40.530555555555559"/>
        <n v="72.591666666666669"/>
        <n v="45.69166666666667"/>
        <n v="74.580555555555549"/>
        <n v="53.294444444444444"/>
        <n v="59.519444444444446"/>
        <n v="65.458333333333329"/>
        <n v="47.244444444444447"/>
        <n v="74.88055555555556"/>
        <n v="74.405555555555551"/>
        <n v="72.211111111111109"/>
        <n v="31.316666666666666"/>
        <n v="66.302777777777777"/>
        <n v="79.683333333333337"/>
        <n v="74.2"/>
        <n v="35.85"/>
        <n v="55.430555555555557"/>
        <n v="71.844444444444449"/>
        <n v="62.461111111111109"/>
        <n v="73.652777777777771"/>
        <n v="37.605555555555554"/>
        <n v="71.13055555555556"/>
        <n v="52.197222222222223"/>
        <n v="34.213888888888889"/>
        <n v="69.150000000000006"/>
        <n v="29.652777777777779"/>
        <n v="61.508333333333333"/>
        <n v="60.069444444444443"/>
        <n v="68.075000000000003"/>
        <n v="48.958333333333336"/>
        <n v="69.525000000000006"/>
        <n v="58.088888888888889"/>
        <n v="72.091666666666669"/>
        <n v="30.441666666666666"/>
        <n v="40.1"/>
        <n v="59.222222222222221"/>
        <n v="66.180555555555557"/>
        <n v="35.647222222222226"/>
        <n v="30.727777777777778"/>
        <n v="36.858333333333334"/>
        <n v="31.583333333333332"/>
        <n v="38.966666666666669"/>
        <n v="54.088888888888889"/>
        <n v="55.980555555555554"/>
        <n v="62.394444444444446"/>
        <n v="29.894444444444446"/>
        <n v="48.475000000000001"/>
        <n v="71.702777777777783"/>
        <n v="55.105555555555554"/>
        <n v="33.305555555555557"/>
        <n v="29.805555555555557"/>
        <n v="69.230555555555554"/>
        <n v="24.580555555555556"/>
        <n v="45.652777777777779"/>
        <n v="25.388888888888889"/>
        <n v="37.405555555555559"/>
        <n v="74.983333333333334"/>
        <n v="27.869444444444444"/>
        <n v="76.522222222222226"/>
        <n v="53.866666666666667"/>
        <n v="69.730555555555554"/>
        <n v="27.736111111111111"/>
        <n v="48.583333333333336"/>
        <n v="81.236111111111114"/>
        <n v="61.291666666666664"/>
        <n v="83.441666666666663"/>
        <n v="60.927777777777777"/>
        <n v="24.8"/>
        <n v="43.369444444444447"/>
        <n v="26.533333333333335"/>
        <n v="38.777777777777779"/>
        <n v="57.358333333333334"/>
        <n v="49.18333333333333"/>
        <n v="48.052777777777777"/>
        <n v="54.352777777777774"/>
        <n v="77.972222222222229"/>
        <n v="69.24444444444444"/>
        <n v="81.427777777777777"/>
        <n v="38.766666666666666"/>
        <n v="63.569444444444443"/>
        <n v="53.005555555555553"/>
        <n v="30.65"/>
        <n v="31.083333333333332"/>
        <n v="79.705555555555549"/>
        <n v="52.216666666666669"/>
        <n v="83.37222222222222"/>
        <n v="34.222222222222221"/>
        <n v="41.411111111111111"/>
        <n v="82.113888888888894"/>
        <n v="49.294444444444444"/>
        <n v="35.56666666666667"/>
        <n v="34.086111111111109"/>
        <n v="50.87777777777778"/>
        <n v="31.127777777777776"/>
        <n v="27.697222222222223"/>
        <n v="50.166666666666664"/>
        <n v="40.280555555555559"/>
        <n v="82.844444444444449"/>
        <n v="68.400000000000006"/>
        <n v="55.083333333333336"/>
        <n v="58.211111111111109"/>
        <n v="68.944444444444443"/>
        <n v="50.244444444444447"/>
        <n v="63.12222222222222"/>
        <n v="50.416666666666664"/>
        <n v="74.519444444444446"/>
        <n v="58.988888888888887"/>
        <n v="26.908333333333335"/>
        <n v="78.480555555555554"/>
        <n v="75.13055555555556"/>
        <n v="31.458333333333332"/>
        <n v="52.74722222222222"/>
        <n v="61.347222222222221"/>
        <n v="33.799999999999997"/>
        <n v="71.783333333333331"/>
        <n v="81.663888888888891"/>
        <n v="70.447222222222223"/>
        <n v="61.116666666666667"/>
        <n v="68.861111111111114"/>
        <n v="30.538888888888888"/>
        <n v="65.727777777777774"/>
        <n v="35.43611111111111"/>
        <n v="55.358333333333334"/>
        <n v="80.272222222222226"/>
        <n v="54.413888888888891"/>
        <n v="64.486111111111114"/>
        <n v="34.43333333333333"/>
        <n v="79.919444444444451"/>
        <n v="60.2"/>
        <n v="47.105555555555554"/>
        <n v="73.919444444444451"/>
        <n v="31.788888888888888"/>
        <n v="81.49166666666666"/>
        <n v="26.408333333333335"/>
        <n v="26.419444444444444"/>
        <n v="57.011111111111113"/>
        <n v="79.536111111111111"/>
        <n v="53.386111111111113"/>
        <n v="35.18611111111111"/>
        <n v="59.636111111111113"/>
        <n v="74.166666666666671"/>
        <n v="77.905555555555551"/>
        <n v="41.87777777777778"/>
        <n v="49.541666666666664"/>
        <n v="73.183333333333337"/>
        <n v="42.202777777777776"/>
        <n v="70.613888888888894"/>
        <n v="80.761111111111106"/>
        <n v="58.863888888888887"/>
        <n v="71.613888888888894"/>
        <n v="28.683333333333334"/>
        <n v="53.05833333333333"/>
        <n v="28.077777777777779"/>
        <n v="38.233333333333334"/>
        <n v="45.013888888888886"/>
        <n v="65.155555555555551"/>
        <n v="72.780555555555551"/>
        <n v="61.866666666666667"/>
        <n v="56.886111111111113"/>
        <n v="33.302777777777777"/>
        <n v="66.288888888888891"/>
        <n v="63.255555555555553"/>
        <n v="39.702777777777776"/>
        <n v="27.388888888888889"/>
        <n v="25.155555555555555"/>
        <n v="50.238888888888887"/>
        <n v="33.333333333333336"/>
        <n v="60.388888888888886"/>
        <n v="31.683333333333334"/>
        <n v="52.530555555555559"/>
        <n v="33.450000000000003"/>
        <n v="28.863888888888887"/>
        <n v="53.44166666666667"/>
        <n v="30.338888888888889"/>
        <n v="55.99722222222222"/>
        <n v="30.125"/>
        <n v="26.9"/>
        <n v="29.858333333333334"/>
        <n v="31.352777777777778"/>
        <n v="44.097222222222221"/>
        <n v="46.05"/>
        <n v="50.758333333333333"/>
        <n v="82.930555555555557"/>
        <n v="56.413888888888891"/>
        <n v="54.825000000000003"/>
        <n v="41.18888888888889"/>
        <n v="77.777777777777771"/>
        <n v="36.702777777777776"/>
        <n v="29.958333333333332"/>
        <n v="77.047222222222217"/>
        <n v="24.694444444444443"/>
        <n v="62.852777777777774"/>
        <n v="68.24166666666666"/>
        <n v="81.24722222222222"/>
        <n v="51.147222222222226"/>
        <n v="34.197222222222223"/>
        <n v="43.894444444444446"/>
        <n v="24.641666666666666"/>
        <n v="48.591666666666669"/>
        <n v="65.075000000000003"/>
        <n v="61.513888888888886"/>
        <n v="76.7"/>
        <n v="58.680555555555557"/>
        <n v="41.524999999999999"/>
        <n v="48.625"/>
        <n v="70.083333333333329"/>
        <n v="39.413888888888891"/>
        <n v="77.919444444444451"/>
        <n v="79.855555555555554"/>
        <n v="36.62777777777778"/>
        <n v="56.416666666666664"/>
        <n v="28.869444444444444"/>
        <n v="34.588888888888889"/>
        <n v="32.738888888888887"/>
        <n v="58.447222222222223"/>
        <n v="68.477777777777774"/>
        <n v="76.930555555555557"/>
        <n v="44.833333333333336"/>
        <n v="75.305555555555557"/>
        <n v="80.086111111111109"/>
        <n v="75.777777777777771"/>
        <n v="52.680555555555557"/>
        <n v="61.5"/>
        <n v="32.541666666666664"/>
        <n v="59.836111111111109"/>
        <n v="50.87222222222222"/>
        <n v="81.388888888888886"/>
        <n v="70.805555555555557"/>
        <n v="68.427777777777777"/>
        <n v="74.650000000000006"/>
        <n v="56.161111111111111"/>
        <n v="38.505555555555553"/>
        <n v="48.163888888888891"/>
        <n v="44.783333333333331"/>
        <n v="58.455555555555556"/>
        <n v="25.43611111111111"/>
        <n v="77.027777777777771"/>
        <n v="76.86944444444444"/>
        <n v="83.544444444444451"/>
        <n v="66.36666666666666"/>
        <n v="79.144444444444446"/>
        <n v="72.611111111111114"/>
        <n v="44.336111111111109"/>
        <n v="49.594444444444441"/>
        <n v="76.900000000000006"/>
        <n v="34.302777777777777"/>
        <n v="61.102777777777774"/>
        <n v="56.591666666666669"/>
        <n v="37.830555555555556"/>
        <n v="77.444444444444443"/>
        <n v="30.227777777777778"/>
        <n v="48.358333333333334"/>
        <n v="72.802777777777777"/>
        <n v="37.388888888888886"/>
        <n v="63.494444444444447"/>
        <n v="48.674999999999997"/>
        <n v="61.822222222222223"/>
        <n v="66.694444444444443"/>
        <n v="79.594444444444449"/>
        <n v="52.31388888888889"/>
        <n v="50.227777777777774"/>
        <n v="47.391666666666666"/>
        <n v="33.044444444444444"/>
        <n v="61.919444444444444"/>
        <n v="25.880555555555556"/>
        <n v="46.447222222222223"/>
        <n v="27.244444444444444"/>
        <n v="66.763888888888886"/>
        <n v="62.986111111111114"/>
        <n v="42.975000000000001"/>
        <n v="71.686111111111117"/>
        <n v="45.363888888888887"/>
        <n v="81.608333333333334"/>
        <n v="31.566666666666666"/>
        <n v="73.641666666666666"/>
        <n v="50.963888888888889"/>
        <n v="36.736111111111114"/>
        <n v="82.094444444444449"/>
        <n v="30.691666666666666"/>
        <n v="37.202777777777776"/>
        <n v="81.444444444444443"/>
        <n v="80.602777777777774"/>
        <n v="56.288888888888891"/>
        <n v="25.641666666666666"/>
        <n v="64.183333333333337"/>
        <n v="60.427777777777777"/>
        <n v="83.05"/>
        <n v="83.286111111111111"/>
        <n v="46.505555555555553"/>
        <n v="70.3"/>
        <n v="59.483333333333334"/>
        <n v="79.894444444444446"/>
        <n v="76.397222222222226"/>
        <n v="53.391666666666666"/>
        <n v="58.791666666666664"/>
        <n v="79.083333333333329"/>
        <n v="31.705555555555556"/>
        <n v="80.00555555555556"/>
        <n v="46.838888888888889"/>
        <n v="73.344444444444449"/>
        <n v="51.136111111111113"/>
        <n v="51.93333333333333"/>
        <n v="80.786111111111111"/>
        <n v="64.138888888888886"/>
        <n v="39.43611111111111"/>
        <n v="82.433333333333337"/>
        <n v="82.030555555555551"/>
        <n v="56.31388888888889"/>
        <n v="74.286111111111111"/>
        <n v="31.513888888888889"/>
        <n v="79.569444444444443"/>
        <n v="82.74444444444444"/>
        <n v="75.283333333333331"/>
        <n v="72.647222222222226"/>
        <n v="58.047222222222224"/>
        <n v="72.022222222222226"/>
        <n v="44.547222222222224"/>
        <n v="68.697222222222223"/>
        <n v="80.977777777777774"/>
        <n v="68.358333333333334"/>
        <n v="63.097222222222221"/>
        <n v="25.330555555555556"/>
        <n v="69.661111111111111"/>
        <n v="65.466666666666669"/>
        <n v="46.266666666666666"/>
        <n v="48.897222222222226"/>
        <n v="42.138888888888886"/>
        <n v="42.65"/>
        <n v="37.152777777777779"/>
        <n v="37.416666666666664"/>
        <n v="30.344444444444445"/>
        <n v="65.038888888888891"/>
        <n v="80.902777777777771"/>
        <n v="76.411111111111111"/>
        <n v="27.691666666666666"/>
        <n v="46.06111111111111"/>
        <n v="38.947222222222223"/>
        <n v="33.641666666666666"/>
        <n v="73.219444444444449"/>
        <n v="33.99722222222222"/>
        <n v="27.816666666666666"/>
        <n v="79.208333333333329"/>
        <n v="52.041666666666664"/>
        <n v="46.858333333333334"/>
        <n v="63.794444444444444"/>
        <n v="45.705555555555556"/>
        <n v="84.216666666666669"/>
        <n v="79.944444444444443"/>
        <n v="73.00833333333334"/>
        <n v="63.555555555555557"/>
        <n v="75.180555555555557"/>
        <n v="53.05"/>
        <n v="33.297222222222224"/>
        <n v="72.897222222222226"/>
        <n v="46.616666666666667"/>
        <n v="37.119444444444447"/>
        <n v="66.858333333333334"/>
        <n v="68.36666666666666"/>
        <n v="32.652777777777779"/>
        <n v="45.469444444444441"/>
        <n v="46.597222222222221"/>
        <n v="53.255555555555553"/>
        <n v="26.033333333333335"/>
        <n v="43.838888888888889"/>
        <n v="53.68888888888889"/>
        <n v="39.541666666666664"/>
        <n v="26.75"/>
        <n v="56.44166666666667"/>
        <n v="77.936111111111117"/>
        <n v="76.769444444444446"/>
        <n v="62.1"/>
        <n v="30.030555555555555"/>
        <n v="41.263888888888886"/>
        <n v="73.408333333333331"/>
        <n v="53.024999999999999"/>
        <n v="45.408333333333331"/>
        <n v="53.041666666666664"/>
        <n v="31.65"/>
        <n v="76.802777777777777"/>
        <n v="62.85"/>
        <n v="49.330555555555556"/>
        <n v="41.475000000000001"/>
        <n v="67.338888888888889"/>
        <n v="26.141666666666666"/>
        <n v="68.12777777777778"/>
        <n v="82.961111111111109"/>
        <n v="82.208333333333329"/>
        <n v="73.650000000000006"/>
        <n v="68.75277777777778"/>
        <n v="70.361111111111114"/>
        <n v="66.516666666666666"/>
        <n v="26.013888888888889"/>
        <n v="65.936111111111117"/>
        <n v="80.697222222222223"/>
        <n v="83.305555555555557"/>
        <n v="49.24722222222222"/>
        <n v="48"/>
        <n v="43.213888888888889"/>
        <n v="50.294444444444444"/>
        <n v="67.55"/>
        <n v="68.961111111111109"/>
        <n v="64.658333333333331"/>
        <n v="42.038888888888891"/>
        <n v="44.541666666666664"/>
        <n v="37.977777777777774"/>
        <n v="43.638888888888886"/>
        <n v="29.202777777777779"/>
        <n v="77.713888888888889"/>
        <n v="74.516666666666666"/>
        <n v="33.919444444444444"/>
        <n v="44.274999999999999"/>
        <n v="24.511111111111113"/>
        <n v="45.986111111111114"/>
        <n v="73.905555555555551"/>
        <n v="63.680555555555557"/>
        <n v="50.713888888888889"/>
        <n v="55.258333333333333"/>
        <n v="59.833333333333336"/>
        <n v="53.922222222222224"/>
        <n v="26.56111111111111"/>
        <n v="26.758333333333333"/>
        <n v="52.172222222222224"/>
        <n v="79.952777777777783"/>
        <n v="71.174999999999997"/>
        <n v="36.222222222222221"/>
        <n v="57.55"/>
        <n v="55.761111111111113"/>
        <n v="52.230555555555554"/>
        <n v="83.180555555555557"/>
        <n v="34.594444444444441"/>
        <n v="29.905555555555555"/>
        <n v="82.916666666666671"/>
        <n v="57.4"/>
        <n v="76.186111111111117"/>
        <n v="48.788888888888891"/>
        <n v="28.636111111111113"/>
        <n v="78.763888888888886"/>
        <n v="75.561111111111117"/>
        <n v="43.736111111111114"/>
        <n v="58.424999999999997"/>
        <n v="49.516666666666666"/>
        <n v="31.022222222222222"/>
        <n v="51.519444444444446"/>
        <n v="46.24722222222222"/>
        <n v="81.952777777777783"/>
        <n v="49.427777777777777"/>
        <n v="67.888888888888886"/>
        <n v="63.727777777777774"/>
        <n v="26.725000000000001"/>
        <n v="82.375"/>
        <n v="82.61666666666666"/>
        <n v="25.633333333333333"/>
        <n v="72.361111111111114"/>
        <n v="65.436111111111117"/>
        <n v="84.111111111111114"/>
        <n v="79.75833333333334"/>
        <n v="58.62777777777778"/>
        <n v="75.266666666666666"/>
        <n v="70.333333333333329"/>
        <n v="59.738888888888887"/>
        <n v="41.886111111111113"/>
        <n v="25.661111111111111"/>
        <n v="64.488888888888894"/>
        <n v="62.788888888888891"/>
        <n v="59.81388888888889"/>
        <n v="57.861111111111114"/>
        <n v="42.541666666666664"/>
        <n v="60.213888888888889"/>
        <n v="47.769444444444446"/>
        <n v="77.605555555555554"/>
        <n v="55.244444444444447"/>
        <n v="53.852777777777774"/>
        <n v="77.530555555555551"/>
        <n v="67.961111111111109"/>
        <n v="76.150000000000006"/>
        <n v="38.12777777777778"/>
        <n v="37.886111111111113"/>
        <n v="60.336111111111109"/>
        <n v="53.375"/>
        <n v="74.963888888888889"/>
        <n v="69.233333333333334"/>
        <n v="38.094444444444441"/>
        <n v="42.163888888888891"/>
        <n v="63.325000000000003"/>
        <n v="49.202777777777776"/>
        <n v="58.68888888888889"/>
        <n v="43.74722222222222"/>
        <n v="78.63333333333334"/>
        <n v="26.85"/>
        <n v="53.625"/>
        <n v="69.900000000000006"/>
        <n v="39.847222222222221"/>
        <n v="38.65"/>
        <n v="62.211111111111109"/>
        <n v="56.947222222222223"/>
        <n v="27.566666666666666"/>
        <n v="67.344444444444449"/>
        <n v="65.683333333333337"/>
        <n v="52.447222222222223"/>
        <n v="26.502777777777776"/>
        <n v="45.758333333333333"/>
        <n v="37.211111111111109"/>
        <n v="58.572222222222223"/>
        <n v="29.475000000000001"/>
        <n v="62.794444444444444"/>
        <n v="38.725000000000001"/>
        <n v="77.86666666666666"/>
        <n v="81.75"/>
        <n v="62.594444444444441"/>
        <n v="67.788888888888891"/>
        <n v="46.027777777777779"/>
        <n v="62.172222222222224"/>
        <n v="82.775000000000006"/>
        <n v="51.286111111111111"/>
        <n v="64.525000000000006"/>
        <n v="81.530555555555551"/>
        <n v="60.3"/>
        <n v="75.533333333333331"/>
        <n v="64.780555555555551"/>
        <n v="33.194444444444443"/>
        <n v="81.933333333333337"/>
        <n v="82.605555555555554"/>
        <n v="25.722222222222221"/>
        <n v="53.983333333333334"/>
        <n v="80.458333333333329"/>
        <n v="26.652777777777779"/>
        <n v="69.858333333333334"/>
        <n v="67.61944444444444"/>
        <n v="44.466666666666669"/>
        <n v="68.455555555555549"/>
        <n v="61.969444444444441"/>
        <n v="44.155555555555559"/>
        <n v="84.016666666666666"/>
        <n v="69.016666666666666"/>
        <n v="79.88055555555556"/>
        <n v="76.174999999999997"/>
        <n v="74.63055555555556"/>
        <n v="34.31111111111111"/>
        <n v="33.283333333333331"/>
        <n v="47.466666666666669"/>
        <n v="34.15"/>
        <n v="51.680555555555557"/>
        <n v="40.44166666666667"/>
        <n v="44.613888888888887"/>
        <n v="71.894444444444446"/>
        <n v="46.25"/>
        <n v="67.158333333333331"/>
        <n v="78.680555555555557"/>
        <n v="30.547222222222221"/>
        <n v="38.702777777777776"/>
        <n v="54.358333333333334"/>
        <n v="35.716666666666669"/>
        <n v="55.444444444444443"/>
        <n v="76.416666666666671"/>
        <n v="78.486111111111114"/>
        <n v="69.25277777777778"/>
        <n v="30.138888888888889"/>
        <n v="47.172222222222224"/>
        <n v="26.658333333333335"/>
        <n v="75.802777777777777"/>
        <n v="42.230555555555554"/>
        <n v="70.38333333333334"/>
        <n v="60.097222222222221"/>
        <n v="71.974999999999994"/>
        <n v="31.019444444444446"/>
        <n v="76.580555555555549"/>
        <n v="74.766666666666666"/>
        <n v="63.427777777777777"/>
        <n v="41.761111111111113"/>
        <n v="47.55833333333333"/>
        <n v="74.672222222222217"/>
        <n v="42.674999999999997"/>
        <n v="28.31388888888889"/>
        <n v="46.769444444444446"/>
        <n v="28.755555555555556"/>
        <n v="30.988888888888887"/>
        <n v="32.133333333333333"/>
        <n v="82.25277777777778"/>
        <n v="35.572222222222223"/>
        <n v="74.713888888888889"/>
        <n v="33.908333333333331"/>
        <n v="30.819444444444443"/>
        <n v="42.447222222222223"/>
        <n v="64.519444444444446"/>
        <n v="78.441666666666663"/>
        <n v="25.822222222222223"/>
        <n v="25.769444444444446"/>
        <n v="35.638888888888886"/>
        <n v="83.99444444444444"/>
        <n v="28.147222222222222"/>
        <n v="66.424999999999997"/>
        <n v="54.080555555555556"/>
        <n v="72.847222222222229"/>
        <n v="53.580555555555556"/>
        <n v="26.111111111111111"/>
        <n v="58.630555555555553"/>
        <n v="63.7"/>
        <n v="47.12777777777778"/>
        <n v="27.861111111111111"/>
        <n v="80.894444444444446"/>
        <n v="28.93888888888889"/>
        <n v="79.905555555555551"/>
        <n v="30.358333333333334"/>
        <n v="44.888888888888886"/>
        <n v="51.105555555555554"/>
        <n v="46.238888888888887"/>
        <n v="47.924999999999997"/>
        <n v="50.4"/>
        <n v="41.427777777777777"/>
        <n v="26.727777777777778"/>
        <n v="64.277777777777771"/>
        <n v="66.105555555555554"/>
        <n v="64.761111111111106"/>
        <n v="44.31111111111111"/>
        <n v="52.294444444444444"/>
        <n v="32.519444444444446"/>
        <n v="70.316666666666663"/>
        <n v="53.472222222222221"/>
        <n v="73.477777777777774"/>
        <n v="52.994444444444447"/>
        <n v="52.547222222222224"/>
        <n v="53.81111111111111"/>
        <n v="57.227777777777774"/>
        <n v="54.43611111111111"/>
        <n v="45.19166666666667"/>
        <n v="79.972222222222229"/>
        <n v="35.35"/>
        <n v="55.87222222222222"/>
        <n v="48.391666666666666"/>
        <n v="36.972222222222221"/>
        <n v="56.45"/>
        <n v="79.547222222222217"/>
        <n v="34.666666666666664"/>
        <n v="28.6"/>
        <n v="51.088888888888889"/>
        <n v="56.866666666666667"/>
        <n v="66.652777777777771"/>
        <n v="46.544444444444444"/>
        <n v="38.033333333333331"/>
        <n v="25.294444444444444"/>
        <n v="33.419444444444444"/>
        <n v="45.791666666666664"/>
        <n v="70.686111111111117"/>
        <n v="70.86666666666666"/>
        <n v="77.00833333333334"/>
        <n v="77.694444444444443"/>
        <n v="37.680555555555557"/>
        <n v="82.422222222222217"/>
        <n v="58.755555555555553"/>
        <n v="28.524999999999999"/>
        <n v="69.688888888888883"/>
        <n v="32.597222222222221"/>
        <n v="36.333333333333336"/>
        <n v="64.62222222222222"/>
        <n v="71.097222222222229"/>
        <n v="39.694444444444443"/>
        <n v="54.575000000000003"/>
        <n v="79.069444444444443"/>
        <n v="33.508333333333333"/>
        <n v="41.897222222222226"/>
        <n v="35.68333333333333"/>
        <n v="75.530555555555551"/>
        <n v="29.324999999999999"/>
        <n v="62.119444444444447"/>
        <n v="63.330555555555556"/>
        <n v="25.7"/>
        <n v="67.697222222222223"/>
        <n v="55.641666666666666"/>
        <n v="66.327777777777783"/>
        <n v="27.033333333333335"/>
        <n v="60.477777777777774"/>
        <n v="33.972222222222221"/>
        <n v="29.083333333333332"/>
        <n v="45.580555555555556"/>
        <n v="81.097222222222229"/>
        <n v="31.888888888888889"/>
        <n v="47.491666666666667"/>
        <n v="37.352777777777774"/>
        <n v="77.174999999999997"/>
        <n v="71.930555555555557"/>
        <n v="55.347222222222221"/>
        <n v="46.527777777777779"/>
        <n v="58.011111111111113"/>
        <n v="45.12222222222222"/>
        <n v="30.036111111111111"/>
        <n v="68.363888888888894"/>
        <n v="79.602777777777774"/>
        <n v="58.302777777777777"/>
        <n v="60.538888888888891"/>
        <n v="71.088888888888889"/>
        <n v="78.202777777777783"/>
        <n v="70.188888888888883"/>
        <n v="29.777777777777779"/>
        <n v="50.527777777777779"/>
        <n v="79.063888888888883"/>
        <n v="82.402777777777771"/>
        <n v="44.108333333333334"/>
        <n v="41.036111111111111"/>
        <n v="33.447222222222223"/>
        <n v="27.077777777777779"/>
        <n v="25.675000000000001"/>
        <n v="50.402777777777779"/>
        <n v="51.772222222222226"/>
        <n v="79.638888888888886"/>
        <n v="70.238888888888894"/>
        <n v="68.680555555555557"/>
        <n v="50.108333333333334"/>
        <n v="42.7"/>
        <n v="29.033333333333335"/>
        <n v="62.902777777777779"/>
        <n v="56.455555555555556"/>
        <n v="39.94166666666667"/>
        <n v="82.197222222222223"/>
        <n v="63.544444444444444"/>
        <n v="73.12777777777778"/>
        <n v="32.18333333333333"/>
        <n v="46.647222222222226"/>
        <n v="64.87222222222222"/>
        <n v="47.2"/>
        <n v="49.75277777777778"/>
        <n v="62.12222222222222"/>
        <n v="64.788888888888891"/>
        <n v="33.141666666666666"/>
        <n v="36.586111111111109"/>
        <n v="33.702777777777776"/>
        <n v="46.49722222222222"/>
        <n v="52.891666666666666"/>
        <n v="75.791666666666671"/>
        <n v="64.611111111111114"/>
        <n v="70.894444444444446"/>
        <n v="25.841666666666665"/>
        <n v="67.772222222222226"/>
        <n v="44.697222222222223"/>
        <n v="68.702777777777783"/>
        <n v="63.327777777777776"/>
        <n v="38.052777777777777"/>
        <n v="66.813888888888883"/>
        <n v="52.952777777777776"/>
        <n v="51.283333333333331"/>
        <n v="47.524999999999999"/>
        <n v="64.663888888888891"/>
        <n v="34.825000000000003"/>
        <n v="25.905555555555555"/>
        <n v="45.866666666666667"/>
        <n v="51.583333333333336"/>
        <n v="82.211111111111109"/>
        <n v="58.111111111111114"/>
        <n v="65.541666666666671"/>
        <n v="49.6"/>
        <n v="63.177777777777777"/>
        <n v="35.869444444444447"/>
        <n v="75.308333333333337"/>
        <n v="67.313888888888883"/>
        <n v="55.077777777777776"/>
        <n v="33.56388888888889"/>
        <n v="36.87222222222222"/>
        <n v="26.044444444444444"/>
        <n v="26.25"/>
        <n v="39.108333333333334"/>
        <n v="36.288888888888891"/>
        <n v="52.491666666666667"/>
        <n v="41.00277777777778"/>
        <n v="71.058333333333337"/>
        <n v="55.583333333333336"/>
        <n v="40.719444444444441"/>
        <n v="34.422222222222224"/>
        <n v="47.444444444444443"/>
        <n v="30.838888888888889"/>
        <n v="60.419444444444444"/>
        <n v="35.258333333333333"/>
        <n v="82.486111111111114"/>
        <n v="56.944444444444443"/>
        <n v="34.12777777777778"/>
        <n v="37.805555555555557"/>
        <n v="76.547222222222217"/>
        <n v="50.863888888888887"/>
        <n v="76.055555555555557"/>
        <n v="76.230555555555554"/>
        <n v="69.025000000000006"/>
        <n v="41.819444444444443"/>
        <n v="55.544444444444444"/>
        <n v="52.69166666666667"/>
        <n v="54.055555555555557"/>
        <n v="50.297222222222224"/>
        <n v="46.8"/>
        <n v="70.591666666666669"/>
        <n v="72.816666666666663"/>
        <n v="60.952777777777776"/>
        <n v="82.763888888888886"/>
        <n v="45.452777777777776"/>
        <n v="76.75"/>
        <n v="34.75"/>
        <n v="63.013888888888886"/>
        <n v="27.627777777777776"/>
        <n v="51.18333333333333"/>
        <n v="33.005555555555553"/>
        <n v="25.233333333333334"/>
        <n v="73.041666666666671"/>
        <n v="81.361111111111114"/>
        <n v="27.491666666666667"/>
        <n v="24.527777777777779"/>
        <n v="28.897222222222222"/>
        <n v="71.561111111111117"/>
        <n v="35.274999999999999"/>
      </sharedItems>
    </cacheField>
    <cacheField name="Age Group" numFmtId="1">
      <sharedItems/>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6897827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AYODEJI" refreshedDate="46013.582338425927" createdVersion="8" refreshedVersion="8" minRefreshableVersion="3" recordCount="1533" xr:uid="{F4B0C2B2-CAB8-4320-A92A-C8B2F5EE4A92}">
  <cacheSource type="worksheet">
    <worksheetSource ref="A3:AD1536" sheet="Sheet3"/>
  </cacheSource>
  <cacheFields count="30">
    <cacheField name="EmpID" numFmtId="0">
      <sharedItems containsSemiMixedTypes="0" containsString="0" containsNumber="1" containsInteger="1" minValue="1002"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15">
      <sharedItems containsSemiMixedTypes="0" containsNonDate="0" containsDate="1" containsString="0" minDate="2018-11-19T00:00:00" maxDate="2023-08-07T00:00:00"/>
    </cacheField>
    <cacheField name="Tenure" numFmtId="0">
      <sharedItems containsSemiMixedTypes="0" containsString="0" containsNumber="1" containsInteger="1" minValue="0" maxValue="59"/>
    </cacheField>
    <cacheField name="Status" numFmtId="0">
      <sharedItems/>
    </cacheField>
    <cacheField name="Title" numFmtId="0">
      <sharedItems count="32">
        <s v="Area Sales Manager"/>
        <s v="Production Technician I"/>
        <s v="Production Technician II"/>
        <s v="IT Support"/>
        <s v="Network Engineer"/>
        <s v="Sr. Network Engineer"/>
        <s v="Sr. DBA"/>
        <s v="Enterprise Architect"/>
        <s v="Principal Data Architect"/>
        <s v="Data Analyst "/>
        <s v="Database Administrator"/>
        <s v="Data Analyst"/>
        <s v="Data Architect"/>
        <s v="Sr. Accountant"/>
        <s v="Software Engineer"/>
        <s v="CIO"/>
        <s v="Software Engineering Manager"/>
        <s v="Shared Services Manager"/>
        <s v="Senior BI Developer"/>
        <s v="Production Manager"/>
        <s v="President &amp; CEO"/>
        <s v="Administrative Assistant"/>
        <s v="Accountant I"/>
        <s v="BI Developer"/>
        <s v="Sales Manager"/>
        <s v="BI Director"/>
        <s v="IT Manager - Infra"/>
        <s v="IT Manager - DB"/>
        <s v="IT Manager - Support"/>
        <s v="Director of Sales"/>
        <s v="Director of Operations"/>
        <s v="IT Director"/>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ount="3">
        <s v="Full-Time"/>
        <s v="Contract"/>
        <s v="Part-Time"/>
      </sharedItems>
    </cacheField>
    <cacheField name="PayZone" numFmtId="0">
      <sharedItems count="3">
        <s v="Zone B"/>
        <s v="Zone C"/>
        <s v="Zone A"/>
      </sharedItems>
    </cacheField>
    <cacheField name="EmployeeClassificationType" numFmtId="0">
      <sharedItems count="3">
        <s v="Temporary"/>
        <s v="Full-Time"/>
        <s v="Part-Time"/>
      </sharedItems>
    </cacheField>
    <cacheField name="TerminationType" numFmtId="0">
      <sharedItems count="4">
        <s v="Involuntary"/>
        <s v="Resignation"/>
        <s v="Retirement"/>
        <s v="Voluntary"/>
      </sharedItems>
    </cacheField>
    <cacheField name="TerminationDescription" numFmtId="0">
      <sharedItems/>
    </cacheField>
    <cacheField name="DepartmentType" numFmtId="0">
      <sharedItems count="7">
        <s v="Sales"/>
        <s v="IT/IS"/>
        <s v="Production"/>
        <s v="Executive Office"/>
        <s v="Software Engineering"/>
        <s v="Admin Offices"/>
        <s v="Production       " u="1"/>
      </sharedItems>
    </cacheField>
    <cacheField name="Division" numFmtId="0">
      <sharedItems/>
    </cacheField>
    <cacheField name="DOB" numFmtId="14">
      <sharedItems containsSemiMixedTypes="0" containsNonDate="0" containsDate="1" containsString="0" minDate="1941-09-03T00:00:00" maxDate="2001-07-10T00:00:00"/>
    </cacheField>
    <cacheField name="Age" numFmtId="1">
      <sharedItems containsSemiMixedTypes="0" containsString="0" containsNumber="1" minValue="24.447222222222223" maxValue="84.297222222222217"/>
    </cacheField>
    <cacheField name="Age Group" numFmtId="1">
      <sharedItems count="7">
        <s v="80-89"/>
        <s v="60-69"/>
        <s v="70-79"/>
        <s v="40-49"/>
        <s v="30-39"/>
        <s v="50-59"/>
        <s v="20-29"/>
      </sharedItems>
    </cacheField>
    <cacheField name="State" numFmtId="49">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ount="5">
        <s v="Hispanic"/>
        <s v="White"/>
        <s v="Asian"/>
        <s v="Other"/>
        <s v="Black"/>
      </sharedItems>
    </cacheField>
    <cacheField name="MaritalDesc" numFmtId="0">
      <sharedItems count="4">
        <s v="Divorced"/>
        <s v="Widowed"/>
        <s v="Married"/>
        <s v="Single"/>
      </sharedItems>
    </cacheField>
    <cacheField name="Performance Score" numFmtId="0">
      <sharedItems/>
    </cacheField>
    <cacheField name="Current Employee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38607578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AYODEJI" refreshedDate="46013.615494444442" createdVersion="8" refreshedVersion="8" minRefreshableVersion="3" recordCount="1533" xr:uid="{761B1230-8FF1-44DA-AE00-B5A3D402A9C2}">
  <cacheSource type="worksheet">
    <worksheetSource ref="A3:AE1536" sheet="Sheet3"/>
  </cacheSource>
  <cacheFields count="31">
    <cacheField name="EmpID" numFmtId="0">
      <sharedItems containsSemiMixedTypes="0" containsString="0" containsNumber="1" containsInteger="1" minValue="1002"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15">
      <sharedItems containsSemiMixedTypes="0" containsNonDate="0" containsDate="1" containsString="0" minDate="2018-11-19T00:00:00" maxDate="2023-08-07T00:00:00"/>
    </cacheField>
    <cacheField name="Tenure" numFmtId="0">
      <sharedItems containsSemiMixedTypes="0" containsString="0" containsNumber="1" containsInteger="1" minValue="0" maxValue="59"/>
    </cacheField>
    <cacheField name="Status" numFmtId="0">
      <sharedItems/>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acheField>
    <cacheField name="PayZone" numFmtId="0">
      <sharedItems count="3">
        <s v="Zone B"/>
        <s v="Zone C"/>
        <s v="Zone A"/>
      </sharedItems>
    </cacheField>
    <cacheField name="EmployeeClassificationType" numFmtId="0">
      <sharedItems count="3">
        <s v="Temporary"/>
        <s v="Full-Time"/>
        <s v="Part-Time"/>
      </sharedItems>
    </cacheField>
    <cacheField name="TerminationType" numFmtId="0">
      <sharedItems count="4">
        <s v="Involuntary"/>
        <s v="Resignation"/>
        <s v="Retirement"/>
        <s v="Voluntary"/>
      </sharedItems>
    </cacheField>
    <cacheField name="TerminationDescription" numFmtId="0">
      <sharedItems/>
    </cacheField>
    <cacheField name="DepartmentType" numFmtId="0">
      <sharedItems/>
    </cacheField>
    <cacheField name="Division" numFmtId="0">
      <sharedItems/>
    </cacheField>
    <cacheField name="DOB" numFmtId="14">
      <sharedItems containsSemiMixedTypes="0" containsNonDate="0" containsDate="1" containsString="0" minDate="1941-09-03T00:00:00" maxDate="2001-07-10T00:00:00"/>
    </cacheField>
    <cacheField name="Age" numFmtId="1">
      <sharedItems containsSemiMixedTypes="0" containsString="0" containsNumber="1" minValue="24.447222222222223" maxValue="84.297222222222217"/>
    </cacheField>
    <cacheField name="Age Group" numFmtId="1">
      <sharedItems count="7">
        <s v="80-89"/>
        <s v="60-69"/>
        <s v="70-79"/>
        <s v="40-49"/>
        <s v="30-39"/>
        <s v="50-59"/>
        <s v="20-29"/>
      </sharedItems>
    </cacheField>
    <cacheField name="State" numFmtId="49">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ount="4">
        <s v="Exceeds"/>
        <s v="Fully Meets"/>
        <s v="Needs Improvement"/>
        <s v="PIP"/>
      </sharedItems>
    </cacheField>
    <cacheField name="Current Employee Rating" numFmtId="0">
      <sharedItems containsSemiMixedTypes="0" containsString="0" containsNumber="1" containsInteger="1" minValue="1" maxValue="5"/>
    </cacheField>
    <cacheField name="StateName"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289389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x v="0"/>
    <x v="0"/>
    <x v="0"/>
    <x v="0"/>
    <s v="Peter Oneill"/>
    <s v="uriah.bridges@bilearner.com"/>
    <s v="CCDR"/>
    <s v="Active"/>
    <s v="Contract"/>
    <s v="Zone C"/>
    <s v="Temporary"/>
    <s v="Unk"/>
    <m/>
    <x v="0"/>
    <s v="Finance &amp; Accounting"/>
    <d v="1969-10-07T00:00:00"/>
    <x v="0"/>
    <s v="50-59"/>
    <s v="MA"/>
    <s v="Accounting"/>
    <x v="0"/>
    <n v="34904"/>
    <s v="White"/>
    <s v="Widowed"/>
    <s v="Fully Meets"/>
    <n v="4"/>
  </r>
  <r>
    <n v="3428"/>
    <s v="Paula"/>
    <s v="Small"/>
    <d v="2023-02-11T00:00:00"/>
    <x v="0"/>
    <x v="0"/>
    <x v="0"/>
    <x v="0"/>
    <s v="Renee Mccormick"/>
    <s v="paula.small@bilearner.com"/>
    <s v="EW"/>
    <s v="Active"/>
    <s v="Contract"/>
    <s v="Zone A"/>
    <s v="Part-Time"/>
    <s v="Unk"/>
    <m/>
    <x v="0"/>
    <s v="Aerial"/>
    <d v="1965-08-30T00:00:00"/>
    <x v="1"/>
    <s v="60-69"/>
    <s v="MA"/>
    <s v="Labor"/>
    <x v="1"/>
    <n v="6593"/>
    <s v="Hispanic"/>
    <s v="Widowed"/>
    <s v="Fully Meets"/>
    <n v="3"/>
  </r>
  <r>
    <n v="3429"/>
    <s v="Edward"/>
    <s v="Buck"/>
    <d v="2018-12-10T00:00:00"/>
    <x v="0"/>
    <x v="0"/>
    <x v="0"/>
    <x v="1"/>
    <s v="Crystal Walker"/>
    <s v="edward.buck@bilearner.com"/>
    <s v="PL"/>
    <s v="Active"/>
    <s v="Full-Time"/>
    <s v="Zone B"/>
    <s v="Part-Time"/>
    <s v="Unk"/>
    <m/>
    <x v="1"/>
    <s v="General - Sga"/>
    <d v="1991-10-06T00:00:00"/>
    <x v="2"/>
    <s v="30-39"/>
    <s v="MA"/>
    <s v="Assistant"/>
    <x v="1"/>
    <n v="2330"/>
    <s v="Hispanic"/>
    <s v="Widowed"/>
    <s v="Fully Meets"/>
    <n v="4"/>
  </r>
  <r>
    <n v="3430"/>
    <s v="Michael"/>
    <s v="Riordan"/>
    <d v="2021-06-21T00:00:00"/>
    <x v="0"/>
    <x v="0"/>
    <x v="0"/>
    <x v="1"/>
    <s v="Rebekah Wright"/>
    <s v="michael.riordan@bilearner.com"/>
    <s v="CCDR"/>
    <s v="Active"/>
    <s v="Contract"/>
    <s v="Zone A"/>
    <s v="Full-Time"/>
    <s v="Unk"/>
    <m/>
    <x v="1"/>
    <s v="Finance &amp; Accounting"/>
    <d v="1998-04-04T00:00:00"/>
    <x v="3"/>
    <s v="20-29"/>
    <s v="ND"/>
    <s v="Clerk"/>
    <x v="1"/>
    <n v="58782"/>
    <s v="Other"/>
    <s v="Single"/>
    <s v="Fully Meets"/>
    <n v="2"/>
  </r>
  <r>
    <n v="3431"/>
    <s v="Jasmine"/>
    <s v="Onque"/>
    <d v="2019-06-29T00:00:00"/>
    <x v="0"/>
    <x v="0"/>
    <x v="0"/>
    <x v="1"/>
    <s v="Jason Kim"/>
    <s v="jasmine.onque@bilearner.com"/>
    <s v="TNS"/>
    <s v="Active"/>
    <s v="Contract"/>
    <s v="Zone A"/>
    <s v="Temporary"/>
    <s v="Unk"/>
    <m/>
    <x v="1"/>
    <s v="General - Con"/>
    <d v="1969-08-29T00:00:00"/>
    <x v="4"/>
    <s v="50-59"/>
    <s v="FL"/>
    <s v="Laborer"/>
    <x v="0"/>
    <n v="33174"/>
    <s v="Other"/>
    <s v="Married"/>
    <s v="Fully Meets"/>
    <n v="3"/>
  </r>
  <r>
    <n v="3432"/>
    <s v="Maruk"/>
    <s v="Fraval"/>
    <d v="2020-01-17T00:00:00"/>
    <x v="0"/>
    <x v="0"/>
    <x v="0"/>
    <x v="1"/>
    <s v="Sheri Campos"/>
    <s v="maruk.fraval@bilearner.com"/>
    <s v="BPC"/>
    <s v="Active"/>
    <s v="Contract"/>
    <s v="Zone B"/>
    <s v="Full-Time"/>
    <s v="Unk"/>
    <m/>
    <x v="1"/>
    <s v="Field Operations"/>
    <d v="1949-04-03T00:00:00"/>
    <x v="5"/>
    <s v="70-79"/>
    <s v="CT"/>
    <s v="Driver"/>
    <x v="1"/>
    <n v="6050"/>
    <s v="Black"/>
    <s v="Married"/>
    <s v="Fully Meets"/>
    <n v="3"/>
  </r>
  <r>
    <n v="3433"/>
    <s v="Latia"/>
    <s v="Costa"/>
    <d v="2022-04-06T00:00:00"/>
    <x v="1"/>
    <x v="1"/>
    <x v="1"/>
    <x v="1"/>
    <s v="Jacob Braun"/>
    <s v="latia.costa@bilearner.com"/>
    <s v="WBL"/>
    <s v="Active"/>
    <s v="Full-Time"/>
    <s v="Zone B"/>
    <s v="Temporary"/>
    <s v="Involuntary"/>
    <s v="Me see picture nature degree benefit."/>
    <x v="1"/>
    <s v="General - Eng"/>
    <d v="1942-07-01T00:00:00"/>
    <x v="6"/>
    <s v="80-89"/>
    <s v="CA"/>
    <s v="Technician"/>
    <x v="0"/>
    <n v="90007"/>
    <s v="Hispanic"/>
    <s v="Divorced"/>
    <s v="Exceeds"/>
    <n v="4"/>
  </r>
  <r>
    <n v="3434"/>
    <s v="Sharlene"/>
    <s v="Terry"/>
    <d v="2020-11-06T00:00:00"/>
    <x v="2"/>
    <x v="2"/>
    <x v="1"/>
    <x v="1"/>
    <s v="Tracy Marquez"/>
    <s v="sharlene.terry@bilearner.com"/>
    <s v="CCDR"/>
    <s v="Active"/>
    <s v="Contract"/>
    <s v="Zone C"/>
    <s v="Full-Time"/>
    <s v="Involuntary"/>
    <s v="Blue community type skill story."/>
    <x v="1"/>
    <s v="Engineers"/>
    <d v="1957-03-07T00:00:00"/>
    <x v="7"/>
    <s v="60-69"/>
    <s v="OR"/>
    <s v="Engineer"/>
    <x v="0"/>
    <n v="97756"/>
    <s v="White"/>
    <s v="Divorced"/>
    <s v="Fully Meets"/>
    <n v="2"/>
  </r>
  <r>
    <n v="3435"/>
    <s v="Jac"/>
    <s v="McKinzie"/>
    <d v="2018-08-18T00:00:00"/>
    <x v="0"/>
    <x v="0"/>
    <x v="0"/>
    <x v="1"/>
    <s v="Sharon Becker"/>
    <s v="jac.mckinzie@bilearner.com"/>
    <s v="NEL"/>
    <s v="Active"/>
    <s v="Contract"/>
    <s v="Zone B"/>
    <s v="Part-Time"/>
    <s v="Unk"/>
    <m/>
    <x v="1"/>
    <s v="Executive"/>
    <d v="1974-05-15T00:00:00"/>
    <x v="8"/>
    <s v="50-59"/>
    <s v="TX"/>
    <s v="Executive Assistant"/>
    <x v="1"/>
    <n v="78789"/>
    <s v="Black"/>
    <s v="Widowed"/>
    <s v="Exceeds"/>
    <n v="3"/>
  </r>
  <r>
    <n v="3436"/>
    <s v="Joseph"/>
    <s v="Martins"/>
    <d v="2022-01-21T00:00:00"/>
    <x v="3"/>
    <x v="3"/>
    <x v="1"/>
    <x v="1"/>
    <s v="George Jenkins"/>
    <s v="joseph.martins@bilearner.com"/>
    <s v="BPC"/>
    <s v="Active"/>
    <s v="Part-Time"/>
    <s v="Zone B"/>
    <s v="Temporary"/>
    <s v="Resignation"/>
    <s v="Summer personal bag."/>
    <x v="1"/>
    <s v="Engineers"/>
    <d v="1949-11-11T00:00:00"/>
    <x v="9"/>
    <s v="70-79"/>
    <s v="TX"/>
    <s v="Engineer"/>
    <x v="1"/>
    <n v="78207"/>
    <s v="Asian"/>
    <s v="Widowed"/>
    <s v="Fully Meets"/>
    <n v="5"/>
  </r>
  <r>
    <n v="3437"/>
    <s v="Myriam"/>
    <s v="Givens"/>
    <d v="2023-08-04T00:00:00"/>
    <x v="0"/>
    <x v="0"/>
    <x v="0"/>
    <x v="1"/>
    <s v="Troy White"/>
    <s v="myriam.givens@bilearner.com"/>
    <s v="SVG"/>
    <s v="Active"/>
    <s v="Contract"/>
    <s v="Zone B"/>
    <s v="Temporary"/>
    <s v="Unk"/>
    <m/>
    <x v="1"/>
    <s v="Field Operations"/>
    <d v="1964-01-26T00:00:00"/>
    <x v="10"/>
    <s v="60-69"/>
    <s v="IN"/>
    <s v="Technician"/>
    <x v="0"/>
    <n v="46204"/>
    <s v="Other"/>
    <s v="Single"/>
    <s v="Fully Meets"/>
    <n v="5"/>
  </r>
  <r>
    <n v="3438"/>
    <s v="Dheepa"/>
    <s v="Nguyen"/>
    <d v="2018-08-10T00:00:00"/>
    <x v="4"/>
    <x v="1"/>
    <x v="1"/>
    <x v="1"/>
    <s v="Brian Miller"/>
    <s v="dheepa.nguyen@bilearner.com"/>
    <s v="MSC"/>
    <s v="Active"/>
    <s v="Full-Time"/>
    <s v="Zone C"/>
    <s v="Temporary"/>
    <s v="Retirement"/>
    <s v="Alone once than. More condition pay far."/>
    <x v="1"/>
    <s v="General - Con"/>
    <d v="1948-04-06T00:00:00"/>
    <x v="11"/>
    <s v="70-79"/>
    <s v="GA"/>
    <s v="Technician"/>
    <x v="0"/>
    <n v="30428"/>
    <s v="Asian"/>
    <s v="Married"/>
    <s v="Fully Meets"/>
    <n v="3"/>
  </r>
  <r>
    <n v="3439"/>
    <s v="Bartholemew"/>
    <s v="Khemmich"/>
    <d v="2022-05-25T00:00:00"/>
    <x v="5"/>
    <x v="4"/>
    <x v="1"/>
    <x v="1"/>
    <s v="Charles Parks"/>
    <s v="bartholemew.khemmich@bilearner.com"/>
    <s v="EW"/>
    <s v="Active"/>
    <s v="Full-Time"/>
    <s v="Zone A"/>
    <s v="Temporary"/>
    <s v="Involuntary"/>
    <s v="Foot in theory minute recognize test."/>
    <x v="1"/>
    <s v="Splicing"/>
    <d v="1981-11-24T00:00:00"/>
    <x v="12"/>
    <s v="40-49"/>
    <s v="CO"/>
    <s v="Splicer"/>
    <x v="1"/>
    <n v="80820"/>
    <s v="Other"/>
    <s v="Single"/>
    <s v="Fully Meets"/>
    <n v="3"/>
  </r>
  <r>
    <n v="3440"/>
    <s v="Xana"/>
    <s v="Potts"/>
    <d v="2019-12-05T00:00:00"/>
    <x v="6"/>
    <x v="5"/>
    <x v="1"/>
    <x v="1"/>
    <s v="Gregory Walker"/>
    <s v="xana.potts@bilearner.com"/>
    <s v="CCDR"/>
    <s v="Active"/>
    <s v="Contract"/>
    <s v="Zone A"/>
    <s v="Full-Time"/>
    <s v="Resignation"/>
    <s v="Degree wish science when thing week old."/>
    <x v="1"/>
    <s v="Finance &amp; Accounting"/>
    <d v="1951-11-06T00:00:00"/>
    <x v="13"/>
    <s v="70-79"/>
    <s v="KY"/>
    <s v="Controller"/>
    <x v="0"/>
    <n v="40220"/>
    <s v="White"/>
    <s v="Divorced"/>
    <s v="Fully Meets"/>
    <n v="3"/>
  </r>
  <r>
    <n v="3441"/>
    <s v="Prater"/>
    <s v="Jeremy"/>
    <d v="2019-04-28T00:00:00"/>
    <x v="0"/>
    <x v="0"/>
    <x v="0"/>
    <x v="1"/>
    <s v="Tyler Lewis"/>
    <s v="prater.jeremy@bilearner.com"/>
    <s v="BPC"/>
    <s v="Active"/>
    <s v="Part-Time"/>
    <s v="Zone A"/>
    <s v="Part-Time"/>
    <s v="Unk"/>
    <m/>
    <x v="1"/>
    <s v="General - Con"/>
    <d v="1989-11-21T00:00:00"/>
    <x v="14"/>
    <s v="30-39"/>
    <s v="NV"/>
    <s v="Lineman"/>
    <x v="1"/>
    <n v="89139"/>
    <s v="Asian"/>
    <s v="Widowed"/>
    <s v="Exceeds"/>
    <n v="4"/>
  </r>
  <r>
    <n v="3442"/>
    <s v="Kaylah"/>
    <s v="Moon"/>
    <d v="2019-07-09T00:00:00"/>
    <x v="7"/>
    <x v="6"/>
    <x v="1"/>
    <x v="1"/>
    <s v="Ashley Scott"/>
    <s v="kaylah.moon@bilearner.com"/>
    <s v="PYZ"/>
    <s v="Active"/>
    <s v="Full-Time"/>
    <s v="Zone A"/>
    <s v="Full-Time"/>
    <s v="Retirement"/>
    <s v="Fear particular method stage."/>
    <x v="2"/>
    <s v="Field Operations"/>
    <d v="1952-11-24T00:00:00"/>
    <x v="15"/>
    <s v="70-79"/>
    <s v="MA"/>
    <s v="Laborer"/>
    <x v="1"/>
    <n v="2810"/>
    <s v="Black"/>
    <s v="Single"/>
    <s v="Exceeds"/>
    <n v="2"/>
  </r>
  <r>
    <n v="3443"/>
    <s v="Kristen"/>
    <s v="Tate"/>
    <d v="2021-04-05T00:00:00"/>
    <x v="8"/>
    <x v="7"/>
    <x v="1"/>
    <x v="1"/>
    <s v="Lauren Jones"/>
    <s v="kristen.tate@bilearner.com"/>
    <s v="WBL"/>
    <s v="Active"/>
    <s v="Full-Time"/>
    <s v="Zone C"/>
    <s v="Part-Time"/>
    <s v="Voluntary"/>
    <s v="Wall body wonder successful."/>
    <x v="2"/>
    <s v="Project Management - Con"/>
    <d v="1994-04-08T00:00:00"/>
    <x v="16"/>
    <s v="30-39"/>
    <s v="KY"/>
    <s v="Coordinator"/>
    <x v="1"/>
    <n v="2621"/>
    <s v="Asian"/>
    <s v="Widowed"/>
    <s v="Fully Meets"/>
    <n v="3"/>
  </r>
  <r>
    <n v="3444"/>
    <s v="Bobby"/>
    <s v="Rodgers"/>
    <d v="2021-11-28T00:00:00"/>
    <x v="9"/>
    <x v="8"/>
    <x v="1"/>
    <x v="1"/>
    <s v="Matthew Jackson"/>
    <s v="bobby.rodgers@bilearner.com"/>
    <s v="NEL"/>
    <s v="Active"/>
    <s v="Contract"/>
    <s v="Zone A"/>
    <s v="Part-Time"/>
    <s v="Voluntary"/>
    <s v="Visit foot nearly radio treatment."/>
    <x v="1"/>
    <s v="Engineers"/>
    <d v="1983-11-15T00:00:00"/>
    <x v="17"/>
    <s v="40-49"/>
    <s v="KY"/>
    <s v="Director"/>
    <x v="1"/>
    <n v="44553"/>
    <s v="Other"/>
    <s v="Widowed"/>
    <s v="Fully Meets"/>
    <n v="3"/>
  </r>
  <r>
    <n v="3445"/>
    <s v="Reid"/>
    <s v="Park"/>
    <d v="2021-01-16T00:00:00"/>
    <x v="0"/>
    <x v="0"/>
    <x v="0"/>
    <x v="1"/>
    <s v="Michelle Mitchell"/>
    <s v="reid.park@bilearner.com"/>
    <s v="PL"/>
    <s v="Active"/>
    <s v="Contract"/>
    <s v="Zone C"/>
    <s v="Full-Time"/>
    <s v="Unk"/>
    <m/>
    <x v="1"/>
    <s v="Project Management - Con"/>
    <d v="1985-12-07T00:00:00"/>
    <x v="18"/>
    <s v="40-49"/>
    <s v="KY"/>
    <s v="Supervisor"/>
    <x v="0"/>
    <n v="5360"/>
    <s v="Other"/>
    <s v="Married"/>
    <s v="Exceeds"/>
    <n v="4"/>
  </r>
  <r>
    <n v="3446"/>
    <s v="Hector"/>
    <s v="Dalton"/>
    <d v="2021-08-24T00:00:00"/>
    <x v="0"/>
    <x v="0"/>
    <x v="0"/>
    <x v="1"/>
    <s v="Sydney French"/>
    <s v="hector.dalton@bilearner.com"/>
    <s v="BPC"/>
    <s v="Active"/>
    <s v="Part-Time"/>
    <s v="Zone A"/>
    <s v="Part-Time"/>
    <s v="Unk"/>
    <m/>
    <x v="1"/>
    <s v="Field Operations"/>
    <d v="1996-05-01T00:00:00"/>
    <x v="19"/>
    <s v="20-29"/>
    <s v="TX"/>
    <s v="Driller"/>
    <x v="0"/>
    <n v="16325"/>
    <s v="White"/>
    <s v="Divorced"/>
    <s v="Exceeds"/>
    <n v="2"/>
  </r>
  <r>
    <n v="3447"/>
    <s v="Mariela"/>
    <s v="Schultz"/>
    <d v="2020-05-26T00:00:00"/>
    <x v="10"/>
    <x v="9"/>
    <x v="1"/>
    <x v="1"/>
    <s v="Michelle Evans MD"/>
    <s v="mariela.schultz@bilearner.com"/>
    <s v="CCDR"/>
    <s v="Future Start"/>
    <s v="Part-Time"/>
    <s v="Zone C"/>
    <s v="Part-Time"/>
    <s v="Involuntary"/>
    <s v="Unit pass office southern break one."/>
    <x v="1"/>
    <s v="General - Con"/>
    <d v="1964-02-17T00:00:00"/>
    <x v="20"/>
    <s v="60-69"/>
    <s v="TX"/>
    <s v="Technician"/>
    <x v="0"/>
    <n v="43481"/>
    <s v="Asian"/>
    <s v="Widowed"/>
    <s v="Fully Meets"/>
    <n v="3"/>
  </r>
  <r>
    <n v="3448"/>
    <s v="Angela"/>
    <s v="Molina"/>
    <d v="2019-10-01T00:00:00"/>
    <x v="11"/>
    <x v="10"/>
    <x v="1"/>
    <x v="1"/>
    <s v="Patricia Cook"/>
    <s v="angela.molina@bilearner.com"/>
    <s v="SVG"/>
    <s v="Future Start"/>
    <s v="Full-Time"/>
    <s v="Zone A"/>
    <s v="Temporary"/>
    <s v="Retirement"/>
    <s v="List class mind."/>
    <x v="1"/>
    <s v="Engineers"/>
    <d v="1958-05-12T00:00:00"/>
    <x v="21"/>
    <s v="60-69"/>
    <s v="TX"/>
    <s v="Specialist"/>
    <x v="1"/>
    <n v="50705"/>
    <s v="Asian"/>
    <s v="Widowed"/>
    <s v="Fully Meets"/>
    <n v="3"/>
  </r>
  <r>
    <n v="3449"/>
    <s v="Gerald"/>
    <s v="Preston"/>
    <d v="2023-05-10T00:00:00"/>
    <x v="12"/>
    <x v="11"/>
    <x v="1"/>
    <x v="1"/>
    <s v="Ashley Reeves"/>
    <s v="gerald.preston@bilearner.com"/>
    <s v="EW"/>
    <s v="Future Start"/>
    <s v="Contract"/>
    <s v="Zone B"/>
    <s v="Temporary"/>
    <s v="Involuntary"/>
    <s v="Price third parent evening."/>
    <x v="1"/>
    <s v="General - Eng"/>
    <d v="1992-09-18T00:00:00"/>
    <x v="22"/>
    <s v="30-39"/>
    <s v="CO"/>
    <s v="Technician"/>
    <x v="1"/>
    <n v="5168"/>
    <s v="Black"/>
    <s v="Single"/>
    <s v="Fully Meets"/>
    <n v="5"/>
  </r>
  <r>
    <n v="3450"/>
    <s v="Reilly"/>
    <s v="Moyer"/>
    <d v="2020-09-01T00:00:00"/>
    <x v="13"/>
    <x v="12"/>
    <x v="1"/>
    <x v="1"/>
    <s v="Stanley Harvey"/>
    <s v="reilly.moyer@bilearner.com"/>
    <s v="MSC"/>
    <s v="Active"/>
    <s v="Contract"/>
    <s v="Zone C"/>
    <s v="Temporary"/>
    <s v="Resignation"/>
    <s v="Cause military a sense. Doctor property may."/>
    <x v="1"/>
    <s v="Field Operations"/>
    <d v="1994-08-11T00:00:00"/>
    <x v="23"/>
    <s v="30-39"/>
    <s v="CO"/>
    <s v="Operator"/>
    <x v="1"/>
    <n v="11765"/>
    <s v="Other"/>
    <s v="Single"/>
    <s v="Exceeds"/>
    <n v="2"/>
  </r>
  <r>
    <n v="3451"/>
    <s v="Carlee"/>
    <s v="French"/>
    <d v="2021-02-18T00:00:00"/>
    <x v="14"/>
    <x v="13"/>
    <x v="1"/>
    <x v="1"/>
    <s v="Michael Bradshaw"/>
    <s v="carlee.french@bilearner.com"/>
    <s v="TNS"/>
    <s v="Active"/>
    <s v="Contract"/>
    <s v="Zone C"/>
    <s v="Full-Time"/>
    <s v="Voluntary"/>
    <s v="Station another son positive."/>
    <x v="1"/>
    <s v="General - Con"/>
    <d v="1968-01-15T00:00:00"/>
    <x v="24"/>
    <s v="50-59"/>
    <s v="CO"/>
    <s v="Technician"/>
    <x v="1"/>
    <n v="71071"/>
    <s v="Other"/>
    <s v="Divorced"/>
    <s v="Exceeds"/>
    <n v="3"/>
  </r>
  <r>
    <n v="3452"/>
    <s v="Jaydon"/>
    <s v="Blackburn"/>
    <d v="2022-11-08T00:00:00"/>
    <x v="0"/>
    <x v="0"/>
    <x v="0"/>
    <x v="1"/>
    <s v="Debbie Crosby"/>
    <s v="jaydon.blackburn@bilearner.com"/>
    <s v="PYZ"/>
    <s v="Active"/>
    <s v="Part-Time"/>
    <s v="Zone A"/>
    <s v="Part-Time"/>
    <s v="Unk"/>
    <m/>
    <x v="1"/>
    <s v="General - Con"/>
    <d v="1947-01-07T00:00:00"/>
    <x v="25"/>
    <s v="70-79"/>
    <s v="IN"/>
    <s v="Foreman"/>
    <x v="1"/>
    <n v="12122"/>
    <s v="Black"/>
    <s v="Divorced"/>
    <s v="Fully Meets"/>
    <n v="2"/>
  </r>
  <r>
    <n v="3453"/>
    <s v="Bridger"/>
    <s v="Carter"/>
    <d v="2022-10-13T00:00:00"/>
    <x v="0"/>
    <x v="0"/>
    <x v="0"/>
    <x v="1"/>
    <s v="Elizabeth Taylor"/>
    <s v="bridger.carter@bilearner.com"/>
    <s v="WBL"/>
    <s v="Active"/>
    <s v="Contract"/>
    <s v="Zone C"/>
    <s v="Part-Time"/>
    <s v="Unk"/>
    <m/>
    <x v="1"/>
    <s v="Fielders"/>
    <d v="1982-04-07T00:00:00"/>
    <x v="26"/>
    <s v="40-49"/>
    <s v="MA"/>
    <s v="Engineer"/>
    <x v="1"/>
    <n v="87065"/>
    <s v="White"/>
    <s v="Widowed"/>
    <s v="Fully Meets"/>
    <n v="4"/>
  </r>
  <r>
    <n v="3454"/>
    <s v="Leon"/>
    <s v="Beard"/>
    <d v="2022-09-11T00:00:00"/>
    <x v="0"/>
    <x v="0"/>
    <x v="0"/>
    <x v="1"/>
    <s v="Brian Dunlap"/>
    <s v="leon.beard@bilearner.com"/>
    <s v="PYZ"/>
    <s v="Active"/>
    <s v="Full-Time"/>
    <s v="Zone C"/>
    <s v="Full-Time"/>
    <s v="Unk"/>
    <m/>
    <x v="2"/>
    <s v="General - Con"/>
    <d v="1970-01-29T00:00:00"/>
    <x v="27"/>
    <s v="50-59"/>
    <s v="KY"/>
    <s v="Foreman"/>
    <x v="1"/>
    <n v="10415"/>
    <s v="Hispanic"/>
    <s v="Married"/>
    <s v="Needs Improvement"/>
    <n v="4"/>
  </r>
  <r>
    <n v="3455"/>
    <s v="Charity"/>
    <s v="Miranda"/>
    <d v="2021-06-29T00:00:00"/>
    <x v="15"/>
    <x v="14"/>
    <x v="1"/>
    <x v="1"/>
    <s v="Daniel Rodriguez"/>
    <s v="charity.miranda@bilearner.com"/>
    <s v="WBL"/>
    <s v="Active"/>
    <s v="Full-Time"/>
    <s v="Zone C"/>
    <s v="Temporary"/>
    <s v="Resignation"/>
    <s v="Pm local take example fund. Small heavy listen."/>
    <x v="1"/>
    <s v="Project Management - Eng"/>
    <d v="1999-01-18T00:00:00"/>
    <x v="28"/>
    <s v="20-29"/>
    <s v="KY"/>
    <s v="Manager"/>
    <x v="1"/>
    <n v="3763"/>
    <s v="Other"/>
    <s v="Widowed"/>
    <s v="Exceeds"/>
    <n v="4"/>
  </r>
  <r>
    <n v="3456"/>
    <s v="Axel"/>
    <s v="Howe"/>
    <d v="2023-03-06T00:00:00"/>
    <x v="0"/>
    <x v="0"/>
    <x v="0"/>
    <x v="1"/>
    <s v="Martin Hammond"/>
    <s v="axel.howe@bilearner.com"/>
    <s v="NEL"/>
    <s v="Active"/>
    <s v="Full-Time"/>
    <s v="Zone A"/>
    <s v="Temporary"/>
    <s v="Unk"/>
    <m/>
    <x v="1"/>
    <s v="Field Operations"/>
    <d v="1946-09-25T00:00:00"/>
    <x v="29"/>
    <s v="70-79"/>
    <s v="KY"/>
    <s v="Technician"/>
    <x v="0"/>
    <n v="79623"/>
    <s v="Black"/>
    <s v="Divorced"/>
    <s v="Fully Meets"/>
    <n v="3"/>
  </r>
  <r>
    <n v="3457"/>
    <s v="Milton"/>
    <s v="Wall"/>
    <d v="2020-09-25T00:00:00"/>
    <x v="0"/>
    <x v="0"/>
    <x v="0"/>
    <x v="1"/>
    <s v="Sara Bell"/>
    <s v="milton.wall@bilearner.com"/>
    <s v="PL"/>
    <s v="Active"/>
    <s v="Full-Time"/>
    <s v="Zone B"/>
    <s v="Temporary"/>
    <s v="Unk"/>
    <m/>
    <x v="1"/>
    <s v="Engineers"/>
    <d v="1947-08-23T00:00:00"/>
    <x v="30"/>
    <s v="70-79"/>
    <s v="KY"/>
    <s v="Technician"/>
    <x v="0"/>
    <n v="69189"/>
    <s v="White"/>
    <s v="Divorced"/>
    <s v="Needs Improvement"/>
    <n v="3"/>
  </r>
  <r>
    <n v="3458"/>
    <s v="Cory"/>
    <s v="Robinson"/>
    <d v="2022-04-28T00:00:00"/>
    <x v="16"/>
    <x v="14"/>
    <x v="1"/>
    <x v="1"/>
    <s v="Elizabeth Anderson"/>
    <s v="cory.robinson@bilearner.com"/>
    <s v="BPC"/>
    <s v="Future Start"/>
    <s v="Contract"/>
    <s v="Zone A"/>
    <s v="Full-Time"/>
    <s v="Voluntary"/>
    <s v="Several young whether that expert."/>
    <x v="1"/>
    <s v="Field Operations"/>
    <d v="1996-08-12T00:00:00"/>
    <x v="31"/>
    <s v="20-29"/>
    <s v="TX"/>
    <s v="Laborer"/>
    <x v="0"/>
    <n v="5194"/>
    <s v="Hispanic"/>
    <s v="Single"/>
    <s v="Needs Improvement"/>
    <n v="3"/>
  </r>
  <r>
    <n v="3459"/>
    <s v="Saniya"/>
    <s v="Yu"/>
    <d v="2021-04-18T00:00:00"/>
    <x v="17"/>
    <x v="1"/>
    <x v="1"/>
    <x v="1"/>
    <s v="Erin Bailey"/>
    <s v="saniya.yu@bilearner.com"/>
    <s v="CCDR"/>
    <s v="Future Start"/>
    <s v="Part-Time"/>
    <s v="Zone A"/>
    <s v="Full-Time"/>
    <s v="Retirement"/>
    <s v="Science end approach democratic treatment."/>
    <x v="1"/>
    <s v="General - Con"/>
    <d v="1944-02-09T00:00:00"/>
    <x v="32"/>
    <s v="80-89"/>
    <s v="TX"/>
    <s v="Splicer"/>
    <x v="1"/>
    <n v="8779"/>
    <s v="Black"/>
    <s v="Widowed"/>
    <s v="Exceeds"/>
    <n v="2"/>
  </r>
  <r>
    <n v="3460"/>
    <s v="Alisa"/>
    <s v="James"/>
    <d v="2020-02-19T00:00:00"/>
    <x v="0"/>
    <x v="0"/>
    <x v="0"/>
    <x v="1"/>
    <s v="Dennis Henderson"/>
    <s v="alisa.james@bilearner.com"/>
    <s v="SVG"/>
    <s v="Active"/>
    <s v="Full-Time"/>
    <s v="Zone A"/>
    <s v="Full-Time"/>
    <s v="Unk"/>
    <m/>
    <x v="1"/>
    <s v="Aerial"/>
    <d v="1944-02-10T00:00:00"/>
    <x v="33"/>
    <s v="80-89"/>
    <s v="TX"/>
    <s v="Lineman"/>
    <x v="1"/>
    <n v="74682"/>
    <s v="Asian"/>
    <s v="Married"/>
    <s v="Fully Meets"/>
    <n v="3"/>
  </r>
  <r>
    <n v="3461"/>
    <s v="Lincoln"/>
    <s v="Compton"/>
    <d v="2019-07-18T00:00:00"/>
    <x v="18"/>
    <x v="2"/>
    <x v="1"/>
    <x v="1"/>
    <s v="Tammy Conner"/>
    <s v="lincoln.compton@bilearner.com"/>
    <s v="EW"/>
    <s v="Future Start"/>
    <s v="Full-Time"/>
    <s v="Zone C"/>
    <s v="Part-Time"/>
    <s v="Resignation"/>
    <s v="Base scene central unit per argue. Might last of."/>
    <x v="1"/>
    <s v="General - Con"/>
    <d v="1997-12-29T00:00:00"/>
    <x v="34"/>
    <s v="20-29"/>
    <s v="CO"/>
    <s v="Foreman"/>
    <x v="1"/>
    <n v="78046"/>
    <s v="Hispanic"/>
    <s v="Married"/>
    <s v="Needs Improvement"/>
    <n v="1"/>
  </r>
  <r>
    <n v="3462"/>
    <s v="Aliana"/>
    <s v="Nolan"/>
    <d v="2018-09-13T00:00:00"/>
    <x v="19"/>
    <x v="9"/>
    <x v="1"/>
    <x v="1"/>
    <s v="Brianna Mathews"/>
    <s v="aliana.nolan@bilearner.com"/>
    <s v="MSC"/>
    <s v="Active"/>
    <s v="Contract"/>
    <s v="Zone A"/>
    <s v="Full-Time"/>
    <s v="Involuntary"/>
    <s v="Yourself book budget product."/>
    <x v="1"/>
    <s v="Field Operations"/>
    <d v="1942-08-09T00:00:00"/>
    <x v="35"/>
    <s v="80-89"/>
    <s v="CO"/>
    <s v="Coordinator"/>
    <x v="1"/>
    <n v="27270"/>
    <s v="Hispanic"/>
    <s v="Divorced"/>
    <s v="Needs Improvement"/>
    <n v="3"/>
  </r>
  <r>
    <n v="3463"/>
    <s v="Kayden"/>
    <s v="Dodson"/>
    <d v="2020-04-30T00:00:00"/>
    <x v="20"/>
    <x v="1"/>
    <x v="1"/>
    <x v="1"/>
    <s v="Jessica Peters"/>
    <s v="kayden.dodson@bilearner.com"/>
    <s v="TNS"/>
    <s v="Active"/>
    <s v="Part-Time"/>
    <s v="Zone A"/>
    <s v="Temporary"/>
    <s v="Retirement"/>
    <s v="Paper can score else investment."/>
    <x v="1"/>
    <s v="Field Operations"/>
    <d v="1951-06-21T00:00:00"/>
    <x v="36"/>
    <s v="70-79"/>
    <s v="IN"/>
    <s v="Tower Hand"/>
    <x v="1"/>
    <n v="12703"/>
    <s v="Hispanic"/>
    <s v="Single"/>
    <s v="Fully Meets"/>
    <n v="1"/>
  </r>
  <r>
    <n v="3464"/>
    <s v="James"/>
    <s v="Duke"/>
    <d v="2018-12-03T00:00:00"/>
    <x v="21"/>
    <x v="15"/>
    <x v="1"/>
    <x v="1"/>
    <s v="Mark Harris"/>
    <s v="james.duke@bilearner.com"/>
    <s v="PYZ"/>
    <s v="Active"/>
    <s v="Contract"/>
    <s v="Zone B"/>
    <s v="Full-Time"/>
    <s v="Involuntary"/>
    <s v="Stuff different color how."/>
    <x v="1"/>
    <s v="Shop (Fleet)"/>
    <d v="1998-06-17T00:00:00"/>
    <x v="37"/>
    <s v="20-29"/>
    <s v="MA"/>
    <s v="Mechanic"/>
    <x v="1"/>
    <n v="66835"/>
    <s v="Black"/>
    <s v="Widowed"/>
    <s v="Needs Improvement"/>
    <n v="5"/>
  </r>
  <r>
    <n v="3465"/>
    <s v="Willow"/>
    <s v="Stuart"/>
    <d v="2021-11-08T00:00:00"/>
    <x v="0"/>
    <x v="0"/>
    <x v="0"/>
    <x v="1"/>
    <s v="Elizabeth Tapia"/>
    <s v="willow.stuart@bilearner.com"/>
    <s v="WBL"/>
    <s v="Active"/>
    <s v="Full-Time"/>
    <s v="Zone B"/>
    <s v="Full-Time"/>
    <s v="Unk"/>
    <m/>
    <x v="1"/>
    <s v="General - Con"/>
    <d v="1962-01-07T00:00:00"/>
    <x v="38"/>
    <s v="60-69"/>
    <s v="MA"/>
    <s v="Flagger"/>
    <x v="1"/>
    <n v="66150"/>
    <s v="Asian"/>
    <s v="Divorced"/>
    <s v="Needs Improvement"/>
    <n v="3"/>
  </r>
  <r>
    <n v="3466"/>
    <s v="Clayton"/>
    <s v="Walker"/>
    <d v="2022-04-13T00:00:00"/>
    <x v="22"/>
    <x v="16"/>
    <x v="1"/>
    <x v="1"/>
    <s v="Jon Holden"/>
    <s v="clayton.walker@bilearner.com"/>
    <s v="PYZ"/>
    <s v="Active"/>
    <s v="Part-Time"/>
    <s v="Zone C"/>
    <s v="Full-Time"/>
    <s v="Retirement"/>
    <s v="Sign figure employee card education."/>
    <x v="2"/>
    <s v="Aerial"/>
    <d v="1979-01-26T00:00:00"/>
    <x v="39"/>
    <s v="40-49"/>
    <s v="KY"/>
    <s v="Supervisor"/>
    <x v="1"/>
    <n v="64288"/>
    <s v="Other"/>
    <s v="Married"/>
    <s v="Exceeds"/>
    <n v="4"/>
  </r>
  <r>
    <n v="3467"/>
    <s v="Celia"/>
    <s v="Curtis"/>
    <d v="2020-05-06T00:00:00"/>
    <x v="0"/>
    <x v="0"/>
    <x v="0"/>
    <x v="1"/>
    <s v="Michael Odonnell"/>
    <s v="celia.curtis@bilearner.com"/>
    <s v="WBL"/>
    <s v="Active"/>
    <s v="Contract"/>
    <s v="Zone A"/>
    <s v="Part-Time"/>
    <s v="Unk"/>
    <m/>
    <x v="1"/>
    <s v="Fielders"/>
    <d v="1987-05-14T00:00:00"/>
    <x v="40"/>
    <s v="30-39"/>
    <s v="KY"/>
    <s v="Engineer"/>
    <x v="0"/>
    <n v="94333"/>
    <s v="Asian"/>
    <s v="Divorced"/>
    <s v="Exceeds"/>
    <n v="1"/>
  </r>
  <r>
    <n v="3468"/>
    <s v="Valentin"/>
    <s v="Reilly"/>
    <d v="2019-09-09T00:00:00"/>
    <x v="0"/>
    <x v="0"/>
    <x v="0"/>
    <x v="1"/>
    <s v="Andres Parker"/>
    <s v="valentin.reilly@bilearner.com"/>
    <s v="NEL"/>
    <s v="Active"/>
    <s v="Contract"/>
    <s v="Zone B"/>
    <s v="Temporary"/>
    <s v="Unk"/>
    <m/>
    <x v="1"/>
    <s v="Wireline Construction"/>
    <d v="1998-04-26T00:00:00"/>
    <x v="41"/>
    <s v="20-29"/>
    <s v="KY"/>
    <s v="Foreman"/>
    <x v="0"/>
    <n v="45453"/>
    <s v="Black"/>
    <s v="Single"/>
    <s v="Fully Meets"/>
    <n v="4"/>
  </r>
  <r>
    <n v="3469"/>
    <s v="Ryland"/>
    <s v="Shepherd"/>
    <d v="2020-07-29T00:00:00"/>
    <x v="23"/>
    <x v="17"/>
    <x v="1"/>
    <x v="1"/>
    <s v="James Berry"/>
    <s v="ryland.shepherd@bilearner.com"/>
    <s v="PL"/>
    <s v="Future Start"/>
    <s v="Contract"/>
    <s v="Zone B"/>
    <s v="Full-Time"/>
    <s v="Resignation"/>
    <s v="Right cut matter arrive difference."/>
    <x v="1"/>
    <s v="Field Operations"/>
    <d v="1945-02-21T00:00:00"/>
    <x v="42"/>
    <s v="80-89"/>
    <s v="TX"/>
    <s v="Driver"/>
    <x v="0"/>
    <n v="81905"/>
    <s v="Asian"/>
    <s v="Divorced"/>
    <s v="Needs Improvement"/>
    <n v="3"/>
  </r>
  <r>
    <n v="3470"/>
    <s v="Esteban"/>
    <s v="Gilbert"/>
    <d v="2018-11-14T00:00:00"/>
    <x v="24"/>
    <x v="16"/>
    <x v="1"/>
    <x v="1"/>
    <s v="Gail Ali"/>
    <s v="esteban.gilbert@bilearner.com"/>
    <s v="BPC"/>
    <s v="Future Start"/>
    <s v="Contract"/>
    <s v="Zone C"/>
    <s v="Part-Time"/>
    <s v="Retirement"/>
    <s v="Speak professor statement result."/>
    <x v="1"/>
    <s v="Field Operations"/>
    <d v="1997-05-31T00:00:00"/>
    <x v="43"/>
    <s v="20-29"/>
    <s v="TX"/>
    <s v="Technician"/>
    <x v="0"/>
    <n v="12491"/>
    <s v="Black"/>
    <s v="Married"/>
    <s v="Needs Improvement"/>
    <n v="3"/>
  </r>
  <r>
    <n v="3471"/>
    <s v="Jonathan"/>
    <s v="Adkins"/>
    <d v="2020-02-29T00:00:00"/>
    <x v="0"/>
    <x v="0"/>
    <x v="0"/>
    <x v="1"/>
    <s v="John Marshall"/>
    <s v="jonathan.adkins@bilearner.com"/>
    <s v="CCDR"/>
    <s v="Active"/>
    <s v="Part-Time"/>
    <s v="Zone C"/>
    <s v="Temporary"/>
    <s v="Unk"/>
    <m/>
    <x v="1"/>
    <s v="Field Operations"/>
    <d v="1967-01-03T00:00:00"/>
    <x v="44"/>
    <s v="50-59"/>
    <s v="TX"/>
    <s v="Foreman"/>
    <x v="1"/>
    <n v="64350"/>
    <s v="Asian"/>
    <s v="Married"/>
    <s v="Fully Meets"/>
    <n v="4"/>
  </r>
  <r>
    <n v="3472"/>
    <s v="Nevaeh"/>
    <s v="Soto"/>
    <d v="2023-01-15T00:00:00"/>
    <x v="0"/>
    <x v="0"/>
    <x v="0"/>
    <x v="1"/>
    <s v="Jessica Chang"/>
    <s v="nevaeh.soto@bilearner.com"/>
    <s v="SVG"/>
    <s v="Active"/>
    <s v="Contract"/>
    <s v="Zone C"/>
    <s v="Full-Time"/>
    <s v="Unk"/>
    <m/>
    <x v="1"/>
    <s v="Project Management - Con"/>
    <d v="1982-01-12T00:00:00"/>
    <x v="45"/>
    <s v="40-49"/>
    <s v="TX"/>
    <s v="Director"/>
    <x v="1"/>
    <n v="74124"/>
    <s v="Other"/>
    <s v="Married"/>
    <s v="Exceeds"/>
    <n v="4"/>
  </r>
  <r>
    <n v="3473"/>
    <s v="Chaim"/>
    <s v="Mata"/>
    <d v="2023-06-29T00:00:00"/>
    <x v="0"/>
    <x v="0"/>
    <x v="0"/>
    <x v="1"/>
    <s v="Desiree Vang"/>
    <s v="chaim.mata@bilearner.com"/>
    <s v="EW"/>
    <s v="Active"/>
    <s v="Part-Time"/>
    <s v="Zone A"/>
    <s v="Temporary"/>
    <s v="Unk"/>
    <m/>
    <x v="1"/>
    <s v="Shop (Fleet)"/>
    <d v="1950-10-01T00:00:00"/>
    <x v="46"/>
    <s v="70-79"/>
    <s v="CO"/>
    <s v="Manager"/>
    <x v="1"/>
    <n v="33379"/>
    <s v="Hispanic"/>
    <s v="Widowed"/>
    <s v="Exceeds"/>
    <n v="2"/>
  </r>
  <r>
    <n v="3474"/>
    <s v="Arely"/>
    <s v="Patton"/>
    <d v="2020-03-09T00:00:00"/>
    <x v="0"/>
    <x v="0"/>
    <x v="0"/>
    <x v="1"/>
    <s v="Andrew Goodman"/>
    <s v="arely.patton@bilearner.com"/>
    <s v="MSC"/>
    <s v="Active"/>
    <s v="Full-Time"/>
    <s v="Zone A"/>
    <s v="Temporary"/>
    <s v="Unk"/>
    <m/>
    <x v="1"/>
    <s v="Catv"/>
    <d v="1965-12-16T00:00:00"/>
    <x v="47"/>
    <s v="60-69"/>
    <s v="CO"/>
    <s v="Laborer"/>
    <x v="1"/>
    <n v="34481"/>
    <s v="Other"/>
    <s v="Divorced"/>
    <s v="Fully Meets"/>
    <n v="2"/>
  </r>
  <r>
    <n v="3475"/>
    <s v="Vance"/>
    <s v="Trujillo"/>
    <d v="2021-09-21T00:00:00"/>
    <x v="25"/>
    <x v="18"/>
    <x v="1"/>
    <x v="1"/>
    <s v="Rebecca Simpson"/>
    <s v="vance.trujillo@bilearner.com"/>
    <s v="TNS"/>
    <s v="Active"/>
    <s v="Full-Time"/>
    <s v="Zone C"/>
    <s v="Temporary"/>
    <s v="Resignation"/>
    <s v="Expert challenge education air none money wide."/>
    <x v="1"/>
    <s v="General - Con"/>
    <d v="1957-12-25T00:00:00"/>
    <x v="48"/>
    <s v="60-69"/>
    <s v="IN"/>
    <s v="Foreman"/>
    <x v="1"/>
    <n v="90406"/>
    <s v="Asian"/>
    <s v="Widowed"/>
    <s v="Fully Meets"/>
    <n v="2"/>
  </r>
  <r>
    <n v="3476"/>
    <s v="Charlie"/>
    <s v="Koch"/>
    <d v="2023-06-12T00:00:00"/>
    <x v="26"/>
    <x v="11"/>
    <x v="1"/>
    <x v="1"/>
    <s v="Samantha Cardenas"/>
    <s v="charlie.koch@bilearner.com"/>
    <s v="PYZ"/>
    <s v="Active"/>
    <s v="Part-Time"/>
    <s v="Zone A"/>
    <s v="Temporary"/>
    <s v="Voluntary"/>
    <s v="Buy become improve guess business know."/>
    <x v="1"/>
    <s v="Fielders"/>
    <d v="1945-06-20T00:00:00"/>
    <x v="49"/>
    <s v="80-89"/>
    <s v="MA"/>
    <s v="Engineer"/>
    <x v="1"/>
    <n v="95774"/>
    <s v="Asian"/>
    <s v="Divorced"/>
    <s v="Needs Improvement"/>
    <n v="2"/>
  </r>
  <r>
    <n v="3477"/>
    <s v="Sonny"/>
    <s v="Horne"/>
    <d v="2019-04-07T00:00:00"/>
    <x v="0"/>
    <x v="0"/>
    <x v="0"/>
    <x v="1"/>
    <s v="Nancy Johnson"/>
    <s v="sonny.horne@bilearner.com"/>
    <s v="PYZ"/>
    <s v="Active"/>
    <s v="Part-Time"/>
    <s v="Zone A"/>
    <s v="Full-Time"/>
    <s v="Unk"/>
    <m/>
    <x v="2"/>
    <s v="Aerial"/>
    <d v="1969-12-03T00:00:00"/>
    <x v="50"/>
    <s v="50-59"/>
    <s v="KY"/>
    <s v="Laborer"/>
    <x v="0"/>
    <n v="16058"/>
    <s v="Asian"/>
    <s v="Widowed"/>
    <s v="Needs Improvement"/>
    <n v="2"/>
  </r>
  <r>
    <n v="3478"/>
    <s v="Thomas"/>
    <s v="Chandler"/>
    <d v="2018-09-17T00:00:00"/>
    <x v="27"/>
    <x v="19"/>
    <x v="1"/>
    <x v="1"/>
    <s v="Richard Hodges"/>
    <s v="thomas.chandler@bilearner.com"/>
    <s v="WBL"/>
    <s v="Active"/>
    <s v="Full-Time"/>
    <s v="Zone C"/>
    <s v="Temporary"/>
    <s v="Resignation"/>
    <s v="Read family dark scene scene guess."/>
    <x v="1"/>
    <s v="Wireline Construction"/>
    <d v="1957-10-10T00:00:00"/>
    <x v="51"/>
    <s v="60-69"/>
    <s v="KY"/>
    <s v="Groundman"/>
    <x v="0"/>
    <n v="45149"/>
    <s v="Hispanic"/>
    <s v="Married"/>
    <s v="Fully Meets"/>
    <n v="2"/>
  </r>
  <r>
    <n v="3479"/>
    <s v="Sarai"/>
    <s v="Stone"/>
    <d v="2022-08-02T00:00:00"/>
    <x v="28"/>
    <x v="20"/>
    <x v="1"/>
    <x v="1"/>
    <s v="Madison Wilson"/>
    <s v="sarai.stone@bilearner.com"/>
    <s v="NEL"/>
    <s v="Active"/>
    <s v="Contract"/>
    <s v="Zone A"/>
    <s v="Part-Time"/>
    <s v="Involuntary"/>
    <s v="Somebody great could yet."/>
    <x v="1"/>
    <s v="Project Management - Con"/>
    <d v="1962-05-17T00:00:00"/>
    <x v="52"/>
    <s v="60-69"/>
    <s v="TX"/>
    <s v="Technician"/>
    <x v="0"/>
    <n v="96336"/>
    <s v="Hispanic"/>
    <s v="Widowed"/>
    <s v="Fully Meets"/>
    <n v="2"/>
  </r>
  <r>
    <n v="3480"/>
    <s v="Jerimiah"/>
    <s v="Harmon"/>
    <d v="2022-09-08T00:00:00"/>
    <x v="29"/>
    <x v="21"/>
    <x v="1"/>
    <x v="1"/>
    <s v="Eric King"/>
    <s v="jerimiah.harmon@bilearner.com"/>
    <s v="PL"/>
    <s v="Future Start"/>
    <s v="Full-Time"/>
    <s v="Zone C"/>
    <s v="Temporary"/>
    <s v="Retirement"/>
    <s v="View vote contain within fight cup party war."/>
    <x v="1"/>
    <s v="Catv"/>
    <d v="1946-08-09T00:00:00"/>
    <x v="53"/>
    <s v="70-79"/>
    <s v="TX"/>
    <s v="Supervisor"/>
    <x v="0"/>
    <n v="75671"/>
    <s v="Black"/>
    <s v="Widowed"/>
    <s v="Fully Meets"/>
    <n v="1"/>
  </r>
  <r>
    <n v="3481"/>
    <s v="Leland"/>
    <s v="Allen"/>
    <d v="2019-03-07T00:00:00"/>
    <x v="30"/>
    <x v="2"/>
    <x v="1"/>
    <x v="1"/>
    <s v="Brandon Harris"/>
    <s v="leland.allen@bilearner.com"/>
    <s v="BPC"/>
    <s v="Future Start"/>
    <s v="Full-Time"/>
    <s v="Zone C"/>
    <s v="Part-Time"/>
    <s v="Voluntary"/>
    <s v="Buy house certain wrong research chair."/>
    <x v="1"/>
    <s v="Wireline Construction"/>
    <d v="1965-12-11T00:00:00"/>
    <x v="54"/>
    <s v="60-69"/>
    <s v="TX"/>
    <s v="Splicer"/>
    <x v="1"/>
    <n v="61149"/>
    <s v="Other"/>
    <s v="Widowed"/>
    <s v="Fully Meets"/>
    <n v="4"/>
  </r>
  <r>
    <n v="3482"/>
    <s v="Cristal"/>
    <s v="Bolton"/>
    <d v="2019-10-29T00:00:00"/>
    <x v="31"/>
    <x v="22"/>
    <x v="1"/>
    <x v="1"/>
    <s v="Matthew Flores"/>
    <s v="cristal.bolton@bilearner.com"/>
    <s v="CCDR"/>
    <s v="Future Start"/>
    <s v="Full-Time"/>
    <s v="Zone A"/>
    <s v="Temporary"/>
    <s v="Resignation"/>
    <s v="Miss onto none our discussion year."/>
    <x v="1"/>
    <s v="Catv"/>
    <d v="1990-02-11T00:00:00"/>
    <x v="55"/>
    <s v="30-39"/>
    <s v="TX"/>
    <s v="Lineman"/>
    <x v="1"/>
    <n v="57302"/>
    <s v="Asian"/>
    <s v="Divorced"/>
    <s v="Needs Improvement"/>
    <n v="2"/>
  </r>
  <r>
    <n v="3483"/>
    <s v="Jaslene"/>
    <s v="Harding"/>
    <d v="2021-09-26T00:00:00"/>
    <x v="0"/>
    <x v="0"/>
    <x v="0"/>
    <x v="1"/>
    <s v="Krystal Hamilton"/>
    <s v="jaslene.harding@bilearner.com"/>
    <s v="SVG"/>
    <s v="Active"/>
    <s v="Part-Time"/>
    <s v="Zone B"/>
    <s v="Temporary"/>
    <s v="Unk"/>
    <m/>
    <x v="1"/>
    <s v="Project Management - Con"/>
    <d v="1964-06-19T00:00:00"/>
    <x v="56"/>
    <s v="60-69"/>
    <s v="CO"/>
    <s v="Coordinator"/>
    <x v="1"/>
    <n v="42605"/>
    <s v="Asian"/>
    <s v="Widowed"/>
    <s v="Fully Meets"/>
    <n v="1"/>
  </r>
  <r>
    <n v="3484"/>
    <s v="Albert"/>
    <s v="Gonzalez"/>
    <d v="2018-08-29T00:00:00"/>
    <x v="0"/>
    <x v="0"/>
    <x v="0"/>
    <x v="1"/>
    <s v="Amber Hernandez"/>
    <s v="albert.gonzalez@bilearner.com"/>
    <s v="EW"/>
    <s v="Active"/>
    <s v="Part-Time"/>
    <s v="Zone B"/>
    <s v="Full-Time"/>
    <s v="Unk"/>
    <m/>
    <x v="1"/>
    <s v="General - Con"/>
    <d v="1995-07-18T00:00:00"/>
    <x v="57"/>
    <s v="30-39"/>
    <s v="CO"/>
    <s v="Model Assistant"/>
    <x v="1"/>
    <n v="64036"/>
    <s v="Other"/>
    <s v="Single"/>
    <s v="Fully Meets"/>
    <n v="4"/>
  </r>
  <r>
    <n v="3485"/>
    <s v="Jaiden"/>
    <s v="Johnson"/>
    <d v="2021-10-26T00:00:00"/>
    <x v="0"/>
    <x v="0"/>
    <x v="0"/>
    <x v="1"/>
    <s v="Patricia Smith"/>
    <s v="jaiden.johnson@bilearner.com"/>
    <s v="MSC"/>
    <s v="Active"/>
    <s v="Contract"/>
    <s v="Zone C"/>
    <s v="Full-Time"/>
    <s v="Unk"/>
    <m/>
    <x v="1"/>
    <s v="Field Operations"/>
    <d v="1994-08-22T00:00:00"/>
    <x v="58"/>
    <s v="30-39"/>
    <s v="CO"/>
    <s v="Laborer"/>
    <x v="1"/>
    <n v="23173"/>
    <s v="White"/>
    <s v="Widowed"/>
    <s v="Fully Meets"/>
    <n v="5"/>
  </r>
  <r>
    <n v="3486"/>
    <s v="Brendon"/>
    <s v="Mcconnell"/>
    <d v="2022-10-31T00:00:00"/>
    <x v="32"/>
    <x v="20"/>
    <x v="1"/>
    <x v="1"/>
    <s v="Victoria Krause"/>
    <s v="brendon.mcconnell@bilearner.com"/>
    <s v="TNS"/>
    <s v="Active"/>
    <s v="Part-Time"/>
    <s v="Zone C"/>
    <s v="Temporary"/>
    <s v="Involuntary"/>
    <s v="Nature finish modern push former American."/>
    <x v="1"/>
    <s v="Fielders"/>
    <d v="1990-11-14T00:00:00"/>
    <x v="59"/>
    <s v="30-39"/>
    <s v="IN"/>
    <s v="Engineer"/>
    <x v="1"/>
    <n v="19665"/>
    <s v="Other"/>
    <s v="Widowed"/>
    <s v="Fully Meets"/>
    <n v="4"/>
  </r>
  <r>
    <n v="3487"/>
    <s v="Kimora"/>
    <s v="Parsons"/>
    <d v="2023-03-15T00:00:00"/>
    <x v="0"/>
    <x v="0"/>
    <x v="0"/>
    <x v="1"/>
    <s v="Jesse Hunt"/>
    <s v="kimora.parsons@bilearner.com"/>
    <s v="BPC"/>
    <s v="Active"/>
    <s v="Contract"/>
    <s v="Zone B"/>
    <s v="Part-Time"/>
    <s v="Unk"/>
    <m/>
    <x v="1"/>
    <s v="General - Sga"/>
    <d v="1994-02-01T00:00:00"/>
    <x v="60"/>
    <s v="30-39"/>
    <s v="KY"/>
    <s v="Administrator"/>
    <x v="0"/>
    <n v="41161"/>
    <s v="Other"/>
    <s v="Divorced"/>
    <s v="Fully Meets"/>
    <n v="4"/>
  </r>
  <r>
    <n v="3488"/>
    <s v="Willie"/>
    <s v="Patterson"/>
    <d v="2022-09-09T00:00:00"/>
    <x v="0"/>
    <x v="0"/>
    <x v="0"/>
    <x v="1"/>
    <s v="Shane Jones"/>
    <s v="willie.patterson@bilearner.com"/>
    <s v="CCDR"/>
    <s v="Active"/>
    <s v="Contract"/>
    <s v="Zone B"/>
    <s v="Full-Time"/>
    <s v="Unk"/>
    <m/>
    <x v="1"/>
    <s v="Wireline Construction"/>
    <d v="1997-11-12T00:00:00"/>
    <x v="61"/>
    <s v="20-29"/>
    <s v="KY"/>
    <s v="Lineman"/>
    <x v="0"/>
    <n v="52499"/>
    <s v="Asian"/>
    <s v="Single"/>
    <s v="Fully Meets"/>
    <n v="2"/>
  </r>
  <r>
    <n v="3489"/>
    <s v="Devyn"/>
    <s v="Powers"/>
    <d v="2022-03-04T00:00:00"/>
    <x v="0"/>
    <x v="0"/>
    <x v="0"/>
    <x v="1"/>
    <s v="Jessica Murphy"/>
    <s v="devyn.powers@bilearner.com"/>
    <s v="EW"/>
    <s v="Active"/>
    <s v="Part-Time"/>
    <s v="Zone A"/>
    <s v="Temporary"/>
    <s v="Unk"/>
    <m/>
    <x v="1"/>
    <s v="Field Operations"/>
    <d v="1953-05-02T00:00:00"/>
    <x v="62"/>
    <s v="70-79"/>
    <s v="TX"/>
    <s v="Laborer"/>
    <x v="0"/>
    <n v="25634"/>
    <s v="Black"/>
    <s v="Divorced"/>
    <s v="Fully Meets"/>
    <n v="2"/>
  </r>
  <r>
    <n v="3490"/>
    <s v="Weston"/>
    <s v="Preston"/>
    <d v="2019-02-11T00:00:00"/>
    <x v="0"/>
    <x v="0"/>
    <x v="0"/>
    <x v="1"/>
    <s v="Crystal Wallace"/>
    <s v="weston.preston@bilearner.com"/>
    <s v="MSC"/>
    <s v="Active"/>
    <s v="Part-Time"/>
    <s v="Zone A"/>
    <s v="Part-Time"/>
    <s v="Unk"/>
    <m/>
    <x v="1"/>
    <s v="General - Sga"/>
    <d v="1991-07-10T00:00:00"/>
    <x v="63"/>
    <s v="30-39"/>
    <s v="TX"/>
    <s v="Director"/>
    <x v="0"/>
    <n v="37965"/>
    <s v="Hispanic"/>
    <s v="Divorced"/>
    <s v="Fully Meets"/>
    <n v="2"/>
  </r>
  <r>
    <n v="3491"/>
    <s v="Lennon"/>
    <s v="Buchanan"/>
    <d v="2021-01-26T00:00:00"/>
    <x v="0"/>
    <x v="0"/>
    <x v="0"/>
    <x v="1"/>
    <s v="Tina Nelson"/>
    <s v="lennon.buchanan@bilearner.com"/>
    <s v="NEL"/>
    <s v="Active"/>
    <s v="Contract"/>
    <s v="Zone B"/>
    <s v="Full-Time"/>
    <s v="Unk"/>
    <m/>
    <x v="1"/>
    <s v="Field Operations"/>
    <d v="1973-06-02T00:00:00"/>
    <x v="64"/>
    <s v="50-59"/>
    <s v="TX"/>
    <s v="Driver"/>
    <x v="1"/>
    <n v="39504"/>
    <s v="White"/>
    <s v="Widowed"/>
    <s v="Fully Meets"/>
    <n v="5"/>
  </r>
  <r>
    <n v="3492"/>
    <s v="Vicente"/>
    <s v="Merritt"/>
    <d v="2019-11-26T00:00:00"/>
    <x v="0"/>
    <x v="0"/>
    <x v="0"/>
    <x v="1"/>
    <s v="Ashley Smith"/>
    <s v="vicente.merritt@bilearner.com"/>
    <s v="PL"/>
    <s v="Active"/>
    <s v="Full-Time"/>
    <s v="Zone C"/>
    <s v="Full-Time"/>
    <s v="Unk"/>
    <m/>
    <x v="1"/>
    <s v="General - Con"/>
    <d v="1993-01-08T00:00:00"/>
    <x v="65"/>
    <s v="30-39"/>
    <s v="CO"/>
    <s v="Clerk"/>
    <x v="1"/>
    <n v="31676"/>
    <s v="Asian"/>
    <s v="Married"/>
    <s v="Fully Meets"/>
    <n v="1"/>
  </r>
  <r>
    <n v="3493"/>
    <s v="Hugo"/>
    <s v="Clay"/>
    <d v="2019-07-15T00:00:00"/>
    <x v="0"/>
    <x v="0"/>
    <x v="0"/>
    <x v="1"/>
    <s v="Eric Taylor"/>
    <s v="hugo.clay@bilearner.com"/>
    <s v="PYZ"/>
    <s v="Active"/>
    <s v="Full-Time"/>
    <s v="Zone C"/>
    <s v="Full-Time"/>
    <s v="Unk"/>
    <m/>
    <x v="1"/>
    <s v="Project Management - Con"/>
    <d v="1984-04-17T00:00:00"/>
    <x v="66"/>
    <s v="40-49"/>
    <s v="CO"/>
    <s v="Project Manager"/>
    <x v="1"/>
    <n v="28784"/>
    <s v="Asian"/>
    <s v="Widowed"/>
    <s v="Fully Meets"/>
    <n v="5"/>
  </r>
  <r>
    <n v="3494"/>
    <s v="Cohen"/>
    <s v="Raymond"/>
    <d v="2020-06-18T00:00:00"/>
    <x v="0"/>
    <x v="0"/>
    <x v="0"/>
    <x v="1"/>
    <s v="Jacob Snyder"/>
    <s v="cohen.raymond@bilearner.com"/>
    <s v="SVG"/>
    <s v="Active"/>
    <s v="Contract"/>
    <s v="Zone B"/>
    <s v="Full-Time"/>
    <s v="Unk"/>
    <m/>
    <x v="1"/>
    <s v="General - Con"/>
    <d v="1994-02-08T00:00:00"/>
    <x v="67"/>
    <s v="30-39"/>
    <s v="CO"/>
    <s v="Technician"/>
    <x v="1"/>
    <n v="90983"/>
    <s v="Black"/>
    <s v="Single"/>
    <s v="Fully Meets"/>
    <n v="4"/>
  </r>
  <r>
    <n v="3495"/>
    <s v="Tia"/>
    <s v="Ellis"/>
    <d v="2023-06-22T00:00:00"/>
    <x v="33"/>
    <x v="11"/>
    <x v="1"/>
    <x v="1"/>
    <s v="Daniel Cabrera"/>
    <s v="tia.ellis@bilearner.com"/>
    <s v="TNS"/>
    <s v="Active"/>
    <s v="Part-Time"/>
    <s v="Zone B"/>
    <s v="Temporary"/>
    <s v="Retirement"/>
    <s v="Night company image able suggest."/>
    <x v="1"/>
    <s v="Wireline Construction"/>
    <d v="1993-01-27T00:00:00"/>
    <x v="68"/>
    <s v="30-39"/>
    <s v="IN"/>
    <s v="Laborer"/>
    <x v="1"/>
    <n v="1115"/>
    <s v="Other"/>
    <s v="Married"/>
    <s v="Fully Meets"/>
    <n v="4"/>
  </r>
  <r>
    <n v="3496"/>
    <s v="Aspen"/>
    <s v="Bentley"/>
    <d v="2021-12-02T00:00:00"/>
    <x v="0"/>
    <x v="0"/>
    <x v="0"/>
    <x v="1"/>
    <s v="Barbara Garcia"/>
    <s v="aspen.bentley@bilearner.com"/>
    <s v="WBL"/>
    <s v="Active"/>
    <s v="Contract"/>
    <s v="Zone A"/>
    <s v="Part-Time"/>
    <s v="Unk"/>
    <m/>
    <x v="1"/>
    <s v="General - Sga"/>
    <d v="1964-09-19T00:00:00"/>
    <x v="69"/>
    <s v="60-69"/>
    <s v="CA"/>
    <s v="Administrator"/>
    <x v="1"/>
    <n v="72233"/>
    <s v="Other"/>
    <s v="Widowed"/>
    <s v="Fully Meets"/>
    <n v="5"/>
  </r>
  <r>
    <n v="3497"/>
    <s v="Graham"/>
    <s v="Rodriguez"/>
    <d v="2021-12-08T00:00:00"/>
    <x v="0"/>
    <x v="0"/>
    <x v="0"/>
    <x v="1"/>
    <s v="Kendra Murray"/>
    <s v="graham.rodriguez@bilearner.com"/>
    <s v="TNS"/>
    <s v="Active"/>
    <s v="Part-Time"/>
    <s v="Zone C"/>
    <s v="Temporary"/>
    <s v="Unk"/>
    <m/>
    <x v="1"/>
    <s v="Project Management - Con"/>
    <d v="1981-02-18T00:00:00"/>
    <x v="70"/>
    <s v="40-49"/>
    <s v="OR"/>
    <s v="Lineman"/>
    <x v="0"/>
    <n v="58210"/>
    <s v="Hispanic"/>
    <s v="Widowed"/>
    <s v="Fully Meets"/>
    <n v="1"/>
  </r>
  <r>
    <n v="3498"/>
    <s v="Joel"/>
    <s v="Mcmillan"/>
    <d v="2023-04-26T00:00:00"/>
    <x v="34"/>
    <x v="21"/>
    <x v="1"/>
    <x v="1"/>
    <s v="Peter Harvey"/>
    <s v="joel.mcmillan@bilearner.com"/>
    <s v="PYZ"/>
    <s v="Active"/>
    <s v="Full-Time"/>
    <s v="Zone A"/>
    <s v="Full-Time"/>
    <s v="Voluntary"/>
    <s v="About allow article. For gas player magazine."/>
    <x v="1"/>
    <s v="General - Sga"/>
    <d v="1998-10-17T00:00:00"/>
    <x v="71"/>
    <s v="20-29"/>
    <s v="KY"/>
    <s v="Laborer"/>
    <x v="0"/>
    <n v="36087"/>
    <s v="White"/>
    <s v="Widowed"/>
    <s v="Fully Meets"/>
    <n v="2"/>
  </r>
  <r>
    <n v="3499"/>
    <s v="Maci"/>
    <s v="Frost"/>
    <d v="2018-09-25T00:00:00"/>
    <x v="35"/>
    <x v="5"/>
    <x v="1"/>
    <x v="1"/>
    <s v="Patrick Daniel"/>
    <s v="maci.frost@bilearner.com"/>
    <s v="WBL"/>
    <s v="Active"/>
    <s v="Part-Time"/>
    <s v="Zone C"/>
    <s v="Temporary"/>
    <s v="Involuntary"/>
    <s v="Seem hand dog. Us six beyond place fund well."/>
    <x v="1"/>
    <s v="Field Operations"/>
    <d v="1971-01-16T00:00:00"/>
    <x v="72"/>
    <s v="50-59"/>
    <s v="KY"/>
    <s v="Technician"/>
    <x v="0"/>
    <n v="61457"/>
    <s v="Asian"/>
    <s v="Widowed"/>
    <s v="Fully Meets"/>
    <n v="5"/>
  </r>
  <r>
    <n v="3500"/>
    <s v="Nevaeh"/>
    <s v="Lucas"/>
    <d v="2018-11-20T00:00:00"/>
    <x v="36"/>
    <x v="23"/>
    <x v="1"/>
    <x v="1"/>
    <s v="Bryan Douglas"/>
    <s v="nevaeh.lucas@bilearner.com"/>
    <s v="NEL"/>
    <s v="Active"/>
    <s v="Full-Time"/>
    <s v="Zone B"/>
    <s v="Part-Time"/>
    <s v="Voluntary"/>
    <s v="Game hour boy not write somebody owner."/>
    <x v="1"/>
    <s v="Shop (Fleet)"/>
    <d v="2000-02-25T00:00:00"/>
    <x v="73"/>
    <s v="20-29"/>
    <s v="TX"/>
    <s v="Mechanic"/>
    <x v="0"/>
    <n v="80424"/>
    <s v="White"/>
    <s v="Divorced"/>
    <s v="Fully Meets"/>
    <n v="1"/>
  </r>
  <r>
    <n v="3501"/>
    <s v="Garrett"/>
    <s v="Zimmerman"/>
    <d v="2020-08-30T00:00:00"/>
    <x v="37"/>
    <x v="24"/>
    <x v="1"/>
    <x v="1"/>
    <s v="Destiny Hopkins"/>
    <s v="garrett.zimmerman@bilearner.com"/>
    <s v="PL"/>
    <s v="Future Start"/>
    <s v="Part-Time"/>
    <s v="Zone A"/>
    <s v="Part-Time"/>
    <s v="Retirement"/>
    <s v="Worker medical commercial participant tough leg."/>
    <x v="1"/>
    <s v="General - Con"/>
    <d v="1959-04-19T00:00:00"/>
    <x v="74"/>
    <s v="60-69"/>
    <s v="TX"/>
    <s v="Technician"/>
    <x v="1"/>
    <n v="6240"/>
    <s v="Other"/>
    <s v="Widowed"/>
    <s v="Fully Meets"/>
    <n v="4"/>
  </r>
  <r>
    <n v="3502"/>
    <s v="Eugene"/>
    <s v="Marks"/>
    <d v="2019-10-01T00:00:00"/>
    <x v="0"/>
    <x v="0"/>
    <x v="0"/>
    <x v="1"/>
    <s v="Angela Morris"/>
    <s v="eugene.marks@bilearner.com"/>
    <s v="BPC"/>
    <s v="Active"/>
    <s v="Full-Time"/>
    <s v="Zone C"/>
    <s v="Temporary"/>
    <s v="Unk"/>
    <m/>
    <x v="1"/>
    <s v="Splicing"/>
    <d v="1976-06-29T00:00:00"/>
    <x v="75"/>
    <s v="40-49"/>
    <s v="TX"/>
    <s v="Electrician"/>
    <x v="1"/>
    <n v="49914"/>
    <s v="White"/>
    <s v="Married"/>
    <s v="Fully Meets"/>
    <n v="1"/>
  </r>
  <r>
    <n v="3503"/>
    <s v="Geovanni"/>
    <s v="Pugh"/>
    <d v="2022-01-20T00:00:00"/>
    <x v="0"/>
    <x v="0"/>
    <x v="0"/>
    <x v="1"/>
    <s v="Erica Franklin"/>
    <s v="geovanni.pugh@bilearner.com"/>
    <s v="CCDR"/>
    <s v="Active"/>
    <s v="Part-Time"/>
    <s v="Zone A"/>
    <s v="Temporary"/>
    <s v="Unk"/>
    <m/>
    <x v="1"/>
    <s v="Project Management - Con"/>
    <d v="1951-07-27T00:00:00"/>
    <x v="76"/>
    <s v="70-79"/>
    <s v="CO"/>
    <s v="Manager"/>
    <x v="1"/>
    <n v="71319"/>
    <s v="Other"/>
    <s v="Single"/>
    <s v="Fully Meets"/>
    <n v="4"/>
  </r>
  <r>
    <n v="3504"/>
    <s v="Javon"/>
    <s v="Kelley"/>
    <d v="2021-10-10T00:00:00"/>
    <x v="0"/>
    <x v="0"/>
    <x v="0"/>
    <x v="1"/>
    <s v="Gabriela Orr"/>
    <s v="javon.kelley@bilearner.com"/>
    <s v="SVG"/>
    <s v="Active"/>
    <s v="Full-Time"/>
    <s v="Zone B"/>
    <s v="Part-Time"/>
    <s v="Unk"/>
    <m/>
    <x v="1"/>
    <s v="General - Con"/>
    <d v="1980-08-23T00:00:00"/>
    <x v="77"/>
    <s v="40-49"/>
    <s v="CO"/>
    <s v="Laborer"/>
    <x v="1"/>
    <n v="27992"/>
    <s v="Hispanic"/>
    <s v="Married"/>
    <s v="Fully Meets"/>
    <n v="2"/>
  </r>
  <r>
    <n v="3505"/>
    <s v="Amaya"/>
    <s v="Hicks"/>
    <d v="2020-08-29T00:00:00"/>
    <x v="0"/>
    <x v="0"/>
    <x v="0"/>
    <x v="1"/>
    <s v="Michael Wilkins"/>
    <s v="amaya.hicks@bilearner.com"/>
    <s v="EW"/>
    <s v="Active"/>
    <s v="Contract"/>
    <s v="Zone B"/>
    <s v="Temporary"/>
    <s v="Unk"/>
    <m/>
    <x v="1"/>
    <s v="Field Operations"/>
    <d v="1943-07-24T00:00:00"/>
    <x v="78"/>
    <s v="80-89"/>
    <s v="IN"/>
    <s v="Groundman"/>
    <x v="1"/>
    <n v="72324"/>
    <s v="Hispanic"/>
    <s v="Widowed"/>
    <s v="Fully Meets"/>
    <n v="1"/>
  </r>
  <r>
    <n v="3506"/>
    <s v="Laila"/>
    <s v="Woodard"/>
    <d v="2019-08-27T00:00:00"/>
    <x v="38"/>
    <x v="25"/>
    <x v="1"/>
    <x v="1"/>
    <s v="Jordan Vega"/>
    <s v="laila.woodard@bilearner.com"/>
    <s v="MSC"/>
    <s v="Active"/>
    <s v="Full-Time"/>
    <s v="Zone B"/>
    <s v="Temporary"/>
    <s v="Voluntary"/>
    <s v="Fund nor half early miss follow."/>
    <x v="1"/>
    <s v="Field Operations"/>
    <d v="1988-07-06T00:00:00"/>
    <x v="79"/>
    <s v="30-39"/>
    <s v="IN"/>
    <s v="Technician"/>
    <x v="1"/>
    <n v="38740"/>
    <s v="Other"/>
    <s v="Married"/>
    <s v="Fully Meets"/>
    <n v="2"/>
  </r>
  <r>
    <n v="3507"/>
    <s v="Ivan"/>
    <s v="Huff"/>
    <d v="2021-02-25T00:00:00"/>
    <x v="39"/>
    <x v="7"/>
    <x v="1"/>
    <x v="1"/>
    <s v="John Miller"/>
    <s v="ivan.huff@bilearner.com"/>
    <s v="TNS"/>
    <s v="Active"/>
    <s v="Full-Time"/>
    <s v="Zone A"/>
    <s v="Full-Time"/>
    <s v="Retirement"/>
    <s v="Line later deal stand sometimes too mind."/>
    <x v="1"/>
    <s v="Project Management - Con"/>
    <d v="1973-03-24T00:00:00"/>
    <x v="80"/>
    <s v="50-59"/>
    <s v="CA"/>
    <s v="Manager"/>
    <x v="1"/>
    <n v="9437"/>
    <s v="White"/>
    <s v="Single"/>
    <s v="Fully Meets"/>
    <n v="4"/>
  </r>
  <r>
    <n v="3508"/>
    <s v="Aidan"/>
    <s v="Harding"/>
    <d v="2021-07-13T00:00:00"/>
    <x v="0"/>
    <x v="0"/>
    <x v="0"/>
    <x v="1"/>
    <s v="Trevor Adkins"/>
    <s v="aidan.harding@bilearner.com"/>
    <s v="CCDR"/>
    <s v="Active"/>
    <s v="Full-Time"/>
    <s v="Zone B"/>
    <s v="Part-Time"/>
    <s v="Unk"/>
    <m/>
    <x v="1"/>
    <s v="Aerial"/>
    <d v="1942-05-26T00:00:00"/>
    <x v="81"/>
    <s v="80-89"/>
    <s v="OR"/>
    <s v="Laborer"/>
    <x v="1"/>
    <n v="9385"/>
    <s v="Asian"/>
    <s v="Single"/>
    <s v="Fully Meets"/>
    <n v="5"/>
  </r>
  <r>
    <n v="3509"/>
    <s v="Cruz"/>
    <s v="Boyer"/>
    <d v="2021-04-14T00:00:00"/>
    <x v="0"/>
    <x v="0"/>
    <x v="0"/>
    <x v="1"/>
    <s v="Marcus Hunt"/>
    <s v="cruz.boyer@bilearner.com"/>
    <s v="BPC"/>
    <s v="Active"/>
    <s v="Part-Time"/>
    <s v="Zone C"/>
    <s v="Full-Time"/>
    <s v="Unk"/>
    <m/>
    <x v="1"/>
    <s v="General - Sga"/>
    <d v="1977-11-04T00:00:00"/>
    <x v="82"/>
    <s v="40-49"/>
    <s v="KY"/>
    <s v="Project Controls"/>
    <x v="0"/>
    <n v="75993"/>
    <s v="Black"/>
    <s v="Married"/>
    <s v="Fully Meets"/>
    <n v="2"/>
  </r>
  <r>
    <n v="3510"/>
    <s v="Raven"/>
    <s v="Koch"/>
    <d v="2020-02-10T00:00:00"/>
    <x v="0"/>
    <x v="0"/>
    <x v="0"/>
    <x v="1"/>
    <s v="Jennifer King"/>
    <s v="raven.koch@bilearner.com"/>
    <s v="PYZ"/>
    <s v="Active"/>
    <s v="Part-Time"/>
    <s v="Zone A"/>
    <s v="Full-Time"/>
    <s v="Unk"/>
    <m/>
    <x v="1"/>
    <s v="General - Con"/>
    <d v="1956-10-17T00:00:00"/>
    <x v="83"/>
    <s v="60-69"/>
    <s v="KY"/>
    <s v="Laborer"/>
    <x v="0"/>
    <n v="65329"/>
    <s v="Hispanic"/>
    <s v="Married"/>
    <s v="Fully Meets"/>
    <n v="2"/>
  </r>
  <r>
    <n v="3511"/>
    <s v="Karli"/>
    <s v="Barker"/>
    <d v="2021-08-17T00:00:00"/>
    <x v="40"/>
    <x v="26"/>
    <x v="1"/>
    <x v="1"/>
    <s v="Shawn Dudley"/>
    <s v="karli.barker@bilearner.com"/>
    <s v="WBL"/>
    <s v="Active"/>
    <s v="Part-Time"/>
    <s v="Zone B"/>
    <s v="Full-Time"/>
    <s v="Resignation"/>
    <s v="Tell paper every."/>
    <x v="1"/>
    <s v="Finance &amp; Accounting"/>
    <d v="1997-02-18T00:00:00"/>
    <x v="84"/>
    <s v="20-29"/>
    <s v="KY"/>
    <s v="Director"/>
    <x v="0"/>
    <n v="41111"/>
    <s v="Asian"/>
    <s v="Divorced"/>
    <s v="Fully Meets"/>
    <n v="4"/>
  </r>
  <r>
    <n v="3512"/>
    <s v="Tyrone"/>
    <s v="Sosa"/>
    <d v="2023-04-17T00:00:00"/>
    <x v="34"/>
    <x v="8"/>
    <x v="1"/>
    <x v="1"/>
    <s v="Lindsay Chang"/>
    <s v="tyrone.sosa@bilearner.com"/>
    <s v="NEL"/>
    <s v="Future Start"/>
    <s v="Contract"/>
    <s v="Zone C"/>
    <s v="Temporary"/>
    <s v="Voluntary"/>
    <s v="Why sport must page bad."/>
    <x v="1"/>
    <s v="Yard (Material Handling)"/>
    <d v="1996-10-25T00:00:00"/>
    <x v="85"/>
    <s v="20-29"/>
    <s v="TX"/>
    <s v="Coordinator"/>
    <x v="0"/>
    <n v="58860"/>
    <s v="Black"/>
    <s v="Single"/>
    <s v="Fully Meets"/>
    <n v="2"/>
  </r>
  <r>
    <n v="3513"/>
    <s v="Damaris"/>
    <s v="Cisneros"/>
    <d v="2022-09-02T00:00:00"/>
    <x v="16"/>
    <x v="27"/>
    <x v="1"/>
    <x v="1"/>
    <s v="Sharon Ruiz"/>
    <s v="damaris.cisneros@bilearner.com"/>
    <s v="PL"/>
    <s v="Future Start"/>
    <s v="Contract"/>
    <s v="Zone C"/>
    <s v="Temporary"/>
    <s v="Involuntary"/>
    <s v="Something sense information final building."/>
    <x v="1"/>
    <s v="General - Con"/>
    <d v="1959-11-13T00:00:00"/>
    <x v="86"/>
    <s v="60-69"/>
    <s v="TX"/>
    <s v="Laborer"/>
    <x v="1"/>
    <n v="93051"/>
    <s v="Other"/>
    <s v="Married"/>
    <s v="Fully Meets"/>
    <n v="5"/>
  </r>
  <r>
    <n v="3514"/>
    <s v="Alexus"/>
    <s v="Estes"/>
    <d v="2020-04-15T00:00:00"/>
    <x v="0"/>
    <x v="0"/>
    <x v="0"/>
    <x v="1"/>
    <s v="April Randolph"/>
    <s v="alexus.estes@bilearner.com"/>
    <s v="BPC"/>
    <s v="Active"/>
    <s v="Full-Time"/>
    <s v="Zone B"/>
    <s v="Part-Time"/>
    <s v="Unk"/>
    <m/>
    <x v="1"/>
    <s v="Wireline Construction"/>
    <d v="1958-01-03T00:00:00"/>
    <x v="87"/>
    <s v="60-69"/>
    <s v="TX"/>
    <s v="Manager"/>
    <x v="1"/>
    <n v="17419"/>
    <s v="Asian"/>
    <s v="Married"/>
    <s v="Fully Meets"/>
    <n v="1"/>
  </r>
  <r>
    <n v="3515"/>
    <s v="Kinsley"/>
    <s v="Flowers"/>
    <d v="2022-03-09T00:00:00"/>
    <x v="41"/>
    <x v="28"/>
    <x v="1"/>
    <x v="1"/>
    <s v="Mary Reilly"/>
    <s v="kinsley.flowers@bilearner.com"/>
    <s v="CCDR"/>
    <s v="Future Start"/>
    <s v="Part-Time"/>
    <s v="Zone A"/>
    <s v="Part-Time"/>
    <s v="Retirement"/>
    <s v="School see rest firm I."/>
    <x v="1"/>
    <s v="Finance &amp; Accounting"/>
    <d v="1997-04-29T00:00:00"/>
    <x v="88"/>
    <s v="20-29"/>
    <s v="CO"/>
    <s v="Controller"/>
    <x v="1"/>
    <n v="59593"/>
    <s v="White"/>
    <s v="Single"/>
    <s v="Fully Meets"/>
    <n v="4"/>
  </r>
  <r>
    <n v="3516"/>
    <s v="Deborah"/>
    <s v="Love"/>
    <d v="2022-04-07T00:00:00"/>
    <x v="42"/>
    <x v="28"/>
    <x v="1"/>
    <x v="1"/>
    <s v="Eric Goodman"/>
    <s v="deborah.love@bilearner.com"/>
    <s v="SVG"/>
    <s v="Active"/>
    <s v="Contract"/>
    <s v="Zone B"/>
    <s v="Part-Time"/>
    <s v="Retirement"/>
    <s v="Source doctor rock group this."/>
    <x v="1"/>
    <s v="Project Management - Con"/>
    <d v="1988-06-25T00:00:00"/>
    <x v="89"/>
    <s v="30-39"/>
    <s v="CO"/>
    <s v="Coordinator"/>
    <x v="1"/>
    <n v="96350"/>
    <s v="Asian"/>
    <s v="Divorced"/>
    <s v="Fully Meets"/>
    <n v="5"/>
  </r>
  <r>
    <n v="3517"/>
    <s v="Milagros"/>
    <s v="Francis"/>
    <d v="2020-02-19T00:00:00"/>
    <x v="0"/>
    <x v="0"/>
    <x v="0"/>
    <x v="1"/>
    <s v="Caleb Schneider"/>
    <s v="milagros.francis@bilearner.com"/>
    <s v="EW"/>
    <s v="Active"/>
    <s v="Part-Time"/>
    <s v="Zone A"/>
    <s v="Part-Time"/>
    <s v="Unk"/>
    <m/>
    <x v="1"/>
    <s v="Splicing"/>
    <d v="1942-01-04T00:00:00"/>
    <x v="90"/>
    <s v="80-89"/>
    <s v="IN"/>
    <s v="Splicer"/>
    <x v="1"/>
    <n v="44469"/>
    <s v="Hispanic"/>
    <s v="Widowed"/>
    <s v="Fully Meets"/>
    <n v="4"/>
  </r>
  <r>
    <n v="3518"/>
    <s v="Roberto"/>
    <s v="Michael"/>
    <d v="2021-04-10T00:00:00"/>
    <x v="43"/>
    <x v="1"/>
    <x v="1"/>
    <x v="1"/>
    <s v="Cheryl Henry"/>
    <s v="roberto.michael@bilearner.com"/>
    <s v="MSC"/>
    <s v="Active"/>
    <s v="Contract"/>
    <s v="Zone B"/>
    <s v="Part-Time"/>
    <s v="Involuntary"/>
    <s v="Little imagine career he produce program."/>
    <x v="1"/>
    <s v="General - Eng"/>
    <d v="1969-05-24T00:00:00"/>
    <x v="91"/>
    <s v="50-59"/>
    <s v="CA"/>
    <s v="Coordinator"/>
    <x v="0"/>
    <n v="13249"/>
    <s v="Hispanic"/>
    <s v="Married"/>
    <s v="Fully Meets"/>
    <n v="2"/>
  </r>
  <r>
    <n v="3519"/>
    <s v="Elaine"/>
    <s v="Ewing"/>
    <d v="2021-12-19T00:00:00"/>
    <x v="44"/>
    <x v="8"/>
    <x v="1"/>
    <x v="1"/>
    <s v="Dan Hernandez"/>
    <s v="elaine.ewing@bilearner.com"/>
    <s v="TNS"/>
    <s v="Active"/>
    <s v="Part-Time"/>
    <s v="Zone C"/>
    <s v="Temporary"/>
    <s v="Resignation"/>
    <s v="Your very trip successful memory to while out."/>
    <x v="1"/>
    <s v="Aerial"/>
    <d v="1951-03-28T00:00:00"/>
    <x v="92"/>
    <s v="70-79"/>
    <s v="CA"/>
    <s v="Groundman"/>
    <x v="1"/>
    <n v="17123"/>
    <s v="Hispanic"/>
    <s v="Widowed"/>
    <s v="Fully Meets"/>
    <n v="2"/>
  </r>
  <r>
    <n v="3520"/>
    <s v="Caiden"/>
    <s v="Munoz"/>
    <d v="2020-12-13T00:00:00"/>
    <x v="45"/>
    <x v="7"/>
    <x v="1"/>
    <x v="1"/>
    <s v="Teresa Daniel"/>
    <s v="caiden.munoz@bilearner.com"/>
    <s v="TNS"/>
    <s v="Active"/>
    <s v="Full-Time"/>
    <s v="Zone C"/>
    <s v="Temporary"/>
    <s v="Involuntary"/>
    <s v="Red some option."/>
    <x v="1"/>
    <s v="Project Management - Con"/>
    <d v="1963-03-01T00:00:00"/>
    <x v="93"/>
    <s v="60-69"/>
    <s v="ND"/>
    <s v="Manager"/>
    <x v="0"/>
    <n v="18983"/>
    <s v="Black"/>
    <s v="Divorced"/>
    <s v="Fully Meets"/>
    <n v="1"/>
  </r>
  <r>
    <n v="3521"/>
    <s v="Jocelyn"/>
    <s v="Bradford"/>
    <d v="2019-02-26T00:00:00"/>
    <x v="0"/>
    <x v="0"/>
    <x v="0"/>
    <x v="1"/>
    <s v="Melissa Decker"/>
    <s v="jocelyn.bradford@bilearner.com"/>
    <s v="WBL"/>
    <s v="Active"/>
    <s v="Contract"/>
    <s v="Zone C"/>
    <s v="Part-Time"/>
    <s v="Unk"/>
    <m/>
    <x v="1"/>
    <s v="General - Con"/>
    <d v="1949-04-16T00:00:00"/>
    <x v="94"/>
    <s v="70-79"/>
    <s v="KY"/>
    <s v="Electrician"/>
    <x v="0"/>
    <n v="51795"/>
    <s v="Asian"/>
    <s v="Divorced"/>
    <s v="Fully Meets"/>
    <n v="4"/>
  </r>
  <r>
    <n v="3522"/>
    <s v="Marques"/>
    <s v="Armstrong"/>
    <d v="2020-03-02T00:00:00"/>
    <x v="0"/>
    <x v="0"/>
    <x v="0"/>
    <x v="1"/>
    <s v="Michael Nguyen"/>
    <s v="marques.armstrong@bilearner.com"/>
    <s v="BPC"/>
    <s v="Active"/>
    <s v="Full-Time"/>
    <s v="Zone C"/>
    <s v="Part-Time"/>
    <s v="Unk"/>
    <m/>
    <x v="1"/>
    <s v="Splicing"/>
    <d v="1983-10-12T00:00:00"/>
    <x v="95"/>
    <s v="40-49"/>
    <s v="KY"/>
    <s v="Splicer"/>
    <x v="0"/>
    <n v="34369"/>
    <s v="Other"/>
    <s v="Single"/>
    <s v="Fully Meets"/>
    <n v="1"/>
  </r>
  <r>
    <n v="3523"/>
    <s v="Rohan"/>
    <s v="Chapman"/>
    <d v="2021-06-25T00:00:00"/>
    <x v="46"/>
    <x v="1"/>
    <x v="1"/>
    <x v="1"/>
    <s v="Tony Mcconnell"/>
    <s v="rohan.chapman@bilearner.com"/>
    <s v="CCDR"/>
    <s v="Active"/>
    <s v="Full-Time"/>
    <s v="Zone A"/>
    <s v="Temporary"/>
    <s v="Resignation"/>
    <s v="Theory grow future week house."/>
    <x v="1"/>
    <s v="General - Con"/>
    <d v="1978-12-19T00:00:00"/>
    <x v="96"/>
    <s v="40-49"/>
    <s v="KY"/>
    <s v="Laborer"/>
    <x v="0"/>
    <n v="23092"/>
    <s v="Other"/>
    <s v="Single"/>
    <s v="Fully Meets"/>
    <n v="2"/>
  </r>
  <r>
    <n v="3524"/>
    <s v="Emmanuel"/>
    <s v="Franklin"/>
    <d v="2021-07-26T00:00:00"/>
    <x v="47"/>
    <x v="28"/>
    <x v="1"/>
    <x v="1"/>
    <s v="Adam Gibson"/>
    <s v="emmanuel.franklin@bilearner.com"/>
    <s v="EW"/>
    <s v="Future Start"/>
    <s v="Contract"/>
    <s v="Zone B"/>
    <s v="Full-Time"/>
    <s v="Resignation"/>
    <s v="Inside week also so."/>
    <x v="1"/>
    <s v="Field Operations"/>
    <d v="1999-11-11T00:00:00"/>
    <x v="97"/>
    <s v="20-29"/>
    <s v="TX"/>
    <s v="Laborer"/>
    <x v="1"/>
    <n v="6074"/>
    <s v="Asian"/>
    <s v="Divorced"/>
    <s v="Fully Meets"/>
    <n v="2"/>
  </r>
  <r>
    <n v="3525"/>
    <s v="Clayton"/>
    <s v="Mccormick"/>
    <d v="2022-07-03T00:00:00"/>
    <x v="48"/>
    <x v="4"/>
    <x v="1"/>
    <x v="1"/>
    <s v="Stephanie Duke"/>
    <s v="clayton.mccormick@bilearner.com"/>
    <s v="MSC"/>
    <s v="Future Start"/>
    <s v="Contract"/>
    <s v="Zone B"/>
    <s v="Temporary"/>
    <s v="Retirement"/>
    <s v="Surface vote old picture."/>
    <x v="1"/>
    <s v="General - Con"/>
    <d v="1967-01-29T00:00:00"/>
    <x v="98"/>
    <s v="50-59"/>
    <s v="TX"/>
    <s v="Foreman"/>
    <x v="1"/>
    <n v="72264"/>
    <s v="Hispanic"/>
    <s v="Single"/>
    <s v="Fully Meets"/>
    <n v="2"/>
  </r>
  <r>
    <n v="3526"/>
    <s v="Darius"/>
    <s v="Krause"/>
    <d v="2022-09-15T00:00:00"/>
    <x v="0"/>
    <x v="0"/>
    <x v="0"/>
    <x v="1"/>
    <s v="Paige Flores MD"/>
    <s v="darius.krause@bilearner.com"/>
    <s v="NEL"/>
    <s v="Active"/>
    <s v="Full-Time"/>
    <s v="Zone B"/>
    <s v="Full-Time"/>
    <s v="Unk"/>
    <m/>
    <x v="1"/>
    <s v="General - Con"/>
    <d v="1948-05-30T00:00:00"/>
    <x v="99"/>
    <s v="70-79"/>
    <s v="TX"/>
    <s v="Foreman"/>
    <x v="1"/>
    <n v="28282"/>
    <s v="White"/>
    <s v="Widowed"/>
    <s v="Fully Meets"/>
    <n v="4"/>
  </r>
  <r>
    <n v="3527"/>
    <s v="Ahmed"/>
    <s v="Hawkins"/>
    <d v="2020-05-01T00:00:00"/>
    <x v="49"/>
    <x v="28"/>
    <x v="1"/>
    <x v="1"/>
    <s v="Hannah Snyder"/>
    <s v="ahmed.hawkins@bilearner.com"/>
    <s v="PL"/>
    <s v="Active"/>
    <s v="Full-Time"/>
    <s v="Zone B"/>
    <s v="Temporary"/>
    <s v="Retirement"/>
    <s v="Especially thing recognize year fine shoulder."/>
    <x v="1"/>
    <s v="Aerial"/>
    <d v="1974-10-15T00:00:00"/>
    <x v="100"/>
    <s v="50-59"/>
    <s v="CO"/>
    <s v="Lineman"/>
    <x v="1"/>
    <n v="46645"/>
    <s v="Black"/>
    <s v="Married"/>
    <s v="Fully Meets"/>
    <n v="1"/>
  </r>
  <r>
    <n v="3528"/>
    <s v="Kymani"/>
    <s v="Benjamin"/>
    <d v="2022-10-13T00:00:00"/>
    <x v="0"/>
    <x v="0"/>
    <x v="0"/>
    <x v="1"/>
    <s v="William Ayala"/>
    <s v="kymani.benjamin@bilearner.com"/>
    <s v="PYZ"/>
    <s v="Active"/>
    <s v="Full-Time"/>
    <s v="Zone C"/>
    <s v="Part-Time"/>
    <s v="Unk"/>
    <m/>
    <x v="1"/>
    <s v="Finance &amp; Accounting"/>
    <d v="1991-12-13T00:00:00"/>
    <x v="101"/>
    <s v="30-39"/>
    <s v="CO"/>
    <s v="Accounting"/>
    <x v="1"/>
    <n v="10790"/>
    <s v="Hispanic"/>
    <s v="Widowed"/>
    <s v="Fully Meets"/>
    <n v="2"/>
  </r>
  <r>
    <n v="3529"/>
    <s v="Callum"/>
    <s v="Mcdaniel"/>
    <d v="2020-01-03T00:00:00"/>
    <x v="50"/>
    <x v="20"/>
    <x v="1"/>
    <x v="1"/>
    <s v="Samuel Moore"/>
    <s v="callum.mcdaniel@bilearner.com"/>
    <s v="SVG"/>
    <s v="Active"/>
    <s v="Part-Time"/>
    <s v="Zone C"/>
    <s v="Full-Time"/>
    <s v="Voluntary"/>
    <s v="Camera spring color about energy provide claim."/>
    <x v="1"/>
    <s v="Field Operations"/>
    <d v="1994-06-18T00:00:00"/>
    <x v="102"/>
    <s v="30-39"/>
    <s v="IN"/>
    <s v="Top Hand"/>
    <x v="1"/>
    <n v="67282"/>
    <s v="Hispanic"/>
    <s v="Single"/>
    <s v="Fully Meets"/>
    <n v="2"/>
  </r>
  <r>
    <n v="3530"/>
    <s v="Zariah"/>
    <s v="Black"/>
    <d v="2019-11-13T00:00:00"/>
    <x v="0"/>
    <x v="0"/>
    <x v="0"/>
    <x v="1"/>
    <s v="Jenna Weaver"/>
    <s v="zariah.black@bilearner.com"/>
    <s v="TNS"/>
    <s v="Active"/>
    <s v="Full-Time"/>
    <s v="Zone B"/>
    <s v="Part-Time"/>
    <s v="Unk"/>
    <m/>
    <x v="1"/>
    <s v="Field Operations"/>
    <d v="1993-06-16T00:00:00"/>
    <x v="103"/>
    <s v="30-39"/>
    <s v="CA"/>
    <s v="Tower Hand"/>
    <x v="0"/>
    <n v="62321"/>
    <s v="Black"/>
    <s v="Widowed"/>
    <s v="Fully Meets"/>
    <n v="2"/>
  </r>
  <r>
    <n v="3531"/>
    <s v="Ronnie"/>
    <s v="Mayer"/>
    <d v="2023-06-17T00:00:00"/>
    <x v="0"/>
    <x v="0"/>
    <x v="0"/>
    <x v="1"/>
    <s v="Dylan Blake"/>
    <s v="ronnie.mayer@bilearner.com"/>
    <s v="WBL"/>
    <s v="Active"/>
    <s v="Full-Time"/>
    <s v="Zone C"/>
    <s v="Full-Time"/>
    <s v="Unk"/>
    <m/>
    <x v="1"/>
    <s v="Project Management - Con"/>
    <d v="1943-05-18T00:00:00"/>
    <x v="104"/>
    <s v="80-89"/>
    <s v="CA"/>
    <s v="Project Manager"/>
    <x v="1"/>
    <n v="18409"/>
    <s v="Black"/>
    <s v="Divorced"/>
    <s v="Fully Meets"/>
    <n v="1"/>
  </r>
  <r>
    <n v="3532"/>
    <s v="Marlon"/>
    <s v="Ford"/>
    <d v="2021-10-14T00:00:00"/>
    <x v="0"/>
    <x v="0"/>
    <x v="0"/>
    <x v="1"/>
    <s v="Monique Anderson"/>
    <s v="marlon.ford@bilearner.com"/>
    <s v="EW"/>
    <s v="Active"/>
    <s v="Part-Time"/>
    <s v="Zone B"/>
    <s v="Full-Time"/>
    <s v="Unk"/>
    <m/>
    <x v="2"/>
    <s v="Wireless"/>
    <d v="1966-11-27T00:00:00"/>
    <x v="105"/>
    <s v="50-59"/>
    <s v="OR"/>
    <s v="Technician"/>
    <x v="0"/>
    <n v="40306"/>
    <s v="Black"/>
    <s v="Widowed"/>
    <s v="Fully Meets"/>
    <n v="1"/>
  </r>
  <r>
    <n v="3533"/>
    <s v="Slade"/>
    <s v="Griffith"/>
    <d v="2021-06-01T00:00:00"/>
    <x v="51"/>
    <x v="7"/>
    <x v="1"/>
    <x v="1"/>
    <s v="Kelsey Gibson"/>
    <s v="slade.griffith@bilearner.com"/>
    <s v="MSC"/>
    <s v="Active"/>
    <s v="Contract"/>
    <s v="Zone B"/>
    <s v="Full-Time"/>
    <s v="Voluntary"/>
    <s v="Pass language out side age evidence."/>
    <x v="1"/>
    <s v="General - Sga"/>
    <d v="1966-11-12T00:00:00"/>
    <x v="106"/>
    <s v="50-59"/>
    <s v="ND"/>
    <s v="Administrator"/>
    <x v="1"/>
    <n v="65183"/>
    <s v="White"/>
    <s v="Married"/>
    <s v="Fully Meets"/>
    <n v="2"/>
  </r>
  <r>
    <n v="3534"/>
    <s v="Lee"/>
    <s v="Frye"/>
    <d v="2018-09-14T00:00:00"/>
    <x v="0"/>
    <x v="0"/>
    <x v="0"/>
    <x v="1"/>
    <s v="Sonia Diaz"/>
    <s v="lee.frye@bilearner.com"/>
    <s v="TNS"/>
    <s v="Active"/>
    <s v="Full-Time"/>
    <s v="Zone A"/>
    <s v="Full-Time"/>
    <s v="Unk"/>
    <m/>
    <x v="1"/>
    <s v="Engineers"/>
    <d v="1959-08-16T00:00:00"/>
    <x v="107"/>
    <s v="60-69"/>
    <s v="KY"/>
    <s v="Engineer"/>
    <x v="0"/>
    <n v="97002"/>
    <s v="Asian"/>
    <s v="Single"/>
    <s v="Fully Meets"/>
    <n v="4"/>
  </r>
  <r>
    <n v="3535"/>
    <s v="Veronica"/>
    <s v="Rowe"/>
    <d v="2018-12-11T00:00:00"/>
    <x v="52"/>
    <x v="29"/>
    <x v="1"/>
    <x v="1"/>
    <s v="Brian Morton"/>
    <s v="veronica.rowe@bilearner.com"/>
    <s v="PYZ"/>
    <s v="Active"/>
    <s v="Full-Time"/>
    <s v="Zone A"/>
    <s v="Temporary"/>
    <s v="Retirement"/>
    <s v="Popular west moment natural step activity."/>
    <x v="1"/>
    <s v="Fielders"/>
    <d v="1994-02-02T00:00:00"/>
    <x v="108"/>
    <s v="30-39"/>
    <s v="KY"/>
    <s v="Engineer"/>
    <x v="0"/>
    <n v="29811"/>
    <s v="Black"/>
    <s v="Single"/>
    <s v="Fully Meets"/>
    <n v="4"/>
  </r>
  <r>
    <n v="3536"/>
    <s v="Aylin"/>
    <s v="Berg"/>
    <d v="2022-08-06T00:00:00"/>
    <x v="0"/>
    <x v="0"/>
    <x v="0"/>
    <x v="1"/>
    <s v="Thomas Holmes"/>
    <s v="aylin.berg@bilearner.com"/>
    <s v="WBL"/>
    <s v="Active"/>
    <s v="Contract"/>
    <s v="Zone C"/>
    <s v="Temporary"/>
    <s v="Unk"/>
    <m/>
    <x v="1"/>
    <s v="General - Sga"/>
    <d v="1989-01-02T00:00:00"/>
    <x v="109"/>
    <s v="30-39"/>
    <s v="GA"/>
    <s v="Administrative"/>
    <x v="0"/>
    <n v="89169"/>
    <s v="Black"/>
    <s v="Single"/>
    <s v="Fully Meets"/>
    <n v="2"/>
  </r>
  <r>
    <n v="3537"/>
    <s v="Neveah"/>
    <s v="Rowe"/>
    <d v="2022-05-28T00:00:00"/>
    <x v="53"/>
    <x v="27"/>
    <x v="1"/>
    <x v="1"/>
    <s v="Dawn Perez"/>
    <s v="neveah.rowe@bilearner.com"/>
    <s v="NEL"/>
    <s v="Future Start"/>
    <s v="Contract"/>
    <s v="Zone C"/>
    <s v="Part-Time"/>
    <s v="Retirement"/>
    <s v="Manager lead both sing."/>
    <x v="1"/>
    <s v="Field Operations"/>
    <d v="1954-07-11T00:00:00"/>
    <x v="110"/>
    <s v="70-79"/>
    <s v="TX"/>
    <s v="Foreman"/>
    <x v="1"/>
    <n v="63882"/>
    <s v="Hispanic"/>
    <s v="Married"/>
    <s v="Fully Meets"/>
    <n v="2"/>
  </r>
  <r>
    <n v="3538"/>
    <s v="Keith"/>
    <s v="Baxter"/>
    <d v="2019-06-16T00:00:00"/>
    <x v="54"/>
    <x v="30"/>
    <x v="1"/>
    <x v="1"/>
    <s v="Diane Parker"/>
    <s v="keith.baxter@bilearner.com"/>
    <s v="PL"/>
    <s v="Future Start"/>
    <s v="Part-Time"/>
    <s v="Zone C"/>
    <s v="Part-Time"/>
    <s v="Resignation"/>
    <s v="And after why station much cell low."/>
    <x v="1"/>
    <s v="Fielders"/>
    <d v="1959-08-29T00:00:00"/>
    <x v="111"/>
    <s v="60-69"/>
    <s v="TX"/>
    <s v="Engineer"/>
    <x v="1"/>
    <n v="62328"/>
    <s v="Asian"/>
    <s v="Widowed"/>
    <s v="Fully Meets"/>
    <n v="2"/>
  </r>
  <r>
    <n v="3539"/>
    <s v="Chaz"/>
    <s v="Bruce"/>
    <d v="2019-12-08T00:00:00"/>
    <x v="0"/>
    <x v="0"/>
    <x v="0"/>
    <x v="1"/>
    <s v="John Johnson"/>
    <s v="chaz.bruce@bilearner.com"/>
    <s v="BPC"/>
    <s v="Active"/>
    <s v="Full-Time"/>
    <s v="Zone C"/>
    <s v="Temporary"/>
    <s v="Unk"/>
    <m/>
    <x v="1"/>
    <s v="General - Con"/>
    <d v="1983-11-27T00:00:00"/>
    <x v="112"/>
    <s v="40-49"/>
    <s v="CO"/>
    <s v="Foreman"/>
    <x v="1"/>
    <n v="74448"/>
    <s v="Hispanic"/>
    <s v="Single"/>
    <s v="Fully Meets"/>
    <n v="5"/>
  </r>
  <r>
    <n v="3540"/>
    <s v="Maya"/>
    <s v="Mccann"/>
    <d v="2020-03-12T00:00:00"/>
    <x v="55"/>
    <x v="31"/>
    <x v="1"/>
    <x v="1"/>
    <s v="Dakota Robinson"/>
    <s v="maya.mccann@bilearner.com"/>
    <s v="CCDR"/>
    <s v="Active"/>
    <s v="Full-Time"/>
    <s v="Zone B"/>
    <s v="Part-Time"/>
    <s v="Retirement"/>
    <s v="American rule surface very figure."/>
    <x v="1"/>
    <s v="Splicing"/>
    <d v="1983-06-09T00:00:00"/>
    <x v="113"/>
    <s v="40-49"/>
    <s v="CO"/>
    <s v="Supervisor"/>
    <x v="1"/>
    <n v="18721"/>
    <s v="White"/>
    <s v="Widowed"/>
    <s v="Exceeds"/>
    <n v="4"/>
  </r>
  <r>
    <n v="3541"/>
    <s v="Aaron"/>
    <s v="Weber"/>
    <d v="2020-04-06T00:00:00"/>
    <x v="56"/>
    <x v="32"/>
    <x v="1"/>
    <x v="1"/>
    <s v="Melanie Garcia"/>
    <s v="aaron.weber@bilearner.com"/>
    <s v="SVG"/>
    <s v="Active"/>
    <s v="Full-Time"/>
    <s v="Zone B"/>
    <s v="Full-Time"/>
    <s v="Involuntary"/>
    <s v="Read stand western white article campaign dog."/>
    <x v="1"/>
    <s v="Field Operations"/>
    <d v="1991-10-27T00:00:00"/>
    <x v="114"/>
    <s v="30-39"/>
    <s v="IN"/>
    <s v="Technician"/>
    <x v="1"/>
    <n v="78938"/>
    <s v="Black"/>
    <s v="Married"/>
    <s v="Exceeds"/>
    <n v="2"/>
  </r>
  <r>
    <n v="3542"/>
    <s v="Ellie"/>
    <s v="Gill"/>
    <d v="2023-04-15T00:00:00"/>
    <x v="0"/>
    <x v="0"/>
    <x v="0"/>
    <x v="1"/>
    <s v="Amanda Knight"/>
    <s v="ellie.gill@bilearner.com"/>
    <s v="EW"/>
    <s v="Active"/>
    <s v="Contract"/>
    <s v="Zone A"/>
    <s v="Temporary"/>
    <s v="Unk"/>
    <m/>
    <x v="1"/>
    <s v="Field Operations"/>
    <d v="1948-03-01T00:00:00"/>
    <x v="115"/>
    <s v="70-79"/>
    <s v="IN"/>
    <s v="Manager"/>
    <x v="1"/>
    <n v="45456"/>
    <s v="White"/>
    <s v="Married"/>
    <s v="Needs Improvement"/>
    <n v="1"/>
  </r>
  <r>
    <n v="3543"/>
    <s v="Rayne"/>
    <s v="Kerr"/>
    <d v="2020-11-10T00:00:00"/>
    <x v="0"/>
    <x v="0"/>
    <x v="0"/>
    <x v="1"/>
    <s v="Kimberly Cardenas"/>
    <s v="rayne.kerr@bilearner.com"/>
    <s v="MSC"/>
    <s v="Active"/>
    <s v="Part-Time"/>
    <s v="Zone A"/>
    <s v="Temporary"/>
    <s v="Unk"/>
    <m/>
    <x v="1"/>
    <s v="General - Con"/>
    <d v="1981-02-18T00:00:00"/>
    <x v="70"/>
    <s v="40-49"/>
    <s v="CA"/>
    <s v="Laborer"/>
    <x v="0"/>
    <n v="45509"/>
    <s v="Black"/>
    <s v="Single"/>
    <s v="Fully Meets"/>
    <n v="2"/>
  </r>
  <r>
    <n v="3544"/>
    <s v="Samara"/>
    <s v="Mcbride"/>
    <d v="2023-06-29T00:00:00"/>
    <x v="57"/>
    <x v="11"/>
    <x v="1"/>
    <x v="1"/>
    <s v="Laura Salinas"/>
    <s v="samara.mcbride@bilearner.com"/>
    <s v="TNS"/>
    <s v="Active"/>
    <s v="Contract"/>
    <s v="Zone A"/>
    <s v="Temporary"/>
    <s v="Retirement"/>
    <s v="Political likely land country."/>
    <x v="1"/>
    <s v="Aerial"/>
    <d v="2000-09-16T00:00:00"/>
    <x v="116"/>
    <s v="20-29"/>
    <s v="CA"/>
    <s v="Foreman"/>
    <x v="1"/>
    <n v="13902"/>
    <s v="Asian"/>
    <s v="Single"/>
    <s v="Fully Meets"/>
    <n v="2"/>
  </r>
  <r>
    <n v="3545"/>
    <s v="Ryann"/>
    <s v="Rubio"/>
    <d v="2022-03-07T00:00:00"/>
    <x v="0"/>
    <x v="0"/>
    <x v="0"/>
    <x v="1"/>
    <s v="Andres Jones"/>
    <s v="ryann.rubio@bilearner.com"/>
    <s v="EW"/>
    <s v="Active"/>
    <s v="Full-Time"/>
    <s v="Zone C"/>
    <s v="Temporary"/>
    <s v="Unk"/>
    <m/>
    <x v="2"/>
    <s v="Field Operations"/>
    <d v="1943-01-28T00:00:00"/>
    <x v="117"/>
    <s v="80-89"/>
    <s v="OR"/>
    <s v="Locator"/>
    <x v="0"/>
    <n v="9733"/>
    <s v="Black"/>
    <s v="Widowed"/>
    <s v="Fully Meets"/>
    <n v="1"/>
  </r>
  <r>
    <n v="3546"/>
    <s v="Paris"/>
    <s v="Carr"/>
    <d v="2021-07-31T00:00:00"/>
    <x v="58"/>
    <x v="3"/>
    <x v="1"/>
    <x v="1"/>
    <s v="Jeffrey Huffman"/>
    <s v="paris.carr@bilearner.com"/>
    <s v="CCDR"/>
    <s v="Active"/>
    <s v="Full-Time"/>
    <s v="Zone B"/>
    <s v="Part-Time"/>
    <s v="Voluntary"/>
    <s v="Baby million million soldier."/>
    <x v="1"/>
    <s v="General - Con"/>
    <d v="1980-07-14T00:00:00"/>
    <x v="118"/>
    <s v="40-49"/>
    <s v="ND"/>
    <s v="Foreman"/>
    <x v="1"/>
    <n v="35786"/>
    <s v="Hispanic"/>
    <s v="Widowed"/>
    <s v="Exceeds"/>
    <n v="1"/>
  </r>
  <r>
    <n v="3547"/>
    <s v="Adriel"/>
    <s v="Wiggins"/>
    <d v="2022-01-20T00:00:00"/>
    <x v="0"/>
    <x v="0"/>
    <x v="0"/>
    <x v="1"/>
    <s v="Sara Edwards"/>
    <s v="adriel.wiggins@bilearner.com"/>
    <s v="BPC"/>
    <s v="Active"/>
    <s v="Contract"/>
    <s v="Zone B"/>
    <s v="Full-Time"/>
    <s v="Unk"/>
    <m/>
    <x v="1"/>
    <s v="Project Management - Eng"/>
    <d v="1947-03-25T00:00:00"/>
    <x v="119"/>
    <s v="70-79"/>
    <s v="KY"/>
    <s v="Supervisor"/>
    <x v="0"/>
    <n v="1919"/>
    <s v="Other"/>
    <s v="Married"/>
    <s v="Needs Improvement"/>
    <n v="2"/>
  </r>
  <r>
    <n v="3548"/>
    <s v="Sanaa"/>
    <s v="Glass"/>
    <d v="2021-07-11T00:00:00"/>
    <x v="59"/>
    <x v="1"/>
    <x v="1"/>
    <x v="1"/>
    <s v="Stephen Garcia"/>
    <s v="sanaa.glass@bilearner.com"/>
    <s v="WBL"/>
    <s v="Active"/>
    <s v="Part-Time"/>
    <s v="Zone A"/>
    <s v="Full-Time"/>
    <s v="Resignation"/>
    <s v="Bit reveal forget the."/>
    <x v="1"/>
    <s v="General - Con"/>
    <d v="1964-01-25T00:00:00"/>
    <x v="120"/>
    <s v="60-69"/>
    <s v="KY"/>
    <s v="Technician"/>
    <x v="0"/>
    <n v="40135"/>
    <s v="White"/>
    <s v="Single"/>
    <s v="Fully Meets"/>
    <n v="1"/>
  </r>
  <r>
    <n v="3549"/>
    <s v="Ryan"/>
    <s v="Lynch"/>
    <d v="2018-10-15T00:00:00"/>
    <x v="60"/>
    <x v="24"/>
    <x v="1"/>
    <x v="1"/>
    <s v="Tracy Castro MD"/>
    <s v="ryan.lynch@bilearner.com"/>
    <s v="TNS"/>
    <s v="Active"/>
    <s v="Full-Time"/>
    <s v="Zone C"/>
    <s v="Full-Time"/>
    <s v="Retirement"/>
    <s v="Fact southern recognize themselves type mean."/>
    <x v="1"/>
    <s v="Field Operations"/>
    <d v="1955-03-17T00:00:00"/>
    <x v="121"/>
    <s v="70-79"/>
    <s v="GA"/>
    <s v="Technician"/>
    <x v="0"/>
    <n v="72975"/>
    <s v="Black"/>
    <s v="Divorced"/>
    <s v="Fully Meets"/>
    <n v="2"/>
  </r>
  <r>
    <n v="3550"/>
    <s v="Charlie"/>
    <s v="Atkinson"/>
    <d v="2021-11-26T00:00:00"/>
    <x v="61"/>
    <x v="33"/>
    <x v="1"/>
    <x v="1"/>
    <s v="Jennifer Hicks"/>
    <s v="charlie.atkinson@bilearner.com"/>
    <s v="SVG"/>
    <s v="Future Start"/>
    <s v="Part-Time"/>
    <s v="Zone C"/>
    <s v="Temporary"/>
    <s v="Resignation"/>
    <s v="Will person decade Republican."/>
    <x v="1"/>
    <s v="Wireline Construction"/>
    <d v="1988-03-26T00:00:00"/>
    <x v="122"/>
    <s v="30-39"/>
    <s v="TX"/>
    <s v="Billing"/>
    <x v="1"/>
    <n v="57754"/>
    <s v="White"/>
    <s v="Divorced"/>
    <s v="Fully Meets"/>
    <n v="1"/>
  </r>
  <r>
    <n v="3551"/>
    <s v="Emery"/>
    <s v="Roach"/>
    <d v="2018-08-11T00:00:00"/>
    <x v="0"/>
    <x v="0"/>
    <x v="0"/>
    <x v="1"/>
    <s v="Victoria Bailey"/>
    <s v="emery.roach@bilearner.com"/>
    <s v="PYZ"/>
    <s v="Active"/>
    <s v="Part-Time"/>
    <s v="Zone C"/>
    <s v="Part-Time"/>
    <s v="Unk"/>
    <m/>
    <x v="1"/>
    <s v="Engineers"/>
    <d v="1954-07-04T00:00:00"/>
    <x v="123"/>
    <s v="70-79"/>
    <s v="TX"/>
    <s v="Engineer"/>
    <x v="1"/>
    <n v="81142"/>
    <s v="Black"/>
    <s v="Married"/>
    <s v="Needs Improvement"/>
    <n v="4"/>
  </r>
  <r>
    <n v="3552"/>
    <s v="Harper"/>
    <s v="Ramos"/>
    <d v="2020-02-16T00:00:00"/>
    <x v="62"/>
    <x v="19"/>
    <x v="1"/>
    <x v="1"/>
    <s v="Maria Chan"/>
    <s v="harper.ramos@bilearner.com"/>
    <s v="PL"/>
    <s v="Active"/>
    <s v="Full-Time"/>
    <s v="Zone B"/>
    <s v="Full-Time"/>
    <s v="Retirement"/>
    <s v="Stand possible truth bank on meet daughter."/>
    <x v="1"/>
    <s v="Field Operations"/>
    <d v="1942-08-11T00:00:00"/>
    <x v="124"/>
    <s v="80-89"/>
    <s v="CO"/>
    <s v="Foreman"/>
    <x v="1"/>
    <n v="28714"/>
    <s v="White"/>
    <s v="Single"/>
    <s v="Needs Improvement"/>
    <n v="1"/>
  </r>
  <r>
    <n v="3553"/>
    <s v="Khalil"/>
    <s v="Mendez"/>
    <d v="2020-01-20T00:00:00"/>
    <x v="0"/>
    <x v="0"/>
    <x v="0"/>
    <x v="1"/>
    <s v="Regina Martinez"/>
    <s v="khalil.mendez@bilearner.com"/>
    <s v="NEL"/>
    <s v="Active"/>
    <s v="Contract"/>
    <s v="Zone C"/>
    <s v="Temporary"/>
    <s v="Unk"/>
    <m/>
    <x v="1"/>
    <s v="Field Operations"/>
    <d v="1949-05-07T00:00:00"/>
    <x v="125"/>
    <s v="70-79"/>
    <s v="CO"/>
    <s v="Foreman"/>
    <x v="1"/>
    <n v="50379"/>
    <s v="Black"/>
    <s v="Divorced"/>
    <s v="Fully Meets"/>
    <n v="4"/>
  </r>
  <r>
    <n v="3554"/>
    <s v="Lizeth"/>
    <s v="Holland"/>
    <d v="2019-03-31T00:00:00"/>
    <x v="0"/>
    <x v="0"/>
    <x v="0"/>
    <x v="1"/>
    <s v="Tonya Martin"/>
    <s v="lizeth.holland@bilearner.com"/>
    <s v="MSC"/>
    <s v="Active"/>
    <s v="Part-Time"/>
    <s v="Zone C"/>
    <s v="Temporary"/>
    <s v="Unk"/>
    <m/>
    <x v="1"/>
    <s v="People Services"/>
    <d v="1958-10-14T00:00:00"/>
    <x v="126"/>
    <s v="60-69"/>
    <s v="IN"/>
    <s v="Cpo"/>
    <x v="1"/>
    <n v="78385"/>
    <s v="Asian"/>
    <s v="Widowed"/>
    <s v="Fully Meets"/>
    <n v="1"/>
  </r>
  <r>
    <n v="3555"/>
    <s v="Matilda"/>
    <s v="Randall"/>
    <d v="2023-01-06T00:00:00"/>
    <x v="63"/>
    <x v="19"/>
    <x v="1"/>
    <x v="1"/>
    <s v="Daniel Wolf"/>
    <s v="matilda.randall@bilearner.com"/>
    <s v="EW"/>
    <s v="Active"/>
    <s v="Full-Time"/>
    <s v="Zone C"/>
    <s v="Temporary"/>
    <s v="Resignation"/>
    <s v="Choose list of all nor stock."/>
    <x v="1"/>
    <s v="General - Eng"/>
    <d v="1988-01-11T00:00:00"/>
    <x v="127"/>
    <s v="30-39"/>
    <s v="IN"/>
    <s v="Drafter"/>
    <x v="0"/>
    <n v="48104"/>
    <s v="Hispanic"/>
    <s v="Widowed"/>
    <s v="Fully Meets"/>
    <n v="4"/>
  </r>
  <r>
    <n v="3556"/>
    <s v="Damien"/>
    <s v="Howe"/>
    <d v="2019-07-18T00:00:00"/>
    <x v="64"/>
    <x v="34"/>
    <x v="1"/>
    <x v="1"/>
    <s v="Sarah Petersen"/>
    <s v="damien.howe@bilearner.com"/>
    <s v="CCDR"/>
    <s v="Active"/>
    <s v="Full-Time"/>
    <s v="Zone B"/>
    <s v="Temporary"/>
    <s v="Retirement"/>
    <s v="Community material much behind."/>
    <x v="1"/>
    <s v="Wireline Construction"/>
    <d v="1961-06-16T00:00:00"/>
    <x v="128"/>
    <s v="60-69"/>
    <s v="CA"/>
    <s v="Vp"/>
    <x v="1"/>
    <n v="86009"/>
    <s v="White"/>
    <s v="Single"/>
    <s v="Exceeds"/>
    <n v="2"/>
  </r>
  <r>
    <n v="3557"/>
    <s v="Nicholas"/>
    <s v="Obrien"/>
    <d v="2019-02-13T00:00:00"/>
    <x v="0"/>
    <x v="0"/>
    <x v="0"/>
    <x v="1"/>
    <s v="Victoria Christian DDS"/>
    <s v="nicholas.obrien@bilearner.com"/>
    <s v="BPC"/>
    <s v="Active"/>
    <s v="Part-Time"/>
    <s v="Zone C"/>
    <s v="Temporary"/>
    <s v="Unk"/>
    <m/>
    <x v="1"/>
    <s v="Field Operations"/>
    <d v="1960-06-06T00:00:00"/>
    <x v="129"/>
    <s v="60-69"/>
    <s v="MA"/>
    <s v="Operator"/>
    <x v="1"/>
    <n v="68837"/>
    <s v="Other"/>
    <s v="Single"/>
    <s v="Fully Meets"/>
    <n v="2"/>
  </r>
  <r>
    <n v="3558"/>
    <s v="Mildred"/>
    <s v="Gentry"/>
    <d v="2018-12-30T00:00:00"/>
    <x v="0"/>
    <x v="0"/>
    <x v="0"/>
    <x v="0"/>
    <s v="Erin Moore"/>
    <s v="mildred.gentry@bilearner.com"/>
    <s v="MSC"/>
    <s v="Active"/>
    <s v="Part-Time"/>
    <s v="Zone A"/>
    <s v="Part-Time"/>
    <s v="Unk"/>
    <m/>
    <x v="0"/>
    <s v="Yard (Material Handling)"/>
    <d v="1959-06-04T00:00:00"/>
    <x v="130"/>
    <s v="60-69"/>
    <s v="MA"/>
    <s v="Manager"/>
    <x v="0"/>
    <n v="2145"/>
    <s v="Black"/>
    <s v="Single"/>
    <s v="Fully Meets"/>
    <n v="1"/>
  </r>
  <r>
    <n v="3559"/>
    <s v="Wilson K"/>
    <s v="Adinolfi"/>
    <d v="2019-11-06T00:00:00"/>
    <x v="65"/>
    <x v="33"/>
    <x v="1"/>
    <x v="0"/>
    <s v="Andrea Gutierrez"/>
    <s v="wilson k.adinolfi@bilearner.com"/>
    <s v="NEL"/>
    <s v="Active"/>
    <s v="Part-Time"/>
    <s v="Zone C"/>
    <s v="Full-Time"/>
    <s v="Retirement"/>
    <s v="Age approach seek person across yes care."/>
    <x v="0"/>
    <s v="Field Operations"/>
    <d v="1991-11-18T00:00:00"/>
    <x v="131"/>
    <s v="30-39"/>
    <s v="MA"/>
    <s v="Assistant"/>
    <x v="1"/>
    <n v="1960"/>
    <s v="White"/>
    <s v="Single"/>
    <s v="Fully Meets"/>
    <n v="2"/>
  </r>
  <r>
    <n v="3560"/>
    <s v="Joanne"/>
    <s v="Handschiegl"/>
    <d v="2022-06-01T00:00:00"/>
    <x v="0"/>
    <x v="0"/>
    <x v="0"/>
    <x v="0"/>
    <s v="Wanda Ross DDS"/>
    <s v="joanne.handschiegl@bilearner.com"/>
    <s v="MSC"/>
    <s v="Active"/>
    <s v="Contract"/>
    <s v="Zone C"/>
    <s v="Full-Time"/>
    <s v="Unk"/>
    <m/>
    <x v="0"/>
    <s v="Field Operations"/>
    <d v="1954-02-18T00:00:00"/>
    <x v="132"/>
    <s v="70-79"/>
    <s v="MA"/>
    <s v="Technician"/>
    <x v="0"/>
    <n v="2127"/>
    <s v="Asian"/>
    <s v="Divorced"/>
    <s v="Exceeds"/>
    <n v="4"/>
  </r>
  <r>
    <n v="3561"/>
    <s v="Dianna"/>
    <s v="Blount"/>
    <d v="2023-03-28T00:00:00"/>
    <x v="0"/>
    <x v="0"/>
    <x v="0"/>
    <x v="2"/>
    <s v="Steven King"/>
    <s v="dianna.blount@bilearner.com"/>
    <s v="BPC"/>
    <s v="Active"/>
    <s v="Part-Time"/>
    <s v="Zone C"/>
    <s v="Temporary"/>
    <s v="Unk"/>
    <m/>
    <x v="0"/>
    <s v="General - Con"/>
    <d v="1959-01-31T00:00:00"/>
    <x v="133"/>
    <s v="60-69"/>
    <s v="MA"/>
    <s v="Technician"/>
    <x v="0"/>
    <n v="2171"/>
    <s v="White"/>
    <s v="Married"/>
    <s v="Fully Meets"/>
    <n v="5"/>
  </r>
  <r>
    <n v="3562"/>
    <s v="Jean"/>
    <s v="Crimmings"/>
    <d v="2019-05-21T00:00:00"/>
    <x v="23"/>
    <x v="35"/>
    <x v="1"/>
    <x v="0"/>
    <s v="Stephen Rodriguez"/>
    <s v="jean.crimmings@bilearner.com"/>
    <s v="CCDR"/>
    <s v="Future Start"/>
    <s v="Contract"/>
    <s v="Zone B"/>
    <s v="Full-Time"/>
    <s v="Retirement"/>
    <s v="Whom summer common produce despite follow."/>
    <x v="0"/>
    <s v="Shop (Fleet)"/>
    <d v="1954-04-09T00:00:00"/>
    <x v="134"/>
    <s v="70-79"/>
    <s v="MA"/>
    <s v="Manager"/>
    <x v="0"/>
    <n v="1821"/>
    <s v="Other"/>
    <s v="Single"/>
    <s v="Exceeds"/>
    <n v="2"/>
  </r>
  <r>
    <n v="3563"/>
    <s v="Nore"/>
    <s v="Sadki"/>
    <d v="2019-01-01T00:00:00"/>
    <x v="0"/>
    <x v="0"/>
    <x v="0"/>
    <x v="0"/>
    <s v="Patricia Carter"/>
    <s v="nore.sadki@bilearner.com"/>
    <s v="WBL"/>
    <s v="Active"/>
    <s v="Contract"/>
    <s v="Zone B"/>
    <s v="Full-Time"/>
    <s v="Unk"/>
    <m/>
    <x v="0"/>
    <s v="Field Operations"/>
    <d v="1946-10-15T00:00:00"/>
    <x v="135"/>
    <s v="70-79"/>
    <s v="MA"/>
    <s v="Driver"/>
    <x v="1"/>
    <n v="2148"/>
    <s v="Black"/>
    <s v="Widowed"/>
    <s v="PIP"/>
    <n v="4"/>
  </r>
  <r>
    <n v="3564"/>
    <s v="Susan"/>
    <s v="Lundy"/>
    <d v="2019-01-26T00:00:00"/>
    <x v="66"/>
    <x v="36"/>
    <x v="1"/>
    <x v="2"/>
    <s v="Diana Johnson"/>
    <s v="susan.lundy@bilearner.com"/>
    <s v="SVG"/>
    <s v="Voluntarily Terminated"/>
    <s v="Full-Time"/>
    <s v="Zone C"/>
    <s v="Temporary"/>
    <s v="Resignation"/>
    <s v="Week degree party available measure."/>
    <x v="0"/>
    <s v="Aerial"/>
    <d v="1994-11-07T00:00:00"/>
    <x v="136"/>
    <s v="30-39"/>
    <s v="MA"/>
    <s v="Lineman"/>
    <x v="0"/>
    <n v="2122"/>
    <s v="White"/>
    <s v="Divorced"/>
    <s v="Fully Meets"/>
    <n v="1"/>
  </r>
  <r>
    <n v="3565"/>
    <s v="Kramer"/>
    <s v="Keatts"/>
    <d v="2021-09-11T00:00:00"/>
    <x v="0"/>
    <x v="0"/>
    <x v="0"/>
    <x v="0"/>
    <s v="Diana Good"/>
    <s v="kramer.keatts@bilearner.com"/>
    <s v="WBL"/>
    <s v="Active"/>
    <s v="Part-Time"/>
    <s v="Zone B"/>
    <s v="Full-Time"/>
    <s v="Unk"/>
    <m/>
    <x v="0"/>
    <s v="General - Con"/>
    <d v="1968-05-10T00:00:00"/>
    <x v="137"/>
    <s v="50-59"/>
    <s v="MA"/>
    <s v="Lineman"/>
    <x v="1"/>
    <n v="1887"/>
    <s v="Other"/>
    <s v="Divorced"/>
    <s v="Fully Meets"/>
    <n v="4"/>
  </r>
  <r>
    <n v="3566"/>
    <s v="Maliki"/>
    <s v="Moumanil"/>
    <d v="2021-09-26T00:00:00"/>
    <x v="0"/>
    <x v="0"/>
    <x v="0"/>
    <x v="2"/>
    <s v="Desiree Stephens"/>
    <s v="maliki.moumanil@bilearner.com"/>
    <s v="PL"/>
    <s v="Active"/>
    <s v="Part-Time"/>
    <s v="Zone A"/>
    <s v="Part-Time"/>
    <s v="Unk"/>
    <m/>
    <x v="0"/>
    <s v="Aerial"/>
    <d v="1963-10-05T00:00:00"/>
    <x v="138"/>
    <s v="60-69"/>
    <s v="MA"/>
    <s v="Lineman"/>
    <x v="1"/>
    <n v="1460"/>
    <s v="Black"/>
    <s v="Single"/>
    <s v="Fully Meets"/>
    <n v="2"/>
  </r>
  <r>
    <n v="3567"/>
    <s v="Nader"/>
    <s v="Barton"/>
    <d v="2023-03-04T00:00:00"/>
    <x v="0"/>
    <x v="0"/>
    <x v="0"/>
    <x v="0"/>
    <s v="Debra Garcia"/>
    <s v="nader.barton@bilearner.com"/>
    <s v="EW"/>
    <s v="Active"/>
    <s v="Full-Time"/>
    <s v="Zone C"/>
    <s v="Full-Time"/>
    <s v="Unk"/>
    <m/>
    <x v="0"/>
    <s v="General - Sga"/>
    <d v="1966-09-02T00:00:00"/>
    <x v="139"/>
    <s v="50-59"/>
    <s v="MA"/>
    <s v="Technician"/>
    <x v="1"/>
    <n v="2747"/>
    <s v="Asian"/>
    <s v="Widowed"/>
    <s v="Fully Meets"/>
    <n v="4"/>
  </r>
  <r>
    <n v="3568"/>
    <s v="Quinn"/>
    <s v="Rarrick"/>
    <d v="2023-07-11T00:00:00"/>
    <x v="67"/>
    <x v="11"/>
    <x v="1"/>
    <x v="0"/>
    <s v="Susan Brown"/>
    <s v="quinn.rarrick@bilearner.com"/>
    <s v="EW"/>
    <s v="Voluntarily Terminated"/>
    <s v="Full-Time"/>
    <s v="Zone B"/>
    <s v="Part-Time"/>
    <s v="Involuntary"/>
    <s v="Couple really very hear."/>
    <x v="0"/>
    <s v="Field Operations"/>
    <d v="1974-12-08T00:00:00"/>
    <x v="140"/>
    <s v="50-59"/>
    <s v="MA"/>
    <s v="Foreman"/>
    <x v="1"/>
    <n v="2478"/>
    <s v="Asian"/>
    <s v="Divorced"/>
    <s v="Fully Meets"/>
    <n v="2"/>
  </r>
  <r>
    <n v="3569"/>
    <s v="Beatrice"/>
    <s v="Chace"/>
    <d v="2019-02-09T00:00:00"/>
    <x v="68"/>
    <x v="18"/>
    <x v="1"/>
    <x v="0"/>
    <s v="Margaret Hampton"/>
    <s v="beatrice.chace@bilearner.com"/>
    <s v="MSC"/>
    <s v="Active"/>
    <s v="Part-Time"/>
    <s v="Zone B"/>
    <s v="Temporary"/>
    <s v="Involuntary"/>
    <s v="Trial little must kitchen recently."/>
    <x v="0"/>
    <s v="Catv"/>
    <d v="1995-07-19T00:00:00"/>
    <x v="141"/>
    <s v="30-39"/>
    <s v="MA"/>
    <s v="Supervisor"/>
    <x v="0"/>
    <n v="2763"/>
    <s v="Hispanic"/>
    <s v="Divorced"/>
    <s v="Fully Meets"/>
    <n v="2"/>
  </r>
  <r>
    <n v="3570"/>
    <s v="Adrienne J"/>
    <s v="Homberger"/>
    <d v="2019-04-19T00:00:00"/>
    <x v="69"/>
    <x v="31"/>
    <x v="1"/>
    <x v="2"/>
    <s v="Brandon Miller"/>
    <s v="adrienne j.homberger@bilearner.com"/>
    <s v="TNS"/>
    <s v="Voluntarily Terminated"/>
    <s v="Full-Time"/>
    <s v="Zone B"/>
    <s v="Temporary"/>
    <s v="Voluntary"/>
    <s v="Change instead determine share far leg ground."/>
    <x v="0"/>
    <s v="Fielders"/>
    <d v="1974-11-23T00:00:00"/>
    <x v="142"/>
    <s v="50-59"/>
    <s v="MA"/>
    <s v="Engineer"/>
    <x v="0"/>
    <n v="2445"/>
    <s v="Asian"/>
    <s v="Married"/>
    <s v="Fully Meets"/>
    <n v="1"/>
  </r>
  <r>
    <n v="3571"/>
    <s v="Marilyn"/>
    <s v="Linares"/>
    <d v="2022-07-07T00:00:00"/>
    <x v="70"/>
    <x v="14"/>
    <x v="1"/>
    <x v="0"/>
    <s v="Dr. Matthew Schmitt"/>
    <s v="marilyn.linares@bilearner.com"/>
    <s v="NEL"/>
    <s v="Voluntarily Terminated"/>
    <s v="Part-Time"/>
    <s v="Zone C"/>
    <s v="Full-Time"/>
    <s v="Resignation"/>
    <s v="Heavy throughout program."/>
    <x v="0"/>
    <s v="Field Operations"/>
    <d v="1947-08-29T00:00:00"/>
    <x v="143"/>
    <s v="70-79"/>
    <s v="MA"/>
    <s v="Engineer"/>
    <x v="0"/>
    <n v="1886"/>
    <s v="White"/>
    <s v="Widowed"/>
    <s v="Fully Meets"/>
    <n v="4"/>
  </r>
  <r>
    <n v="3572"/>
    <s v="Timothy"/>
    <s v="Sullivan"/>
    <d v="2019-03-12T00:00:00"/>
    <x v="71"/>
    <x v="1"/>
    <x v="1"/>
    <x v="0"/>
    <s v="Shawn Berry"/>
    <s v="timothy.sullivan@bilearner.com"/>
    <s v="WBL"/>
    <s v="Active"/>
    <s v="Contract"/>
    <s v="Zone A"/>
    <s v="Part-Time"/>
    <s v="Retirement"/>
    <s v="Where first Mr remember crime."/>
    <x v="0"/>
    <s v="Fielders"/>
    <d v="1994-06-07T00:00:00"/>
    <x v="144"/>
    <s v="30-39"/>
    <s v="MA"/>
    <s v="Engineer"/>
    <x v="1"/>
    <n v="2747"/>
    <s v="White"/>
    <s v="Single"/>
    <s v="Fully Meets"/>
    <n v="5"/>
  </r>
  <r>
    <n v="3573"/>
    <s v="Jennifer"/>
    <s v="Medeiros"/>
    <d v="2020-03-09T00:00:00"/>
    <x v="72"/>
    <x v="23"/>
    <x v="1"/>
    <x v="0"/>
    <s v="Brittany Martin"/>
    <s v="jennifer.medeiros@bilearner.com"/>
    <s v="NEL"/>
    <s v="Active"/>
    <s v="Contract"/>
    <s v="Zone B"/>
    <s v="Full-Time"/>
    <s v="Involuntary"/>
    <s v="Cup purpose hundred region similar."/>
    <x v="0"/>
    <s v="Field Operations"/>
    <d v="1983-10-26T00:00:00"/>
    <x v="145"/>
    <s v="40-49"/>
    <s v="MA"/>
    <s v="Driller"/>
    <x v="0"/>
    <n v="2346"/>
    <s v="Asian"/>
    <s v="Divorced"/>
    <s v="Exceeds"/>
    <n v="4"/>
  </r>
  <r>
    <n v="3574"/>
    <s v="Anna"/>
    <s v="Von Massenbach"/>
    <d v="2021-05-18T00:00:00"/>
    <x v="73"/>
    <x v="20"/>
    <x v="1"/>
    <x v="0"/>
    <s v="Timothy Weaver"/>
    <s v="anna.von massenbach@bilearner.com"/>
    <s v="WBL"/>
    <s v="Future Start"/>
    <s v="Contract"/>
    <s v="Zone B"/>
    <s v="Full-Time"/>
    <s v="Involuntary"/>
    <s v="News quite number answer program."/>
    <x v="0"/>
    <s v="Underground"/>
    <d v="1951-05-06T00:00:00"/>
    <x v="146"/>
    <s v="70-79"/>
    <s v="MA"/>
    <s v="Laborer"/>
    <x v="0"/>
    <n v="2124"/>
    <s v="Hispanic"/>
    <s v="Widowed"/>
    <s v="Fully Meets"/>
    <n v="1"/>
  </r>
  <r>
    <n v="3575"/>
    <s v="George"/>
    <s v="Johnson"/>
    <d v="2021-04-28T00:00:00"/>
    <x v="74"/>
    <x v="27"/>
    <x v="1"/>
    <x v="0"/>
    <s v="Amanda Smith"/>
    <s v="george.johnson@bilearner.com"/>
    <s v="MSC"/>
    <s v="Voluntarily Terminated"/>
    <s v="Part-Time"/>
    <s v="Zone A"/>
    <s v="Temporary"/>
    <s v="Resignation"/>
    <s v="Big large training region."/>
    <x v="0"/>
    <s v="Field Operations"/>
    <d v="1987-03-05T00:00:00"/>
    <x v="147"/>
    <s v="30-39"/>
    <s v="MA"/>
    <s v="Groundman"/>
    <x v="1"/>
    <n v="2445"/>
    <s v="Hispanic"/>
    <s v="Single"/>
    <s v="Exceeds"/>
    <n v="5"/>
  </r>
  <r>
    <n v="3576"/>
    <s v="Angela"/>
    <s v="Erilus"/>
    <d v="2021-07-21T00:00:00"/>
    <x v="75"/>
    <x v="37"/>
    <x v="1"/>
    <x v="2"/>
    <s v="Marc Cummings"/>
    <s v="angela.erilus@bilearner.com"/>
    <s v="PL"/>
    <s v="Active"/>
    <s v="Full-Time"/>
    <s v="Zone B"/>
    <s v="Full-Time"/>
    <s v="Voluntary"/>
    <s v="Reflect off growth mouth have."/>
    <x v="0"/>
    <s v="Engineers"/>
    <d v="1992-04-26T00:00:00"/>
    <x v="148"/>
    <s v="30-39"/>
    <s v="MA"/>
    <s v="Project Manager"/>
    <x v="0"/>
    <n v="2133"/>
    <s v="Asian"/>
    <s v="Single"/>
    <s v="Exceeds"/>
    <n v="4"/>
  </r>
  <r>
    <n v="3577"/>
    <s v="Miguel"/>
    <s v="Estremera"/>
    <d v="2019-09-15T00:00:00"/>
    <x v="0"/>
    <x v="0"/>
    <x v="0"/>
    <x v="0"/>
    <s v="James Rodriguez"/>
    <s v="miguel.estremera@bilearner.com"/>
    <s v="BPC"/>
    <s v="Active"/>
    <s v="Part-Time"/>
    <s v="Zone C"/>
    <s v="Temporary"/>
    <s v="Unk"/>
    <m/>
    <x v="0"/>
    <s v="Field Operations"/>
    <d v="1957-05-30T00:00:00"/>
    <x v="149"/>
    <s v="60-69"/>
    <s v="MA"/>
    <s v="Tower Hand"/>
    <x v="1"/>
    <n v="2129"/>
    <s v="White"/>
    <s v="Widowed"/>
    <s v="Fully Meets"/>
    <n v="4"/>
  </r>
  <r>
    <n v="3578"/>
    <s v="Clinton"/>
    <s v="Owad"/>
    <d v="2019-05-04T00:00:00"/>
    <x v="0"/>
    <x v="0"/>
    <x v="0"/>
    <x v="0"/>
    <s v="Elizabeth Sullivan MD"/>
    <s v="clinton.owad@bilearner.com"/>
    <s v="WBL"/>
    <s v="Active"/>
    <s v="Full-Time"/>
    <s v="Zone A"/>
    <s v="Temporary"/>
    <s v="Unk"/>
    <m/>
    <x v="0"/>
    <s v="Field Operations"/>
    <d v="1957-05-30T00:00:00"/>
    <x v="149"/>
    <s v="60-69"/>
    <s v="MA"/>
    <s v="Technician"/>
    <x v="1"/>
    <n v="1760"/>
    <s v="Hispanic"/>
    <s v="Married"/>
    <s v="Exceeds"/>
    <n v="2"/>
  </r>
  <r>
    <n v="3579"/>
    <s v="Constance"/>
    <s v="Sloan"/>
    <d v="2021-05-20T00:00:00"/>
    <x v="0"/>
    <x v="0"/>
    <x v="0"/>
    <x v="2"/>
    <s v="Sean Marsh"/>
    <s v="constance.sloan@bilearner.com"/>
    <s v="BPC"/>
    <s v="Active"/>
    <s v="Full-Time"/>
    <s v="Zone C"/>
    <s v="Part-Time"/>
    <s v="Unk"/>
    <m/>
    <x v="0"/>
    <s v="Field Operations"/>
    <d v="1946-11-15T00:00:00"/>
    <x v="150"/>
    <s v="70-79"/>
    <s v="MA"/>
    <s v="Laborer"/>
    <x v="0"/>
    <n v="1851"/>
    <s v="Asian"/>
    <s v="Widowed"/>
    <s v="Needs Improvement"/>
    <n v="4"/>
  </r>
  <r>
    <n v="3580"/>
    <s v="Davion"/>
    <s v="Sanchez"/>
    <d v="2019-12-16T00:00:00"/>
    <x v="0"/>
    <x v="0"/>
    <x v="0"/>
    <x v="0"/>
    <s v="Kathryn Wilkinson"/>
    <s v="davion.sanchez@bilearner.com"/>
    <s v="PYZ"/>
    <s v="Active"/>
    <s v="Full-Time"/>
    <s v="Zone C"/>
    <s v="Full-Time"/>
    <s v="Unk"/>
    <m/>
    <x v="0"/>
    <s v="Field Operations"/>
    <d v="1942-04-21T00:00:00"/>
    <x v="151"/>
    <s v="80-89"/>
    <s v="MA"/>
    <s v="Foreman"/>
    <x v="1"/>
    <n v="41016"/>
    <s v="Other"/>
    <s v="Married"/>
    <s v="Fully Meets"/>
    <n v="4"/>
  </r>
  <r>
    <n v="3581"/>
    <s v="Ross"/>
    <s v="Strickland"/>
    <d v="2020-11-20T00:00:00"/>
    <x v="76"/>
    <x v="17"/>
    <x v="1"/>
    <x v="0"/>
    <s v="Paul Walker"/>
    <s v="ross.strickland@bilearner.com"/>
    <s v="SVG"/>
    <s v="Active"/>
    <s v="Full-Time"/>
    <s v="Zone A"/>
    <s v="Part-Time"/>
    <s v="Voluntary"/>
    <s v="Memory high then mind concern carry level life."/>
    <x v="0"/>
    <s v="Wireline Construction"/>
    <d v="1943-03-08T00:00:00"/>
    <x v="152"/>
    <s v="80-89"/>
    <s v="MA"/>
    <s v="Foreman"/>
    <x v="1"/>
    <n v="18389"/>
    <s v="Other"/>
    <s v="Divorced"/>
    <s v="Fully Meets"/>
    <n v="2"/>
  </r>
  <r>
    <n v="3582"/>
    <s v="Augustus"/>
    <s v="Drake"/>
    <d v="2020-08-19T00:00:00"/>
    <x v="47"/>
    <x v="13"/>
    <x v="1"/>
    <x v="0"/>
    <s v="Elizabeth Robertson"/>
    <s v="augustus.drake@bilearner.com"/>
    <s v="TNS"/>
    <s v="Active"/>
    <s v="Part-Time"/>
    <s v="Zone B"/>
    <s v="Part-Time"/>
    <s v="Retirement"/>
    <s v="Other might rise today."/>
    <x v="0"/>
    <s v="Yard (Material Handling)"/>
    <d v="1968-08-09T00:00:00"/>
    <x v="153"/>
    <s v="50-59"/>
    <s v="MA"/>
    <s v="Laborer"/>
    <x v="1"/>
    <n v="90676"/>
    <s v="Asian"/>
    <s v="Widowed"/>
    <s v="Fully Meets"/>
    <n v="4"/>
  </r>
  <r>
    <n v="3583"/>
    <s v="Gracelyn"/>
    <s v="Huynh"/>
    <d v="2021-04-28T00:00:00"/>
    <x v="77"/>
    <x v="16"/>
    <x v="1"/>
    <x v="0"/>
    <s v="Tasha Mayer"/>
    <s v="gracelyn.huynh@bilearner.com"/>
    <s v="WBL"/>
    <s v="Active"/>
    <s v="Full-Time"/>
    <s v="Zone C"/>
    <s v="Temporary"/>
    <s v="Retirement"/>
    <s v="Others those data before major how."/>
    <x v="0"/>
    <s v="Field Operations"/>
    <d v="1958-11-20T00:00:00"/>
    <x v="154"/>
    <s v="60-69"/>
    <s v="MA"/>
    <s v="Construction Manager"/>
    <x v="0"/>
    <n v="16011"/>
    <s v="White"/>
    <s v="Married"/>
    <s v="Needs Improvement"/>
    <n v="4"/>
  </r>
  <r>
    <n v="3584"/>
    <s v="Orlando"/>
    <s v="Armstrong"/>
    <d v="2020-08-14T00:00:00"/>
    <x v="0"/>
    <x v="0"/>
    <x v="0"/>
    <x v="0"/>
    <s v="Chris Walker"/>
    <s v="orlando.armstrong@bilearner.com"/>
    <s v="BPC"/>
    <s v="Active"/>
    <s v="Contract"/>
    <s v="Zone C"/>
    <s v="Full-Time"/>
    <s v="Unk"/>
    <m/>
    <x v="0"/>
    <s v="Field Operations"/>
    <d v="1987-11-07T00:00:00"/>
    <x v="155"/>
    <s v="30-39"/>
    <s v="MA"/>
    <s v="Lineman"/>
    <x v="0"/>
    <n v="2051"/>
    <s v="Other"/>
    <s v="Married"/>
    <s v="Fully Meets"/>
    <n v="4"/>
  </r>
  <r>
    <n v="3585"/>
    <s v="Edward"/>
    <s v="Everett"/>
    <d v="2021-12-22T00:00:00"/>
    <x v="0"/>
    <x v="0"/>
    <x v="0"/>
    <x v="0"/>
    <s v="Traci Floyd"/>
    <s v="edward.everett@bilearner.com"/>
    <s v="CCDR"/>
    <s v="Active"/>
    <s v="Full-Time"/>
    <s v="Zone A"/>
    <s v="Full-Time"/>
    <s v="Unk"/>
    <m/>
    <x v="0"/>
    <s v="Yard (Material Handling)"/>
    <d v="1992-07-16T00:00:00"/>
    <x v="156"/>
    <s v="30-39"/>
    <s v="MA"/>
    <s v="Laborer"/>
    <x v="0"/>
    <n v="3074"/>
    <s v="Black"/>
    <s v="Divorced"/>
    <s v="Fully Meets"/>
    <n v="4"/>
  </r>
  <r>
    <n v="3586"/>
    <s v="Jaqueline"/>
    <s v="Terrell"/>
    <d v="2019-02-01T00:00:00"/>
    <x v="78"/>
    <x v="11"/>
    <x v="1"/>
    <x v="0"/>
    <s v="Veronica Wiley"/>
    <s v="jaqueline.terrell@bilearner.com"/>
    <s v="EW"/>
    <s v="Active"/>
    <s v="Part-Time"/>
    <s v="Zone B"/>
    <s v="Full-Time"/>
    <s v="Resignation"/>
    <s v="Identify next game leader."/>
    <x v="0"/>
    <s v="People Services"/>
    <d v="2000-12-27T00:00:00"/>
    <x v="157"/>
    <s v="20-29"/>
    <s v="MA"/>
    <s v="Manager"/>
    <x v="0"/>
    <n v="24711"/>
    <s v="Hispanic"/>
    <s v="Single"/>
    <s v="Fully Meets"/>
    <n v="2"/>
  </r>
  <r>
    <n v="3587"/>
    <s v="Quinn"/>
    <s v="Mccullough"/>
    <d v="2021-05-10T00:00:00"/>
    <x v="79"/>
    <x v="20"/>
    <x v="1"/>
    <x v="0"/>
    <s v="Katherine Gay"/>
    <s v="quinn.mccullough@bilearner.com"/>
    <s v="MSC"/>
    <s v="Active"/>
    <s v="Full-Time"/>
    <s v="Zone B"/>
    <s v="Temporary"/>
    <s v="Resignation"/>
    <s v="Society red to able."/>
    <x v="0"/>
    <s v="General - Eng"/>
    <d v="1977-12-25T00:00:00"/>
    <x v="158"/>
    <s v="40-49"/>
    <s v="MA"/>
    <s v="Administrative"/>
    <x v="1"/>
    <n v="74564"/>
    <s v="Other"/>
    <s v="Divorced"/>
    <s v="Fully Meets"/>
    <n v="2"/>
  </r>
  <r>
    <n v="3588"/>
    <s v="Selena"/>
    <s v="Greer"/>
    <d v="2019-06-25T00:00:00"/>
    <x v="80"/>
    <x v="21"/>
    <x v="1"/>
    <x v="0"/>
    <s v="Paul Lopez"/>
    <s v="selena.greer@bilearner.com"/>
    <s v="NEL"/>
    <s v="Active"/>
    <s v="Full-Time"/>
    <s v="Zone C"/>
    <s v="Full-Time"/>
    <s v="Retirement"/>
    <s v="Everybody no four arrive major ten culture."/>
    <x v="0"/>
    <s v="Shop (Fleet)"/>
    <d v="1972-03-08T00:00:00"/>
    <x v="159"/>
    <s v="50-59"/>
    <s v="MA"/>
    <s v="Mechanic"/>
    <x v="1"/>
    <n v="14504"/>
    <s v="Black"/>
    <s v="Widowed"/>
    <s v="Fully Meets"/>
    <n v="2"/>
  </r>
  <r>
    <n v="3589"/>
    <s v="Giovani"/>
    <s v="Roy"/>
    <d v="2019-04-25T00:00:00"/>
    <x v="0"/>
    <x v="0"/>
    <x v="0"/>
    <x v="0"/>
    <s v="Jay Bush"/>
    <s v="giovani.roy@bilearner.com"/>
    <s v="PL"/>
    <s v="Active"/>
    <s v="Contract"/>
    <s v="Zone B"/>
    <s v="Temporary"/>
    <s v="Unk"/>
    <m/>
    <x v="0"/>
    <s v="Field Operations"/>
    <d v="1951-08-02T00:00:00"/>
    <x v="160"/>
    <s v="70-79"/>
    <s v="MA"/>
    <s v="Laborer"/>
    <x v="1"/>
    <n v="2683"/>
    <s v="White"/>
    <s v="Single"/>
    <s v="Fully Meets"/>
    <n v="1"/>
  </r>
  <r>
    <n v="3590"/>
    <s v="Dominik"/>
    <s v="Mullen"/>
    <d v="2021-02-25T00:00:00"/>
    <x v="81"/>
    <x v="23"/>
    <x v="1"/>
    <x v="0"/>
    <s v="Jessica Allen"/>
    <s v="dominik.mullen@bilearner.com"/>
    <s v="PYZ"/>
    <s v="Future Start"/>
    <s v="Part-Time"/>
    <s v="Zone C"/>
    <s v="Full-Time"/>
    <s v="Retirement"/>
    <s v="Country as dream project office."/>
    <x v="0"/>
    <s v="Field Operations"/>
    <d v="1995-05-31T00:00:00"/>
    <x v="161"/>
    <s v="30-39"/>
    <s v="MA"/>
    <s v="Laborer"/>
    <x v="1"/>
    <n v="66167"/>
    <s v="Asian"/>
    <s v="Widowed"/>
    <s v="Fully Meets"/>
    <n v="4"/>
  </r>
  <r>
    <n v="3591"/>
    <s v="Abdullah"/>
    <s v="Ellison"/>
    <d v="2021-11-23T00:00:00"/>
    <x v="82"/>
    <x v="18"/>
    <x v="1"/>
    <x v="0"/>
    <s v="Dr. William Thompson"/>
    <s v="abdullah.ellison@bilearner.com"/>
    <s v="SVG"/>
    <s v="Future Start"/>
    <s v="Contract"/>
    <s v="Zone B"/>
    <s v="Part-Time"/>
    <s v="Voluntary"/>
    <s v="Quality decade director."/>
    <x v="0"/>
    <s v="Field Operations"/>
    <d v="1998-11-14T00:00:00"/>
    <x v="162"/>
    <s v="20-29"/>
    <s v="MA"/>
    <s v="Supervisor"/>
    <x v="0"/>
    <n v="21634"/>
    <s v="White"/>
    <s v="Married"/>
    <s v="Needs Improvement"/>
    <n v="5"/>
  </r>
  <r>
    <n v="3592"/>
    <s v="Andre"/>
    <s v="Guzman"/>
    <d v="2021-10-05T00:00:00"/>
    <x v="83"/>
    <x v="27"/>
    <x v="1"/>
    <x v="0"/>
    <s v="Mrs. Audrey Gonzalez DDS"/>
    <s v="andre.guzman@bilearner.com"/>
    <s v="TNS"/>
    <s v="Future Start"/>
    <s v="Contract"/>
    <s v="Zone B"/>
    <s v="Full-Time"/>
    <s v="Voluntary"/>
    <s v="Particular network available hospital."/>
    <x v="0"/>
    <s v="Field Operations"/>
    <d v="1998-12-23T00:00:00"/>
    <x v="163"/>
    <s v="20-29"/>
    <s v="MA"/>
    <s v="Technician"/>
    <x v="1"/>
    <n v="9454"/>
    <s v="Other"/>
    <s v="Single"/>
    <s v="Fully Meets"/>
    <n v="3"/>
  </r>
  <r>
    <n v="3593"/>
    <s v="Brayden"/>
    <s v="Malone"/>
    <d v="2020-05-30T00:00:00"/>
    <x v="0"/>
    <x v="0"/>
    <x v="0"/>
    <x v="0"/>
    <s v="Ashley Bradshaw"/>
    <s v="brayden.malone@bilearner.com"/>
    <s v="WBL"/>
    <s v="Active"/>
    <s v="Contract"/>
    <s v="Zone A"/>
    <s v="Full-Time"/>
    <s v="Unk"/>
    <m/>
    <x v="0"/>
    <s v="General - Con"/>
    <d v="1949-11-11T00:00:00"/>
    <x v="9"/>
    <s v="70-79"/>
    <s v="MA"/>
    <s v="Foreman"/>
    <x v="1"/>
    <n v="48453"/>
    <s v="Asian"/>
    <s v="Married"/>
    <s v="Fully Meets"/>
    <n v="1"/>
  </r>
  <r>
    <n v="3594"/>
    <s v="Maribel"/>
    <s v="Morrison"/>
    <d v="2018-12-11T00:00:00"/>
    <x v="0"/>
    <x v="0"/>
    <x v="0"/>
    <x v="0"/>
    <s v="Ashley Meyer"/>
    <s v="maribel.morrison@bilearner.com"/>
    <s v="PYZ"/>
    <s v="Active"/>
    <s v="Part-Time"/>
    <s v="Zone B"/>
    <s v="Part-Time"/>
    <s v="Unk"/>
    <m/>
    <x v="0"/>
    <s v="Field Operations"/>
    <d v="1968-03-14T00:00:00"/>
    <x v="164"/>
    <s v="50-59"/>
    <s v="MA"/>
    <s v="Technician"/>
    <x v="1"/>
    <n v="72888"/>
    <s v="Black"/>
    <s v="Married"/>
    <s v="Needs Improvement"/>
    <n v="1"/>
  </r>
  <r>
    <n v="3595"/>
    <s v="Fisher"/>
    <s v="Stafford"/>
    <d v="2020-09-22T00:00:00"/>
    <x v="84"/>
    <x v="38"/>
    <x v="1"/>
    <x v="0"/>
    <s v="Nicole Delgado"/>
    <s v="fisher.stafford@bilearner.com"/>
    <s v="WBL"/>
    <s v="Active"/>
    <s v="Contract"/>
    <s v="Zone A"/>
    <s v="Temporary"/>
    <s v="Resignation"/>
    <s v="Dark meeting play room head join truth involve."/>
    <x v="0"/>
    <s v="Engineers"/>
    <d v="1952-03-02T00:00:00"/>
    <x v="165"/>
    <s v="70-79"/>
    <s v="MA"/>
    <s v="Technician"/>
    <x v="1"/>
    <n v="56703"/>
    <s v="Other"/>
    <s v="Divorced"/>
    <s v="Fully Meets"/>
    <n v="1"/>
  </r>
  <r>
    <n v="3596"/>
    <s v="Kellen"/>
    <s v="Medina"/>
    <d v="2019-07-28T00:00:00"/>
    <x v="0"/>
    <x v="0"/>
    <x v="0"/>
    <x v="0"/>
    <s v="John Henry"/>
    <s v="kellen.medina@bilearner.com"/>
    <s v="NEL"/>
    <s v="Active"/>
    <s v="Part-Time"/>
    <s v="Zone C"/>
    <s v="Full-Time"/>
    <s v="Unk"/>
    <m/>
    <x v="0"/>
    <s v="Splicing"/>
    <d v="1982-07-19T00:00:00"/>
    <x v="166"/>
    <s v="40-49"/>
    <s v="MA"/>
    <s v="Technician"/>
    <x v="1"/>
    <n v="33998"/>
    <s v="Other"/>
    <s v="Single"/>
    <s v="Needs Improvement"/>
    <n v="2"/>
  </r>
  <r>
    <n v="3597"/>
    <s v="Brenton"/>
    <s v="Monroe"/>
    <d v="2020-06-06T00:00:00"/>
    <x v="85"/>
    <x v="33"/>
    <x v="1"/>
    <x v="2"/>
    <s v="Autumn Decker"/>
    <s v="brenton.monroe@bilearner.com"/>
    <s v="PYZ"/>
    <s v="Future Start"/>
    <s v="Contract"/>
    <s v="Zone C"/>
    <s v="Part-Time"/>
    <s v="Retirement"/>
    <s v="Democrat themselves deal future early."/>
    <x v="0"/>
    <s v="General - Con"/>
    <d v="1986-10-31T00:00:00"/>
    <x v="167"/>
    <s v="30-39"/>
    <s v="MA"/>
    <s v="Foreman"/>
    <x v="0"/>
    <n v="17650"/>
    <s v="Black"/>
    <s v="Single"/>
    <s v="Fully Meets"/>
    <n v="1"/>
  </r>
  <r>
    <n v="3598"/>
    <s v="Derick"/>
    <s v="Rocha"/>
    <d v="2018-09-28T00:00:00"/>
    <x v="86"/>
    <x v="39"/>
    <x v="1"/>
    <x v="2"/>
    <s v="Alex Moore"/>
    <s v="derick.rocha@bilearner.com"/>
    <s v="SVG"/>
    <s v="Voluntarily Terminated"/>
    <s v="Part-Time"/>
    <s v="Zone A"/>
    <s v="Full-Time"/>
    <s v="Resignation"/>
    <s v="Majority executive plan imagine."/>
    <x v="0"/>
    <s v="Project Management - Eng"/>
    <d v="1950-10-06T00:00:00"/>
    <x v="168"/>
    <s v="70-79"/>
    <s v="MA"/>
    <s v="Supervisor"/>
    <x v="0"/>
    <n v="72750"/>
    <s v="Other"/>
    <s v="Married"/>
    <s v="Needs Improvement"/>
    <n v="1"/>
  </r>
  <r>
    <n v="3599"/>
    <s v="Elaine"/>
    <s v="Weeks"/>
    <d v="2020-04-12T00:00:00"/>
    <x v="0"/>
    <x v="0"/>
    <x v="0"/>
    <x v="2"/>
    <s v="Dana Smith"/>
    <s v="elaine.weeks@bilearner.com"/>
    <s v="TNS"/>
    <s v="Active"/>
    <s v="Part-Time"/>
    <s v="Zone A"/>
    <s v="Temporary"/>
    <s v="Unk"/>
    <m/>
    <x v="0"/>
    <s v="General - Con"/>
    <d v="1950-03-31T00:00:00"/>
    <x v="169"/>
    <s v="70-79"/>
    <s v="MA"/>
    <s v="Technician"/>
    <x v="0"/>
    <n v="14044"/>
    <s v="White"/>
    <s v="Divorced"/>
    <s v="Fully Meets"/>
    <n v="2"/>
  </r>
  <r>
    <n v="3600"/>
    <s v="Marely"/>
    <s v="Dixon"/>
    <d v="2022-11-01T00:00:00"/>
    <x v="0"/>
    <x v="0"/>
    <x v="0"/>
    <x v="2"/>
    <s v="Bobby Serrano"/>
    <s v="marely.dixon@bilearner.com"/>
    <s v="WBL"/>
    <s v="Active"/>
    <s v="Contract"/>
    <s v="Zone B"/>
    <s v="Temporary"/>
    <s v="Unk"/>
    <m/>
    <x v="0"/>
    <s v="Field Operations"/>
    <d v="1949-10-07T00:00:00"/>
    <x v="170"/>
    <s v="70-79"/>
    <s v="MA"/>
    <s v="Technician"/>
    <x v="0"/>
    <n v="34810"/>
    <s v="White"/>
    <s v="Single"/>
    <s v="Fully Meets"/>
    <n v="2"/>
  </r>
  <r>
    <n v="3601"/>
    <s v="Keagan"/>
    <s v="Henson"/>
    <d v="2022-11-21T00:00:00"/>
    <x v="0"/>
    <x v="0"/>
    <x v="0"/>
    <x v="2"/>
    <s v="Robert Riley"/>
    <s v="keagan.henson@bilearner.com"/>
    <s v="BPC"/>
    <s v="Active"/>
    <s v="Part-Time"/>
    <s v="Zone B"/>
    <s v="Full-Time"/>
    <s v="Unk"/>
    <m/>
    <x v="0"/>
    <s v="Wireline Construction"/>
    <d v="1966-07-22T00:00:00"/>
    <x v="171"/>
    <s v="50-59"/>
    <s v="MA"/>
    <s v="Billing"/>
    <x v="0"/>
    <n v="75187"/>
    <s v="White"/>
    <s v="Married"/>
    <s v="Fully Meets"/>
    <n v="5"/>
  </r>
  <r>
    <n v="3602"/>
    <s v="Helena"/>
    <s v="Davenport"/>
    <d v="2021-04-11T00:00:00"/>
    <x v="16"/>
    <x v="7"/>
    <x v="1"/>
    <x v="2"/>
    <s v="Crystal Mcneil"/>
    <s v="helena.davenport@bilearner.com"/>
    <s v="CCDR"/>
    <s v="Voluntarily Terminated"/>
    <s v="Full-Time"/>
    <s v="Zone B"/>
    <s v="Part-Time"/>
    <s v="Involuntary"/>
    <s v="Quality audience deal assume."/>
    <x v="0"/>
    <s v="Engineers"/>
    <d v="1994-10-12T00:00:00"/>
    <x v="172"/>
    <s v="30-39"/>
    <s v="MA"/>
    <s v="Engineer"/>
    <x v="0"/>
    <n v="30766"/>
    <s v="Hispanic"/>
    <s v="Married"/>
    <s v="Fully Meets"/>
    <n v="5"/>
  </r>
  <r>
    <n v="3603"/>
    <s v="Houston"/>
    <s v="Aguirre"/>
    <d v="2018-11-29T00:00:00"/>
    <x v="87"/>
    <x v="8"/>
    <x v="1"/>
    <x v="2"/>
    <s v="Christine Costa"/>
    <s v="houston.aguirre@bilearner.com"/>
    <s v="EW"/>
    <s v="Voluntarily Terminated"/>
    <s v="Full-Time"/>
    <s v="Zone A"/>
    <s v="Part-Time"/>
    <s v="Resignation"/>
    <s v="To trial deep."/>
    <x v="0"/>
    <s v="Field Operations"/>
    <d v="1977-02-15T00:00:00"/>
    <x v="173"/>
    <s v="40-49"/>
    <s v="MA"/>
    <s v="Technician"/>
    <x v="0"/>
    <n v="58348"/>
    <s v="White"/>
    <s v="Married"/>
    <s v="Fully Meets"/>
    <n v="2"/>
  </r>
  <r>
    <n v="3604"/>
    <s v="Kane"/>
    <s v="Owen"/>
    <d v="2019-01-16T00:00:00"/>
    <x v="88"/>
    <x v="35"/>
    <x v="1"/>
    <x v="2"/>
    <s v="Mark Hale"/>
    <s v="kane.owen@bilearner.com"/>
    <s v="MSC"/>
    <s v="Active"/>
    <s v="Part-Time"/>
    <s v="Zone B"/>
    <s v="Full-Time"/>
    <s v="Resignation"/>
    <s v="Sometimes surface page stand area."/>
    <x v="0"/>
    <s v="Field Operations"/>
    <d v="1948-03-09T00:00:00"/>
    <x v="174"/>
    <s v="70-79"/>
    <s v="MA"/>
    <s v="Foreman"/>
    <x v="0"/>
    <n v="44626"/>
    <s v="Hispanic"/>
    <s v="Divorced"/>
    <s v="Needs Improvement"/>
    <n v="4"/>
  </r>
  <r>
    <n v="3605"/>
    <s v="Emerson"/>
    <s v="Pitts"/>
    <d v="2019-09-18T00:00:00"/>
    <x v="0"/>
    <x v="0"/>
    <x v="0"/>
    <x v="0"/>
    <s v="Destiny Johnson"/>
    <s v="emerson.pitts@bilearner.com"/>
    <s v="CCDR"/>
    <s v="Active"/>
    <s v="Contract"/>
    <s v="Zone C"/>
    <s v="Temporary"/>
    <s v="Unk"/>
    <m/>
    <x v="0"/>
    <s v="Engineers"/>
    <d v="1943-08-25T00:00:00"/>
    <x v="175"/>
    <s v="80-89"/>
    <s v="MA"/>
    <s v="Technician"/>
    <x v="1"/>
    <n v="2315"/>
    <s v="Other"/>
    <s v="Divorced"/>
    <s v="Fully Meets"/>
    <n v="4"/>
  </r>
  <r>
    <n v="3606"/>
    <s v="Clarissa"/>
    <s v="Winters"/>
    <d v="2019-08-01T00:00:00"/>
    <x v="89"/>
    <x v="29"/>
    <x v="1"/>
    <x v="0"/>
    <s v="Eric Gonzales"/>
    <s v="clarissa.winters@bilearner.com"/>
    <s v="SVG"/>
    <s v="Voluntarily Terminated"/>
    <s v="Part-Time"/>
    <s v="Zone C"/>
    <s v="Full-Time"/>
    <s v="Involuntary"/>
    <s v="Poor list reduce reality."/>
    <x v="0"/>
    <s v="Billable Consultants"/>
    <d v="1965-03-13T00:00:00"/>
    <x v="176"/>
    <s v="60-69"/>
    <s v="MA"/>
    <s v="Engineer"/>
    <x v="1"/>
    <n v="95618"/>
    <s v="Other"/>
    <s v="Divorced"/>
    <s v="Fully Meets"/>
    <n v="3"/>
  </r>
  <r>
    <n v="3607"/>
    <s v="Frankie"/>
    <s v="Atkins"/>
    <d v="2019-06-18T00:00:00"/>
    <x v="85"/>
    <x v="37"/>
    <x v="1"/>
    <x v="0"/>
    <s v="Christopher Murray"/>
    <s v="frankie.atkins@bilearner.com"/>
    <s v="EW"/>
    <s v="Active"/>
    <s v="Full-Time"/>
    <s v="Zone A"/>
    <s v="Full-Time"/>
    <s v="Resignation"/>
    <s v="Finally build do analysis beyond heavy."/>
    <x v="0"/>
    <s v="Project Management - Con"/>
    <d v="1976-08-03T00:00:00"/>
    <x v="177"/>
    <s v="40-49"/>
    <s v="MA"/>
    <s v="Coordinator"/>
    <x v="1"/>
    <n v="15195"/>
    <s v="Other"/>
    <s v="Married"/>
    <s v="Fully Meets"/>
    <n v="5"/>
  </r>
  <r>
    <n v="3608"/>
    <s v="Ally"/>
    <s v="Zhang"/>
    <d v="2019-02-13T00:00:00"/>
    <x v="0"/>
    <x v="0"/>
    <x v="0"/>
    <x v="0"/>
    <s v="Ashley Williamson"/>
    <s v="ally.zhang@bilearner.com"/>
    <s v="MSC"/>
    <s v="Active"/>
    <s v="Full-Time"/>
    <s v="Zone C"/>
    <s v="Part-Time"/>
    <s v="Unk"/>
    <m/>
    <x v="0"/>
    <s v="Field Operations"/>
    <d v="1979-07-06T00:00:00"/>
    <x v="178"/>
    <s v="40-49"/>
    <s v="MA"/>
    <s v="Technician"/>
    <x v="1"/>
    <n v="74447"/>
    <s v="Other"/>
    <s v="Married"/>
    <s v="Fully Meets"/>
    <n v="3"/>
  </r>
  <r>
    <n v="3609"/>
    <s v="Kayleigh"/>
    <s v="Harmon"/>
    <d v="2021-06-02T00:00:00"/>
    <x v="0"/>
    <x v="0"/>
    <x v="0"/>
    <x v="0"/>
    <s v="Frederick Harrison"/>
    <s v="kayleigh.harmon@bilearner.com"/>
    <s v="TNS"/>
    <s v="Active"/>
    <s v="Contract"/>
    <s v="Zone B"/>
    <s v="Full-Time"/>
    <s v="Unk"/>
    <m/>
    <x v="0"/>
    <s v="Shop (Fleet)"/>
    <d v="1993-06-09T00:00:00"/>
    <x v="179"/>
    <s v="30-39"/>
    <s v="MA"/>
    <s v="Welder"/>
    <x v="0"/>
    <n v="21318"/>
    <s v="Other"/>
    <s v="Widowed"/>
    <s v="Fully Meets"/>
    <n v="3"/>
  </r>
  <r>
    <n v="3610"/>
    <s v="Kayley"/>
    <s v="Myers"/>
    <d v="2018-10-11T00:00:00"/>
    <x v="0"/>
    <x v="0"/>
    <x v="0"/>
    <x v="0"/>
    <s v="Brian Arnold"/>
    <s v="kayley.myers@bilearner.com"/>
    <s v="PYZ"/>
    <s v="Active"/>
    <s v="Part-Time"/>
    <s v="Zone C"/>
    <s v="Full-Time"/>
    <s v="Unk"/>
    <m/>
    <x v="0"/>
    <s v="Field Operations"/>
    <d v="1973-04-07T00:00:00"/>
    <x v="180"/>
    <s v="50-59"/>
    <s v="MA"/>
    <s v="Laborer"/>
    <x v="0"/>
    <n v="51430"/>
    <s v="Other"/>
    <s v="Single"/>
    <s v="Fully Meets"/>
    <n v="3"/>
  </r>
  <r>
    <n v="3611"/>
    <s v="Rowan"/>
    <s v="Cobb"/>
    <d v="2021-03-09T00:00:00"/>
    <x v="0"/>
    <x v="0"/>
    <x v="0"/>
    <x v="0"/>
    <s v="Lori Reed"/>
    <s v="rowan.cobb@bilearner.com"/>
    <s v="WBL"/>
    <s v="Active"/>
    <s v="Contract"/>
    <s v="Zone C"/>
    <s v="Full-Time"/>
    <s v="Unk"/>
    <m/>
    <x v="0"/>
    <s v="Project Management - Con"/>
    <d v="1952-01-20T00:00:00"/>
    <x v="181"/>
    <s v="70-79"/>
    <s v="MA"/>
    <s v="Technician"/>
    <x v="0"/>
    <n v="85651"/>
    <s v="Hispanic"/>
    <s v="Married"/>
    <s v="Fully Meets"/>
    <n v="2"/>
  </r>
  <r>
    <n v="3612"/>
    <s v="Edward"/>
    <s v="Mann"/>
    <d v="2022-01-23T00:00:00"/>
    <x v="0"/>
    <x v="0"/>
    <x v="0"/>
    <x v="0"/>
    <s v="Trevor Rodriguez"/>
    <s v="edward.mann@bilearner.com"/>
    <s v="NEL"/>
    <s v="Active"/>
    <s v="Contract"/>
    <s v="Zone A"/>
    <s v="Part-Time"/>
    <s v="Unk"/>
    <m/>
    <x v="0"/>
    <s v="Field Operations"/>
    <d v="1984-12-25T00:00:00"/>
    <x v="182"/>
    <s v="40-49"/>
    <s v="MA"/>
    <s v="Technician"/>
    <x v="1"/>
    <n v="68900"/>
    <s v="Black"/>
    <s v="Single"/>
    <s v="PIP"/>
    <n v="4"/>
  </r>
  <r>
    <n v="3613"/>
    <s v="Amirah"/>
    <s v="Johnson"/>
    <d v="2019-02-24T00:00:00"/>
    <x v="0"/>
    <x v="0"/>
    <x v="0"/>
    <x v="0"/>
    <s v="Jason Owens"/>
    <s v="amirah.johnson@bilearner.com"/>
    <s v="PL"/>
    <s v="Active"/>
    <s v="Contract"/>
    <s v="Zone B"/>
    <s v="Part-Time"/>
    <s v="Unk"/>
    <m/>
    <x v="0"/>
    <s v="Field Operations"/>
    <d v="1973-06-14T00:00:00"/>
    <x v="183"/>
    <s v="50-59"/>
    <s v="MA"/>
    <s v="Laborer"/>
    <x v="1"/>
    <n v="9241"/>
    <s v="Asian"/>
    <s v="Married"/>
    <s v="Exceeds"/>
    <n v="1"/>
  </r>
  <r>
    <n v="3614"/>
    <s v="Bridget"/>
    <s v="Deleon"/>
    <d v="2020-01-08T00:00:00"/>
    <x v="90"/>
    <x v="3"/>
    <x v="1"/>
    <x v="0"/>
    <s v="Clifford Martinez"/>
    <s v="bridget.deleon@bilearner.com"/>
    <s v="BPC"/>
    <s v="Active"/>
    <s v="Contract"/>
    <s v="Zone B"/>
    <s v="Temporary"/>
    <s v="Voluntary"/>
    <s v="Store common between real."/>
    <x v="0"/>
    <s v="Project Management - Con"/>
    <d v="1973-08-31T00:00:00"/>
    <x v="184"/>
    <s v="50-59"/>
    <s v="MA"/>
    <s v="Field Project Manager"/>
    <x v="1"/>
    <n v="23691"/>
    <s v="White"/>
    <s v="Married"/>
    <s v="Fully Meets"/>
    <n v="2"/>
  </r>
  <r>
    <n v="3615"/>
    <s v="Martin"/>
    <s v="Weber"/>
    <d v="2021-05-13T00:00:00"/>
    <x v="91"/>
    <x v="40"/>
    <x v="1"/>
    <x v="0"/>
    <s v="Lee Hudson"/>
    <s v="martin.weber@bilearner.com"/>
    <s v="CCDR"/>
    <s v="Future Start"/>
    <s v="Full-Time"/>
    <s v="Zone B"/>
    <s v="Part-Time"/>
    <s v="Retirement"/>
    <s v="View ever record ahead."/>
    <x v="0"/>
    <s v="General - Con"/>
    <d v="1986-05-14T00:00:00"/>
    <x v="185"/>
    <s v="30-39"/>
    <s v="MA"/>
    <s v="Manager"/>
    <x v="1"/>
    <n v="74388"/>
    <s v="Asian"/>
    <s v="Divorced"/>
    <s v="Exceeds"/>
    <n v="2"/>
  </r>
  <r>
    <n v="3616"/>
    <s v="Ruben"/>
    <s v="Lewis"/>
    <d v="2022-02-12T00:00:00"/>
    <x v="0"/>
    <x v="0"/>
    <x v="0"/>
    <x v="0"/>
    <s v="Allison Tran"/>
    <s v="ruben.lewis@bilearner.com"/>
    <s v="SVG"/>
    <s v="Active"/>
    <s v="Contract"/>
    <s v="Zone C"/>
    <s v="Full-Time"/>
    <s v="Unk"/>
    <m/>
    <x v="0"/>
    <s v="General - Con"/>
    <d v="1981-03-24T00:00:00"/>
    <x v="186"/>
    <s v="40-49"/>
    <s v="MA"/>
    <s v="Laborer"/>
    <x v="0"/>
    <n v="14234"/>
    <s v="Hispanic"/>
    <s v="Married"/>
    <s v="Fully Meets"/>
    <n v="4"/>
  </r>
  <r>
    <n v="3617"/>
    <s v="Bailey"/>
    <s v="Collier"/>
    <d v="2023-02-01T00:00:00"/>
    <x v="0"/>
    <x v="0"/>
    <x v="0"/>
    <x v="0"/>
    <s v="Pamela Johnson"/>
    <s v="bailey.collier@bilearner.com"/>
    <s v="EW"/>
    <s v="Active"/>
    <s v="Full-Time"/>
    <s v="Zone C"/>
    <s v="Full-Time"/>
    <s v="Unk"/>
    <m/>
    <x v="0"/>
    <s v="Wireline Construction"/>
    <d v="1961-02-18T00:00:00"/>
    <x v="187"/>
    <s v="60-69"/>
    <s v="MA"/>
    <s v="Splicer"/>
    <x v="0"/>
    <n v="37635"/>
    <s v="Hispanic"/>
    <s v="Married"/>
    <s v="Fully Meets"/>
    <n v="1"/>
  </r>
  <r>
    <n v="3618"/>
    <s v="Charlee"/>
    <s v="Roth"/>
    <d v="2023-02-04T00:00:00"/>
    <x v="0"/>
    <x v="0"/>
    <x v="0"/>
    <x v="0"/>
    <s v="Erin Harris"/>
    <s v="charlee.roth@bilearner.com"/>
    <s v="MSC"/>
    <s v="Active"/>
    <s v="Part-Time"/>
    <s v="Zone B"/>
    <s v="Temporary"/>
    <s v="Unk"/>
    <m/>
    <x v="0"/>
    <s v="Splicing"/>
    <d v="1944-05-05T00:00:00"/>
    <x v="188"/>
    <s v="80-89"/>
    <s v="MA"/>
    <s v="Splicer"/>
    <x v="1"/>
    <n v="13186"/>
    <s v="Black"/>
    <s v="Married"/>
    <s v="Fully Meets"/>
    <n v="3"/>
  </r>
  <r>
    <n v="3619"/>
    <s v="Karissa"/>
    <s v="Bowers"/>
    <d v="2023-03-23T00:00:00"/>
    <x v="76"/>
    <x v="21"/>
    <x v="1"/>
    <x v="0"/>
    <s v="Robert Wright"/>
    <s v="karissa.bowers@bilearner.com"/>
    <s v="TNS"/>
    <s v="Active"/>
    <s v="Full-Time"/>
    <s v="Zone A"/>
    <s v="Full-Time"/>
    <s v="Involuntary"/>
    <s v="Some others lot miss land similar."/>
    <x v="0"/>
    <s v="General - Con"/>
    <d v="1984-03-17T00:00:00"/>
    <x v="189"/>
    <s v="40-49"/>
    <s v="MA"/>
    <s v="Technician"/>
    <x v="1"/>
    <n v="76278"/>
    <s v="Asian"/>
    <s v="Married"/>
    <s v="Fully Meets"/>
    <n v="3"/>
  </r>
  <r>
    <n v="3620"/>
    <s v="Noel"/>
    <s v="Ramirez"/>
    <d v="2023-03-22T00:00:00"/>
    <x v="92"/>
    <x v="19"/>
    <x v="1"/>
    <x v="0"/>
    <s v="Mr. Nicholas Austin"/>
    <s v="noel.ramirez@bilearner.com"/>
    <s v="PYZ"/>
    <s v="Active"/>
    <s v="Part-Time"/>
    <s v="Zone A"/>
    <s v="Temporary"/>
    <s v="Involuntary"/>
    <s v="Outside sing song relationship action teach."/>
    <x v="0"/>
    <s v="General - Eng"/>
    <d v="1994-10-12T00:00:00"/>
    <x v="172"/>
    <s v="30-39"/>
    <s v="MA"/>
    <s v="Specialist"/>
    <x v="1"/>
    <n v="77580"/>
    <s v="Hispanic"/>
    <s v="Married"/>
    <s v="Fully Meets"/>
    <n v="2"/>
  </r>
  <r>
    <n v="3621"/>
    <s v="Victoria"/>
    <s v="Franco"/>
    <d v="2018-11-28T00:00:00"/>
    <x v="0"/>
    <x v="0"/>
    <x v="0"/>
    <x v="0"/>
    <s v="Natalie Cannon"/>
    <s v="victoria.franco@bilearner.com"/>
    <s v="WBL"/>
    <s v="Active"/>
    <s v="Contract"/>
    <s v="Zone A"/>
    <s v="Full-Time"/>
    <s v="Unk"/>
    <m/>
    <x v="0"/>
    <s v="Wireless"/>
    <d v="1997-09-09T00:00:00"/>
    <x v="190"/>
    <s v="20-29"/>
    <s v="MA"/>
    <s v="Laborer"/>
    <x v="1"/>
    <n v="15586"/>
    <s v="White"/>
    <s v="Married"/>
    <s v="Fully Meets"/>
    <n v="2"/>
  </r>
  <r>
    <n v="3622"/>
    <s v="Danika"/>
    <s v="Fleming"/>
    <d v="2020-07-09T00:00:00"/>
    <x v="93"/>
    <x v="14"/>
    <x v="1"/>
    <x v="2"/>
    <s v="Christopher Ayers"/>
    <s v="danika.fleming@bilearner.com"/>
    <s v="SVG"/>
    <s v="Active"/>
    <s v="Part-Time"/>
    <s v="Zone A"/>
    <s v="Temporary"/>
    <s v="Resignation"/>
    <s v="Song remember visit finish edge difficult down."/>
    <x v="0"/>
    <s v="Field Operations"/>
    <d v="1995-10-16T00:00:00"/>
    <x v="191"/>
    <s v="30-39"/>
    <s v="MA"/>
    <s v="Laborer"/>
    <x v="0"/>
    <n v="75607"/>
    <s v="Hispanic"/>
    <s v="Divorced"/>
    <s v="Fully Meets"/>
    <n v="3"/>
  </r>
  <r>
    <n v="3623"/>
    <s v="Jocelyn"/>
    <s v="Kline"/>
    <d v="2019-02-11T00:00:00"/>
    <x v="0"/>
    <x v="0"/>
    <x v="0"/>
    <x v="2"/>
    <s v="Elizabeth Burton"/>
    <s v="jocelyn.kline@bilearner.com"/>
    <s v="EW"/>
    <s v="Active"/>
    <s v="Part-Time"/>
    <s v="Zone A"/>
    <s v="Full-Time"/>
    <s v="Unk"/>
    <m/>
    <x v="0"/>
    <s v="Engineers"/>
    <d v="1958-04-25T00:00:00"/>
    <x v="192"/>
    <s v="60-69"/>
    <s v="MA"/>
    <s v="Engineer"/>
    <x v="0"/>
    <n v="47289"/>
    <s v="Asian"/>
    <s v="Divorced"/>
    <s v="Fully Meets"/>
    <n v="3"/>
  </r>
  <r>
    <n v="3624"/>
    <s v="Cesar"/>
    <s v="Higgins"/>
    <d v="2020-01-09T00:00:00"/>
    <x v="0"/>
    <x v="0"/>
    <x v="0"/>
    <x v="2"/>
    <s v="Timothy Curtis"/>
    <s v="cesar.higgins@bilearner.com"/>
    <s v="MSC"/>
    <s v="Active"/>
    <s v="Part-Time"/>
    <s v="Zone B"/>
    <s v="Part-Time"/>
    <s v="Unk"/>
    <m/>
    <x v="0"/>
    <s v="Technology / It"/>
    <d v="1996-02-04T00:00:00"/>
    <x v="193"/>
    <s v="20-29"/>
    <s v="MA"/>
    <s v="Engineer"/>
    <x v="0"/>
    <n v="85711"/>
    <s v="Asian"/>
    <s v="Married"/>
    <s v="Fully Meets"/>
    <n v="4"/>
  </r>
  <r>
    <n v="3625"/>
    <s v="Gabriel"/>
    <s v="Dodson"/>
    <d v="2021-11-11T00:00:00"/>
    <x v="94"/>
    <x v="27"/>
    <x v="1"/>
    <x v="2"/>
    <s v="Tammy Navarro"/>
    <s v="gabriel.dodson@bilearner.com"/>
    <s v="TNS"/>
    <s v="Voluntarily Terminated"/>
    <s v="Contract"/>
    <s v="Zone B"/>
    <s v="Part-Time"/>
    <s v="Resignation"/>
    <s v="Interesting final piece follow."/>
    <x v="0"/>
    <s v="Engineers"/>
    <d v="1975-12-14T00:00:00"/>
    <x v="194"/>
    <s v="50-59"/>
    <s v="MA"/>
    <s v="Engineer"/>
    <x v="0"/>
    <n v="54392"/>
    <s v="Asian"/>
    <s v="Single"/>
    <s v="Fully Meets"/>
    <n v="5"/>
  </r>
  <r>
    <n v="3626"/>
    <s v="Raphael"/>
    <s v="Sandoval"/>
    <d v="2021-05-15T00:00:00"/>
    <x v="0"/>
    <x v="0"/>
    <x v="0"/>
    <x v="2"/>
    <s v="Natalie Baker"/>
    <s v="raphael.sandoval@bilearner.com"/>
    <s v="PYZ"/>
    <s v="Active"/>
    <s v="Full-Time"/>
    <s v="Zone B"/>
    <s v="Temporary"/>
    <s v="Unk"/>
    <m/>
    <x v="0"/>
    <s v="Field Operations"/>
    <d v="1993-10-28T00:00:00"/>
    <x v="195"/>
    <s v="30-39"/>
    <s v="MA"/>
    <s v="Foreman"/>
    <x v="0"/>
    <n v="61825"/>
    <s v="Asian"/>
    <s v="Single"/>
    <s v="Fully Meets"/>
    <n v="2"/>
  </r>
  <r>
    <n v="3627"/>
    <s v="Ruth"/>
    <s v="Harrell"/>
    <d v="2019-08-21T00:00:00"/>
    <x v="95"/>
    <x v="5"/>
    <x v="1"/>
    <x v="2"/>
    <s v="Jesse Wilson"/>
    <s v="ruth.harrell@bilearner.com"/>
    <s v="WBL"/>
    <s v="Voluntarily Terminated"/>
    <s v="Contract"/>
    <s v="Zone C"/>
    <s v="Full-Time"/>
    <s v="Resignation"/>
    <s v="Sport enter think order determine."/>
    <x v="0"/>
    <s v="Field Operations"/>
    <d v="1967-02-23T00:00:00"/>
    <x v="196"/>
    <s v="50-59"/>
    <s v="MA"/>
    <s v="Supervisor"/>
    <x v="0"/>
    <n v="52646"/>
    <s v="Black"/>
    <s v="Married"/>
    <s v="Fully Meets"/>
    <n v="3"/>
  </r>
  <r>
    <n v="3628"/>
    <s v="Peyton"/>
    <s v="Barber"/>
    <d v="2020-09-18T00:00:00"/>
    <x v="0"/>
    <x v="0"/>
    <x v="0"/>
    <x v="2"/>
    <s v="Megan Small"/>
    <s v="peyton.barber@bilearner.com"/>
    <s v="NEL"/>
    <s v="Active"/>
    <s v="Contract"/>
    <s v="Zone B"/>
    <s v="Part-Time"/>
    <s v="Unk"/>
    <m/>
    <x v="0"/>
    <s v="Engineers"/>
    <d v="1946-01-27T00:00:00"/>
    <x v="197"/>
    <s v="70-79"/>
    <s v="MA"/>
    <s v="Technician"/>
    <x v="0"/>
    <n v="56126"/>
    <s v="Hispanic"/>
    <s v="Married"/>
    <s v="Fully Meets"/>
    <n v="3"/>
  </r>
  <r>
    <n v="3629"/>
    <s v="Reginald"/>
    <s v="Lowery"/>
    <d v="2022-08-27T00:00:00"/>
    <x v="96"/>
    <x v="19"/>
    <x v="1"/>
    <x v="0"/>
    <s v="Dr. David Austin Jr."/>
    <s v="reginald.lowery@bilearner.com"/>
    <s v="NEL"/>
    <s v="Voluntarily Terminated"/>
    <s v="Contract"/>
    <s v="Zone B"/>
    <s v="Full-Time"/>
    <s v="Voluntary"/>
    <s v="Expect grow back list letter."/>
    <x v="0"/>
    <s v="Field Operations"/>
    <d v="1983-11-26T00:00:00"/>
    <x v="198"/>
    <s v="40-49"/>
    <s v="MA"/>
    <s v="Laborer"/>
    <x v="1"/>
    <n v="70056"/>
    <s v="Black"/>
    <s v="Divorced"/>
    <s v="Fully Meets"/>
    <n v="5"/>
  </r>
  <r>
    <n v="3630"/>
    <s v="Stephanie"/>
    <s v="Briggs"/>
    <d v="2019-02-23T00:00:00"/>
    <x v="0"/>
    <x v="0"/>
    <x v="0"/>
    <x v="0"/>
    <s v="Scott Davis"/>
    <s v="stephanie.briggs@bilearner.com"/>
    <s v="MSC"/>
    <s v="Active"/>
    <s v="Contract"/>
    <s v="Zone B"/>
    <s v="Full-Time"/>
    <s v="Unk"/>
    <m/>
    <x v="0"/>
    <s v="Field Operations"/>
    <d v="1965-05-07T00:00:00"/>
    <x v="199"/>
    <s v="60-69"/>
    <s v="MA"/>
    <s v="Laborer"/>
    <x v="1"/>
    <n v="81819"/>
    <s v="Other"/>
    <s v="Widowed"/>
    <s v="Fully Meets"/>
    <n v="5"/>
  </r>
  <r>
    <n v="3631"/>
    <s v="Shaniya"/>
    <s v="Becker"/>
    <d v="2022-08-08T00:00:00"/>
    <x v="97"/>
    <x v="8"/>
    <x v="1"/>
    <x v="0"/>
    <s v="Kristin Salinas"/>
    <s v="shaniya.becker@bilearner.com"/>
    <s v="EW"/>
    <s v="Active"/>
    <s v="Contract"/>
    <s v="Zone C"/>
    <s v="Full-Time"/>
    <s v="Retirement"/>
    <s v="Experience room top and including compare."/>
    <x v="0"/>
    <s v="Wireline Construction"/>
    <d v="1947-04-28T00:00:00"/>
    <x v="200"/>
    <s v="70-79"/>
    <s v="MA"/>
    <s v="Apprentice"/>
    <x v="1"/>
    <n v="12978"/>
    <s v="Other"/>
    <s v="Divorced"/>
    <s v="Fully Meets"/>
    <n v="3"/>
  </r>
  <r>
    <n v="3632"/>
    <s v="Ryan"/>
    <s v="Oconnell"/>
    <d v="2022-09-24T00:00:00"/>
    <x v="98"/>
    <x v="11"/>
    <x v="1"/>
    <x v="0"/>
    <s v="Bridget Jones"/>
    <s v="ryan.oconnell@bilearner.com"/>
    <s v="CCDR"/>
    <s v="Active"/>
    <s v="Contract"/>
    <s v="Zone C"/>
    <s v="Full-Time"/>
    <s v="Involuntary"/>
    <s v="Realize work series fact weight contain."/>
    <x v="0"/>
    <s v="Field Operations"/>
    <d v="1945-10-03T00:00:00"/>
    <x v="201"/>
    <s v="80-89"/>
    <s v="MA"/>
    <s v="Foreman"/>
    <x v="1"/>
    <n v="37983"/>
    <s v="Asian"/>
    <s v="Married"/>
    <s v="Fully Meets"/>
    <n v="3"/>
  </r>
  <r>
    <n v="3633"/>
    <s v="Emma"/>
    <s v="Ware"/>
    <d v="2022-03-21T00:00:00"/>
    <x v="0"/>
    <x v="0"/>
    <x v="0"/>
    <x v="0"/>
    <s v="Melissa Wilkinson"/>
    <s v="emma.ware@bilearner.com"/>
    <s v="BPC"/>
    <s v="Active"/>
    <s v="Contract"/>
    <s v="Zone B"/>
    <s v="Temporary"/>
    <s v="Unk"/>
    <m/>
    <x v="0"/>
    <s v="Aerial"/>
    <d v="1987-03-24T00:00:00"/>
    <x v="202"/>
    <s v="30-39"/>
    <s v="MA"/>
    <s v="Laborer"/>
    <x v="0"/>
    <n v="56687"/>
    <s v="Hispanic"/>
    <s v="Single"/>
    <s v="Fully Meets"/>
    <n v="5"/>
  </r>
  <r>
    <n v="3634"/>
    <s v="Keyon"/>
    <s v="Haley"/>
    <d v="2023-06-23T00:00:00"/>
    <x v="99"/>
    <x v="21"/>
    <x v="1"/>
    <x v="0"/>
    <s v="Eric Cunningham"/>
    <s v="keyon.haley@bilearner.com"/>
    <s v="PYZ"/>
    <s v="Active"/>
    <s v="Part-Time"/>
    <s v="Zone B"/>
    <s v="Full-Time"/>
    <s v="Retirement"/>
    <s v="Despite budget compare international little."/>
    <x v="0"/>
    <s v="General - Sga"/>
    <d v="1962-04-26T00:00:00"/>
    <x v="203"/>
    <s v="60-69"/>
    <s v="MA"/>
    <s v="Supervisor"/>
    <x v="0"/>
    <n v="40148"/>
    <s v="Other"/>
    <s v="Married"/>
    <s v="Fully Meets"/>
    <n v="5"/>
  </r>
  <r>
    <n v="3635"/>
    <s v="Kylee"/>
    <s v="Bates"/>
    <d v="2020-10-26T00:00:00"/>
    <x v="0"/>
    <x v="0"/>
    <x v="0"/>
    <x v="0"/>
    <s v="Stephen Barron"/>
    <s v="kylee.bates@bilearner.com"/>
    <s v="WBL"/>
    <s v="Active"/>
    <s v="Part-Time"/>
    <s v="Zone C"/>
    <s v="Part-Time"/>
    <s v="Unk"/>
    <m/>
    <x v="0"/>
    <s v="Yard (Material Handling)"/>
    <d v="1978-03-12T00:00:00"/>
    <x v="204"/>
    <s v="40-49"/>
    <s v="MA"/>
    <s v="Runner"/>
    <x v="0"/>
    <n v="71593"/>
    <s v="Hispanic"/>
    <s v="Single"/>
    <s v="Fully Meets"/>
    <n v="4"/>
  </r>
  <r>
    <n v="3636"/>
    <s v="Marc"/>
    <s v="Chandler"/>
    <d v="2020-01-29T00:00:00"/>
    <x v="0"/>
    <x v="0"/>
    <x v="0"/>
    <x v="0"/>
    <s v="Jennifer Soto"/>
    <s v="marc.chandler@bilearner.com"/>
    <s v="NEL"/>
    <s v="Active"/>
    <s v="Contract"/>
    <s v="Zone B"/>
    <s v="Temporary"/>
    <s v="Unk"/>
    <m/>
    <x v="0"/>
    <s v="Catv"/>
    <d v="1982-03-13T00:00:00"/>
    <x v="205"/>
    <s v="40-49"/>
    <s v="MA"/>
    <s v="Supervisor"/>
    <x v="1"/>
    <n v="10775"/>
    <s v="Asian"/>
    <s v="Divorced"/>
    <s v="Fully Meets"/>
    <n v="3"/>
  </r>
  <r>
    <n v="3637"/>
    <s v="Abdullah"/>
    <s v="Pruitt"/>
    <d v="2022-04-23T00:00:00"/>
    <x v="0"/>
    <x v="0"/>
    <x v="0"/>
    <x v="0"/>
    <s v="John Jones"/>
    <s v="abdullah.pruitt@bilearner.com"/>
    <s v="PL"/>
    <s v="Active"/>
    <s v="Full-Time"/>
    <s v="Zone C"/>
    <s v="Full-Time"/>
    <s v="Unk"/>
    <m/>
    <x v="0"/>
    <s v="Aerial"/>
    <d v="1995-04-17T00:00:00"/>
    <x v="206"/>
    <s v="30-39"/>
    <s v="MA"/>
    <s v="Engineer"/>
    <x v="1"/>
    <n v="59441"/>
    <s v="Asian"/>
    <s v="Divorced"/>
    <s v="Fully Meets"/>
    <n v="3"/>
  </r>
  <r>
    <n v="3638"/>
    <s v="Shamar"/>
    <s v="Roth"/>
    <d v="2023-06-15T00:00:00"/>
    <x v="0"/>
    <x v="0"/>
    <x v="0"/>
    <x v="0"/>
    <s v="Ernest Evans"/>
    <s v="shamar.roth@bilearner.com"/>
    <s v="BPC"/>
    <s v="Active"/>
    <s v="Full-Time"/>
    <s v="Zone C"/>
    <s v="Part-Time"/>
    <s v="Unk"/>
    <m/>
    <x v="0"/>
    <s v="Field Operations"/>
    <d v="1978-12-10T00:00:00"/>
    <x v="207"/>
    <s v="40-49"/>
    <s v="MA"/>
    <s v="Inspector"/>
    <x v="1"/>
    <n v="55470"/>
    <s v="Hispanic"/>
    <s v="Single"/>
    <s v="Fully Meets"/>
    <n v="3"/>
  </r>
  <r>
    <n v="3639"/>
    <s v="Jaylen"/>
    <s v="Acosta"/>
    <d v="2019-09-19T00:00:00"/>
    <x v="100"/>
    <x v="4"/>
    <x v="1"/>
    <x v="0"/>
    <s v="Mark Knight"/>
    <s v="jaylen.acosta@bilearner.com"/>
    <s v="CCDR"/>
    <s v="Future Start"/>
    <s v="Contract"/>
    <s v="Zone C"/>
    <s v="Full-Time"/>
    <s v="Retirement"/>
    <s v="Official growth onto speech after truth."/>
    <x v="0"/>
    <s v="Field Operations"/>
    <d v="1966-01-08T00:00:00"/>
    <x v="208"/>
    <s v="50-59"/>
    <s v="MA"/>
    <s v="Runner"/>
    <x v="0"/>
    <n v="8655"/>
    <s v="Hispanic"/>
    <s v="Divorced"/>
    <s v="Fully Meets"/>
    <n v="3"/>
  </r>
  <r>
    <n v="3640"/>
    <s v="Kale"/>
    <s v="House"/>
    <d v="2023-01-07T00:00:00"/>
    <x v="0"/>
    <x v="0"/>
    <x v="0"/>
    <x v="0"/>
    <s v="Gina Leon"/>
    <s v="kale.house@bilearner.com"/>
    <s v="SVG"/>
    <s v="Active"/>
    <s v="Contract"/>
    <s v="Zone A"/>
    <s v="Temporary"/>
    <s v="Unk"/>
    <m/>
    <x v="0"/>
    <s v="Field Operations"/>
    <d v="2000-09-21T00:00:00"/>
    <x v="209"/>
    <s v="20-29"/>
    <s v="MA"/>
    <s v="Foreman"/>
    <x v="0"/>
    <n v="48077"/>
    <s v="Asian"/>
    <s v="Divorced"/>
    <s v="Fully Meets"/>
    <n v="3"/>
  </r>
  <r>
    <n v="3641"/>
    <s v="Kiersten"/>
    <s v="Ellis"/>
    <d v="2020-02-07T00:00:00"/>
    <x v="101"/>
    <x v="1"/>
    <x v="1"/>
    <x v="0"/>
    <s v="Eric Michael"/>
    <s v="kiersten.ellis@bilearner.com"/>
    <s v="EW"/>
    <s v="Future Start"/>
    <s v="Contract"/>
    <s v="Zone B"/>
    <s v="Full-Time"/>
    <s v="Voluntary"/>
    <s v="Air act watch affect save positive among."/>
    <x v="0"/>
    <s v="General - Con"/>
    <d v="1971-01-15T00:00:00"/>
    <x v="210"/>
    <s v="50-59"/>
    <s v="MA"/>
    <s v="Operator"/>
    <x v="1"/>
    <n v="56039"/>
    <s v="Other"/>
    <s v="Widowed"/>
    <s v="Fully Meets"/>
    <n v="3"/>
  </r>
  <r>
    <n v="3642"/>
    <s v="Karissa"/>
    <s v="Carrillo"/>
    <d v="2020-04-29T00:00:00"/>
    <x v="102"/>
    <x v="18"/>
    <x v="1"/>
    <x v="0"/>
    <s v="Alexandra Martin"/>
    <s v="karissa.carrillo@bilearner.com"/>
    <s v="MSC"/>
    <s v="Future Start"/>
    <s v="Contract"/>
    <s v="Zone B"/>
    <s v="Full-Time"/>
    <s v="Retirement"/>
    <s v="Cold dinner seat property a hear."/>
    <x v="0"/>
    <s v="Field Operations"/>
    <d v="1978-05-31T00:00:00"/>
    <x v="211"/>
    <s v="40-49"/>
    <s v="MA"/>
    <s v="Laborer"/>
    <x v="1"/>
    <n v="7474"/>
    <s v="Black"/>
    <s v="Single"/>
    <s v="Fully Meets"/>
    <n v="3"/>
  </r>
  <r>
    <n v="3643"/>
    <s v="Issac"/>
    <s v="Whitehead"/>
    <d v="2020-04-16T00:00:00"/>
    <x v="0"/>
    <x v="0"/>
    <x v="0"/>
    <x v="0"/>
    <s v="Eric Calderon"/>
    <s v="issac.whitehead@bilearner.com"/>
    <s v="TNS"/>
    <s v="Active"/>
    <s v="Full-Time"/>
    <s v="Zone A"/>
    <s v="Full-Time"/>
    <s v="Unk"/>
    <m/>
    <x v="0"/>
    <s v="Catv"/>
    <d v="1961-03-22T00:00:00"/>
    <x v="212"/>
    <s v="60-69"/>
    <s v="MA"/>
    <s v="Laborer"/>
    <x v="1"/>
    <n v="9287"/>
    <s v="Asian"/>
    <s v="Single"/>
    <s v="Fully Meets"/>
    <n v="3"/>
  </r>
  <r>
    <n v="3644"/>
    <s v="Madisyn"/>
    <s v="Andrews"/>
    <d v="2022-06-16T00:00:00"/>
    <x v="0"/>
    <x v="0"/>
    <x v="0"/>
    <x v="0"/>
    <s v="Thomas Jones"/>
    <s v="madisyn.andrews@bilearner.com"/>
    <s v="PYZ"/>
    <s v="Active"/>
    <s v="Part-Time"/>
    <s v="Zone B"/>
    <s v="Full-Time"/>
    <s v="Unk"/>
    <m/>
    <x v="0"/>
    <s v="Field Operations"/>
    <d v="1986-06-24T00:00:00"/>
    <x v="213"/>
    <s v="30-39"/>
    <s v="MA"/>
    <s v="Laborer"/>
    <x v="1"/>
    <n v="42213"/>
    <s v="Black"/>
    <s v="Married"/>
    <s v="Fully Meets"/>
    <n v="3"/>
  </r>
  <r>
    <n v="3645"/>
    <s v="Madyson"/>
    <s v="Rhodes"/>
    <d v="2019-07-22T00:00:00"/>
    <x v="0"/>
    <x v="0"/>
    <x v="0"/>
    <x v="0"/>
    <s v="Bridget Mills"/>
    <s v="madyson.rhodes@bilearner.com"/>
    <s v="WBL"/>
    <s v="Active"/>
    <s v="Part-Time"/>
    <s v="Zone C"/>
    <s v="Full-Time"/>
    <s v="Unk"/>
    <m/>
    <x v="0"/>
    <s v="General - Con"/>
    <d v="1977-09-16T00:00:00"/>
    <x v="214"/>
    <s v="40-49"/>
    <s v="MA"/>
    <s v="Technician"/>
    <x v="1"/>
    <n v="34428"/>
    <s v="Asian"/>
    <s v="Single"/>
    <s v="Fully Meets"/>
    <n v="3"/>
  </r>
  <r>
    <n v="3646"/>
    <s v="Brenton"/>
    <s v="Rodriguez"/>
    <d v="2023-04-22T00:00:00"/>
    <x v="0"/>
    <x v="0"/>
    <x v="0"/>
    <x v="2"/>
    <s v="Sara Bullock"/>
    <s v="brenton.rodriguez@bilearner.com"/>
    <s v="SVG"/>
    <s v="Active"/>
    <s v="Part-Time"/>
    <s v="Zone A"/>
    <s v="Full-Time"/>
    <s v="Unk"/>
    <m/>
    <x v="0"/>
    <s v="Splicing"/>
    <d v="1968-01-01T00:00:00"/>
    <x v="215"/>
    <s v="50-59"/>
    <s v="MA"/>
    <s v="Splicer"/>
    <x v="0"/>
    <n v="77551"/>
    <s v="Hispanic"/>
    <s v="Widowed"/>
    <s v="Fully Meets"/>
    <n v="3"/>
  </r>
  <r>
    <n v="3647"/>
    <s v="Nathen"/>
    <s v="Arias"/>
    <d v="2020-12-28T00:00:00"/>
    <x v="103"/>
    <x v="21"/>
    <x v="1"/>
    <x v="2"/>
    <s v="Craig Leblanc"/>
    <s v="nathen.arias@bilearner.com"/>
    <s v="EW"/>
    <s v="Voluntarily Terminated"/>
    <s v="Part-Time"/>
    <s v="Zone A"/>
    <s v="Part-Time"/>
    <s v="Involuntary"/>
    <s v="Best room cell task majority budget."/>
    <x v="0"/>
    <s v="Engineers"/>
    <d v="1966-07-24T00:00:00"/>
    <x v="216"/>
    <s v="50-59"/>
    <s v="MA"/>
    <s v="Engineer"/>
    <x v="0"/>
    <n v="20847"/>
    <s v="Black"/>
    <s v="Single"/>
    <s v="Fully Meets"/>
    <n v="3"/>
  </r>
  <r>
    <n v="3648"/>
    <s v="Keyon"/>
    <s v="Hensley"/>
    <d v="2022-02-23T00:00:00"/>
    <x v="0"/>
    <x v="0"/>
    <x v="0"/>
    <x v="2"/>
    <s v="Peter Smith"/>
    <s v="keyon.hensley@bilearner.com"/>
    <s v="MSC"/>
    <s v="Active"/>
    <s v="Contract"/>
    <s v="Zone A"/>
    <s v="Full-Time"/>
    <s v="Unk"/>
    <m/>
    <x v="0"/>
    <s v="Aerial"/>
    <d v="1948-06-27T00:00:00"/>
    <x v="217"/>
    <s v="70-79"/>
    <s v="MA"/>
    <s v="Lineman"/>
    <x v="0"/>
    <n v="76615"/>
    <s v="Other"/>
    <s v="Divorced"/>
    <s v="Exceeds"/>
    <n v="4"/>
  </r>
  <r>
    <n v="3649"/>
    <s v="Elisha"/>
    <s v="Ruiz"/>
    <d v="2022-08-13T00:00:00"/>
    <x v="0"/>
    <x v="0"/>
    <x v="0"/>
    <x v="2"/>
    <s v="Stephen Green"/>
    <s v="elisha.ruiz@bilearner.com"/>
    <s v="TNS"/>
    <s v="Active"/>
    <s v="Contract"/>
    <s v="Zone A"/>
    <s v="Part-Time"/>
    <s v="Unk"/>
    <m/>
    <x v="0"/>
    <s v="Field Operations"/>
    <d v="1968-06-06T00:00:00"/>
    <x v="218"/>
    <s v="50-59"/>
    <s v="MA"/>
    <s v="Technician"/>
    <x v="0"/>
    <n v="26602"/>
    <s v="White"/>
    <s v="Married"/>
    <s v="Exceeds"/>
    <n v="4"/>
  </r>
  <r>
    <n v="3650"/>
    <s v="Amirah"/>
    <s v="Stanley"/>
    <d v="2019-10-03T00:00:00"/>
    <x v="104"/>
    <x v="41"/>
    <x v="1"/>
    <x v="2"/>
    <s v="Jason Jenkins"/>
    <s v="amirah.stanley@bilearner.com"/>
    <s v="PYZ"/>
    <s v="Voluntarily Terminated"/>
    <s v="Full-Time"/>
    <s v="Zone B"/>
    <s v="Part-Time"/>
    <s v="Retirement"/>
    <s v="Late least forward bill realize camera."/>
    <x v="0"/>
    <s v="Field Operations"/>
    <d v="1991-12-25T00:00:00"/>
    <x v="219"/>
    <s v="30-39"/>
    <s v="MA"/>
    <s v="Laborer"/>
    <x v="0"/>
    <n v="72818"/>
    <s v="White"/>
    <s v="Divorced"/>
    <s v="Fully Meets"/>
    <n v="3"/>
  </r>
  <r>
    <n v="3651"/>
    <s v="Jeremy"/>
    <s v="Meyer"/>
    <d v="2019-10-14T00:00:00"/>
    <x v="0"/>
    <x v="0"/>
    <x v="0"/>
    <x v="2"/>
    <s v="Chad Jones"/>
    <s v="jeremy.meyer@bilearner.com"/>
    <s v="WBL"/>
    <s v="Active"/>
    <s v="Full-Time"/>
    <s v="Zone C"/>
    <s v="Full-Time"/>
    <s v="Unk"/>
    <m/>
    <x v="0"/>
    <s v="General - Con"/>
    <d v="1991-01-19T00:00:00"/>
    <x v="220"/>
    <s v="30-39"/>
    <s v="MA"/>
    <s v="Lineman"/>
    <x v="0"/>
    <n v="90347"/>
    <s v="White"/>
    <s v="Single"/>
    <s v="Fully Meets"/>
    <n v="3"/>
  </r>
  <r>
    <n v="3652"/>
    <s v="Owen"/>
    <s v="Dillon"/>
    <d v="2019-08-30T00:00:00"/>
    <x v="105"/>
    <x v="6"/>
    <x v="1"/>
    <x v="0"/>
    <s v="Victoria Maldonado"/>
    <s v="owen.dillon@bilearner.com"/>
    <s v="NEL"/>
    <s v="Voluntarily Terminated"/>
    <s v="Part-Time"/>
    <s v="Zone C"/>
    <s v="Part-Time"/>
    <s v="Resignation"/>
    <s v="Window stuff western interesting."/>
    <x v="0"/>
    <s v="Field Operations"/>
    <d v="1946-08-16T00:00:00"/>
    <x v="221"/>
    <s v="70-79"/>
    <s v="MA"/>
    <s v="Supervisor"/>
    <x v="1"/>
    <n v="96845"/>
    <s v="Other"/>
    <s v="Married"/>
    <s v="Fully Meets"/>
    <n v="3"/>
  </r>
  <r>
    <n v="3653"/>
    <s v="Bridget"/>
    <s v="Bray"/>
    <d v="2021-02-04T00:00:00"/>
    <x v="106"/>
    <x v="17"/>
    <x v="1"/>
    <x v="0"/>
    <s v="William Watson"/>
    <s v="bridget.bray@bilearner.com"/>
    <s v="PL"/>
    <s v="Voluntarily Terminated"/>
    <s v="Contract"/>
    <s v="Zone B"/>
    <s v="Part-Time"/>
    <s v="Voluntary"/>
    <s v="Particular same detail note."/>
    <x v="0"/>
    <s v="General - Con"/>
    <d v="1995-06-29T00:00:00"/>
    <x v="222"/>
    <s v="30-39"/>
    <s v="MA"/>
    <s v="Foreman"/>
    <x v="1"/>
    <n v="67277"/>
    <s v="Asian"/>
    <s v="Widowed"/>
    <s v="Exceeds"/>
    <n v="3"/>
  </r>
  <r>
    <n v="3654"/>
    <s v="Cassius"/>
    <s v="Gates"/>
    <d v="2022-11-23T00:00:00"/>
    <x v="0"/>
    <x v="0"/>
    <x v="0"/>
    <x v="0"/>
    <s v="Jody Cox"/>
    <s v="cassius.gates@bilearner.com"/>
    <s v="PYZ"/>
    <s v="Active"/>
    <s v="Part-Time"/>
    <s v="Zone A"/>
    <s v="Part-Time"/>
    <s v="Unk"/>
    <m/>
    <x v="0"/>
    <s v="Aerial"/>
    <d v="1995-03-30T00:00:00"/>
    <x v="223"/>
    <s v="30-39"/>
    <s v="MA"/>
    <s v="Lineman"/>
    <x v="1"/>
    <n v="17975"/>
    <s v="Asian"/>
    <s v="Divorced"/>
    <s v="Exceeds"/>
    <n v="4"/>
  </r>
  <r>
    <n v="3655"/>
    <s v="Martha"/>
    <s v="Kemp"/>
    <d v="2023-02-25T00:00:00"/>
    <x v="0"/>
    <x v="0"/>
    <x v="0"/>
    <x v="0"/>
    <s v="Shelia Good"/>
    <s v="martha.kemp@bilearner.com"/>
    <s v="SVG"/>
    <s v="Active"/>
    <s v="Part-Time"/>
    <s v="Zone C"/>
    <s v="Full-Time"/>
    <s v="Unk"/>
    <m/>
    <x v="0"/>
    <s v="Engineers"/>
    <d v="1998-10-20T00:00:00"/>
    <x v="224"/>
    <s v="20-29"/>
    <s v="MA"/>
    <s v="Engineer"/>
    <x v="1"/>
    <n v="97142"/>
    <s v="Asian"/>
    <s v="Married"/>
    <s v="Fully Meets"/>
    <n v="3"/>
  </r>
  <r>
    <n v="3656"/>
    <s v="Francesca"/>
    <s v="Mcmahon"/>
    <d v="2019-12-15T00:00:00"/>
    <x v="0"/>
    <x v="0"/>
    <x v="0"/>
    <x v="0"/>
    <s v="Darlene Green"/>
    <s v="francesca.mcmahon@bilearner.com"/>
    <s v="TNS"/>
    <s v="Active"/>
    <s v="Part-Time"/>
    <s v="Zone B"/>
    <s v="Part-Time"/>
    <s v="Unk"/>
    <m/>
    <x v="0"/>
    <s v="Underground"/>
    <d v="2001-04-14T00:00:00"/>
    <x v="225"/>
    <s v="20-29"/>
    <s v="MA"/>
    <s v="Laborer"/>
    <x v="1"/>
    <n v="72523"/>
    <s v="Hispanic"/>
    <s v="Divorced"/>
    <s v="Exceeds"/>
    <n v="5"/>
  </r>
  <r>
    <n v="3657"/>
    <s v="Lorelei"/>
    <s v="Walls"/>
    <d v="2021-08-29T00:00:00"/>
    <x v="0"/>
    <x v="0"/>
    <x v="0"/>
    <x v="0"/>
    <s v="Christine Mccarthy"/>
    <s v="lorelei.walls@bilearner.com"/>
    <s v="WBL"/>
    <s v="Active"/>
    <s v="Part-Time"/>
    <s v="Zone C"/>
    <s v="Full-Time"/>
    <s v="Unk"/>
    <m/>
    <x v="0"/>
    <s v="General - Con"/>
    <d v="1992-03-04T00:00:00"/>
    <x v="226"/>
    <s v="30-39"/>
    <s v="MA"/>
    <s v="Flagger"/>
    <x v="0"/>
    <n v="44406"/>
    <s v="Black"/>
    <s v="Single"/>
    <s v="Fully Meets"/>
    <n v="4"/>
  </r>
  <r>
    <n v="3658"/>
    <s v="Emery"/>
    <s v="Gillespie"/>
    <d v="2022-11-04T00:00:00"/>
    <x v="107"/>
    <x v="27"/>
    <x v="1"/>
    <x v="0"/>
    <s v="Thomas Jackson"/>
    <s v="emery.gillespie@bilearner.com"/>
    <s v="BPC"/>
    <s v="Active"/>
    <s v="Part-Time"/>
    <s v="Zone C"/>
    <s v="Temporary"/>
    <s v="Involuntary"/>
    <s v="Once simple the decade."/>
    <x v="0"/>
    <s v="Project Management - Con"/>
    <d v="1966-11-25T00:00:00"/>
    <x v="227"/>
    <s v="50-59"/>
    <s v="MA"/>
    <s v="Technician"/>
    <x v="0"/>
    <n v="95682"/>
    <s v="Black"/>
    <s v="Divorced"/>
    <s v="Fully Meets"/>
    <n v="3"/>
  </r>
  <r>
    <n v="3659"/>
    <s v="Kaylee"/>
    <s v="Baldwin"/>
    <d v="2019-10-02T00:00:00"/>
    <x v="108"/>
    <x v="11"/>
    <x v="1"/>
    <x v="0"/>
    <s v="Eric Powell"/>
    <s v="kaylee.baldwin@bilearner.com"/>
    <s v="CCDR"/>
    <s v="Active"/>
    <s v="Full-Time"/>
    <s v="Zone A"/>
    <s v="Part-Time"/>
    <s v="Voluntary"/>
    <s v="Second focus stay scientist."/>
    <x v="0"/>
    <s v="Field Operations"/>
    <d v="1989-10-30T00:00:00"/>
    <x v="228"/>
    <s v="30-39"/>
    <s v="MA"/>
    <s v="Engineer"/>
    <x v="1"/>
    <n v="86746"/>
    <s v="Other"/>
    <s v="Divorced"/>
    <s v="Exceeds"/>
    <n v="1"/>
  </r>
  <r>
    <n v="3660"/>
    <s v="Aron"/>
    <s v="Hester"/>
    <d v="2019-05-24T00:00:00"/>
    <x v="0"/>
    <x v="0"/>
    <x v="0"/>
    <x v="0"/>
    <s v="Joel Browning"/>
    <s v="aron.hester@bilearner.com"/>
    <s v="EW"/>
    <s v="Active"/>
    <s v="Full-Time"/>
    <s v="Zone A"/>
    <s v="Full-Time"/>
    <s v="Unk"/>
    <m/>
    <x v="0"/>
    <s v="Field Operations"/>
    <d v="1974-06-21T00:00:00"/>
    <x v="229"/>
    <s v="50-59"/>
    <s v="MA"/>
    <s v="Supervisor"/>
    <x v="1"/>
    <n v="73540"/>
    <s v="Hispanic"/>
    <s v="Single"/>
    <s v="Exceeds"/>
    <n v="3"/>
  </r>
  <r>
    <n v="3661"/>
    <s v="Reagan"/>
    <s v="Brennan"/>
    <d v="2022-02-28T00:00:00"/>
    <x v="109"/>
    <x v="4"/>
    <x v="1"/>
    <x v="0"/>
    <s v="Denise Roman"/>
    <s v="reagan.brennan@bilearner.com"/>
    <s v="MSC"/>
    <s v="Active"/>
    <s v="Contract"/>
    <s v="Zone C"/>
    <s v="Temporary"/>
    <s v="Involuntary"/>
    <s v="Decide group difference decide."/>
    <x v="0"/>
    <s v="Executive"/>
    <d v="1952-05-22T00:00:00"/>
    <x v="230"/>
    <s v="70-79"/>
    <s v="MA"/>
    <s v="Vp"/>
    <x v="1"/>
    <n v="21624"/>
    <s v="Asian"/>
    <s v="Married"/>
    <s v="Fully Meets"/>
    <n v="3"/>
  </r>
  <r>
    <n v="3662"/>
    <s v="Hugh"/>
    <s v="Berry"/>
    <d v="2023-06-13T00:00:00"/>
    <x v="0"/>
    <x v="0"/>
    <x v="0"/>
    <x v="0"/>
    <s v="Linda Cummings"/>
    <s v="hugh.berry@bilearner.com"/>
    <s v="NEL"/>
    <s v="Active"/>
    <s v="Full-Time"/>
    <s v="Zone B"/>
    <s v="Temporary"/>
    <s v="Unk"/>
    <m/>
    <x v="0"/>
    <s v="Wireline Construction"/>
    <d v="1973-04-18T00:00:00"/>
    <x v="231"/>
    <s v="50-59"/>
    <s v="MA"/>
    <s v="Laborer"/>
    <x v="1"/>
    <n v="90473"/>
    <s v="Other"/>
    <s v="Married"/>
    <s v="Exceeds"/>
    <n v="2"/>
  </r>
  <r>
    <n v="3663"/>
    <s v="Brandon"/>
    <s v="Anderson"/>
    <d v="2019-10-07T00:00:00"/>
    <x v="110"/>
    <x v="12"/>
    <x v="1"/>
    <x v="0"/>
    <s v="Sean Kennedy"/>
    <s v="brandon.anderson@bilearner.com"/>
    <s v="PL"/>
    <s v="Future Start"/>
    <s v="Part-Time"/>
    <s v="Zone B"/>
    <s v="Full-Time"/>
    <s v="Retirement"/>
    <s v="Bar serious exist pretty."/>
    <x v="0"/>
    <s v="General - Con"/>
    <d v="1977-11-23T00:00:00"/>
    <x v="232"/>
    <s v="40-49"/>
    <s v="MA"/>
    <s v="Foreman"/>
    <x v="0"/>
    <n v="13534"/>
    <s v="Black"/>
    <s v="Single"/>
    <s v="Exceeds"/>
    <n v="3"/>
  </r>
  <r>
    <n v="3664"/>
    <s v="Diana"/>
    <s v="Garza"/>
    <d v="2020-10-06T00:00:00"/>
    <x v="111"/>
    <x v="22"/>
    <x v="1"/>
    <x v="0"/>
    <s v="Robert Reid"/>
    <s v="diana.garza@bilearner.com"/>
    <s v="PYZ"/>
    <s v="Future Start"/>
    <s v="Full-Time"/>
    <s v="Zone C"/>
    <s v="Part-Time"/>
    <s v="Involuntary"/>
    <s v="Let political issue."/>
    <x v="0"/>
    <s v="Field Operations"/>
    <d v="1956-08-15T00:00:00"/>
    <x v="233"/>
    <s v="60-69"/>
    <s v="MA"/>
    <s v="Locator"/>
    <x v="0"/>
    <n v="2667"/>
    <s v="Other"/>
    <s v="Widowed"/>
    <s v="Fully Meets"/>
    <n v="3"/>
  </r>
  <r>
    <n v="3665"/>
    <s v="Dalton"/>
    <s v="Bowen"/>
    <d v="2019-11-22T00:00:00"/>
    <x v="0"/>
    <x v="0"/>
    <x v="0"/>
    <x v="0"/>
    <s v="Lucas Morse"/>
    <s v="dalton.bowen@bilearner.com"/>
    <s v="SVG"/>
    <s v="Active"/>
    <s v="Full-Time"/>
    <s v="Zone B"/>
    <s v="Temporary"/>
    <s v="Unk"/>
    <m/>
    <x v="0"/>
    <s v="Field Operations"/>
    <d v="1985-03-30T00:00:00"/>
    <x v="234"/>
    <s v="40-49"/>
    <s v="MA"/>
    <s v="Field Technician"/>
    <x v="1"/>
    <n v="54319"/>
    <s v="Asian"/>
    <s v="Married"/>
    <s v="Fully Meets"/>
    <n v="3"/>
  </r>
  <r>
    <n v="3666"/>
    <s v="Davin"/>
    <s v="Peters"/>
    <d v="2022-04-29T00:00:00"/>
    <x v="112"/>
    <x v="27"/>
    <x v="1"/>
    <x v="0"/>
    <s v="Melissa Shaw"/>
    <s v="davin.peters@bilearner.com"/>
    <s v="TNS"/>
    <s v="Active"/>
    <s v="Full-Time"/>
    <s v="Zone A"/>
    <s v="Full-Time"/>
    <s v="Involuntary"/>
    <s v="Rule film know if eat hear."/>
    <x v="0"/>
    <s v="Field Operations"/>
    <d v="1956-05-19T00:00:00"/>
    <x v="235"/>
    <s v="60-69"/>
    <s v="MA"/>
    <s v="Laborer"/>
    <x v="1"/>
    <n v="16052"/>
    <s v="Hispanic"/>
    <s v="Single"/>
    <s v="Fully Meets"/>
    <n v="3"/>
  </r>
  <r>
    <n v="3667"/>
    <s v="Leyla"/>
    <s v="Warren"/>
    <d v="2022-12-11T00:00:00"/>
    <x v="113"/>
    <x v="26"/>
    <x v="1"/>
    <x v="0"/>
    <s v="Brooke Meyer"/>
    <s v="leyla.warren@bilearner.com"/>
    <s v="WBL"/>
    <s v="Active"/>
    <s v="Part-Time"/>
    <s v="Zone B"/>
    <s v="Temporary"/>
    <s v="Resignation"/>
    <s v="Term southern major ever care."/>
    <x v="0"/>
    <s v="Billable Consultants"/>
    <d v="1998-08-23T00:00:00"/>
    <x v="236"/>
    <s v="20-29"/>
    <s v="MA"/>
    <s v="Technician"/>
    <x v="1"/>
    <n v="18998"/>
    <s v="Black"/>
    <s v="Single"/>
    <s v="Fully Meets"/>
    <n v="3"/>
  </r>
  <r>
    <n v="3668"/>
    <s v="Victoria"/>
    <s v="Allen"/>
    <d v="2023-08-06T00:00:00"/>
    <x v="114"/>
    <x v="11"/>
    <x v="1"/>
    <x v="0"/>
    <s v="Christopher Clark"/>
    <s v="victoria.allen@bilearner.com"/>
    <s v="BPC"/>
    <s v="Active"/>
    <s v="Full-Time"/>
    <s v="Zone C"/>
    <s v="Full-Time"/>
    <s v="Voluntary"/>
    <s v="Rest such husband through his customer no look."/>
    <x v="0"/>
    <s v="Underground"/>
    <d v="1996-05-24T00:00:00"/>
    <x v="237"/>
    <s v="20-29"/>
    <s v="MA"/>
    <s v="Operator"/>
    <x v="1"/>
    <n v="33735"/>
    <s v="Asian"/>
    <s v="Widowed"/>
    <s v="Needs Improvement"/>
    <n v="3"/>
  </r>
  <r>
    <n v="3669"/>
    <s v="Tyler"/>
    <s v="Hines"/>
    <d v="2020-03-28T00:00:00"/>
    <x v="115"/>
    <x v="6"/>
    <x v="1"/>
    <x v="0"/>
    <s v="Joshua Francis"/>
    <s v="tyler.hines@bilearner.com"/>
    <s v="CCDR"/>
    <s v="Voluntarily Terminated"/>
    <s v="Contract"/>
    <s v="Zone A"/>
    <s v="Temporary"/>
    <s v="Retirement"/>
    <s v="Let former service."/>
    <x v="0"/>
    <s v="Finance &amp; Accounting"/>
    <d v="1967-01-16T00:00:00"/>
    <x v="238"/>
    <s v="50-59"/>
    <s v="MA"/>
    <s v="Clerk"/>
    <x v="1"/>
    <n v="81928"/>
    <s v="Black"/>
    <s v="Widowed"/>
    <s v="Fully Meets"/>
    <n v="3"/>
  </r>
  <r>
    <n v="3670"/>
    <s v="Sandra"/>
    <s v="Atkinson"/>
    <d v="2022-08-11T00:00:00"/>
    <x v="116"/>
    <x v="20"/>
    <x v="1"/>
    <x v="2"/>
    <s v="Walter Shaw"/>
    <s v="sandra.atkinson@bilearner.com"/>
    <s v="SVG"/>
    <s v="Active"/>
    <s v="Full-Time"/>
    <s v="Zone A"/>
    <s v="Full-Time"/>
    <s v="Resignation"/>
    <s v="Far happy light already."/>
    <x v="0"/>
    <s v="Billable Consultants"/>
    <d v="1969-01-17T00:00:00"/>
    <x v="239"/>
    <s v="50-59"/>
    <s v="MA"/>
    <s v="Engineer"/>
    <x v="0"/>
    <n v="14006"/>
    <s v="Hispanic"/>
    <s v="Widowed"/>
    <s v="Needs Improvement"/>
    <n v="3"/>
  </r>
  <r>
    <n v="3671"/>
    <s v="Simone"/>
    <s v="Hayes"/>
    <d v="2023-01-26T00:00:00"/>
    <x v="117"/>
    <x v="26"/>
    <x v="1"/>
    <x v="2"/>
    <s v="Alexander Roberts"/>
    <s v="simone.hayes@bilearner.com"/>
    <s v="EW"/>
    <s v="Voluntarily Terminated"/>
    <s v="Part-Time"/>
    <s v="Zone A"/>
    <s v="Temporary"/>
    <s v="Involuntary"/>
    <s v="Edge cold language. Once bring quality hot."/>
    <x v="0"/>
    <s v="Splicing"/>
    <d v="1989-12-29T00:00:00"/>
    <x v="240"/>
    <s v="30-39"/>
    <s v="MA"/>
    <s v="Splicer"/>
    <x v="0"/>
    <n v="45376"/>
    <s v="Asian"/>
    <s v="Divorced"/>
    <s v="Needs Improvement"/>
    <n v="3"/>
  </r>
  <r>
    <n v="3672"/>
    <s v="Rhett"/>
    <s v="Valenzuela"/>
    <d v="2019-01-14T00:00:00"/>
    <x v="0"/>
    <x v="0"/>
    <x v="0"/>
    <x v="2"/>
    <s v="Aaron Holland"/>
    <s v="rhett.valenzuela@bilearner.com"/>
    <s v="MSC"/>
    <s v="Active"/>
    <s v="Part-Time"/>
    <s v="Zone A"/>
    <s v="Full-Time"/>
    <s v="Unk"/>
    <m/>
    <x v="0"/>
    <s v="General - Con"/>
    <d v="1991-02-24T00:00:00"/>
    <x v="241"/>
    <s v="30-39"/>
    <s v="MA"/>
    <s v="Foreman"/>
    <x v="0"/>
    <n v="44501"/>
    <s v="Asian"/>
    <s v="Divorced"/>
    <s v="Fully Meets"/>
    <n v="3"/>
  </r>
  <r>
    <n v="3673"/>
    <s v="Lane"/>
    <s v="Zuniga"/>
    <d v="2022-06-11T00:00:00"/>
    <x v="48"/>
    <x v="20"/>
    <x v="1"/>
    <x v="2"/>
    <s v="Casey Morris"/>
    <s v="lane.zuniga@bilearner.com"/>
    <s v="TNS"/>
    <s v="Voluntarily Terminated"/>
    <s v="Full-Time"/>
    <s v="Zone B"/>
    <s v="Temporary"/>
    <s v="Voluntary"/>
    <s v="My teach piece need school fight rock."/>
    <x v="0"/>
    <s v="People Services"/>
    <d v="1973-02-19T00:00:00"/>
    <x v="242"/>
    <s v="50-59"/>
    <s v="MA"/>
    <s v="Manager"/>
    <x v="0"/>
    <n v="47767"/>
    <s v="Other"/>
    <s v="Widowed"/>
    <s v="Fully Meets"/>
    <n v="3"/>
  </r>
  <r>
    <n v="3674"/>
    <s v="Isabelle"/>
    <s v="Shields"/>
    <d v="2020-06-25T00:00:00"/>
    <x v="44"/>
    <x v="13"/>
    <x v="1"/>
    <x v="2"/>
    <s v="Sarah Williamson"/>
    <s v="isabelle.shields@bilearner.com"/>
    <s v="BPC"/>
    <s v="Voluntarily Terminated"/>
    <s v="Part-Time"/>
    <s v="Zone C"/>
    <s v="Part-Time"/>
    <s v="Voluntary"/>
    <s v="Five carry couple goal western."/>
    <x v="0"/>
    <s v="Engineers"/>
    <d v="1996-05-01T00:00:00"/>
    <x v="19"/>
    <s v="20-29"/>
    <s v="MA"/>
    <s v="Engineer"/>
    <x v="0"/>
    <n v="39141"/>
    <s v="Other"/>
    <s v="Single"/>
    <s v="Fully Meets"/>
    <n v="3"/>
  </r>
  <r>
    <n v="3675"/>
    <s v="Mario"/>
    <s v="Mays"/>
    <d v="2020-06-08T00:00:00"/>
    <x v="118"/>
    <x v="31"/>
    <x v="1"/>
    <x v="2"/>
    <s v="Melissa Torres"/>
    <s v="mario.mays@bilearner.com"/>
    <s v="CCDR"/>
    <s v="Active"/>
    <s v="Full-Time"/>
    <s v="Zone C"/>
    <s v="Full-Time"/>
    <s v="Resignation"/>
    <s v="Herself others song center word almost without."/>
    <x v="0"/>
    <s v="Engineers"/>
    <d v="1952-08-28T00:00:00"/>
    <x v="243"/>
    <s v="70-79"/>
    <s v="MA"/>
    <s v="Technician"/>
    <x v="0"/>
    <n v="70090"/>
    <s v="Hispanic"/>
    <s v="Divorced"/>
    <s v="Fully Meets"/>
    <n v="3"/>
  </r>
  <r>
    <n v="3676"/>
    <s v="Leah"/>
    <s v="Robinson"/>
    <d v="2018-08-29T00:00:00"/>
    <x v="0"/>
    <x v="0"/>
    <x v="0"/>
    <x v="0"/>
    <s v="Craig Hawkins"/>
    <s v="leah.robinson@bilearner.com"/>
    <s v="BPC"/>
    <s v="Active"/>
    <s v="Contract"/>
    <s v="Zone B"/>
    <s v="Part-Time"/>
    <s v="Unk"/>
    <m/>
    <x v="0"/>
    <s v="Yard (Material Handling)"/>
    <d v="1993-11-29T00:00:00"/>
    <x v="244"/>
    <s v="30-39"/>
    <s v="MA"/>
    <s v="Associate"/>
    <x v="1"/>
    <n v="35858"/>
    <s v="Black"/>
    <s v="Divorced"/>
    <s v="Fully Meets"/>
    <n v="3"/>
  </r>
  <r>
    <n v="3677"/>
    <s v="Dayami"/>
    <s v="Bailey"/>
    <d v="2022-10-01T00:00:00"/>
    <x v="0"/>
    <x v="0"/>
    <x v="0"/>
    <x v="0"/>
    <s v="Matthew Hughes"/>
    <s v="dayami.bailey@bilearner.com"/>
    <s v="CCDR"/>
    <s v="Active"/>
    <s v="Full-Time"/>
    <s v="Zone A"/>
    <s v="Full-Time"/>
    <s v="Unk"/>
    <m/>
    <x v="0"/>
    <s v="Field Operations"/>
    <d v="1960-02-04T00:00:00"/>
    <x v="245"/>
    <s v="60-69"/>
    <s v="MA"/>
    <s v="Supervisor"/>
    <x v="1"/>
    <n v="27462"/>
    <s v="Hispanic"/>
    <s v="Single"/>
    <s v="Fully Meets"/>
    <n v="3"/>
  </r>
  <r>
    <n v="3678"/>
    <s v="Ramon"/>
    <s v="Fleming"/>
    <d v="2021-07-22T00:00:00"/>
    <x v="0"/>
    <x v="0"/>
    <x v="0"/>
    <x v="0"/>
    <s v="Chad Ramirez"/>
    <s v="ramon.fleming@bilearner.com"/>
    <s v="SVG"/>
    <s v="Active"/>
    <s v="Full-Time"/>
    <s v="Zone A"/>
    <s v="Full-Time"/>
    <s v="Unk"/>
    <m/>
    <x v="0"/>
    <s v="General - Eng"/>
    <d v="1999-05-24T00:00:00"/>
    <x v="246"/>
    <s v="20-29"/>
    <s v="MA"/>
    <s v="Drafter"/>
    <x v="1"/>
    <n v="65321"/>
    <s v="Asian"/>
    <s v="Single"/>
    <s v="Fully Meets"/>
    <n v="3"/>
  </r>
  <r>
    <n v="3679"/>
    <s v="Pedro"/>
    <s v="Harrison"/>
    <d v="2019-12-14T00:00:00"/>
    <x v="0"/>
    <x v="0"/>
    <x v="0"/>
    <x v="0"/>
    <s v="Erica Moore"/>
    <s v="pedro.harrison@bilearner.com"/>
    <s v="EW"/>
    <s v="Active"/>
    <s v="Full-Time"/>
    <s v="Zone A"/>
    <s v="Full-Time"/>
    <s v="Unk"/>
    <m/>
    <x v="0"/>
    <s v="Engineers"/>
    <d v="1989-07-16T00:00:00"/>
    <x v="247"/>
    <s v="30-39"/>
    <s v="MA"/>
    <s v="Engineer"/>
    <x v="1"/>
    <n v="54017"/>
    <s v="Asian"/>
    <s v="Divorced"/>
    <s v="Fully Meets"/>
    <n v="3"/>
  </r>
  <r>
    <n v="3680"/>
    <s v="Harrison"/>
    <s v="Hudson"/>
    <d v="2020-03-27T00:00:00"/>
    <x v="0"/>
    <x v="0"/>
    <x v="0"/>
    <x v="0"/>
    <s v="Felicia Ashley"/>
    <s v="harrison.hudson@bilearner.com"/>
    <s v="MSC"/>
    <s v="Active"/>
    <s v="Part-Time"/>
    <s v="Zone B"/>
    <s v="Full-Time"/>
    <s v="Unk"/>
    <m/>
    <x v="0"/>
    <s v="Underground"/>
    <d v="1985-09-14T00:00:00"/>
    <x v="248"/>
    <s v="40-49"/>
    <s v="MA"/>
    <s v="Operator"/>
    <x v="0"/>
    <n v="51584"/>
    <s v="Other"/>
    <s v="Divorced"/>
    <s v="Fully Meets"/>
    <n v="3"/>
  </r>
  <r>
    <n v="3681"/>
    <s v="Taniya"/>
    <s v="Lane"/>
    <d v="2021-11-25T00:00:00"/>
    <x v="0"/>
    <x v="0"/>
    <x v="0"/>
    <x v="0"/>
    <s v="James Williams"/>
    <s v="taniya.lane@bilearner.com"/>
    <s v="TNS"/>
    <s v="Active"/>
    <s v="Part-Time"/>
    <s v="Zone B"/>
    <s v="Temporary"/>
    <s v="Unk"/>
    <m/>
    <x v="0"/>
    <s v="Engineers"/>
    <d v="1976-03-17T00:00:00"/>
    <x v="249"/>
    <s v="40-49"/>
    <s v="MA"/>
    <s v="Project Manager"/>
    <x v="0"/>
    <n v="75321"/>
    <s v="Black"/>
    <s v="Widowed"/>
    <s v="Fully Meets"/>
    <n v="3"/>
  </r>
  <r>
    <n v="3682"/>
    <s v="Rene"/>
    <s v="Wallace"/>
    <d v="2023-07-08T00:00:00"/>
    <x v="0"/>
    <x v="0"/>
    <x v="0"/>
    <x v="0"/>
    <s v="Michael Diaz MD"/>
    <s v="rene.wallace@bilearner.com"/>
    <s v="PYZ"/>
    <s v="Active"/>
    <s v="Full-Time"/>
    <s v="Zone C"/>
    <s v="Temporary"/>
    <s v="Unk"/>
    <m/>
    <x v="0"/>
    <s v="Field Operations"/>
    <d v="1943-04-28T00:00:00"/>
    <x v="250"/>
    <s v="80-89"/>
    <s v="MA"/>
    <s v="Technician"/>
    <x v="0"/>
    <n v="37646"/>
    <s v="Black"/>
    <s v="Single"/>
    <s v="Fully Meets"/>
    <n v="4"/>
  </r>
  <r>
    <n v="3683"/>
    <s v="Kai"/>
    <s v="Gaines"/>
    <d v="2021-11-02T00:00:00"/>
    <x v="119"/>
    <x v="21"/>
    <x v="1"/>
    <x v="0"/>
    <s v="Mackenzie Porter"/>
    <s v="kai.gaines@bilearner.com"/>
    <s v="WBL"/>
    <s v="Active"/>
    <s v="Part-Time"/>
    <s v="Zone C"/>
    <s v="Temporary"/>
    <s v="Involuntary"/>
    <s v="Central baby moment benefit do."/>
    <x v="0"/>
    <s v="Finance &amp; Accounting"/>
    <d v="1956-01-06T00:00:00"/>
    <x v="251"/>
    <s v="60-69"/>
    <s v="MA"/>
    <s v="Administration"/>
    <x v="1"/>
    <n v="33204"/>
    <s v="Other"/>
    <s v="Divorced"/>
    <s v="Fully Meets"/>
    <n v="3"/>
  </r>
  <r>
    <n v="3684"/>
    <s v="Noelle"/>
    <s v="Levy"/>
    <d v="2019-12-01T00:00:00"/>
    <x v="120"/>
    <x v="9"/>
    <x v="1"/>
    <x v="0"/>
    <s v="Robert Simmons"/>
    <s v="noelle.levy@bilearner.com"/>
    <s v="NEL"/>
    <s v="Active"/>
    <s v="Contract"/>
    <s v="Zone C"/>
    <s v="Part-Time"/>
    <s v="Involuntary"/>
    <s v="Scientist believe edge imagine push bit fast."/>
    <x v="0"/>
    <s v="Field Operations"/>
    <d v="1954-08-03T00:00:00"/>
    <x v="252"/>
    <s v="70-79"/>
    <s v="MA"/>
    <s v="Technician"/>
    <x v="1"/>
    <n v="76198"/>
    <s v="Hispanic"/>
    <s v="Widowed"/>
    <s v="Fully Meets"/>
    <n v="3"/>
  </r>
  <r>
    <n v="3685"/>
    <s v="Kylie"/>
    <s v="Jimenez"/>
    <d v="2022-08-16T00:00:00"/>
    <x v="121"/>
    <x v="8"/>
    <x v="1"/>
    <x v="0"/>
    <s v="Jordan Harrison"/>
    <s v="kylie.jimenez@bilearner.com"/>
    <s v="PL"/>
    <s v="Active"/>
    <s v="Full-Time"/>
    <s v="Zone C"/>
    <s v="Full-Time"/>
    <s v="Retirement"/>
    <s v="Factor doctor edge police."/>
    <x v="0"/>
    <s v="Project Management - Con"/>
    <d v="1986-06-22T00:00:00"/>
    <x v="253"/>
    <s v="30-39"/>
    <s v="MA"/>
    <s v="Coordinator"/>
    <x v="1"/>
    <n v="10600"/>
    <s v="Asian"/>
    <s v="Widowed"/>
    <s v="Fully Meets"/>
    <n v="3"/>
  </r>
  <r>
    <n v="3686"/>
    <s v="Carly"/>
    <s v="Figueroa"/>
    <d v="2021-04-25T00:00:00"/>
    <x v="122"/>
    <x v="23"/>
    <x v="1"/>
    <x v="0"/>
    <s v="Jesse Farmer"/>
    <s v="carly.figueroa@bilearner.com"/>
    <s v="BPC"/>
    <s v="Future Start"/>
    <s v="Part-Time"/>
    <s v="Zone A"/>
    <s v="Full-Time"/>
    <s v="Retirement"/>
    <s v="Concern expect add skill."/>
    <x v="0"/>
    <s v="Engineers"/>
    <d v="1998-04-20T00:00:00"/>
    <x v="254"/>
    <s v="20-29"/>
    <s v="MA"/>
    <s v="Director"/>
    <x v="1"/>
    <n v="67909"/>
    <s v="White"/>
    <s v="Single"/>
    <s v="Exceeds"/>
    <n v="1"/>
  </r>
  <r>
    <n v="3687"/>
    <s v="Bria"/>
    <s v="Mcpherson"/>
    <d v="2019-05-17T00:00:00"/>
    <x v="0"/>
    <x v="0"/>
    <x v="0"/>
    <x v="0"/>
    <s v="Brianna Blake"/>
    <s v="bria.mcpherson@bilearner.com"/>
    <s v="CCDR"/>
    <s v="Active"/>
    <s v="Part-Time"/>
    <s v="Zone B"/>
    <s v="Temporary"/>
    <s v="Unk"/>
    <m/>
    <x v="0"/>
    <s v="Field Operations"/>
    <d v="1944-08-20T00:00:00"/>
    <x v="255"/>
    <s v="80-89"/>
    <s v="MA"/>
    <s v="Supervisor"/>
    <x v="0"/>
    <n v="26340"/>
    <s v="White"/>
    <s v="Divorced"/>
    <s v="Exceeds"/>
    <n v="1"/>
  </r>
  <r>
    <n v="3688"/>
    <s v="Brynn"/>
    <s v="Harding"/>
    <d v="2019-05-04T00:00:00"/>
    <x v="123"/>
    <x v="12"/>
    <x v="1"/>
    <x v="0"/>
    <s v="Kathleen Clark"/>
    <s v="brynn.harding@bilearner.com"/>
    <s v="SVG"/>
    <s v="Future Start"/>
    <s v="Contract"/>
    <s v="Zone B"/>
    <s v="Full-Time"/>
    <s v="Involuntary"/>
    <s v="Matter man skill produce poor."/>
    <x v="0"/>
    <s v="Wireline Construction"/>
    <d v="1951-09-19T00:00:00"/>
    <x v="256"/>
    <s v="70-79"/>
    <s v="MA"/>
    <s v="Manager"/>
    <x v="0"/>
    <n v="42113"/>
    <s v="Asian"/>
    <s v="Divorced"/>
    <s v="Exceeds"/>
    <n v="3"/>
  </r>
  <r>
    <n v="3689"/>
    <s v="Rashad"/>
    <s v="Wells"/>
    <d v="2021-07-16T00:00:00"/>
    <x v="0"/>
    <x v="0"/>
    <x v="0"/>
    <x v="0"/>
    <s v="Jonathan Gutierrez"/>
    <s v="rashad.wells@bilearner.com"/>
    <s v="EW"/>
    <s v="Active"/>
    <s v="Contract"/>
    <s v="Zone A"/>
    <s v="Temporary"/>
    <s v="Unk"/>
    <m/>
    <x v="0"/>
    <s v="Field Operations"/>
    <d v="1960-12-29T00:00:00"/>
    <x v="257"/>
    <s v="60-69"/>
    <s v="MA"/>
    <s v="Laborer"/>
    <x v="1"/>
    <n v="95832"/>
    <s v="Asian"/>
    <s v="Married"/>
    <s v="Exceeds"/>
    <n v="3"/>
  </r>
  <r>
    <n v="3690"/>
    <s v="Jaylene"/>
    <s v="Deleon"/>
    <d v="2020-08-04T00:00:00"/>
    <x v="124"/>
    <x v="4"/>
    <x v="1"/>
    <x v="0"/>
    <s v="Adam Barber"/>
    <s v="jaylene.deleon@bilearner.com"/>
    <s v="MSC"/>
    <s v="Active"/>
    <s v="Part-Time"/>
    <s v="Zone A"/>
    <s v="Temporary"/>
    <s v="Voluntary"/>
    <s v="Size manager receive decide attention play plant."/>
    <x v="0"/>
    <s v="Yard (Material Handling)"/>
    <d v="1950-11-14T00:00:00"/>
    <x v="258"/>
    <s v="70-79"/>
    <s v="MA"/>
    <s v="Laborer"/>
    <x v="1"/>
    <n v="60287"/>
    <s v="White"/>
    <s v="Single"/>
    <s v="Needs Improvement"/>
    <n v="3"/>
  </r>
  <r>
    <n v="3691"/>
    <s v="Chace"/>
    <s v="Church"/>
    <d v="2020-11-23T00:00:00"/>
    <x v="0"/>
    <x v="0"/>
    <x v="0"/>
    <x v="0"/>
    <s v="David Valenzuela"/>
    <s v="chace.church@bilearner.com"/>
    <s v="TNS"/>
    <s v="Active"/>
    <s v="Part-Time"/>
    <s v="Zone C"/>
    <s v="Full-Time"/>
    <s v="Unk"/>
    <m/>
    <x v="0"/>
    <s v="Finance &amp; Accounting"/>
    <d v="1993-01-03T00:00:00"/>
    <x v="259"/>
    <s v="30-39"/>
    <s v="MA"/>
    <s v="Manager"/>
    <x v="1"/>
    <n v="34316"/>
    <s v="Asian"/>
    <s v="Single"/>
    <s v="Needs Improvement"/>
    <n v="1"/>
  </r>
  <r>
    <n v="3692"/>
    <s v="Zayne"/>
    <s v="Hunter"/>
    <d v="2019-11-11T00:00:00"/>
    <x v="0"/>
    <x v="0"/>
    <x v="0"/>
    <x v="0"/>
    <s v="Lisa Jordan"/>
    <s v="zayne.hunter@bilearner.com"/>
    <s v="PYZ"/>
    <s v="Active"/>
    <s v="Full-Time"/>
    <s v="Zone B"/>
    <s v="Part-Time"/>
    <s v="Unk"/>
    <m/>
    <x v="0"/>
    <s v="Aerial"/>
    <d v="1979-12-15T00:00:00"/>
    <x v="260"/>
    <s v="40-49"/>
    <s v="MA"/>
    <s v="Lineman"/>
    <x v="1"/>
    <n v="75371"/>
    <s v="Black"/>
    <s v="Widowed"/>
    <s v="Needs Improvement"/>
    <n v="3"/>
  </r>
  <r>
    <n v="3693"/>
    <s v="Amya"/>
    <s v="Vega"/>
    <d v="2019-05-20T00:00:00"/>
    <x v="125"/>
    <x v="22"/>
    <x v="1"/>
    <x v="2"/>
    <s v="Alexa Smith"/>
    <s v="amya.vega@bilearner.com"/>
    <s v="SVG"/>
    <s v="Active"/>
    <s v="Part-Time"/>
    <s v="Zone B"/>
    <s v="Temporary"/>
    <s v="Involuntary"/>
    <s v="Name social full approach. Position want win."/>
    <x v="0"/>
    <s v="Project Management - Con"/>
    <d v="1977-08-01T00:00:00"/>
    <x v="261"/>
    <s v="40-49"/>
    <s v="MA"/>
    <s v="Field Project Manager"/>
    <x v="0"/>
    <n v="13727"/>
    <s v="White"/>
    <s v="Married"/>
    <s v="Exceeds"/>
    <n v="2"/>
  </r>
  <r>
    <n v="3694"/>
    <s v="Nickolas"/>
    <s v="West"/>
    <d v="2019-11-05T00:00:00"/>
    <x v="126"/>
    <x v="17"/>
    <x v="1"/>
    <x v="2"/>
    <s v="Sue Harper"/>
    <s v="nickolas.west@bilearner.com"/>
    <s v="EW"/>
    <s v="Voluntarily Terminated"/>
    <s v="Full-Time"/>
    <s v="Zone A"/>
    <s v="Part-Time"/>
    <s v="Involuntary"/>
    <s v="Training civil attention exist matter water."/>
    <x v="0"/>
    <s v="Field Operations"/>
    <d v="1961-03-11T00:00:00"/>
    <x v="262"/>
    <s v="60-69"/>
    <s v="MA"/>
    <s v="Specialist"/>
    <x v="0"/>
    <n v="94278"/>
    <s v="Hispanic"/>
    <s v="Married"/>
    <s v="PIP"/>
    <n v="4"/>
  </r>
  <r>
    <n v="3695"/>
    <s v="Cason"/>
    <s v="Neal"/>
    <d v="2018-09-20T00:00:00"/>
    <x v="127"/>
    <x v="41"/>
    <x v="1"/>
    <x v="2"/>
    <s v="Savannah Schneider"/>
    <s v="cason.neal@bilearner.com"/>
    <s v="MSC"/>
    <s v="Voluntarily Terminated"/>
    <s v="Contract"/>
    <s v="Zone C"/>
    <s v="Temporary"/>
    <s v="Voluntary"/>
    <s v="Public ask American affect market order."/>
    <x v="0"/>
    <s v="Catv"/>
    <d v="1989-11-28T00:00:00"/>
    <x v="263"/>
    <s v="30-39"/>
    <s v="MA"/>
    <s v="Laborer"/>
    <x v="0"/>
    <n v="70817"/>
    <s v="Hispanic"/>
    <s v="Divorced"/>
    <s v="PIP"/>
    <n v="4"/>
  </r>
  <r>
    <n v="3696"/>
    <s v="Aldo"/>
    <s v="Dyer"/>
    <d v="2020-09-02T00:00:00"/>
    <x v="128"/>
    <x v="30"/>
    <x v="1"/>
    <x v="2"/>
    <s v="Chase Ramirez"/>
    <s v="aldo.dyer@bilearner.com"/>
    <s v="TNS"/>
    <s v="Voluntarily Terminated"/>
    <s v="Contract"/>
    <s v="Zone B"/>
    <s v="Part-Time"/>
    <s v="Resignation"/>
    <s v="Arrive its during organization about."/>
    <x v="0"/>
    <s v="Wireless"/>
    <d v="1989-10-07T00:00:00"/>
    <x v="264"/>
    <s v="30-39"/>
    <s v="MA"/>
    <s v="Foreman"/>
    <x v="0"/>
    <n v="74423"/>
    <s v="Hispanic"/>
    <s v="Widowed"/>
    <s v="PIP"/>
    <n v="3"/>
  </r>
  <r>
    <n v="3697"/>
    <s v="Sonia"/>
    <s v="Skinner"/>
    <d v="2020-06-28T00:00:00"/>
    <x v="0"/>
    <x v="0"/>
    <x v="0"/>
    <x v="2"/>
    <s v="Connor Galloway"/>
    <s v="sonia.skinner@bilearner.com"/>
    <s v="PYZ"/>
    <s v="Active"/>
    <s v="Full-Time"/>
    <s v="Zone A"/>
    <s v="Part-Time"/>
    <s v="Unk"/>
    <m/>
    <x v="0"/>
    <s v="Field Operations"/>
    <d v="1992-12-26T00:00:00"/>
    <x v="265"/>
    <s v="30-39"/>
    <s v="MA"/>
    <s v="Technician"/>
    <x v="0"/>
    <n v="51256"/>
    <s v="Other"/>
    <s v="Single"/>
    <s v="PIP"/>
    <n v="4"/>
  </r>
  <r>
    <n v="3698"/>
    <s v="Julien"/>
    <s v="Banks"/>
    <d v="2023-03-22T00:00:00"/>
    <x v="129"/>
    <x v="8"/>
    <x v="1"/>
    <x v="2"/>
    <s v="Savannah Weber"/>
    <s v="julien.banks@bilearner.com"/>
    <s v="WBL"/>
    <s v="Active"/>
    <s v="Full-Time"/>
    <s v="Zone A"/>
    <s v="Full-Time"/>
    <s v="Involuntary"/>
    <s v="Usually section evening with cup left."/>
    <x v="0"/>
    <s v="Catv"/>
    <d v="1984-06-12T00:00:00"/>
    <x v="266"/>
    <s v="40-49"/>
    <s v="MA"/>
    <s v="Foreman"/>
    <x v="0"/>
    <n v="16462"/>
    <s v="Hispanic"/>
    <s v="Married"/>
    <s v="PIP"/>
    <n v="3"/>
  </r>
  <r>
    <n v="3699"/>
    <s v="Madelyn"/>
    <s v="Mcdonald"/>
    <d v="2022-08-30T00:00:00"/>
    <x v="130"/>
    <x v="11"/>
    <x v="1"/>
    <x v="0"/>
    <s v="Justin Harris"/>
    <s v="madelyn.mcdonald@bilearner.com"/>
    <s v="PYZ"/>
    <s v="Voluntarily Terminated"/>
    <s v="Part-Time"/>
    <s v="Zone B"/>
    <s v="Temporary"/>
    <s v="Involuntary"/>
    <s v="Business draw with hear dream eat."/>
    <x v="0"/>
    <s v="Engineers"/>
    <d v="1977-01-31T00:00:00"/>
    <x v="267"/>
    <s v="40-49"/>
    <s v="MA"/>
    <s v="Engineer"/>
    <x v="1"/>
    <n v="48065"/>
    <s v="Asian"/>
    <s v="Divorced"/>
    <s v="PIP"/>
    <n v="2"/>
  </r>
  <r>
    <n v="3700"/>
    <s v="Brenden"/>
    <s v="Nash"/>
    <d v="2019-10-24T00:00:00"/>
    <x v="0"/>
    <x v="0"/>
    <x v="0"/>
    <x v="0"/>
    <s v="Wendy Rogers"/>
    <s v="brenden.nash@bilearner.com"/>
    <s v="PL"/>
    <s v="Active"/>
    <s v="Part-Time"/>
    <s v="Zone A"/>
    <s v="Temporary"/>
    <s v="Unk"/>
    <m/>
    <x v="0"/>
    <s v="Wireline Construction"/>
    <d v="1988-04-12T00:00:00"/>
    <x v="268"/>
    <s v="30-39"/>
    <s v="MA"/>
    <s v="Supervisor"/>
    <x v="1"/>
    <n v="93840"/>
    <s v="Hispanic"/>
    <s v="Divorced"/>
    <s v="PIP"/>
    <n v="1"/>
  </r>
  <r>
    <n v="3701"/>
    <s v="Genesis"/>
    <s v="Coleman"/>
    <d v="2019-11-09T00:00:00"/>
    <x v="0"/>
    <x v="0"/>
    <x v="0"/>
    <x v="0"/>
    <s v="Bryan Greer"/>
    <s v="genesis.coleman@bilearner.com"/>
    <s v="NEL"/>
    <s v="Active"/>
    <s v="Part-Time"/>
    <s v="Zone B"/>
    <s v="Temporary"/>
    <s v="Unk"/>
    <m/>
    <x v="0"/>
    <s v="Shop (Fleet)"/>
    <d v="1948-06-20T00:00:00"/>
    <x v="269"/>
    <s v="70-79"/>
    <s v="MA"/>
    <s v="Mechanic"/>
    <x v="1"/>
    <n v="35917"/>
    <s v="Other"/>
    <s v="Single"/>
    <s v="PIP"/>
    <n v="2"/>
  </r>
  <r>
    <n v="3702"/>
    <s v="Justice"/>
    <s v="Branch"/>
    <d v="2019-07-13T00:00:00"/>
    <x v="0"/>
    <x v="0"/>
    <x v="0"/>
    <x v="0"/>
    <s v="David Brown"/>
    <s v="justice.branch@bilearner.com"/>
    <s v="MSC"/>
    <s v="Active"/>
    <s v="Part-Time"/>
    <s v="Zone C"/>
    <s v="Part-Time"/>
    <s v="Unk"/>
    <m/>
    <x v="0"/>
    <s v="Aerial"/>
    <d v="1976-04-22T00:00:00"/>
    <x v="270"/>
    <s v="40-49"/>
    <s v="MA"/>
    <s v="Foreman"/>
    <x v="1"/>
    <n v="22165"/>
    <s v="Asian"/>
    <s v="Single"/>
    <s v="Exceeds"/>
    <n v="3"/>
  </r>
  <r>
    <n v="3703"/>
    <s v="Addisyn"/>
    <s v="Guerrero"/>
    <d v="2020-08-31T00:00:00"/>
    <x v="131"/>
    <x v="37"/>
    <x v="1"/>
    <x v="0"/>
    <s v="Cory Lee"/>
    <s v="addisyn.guerrero@bilearner.com"/>
    <s v="EW"/>
    <s v="Active"/>
    <s v="Part-Time"/>
    <s v="Zone A"/>
    <s v="Part-Time"/>
    <s v="Resignation"/>
    <s v="Tax herself interview maybe control."/>
    <x v="0"/>
    <s v="Engineers"/>
    <d v="1951-02-15T00:00:00"/>
    <x v="271"/>
    <s v="70-79"/>
    <s v="MA"/>
    <s v="Engineer"/>
    <x v="0"/>
    <n v="87563"/>
    <s v="White"/>
    <s v="Widowed"/>
    <s v="Exceeds"/>
    <n v="4"/>
  </r>
  <r>
    <n v="3704"/>
    <s v="Addisyn"/>
    <s v="Aguilar"/>
    <d v="2019-01-25T00:00:00"/>
    <x v="69"/>
    <x v="42"/>
    <x v="1"/>
    <x v="0"/>
    <s v="April Stevens"/>
    <s v="addisyn.aguilar@bilearner.com"/>
    <s v="CCDR"/>
    <s v="Active"/>
    <s v="Full-Time"/>
    <s v="Zone C"/>
    <s v="Part-Time"/>
    <s v="Involuntary"/>
    <s v="Message firm social daughter third ready."/>
    <x v="0"/>
    <s v="Field Operations"/>
    <d v="1976-02-05T00:00:00"/>
    <x v="272"/>
    <s v="40-49"/>
    <s v="MA"/>
    <s v="Associate"/>
    <x v="0"/>
    <n v="20993"/>
    <s v="Asian"/>
    <s v="Married"/>
    <s v="Exceeds"/>
    <n v="5"/>
  </r>
  <r>
    <n v="3705"/>
    <s v="Marcos"/>
    <s v="Gallagher"/>
    <d v="2020-11-21T00:00:00"/>
    <x v="132"/>
    <x v="41"/>
    <x v="1"/>
    <x v="0"/>
    <s v="Bridget Little"/>
    <s v="marcos.gallagher@bilearner.com"/>
    <s v="BPC"/>
    <s v="Active"/>
    <s v="Full-Time"/>
    <s v="Zone A"/>
    <s v="Part-Time"/>
    <s v="Involuntary"/>
    <s v="Any after despite suddenly decade."/>
    <x v="0"/>
    <s v="General - Sga"/>
    <d v="1967-05-27T00:00:00"/>
    <x v="273"/>
    <s v="50-59"/>
    <s v="MA"/>
    <s v="Vp"/>
    <x v="0"/>
    <n v="88723"/>
    <s v="White"/>
    <s v="Single"/>
    <s v="Exceeds"/>
    <n v="3"/>
  </r>
  <r>
    <n v="3706"/>
    <s v="Mareli"/>
    <s v="Parker"/>
    <d v="2019-09-23T00:00:00"/>
    <x v="0"/>
    <x v="0"/>
    <x v="0"/>
    <x v="0"/>
    <s v="Lisa Hamilton"/>
    <s v="mareli.parker@bilearner.com"/>
    <s v="WBL"/>
    <s v="Active"/>
    <s v="Full-Time"/>
    <s v="Zone B"/>
    <s v="Part-Time"/>
    <s v="Unk"/>
    <m/>
    <x v="0"/>
    <s v="Field Operations"/>
    <d v="1974-11-08T00:00:00"/>
    <x v="274"/>
    <s v="50-59"/>
    <s v="MA"/>
    <s v="Laborer"/>
    <x v="1"/>
    <n v="59933"/>
    <s v="White"/>
    <s v="Divorced"/>
    <s v="Exceeds"/>
    <n v="3"/>
  </r>
  <r>
    <n v="3707"/>
    <s v="Joshua"/>
    <s v="Mitchell"/>
    <d v="2022-12-11T00:00:00"/>
    <x v="0"/>
    <x v="0"/>
    <x v="0"/>
    <x v="0"/>
    <s v="Kenneth Keller"/>
    <s v="joshua.mitchell@bilearner.com"/>
    <s v="TNS"/>
    <s v="Active"/>
    <s v="Contract"/>
    <s v="Zone B"/>
    <s v="Temporary"/>
    <s v="Unk"/>
    <m/>
    <x v="0"/>
    <s v="Engineers"/>
    <d v="1995-12-01T00:00:00"/>
    <x v="275"/>
    <s v="30-39"/>
    <s v="MA"/>
    <s v="Manager"/>
    <x v="1"/>
    <n v="81280"/>
    <s v="Asian"/>
    <s v="Divorced"/>
    <s v="Exceeds"/>
    <n v="3"/>
  </r>
  <r>
    <n v="3708"/>
    <s v="Case"/>
    <s v="Gaines"/>
    <d v="2020-08-21T00:00:00"/>
    <x v="130"/>
    <x v="24"/>
    <x v="1"/>
    <x v="0"/>
    <s v="Morgan Smith"/>
    <s v="case.gaines@bilearner.com"/>
    <s v="SVG"/>
    <s v="Active"/>
    <s v="Full-Time"/>
    <s v="Zone C"/>
    <s v="Part-Time"/>
    <s v="Resignation"/>
    <s v="Finally feeling often some."/>
    <x v="0"/>
    <s v="Fielders"/>
    <d v="1974-02-19T00:00:00"/>
    <x v="276"/>
    <s v="50-59"/>
    <s v="MA"/>
    <s v="Engineer"/>
    <x v="1"/>
    <n v="13899"/>
    <s v="Black"/>
    <s v="Married"/>
    <s v="Exceeds"/>
    <n v="4"/>
  </r>
  <r>
    <n v="3709"/>
    <s v="Jacey"/>
    <s v="Reyes"/>
    <d v="2019-02-04T00:00:00"/>
    <x v="133"/>
    <x v="43"/>
    <x v="1"/>
    <x v="0"/>
    <s v="Donald Powell"/>
    <s v="jacey.reyes@bilearner.com"/>
    <s v="PYZ"/>
    <s v="Active"/>
    <s v="Full-Time"/>
    <s v="Zone C"/>
    <s v="Part-Time"/>
    <s v="Voluntary"/>
    <s v="Provide late phone school score sound growth."/>
    <x v="0"/>
    <s v="Splicing"/>
    <d v="1969-09-18T00:00:00"/>
    <x v="277"/>
    <s v="50-59"/>
    <s v="MA"/>
    <s v="Splicer"/>
    <x v="1"/>
    <n v="44907"/>
    <s v="Black"/>
    <s v="Divorced"/>
    <s v="Exceeds"/>
    <n v="5"/>
  </r>
  <r>
    <n v="3710"/>
    <s v="Dean"/>
    <s v="Middleton"/>
    <d v="2021-10-29T00:00:00"/>
    <x v="0"/>
    <x v="0"/>
    <x v="0"/>
    <x v="0"/>
    <s v="Rebecca Henderson"/>
    <s v="dean.middleton@bilearner.com"/>
    <s v="PL"/>
    <s v="Active"/>
    <s v="Full-Time"/>
    <s v="Zone C"/>
    <s v="Part-Time"/>
    <s v="Unk"/>
    <m/>
    <x v="0"/>
    <s v="Aerial"/>
    <d v="1960-10-16T00:00:00"/>
    <x v="278"/>
    <s v="60-69"/>
    <s v="MA"/>
    <s v="Foreman"/>
    <x v="0"/>
    <n v="64630"/>
    <s v="Hispanic"/>
    <s v="Single"/>
    <s v="Exceeds"/>
    <n v="1"/>
  </r>
  <r>
    <n v="3711"/>
    <s v="Marlene"/>
    <s v="Bates"/>
    <d v="2021-07-17T00:00:00"/>
    <x v="0"/>
    <x v="0"/>
    <x v="0"/>
    <x v="0"/>
    <s v="David Bowman"/>
    <s v="marlene.bates@bilearner.com"/>
    <s v="NEL"/>
    <s v="Active"/>
    <s v="Part-Time"/>
    <s v="Zone A"/>
    <s v="Temporary"/>
    <s v="Unk"/>
    <m/>
    <x v="0"/>
    <s v="Finance &amp; Accounting"/>
    <d v="1981-01-03T00:00:00"/>
    <x v="279"/>
    <s v="40-49"/>
    <s v="MA"/>
    <s v="Administrative"/>
    <x v="0"/>
    <n v="36588"/>
    <s v="Black"/>
    <s v="Single"/>
    <s v="Needs Improvement"/>
    <n v="1"/>
  </r>
  <r>
    <n v="3712"/>
    <s v="Kyra"/>
    <s v="Ray"/>
    <d v="2019-04-28T00:00:00"/>
    <x v="134"/>
    <x v="44"/>
    <x v="1"/>
    <x v="0"/>
    <s v="Christopher Robertson"/>
    <s v="kyra.ray@bilearner.com"/>
    <s v="MSC"/>
    <s v="Future Start"/>
    <s v="Part-Time"/>
    <s v="Zone C"/>
    <s v="Temporary"/>
    <s v="Retirement"/>
    <s v="Year color woman become year scene very."/>
    <x v="0"/>
    <s v="Field Operations"/>
    <d v="1956-04-03T00:00:00"/>
    <x v="280"/>
    <s v="60-69"/>
    <s v="MA"/>
    <s v="Technician"/>
    <x v="1"/>
    <n v="33658"/>
    <s v="Asian"/>
    <s v="Married"/>
    <s v="Needs Improvement"/>
    <n v="5"/>
  </r>
  <r>
    <n v="3713"/>
    <s v="Melanie"/>
    <s v="Kennedy"/>
    <d v="2020-07-21T00:00:00"/>
    <x v="0"/>
    <x v="0"/>
    <x v="0"/>
    <x v="0"/>
    <s v="Michelle Miller"/>
    <s v="melanie.kennedy@bilearner.com"/>
    <s v="EW"/>
    <s v="Active"/>
    <s v="Full-Time"/>
    <s v="Zone B"/>
    <s v="Temporary"/>
    <s v="Unk"/>
    <m/>
    <x v="0"/>
    <s v="General - Sga"/>
    <d v="1985-04-10T00:00:00"/>
    <x v="281"/>
    <s v="40-49"/>
    <s v="MA"/>
    <s v="Administrator"/>
    <x v="1"/>
    <n v="87025"/>
    <s v="Hispanic"/>
    <s v="Widowed"/>
    <s v="Fully Meets"/>
    <n v="3"/>
  </r>
  <r>
    <n v="3714"/>
    <s v="Aleena"/>
    <s v="Mercer"/>
    <d v="2020-01-19T00:00:00"/>
    <x v="0"/>
    <x v="0"/>
    <x v="0"/>
    <x v="0"/>
    <s v="Kyle Turner"/>
    <s v="aleena.mercer@bilearner.com"/>
    <s v="CCDR"/>
    <s v="Active"/>
    <s v="Full-Time"/>
    <s v="Zone B"/>
    <s v="Part-Time"/>
    <s v="Unk"/>
    <m/>
    <x v="0"/>
    <s v="Field Operations"/>
    <d v="1965-04-19T00:00:00"/>
    <x v="282"/>
    <s v="60-69"/>
    <s v="MA"/>
    <s v="Laborer"/>
    <x v="1"/>
    <n v="93985"/>
    <s v="White"/>
    <s v="Married"/>
    <s v="Fully Meets"/>
    <n v="4"/>
  </r>
  <r>
    <n v="3715"/>
    <s v="Jake"/>
    <s v="White"/>
    <d v="2021-09-12T00:00:00"/>
    <x v="0"/>
    <x v="0"/>
    <x v="0"/>
    <x v="0"/>
    <s v="Dawn Mendoza"/>
    <s v="jake.white@bilearner.com"/>
    <s v="BPC"/>
    <s v="Active"/>
    <s v="Contract"/>
    <s v="Zone A"/>
    <s v="Full-Time"/>
    <s v="Unk"/>
    <m/>
    <x v="0"/>
    <s v="Project Management - Con"/>
    <d v="1976-03-05T00:00:00"/>
    <x v="283"/>
    <s v="40-49"/>
    <s v="MA"/>
    <s v="Coordinator"/>
    <x v="1"/>
    <n v="27233"/>
    <s v="Black"/>
    <s v="Widowed"/>
    <s v="Fully Meets"/>
    <n v="4"/>
  </r>
  <r>
    <n v="3716"/>
    <s v="Chaim"/>
    <s v="Chase"/>
    <d v="2022-07-31T00:00:00"/>
    <x v="135"/>
    <x v="4"/>
    <x v="1"/>
    <x v="2"/>
    <s v="David Goodman"/>
    <s v="chaim.chase@bilearner.com"/>
    <s v="SVG"/>
    <s v="Voluntarily Terminated"/>
    <s v="Full-Time"/>
    <s v="Zone A"/>
    <s v="Full-Time"/>
    <s v="Voluntary"/>
    <s v="Walk call activity onto seven about."/>
    <x v="0"/>
    <s v="General - Con"/>
    <d v="1993-06-27T00:00:00"/>
    <x v="284"/>
    <s v="30-39"/>
    <s v="MA"/>
    <s v="Laborer"/>
    <x v="0"/>
    <n v="5569"/>
    <s v="Black"/>
    <s v="Married"/>
    <s v="Fully Meets"/>
    <n v="1"/>
  </r>
  <r>
    <n v="3717"/>
    <s v="Keshawn"/>
    <s v="Le"/>
    <d v="2023-05-18T00:00:00"/>
    <x v="0"/>
    <x v="0"/>
    <x v="0"/>
    <x v="2"/>
    <s v="Samuel Turner"/>
    <s v="keshawn.le@bilearner.com"/>
    <s v="EW"/>
    <s v="Active"/>
    <s v="Contract"/>
    <s v="Zone B"/>
    <s v="Full-Time"/>
    <s v="Unk"/>
    <m/>
    <x v="0"/>
    <s v="Field Operations"/>
    <d v="1992-11-07T00:00:00"/>
    <x v="285"/>
    <s v="30-39"/>
    <s v="MA"/>
    <s v="Specialist"/>
    <x v="0"/>
    <n v="21090"/>
    <s v="Asian"/>
    <s v="Married"/>
    <s v="Fully Meets"/>
    <n v="2"/>
  </r>
  <r>
    <n v="3718"/>
    <s v="Dalton"/>
    <s v="Frazier"/>
    <d v="2021-05-25T00:00:00"/>
    <x v="136"/>
    <x v="26"/>
    <x v="1"/>
    <x v="2"/>
    <s v="Claudia White"/>
    <s v="dalton.frazier@bilearner.com"/>
    <s v="MSC"/>
    <s v="Voluntarily Terminated"/>
    <s v="Contract"/>
    <s v="Zone C"/>
    <s v="Temporary"/>
    <s v="Voluntary"/>
    <s v="Save east phone arrive floor maybe."/>
    <x v="0"/>
    <s v="Field Operations"/>
    <d v="1946-09-15T00:00:00"/>
    <x v="286"/>
    <s v="70-79"/>
    <s v="MA"/>
    <s v="Driver"/>
    <x v="0"/>
    <n v="52357"/>
    <s v="Other"/>
    <s v="Married"/>
    <s v="Fully Meets"/>
    <n v="4"/>
  </r>
  <r>
    <n v="3719"/>
    <s v="Cannon"/>
    <s v="Hester"/>
    <d v="2022-07-22T00:00:00"/>
    <x v="0"/>
    <x v="0"/>
    <x v="0"/>
    <x v="2"/>
    <s v="David Ward"/>
    <s v="cannon.hester@bilearner.com"/>
    <s v="TNS"/>
    <s v="Active"/>
    <s v="Contract"/>
    <s v="Zone B"/>
    <s v="Full-Time"/>
    <s v="Unk"/>
    <m/>
    <x v="0"/>
    <s v="Underground"/>
    <d v="1947-07-08T00:00:00"/>
    <x v="287"/>
    <s v="70-79"/>
    <s v="MA"/>
    <s v="Laborer"/>
    <x v="0"/>
    <n v="47989"/>
    <s v="Hispanic"/>
    <s v="Divorced"/>
    <s v="Fully Meets"/>
    <n v="3"/>
  </r>
  <r>
    <n v="3720"/>
    <s v="Crystal"/>
    <s v="Brandt"/>
    <d v="2019-05-23T00:00:00"/>
    <x v="137"/>
    <x v="22"/>
    <x v="1"/>
    <x v="2"/>
    <s v="Andrew Schneider"/>
    <s v="crystal.brandt@bilearner.com"/>
    <s v="PYZ"/>
    <s v="Active"/>
    <s v="Part-Time"/>
    <s v="Zone B"/>
    <s v="Full-Time"/>
    <s v="Resignation"/>
    <s v="Young risk quality natural foreign claim."/>
    <x v="0"/>
    <s v="Field Operations"/>
    <d v="1958-12-18T00:00:00"/>
    <x v="288"/>
    <s v="60-69"/>
    <s v="MA"/>
    <s v="Laborer"/>
    <x v="0"/>
    <n v="31486"/>
    <s v="White"/>
    <s v="Single"/>
    <s v="Fully Meets"/>
    <n v="3"/>
  </r>
  <r>
    <n v="3721"/>
    <s v="Johnny"/>
    <s v="Goodman"/>
    <d v="2020-02-12T00:00:00"/>
    <x v="138"/>
    <x v="21"/>
    <x v="1"/>
    <x v="0"/>
    <s v="Loretta Gonzalez"/>
    <s v="johnny.goodman@bilearner.com"/>
    <s v="NEL"/>
    <s v="Active"/>
    <s v="Full-Time"/>
    <s v="Zone B"/>
    <s v="Full-Time"/>
    <s v="Resignation"/>
    <s v="Recent agent choose dark hard eye."/>
    <x v="0"/>
    <s v="Fielders"/>
    <d v="1960-03-24T00:00:00"/>
    <x v="289"/>
    <s v="60-69"/>
    <s v="MA"/>
    <s v="Engineer"/>
    <x v="1"/>
    <n v="24794"/>
    <s v="Black"/>
    <s v="Widowed"/>
    <s v="Fully Meets"/>
    <n v="2"/>
  </r>
  <r>
    <n v="3722"/>
    <s v="Nehemiah"/>
    <s v="Hancock"/>
    <d v="2020-02-16T00:00:00"/>
    <x v="139"/>
    <x v="36"/>
    <x v="1"/>
    <x v="0"/>
    <s v="Alice Key"/>
    <s v="nehemiah.hancock@bilearner.com"/>
    <s v="PL"/>
    <s v="Voluntarily Terminated"/>
    <s v="Part-Time"/>
    <s v="Zone B"/>
    <s v="Full-Time"/>
    <s v="Involuntary"/>
    <s v="Fast glass machine compare after check."/>
    <x v="0"/>
    <s v="Field Operations"/>
    <d v="1947-08-31T00:00:00"/>
    <x v="290"/>
    <s v="70-79"/>
    <s v="MA"/>
    <s v="Laborer"/>
    <x v="1"/>
    <n v="80316"/>
    <s v="White"/>
    <s v="Married"/>
    <s v="Fully Meets"/>
    <n v="2"/>
  </r>
  <r>
    <n v="3723"/>
    <s v="Elliana"/>
    <s v="Villanueva"/>
    <d v="2022-04-29T00:00:00"/>
    <x v="140"/>
    <x v="8"/>
    <x v="1"/>
    <x v="0"/>
    <s v="Ryan Downs"/>
    <s v="elliana.villanueva@bilearner.com"/>
    <s v="BPC"/>
    <s v="Voluntarily Terminated"/>
    <s v="Full-Time"/>
    <s v="Zone A"/>
    <s v="Temporary"/>
    <s v="Retirement"/>
    <s v="Everyone chair white situation result."/>
    <x v="0"/>
    <s v="Wireline Construction"/>
    <d v="1972-08-30T00:00:00"/>
    <x v="291"/>
    <s v="50-59"/>
    <s v="MA"/>
    <s v="Laborer"/>
    <x v="1"/>
    <n v="46742"/>
    <s v="Asian"/>
    <s v="Married"/>
    <s v="Fully Meets"/>
    <n v="3"/>
  </r>
  <r>
    <n v="3724"/>
    <s v="Essence"/>
    <s v="Schwartz"/>
    <d v="2019-10-10T00:00:00"/>
    <x v="141"/>
    <x v="24"/>
    <x v="1"/>
    <x v="0"/>
    <s v="Alyssa Johnson"/>
    <s v="essence.schwartz@bilearner.com"/>
    <s v="CCDR"/>
    <s v="Voluntarily Terminated"/>
    <s v="Part-Time"/>
    <s v="Zone C"/>
    <s v="Temporary"/>
    <s v="Retirement"/>
    <s v="Board star job song. Hundred believe heavy."/>
    <x v="0"/>
    <s v="Field Operations"/>
    <d v="1969-11-25T00:00:00"/>
    <x v="292"/>
    <s v="50-59"/>
    <s v="MA"/>
    <s v="Laborer"/>
    <x v="1"/>
    <n v="30194"/>
    <s v="Asian"/>
    <s v="Divorced"/>
    <s v="Fully Meets"/>
    <n v="4"/>
  </r>
  <r>
    <n v="3725"/>
    <s v="Ryker"/>
    <s v="Cox"/>
    <d v="2019-04-07T00:00:00"/>
    <x v="57"/>
    <x v="45"/>
    <x v="1"/>
    <x v="0"/>
    <s v="Stephanie Patterson"/>
    <s v="ryker.cox@bilearner.com"/>
    <s v="SVG"/>
    <s v="Active"/>
    <s v="Contract"/>
    <s v="Zone B"/>
    <s v="Part-Time"/>
    <s v="Voluntary"/>
    <s v="Child write help growth home."/>
    <x v="0"/>
    <s v="Aerial"/>
    <d v="1955-08-21T00:00:00"/>
    <x v="293"/>
    <s v="70-79"/>
    <s v="MA"/>
    <s v="Lineman"/>
    <x v="1"/>
    <n v="36808"/>
    <s v="Asian"/>
    <s v="Widowed"/>
    <s v="Fully Meets"/>
    <n v="1"/>
  </r>
  <r>
    <n v="3726"/>
    <s v="Averi"/>
    <s v="Stevenson"/>
    <d v="2020-07-13T00:00:00"/>
    <x v="142"/>
    <x v="1"/>
    <x v="1"/>
    <x v="0"/>
    <s v="Sandra Richardson"/>
    <s v="averi.stevenson@bilearner.com"/>
    <s v="EW"/>
    <s v="Active"/>
    <s v="Contract"/>
    <s v="Zone A"/>
    <s v="Full-Time"/>
    <s v="Voluntary"/>
    <s v="Great like sea behind stock drop debate such."/>
    <x v="0"/>
    <s v="General - Con"/>
    <d v="1995-07-25T00:00:00"/>
    <x v="294"/>
    <s v="30-39"/>
    <s v="MA"/>
    <s v="Lineman"/>
    <x v="0"/>
    <n v="36688"/>
    <s v="Other"/>
    <s v="Married"/>
    <s v="Fully Meets"/>
    <n v="4"/>
  </r>
  <r>
    <n v="3727"/>
    <s v="Katherine"/>
    <s v="Russo"/>
    <d v="2021-08-26T00:00:00"/>
    <x v="0"/>
    <x v="0"/>
    <x v="0"/>
    <x v="0"/>
    <s v="Courtney Garcia"/>
    <s v="katherine.russo@bilearner.com"/>
    <s v="MSC"/>
    <s v="Active"/>
    <s v="Part-Time"/>
    <s v="Zone C"/>
    <s v="Temporary"/>
    <s v="Unk"/>
    <m/>
    <x v="0"/>
    <s v="Field Operations"/>
    <d v="1945-01-15T00:00:00"/>
    <x v="295"/>
    <s v="80-89"/>
    <s v="MA"/>
    <s v="Supervisor"/>
    <x v="0"/>
    <n v="37883"/>
    <s v="Other"/>
    <s v="Divorced"/>
    <s v="Fully Meets"/>
    <n v="3"/>
  </r>
  <r>
    <n v="3728"/>
    <s v="Aydan"/>
    <s v="Robbins"/>
    <d v="2021-12-23T00:00:00"/>
    <x v="0"/>
    <x v="0"/>
    <x v="0"/>
    <x v="0"/>
    <s v="Tamara Grant"/>
    <s v="aydan.robbins@bilearner.com"/>
    <s v="TNS"/>
    <s v="Active"/>
    <s v="Contract"/>
    <s v="Zone A"/>
    <s v="Part-Time"/>
    <s v="Unk"/>
    <m/>
    <x v="0"/>
    <s v="Splicing"/>
    <d v="1967-02-07T00:00:00"/>
    <x v="296"/>
    <s v="50-59"/>
    <s v="MA"/>
    <s v="Laborer"/>
    <x v="1"/>
    <n v="39843"/>
    <s v="Hispanic"/>
    <s v="Divorced"/>
    <s v="Fully Meets"/>
    <n v="5"/>
  </r>
  <r>
    <n v="3729"/>
    <s v="Heaven"/>
    <s v="Walls"/>
    <d v="2022-12-08T00:00:00"/>
    <x v="143"/>
    <x v="4"/>
    <x v="1"/>
    <x v="0"/>
    <s v="Natasha Spears"/>
    <s v="heaven.walls@bilearner.com"/>
    <s v="BPC"/>
    <s v="Active"/>
    <s v="Contract"/>
    <s v="Zone B"/>
    <s v="Part-Time"/>
    <s v="Voluntary"/>
    <s v="Until reason late off training situation."/>
    <x v="0"/>
    <s v="Wireline Construction"/>
    <d v="1943-01-01T00:00:00"/>
    <x v="297"/>
    <s v="80-89"/>
    <s v="MA"/>
    <s v="Supervisor"/>
    <x v="1"/>
    <n v="69873"/>
    <s v="Other"/>
    <s v="Divorced"/>
    <s v="Fully Meets"/>
    <n v="3"/>
  </r>
  <r>
    <n v="3730"/>
    <s v="Bobby"/>
    <s v="Chung"/>
    <d v="2022-01-18T00:00:00"/>
    <x v="0"/>
    <x v="0"/>
    <x v="0"/>
    <x v="0"/>
    <s v="Sharon Vincent"/>
    <s v="bobby.chung@bilearner.com"/>
    <s v="CCDR"/>
    <s v="Active"/>
    <s v="Contract"/>
    <s v="Zone B"/>
    <s v="Temporary"/>
    <s v="Unk"/>
    <m/>
    <x v="0"/>
    <s v="Fielders"/>
    <d v="1965-12-08T00:00:00"/>
    <x v="298"/>
    <s v="60-69"/>
    <s v="MA"/>
    <s v="Engineer"/>
    <x v="1"/>
    <n v="2548"/>
    <s v="Black"/>
    <s v="Widowed"/>
    <s v="Fully Meets"/>
    <n v="4"/>
  </r>
  <r>
    <n v="3731"/>
    <s v="Maximus"/>
    <s v="Fields"/>
    <d v="2020-02-28T00:00:00"/>
    <x v="144"/>
    <x v="42"/>
    <x v="1"/>
    <x v="0"/>
    <s v="Kimberly Phelps"/>
    <s v="maximus.fields@bilearner.com"/>
    <s v="EW"/>
    <s v="Active"/>
    <s v="Part-Time"/>
    <s v="Zone B"/>
    <s v="Part-Time"/>
    <s v="Retirement"/>
    <s v="Along black change charge particular conference."/>
    <x v="0"/>
    <s v="Field Operations"/>
    <d v="1998-07-04T00:00:00"/>
    <x v="299"/>
    <s v="20-29"/>
    <s v="MA"/>
    <s v="Engineer"/>
    <x v="1"/>
    <n v="73555"/>
    <s v="Hispanic"/>
    <s v="Single"/>
    <s v="Fully Meets"/>
    <n v="3"/>
  </r>
  <r>
    <n v="3732"/>
    <s v="Orion"/>
    <s v="Ochoa"/>
    <d v="2020-05-31T00:00:00"/>
    <x v="0"/>
    <x v="0"/>
    <x v="0"/>
    <x v="0"/>
    <s v="Charles Hoover"/>
    <s v="orion.ochoa@bilearner.com"/>
    <s v="MSC"/>
    <s v="Active"/>
    <s v="Part-Time"/>
    <s v="Zone B"/>
    <s v="Part-Time"/>
    <s v="Unk"/>
    <m/>
    <x v="0"/>
    <s v="Field Operations"/>
    <d v="1954-07-03T00:00:00"/>
    <x v="300"/>
    <s v="70-79"/>
    <s v="MA"/>
    <s v="Technician"/>
    <x v="1"/>
    <n v="27650"/>
    <s v="Black"/>
    <s v="Widowed"/>
    <s v="Fully Meets"/>
    <n v="5"/>
  </r>
  <r>
    <n v="3733"/>
    <s v="Halle"/>
    <s v="Boyd"/>
    <d v="2020-04-20T00:00:00"/>
    <x v="145"/>
    <x v="12"/>
    <x v="1"/>
    <x v="0"/>
    <s v="Deborah Stevens"/>
    <s v="halle.boyd@bilearner.com"/>
    <s v="NEL"/>
    <s v="Future Start"/>
    <s v="Contract"/>
    <s v="Zone C"/>
    <s v="Part-Time"/>
    <s v="Retirement"/>
    <s v="Half glass sport. Oil arm middle play lose such."/>
    <x v="0"/>
    <s v="Field Operations"/>
    <d v="1994-10-15T00:00:00"/>
    <x v="301"/>
    <s v="30-39"/>
    <s v="MA"/>
    <s v="Driver"/>
    <x v="0"/>
    <n v="2035"/>
    <s v="Hispanic"/>
    <s v="Single"/>
    <s v="Fully Meets"/>
    <n v="3"/>
  </r>
  <r>
    <n v="3734"/>
    <s v="Lindsey"/>
    <s v="Rocha"/>
    <d v="2019-03-07T00:00:00"/>
    <x v="0"/>
    <x v="0"/>
    <x v="0"/>
    <x v="0"/>
    <s v="Melissa Alvarez"/>
    <s v="lindsey.rocha@bilearner.com"/>
    <s v="PL"/>
    <s v="Active"/>
    <s v="Full-Time"/>
    <s v="Zone C"/>
    <s v="Temporary"/>
    <s v="Unk"/>
    <m/>
    <x v="0"/>
    <s v="Technology / It"/>
    <d v="1964-07-21T00:00:00"/>
    <x v="302"/>
    <s v="60-69"/>
    <s v="MA"/>
    <s v="Engineer"/>
    <x v="1"/>
    <n v="74284"/>
    <s v="White"/>
    <s v="Divorced"/>
    <s v="Fully Meets"/>
    <n v="3"/>
  </r>
  <r>
    <n v="3735"/>
    <s v="Chace"/>
    <s v="Gray"/>
    <d v="2019-05-29T00:00:00"/>
    <x v="0"/>
    <x v="0"/>
    <x v="0"/>
    <x v="0"/>
    <s v="Joel Nichols"/>
    <s v="chace.gray@bilearner.com"/>
    <s v="PYZ"/>
    <s v="Active"/>
    <s v="Contract"/>
    <s v="Zone C"/>
    <s v="Temporary"/>
    <s v="Unk"/>
    <m/>
    <x v="0"/>
    <s v="Wireless"/>
    <d v="1963-07-11T00:00:00"/>
    <x v="303"/>
    <s v="60-69"/>
    <s v="MA"/>
    <s v="Project Manager"/>
    <x v="1"/>
    <n v="81455"/>
    <s v="White"/>
    <s v="Married"/>
    <s v="Fully Meets"/>
    <n v="1"/>
  </r>
  <r>
    <n v="3736"/>
    <s v="Carsen"/>
    <s v="Wheeler"/>
    <d v="2020-10-18T00:00:00"/>
    <x v="146"/>
    <x v="17"/>
    <x v="1"/>
    <x v="0"/>
    <s v="Kimberly Soto"/>
    <s v="carsen.wheeler@bilearner.com"/>
    <s v="SVG"/>
    <s v="Active"/>
    <s v="Full-Time"/>
    <s v="Zone A"/>
    <s v="Part-Time"/>
    <s v="Resignation"/>
    <s v="Democrat home space past sense serious."/>
    <x v="0"/>
    <s v="Wireline Construction"/>
    <d v="1976-07-02T00:00:00"/>
    <x v="304"/>
    <s v="40-49"/>
    <s v="MA"/>
    <s v="Laborer"/>
    <x v="1"/>
    <n v="95345"/>
    <s v="Other"/>
    <s v="Married"/>
    <s v="Fully Meets"/>
    <n v="2"/>
  </r>
  <r>
    <n v="3737"/>
    <s v="Arielle"/>
    <s v="Escobar"/>
    <d v="2018-11-19T00:00:00"/>
    <x v="0"/>
    <x v="0"/>
    <x v="0"/>
    <x v="0"/>
    <s v="John Hill"/>
    <s v="arielle.escobar@bilearner.com"/>
    <s v="TNS"/>
    <s v="Active"/>
    <s v="Part-Time"/>
    <s v="Zone B"/>
    <s v="Part-Time"/>
    <s v="Unk"/>
    <m/>
    <x v="0"/>
    <s v="People Services"/>
    <d v="1946-12-11T00:00:00"/>
    <x v="305"/>
    <s v="70-79"/>
    <s v="MA"/>
    <s v="Director"/>
    <x v="1"/>
    <n v="67176"/>
    <s v="Hispanic"/>
    <s v="Divorced"/>
    <s v="Fully Meets"/>
    <n v="5"/>
  </r>
  <r>
    <n v="3738"/>
    <s v="Kaitlynn"/>
    <s v="Blair"/>
    <d v="2022-04-15T00:00:00"/>
    <x v="147"/>
    <x v="27"/>
    <x v="1"/>
    <x v="2"/>
    <s v="Steven Carter"/>
    <s v="kaitlynn.blair@bilearner.com"/>
    <s v="SVG"/>
    <s v="Voluntarily Terminated"/>
    <s v="Full-Time"/>
    <s v="Zone A"/>
    <s v="Temporary"/>
    <s v="Involuntary"/>
    <s v="Partner perhaps they rock."/>
    <x v="0"/>
    <s v="General - Con"/>
    <d v="2000-09-03T00:00:00"/>
    <x v="306"/>
    <s v="20-29"/>
    <s v="MA"/>
    <s v="Lineman"/>
    <x v="0"/>
    <n v="21015"/>
    <s v="Hispanic"/>
    <s v="Widowed"/>
    <s v="Fully Meets"/>
    <n v="3"/>
  </r>
  <r>
    <n v="3739"/>
    <s v="Amir"/>
    <s v="Melendez"/>
    <d v="2018-08-24T00:00:00"/>
    <x v="148"/>
    <x v="31"/>
    <x v="1"/>
    <x v="2"/>
    <s v="Rachel Pham"/>
    <s v="amir.melendez@bilearner.com"/>
    <s v="EW"/>
    <s v="Voluntarily Terminated"/>
    <s v="Full-Time"/>
    <s v="Zone B"/>
    <s v="Temporary"/>
    <s v="Voluntary"/>
    <s v="Themselves specific seem want seek hospital."/>
    <x v="0"/>
    <s v="Field Operations"/>
    <d v="1951-03-09T00:00:00"/>
    <x v="307"/>
    <s v="70-79"/>
    <s v="MA"/>
    <s v="Tower Hand"/>
    <x v="0"/>
    <n v="80870"/>
    <s v="Asian"/>
    <s v="Divorced"/>
    <s v="Fully Meets"/>
    <n v="3"/>
  </r>
  <r>
    <n v="3740"/>
    <s v="Monique"/>
    <s v="Buckley"/>
    <d v="2022-10-15T00:00:00"/>
    <x v="6"/>
    <x v="26"/>
    <x v="1"/>
    <x v="2"/>
    <s v="Christopher Cunningham"/>
    <s v="monique.buckley@bilearner.com"/>
    <s v="MSC"/>
    <s v="Voluntarily Terminated"/>
    <s v="Full-Time"/>
    <s v="Zone C"/>
    <s v="Part-Time"/>
    <s v="Voluntary"/>
    <s v="Final like human late job."/>
    <x v="0"/>
    <s v="People Services"/>
    <d v="2001-05-24T00:00:00"/>
    <x v="308"/>
    <s v="20-29"/>
    <s v="MA"/>
    <s v="Intern"/>
    <x v="0"/>
    <n v="12265"/>
    <s v="Other"/>
    <s v="Single"/>
    <s v="Fully Meets"/>
    <n v="4"/>
  </r>
  <r>
    <n v="3741"/>
    <s v="Clark"/>
    <s v="Blanchard"/>
    <d v="2023-02-27T00:00:00"/>
    <x v="149"/>
    <x v="11"/>
    <x v="1"/>
    <x v="2"/>
    <s v="Brittany Marshall"/>
    <s v="clark.blanchard@bilearner.com"/>
    <s v="TNS"/>
    <s v="Voluntarily Terminated"/>
    <s v="Full-Time"/>
    <s v="Zone A"/>
    <s v="Temporary"/>
    <s v="Voluntary"/>
    <s v="Board industry once tough investment age."/>
    <x v="0"/>
    <s v="Field Operations"/>
    <d v="1948-09-14T00:00:00"/>
    <x v="309"/>
    <s v="70-79"/>
    <s v="MA"/>
    <s v="Engineer"/>
    <x v="0"/>
    <n v="47025"/>
    <s v="Hispanic"/>
    <s v="Widowed"/>
    <s v="Fully Meets"/>
    <n v="1"/>
  </r>
  <r>
    <n v="3742"/>
    <s v="Gabriel"/>
    <s v="Pearson"/>
    <d v="2021-09-22T00:00:00"/>
    <x v="150"/>
    <x v="23"/>
    <x v="1"/>
    <x v="2"/>
    <s v="Ryan Anderson"/>
    <s v="gabriel.pearson@bilearner.com"/>
    <s v="PYZ"/>
    <s v="Active"/>
    <s v="Contract"/>
    <s v="Zone A"/>
    <s v="Temporary"/>
    <s v="Resignation"/>
    <s v="Wait small thing staff."/>
    <x v="0"/>
    <s v="Field Operations"/>
    <d v="1981-09-12T00:00:00"/>
    <x v="310"/>
    <s v="40-49"/>
    <s v="MA"/>
    <s v="Manager"/>
    <x v="0"/>
    <n v="81011"/>
    <s v="Asian"/>
    <s v="Married"/>
    <s v="Fully Meets"/>
    <n v="2"/>
  </r>
  <r>
    <n v="3743"/>
    <s v="Mercedes"/>
    <s v="Cook"/>
    <d v="2020-05-30T00:00:00"/>
    <x v="0"/>
    <x v="0"/>
    <x v="0"/>
    <x v="0"/>
    <s v="Stephanie Valdez"/>
    <s v="mercedes.cook@bilearner.com"/>
    <s v="WBL"/>
    <s v="Active"/>
    <s v="Contract"/>
    <s v="Zone A"/>
    <s v="Part-Time"/>
    <s v="Unk"/>
    <m/>
    <x v="0"/>
    <s v="General - Con"/>
    <d v="1950-09-13T00:00:00"/>
    <x v="311"/>
    <s v="70-79"/>
    <s v="MA"/>
    <s v="Locator"/>
    <x v="1"/>
    <n v="13394"/>
    <s v="Black"/>
    <s v="Married"/>
    <s v="Fully Meets"/>
    <n v="2"/>
  </r>
  <r>
    <n v="3744"/>
    <s v="Skyler"/>
    <s v="Blankenship"/>
    <d v="2020-09-11T00:00:00"/>
    <x v="0"/>
    <x v="0"/>
    <x v="0"/>
    <x v="0"/>
    <s v="Christopher Garcia"/>
    <s v="skyler.blankenship@bilearner.com"/>
    <s v="NEL"/>
    <s v="Active"/>
    <s v="Part-Time"/>
    <s v="Zone B"/>
    <s v="Full-Time"/>
    <s v="Unk"/>
    <m/>
    <x v="0"/>
    <s v="Aerial"/>
    <d v="1964-12-22T00:00:00"/>
    <x v="312"/>
    <s v="60-69"/>
    <s v="MA"/>
    <s v="Lineman"/>
    <x v="0"/>
    <n v="50967"/>
    <s v="Asian"/>
    <s v="Widowed"/>
    <s v="Fully Meets"/>
    <n v="5"/>
  </r>
  <r>
    <n v="3745"/>
    <s v="Jordan"/>
    <s v="Davis"/>
    <d v="2019-05-31T00:00:00"/>
    <x v="151"/>
    <x v="40"/>
    <x v="1"/>
    <x v="0"/>
    <s v="Sarah Cross"/>
    <s v="jordan.davis@bilearner.com"/>
    <s v="PL"/>
    <s v="Voluntarily Terminated"/>
    <s v="Full-Time"/>
    <s v="Zone C"/>
    <s v="Full-Time"/>
    <s v="Involuntary"/>
    <s v="So give cause soldier."/>
    <x v="0"/>
    <s v="General - Con"/>
    <d v="1978-07-20T00:00:00"/>
    <x v="313"/>
    <s v="40-49"/>
    <s v="MA"/>
    <s v="Technician"/>
    <x v="1"/>
    <n v="8286"/>
    <s v="Asian"/>
    <s v="Single"/>
    <s v="Fully Meets"/>
    <n v="4"/>
  </r>
  <r>
    <n v="3746"/>
    <s v="Bridget"/>
    <s v="Wu"/>
    <d v="2020-07-13T00:00:00"/>
    <x v="0"/>
    <x v="0"/>
    <x v="0"/>
    <x v="0"/>
    <s v="Judy Lambert"/>
    <s v="bridget.wu@bilearner.com"/>
    <s v="BPC"/>
    <s v="Active"/>
    <s v="Part-Time"/>
    <s v="Zone B"/>
    <s v="Full-Time"/>
    <s v="Unk"/>
    <m/>
    <x v="0"/>
    <s v="Shop (Fleet)"/>
    <d v="1969-08-21T00:00:00"/>
    <x v="314"/>
    <s v="50-59"/>
    <s v="MA"/>
    <s v="Mechanic"/>
    <x v="1"/>
    <n v="68039"/>
    <s v="Black"/>
    <s v="Widowed"/>
    <s v="Fully Meets"/>
    <n v="3"/>
  </r>
  <r>
    <n v="3747"/>
    <s v="Gabriel"/>
    <s v="Kirk"/>
    <d v="2021-09-09T00:00:00"/>
    <x v="152"/>
    <x v="3"/>
    <x v="1"/>
    <x v="0"/>
    <s v="Chelsea Bright"/>
    <s v="gabriel.kirk@bilearner.com"/>
    <s v="CCDR"/>
    <s v="Voluntarily Terminated"/>
    <s v="Part-Time"/>
    <s v="Zone C"/>
    <s v="Temporary"/>
    <s v="Retirement"/>
    <s v="Soon glass reveal Republican could."/>
    <x v="0"/>
    <s v="Technology / It"/>
    <d v="1944-02-17T00:00:00"/>
    <x v="315"/>
    <s v="80-89"/>
    <s v="MA"/>
    <s v="Technician"/>
    <x v="1"/>
    <n v="56563"/>
    <s v="Black"/>
    <s v="Widowed"/>
    <s v="Fully Meets"/>
    <n v="2"/>
  </r>
  <r>
    <n v="3748"/>
    <s v="Aron"/>
    <s v="Ali"/>
    <d v="2019-04-06T00:00:00"/>
    <x v="0"/>
    <x v="0"/>
    <x v="0"/>
    <x v="0"/>
    <s v="Shawn Mckay"/>
    <s v="aron.ali@bilearner.com"/>
    <s v="SVG"/>
    <s v="Active"/>
    <s v="Full-Time"/>
    <s v="Zone C"/>
    <s v="Part-Time"/>
    <s v="Unk"/>
    <m/>
    <x v="0"/>
    <s v="General - Con"/>
    <d v="1969-08-20T00:00:00"/>
    <x v="316"/>
    <s v="50-59"/>
    <s v="MA"/>
    <s v="Laborer"/>
    <x v="1"/>
    <n v="96739"/>
    <s v="Other"/>
    <s v="Married"/>
    <s v="Fully Meets"/>
    <n v="1"/>
  </r>
  <r>
    <n v="3749"/>
    <s v="Kayden"/>
    <s v="Soto"/>
    <d v="2021-02-16T00:00:00"/>
    <x v="0"/>
    <x v="0"/>
    <x v="0"/>
    <x v="0"/>
    <s v="Samantha Pugh"/>
    <s v="kayden.soto@bilearner.com"/>
    <s v="EW"/>
    <s v="Active"/>
    <s v="Full-Time"/>
    <s v="Zone A"/>
    <s v="Full-Time"/>
    <s v="Unk"/>
    <m/>
    <x v="0"/>
    <s v="Project Management - Eng"/>
    <d v="1985-05-02T00:00:00"/>
    <x v="317"/>
    <s v="40-49"/>
    <s v="MA"/>
    <s v="Planner"/>
    <x v="0"/>
    <n v="27488"/>
    <s v="Other"/>
    <s v="Married"/>
    <s v="Fully Meets"/>
    <n v="4"/>
  </r>
  <r>
    <n v="3750"/>
    <s v="Micaela"/>
    <s v="Conner"/>
    <d v="2020-02-17T00:00:00"/>
    <x v="0"/>
    <x v="0"/>
    <x v="0"/>
    <x v="0"/>
    <s v="Sheryl Curtis"/>
    <s v="micaela.conner@bilearner.com"/>
    <s v="MSC"/>
    <s v="Active"/>
    <s v="Full-Time"/>
    <s v="Zone C"/>
    <s v="Part-Time"/>
    <s v="Unk"/>
    <m/>
    <x v="0"/>
    <s v="Engineers"/>
    <d v="1955-02-16T00:00:00"/>
    <x v="318"/>
    <s v="70-79"/>
    <s v="MA"/>
    <s v="Engineer"/>
    <x v="1"/>
    <n v="49299"/>
    <s v="Black"/>
    <s v="Single"/>
    <s v="Fully Meets"/>
    <n v="1"/>
  </r>
  <r>
    <n v="3751"/>
    <s v="Arthur"/>
    <s v="Mitchell"/>
    <d v="2021-10-15T00:00:00"/>
    <x v="0"/>
    <x v="0"/>
    <x v="0"/>
    <x v="0"/>
    <s v="Eric Knight"/>
    <s v="arthur.mitchell@bilearner.com"/>
    <s v="TNS"/>
    <s v="Active"/>
    <s v="Contract"/>
    <s v="Zone A"/>
    <s v="Full-Time"/>
    <s v="Unk"/>
    <m/>
    <x v="0"/>
    <s v="Aerial"/>
    <d v="1972-12-24T00:00:00"/>
    <x v="319"/>
    <s v="50-59"/>
    <s v="MA"/>
    <s v="Model Assistant"/>
    <x v="1"/>
    <n v="32547"/>
    <s v="Other"/>
    <s v="Single"/>
    <s v="Fully Meets"/>
    <n v="3"/>
  </r>
  <r>
    <n v="3752"/>
    <s v="Deven"/>
    <s v="Morse"/>
    <d v="2022-07-06T00:00:00"/>
    <x v="0"/>
    <x v="0"/>
    <x v="0"/>
    <x v="0"/>
    <s v="Morgan Ross"/>
    <s v="deven.morse@bilearner.com"/>
    <s v="PYZ"/>
    <s v="Active"/>
    <s v="Full-Time"/>
    <s v="Zone A"/>
    <s v="Temporary"/>
    <s v="Unk"/>
    <m/>
    <x v="0"/>
    <s v="Engineers"/>
    <d v="1954-10-12T00:00:00"/>
    <x v="320"/>
    <s v="70-79"/>
    <s v="MA"/>
    <s v="Engineer"/>
    <x v="1"/>
    <n v="11664"/>
    <s v="White"/>
    <s v="Divorced"/>
    <s v="Fully Meets"/>
    <n v="2"/>
  </r>
  <r>
    <n v="3753"/>
    <s v="George"/>
    <s v="Villegas"/>
    <d v="2019-03-05T00:00:00"/>
    <x v="153"/>
    <x v="37"/>
    <x v="1"/>
    <x v="0"/>
    <s v="Laura Mcpherson"/>
    <s v="george.villegas@bilearner.com"/>
    <s v="WBL"/>
    <s v="Active"/>
    <s v="Part-Time"/>
    <s v="Zone B"/>
    <s v="Part-Time"/>
    <s v="Involuntary"/>
    <s v="Truth resource more week hope generation."/>
    <x v="0"/>
    <s v="Project Management - Eng"/>
    <d v="1959-09-29T00:00:00"/>
    <x v="321"/>
    <s v="60-69"/>
    <s v="MA"/>
    <s v="Planner"/>
    <x v="1"/>
    <n v="37926"/>
    <s v="White"/>
    <s v="Single"/>
    <s v="Fully Meets"/>
    <n v="4"/>
  </r>
  <r>
    <n v="3754"/>
    <s v="Arielle"/>
    <s v="Potts"/>
    <d v="2020-06-02T00:00:00"/>
    <x v="154"/>
    <x v="23"/>
    <x v="1"/>
    <x v="0"/>
    <s v="Sarah Morgan"/>
    <s v="arielle.potts@bilearner.com"/>
    <s v="NEL"/>
    <s v="Active"/>
    <s v="Full-Time"/>
    <s v="Zone C"/>
    <s v="Full-Time"/>
    <s v="Voluntary"/>
    <s v="Stage necessary although they."/>
    <x v="0"/>
    <s v="Project Management - Con"/>
    <d v="1978-05-31T00:00:00"/>
    <x v="211"/>
    <s v="40-49"/>
    <s v="MA"/>
    <s v="Engineer"/>
    <x v="1"/>
    <n v="76770"/>
    <s v="Black"/>
    <s v="Married"/>
    <s v="Fully Meets"/>
    <n v="1"/>
  </r>
  <r>
    <n v="3755"/>
    <s v="Maxwell"/>
    <s v="Howell"/>
    <d v="2020-11-26T00:00:00"/>
    <x v="6"/>
    <x v="2"/>
    <x v="1"/>
    <x v="0"/>
    <s v="Emily Church"/>
    <s v="maxwell.howell@bilearner.com"/>
    <s v="PL"/>
    <s v="Future Start"/>
    <s v="Full-Time"/>
    <s v="Zone C"/>
    <s v="Full-Time"/>
    <s v="Resignation"/>
    <s v="Scientist heart others employee church century."/>
    <x v="0"/>
    <s v="Executive"/>
    <d v="2001-04-21T00:00:00"/>
    <x v="322"/>
    <s v="20-29"/>
    <s v="MA"/>
    <s v="Manager"/>
    <x v="0"/>
    <n v="72484"/>
    <s v="Black"/>
    <s v="Married"/>
    <s v="Fully Meets"/>
    <n v="4"/>
  </r>
  <r>
    <n v="3756"/>
    <s v="Junior"/>
    <s v="Bridges"/>
    <d v="2021-05-24T00:00:00"/>
    <x v="0"/>
    <x v="0"/>
    <x v="0"/>
    <x v="0"/>
    <s v="Melissa Hernandez"/>
    <s v="junior.bridges@bilearner.com"/>
    <s v="BPC"/>
    <s v="Active"/>
    <s v="Full-Time"/>
    <s v="Zone A"/>
    <s v="Temporary"/>
    <s v="Unk"/>
    <m/>
    <x v="0"/>
    <s v="Field Operations"/>
    <d v="1944-06-01T00:00:00"/>
    <x v="323"/>
    <s v="80-89"/>
    <s v="MA"/>
    <s v="Driller"/>
    <x v="0"/>
    <n v="13669"/>
    <s v="Hispanic"/>
    <s v="Married"/>
    <s v="Fully Meets"/>
    <n v="3"/>
  </r>
  <r>
    <n v="3757"/>
    <s v="Salvatore"/>
    <s v="Noble"/>
    <d v="2022-10-17T00:00:00"/>
    <x v="155"/>
    <x v="34"/>
    <x v="1"/>
    <x v="0"/>
    <s v="Debra Yang"/>
    <s v="salvatore.noble@bilearner.com"/>
    <s v="CCDR"/>
    <s v="Future Start"/>
    <s v="Full-Time"/>
    <s v="Zone B"/>
    <s v="Part-Time"/>
    <s v="Involuntary"/>
    <s v="Marriage sound myself others well morning wrong."/>
    <x v="0"/>
    <s v="Aerial"/>
    <d v="1993-10-28T00:00:00"/>
    <x v="195"/>
    <s v="30-39"/>
    <s v="MA"/>
    <s v="Lineman"/>
    <x v="1"/>
    <n v="7481"/>
    <s v="Asian"/>
    <s v="Single"/>
    <s v="Fully Meets"/>
    <n v="2"/>
  </r>
  <r>
    <n v="3758"/>
    <s v="Heath"/>
    <s v="Hodges"/>
    <d v="2022-11-16T00:00:00"/>
    <x v="156"/>
    <x v="20"/>
    <x v="1"/>
    <x v="0"/>
    <s v="Alejandro Palmer"/>
    <s v="heath.hodges@bilearner.com"/>
    <s v="SVG"/>
    <s v="Voluntarily Terminated"/>
    <s v="Contract"/>
    <s v="Zone A"/>
    <s v="Temporary"/>
    <s v="Retirement"/>
    <s v="Lawyer miss meet across agent."/>
    <x v="0"/>
    <s v="Engineers"/>
    <d v="1946-12-20T00:00:00"/>
    <x v="324"/>
    <s v="70-79"/>
    <s v="MA"/>
    <s v="Engineer"/>
    <x v="1"/>
    <n v="76897"/>
    <s v="Other"/>
    <s v="Divorced"/>
    <s v="Fully Meets"/>
    <n v="3"/>
  </r>
  <r>
    <n v="3759"/>
    <s v="Gabriella"/>
    <s v="Warner"/>
    <d v="2022-05-01T00:00:00"/>
    <x v="157"/>
    <x v="26"/>
    <x v="1"/>
    <x v="0"/>
    <s v="Emily Pugh"/>
    <s v="gabriella.warner@bilearner.com"/>
    <s v="EW"/>
    <s v="Active"/>
    <s v="Contract"/>
    <s v="Zone B"/>
    <s v="Full-Time"/>
    <s v="Retirement"/>
    <s v="Authority different including gun production."/>
    <x v="0"/>
    <s v="Yard (Material Handling)"/>
    <d v="1958-10-21T00:00:00"/>
    <x v="325"/>
    <s v="60-69"/>
    <s v="MA"/>
    <s v="Laborer"/>
    <x v="1"/>
    <n v="47326"/>
    <s v="Black"/>
    <s v="Married"/>
    <s v="Fully Meets"/>
    <n v="1"/>
  </r>
  <r>
    <n v="3760"/>
    <s v="Ryan"/>
    <s v="Tate"/>
    <d v="2021-08-24T00:00:00"/>
    <x v="0"/>
    <x v="0"/>
    <x v="0"/>
    <x v="0"/>
    <s v="Sherry Morris"/>
    <s v="ryan.tate@bilearner.com"/>
    <s v="MSC"/>
    <s v="Active"/>
    <s v="Full-Time"/>
    <s v="Zone A"/>
    <s v="Part-Time"/>
    <s v="Unk"/>
    <m/>
    <x v="0"/>
    <s v="General - Con"/>
    <d v="1960-02-12T00:00:00"/>
    <x v="326"/>
    <s v="60-69"/>
    <s v="MA"/>
    <s v="Technician"/>
    <x v="1"/>
    <n v="20814"/>
    <s v="Other"/>
    <s v="Widowed"/>
    <s v="Fully Meets"/>
    <n v="3"/>
  </r>
  <r>
    <n v="3761"/>
    <s v="Hazel"/>
    <s v="Vincent"/>
    <d v="2023-06-22T00:00:00"/>
    <x v="158"/>
    <x v="11"/>
    <x v="1"/>
    <x v="2"/>
    <s v="Melissa Conrad"/>
    <s v="hazel.vincent@bilearner.com"/>
    <s v="CCDR"/>
    <s v="Active"/>
    <s v="Contract"/>
    <s v="Zone A"/>
    <s v="Full-Time"/>
    <s v="Involuntary"/>
    <s v="Item born upon blue."/>
    <x v="0"/>
    <s v="General - Sga"/>
    <d v="1987-11-23T00:00:00"/>
    <x v="327"/>
    <s v="30-39"/>
    <s v="MA"/>
    <s v="Assistant"/>
    <x v="0"/>
    <n v="75880"/>
    <s v="Black"/>
    <s v="Married"/>
    <s v="Fully Meets"/>
    <n v="1"/>
  </r>
  <r>
    <n v="3762"/>
    <s v="Gavyn"/>
    <s v="Riggs"/>
    <d v="2020-07-18T00:00:00"/>
    <x v="0"/>
    <x v="0"/>
    <x v="0"/>
    <x v="2"/>
    <s v="Lauren Villarreal"/>
    <s v="gavyn.riggs@bilearner.com"/>
    <s v="SVG"/>
    <s v="Active"/>
    <s v="Part-Time"/>
    <s v="Zone B"/>
    <s v="Temporary"/>
    <s v="Unk"/>
    <m/>
    <x v="0"/>
    <s v="Engineers"/>
    <d v="1949-05-11T00:00:00"/>
    <x v="328"/>
    <s v="70-79"/>
    <s v="MA"/>
    <s v="Engineer"/>
    <x v="0"/>
    <n v="65366"/>
    <s v="Black"/>
    <s v="Divorced"/>
    <s v="Fully Meets"/>
    <n v="2"/>
  </r>
  <r>
    <n v="3763"/>
    <s v="Giancarlo"/>
    <s v="Cross"/>
    <d v="2023-01-12T00:00:00"/>
    <x v="159"/>
    <x v="11"/>
    <x v="1"/>
    <x v="2"/>
    <s v="Randall Williams"/>
    <s v="giancarlo.cross@bilearner.com"/>
    <s v="EW"/>
    <s v="Voluntarily Terminated"/>
    <s v="Full-Time"/>
    <s v="Zone B"/>
    <s v="Full-Time"/>
    <s v="Involuntary"/>
    <s v="They four last represent spend bit."/>
    <x v="0"/>
    <s v="Finance &amp; Accounting"/>
    <d v="1950-06-25T00:00:00"/>
    <x v="329"/>
    <s v="70-79"/>
    <s v="MA"/>
    <s v="Clerk"/>
    <x v="0"/>
    <n v="40231"/>
    <s v="White"/>
    <s v="Widowed"/>
    <s v="Fully Meets"/>
    <n v="3"/>
  </r>
  <r>
    <n v="3764"/>
    <s v="Cristal"/>
    <s v="Bradshaw"/>
    <d v="2022-02-16T00:00:00"/>
    <x v="0"/>
    <x v="0"/>
    <x v="0"/>
    <x v="2"/>
    <s v="Tiffany Stone"/>
    <s v="cristal.bradshaw@bilearner.com"/>
    <s v="MSC"/>
    <s v="Active"/>
    <s v="Full-Time"/>
    <s v="Zone B"/>
    <s v="Temporary"/>
    <s v="Unk"/>
    <m/>
    <x v="0"/>
    <s v="General - Sga"/>
    <d v="1995-12-13T00:00:00"/>
    <x v="330"/>
    <s v="30-39"/>
    <s v="MA"/>
    <s v="Manager"/>
    <x v="0"/>
    <n v="41487"/>
    <s v="Black"/>
    <s v="Single"/>
    <s v="Fully Meets"/>
    <n v="3"/>
  </r>
  <r>
    <n v="3765"/>
    <s v="Guadalupe"/>
    <s v="Burke"/>
    <d v="2022-09-02T00:00:00"/>
    <x v="0"/>
    <x v="0"/>
    <x v="0"/>
    <x v="2"/>
    <s v="Eric Smith"/>
    <s v="guadalupe.burke@bilearner.com"/>
    <s v="TNS"/>
    <s v="Active"/>
    <s v="Part-Time"/>
    <s v="Zone A"/>
    <s v="Temporary"/>
    <s v="Unk"/>
    <m/>
    <x v="0"/>
    <s v="Yard (Material Handling)"/>
    <d v="1969-06-30T00:00:00"/>
    <x v="331"/>
    <s v="50-59"/>
    <s v="MA"/>
    <s v="Runner"/>
    <x v="0"/>
    <n v="36904"/>
    <s v="Hispanic"/>
    <s v="Widowed"/>
    <s v="Fully Meets"/>
    <n v="3"/>
  </r>
  <r>
    <n v="3766"/>
    <s v="Elisa"/>
    <s v="Henry"/>
    <d v="2019-02-02T00:00:00"/>
    <x v="160"/>
    <x v="46"/>
    <x v="1"/>
    <x v="2"/>
    <s v="Taylor Morris"/>
    <s v="elisa.henry@bilearner.com"/>
    <s v="PYZ"/>
    <s v="Active"/>
    <s v="Part-Time"/>
    <s v="Zone A"/>
    <s v="Part-Time"/>
    <s v="Resignation"/>
    <s v="Common no sure wonder up although."/>
    <x v="0"/>
    <s v="Yard (Material Handling)"/>
    <d v="1943-03-10T00:00:00"/>
    <x v="332"/>
    <s v="80-89"/>
    <s v="MA"/>
    <s v="Manager"/>
    <x v="0"/>
    <n v="10110"/>
    <s v="Black"/>
    <s v="Widowed"/>
    <s v="Fully Meets"/>
    <n v="3"/>
  </r>
  <r>
    <n v="3767"/>
    <s v="Kale"/>
    <s v="Fischer"/>
    <d v="2021-08-26T00:00:00"/>
    <x v="109"/>
    <x v="14"/>
    <x v="1"/>
    <x v="0"/>
    <s v="Zachary Nelson"/>
    <s v="kale.fischer@bilearner.com"/>
    <s v="TNS"/>
    <s v="Voluntarily Terminated"/>
    <s v="Full-Time"/>
    <s v="Zone B"/>
    <s v="Part-Time"/>
    <s v="Retirement"/>
    <s v="Actually on Democrat down live base should."/>
    <x v="0"/>
    <s v="General - Con"/>
    <d v="1993-03-07T00:00:00"/>
    <x v="333"/>
    <s v="30-39"/>
    <s v="MA"/>
    <s v="Laborer"/>
    <x v="0"/>
    <n v="46087"/>
    <s v="Black"/>
    <s v="Divorced"/>
    <s v="Fully Meets"/>
    <n v="2"/>
  </r>
  <r>
    <n v="3768"/>
    <s v="Morgan"/>
    <s v="Blackwell"/>
    <d v="2020-12-31T00:00:00"/>
    <x v="0"/>
    <x v="0"/>
    <x v="0"/>
    <x v="0"/>
    <s v="David Garcia"/>
    <s v="morgan.blackwell@bilearner.com"/>
    <s v="SVG"/>
    <s v="Active"/>
    <s v="Contract"/>
    <s v="Zone B"/>
    <s v="Full-Time"/>
    <s v="Unk"/>
    <m/>
    <x v="0"/>
    <s v="Catv"/>
    <d v="1991-05-30T00:00:00"/>
    <x v="334"/>
    <s v="30-39"/>
    <s v="MA"/>
    <s v="Foreman"/>
    <x v="0"/>
    <n v="37838"/>
    <s v="Black"/>
    <s v="Divorced"/>
    <s v="Fully Meets"/>
    <n v="4"/>
  </r>
  <r>
    <n v="3769"/>
    <s v="Ivan"/>
    <s v="Wright"/>
    <d v="2020-12-12T00:00:00"/>
    <x v="0"/>
    <x v="0"/>
    <x v="0"/>
    <x v="0"/>
    <s v="Laura Chavez"/>
    <s v="ivan.wright@bilearner.com"/>
    <s v="PYZ"/>
    <s v="Active"/>
    <s v="Full-Time"/>
    <s v="Zone A"/>
    <s v="Full-Time"/>
    <s v="Unk"/>
    <m/>
    <x v="0"/>
    <s v="Fielders"/>
    <d v="1952-11-21T00:00:00"/>
    <x v="335"/>
    <s v="70-79"/>
    <s v="MA"/>
    <s v="Engineer"/>
    <x v="1"/>
    <n v="15968"/>
    <s v="Asian"/>
    <s v="Married"/>
    <s v="Fully Meets"/>
    <n v="3"/>
  </r>
  <r>
    <n v="3770"/>
    <s v="Nayeli"/>
    <s v="Hood"/>
    <d v="2022-01-13T00:00:00"/>
    <x v="161"/>
    <x v="1"/>
    <x v="1"/>
    <x v="0"/>
    <s v="Rachel Jones"/>
    <s v="nayeli.hood@bilearner.com"/>
    <s v="PL"/>
    <s v="Voluntarily Terminated"/>
    <s v="Contract"/>
    <s v="Zone B"/>
    <s v="Temporary"/>
    <s v="Involuntary"/>
    <s v="Land physical tax."/>
    <x v="0"/>
    <s v="Aerial"/>
    <d v="1995-01-26T00:00:00"/>
    <x v="336"/>
    <s v="30-39"/>
    <s v="MA"/>
    <s v="Lineman"/>
    <x v="1"/>
    <n v="21100"/>
    <s v="Asian"/>
    <s v="Married"/>
    <s v="Fully Meets"/>
    <n v="3"/>
  </r>
  <r>
    <n v="3771"/>
    <s v="Marilyn"/>
    <s v="Smith"/>
    <d v="2021-01-24T00:00:00"/>
    <x v="63"/>
    <x v="12"/>
    <x v="1"/>
    <x v="0"/>
    <s v="Kathryn Jones"/>
    <s v="marilyn.smith@bilearner.com"/>
    <s v="NEL"/>
    <s v="Voluntarily Terminated"/>
    <s v="Part-Time"/>
    <s v="Zone B"/>
    <s v="Temporary"/>
    <s v="Retirement"/>
    <s v="Catch issue water night recognize mention."/>
    <x v="0"/>
    <s v="General - Con"/>
    <d v="1981-09-20T00:00:00"/>
    <x v="337"/>
    <s v="40-49"/>
    <s v="MA"/>
    <s v="Foreman"/>
    <x v="1"/>
    <n v="65845"/>
    <s v="Asian"/>
    <s v="Married"/>
    <s v="Fully Meets"/>
    <n v="3"/>
  </r>
  <r>
    <n v="3772"/>
    <s v="Zoie"/>
    <s v="Rowland"/>
    <d v="2022-02-08T00:00:00"/>
    <x v="162"/>
    <x v="34"/>
    <x v="1"/>
    <x v="0"/>
    <s v="Mrs. Rachel Henry"/>
    <s v="zoie.rowland@bilearner.com"/>
    <s v="MSC"/>
    <s v="Active"/>
    <s v="Full-Time"/>
    <s v="Zone A"/>
    <s v="Temporary"/>
    <s v="Retirement"/>
    <s v="Side most force better region operation language."/>
    <x v="0"/>
    <s v="Engineers"/>
    <d v="1966-02-05T00:00:00"/>
    <x v="338"/>
    <s v="50-59"/>
    <s v="MA"/>
    <s v="Engineer"/>
    <x v="0"/>
    <n v="58535"/>
    <s v="Asian"/>
    <s v="Divorced"/>
    <s v="Fully Meets"/>
    <n v="3"/>
  </r>
  <r>
    <n v="3773"/>
    <s v="Ann"/>
    <s v="Nguyen"/>
    <d v="2020-10-11T00:00:00"/>
    <x v="163"/>
    <x v="40"/>
    <x v="1"/>
    <x v="0"/>
    <s v="Laura Hernandez"/>
    <s v="ann.nguyen@bilearner.com"/>
    <s v="EW"/>
    <s v="Voluntarily Terminated"/>
    <s v="Part-Time"/>
    <s v="Zone A"/>
    <s v="Temporary"/>
    <s v="Retirement"/>
    <s v="Building possible too process do."/>
    <x v="0"/>
    <s v="Engineers"/>
    <d v="1972-05-16T00:00:00"/>
    <x v="339"/>
    <s v="50-59"/>
    <s v="MA"/>
    <s v="Engineer"/>
    <x v="0"/>
    <n v="3994"/>
    <s v="Hispanic"/>
    <s v="Divorced"/>
    <s v="Fully Meets"/>
    <n v="3"/>
  </r>
  <r>
    <n v="3774"/>
    <s v="Ramiro"/>
    <s v="Savage"/>
    <d v="2019-06-20T00:00:00"/>
    <x v="164"/>
    <x v="12"/>
    <x v="1"/>
    <x v="0"/>
    <s v="Justin Stanley"/>
    <s v="ramiro.savage@bilearner.com"/>
    <s v="CCDR"/>
    <s v="Active"/>
    <s v="Part-Time"/>
    <s v="Zone B"/>
    <s v="Full-Time"/>
    <s v="Involuntary"/>
    <s v="Success realize political move adult new."/>
    <x v="0"/>
    <s v="Engineers"/>
    <d v="1998-04-06T00:00:00"/>
    <x v="340"/>
    <s v="20-29"/>
    <s v="MA"/>
    <s v="Engineer"/>
    <x v="1"/>
    <n v="32544"/>
    <s v="Black"/>
    <s v="Single"/>
    <s v="Fully Meets"/>
    <n v="3"/>
  </r>
  <r>
    <n v="3775"/>
    <s v="Karma"/>
    <s v="Koch"/>
    <d v="2021-07-13T00:00:00"/>
    <x v="165"/>
    <x v="40"/>
    <x v="1"/>
    <x v="0"/>
    <s v="Amy Ross"/>
    <s v="karma.koch@bilearner.com"/>
    <s v="BPC"/>
    <s v="Active"/>
    <s v="Contract"/>
    <s v="Zone B"/>
    <s v="Part-Time"/>
    <s v="Resignation"/>
    <s v="Agency picture enjoy pattern since and piece."/>
    <x v="0"/>
    <s v="Field Operations"/>
    <d v="1980-10-15T00:00:00"/>
    <x v="341"/>
    <s v="40-49"/>
    <s v="MA"/>
    <s v="Laborer"/>
    <x v="1"/>
    <n v="36153"/>
    <s v="Other"/>
    <s v="Widowed"/>
    <s v="Fully Meets"/>
    <n v="3"/>
  </r>
  <r>
    <n v="3776"/>
    <s v="Jacqueline"/>
    <s v="Hendrix"/>
    <d v="2021-10-14T00:00:00"/>
    <x v="141"/>
    <x v="11"/>
    <x v="1"/>
    <x v="0"/>
    <s v="Benjamin Yates"/>
    <s v="jacqueline.hendrix@bilearner.com"/>
    <s v="WBL"/>
    <s v="Active"/>
    <s v="Contract"/>
    <s v="Zone A"/>
    <s v="Full-Time"/>
    <s v="Resignation"/>
    <s v="Goal someone serious myself way probably."/>
    <x v="0"/>
    <s v="General - Eng"/>
    <d v="1980-04-28T00:00:00"/>
    <x v="342"/>
    <s v="40-49"/>
    <s v="MA"/>
    <s v="Administrative"/>
    <x v="1"/>
    <n v="34262"/>
    <s v="Black"/>
    <s v="Married"/>
    <s v="Fully Meets"/>
    <n v="3"/>
  </r>
  <r>
    <n v="3777"/>
    <s v="Kaitlin"/>
    <s v="Barker"/>
    <d v="2021-11-09T00:00:00"/>
    <x v="0"/>
    <x v="0"/>
    <x v="0"/>
    <x v="0"/>
    <s v="Penny Estrada"/>
    <s v="kaitlin.barker@bilearner.com"/>
    <s v="TNS"/>
    <s v="Active"/>
    <s v="Contract"/>
    <s v="Zone C"/>
    <s v="Temporary"/>
    <s v="Unk"/>
    <m/>
    <x v="0"/>
    <s v="Aerial"/>
    <d v="1966-03-21T00:00:00"/>
    <x v="343"/>
    <s v="50-59"/>
    <s v="MA"/>
    <s v="Lineman"/>
    <x v="1"/>
    <n v="12906"/>
    <s v="Black"/>
    <s v="Single"/>
    <s v="Fully Meets"/>
    <n v="3"/>
  </r>
  <r>
    <n v="3778"/>
    <s v="Semaj"/>
    <s v="Griffith"/>
    <d v="2023-04-02T00:00:00"/>
    <x v="166"/>
    <x v="19"/>
    <x v="1"/>
    <x v="0"/>
    <s v="Frank Freeman"/>
    <s v="semaj.griffith@bilearner.com"/>
    <s v="SVG"/>
    <s v="Active"/>
    <s v="Full-Time"/>
    <s v="Zone A"/>
    <s v="Full-Time"/>
    <s v="Involuntary"/>
    <s v="Similar computer less four."/>
    <x v="0"/>
    <s v="Wireline Construction"/>
    <d v="1992-02-09T00:00:00"/>
    <x v="344"/>
    <s v="30-39"/>
    <s v="MA"/>
    <s v="Groundman"/>
    <x v="1"/>
    <n v="30753"/>
    <s v="Other"/>
    <s v="Married"/>
    <s v="Fully Meets"/>
    <n v="3"/>
  </r>
  <r>
    <n v="3779"/>
    <s v="Damian"/>
    <s v="Burke"/>
    <d v="2022-10-19T00:00:00"/>
    <x v="167"/>
    <x v="4"/>
    <x v="1"/>
    <x v="0"/>
    <s v="Regina Bryant MD"/>
    <s v="damian.burke@bilearner.com"/>
    <s v="PYZ"/>
    <s v="Future Start"/>
    <s v="Part-Time"/>
    <s v="Zone B"/>
    <s v="Temporary"/>
    <s v="Voluntary"/>
    <s v="About allow court us."/>
    <x v="0"/>
    <s v="Shop (Fleet)"/>
    <d v="1963-04-28T00:00:00"/>
    <x v="345"/>
    <s v="60-69"/>
    <s v="MA"/>
    <s v="Technician"/>
    <x v="0"/>
    <n v="60533"/>
    <s v="Other"/>
    <s v="Divorced"/>
    <s v="Fully Meets"/>
    <n v="3"/>
  </r>
  <r>
    <n v="3780"/>
    <s v="Jessie"/>
    <s v="Smith"/>
    <d v="2020-05-09T00:00:00"/>
    <x v="168"/>
    <x v="40"/>
    <x v="1"/>
    <x v="0"/>
    <s v="Samantha Roberts"/>
    <s v="jessie.smith@bilearner.com"/>
    <s v="PL"/>
    <s v="Future Start"/>
    <s v="Part-Time"/>
    <s v="Zone C"/>
    <s v="Part-Time"/>
    <s v="Retirement"/>
    <s v="Everything look could economy PM fast."/>
    <x v="0"/>
    <s v="General - Con"/>
    <d v="1945-11-16T00:00:00"/>
    <x v="346"/>
    <s v="80-89"/>
    <s v="MA"/>
    <s v="Technician"/>
    <x v="0"/>
    <n v="36882"/>
    <s v="Black"/>
    <s v="Widowed"/>
    <s v="Fully Meets"/>
    <n v="3"/>
  </r>
  <r>
    <n v="3781"/>
    <s v="Hezekiah"/>
    <s v="Cummings"/>
    <d v="2019-08-18T00:00:00"/>
    <x v="169"/>
    <x v="30"/>
    <x v="1"/>
    <x v="0"/>
    <s v="Daniel Peterson"/>
    <s v="hezekiah.cummings@bilearner.com"/>
    <s v="NEL"/>
    <s v="Future Start"/>
    <s v="Contract"/>
    <s v="Zone B"/>
    <s v="Full-Time"/>
    <s v="Involuntary"/>
    <s v="Hot stay response fly himself accept."/>
    <x v="0"/>
    <s v="General - Con"/>
    <d v="1960-01-23T00:00:00"/>
    <x v="347"/>
    <s v="60-69"/>
    <s v="MA"/>
    <s v="Laborer"/>
    <x v="1"/>
    <n v="62493"/>
    <s v="Black"/>
    <s v="Single"/>
    <s v="Fully Meets"/>
    <n v="3"/>
  </r>
  <r>
    <n v="3782"/>
    <s v="Brody"/>
    <s v="House"/>
    <d v="2019-03-09T00:00:00"/>
    <x v="170"/>
    <x v="10"/>
    <x v="1"/>
    <x v="0"/>
    <s v="Dr. Matthew Harrell"/>
    <s v="brody.house@bilearner.com"/>
    <s v="MSC"/>
    <s v="Voluntarily Terminated"/>
    <s v="Full-Time"/>
    <s v="Zone B"/>
    <s v="Temporary"/>
    <s v="Retirement"/>
    <s v="Blood people direction all item."/>
    <x v="0"/>
    <s v="Field Operations"/>
    <d v="1984-09-25T00:00:00"/>
    <x v="348"/>
    <s v="40-49"/>
    <s v="MA"/>
    <s v="Driver"/>
    <x v="1"/>
    <n v="92706"/>
    <s v="Asian"/>
    <s v="Widowed"/>
    <s v="Fully Meets"/>
    <n v="3"/>
  </r>
  <r>
    <n v="3783"/>
    <s v="Aaliyah"/>
    <s v="Watts"/>
    <d v="2020-05-09T00:00:00"/>
    <x v="0"/>
    <x v="0"/>
    <x v="0"/>
    <x v="0"/>
    <s v="Jared Whitehead"/>
    <s v="aaliyah.watts@bilearner.com"/>
    <s v="EW"/>
    <s v="Active"/>
    <s v="Contract"/>
    <s v="Zone A"/>
    <s v="Full-Time"/>
    <s v="Unk"/>
    <m/>
    <x v="0"/>
    <s v="Fielders"/>
    <d v="1962-04-11T00:00:00"/>
    <x v="349"/>
    <s v="60-69"/>
    <s v="MA"/>
    <s v="Engineer"/>
    <x v="1"/>
    <n v="7773"/>
    <s v="Asian"/>
    <s v="Divorced"/>
    <s v="Fully Meets"/>
    <n v="3"/>
  </r>
  <r>
    <n v="3784"/>
    <s v="Ashton"/>
    <s v="Larsen"/>
    <d v="2022-08-14T00:00:00"/>
    <x v="0"/>
    <x v="0"/>
    <x v="0"/>
    <x v="0"/>
    <s v="William Price"/>
    <s v="ashton.larsen@bilearner.com"/>
    <s v="CCDR"/>
    <s v="Active"/>
    <s v="Contract"/>
    <s v="Zone A"/>
    <s v="Temporary"/>
    <s v="Unk"/>
    <m/>
    <x v="0"/>
    <s v="Splicing"/>
    <d v="1998-03-14T00:00:00"/>
    <x v="350"/>
    <s v="20-29"/>
    <s v="MA"/>
    <s v="Supervisor"/>
    <x v="0"/>
    <n v="55514"/>
    <s v="White"/>
    <s v="Single"/>
    <s v="Fully Meets"/>
    <n v="3"/>
  </r>
  <r>
    <n v="3785"/>
    <s v="Joshua"/>
    <s v="Gibson"/>
    <d v="2022-01-18T00:00:00"/>
    <x v="0"/>
    <x v="0"/>
    <x v="0"/>
    <x v="2"/>
    <s v="Sheri Jackson"/>
    <s v="joshua.gibson@bilearner.com"/>
    <s v="PL"/>
    <s v="Active"/>
    <s v="Contract"/>
    <s v="Zone C"/>
    <s v="Temporary"/>
    <s v="Unk"/>
    <m/>
    <x v="0"/>
    <s v="Project Management - Con"/>
    <d v="1977-10-20T00:00:00"/>
    <x v="351"/>
    <s v="40-49"/>
    <s v="MA"/>
    <s v="Director"/>
    <x v="0"/>
    <n v="13406"/>
    <s v="Black"/>
    <s v="Divorced"/>
    <s v="Fully Meets"/>
    <n v="3"/>
  </r>
  <r>
    <n v="3786"/>
    <s v="Kyleigh"/>
    <s v="Bauer"/>
    <d v="2021-06-22T00:00:00"/>
    <x v="171"/>
    <x v="10"/>
    <x v="1"/>
    <x v="2"/>
    <s v="Paul Richards"/>
    <s v="kyleigh.bauer@bilearner.com"/>
    <s v="PYZ"/>
    <s v="Voluntarily Terminated"/>
    <s v="Full-Time"/>
    <s v="Zone A"/>
    <s v="Part-Time"/>
    <s v="Resignation"/>
    <s v="Cost high must body defense population."/>
    <x v="0"/>
    <s v="Field Operations"/>
    <d v="1962-06-10T00:00:00"/>
    <x v="352"/>
    <s v="60-69"/>
    <s v="MA"/>
    <s v="Technician"/>
    <x v="0"/>
    <n v="65379"/>
    <s v="Black"/>
    <s v="Divorced"/>
    <s v="Fully Meets"/>
    <n v="3"/>
  </r>
  <r>
    <n v="3787"/>
    <s v="Ramon"/>
    <s v="Schultz"/>
    <d v="2023-01-19T00:00:00"/>
    <x v="172"/>
    <x v="26"/>
    <x v="1"/>
    <x v="2"/>
    <s v="Alexis Gutierrez"/>
    <s v="ramon.schultz@bilearner.com"/>
    <s v="SVG"/>
    <s v="Voluntarily Terminated"/>
    <s v="Full-Time"/>
    <s v="Zone C"/>
    <s v="Part-Time"/>
    <s v="Resignation"/>
    <s v="Peace anything sign third."/>
    <x v="0"/>
    <s v="General - Sga"/>
    <d v="1972-08-29T00:00:00"/>
    <x v="353"/>
    <s v="50-59"/>
    <s v="MA"/>
    <s v="Supervisor"/>
    <x v="0"/>
    <n v="69445"/>
    <s v="White"/>
    <s v="Widowed"/>
    <s v="Fully Meets"/>
    <n v="3"/>
  </r>
  <r>
    <n v="3788"/>
    <s v="Maxim"/>
    <s v="Houston"/>
    <d v="2023-05-17T00:00:00"/>
    <x v="173"/>
    <x v="11"/>
    <x v="1"/>
    <x v="2"/>
    <s v="Michael Mcclure"/>
    <s v="maxim.houston@bilearner.com"/>
    <s v="TNS"/>
    <s v="Voluntarily Terminated"/>
    <s v="Part-Time"/>
    <s v="Zone A"/>
    <s v="Full-Time"/>
    <s v="Involuntary"/>
    <s v="In read day your stay she."/>
    <x v="0"/>
    <s v="Field Operations"/>
    <d v="1976-09-06T00:00:00"/>
    <x v="354"/>
    <s v="40-49"/>
    <s v="MA"/>
    <s v="Foreman"/>
    <x v="0"/>
    <n v="32440"/>
    <s v="Black"/>
    <s v="Married"/>
    <s v="Fully Meets"/>
    <n v="3"/>
  </r>
  <r>
    <n v="3789"/>
    <s v="Deanna"/>
    <s v="Sellers"/>
    <d v="2020-06-07T00:00:00"/>
    <x v="0"/>
    <x v="0"/>
    <x v="0"/>
    <x v="2"/>
    <s v="Randall Frey"/>
    <s v="deanna.sellers@bilearner.com"/>
    <s v="WBL"/>
    <s v="Active"/>
    <s v="Contract"/>
    <s v="Zone A"/>
    <s v="Part-Time"/>
    <s v="Unk"/>
    <m/>
    <x v="0"/>
    <s v="Wireline Construction"/>
    <d v="1977-05-25T00:00:00"/>
    <x v="355"/>
    <s v="40-49"/>
    <s v="MA"/>
    <s v="Foreman"/>
    <x v="0"/>
    <n v="30804"/>
    <s v="Other"/>
    <s v="Widowed"/>
    <s v="Fully Meets"/>
    <n v="3"/>
  </r>
  <r>
    <n v="3790"/>
    <s v="Frankie"/>
    <s v="Figueroa"/>
    <d v="2023-07-07T00:00:00"/>
    <x v="174"/>
    <x v="11"/>
    <x v="1"/>
    <x v="2"/>
    <s v="Matthew Le"/>
    <s v="frankie.figueroa@bilearner.com"/>
    <s v="PYZ"/>
    <s v="Active"/>
    <s v="Full-Time"/>
    <s v="Zone A"/>
    <s v="Temporary"/>
    <s v="Resignation"/>
    <s v="Simply Mrs moment seven feel time."/>
    <x v="0"/>
    <s v="Yard (Material Handling)"/>
    <d v="1962-12-11T00:00:00"/>
    <x v="356"/>
    <s v="60-69"/>
    <s v="MA"/>
    <s v="Laborer"/>
    <x v="0"/>
    <n v="17247"/>
    <s v="Hispanic"/>
    <s v="Single"/>
    <s v="Fully Meets"/>
    <n v="3"/>
  </r>
  <r>
    <n v="3791"/>
    <s v="Bentley"/>
    <s v="Rush"/>
    <d v="2020-03-28T00:00:00"/>
    <x v="0"/>
    <x v="0"/>
    <x v="0"/>
    <x v="0"/>
    <s v="Ashley Petty"/>
    <s v="bentley.rush@bilearner.com"/>
    <s v="WBL"/>
    <s v="Active"/>
    <s v="Full-Time"/>
    <s v="Zone B"/>
    <s v="Full-Time"/>
    <s v="Unk"/>
    <m/>
    <x v="0"/>
    <s v="Finance &amp; Accounting"/>
    <d v="1978-02-02T00:00:00"/>
    <x v="357"/>
    <s v="40-49"/>
    <s v="MA"/>
    <s v="Administration"/>
    <x v="0"/>
    <n v="32417"/>
    <s v="Asian"/>
    <s v="Divorced"/>
    <s v="Fully Meets"/>
    <n v="3"/>
  </r>
  <r>
    <n v="3792"/>
    <s v="Alexia"/>
    <s v="Pham"/>
    <d v="2019-05-23T00:00:00"/>
    <x v="175"/>
    <x v="6"/>
    <x v="1"/>
    <x v="0"/>
    <s v="Angela Shaffer"/>
    <s v="alexia.pham@bilearner.com"/>
    <s v="NEL"/>
    <s v="Active"/>
    <s v="Part-Time"/>
    <s v="Zone C"/>
    <s v="Full-Time"/>
    <s v="Retirement"/>
    <s v="Analysis listen here fight."/>
    <x v="0"/>
    <s v="Engineers"/>
    <d v="1998-06-08T00:00:00"/>
    <x v="358"/>
    <s v="20-29"/>
    <s v="MA"/>
    <s v="Engineer"/>
    <x v="1"/>
    <n v="50738"/>
    <s v="White"/>
    <s v="Married"/>
    <s v="Fully Meets"/>
    <n v="3"/>
  </r>
  <r>
    <n v="3793"/>
    <s v="Roselyn"/>
    <s v="Roberts"/>
    <d v="2019-04-20T00:00:00"/>
    <x v="0"/>
    <x v="0"/>
    <x v="0"/>
    <x v="0"/>
    <s v="Steven Walton"/>
    <s v="roselyn.roberts@bilearner.com"/>
    <s v="PL"/>
    <s v="Active"/>
    <s v="Full-Time"/>
    <s v="Zone B"/>
    <s v="Full-Time"/>
    <s v="Unk"/>
    <m/>
    <x v="0"/>
    <s v="General - Con"/>
    <d v="1952-01-15T00:00:00"/>
    <x v="359"/>
    <s v="70-79"/>
    <s v="MA"/>
    <s v="Manager"/>
    <x v="1"/>
    <n v="34278"/>
    <s v="Asian"/>
    <s v="Married"/>
    <s v="Fully Meets"/>
    <n v="3"/>
  </r>
  <r>
    <n v="3794"/>
    <s v="Ayden"/>
    <s v="Chambers"/>
    <d v="2018-09-09T00:00:00"/>
    <x v="0"/>
    <x v="0"/>
    <x v="0"/>
    <x v="0"/>
    <s v="Abigail Robinson"/>
    <s v="ayden.chambers@bilearner.com"/>
    <s v="BPC"/>
    <s v="Active"/>
    <s v="Contract"/>
    <s v="Zone A"/>
    <s v="Full-Time"/>
    <s v="Unk"/>
    <m/>
    <x v="0"/>
    <s v="General - Con"/>
    <d v="1996-01-20T00:00:00"/>
    <x v="360"/>
    <s v="20-29"/>
    <s v="MA"/>
    <s v="Foreman"/>
    <x v="1"/>
    <n v="40836"/>
    <s v="Asian"/>
    <s v="Widowed"/>
    <s v="Fully Meets"/>
    <n v="5"/>
  </r>
  <r>
    <n v="3795"/>
    <s v="Kaitlynn"/>
    <s v="Serrano"/>
    <d v="2022-07-14T00:00:00"/>
    <x v="0"/>
    <x v="0"/>
    <x v="0"/>
    <x v="0"/>
    <s v="Brandi Howell"/>
    <s v="kaitlynn.serrano@bilearner.com"/>
    <s v="CCDR"/>
    <s v="Active"/>
    <s v="Part-Time"/>
    <s v="Zone A"/>
    <s v="Part-Time"/>
    <s v="Unk"/>
    <m/>
    <x v="0"/>
    <s v="General - Sga"/>
    <d v="1989-08-01T00:00:00"/>
    <x v="361"/>
    <s v="30-39"/>
    <s v="MA"/>
    <s v="Manager"/>
    <x v="1"/>
    <n v="59081"/>
    <s v="White"/>
    <s v="Divorced"/>
    <s v="Exceeds"/>
    <n v="3"/>
  </r>
  <r>
    <n v="3796"/>
    <s v="Jefferson"/>
    <s v="White"/>
    <d v="2019-04-17T00:00:00"/>
    <x v="176"/>
    <x v="47"/>
    <x v="1"/>
    <x v="0"/>
    <s v="Connie Blackburn"/>
    <s v="jefferson.white@bilearner.com"/>
    <s v="SVG"/>
    <s v="Active"/>
    <s v="Contract"/>
    <s v="Zone A"/>
    <s v="Part-Time"/>
    <s v="Resignation"/>
    <s v="Better above culture throughout life me."/>
    <x v="0"/>
    <s v="General - Con"/>
    <d v="1964-08-27T00:00:00"/>
    <x v="362"/>
    <s v="60-69"/>
    <s v="MA"/>
    <s v="Laborer"/>
    <x v="0"/>
    <n v="82019"/>
    <s v="Hispanic"/>
    <s v="Married"/>
    <s v="Exceeds"/>
    <n v="3"/>
  </r>
  <r>
    <n v="3797"/>
    <s v="Maria"/>
    <s v="Grant"/>
    <d v="2020-05-15T00:00:00"/>
    <x v="0"/>
    <x v="0"/>
    <x v="0"/>
    <x v="0"/>
    <s v="Connie Martinez"/>
    <s v="maria.grant@bilearner.com"/>
    <s v="EW"/>
    <s v="Active"/>
    <s v="Contract"/>
    <s v="Zone A"/>
    <s v="Full-Time"/>
    <s v="Unk"/>
    <m/>
    <x v="0"/>
    <s v="Catv"/>
    <d v="1975-06-26T00:00:00"/>
    <x v="363"/>
    <s v="50-59"/>
    <s v="MA"/>
    <s v="Splicer"/>
    <x v="0"/>
    <n v="32969"/>
    <s v="Black"/>
    <s v="Married"/>
    <s v="Fully Meets"/>
    <n v="3"/>
  </r>
  <r>
    <n v="3798"/>
    <s v="Bryanna"/>
    <s v="Ibarra"/>
    <d v="2020-04-04T00:00:00"/>
    <x v="143"/>
    <x v="5"/>
    <x v="1"/>
    <x v="0"/>
    <s v="Cheryl Martinez"/>
    <s v="bryanna.ibarra@bilearner.com"/>
    <s v="MSC"/>
    <s v="Active"/>
    <s v="Full-Time"/>
    <s v="Zone C"/>
    <s v="Full-Time"/>
    <s v="Voluntary"/>
    <s v="Town impact science learn break talk."/>
    <x v="0"/>
    <s v="General - Con"/>
    <d v="1961-12-21T00:00:00"/>
    <x v="364"/>
    <s v="60-69"/>
    <s v="MA"/>
    <s v="Lineman"/>
    <x v="1"/>
    <n v="36648"/>
    <s v="Other"/>
    <s v="Widowed"/>
    <s v="Fully Meets"/>
    <n v="3"/>
  </r>
  <r>
    <n v="3799"/>
    <s v="Sophie"/>
    <s v="Zavala"/>
    <d v="2022-10-15T00:00:00"/>
    <x v="0"/>
    <x v="0"/>
    <x v="0"/>
    <x v="0"/>
    <s v="Ryan Carlson"/>
    <s v="sophie.zavala@bilearner.com"/>
    <s v="TNS"/>
    <s v="Active"/>
    <s v="Full-Time"/>
    <s v="Zone A"/>
    <s v="Temporary"/>
    <s v="Unk"/>
    <m/>
    <x v="0"/>
    <s v="Executive"/>
    <d v="1964-11-24T00:00:00"/>
    <x v="365"/>
    <s v="60-69"/>
    <s v="MA"/>
    <s v="Director"/>
    <x v="1"/>
    <n v="95984"/>
    <s v="Hispanic"/>
    <s v="Single"/>
    <s v="Exceeds"/>
    <n v="3"/>
  </r>
  <r>
    <n v="3800"/>
    <s v="Amya"/>
    <s v="Grant"/>
    <d v="2019-07-11T00:00:00"/>
    <x v="0"/>
    <x v="0"/>
    <x v="0"/>
    <x v="0"/>
    <s v="Jamie Henderson"/>
    <s v="amya.grant@bilearner.com"/>
    <s v="PYZ"/>
    <s v="Active"/>
    <s v="Contract"/>
    <s v="Zone C"/>
    <s v="Part-Time"/>
    <s v="Unk"/>
    <m/>
    <x v="0"/>
    <s v="General - Sga"/>
    <d v="1950-12-09T00:00:00"/>
    <x v="366"/>
    <s v="70-79"/>
    <s v="MA"/>
    <s v="Administrator"/>
    <x v="1"/>
    <n v="31864"/>
    <s v="Other"/>
    <s v="Married"/>
    <s v="Fully Meets"/>
    <n v="3"/>
  </r>
  <r>
    <n v="3801"/>
    <s v="Jaydan"/>
    <s v="Neal"/>
    <d v="2019-10-02T00:00:00"/>
    <x v="0"/>
    <x v="0"/>
    <x v="0"/>
    <x v="0"/>
    <s v="Jamie Stark"/>
    <s v="jaydan.neal@bilearner.com"/>
    <s v="WBL"/>
    <s v="Active"/>
    <s v="Contract"/>
    <s v="Zone C"/>
    <s v="Temporary"/>
    <s v="Unk"/>
    <m/>
    <x v="0"/>
    <s v="Field Operations"/>
    <d v="1948-01-18T00:00:00"/>
    <x v="367"/>
    <s v="70-79"/>
    <s v="MA"/>
    <s v="Laborer"/>
    <x v="0"/>
    <n v="54738"/>
    <s v="Hispanic"/>
    <s v="Single"/>
    <s v="Fully Meets"/>
    <n v="3"/>
  </r>
  <r>
    <n v="3802"/>
    <s v="Amiyah"/>
    <s v="Ramirez"/>
    <d v="2021-03-04T00:00:00"/>
    <x v="0"/>
    <x v="0"/>
    <x v="0"/>
    <x v="0"/>
    <s v="Michael Andrade"/>
    <s v="amiyah.ramirez@bilearner.com"/>
    <s v="NEL"/>
    <s v="Active"/>
    <s v="Full-Time"/>
    <s v="Zone A"/>
    <s v="Full-Time"/>
    <s v="Unk"/>
    <m/>
    <x v="0"/>
    <s v="Field Operations"/>
    <d v="1947-03-28T00:00:00"/>
    <x v="368"/>
    <s v="70-79"/>
    <s v="MA"/>
    <s v="Project Manager"/>
    <x v="1"/>
    <n v="65896"/>
    <s v="White"/>
    <s v="Divorced"/>
    <s v="Fully Meets"/>
    <n v="3"/>
  </r>
  <r>
    <n v="3803"/>
    <s v="Kai"/>
    <s v="Holt"/>
    <d v="2021-02-10T00:00:00"/>
    <x v="177"/>
    <x v="33"/>
    <x v="1"/>
    <x v="0"/>
    <s v="Jason Haley"/>
    <s v="kai.holt@bilearner.com"/>
    <s v="PL"/>
    <s v="Future Start"/>
    <s v="Contract"/>
    <s v="Zone B"/>
    <s v="Full-Time"/>
    <s v="Resignation"/>
    <s v="Cup arm drug place level table staff."/>
    <x v="0"/>
    <s v="Field Operations"/>
    <d v="1985-05-12T00:00:00"/>
    <x v="369"/>
    <s v="40-49"/>
    <s v="MA"/>
    <s v="Tower Hand"/>
    <x v="0"/>
    <n v="35618"/>
    <s v="Black"/>
    <s v="Single"/>
    <s v="Fully Meets"/>
    <n v="3"/>
  </r>
  <r>
    <n v="3804"/>
    <s v="Brendon"/>
    <s v="Wilson"/>
    <d v="2019-05-15T00:00:00"/>
    <x v="0"/>
    <x v="0"/>
    <x v="0"/>
    <x v="0"/>
    <s v="Virginia Short"/>
    <s v="brendon.wilson@bilearner.com"/>
    <s v="BPC"/>
    <s v="Active"/>
    <s v="Full-Time"/>
    <s v="Zone C"/>
    <s v="Part-Time"/>
    <s v="Unk"/>
    <m/>
    <x v="0"/>
    <s v="General - Con"/>
    <d v="1978-09-26T00:00:00"/>
    <x v="370"/>
    <s v="40-49"/>
    <s v="MA"/>
    <s v="Lineman"/>
    <x v="0"/>
    <n v="17561"/>
    <s v="Hispanic"/>
    <s v="Single"/>
    <s v="Fully Meets"/>
    <n v="3"/>
  </r>
  <r>
    <n v="3805"/>
    <s v="Nancy"/>
    <s v="Short"/>
    <d v="2022-04-28T00:00:00"/>
    <x v="0"/>
    <x v="0"/>
    <x v="0"/>
    <x v="0"/>
    <s v="Heather Bell"/>
    <s v="nancy.short@bilearner.com"/>
    <s v="CCDR"/>
    <s v="Active"/>
    <s v="Full-Time"/>
    <s v="Zone B"/>
    <s v="Part-Time"/>
    <s v="Unk"/>
    <m/>
    <x v="0"/>
    <s v="General - Con"/>
    <d v="1982-04-23T00:00:00"/>
    <x v="371"/>
    <s v="40-49"/>
    <s v="MA"/>
    <s v="Mechanic"/>
    <x v="1"/>
    <n v="13779"/>
    <s v="Other"/>
    <s v="Divorced"/>
    <s v="Fully Meets"/>
    <n v="3"/>
  </r>
  <r>
    <n v="3806"/>
    <s v="Isabella"/>
    <s v="Wilkins"/>
    <d v="2021-09-23T00:00:00"/>
    <x v="178"/>
    <x v="37"/>
    <x v="1"/>
    <x v="0"/>
    <s v="Maria Obrien"/>
    <s v="isabella.wilkins@bilearner.com"/>
    <s v="SVG"/>
    <s v="Active"/>
    <s v="Contract"/>
    <s v="Zone C"/>
    <s v="Temporary"/>
    <s v="Resignation"/>
    <s v="Everybody list to. Green best stock yes happen."/>
    <x v="0"/>
    <s v="Field Operations"/>
    <d v="1974-09-01T00:00:00"/>
    <x v="372"/>
    <s v="50-59"/>
    <s v="MA"/>
    <s v="Groundman"/>
    <x v="1"/>
    <n v="31026"/>
    <s v="Other"/>
    <s v="Married"/>
    <s v="Fully Meets"/>
    <n v="3"/>
  </r>
  <r>
    <n v="3807"/>
    <s v="Mayra"/>
    <s v="Moss"/>
    <d v="2021-09-15T00:00:00"/>
    <x v="179"/>
    <x v="21"/>
    <x v="1"/>
    <x v="0"/>
    <s v="George Doyle"/>
    <s v="mayra.moss@bilearner.com"/>
    <s v="EW"/>
    <s v="Active"/>
    <s v="Contract"/>
    <s v="Zone C"/>
    <s v="Temporary"/>
    <s v="Resignation"/>
    <s v="Family identify bar modern. Yeah article rest."/>
    <x v="0"/>
    <s v="Project Management - Con"/>
    <d v="1964-05-16T00:00:00"/>
    <x v="373"/>
    <s v="60-69"/>
    <s v="MA"/>
    <s v="Manager"/>
    <x v="1"/>
    <n v="84074"/>
    <s v="Asian"/>
    <s v="Single"/>
    <s v="Fully Meets"/>
    <n v="3"/>
  </r>
  <r>
    <n v="3808"/>
    <s v="Maria"/>
    <s v="Gonzalez"/>
    <d v="2019-04-27T00:00:00"/>
    <x v="180"/>
    <x v="33"/>
    <x v="1"/>
    <x v="3"/>
    <s v="Jason Miller"/>
    <s v="maria.gonzalez@bilearner.com"/>
    <s v="PYZ"/>
    <s v="Active"/>
    <s v="Contract"/>
    <s v="Zone B"/>
    <s v="Full-Time"/>
    <s v="Resignation"/>
    <s v="Address control day. Election safe free capital."/>
    <x v="2"/>
    <s v="General - Sga"/>
    <d v="1948-01-16T00:00:00"/>
    <x v="374"/>
    <s v="70-79"/>
    <s v="MA"/>
    <s v="Administrator"/>
    <x v="0"/>
    <n v="2472"/>
    <s v="White"/>
    <s v="Widowed"/>
    <s v="Fully Meets"/>
    <n v="3"/>
  </r>
  <r>
    <n v="3809"/>
    <s v="Jumil"/>
    <s v="Turpin"/>
    <d v="2019-10-06T00:00:00"/>
    <x v="181"/>
    <x v="33"/>
    <x v="1"/>
    <x v="4"/>
    <s v="Raymond Bird"/>
    <s v="jumil.turpin@bilearner.com"/>
    <s v="TNS"/>
    <s v="Active"/>
    <s v="Part-Time"/>
    <s v="Zone B"/>
    <s v="Part-Time"/>
    <s v="Resignation"/>
    <s v="Somebody arm memory pull word."/>
    <x v="2"/>
    <s v="Field Operations"/>
    <d v="2001-01-20T00:00:00"/>
    <x v="375"/>
    <s v="20-29"/>
    <s v="MA"/>
    <s v="Foreman"/>
    <x v="1"/>
    <n v="2343"/>
    <s v="Hispanic"/>
    <s v="Single"/>
    <s v="Fully Meets"/>
    <n v="3"/>
  </r>
  <r>
    <n v="3810"/>
    <s v="Ann"/>
    <s v="Daniele"/>
    <d v="2020-02-16T00:00:00"/>
    <x v="0"/>
    <x v="0"/>
    <x v="0"/>
    <x v="5"/>
    <s v="Thomas Wilson"/>
    <s v="ann.daniele@bilearner.com"/>
    <s v="PL"/>
    <s v="Active"/>
    <s v="Full-Time"/>
    <s v="Zone A"/>
    <s v="Temporary"/>
    <s v="Unk"/>
    <m/>
    <x v="2"/>
    <s v="General - Sga"/>
    <d v="1959-10-10T00:00:00"/>
    <x v="376"/>
    <s v="60-69"/>
    <s v="CT"/>
    <s v="Administrator"/>
    <x v="0"/>
    <n v="6033"/>
    <s v="Black"/>
    <s v="Single"/>
    <s v="Fully Meets"/>
    <n v="3"/>
  </r>
  <r>
    <n v="3811"/>
    <s v="Joe"/>
    <s v="South"/>
    <d v="2022-05-14T00:00:00"/>
    <x v="182"/>
    <x v="34"/>
    <x v="1"/>
    <x v="5"/>
    <s v="Robin Wilson"/>
    <s v="joe.south@bilearner.com"/>
    <s v="PL"/>
    <s v="Active"/>
    <s v="Part-Time"/>
    <s v="Zone B"/>
    <s v="Temporary"/>
    <s v="Involuntary"/>
    <s v="Back prove second tax air."/>
    <x v="2"/>
    <s v="Fielders"/>
    <d v="1958-03-11T00:00:00"/>
    <x v="377"/>
    <s v="60-69"/>
    <s v="CT"/>
    <s v="Engineer"/>
    <x v="1"/>
    <n v="6278"/>
    <s v="Hispanic"/>
    <s v="Widowed"/>
    <s v="Fully Meets"/>
    <n v="3"/>
  </r>
  <r>
    <n v="3812"/>
    <s v="Sarah"/>
    <s v="Warfield"/>
    <d v="2019-02-13T00:00:00"/>
    <x v="183"/>
    <x v="3"/>
    <x v="1"/>
    <x v="5"/>
    <s v="Julie Lewis"/>
    <s v="sarah.warfield@bilearner.com"/>
    <s v="BPC"/>
    <s v="Active"/>
    <s v="Contract"/>
    <s v="Zone B"/>
    <s v="Full-Time"/>
    <s v="Resignation"/>
    <s v="Center west table security."/>
    <x v="2"/>
    <s v="General - Eng"/>
    <d v="1985-05-24T00:00:00"/>
    <x v="378"/>
    <s v="40-49"/>
    <s v="MA"/>
    <s v="Administrative"/>
    <x v="0"/>
    <n v="2453"/>
    <s v="Hispanic"/>
    <s v="Single"/>
    <s v="Fully Meets"/>
    <n v="3"/>
  </r>
  <r>
    <n v="3813"/>
    <s v="Alejandro"/>
    <s v="Bacong"/>
    <d v="2022-08-24T00:00:00"/>
    <x v="0"/>
    <x v="0"/>
    <x v="0"/>
    <x v="3"/>
    <s v="Joseph Mathews"/>
    <s v="alejandro.bacong@bilearner.com"/>
    <s v="SVG"/>
    <s v="Active"/>
    <s v="Part-Time"/>
    <s v="Zone A"/>
    <s v="Part-Time"/>
    <s v="Unk"/>
    <m/>
    <x v="2"/>
    <s v="Engineers"/>
    <d v="1955-02-25T00:00:00"/>
    <x v="379"/>
    <s v="70-79"/>
    <s v="MA"/>
    <s v="Engineer"/>
    <x v="1"/>
    <n v="1886"/>
    <s v="Hispanic"/>
    <s v="Widowed"/>
    <s v="Fully Meets"/>
    <n v="3"/>
  </r>
  <r>
    <n v="3814"/>
    <s v="Jyoti"/>
    <s v="Lajiri"/>
    <d v="2019-01-07T00:00:00"/>
    <x v="184"/>
    <x v="23"/>
    <x v="1"/>
    <x v="5"/>
    <s v="Karen Crawford"/>
    <s v="jyoti.lajiri@bilearner.com"/>
    <s v="EW"/>
    <s v="Leave of Absence"/>
    <s v="Part-Time"/>
    <s v="Zone C"/>
    <s v="Full-Time"/>
    <s v="Retirement"/>
    <s v="Short quality fall name get science throughout."/>
    <x v="2"/>
    <s v="Engineers"/>
    <d v="1955-04-17T00:00:00"/>
    <x v="380"/>
    <s v="70-79"/>
    <s v="MA"/>
    <s v="Coordinator"/>
    <x v="1"/>
    <n v="2169"/>
    <s v="Black"/>
    <s v="Widowed"/>
    <s v="Fully Meets"/>
    <n v="3"/>
  </r>
  <r>
    <n v="3815"/>
    <s v="Neville"/>
    <s v="Tredinnick"/>
    <d v="2021-03-26T00:00:00"/>
    <x v="0"/>
    <x v="0"/>
    <x v="0"/>
    <x v="4"/>
    <s v="Mary Mcmillan"/>
    <s v="neville.tredinnick@bilearner.com"/>
    <s v="SVG"/>
    <s v="Active"/>
    <s v="Contract"/>
    <s v="Zone C"/>
    <s v="Part-Time"/>
    <s v="Unk"/>
    <m/>
    <x v="2"/>
    <s v="Project Management - Con"/>
    <d v="1984-05-26T00:00:00"/>
    <x v="381"/>
    <s v="40-49"/>
    <s v="MA"/>
    <s v="Coordinator"/>
    <x v="1"/>
    <n v="1420"/>
    <s v="White"/>
    <s v="Divorced"/>
    <s v="Fully Meets"/>
    <n v="3"/>
  </r>
  <r>
    <n v="3816"/>
    <s v="Anthony"/>
    <s v="Cisco"/>
    <d v="2021-05-01T00:00:00"/>
    <x v="0"/>
    <x v="0"/>
    <x v="0"/>
    <x v="3"/>
    <s v="Kyle Adams"/>
    <s v="anthony.cisco@bilearner.com"/>
    <s v="WBL"/>
    <s v="Active"/>
    <s v="Full-Time"/>
    <s v="Zone A"/>
    <s v="Temporary"/>
    <s v="Unk"/>
    <m/>
    <x v="2"/>
    <s v="Field Operations"/>
    <d v="1956-08-10T00:00:00"/>
    <x v="382"/>
    <s v="60-69"/>
    <s v="MA"/>
    <s v="Technician"/>
    <x v="1"/>
    <n v="2135"/>
    <s v="Hispanic"/>
    <s v="Single"/>
    <s v="Fully Meets"/>
    <n v="3"/>
  </r>
  <r>
    <n v="3817"/>
    <s v="Linda"/>
    <s v="Dolan"/>
    <d v="2021-10-10T00:00:00"/>
    <x v="112"/>
    <x v="22"/>
    <x v="1"/>
    <x v="3"/>
    <s v="Jamie Baker"/>
    <s v="linda.dolan@bilearner.com"/>
    <s v="CCDR"/>
    <s v="Active"/>
    <s v="Part-Time"/>
    <s v="Zone A"/>
    <s v="Full-Time"/>
    <s v="Resignation"/>
    <s v="Firm national vote result."/>
    <x v="2"/>
    <s v="General - Con"/>
    <d v="1978-01-01T00:00:00"/>
    <x v="383"/>
    <s v="40-49"/>
    <s v="MA"/>
    <s v="Technician"/>
    <x v="0"/>
    <n v="2119"/>
    <s v="Black"/>
    <s v="Single"/>
    <s v="Needs Improvement"/>
    <n v="3"/>
  </r>
  <r>
    <n v="3818"/>
    <s v="Carlos"/>
    <s v="Merlos"/>
    <d v="2020-01-02T00:00:00"/>
    <x v="185"/>
    <x v="12"/>
    <x v="1"/>
    <x v="4"/>
    <s v="Daniel White"/>
    <s v="carlos.merlos@bilearner.com"/>
    <s v="CCDR"/>
    <s v="Active"/>
    <s v="Part-Time"/>
    <s v="Zone A"/>
    <s v="Part-Time"/>
    <s v="Voluntary"/>
    <s v="Car book street pull try brother."/>
    <x v="2"/>
    <s v="Wireless"/>
    <d v="1950-06-15T00:00:00"/>
    <x v="384"/>
    <s v="70-79"/>
    <s v="MA"/>
    <s v="Technician"/>
    <x v="1"/>
    <n v="2138"/>
    <s v="Asian"/>
    <s v="Single"/>
    <s v="Fully Meets"/>
    <n v="3"/>
  </r>
  <r>
    <n v="3819"/>
    <s v="Tanya"/>
    <s v="Morway"/>
    <d v="2020-01-20T00:00:00"/>
    <x v="0"/>
    <x v="0"/>
    <x v="0"/>
    <x v="4"/>
    <s v="William Johnson"/>
    <s v="tanya.morway@bilearner.com"/>
    <s v="MSC"/>
    <s v="Active"/>
    <s v="Full-Time"/>
    <s v="Zone B"/>
    <s v="Part-Time"/>
    <s v="Unk"/>
    <m/>
    <x v="2"/>
    <s v="Aerial"/>
    <d v="1957-11-26T00:00:00"/>
    <x v="385"/>
    <s v="60-69"/>
    <s v="MA"/>
    <s v="Foreman"/>
    <x v="0"/>
    <n v="2048"/>
    <s v="Asian"/>
    <s v="Single"/>
    <s v="Fully Meets"/>
    <n v="3"/>
  </r>
  <r>
    <n v="3820"/>
    <s v="Anita"/>
    <s v="Shepard"/>
    <d v="2018-08-11T00:00:00"/>
    <x v="186"/>
    <x v="42"/>
    <x v="1"/>
    <x v="4"/>
    <s v="George Tran"/>
    <s v="anita.shepard@bilearner.com"/>
    <s v="EW"/>
    <s v="Active"/>
    <s v="Contract"/>
    <s v="Zone C"/>
    <s v="Full-Time"/>
    <s v="Voluntary"/>
    <s v="Pattern son memory power citizen personal unit."/>
    <x v="2"/>
    <s v="General - Con"/>
    <d v="1976-09-29T00:00:00"/>
    <x v="386"/>
    <s v="40-49"/>
    <s v="MA"/>
    <s v="Foreman"/>
    <x v="0"/>
    <n v="1773"/>
    <s v="Other"/>
    <s v="Divorced"/>
    <s v="Fully Meets"/>
    <n v="3"/>
  </r>
  <r>
    <n v="3821"/>
    <s v="Jeremiah"/>
    <s v="Semizoglou"/>
    <d v="2021-12-18T00:00:00"/>
    <x v="0"/>
    <x v="0"/>
    <x v="0"/>
    <x v="5"/>
    <s v="Jonathan Knight"/>
    <s v="jeremiah.semizoglou@bilearner.com"/>
    <s v="TNS"/>
    <s v="Active"/>
    <s v="Contract"/>
    <s v="Zone A"/>
    <s v="Temporary"/>
    <s v="Unk"/>
    <m/>
    <x v="2"/>
    <s v="Field Operations"/>
    <d v="1981-04-03T00:00:00"/>
    <x v="387"/>
    <s v="40-49"/>
    <s v="MA"/>
    <s v="Manager"/>
    <x v="1"/>
    <n v="1545"/>
    <s v="White"/>
    <s v="Single"/>
    <s v="Fully Meets"/>
    <n v="3"/>
  </r>
  <r>
    <n v="3822"/>
    <s v="Katrina"/>
    <s v="Lambert"/>
    <d v="2019-09-24T00:00:00"/>
    <x v="187"/>
    <x v="31"/>
    <x v="1"/>
    <x v="4"/>
    <s v="Calvin Williamson"/>
    <s v="katrina.lambert@bilearner.com"/>
    <s v="WBL"/>
    <s v="Active"/>
    <s v="Full-Time"/>
    <s v="Zone B"/>
    <s v="Part-Time"/>
    <s v="Retirement"/>
    <s v="Nice sit hotel doctor."/>
    <x v="3"/>
    <s v="General - Con"/>
    <d v="1975-09-18T00:00:00"/>
    <x v="388"/>
    <s v="50-59"/>
    <s v="MA"/>
    <s v="Technician"/>
    <x v="1"/>
    <n v="56727"/>
    <s v="Hispanic"/>
    <s v="Divorced"/>
    <s v="Fully Meets"/>
    <n v="3"/>
  </r>
  <r>
    <n v="3823"/>
    <s v="Alexzander"/>
    <s v="Pope"/>
    <d v="2022-10-17T00:00:00"/>
    <x v="188"/>
    <x v="27"/>
    <x v="1"/>
    <x v="4"/>
    <s v="David Rodriguez"/>
    <s v="alexzander.pope@bilearner.com"/>
    <s v="TNS"/>
    <s v="Active"/>
    <s v="Full-Time"/>
    <s v="Zone A"/>
    <s v="Temporary"/>
    <s v="Involuntary"/>
    <s v="Word once speech mind."/>
    <x v="3"/>
    <s v="Shop (Fleet)"/>
    <d v="1987-08-24T00:00:00"/>
    <x v="389"/>
    <s v="30-39"/>
    <s v="MA"/>
    <s v="Supervisor"/>
    <x v="1"/>
    <n v="12469"/>
    <s v="White"/>
    <s v="Single"/>
    <s v="Needs Improvement"/>
    <n v="3"/>
  </r>
  <r>
    <n v="3824"/>
    <s v="Derek"/>
    <s v="Holmes"/>
    <d v="2020-01-07T00:00:00"/>
    <x v="0"/>
    <x v="0"/>
    <x v="0"/>
    <x v="3"/>
    <s v="Carolyn Richards"/>
    <s v="derek.holmes@bilearner.com"/>
    <s v="SVG"/>
    <s v="Active"/>
    <s v="Contract"/>
    <s v="Zone C"/>
    <s v="Full-Time"/>
    <s v="Unk"/>
    <m/>
    <x v="2"/>
    <s v="General - Sga"/>
    <d v="1948-11-21T00:00:00"/>
    <x v="390"/>
    <s v="70-79"/>
    <s v="MA"/>
    <s v="Administrator"/>
    <x v="1"/>
    <n v="83312"/>
    <s v="Black"/>
    <s v="Single"/>
    <s v="Fully Meets"/>
    <n v="3"/>
  </r>
  <r>
    <n v="3825"/>
    <s v="Danika"/>
    <s v="Deleon"/>
    <d v="2022-11-05T00:00:00"/>
    <x v="0"/>
    <x v="0"/>
    <x v="0"/>
    <x v="3"/>
    <s v="Karen York"/>
    <s v="danika.deleon@bilearner.com"/>
    <s v="PYZ"/>
    <s v="Active"/>
    <s v="Full-Time"/>
    <s v="Zone A"/>
    <s v="Part-Time"/>
    <s v="Unk"/>
    <m/>
    <x v="2"/>
    <s v="Field Operations"/>
    <d v="1998-05-23T00:00:00"/>
    <x v="391"/>
    <s v="20-29"/>
    <s v="MA"/>
    <s v="Tower Hand"/>
    <x v="1"/>
    <n v="97413"/>
    <s v="Black"/>
    <s v="Married"/>
    <s v="Fully Meets"/>
    <n v="3"/>
  </r>
  <r>
    <n v="3826"/>
    <s v="Sabrina"/>
    <s v="Durham"/>
    <d v="2023-04-26T00:00:00"/>
    <x v="189"/>
    <x v="21"/>
    <x v="1"/>
    <x v="3"/>
    <s v="Jessica Hernandez"/>
    <s v="sabrina.durham@bilearner.com"/>
    <s v="PL"/>
    <s v="Active"/>
    <s v="Part-Time"/>
    <s v="Zone B"/>
    <s v="Full-Time"/>
    <s v="Resignation"/>
    <s v="Part officer father last trouble field."/>
    <x v="2"/>
    <s v="Field Operations"/>
    <d v="2001-04-11T00:00:00"/>
    <x v="392"/>
    <s v="20-29"/>
    <s v="MA"/>
    <s v="Laborer"/>
    <x v="1"/>
    <n v="21759"/>
    <s v="Asian"/>
    <s v="Divorced"/>
    <s v="Fully Meets"/>
    <n v="3"/>
  </r>
  <r>
    <n v="3827"/>
    <s v="Frankie"/>
    <s v="Carrillo"/>
    <d v="2019-05-29T00:00:00"/>
    <x v="0"/>
    <x v="0"/>
    <x v="0"/>
    <x v="3"/>
    <s v="Dana Ballard"/>
    <s v="frankie.carrillo@bilearner.com"/>
    <s v="NEL"/>
    <s v="Active"/>
    <s v="Part-Time"/>
    <s v="Zone B"/>
    <s v="Part-Time"/>
    <s v="Unk"/>
    <m/>
    <x v="2"/>
    <s v="General - Eng"/>
    <d v="1992-09-24T00:00:00"/>
    <x v="393"/>
    <s v="30-39"/>
    <s v="MA"/>
    <s v="Engineer"/>
    <x v="1"/>
    <n v="79707"/>
    <s v="Asian"/>
    <s v="Widowed"/>
    <s v="Fully Meets"/>
    <n v="3"/>
  </r>
  <r>
    <n v="3828"/>
    <s v="Quintin"/>
    <s v="Solomon"/>
    <d v="2019-09-12T00:00:00"/>
    <x v="0"/>
    <x v="0"/>
    <x v="0"/>
    <x v="5"/>
    <s v="Charles Duncan"/>
    <s v="quintin.solomon@bilearner.com"/>
    <s v="PL"/>
    <s v="Active"/>
    <s v="Part-Time"/>
    <s v="Zone A"/>
    <s v="Full-Time"/>
    <s v="Unk"/>
    <m/>
    <x v="2"/>
    <s v="Aerial"/>
    <d v="1990-10-28T00:00:00"/>
    <x v="394"/>
    <s v="30-39"/>
    <s v="MA"/>
    <s v="Lineman"/>
    <x v="1"/>
    <n v="84152"/>
    <s v="Black"/>
    <s v="Divorced"/>
    <s v="Fully Meets"/>
    <n v="3"/>
  </r>
  <r>
    <n v="3829"/>
    <s v="Jaqueline"/>
    <s v="Pittman"/>
    <d v="2019-01-27T00:00:00"/>
    <x v="190"/>
    <x v="7"/>
    <x v="1"/>
    <x v="5"/>
    <s v="Jesse Newman"/>
    <s v="jaqueline.pittman@bilearner.com"/>
    <s v="BPC"/>
    <s v="Active"/>
    <s v="Part-Time"/>
    <s v="Zone C"/>
    <s v="Full-Time"/>
    <s v="Resignation"/>
    <s v="Suffer rock nothing happen strong major spend."/>
    <x v="2"/>
    <s v="Project Management - Con"/>
    <d v="1956-03-12T00:00:00"/>
    <x v="395"/>
    <s v="60-69"/>
    <s v="MA"/>
    <s v="Manager"/>
    <x v="1"/>
    <n v="55408"/>
    <s v="Other"/>
    <s v="Married"/>
    <s v="Exceeds"/>
    <n v="3"/>
  </r>
  <r>
    <n v="3830"/>
    <s v="Mariana"/>
    <s v="Glass"/>
    <d v="2019-08-20T00:00:00"/>
    <x v="0"/>
    <x v="0"/>
    <x v="0"/>
    <x v="6"/>
    <s v="David Zavala"/>
    <s v="mariana.glass@bilearner.com"/>
    <s v="CCDR"/>
    <s v="Active"/>
    <s v="Part-Time"/>
    <s v="Zone C"/>
    <s v="Temporary"/>
    <s v="Unk"/>
    <m/>
    <x v="2"/>
    <s v="Field Operations"/>
    <d v="1947-05-30T00:00:00"/>
    <x v="396"/>
    <s v="70-79"/>
    <s v="CT"/>
    <s v="Tower Hand"/>
    <x v="1"/>
    <n v="89892"/>
    <s v="White"/>
    <s v="Widowed"/>
    <s v="PIP"/>
    <n v="3"/>
  </r>
  <r>
    <n v="3831"/>
    <s v="Payton"/>
    <s v="Cross"/>
    <d v="2018-09-14T00:00:00"/>
    <x v="0"/>
    <x v="0"/>
    <x v="0"/>
    <x v="7"/>
    <s v="John Holt"/>
    <s v="payton.cross@bilearner.com"/>
    <s v="SVG"/>
    <s v="Active"/>
    <s v="Part-Time"/>
    <s v="Zone C"/>
    <s v="Part-Time"/>
    <s v="Unk"/>
    <m/>
    <x v="2"/>
    <s v="Field Operations"/>
    <d v="1950-03-07T00:00:00"/>
    <x v="397"/>
    <s v="70-79"/>
    <s v="CT"/>
    <s v="Laborer"/>
    <x v="0"/>
    <n v="16260"/>
    <s v="Hispanic"/>
    <s v="Divorced"/>
    <s v="Needs Improvement"/>
    <n v="3"/>
  </r>
  <r>
    <n v="3832"/>
    <s v="Sloane"/>
    <s v="Rasmussen"/>
    <d v="2021-08-02T00:00:00"/>
    <x v="191"/>
    <x v="10"/>
    <x v="1"/>
    <x v="8"/>
    <s v="Melinda Mcintyre"/>
    <s v="sloane.rasmussen@bilearner.com"/>
    <s v="EW"/>
    <s v="Leave of Absence"/>
    <s v="Full-Time"/>
    <s v="Zone B"/>
    <s v="Part-Time"/>
    <s v="Resignation"/>
    <s v="Lead throw others."/>
    <x v="2"/>
    <s v="Project Management - Eng"/>
    <d v="1964-09-07T00:00:00"/>
    <x v="398"/>
    <s v="60-69"/>
    <s v="MA"/>
    <s v="Planner"/>
    <x v="0"/>
    <n v="96097"/>
    <s v="Hispanic"/>
    <s v="Widowed"/>
    <s v="PIP"/>
    <n v="3"/>
  </r>
  <r>
    <n v="3833"/>
    <s v="Elise"/>
    <s v="Vazquez"/>
    <d v="2022-01-26T00:00:00"/>
    <x v="192"/>
    <x v="28"/>
    <x v="1"/>
    <x v="4"/>
    <s v="Melissa Baker"/>
    <s v="elise.vazquez@bilearner.com"/>
    <s v="PYZ"/>
    <s v="Active"/>
    <s v="Full-Time"/>
    <s v="Zone A"/>
    <s v="Part-Time"/>
    <s v="Retirement"/>
    <s v="Partner discover size agency alone."/>
    <x v="3"/>
    <s v="Field Operations"/>
    <d v="1953-05-12T00:00:00"/>
    <x v="399"/>
    <s v="70-79"/>
    <s v="MA"/>
    <s v="Top Hand"/>
    <x v="1"/>
    <n v="21738"/>
    <s v="Asian"/>
    <s v="Single"/>
    <s v="PIP"/>
    <n v="3"/>
  </r>
  <r>
    <n v="3834"/>
    <s v="Monique"/>
    <s v="Pierce"/>
    <d v="2019-05-10T00:00:00"/>
    <x v="193"/>
    <x v="2"/>
    <x v="1"/>
    <x v="4"/>
    <s v="Gregory Coleman"/>
    <s v="monique.pierce@bilearner.com"/>
    <s v="WBL"/>
    <s v="Active"/>
    <s v="Contract"/>
    <s v="Zone C"/>
    <s v="Part-Time"/>
    <s v="Involuntary"/>
    <s v="Participant candidate wonder growth agree."/>
    <x v="3"/>
    <s v="Field Operations"/>
    <d v="1961-07-11T00:00:00"/>
    <x v="400"/>
    <s v="60-69"/>
    <s v="MA"/>
    <s v="Technician"/>
    <x v="1"/>
    <n v="40039"/>
    <s v="Hispanic"/>
    <s v="Married"/>
    <s v="Fully Meets"/>
    <n v="3"/>
  </r>
  <r>
    <n v="3835"/>
    <s v="Axel"/>
    <s v="Higgins"/>
    <d v="2019-01-02T00:00:00"/>
    <x v="194"/>
    <x v="48"/>
    <x v="1"/>
    <x v="3"/>
    <s v="Paul Smith"/>
    <s v="axel.higgins@bilearner.com"/>
    <s v="NEL"/>
    <s v="Active"/>
    <s v="Part-Time"/>
    <s v="Zone B"/>
    <s v="Part-Time"/>
    <s v="Resignation"/>
    <s v="Try crime reach magazine their grow feeling."/>
    <x v="2"/>
    <s v="Yard (Material Handling)"/>
    <d v="1993-10-11T00:00:00"/>
    <x v="401"/>
    <s v="30-39"/>
    <s v="MA"/>
    <s v="Associate"/>
    <x v="1"/>
    <n v="45952"/>
    <s v="Hispanic"/>
    <s v="Divorced"/>
    <s v="Fully Meets"/>
    <n v="3"/>
  </r>
  <r>
    <n v="3836"/>
    <s v="Marcos"/>
    <s v="Petty"/>
    <d v="2021-08-13T00:00:00"/>
    <x v="0"/>
    <x v="0"/>
    <x v="0"/>
    <x v="3"/>
    <s v="Heather Farmer"/>
    <s v="marcos.petty@bilearner.com"/>
    <s v="PL"/>
    <s v="Active"/>
    <s v="Contract"/>
    <s v="Zone A"/>
    <s v="Temporary"/>
    <s v="Unk"/>
    <m/>
    <x v="2"/>
    <s v="General - Con"/>
    <d v="1946-01-12T00:00:00"/>
    <x v="402"/>
    <s v="70-79"/>
    <s v="MA"/>
    <s v="Technician"/>
    <x v="1"/>
    <n v="9738"/>
    <s v="Black"/>
    <s v="Single"/>
    <s v="Fully Meets"/>
    <n v="3"/>
  </r>
  <r>
    <n v="3837"/>
    <s v="Mia"/>
    <s v="Cowan"/>
    <d v="2022-10-02T00:00:00"/>
    <x v="195"/>
    <x v="21"/>
    <x v="1"/>
    <x v="3"/>
    <s v="Thomas Weaver"/>
    <s v="mia.cowan@bilearner.com"/>
    <s v="BPC"/>
    <s v="Active"/>
    <s v="Part-Time"/>
    <s v="Zone A"/>
    <s v="Part-Time"/>
    <s v="Resignation"/>
    <s v="Often my different just."/>
    <x v="2"/>
    <s v="Finance &amp; Accounting"/>
    <d v="1956-08-27T00:00:00"/>
    <x v="403"/>
    <s v="60-69"/>
    <s v="MA"/>
    <s v="Administrative"/>
    <x v="1"/>
    <n v="72879"/>
    <s v="Other"/>
    <s v="Single"/>
    <s v="PIP"/>
    <n v="3"/>
  </r>
  <r>
    <n v="3838"/>
    <s v="Tanya"/>
    <s v="Leonard"/>
    <d v="2018-12-17T00:00:00"/>
    <x v="196"/>
    <x v="41"/>
    <x v="1"/>
    <x v="3"/>
    <s v="Duane Le"/>
    <s v="tanya.leonard@bilearner.com"/>
    <s v="CCDR"/>
    <s v="Active"/>
    <s v="Part-Time"/>
    <s v="Zone A"/>
    <s v="Full-Time"/>
    <s v="Voluntary"/>
    <s v="Race state time lose."/>
    <x v="2"/>
    <s v="Field Operations"/>
    <d v="1979-08-14T00:00:00"/>
    <x v="404"/>
    <s v="40-49"/>
    <s v="MA"/>
    <s v="Assistant"/>
    <x v="0"/>
    <n v="28364"/>
    <s v="Asian"/>
    <s v="Single"/>
    <s v="PIP"/>
    <n v="3"/>
  </r>
  <r>
    <n v="3839"/>
    <s v="Dereon"/>
    <s v="Page"/>
    <d v="2021-10-11T00:00:00"/>
    <x v="0"/>
    <x v="0"/>
    <x v="0"/>
    <x v="5"/>
    <s v="Jason Morris DVM"/>
    <s v="dereon.page@bilearner.com"/>
    <s v="PL"/>
    <s v="Active"/>
    <s v="Contract"/>
    <s v="Zone B"/>
    <s v="Part-Time"/>
    <s v="Unk"/>
    <m/>
    <x v="2"/>
    <s v="General - Con"/>
    <d v="2000-09-27T00:00:00"/>
    <x v="405"/>
    <s v="20-29"/>
    <s v="MA"/>
    <s v="Lineman"/>
    <x v="1"/>
    <n v="94433"/>
    <s v="Hispanic"/>
    <s v="Divorced"/>
    <s v="PIP"/>
    <n v="3"/>
  </r>
  <r>
    <n v="3840"/>
    <s v="Meadow"/>
    <s v="Boyer"/>
    <d v="2023-04-01T00:00:00"/>
    <x v="197"/>
    <x v="21"/>
    <x v="1"/>
    <x v="5"/>
    <s v="Alex Lewis"/>
    <s v="meadow.boyer@bilearner.com"/>
    <s v="BPC"/>
    <s v="Active"/>
    <s v="Part-Time"/>
    <s v="Zone B"/>
    <s v="Full-Time"/>
    <s v="Voluntary"/>
    <s v="Item type author pick set read style."/>
    <x v="2"/>
    <s v="Field Operations"/>
    <d v="1969-10-25T00:00:00"/>
    <x v="406"/>
    <s v="50-59"/>
    <s v="MA"/>
    <s v="Foreman"/>
    <x v="1"/>
    <n v="97654"/>
    <s v="Hispanic"/>
    <s v="Single"/>
    <s v="Fully Meets"/>
    <n v="3"/>
  </r>
  <r>
    <n v="3841"/>
    <s v="Paris"/>
    <s v="Simpson"/>
    <d v="2021-03-20T00:00:00"/>
    <x v="0"/>
    <x v="0"/>
    <x v="0"/>
    <x v="6"/>
    <s v="Kevin Gross"/>
    <s v="paris.simpson@bilearner.com"/>
    <s v="CCDR"/>
    <s v="Active"/>
    <s v="Full-Time"/>
    <s v="Zone C"/>
    <s v="Full-Time"/>
    <s v="Unk"/>
    <m/>
    <x v="2"/>
    <s v="Wireline Construction"/>
    <d v="1970-06-17T00:00:00"/>
    <x v="407"/>
    <s v="50-59"/>
    <s v="CT"/>
    <s v="Laborer"/>
    <x v="1"/>
    <n v="78239"/>
    <s v="Asian"/>
    <s v="Single"/>
    <s v="Fully Meets"/>
    <n v="3"/>
  </r>
  <r>
    <n v="3842"/>
    <s v="Kyla"/>
    <s v="Durham"/>
    <d v="2020-08-20T00:00:00"/>
    <x v="198"/>
    <x v="16"/>
    <x v="1"/>
    <x v="7"/>
    <s v="Clayton Robertson"/>
    <s v="kyla.durham@bilearner.com"/>
    <s v="SVG"/>
    <s v="Leave of Absence"/>
    <s v="Part-Time"/>
    <s v="Zone B"/>
    <s v="Part-Time"/>
    <s v="Involuntary"/>
    <s v="Visit lawyer interesting."/>
    <x v="2"/>
    <s v="Aerial"/>
    <d v="1951-07-19T00:00:00"/>
    <x v="408"/>
    <s v="70-79"/>
    <s v="MA"/>
    <s v="Lineman"/>
    <x v="0"/>
    <n v="40402"/>
    <s v="White"/>
    <s v="Divorced"/>
    <s v="Fully Meets"/>
    <n v="3"/>
  </r>
  <r>
    <n v="3843"/>
    <s v="Cassidy"/>
    <s v="Maddox"/>
    <d v="2023-07-16T00:00:00"/>
    <x v="106"/>
    <x v="11"/>
    <x v="1"/>
    <x v="8"/>
    <s v="Melissa Pineda"/>
    <s v="cassidy.maddox@bilearner.com"/>
    <s v="EW"/>
    <s v="Leave of Absence"/>
    <s v="Full-Time"/>
    <s v="Zone C"/>
    <s v="Full-Time"/>
    <s v="Resignation"/>
    <s v="Place field everyone yourself."/>
    <x v="2"/>
    <s v="Engineers"/>
    <d v="1977-02-07T00:00:00"/>
    <x v="409"/>
    <s v="40-49"/>
    <s v="MA"/>
    <s v="Engineer"/>
    <x v="0"/>
    <n v="21480"/>
    <s v="Asian"/>
    <s v="Single"/>
    <s v="Fully Meets"/>
    <n v="3"/>
  </r>
  <r>
    <n v="3844"/>
    <s v="Edgar"/>
    <s v="Underwood"/>
    <d v="2021-06-10T00:00:00"/>
    <x v="199"/>
    <x v="1"/>
    <x v="1"/>
    <x v="4"/>
    <s v="Melissa Torres"/>
    <s v="edgar.underwood@bilearner.com"/>
    <s v="PYZ"/>
    <s v="Active"/>
    <s v="Part-Time"/>
    <s v="Zone C"/>
    <s v="Temporary"/>
    <s v="Voluntary"/>
    <s v="Church happen network dog kid thought."/>
    <x v="3"/>
    <s v="General - Con"/>
    <d v="1961-06-02T00:00:00"/>
    <x v="410"/>
    <s v="60-69"/>
    <s v="MA"/>
    <s v="Laborer"/>
    <x v="1"/>
    <n v="49677"/>
    <s v="White"/>
    <s v="Single"/>
    <s v="PIP"/>
    <n v="3"/>
  </r>
  <r>
    <n v="3845"/>
    <s v="Jaiden"/>
    <s v="Underwood"/>
    <d v="2019-08-25T00:00:00"/>
    <x v="0"/>
    <x v="0"/>
    <x v="0"/>
    <x v="4"/>
    <s v="Jordan Caldwell"/>
    <s v="jaiden.underwood@bilearner.com"/>
    <s v="WBL"/>
    <s v="Active"/>
    <s v="Contract"/>
    <s v="Zone A"/>
    <s v="Full-Time"/>
    <s v="Unk"/>
    <m/>
    <x v="3"/>
    <s v="Field Operations"/>
    <d v="1969-08-10T00:00:00"/>
    <x v="411"/>
    <s v="50-59"/>
    <s v="MA"/>
    <s v="Laborer"/>
    <x v="1"/>
    <n v="69726"/>
    <s v="Hispanic"/>
    <s v="Single"/>
    <s v="PIP"/>
    <n v="3"/>
  </r>
  <r>
    <n v="3846"/>
    <s v="Eugene"/>
    <s v="Potts"/>
    <d v="2020-05-04T00:00:00"/>
    <x v="150"/>
    <x v="9"/>
    <x v="1"/>
    <x v="3"/>
    <s v="Anthony Neal"/>
    <s v="eugene.potts@bilearner.com"/>
    <s v="NEL"/>
    <s v="Active"/>
    <s v="Contract"/>
    <s v="Zone C"/>
    <s v="Full-Time"/>
    <s v="Retirement"/>
    <s v="Fall often enjoy once house card something."/>
    <x v="2"/>
    <s v="Wireline Construction"/>
    <d v="1975-08-10T00:00:00"/>
    <x v="412"/>
    <s v="50-59"/>
    <s v="MA"/>
    <s v="Driver"/>
    <x v="1"/>
    <n v="44664"/>
    <s v="Asian"/>
    <s v="Single"/>
    <s v="Fully Meets"/>
    <n v="3"/>
  </r>
  <r>
    <n v="3847"/>
    <s v="Gilbert"/>
    <s v="Klein"/>
    <d v="2019-02-24T00:00:00"/>
    <x v="200"/>
    <x v="22"/>
    <x v="1"/>
    <x v="3"/>
    <s v="Gregory Rodriguez"/>
    <s v="gilbert.klein@bilearner.com"/>
    <s v="PL"/>
    <s v="Active"/>
    <s v="Part-Time"/>
    <s v="Zone B"/>
    <s v="Temporary"/>
    <s v="Retirement"/>
    <s v="Indeed compare I since possible something."/>
    <x v="2"/>
    <s v="Field Operations"/>
    <d v="1998-09-06T00:00:00"/>
    <x v="413"/>
    <s v="20-29"/>
    <s v="MA"/>
    <s v="Laborer"/>
    <x v="1"/>
    <n v="53800"/>
    <s v="Hispanic"/>
    <s v="Single"/>
    <s v="Fully Meets"/>
    <n v="3"/>
  </r>
  <r>
    <n v="3848"/>
    <s v="Nathaly"/>
    <s v="Huffman"/>
    <d v="2019-09-24T00:00:00"/>
    <x v="0"/>
    <x v="0"/>
    <x v="0"/>
    <x v="3"/>
    <s v="John Gordon"/>
    <s v="nathaly.huffman@bilearner.com"/>
    <s v="BPC"/>
    <s v="Active"/>
    <s v="Full-Time"/>
    <s v="Zone C"/>
    <s v="Temporary"/>
    <s v="Unk"/>
    <m/>
    <x v="2"/>
    <s v="Field Operations"/>
    <d v="1996-08-18T00:00:00"/>
    <x v="414"/>
    <s v="20-29"/>
    <s v="MA"/>
    <s v="Technician"/>
    <x v="1"/>
    <n v="69459"/>
    <s v="Asian"/>
    <s v="Married"/>
    <s v="Fully Meets"/>
    <n v="3"/>
  </r>
  <r>
    <n v="3849"/>
    <s v="Nancy"/>
    <s v="Clay"/>
    <d v="2021-02-13T00:00:00"/>
    <x v="0"/>
    <x v="0"/>
    <x v="0"/>
    <x v="3"/>
    <s v="Darryl Vargas"/>
    <s v="nancy.clay@bilearner.com"/>
    <s v="CCDR"/>
    <s v="Active"/>
    <s v="Contract"/>
    <s v="Zone A"/>
    <s v="Part-Time"/>
    <s v="Unk"/>
    <m/>
    <x v="2"/>
    <s v="General - Con"/>
    <d v="1979-01-21T00:00:00"/>
    <x v="415"/>
    <s v="40-49"/>
    <s v="MA"/>
    <s v="Foreman"/>
    <x v="0"/>
    <n v="78801"/>
    <s v="White"/>
    <s v="Widowed"/>
    <s v="Fully Meets"/>
    <n v="3"/>
  </r>
  <r>
    <n v="3850"/>
    <s v="Kylie"/>
    <s v="Cantrell"/>
    <d v="2020-01-05T00:00:00"/>
    <x v="201"/>
    <x v="12"/>
    <x v="1"/>
    <x v="5"/>
    <s v="Cheryl Cook"/>
    <s v="kylie.cantrell@bilearner.com"/>
    <s v="MSC"/>
    <s v="Active"/>
    <s v="Part-Time"/>
    <s v="Zone B"/>
    <s v="Temporary"/>
    <s v="Voluntary"/>
    <s v="Gas likely father read individual fly serve."/>
    <x v="2"/>
    <s v="Yard (Material Handling)"/>
    <d v="1953-08-17T00:00:00"/>
    <x v="416"/>
    <s v="70-79"/>
    <s v="MA"/>
    <s v="Administration"/>
    <x v="1"/>
    <n v="77264"/>
    <s v="Hispanic"/>
    <s v="Single"/>
    <s v="Fully Meets"/>
    <n v="3"/>
  </r>
  <r>
    <n v="3851"/>
    <s v="Vance"/>
    <s v="Marquez"/>
    <d v="2019-01-18T00:00:00"/>
    <x v="202"/>
    <x v="1"/>
    <x v="1"/>
    <x v="5"/>
    <s v="Thomas Hanson"/>
    <s v="vance.marquez@bilearner.com"/>
    <s v="NEL"/>
    <s v="Leave of Absence"/>
    <s v="Contract"/>
    <s v="Zone C"/>
    <s v="Temporary"/>
    <s v="Resignation"/>
    <s v="Law particularly paper friend."/>
    <x v="2"/>
    <s v="Executive"/>
    <d v="1994-07-07T00:00:00"/>
    <x v="417"/>
    <s v="30-39"/>
    <s v="CT"/>
    <s v="Manager"/>
    <x v="1"/>
    <n v="38058"/>
    <s v="Black"/>
    <s v="Married"/>
    <s v="PIP"/>
    <n v="3"/>
  </r>
  <r>
    <n v="3852"/>
    <s v="Dante"/>
    <s v="Wyatt"/>
    <d v="2019-03-01T00:00:00"/>
    <x v="203"/>
    <x v="31"/>
    <x v="1"/>
    <x v="6"/>
    <s v="Dr. Eric Henderson"/>
    <s v="dante.wyatt@bilearner.com"/>
    <s v="PL"/>
    <s v="Leave of Absence"/>
    <s v="Part-Time"/>
    <s v="Zone A"/>
    <s v="Temporary"/>
    <s v="Retirement"/>
    <s v="Modern fight pattern."/>
    <x v="2"/>
    <s v="Field Operations"/>
    <d v="1987-09-10T00:00:00"/>
    <x v="418"/>
    <s v="30-39"/>
    <s v="CT"/>
    <s v="Laborer"/>
    <x v="0"/>
    <n v="34011"/>
    <s v="White"/>
    <s v="Widowed"/>
    <s v="PIP"/>
    <n v="3"/>
  </r>
  <r>
    <n v="3853"/>
    <s v="Rey"/>
    <s v="Monroe"/>
    <d v="2021-08-14T00:00:00"/>
    <x v="204"/>
    <x v="1"/>
    <x v="1"/>
    <x v="7"/>
    <s v="James Horn"/>
    <s v="rey.monroe@bilearner.com"/>
    <s v="PYZ"/>
    <s v="Leave of Absence"/>
    <s v="Full-Time"/>
    <s v="Zone A"/>
    <s v="Temporary"/>
    <s v="Resignation"/>
    <s v="Rule yes maintain treatment."/>
    <x v="2"/>
    <s v="General - Con"/>
    <d v="1983-07-18T00:00:00"/>
    <x v="419"/>
    <s v="40-49"/>
    <s v="MA"/>
    <s v="Operator"/>
    <x v="0"/>
    <n v="56198"/>
    <s v="Asian"/>
    <s v="Single"/>
    <s v="Fully Meets"/>
    <n v="3"/>
  </r>
  <r>
    <n v="3854"/>
    <s v="Jayden"/>
    <s v="Mckee"/>
    <d v="2019-06-06T00:00:00"/>
    <x v="205"/>
    <x v="8"/>
    <x v="1"/>
    <x v="4"/>
    <s v="Matthew Miranda"/>
    <s v="jayden.mckee@bilearner.com"/>
    <s v="WBL"/>
    <s v="Active"/>
    <s v="Part-Time"/>
    <s v="Zone B"/>
    <s v="Temporary"/>
    <s v="Retirement"/>
    <s v="Area card test push day effect."/>
    <x v="3"/>
    <s v="Technology / It"/>
    <d v="1942-01-24T00:00:00"/>
    <x v="420"/>
    <s v="80-89"/>
    <s v="MA"/>
    <s v="Manager"/>
    <x v="1"/>
    <n v="72343"/>
    <s v="Black"/>
    <s v="Single"/>
    <s v="Fully Meets"/>
    <n v="3"/>
  </r>
  <r>
    <n v="3855"/>
    <s v="Brady"/>
    <s v="Yoder"/>
    <d v="2021-05-25T00:00:00"/>
    <x v="206"/>
    <x v="1"/>
    <x v="1"/>
    <x v="4"/>
    <s v="Jason Patel"/>
    <s v="brady.yoder@bilearner.com"/>
    <s v="WBL"/>
    <s v="Active"/>
    <s v="Part-Time"/>
    <s v="Zone B"/>
    <s v="Part-Time"/>
    <s v="Retirement"/>
    <s v="Case try necessary test. Full today TV bit year."/>
    <x v="3"/>
    <s v="People Services"/>
    <d v="1999-10-01T00:00:00"/>
    <x v="421"/>
    <s v="20-29"/>
    <s v="MA"/>
    <s v="Accountant"/>
    <x v="1"/>
    <n v="77314"/>
    <s v="Other"/>
    <s v="Widowed"/>
    <s v="Fully Meets"/>
    <n v="3"/>
  </r>
  <r>
    <n v="3856"/>
    <s v="Darwin"/>
    <s v="Allen"/>
    <d v="2023-03-17T00:00:00"/>
    <x v="207"/>
    <x v="8"/>
    <x v="1"/>
    <x v="4"/>
    <s v="Michael Young"/>
    <s v="darwin.allen@bilearner.com"/>
    <s v="TNS"/>
    <s v="Active"/>
    <s v="Part-Time"/>
    <s v="Zone C"/>
    <s v="Part-Time"/>
    <s v="Involuntary"/>
    <s v="Stand cut knowledge staff course than class."/>
    <x v="3"/>
    <s v="Wireline Construction"/>
    <d v="1994-05-17T00:00:00"/>
    <x v="422"/>
    <s v="30-39"/>
    <s v="MA"/>
    <s v="Groundman"/>
    <x v="1"/>
    <n v="57170"/>
    <s v="Other"/>
    <s v="Divorced"/>
    <s v="PIP"/>
    <n v="3"/>
  </r>
  <r>
    <n v="3857"/>
    <s v="Jasper"/>
    <s v="Harrison"/>
    <d v="2022-10-02T00:00:00"/>
    <x v="208"/>
    <x v="11"/>
    <x v="1"/>
    <x v="3"/>
    <s v="Lindsey Osborne"/>
    <s v="jasper.harrison@bilearner.com"/>
    <s v="SVG"/>
    <s v="Active"/>
    <s v="Contract"/>
    <s v="Zone B"/>
    <s v="Temporary"/>
    <s v="Voluntary"/>
    <s v="Forget budget now window."/>
    <x v="2"/>
    <s v="Fielders"/>
    <d v="1963-05-24T00:00:00"/>
    <x v="423"/>
    <s v="60-69"/>
    <s v="MA"/>
    <s v="Engineer"/>
    <x v="1"/>
    <n v="18837"/>
    <s v="Black"/>
    <s v="Widowed"/>
    <s v="PIP"/>
    <n v="3"/>
  </r>
  <r>
    <n v="3858"/>
    <s v="Bailey"/>
    <s v="Humphrey"/>
    <d v="2022-01-22T00:00:00"/>
    <x v="0"/>
    <x v="0"/>
    <x v="0"/>
    <x v="3"/>
    <s v="Gerald Yu"/>
    <s v="bailey.humphrey@bilearner.com"/>
    <s v="PYZ"/>
    <s v="Active"/>
    <s v="Full-Time"/>
    <s v="Zone B"/>
    <s v="Full-Time"/>
    <s v="Unk"/>
    <m/>
    <x v="2"/>
    <s v="Engineers"/>
    <d v="1951-07-02T00:00:00"/>
    <x v="424"/>
    <s v="70-79"/>
    <s v="MA"/>
    <s v="Technician"/>
    <x v="1"/>
    <n v="90580"/>
    <s v="Other"/>
    <s v="Married"/>
    <s v="Fully Meets"/>
    <n v="3"/>
  </r>
  <r>
    <n v="3859"/>
    <s v="Clare"/>
    <s v="English"/>
    <d v="2019-11-29T00:00:00"/>
    <x v="199"/>
    <x v="30"/>
    <x v="1"/>
    <x v="3"/>
    <s v="Randall Keller"/>
    <s v="clare.english@bilearner.com"/>
    <s v="PL"/>
    <s v="Active"/>
    <s v="Full-Time"/>
    <s v="Zone B"/>
    <s v="Part-Time"/>
    <s v="Voluntary"/>
    <s v="Conference feeling notice military."/>
    <x v="2"/>
    <s v="Fielders"/>
    <d v="1992-04-20T00:00:00"/>
    <x v="425"/>
    <s v="30-39"/>
    <s v="MA"/>
    <s v="Engineer"/>
    <x v="0"/>
    <n v="70282"/>
    <s v="Hispanic"/>
    <s v="Married"/>
    <s v="PIP"/>
    <n v="3"/>
  </r>
  <r>
    <n v="3860"/>
    <s v="Amy"/>
    <s v="Sherman"/>
    <d v="2020-07-01T00:00:00"/>
    <x v="91"/>
    <x v="2"/>
    <x v="1"/>
    <x v="3"/>
    <s v="Ricky Banks"/>
    <s v="amy.sherman@bilearner.com"/>
    <s v="NEL"/>
    <s v="Active"/>
    <s v="Contract"/>
    <s v="Zone B"/>
    <s v="Temporary"/>
    <s v="Resignation"/>
    <s v="A matter seven second professor."/>
    <x v="2"/>
    <s v="Catv"/>
    <d v="1996-01-04T00:00:00"/>
    <x v="426"/>
    <s v="20-29"/>
    <s v="MA"/>
    <s v="Lineman"/>
    <x v="0"/>
    <n v="86329"/>
    <s v="Asian"/>
    <s v="Single"/>
    <s v="Fully Meets"/>
    <n v="3"/>
  </r>
  <r>
    <n v="3861"/>
    <s v="Lizbeth"/>
    <s v="Hunt"/>
    <d v="2022-03-24T00:00:00"/>
    <x v="0"/>
    <x v="0"/>
    <x v="0"/>
    <x v="5"/>
    <s v="Jessica Figueroa"/>
    <s v="lizbeth.hunt@bilearner.com"/>
    <s v="PL"/>
    <s v="Active"/>
    <s v="Full-Time"/>
    <s v="Zone C"/>
    <s v="Part-Time"/>
    <s v="Unk"/>
    <m/>
    <x v="2"/>
    <s v="General - Con"/>
    <d v="1965-02-25T00:00:00"/>
    <x v="427"/>
    <s v="60-69"/>
    <s v="MA"/>
    <s v="Flagger"/>
    <x v="1"/>
    <n v="70757"/>
    <s v="Other"/>
    <s v="Widowed"/>
    <s v="PIP"/>
    <n v="3"/>
  </r>
  <r>
    <n v="3862"/>
    <s v="Eden"/>
    <s v="Armstrong"/>
    <d v="2019-05-13T00:00:00"/>
    <x v="209"/>
    <x v="46"/>
    <x v="1"/>
    <x v="5"/>
    <s v="Lindsey Gibson"/>
    <s v="eden.armstrong@bilearner.com"/>
    <s v="BPC"/>
    <s v="Leave of Absence"/>
    <s v="Part-Time"/>
    <s v="Zone B"/>
    <s v="Temporary"/>
    <s v="Involuntary"/>
    <s v="Contain result down realize employee image in."/>
    <x v="2"/>
    <s v="Project Management - Con"/>
    <d v="1989-05-05T00:00:00"/>
    <x v="428"/>
    <s v="30-39"/>
    <s v="CT"/>
    <s v="Engineer"/>
    <x v="1"/>
    <n v="58224"/>
    <s v="White"/>
    <s v="Married"/>
    <s v="PIP"/>
    <n v="3"/>
  </r>
  <r>
    <n v="3863"/>
    <s v="Eugene"/>
    <s v="Mueller"/>
    <d v="2019-06-07T00:00:00"/>
    <x v="0"/>
    <x v="0"/>
    <x v="0"/>
    <x v="6"/>
    <s v="Jeremy Hanson"/>
    <s v="eugene.mueller@bilearner.com"/>
    <s v="CCDR"/>
    <s v="Active"/>
    <s v="Contract"/>
    <s v="Zone A"/>
    <s v="Temporary"/>
    <s v="Unk"/>
    <m/>
    <x v="2"/>
    <s v="Aerial"/>
    <d v="1972-03-19T00:00:00"/>
    <x v="429"/>
    <s v="50-59"/>
    <s v="MA"/>
    <s v="Technician"/>
    <x v="0"/>
    <n v="38413"/>
    <s v="Other"/>
    <s v="Single"/>
    <s v="PIP"/>
    <n v="3"/>
  </r>
  <r>
    <n v="3864"/>
    <s v="Tiffany"/>
    <s v="Washington"/>
    <d v="2022-12-05T00:00:00"/>
    <x v="173"/>
    <x v="4"/>
    <x v="1"/>
    <x v="7"/>
    <s v="David Chung"/>
    <s v="tiffany.washington@bilearner.com"/>
    <s v="SVG"/>
    <s v="Leave of Absence"/>
    <s v="Contract"/>
    <s v="Zone A"/>
    <s v="Full-Time"/>
    <s v="Resignation"/>
    <s v="Sort blue time total."/>
    <x v="2"/>
    <s v="Aerial"/>
    <d v="1969-04-27T00:00:00"/>
    <x v="430"/>
    <s v="50-59"/>
    <s v="MA"/>
    <s v="Laborer"/>
    <x v="0"/>
    <n v="32977"/>
    <s v="Other"/>
    <s v="Married"/>
    <s v="Needs Improvement"/>
    <n v="3"/>
  </r>
  <r>
    <n v="3865"/>
    <s v="Sloane"/>
    <s v="Moss"/>
    <d v="2020-09-29T00:00:00"/>
    <x v="136"/>
    <x v="14"/>
    <x v="1"/>
    <x v="4"/>
    <s v="Jacob Russo"/>
    <s v="sloane.moss@bilearner.com"/>
    <s v="MSC"/>
    <s v="Active"/>
    <s v="Part-Time"/>
    <s v="Zone C"/>
    <s v="Temporary"/>
    <s v="Involuntary"/>
    <s v="Me husband about special within."/>
    <x v="0"/>
    <s v="Sales &amp; Marketing"/>
    <d v="1963-10-03T00:00:00"/>
    <x v="431"/>
    <s v="60-69"/>
    <s v="MA"/>
    <s v="Vp"/>
    <x v="1"/>
    <n v="9209"/>
    <s v="Asian"/>
    <s v="Single"/>
    <s v="Needs Improvement"/>
    <n v="3"/>
  </r>
  <r>
    <n v="3866"/>
    <s v="Kaeden"/>
    <s v="Vargas"/>
    <d v="2020-09-04T00:00:00"/>
    <x v="210"/>
    <x v="20"/>
    <x v="1"/>
    <x v="4"/>
    <s v="Harold Lee"/>
    <s v="kaeden.vargas@bilearner.com"/>
    <s v="TNS"/>
    <s v="Active"/>
    <s v="Contract"/>
    <s v="Zone A"/>
    <s v="Full-Time"/>
    <s v="Retirement"/>
    <s v="First bed red in."/>
    <x v="3"/>
    <s v="Field Operations"/>
    <d v="1959-11-09T00:00:00"/>
    <x v="432"/>
    <s v="60-69"/>
    <s v="MA"/>
    <s v="Technician"/>
    <x v="1"/>
    <n v="58737"/>
    <s v="Other"/>
    <s v="Divorced"/>
    <s v="Fully Meets"/>
    <n v="3"/>
  </r>
  <r>
    <n v="3867"/>
    <s v="Lena"/>
    <s v="Sandoval"/>
    <d v="2018-08-26T00:00:00"/>
    <x v="0"/>
    <x v="0"/>
    <x v="0"/>
    <x v="4"/>
    <s v="Heather Hill"/>
    <s v="lena.sandoval@bilearner.com"/>
    <s v="PYZ"/>
    <s v="Active"/>
    <s v="Part-Time"/>
    <s v="Zone B"/>
    <s v="Full-Time"/>
    <s v="Unk"/>
    <m/>
    <x v="3"/>
    <s v="Catv"/>
    <d v="1986-10-21T00:00:00"/>
    <x v="433"/>
    <s v="30-39"/>
    <s v="MA"/>
    <s v="Clerk"/>
    <x v="1"/>
    <n v="5363"/>
    <s v="Other"/>
    <s v="Widowed"/>
    <s v="Fully Meets"/>
    <n v="3"/>
  </r>
  <r>
    <n v="3868"/>
    <s v="Adrien"/>
    <s v="Olsen"/>
    <d v="2019-08-17T00:00:00"/>
    <x v="0"/>
    <x v="0"/>
    <x v="0"/>
    <x v="4"/>
    <s v="Jasmine Smith"/>
    <s v="adrien.olsen@bilearner.com"/>
    <s v="WBL"/>
    <s v="Active"/>
    <s v="Contract"/>
    <s v="Zone A"/>
    <s v="Part-Time"/>
    <s v="Unk"/>
    <m/>
    <x v="2"/>
    <s v="Finance &amp; Accounting"/>
    <d v="2000-03-23T00:00:00"/>
    <x v="434"/>
    <s v="20-29"/>
    <s v="MA"/>
    <s v="Administrative"/>
    <x v="1"/>
    <n v="51175"/>
    <s v="Hispanic"/>
    <s v="Widowed"/>
    <s v="Fully Meets"/>
    <n v="3"/>
  </r>
  <r>
    <n v="3869"/>
    <s v="Damari"/>
    <s v="Brewer"/>
    <d v="2019-09-25T00:00:00"/>
    <x v="211"/>
    <x v="26"/>
    <x v="1"/>
    <x v="3"/>
    <s v="Shawn Martin"/>
    <s v="damari.brewer@bilearner.com"/>
    <s v="NEL"/>
    <s v="Active"/>
    <s v="Full-Time"/>
    <s v="Zone A"/>
    <s v="Temporary"/>
    <s v="Voluntary"/>
    <s v="Investment radio bring who. Big move rise return."/>
    <x v="2"/>
    <s v="Field Operations"/>
    <d v="1977-06-10T00:00:00"/>
    <x v="435"/>
    <s v="40-49"/>
    <s v="MA"/>
    <s v="Drafter"/>
    <x v="1"/>
    <n v="49132"/>
    <s v="Hispanic"/>
    <s v="Divorced"/>
    <s v="Fully Meets"/>
    <n v="3"/>
  </r>
  <r>
    <n v="3870"/>
    <s v="Annalise"/>
    <s v="Gross"/>
    <d v="2023-03-11T00:00:00"/>
    <x v="212"/>
    <x v="11"/>
    <x v="1"/>
    <x v="3"/>
    <s v="Mr. Todd Lawson"/>
    <s v="annalise.gross@bilearner.com"/>
    <s v="PL"/>
    <s v="Active"/>
    <s v="Contract"/>
    <s v="Zone B"/>
    <s v="Temporary"/>
    <s v="Resignation"/>
    <s v="Capital economy while notice this nice."/>
    <x v="2"/>
    <s v="Project Management - Con"/>
    <d v="1966-11-23T00:00:00"/>
    <x v="436"/>
    <s v="50-59"/>
    <s v="MA"/>
    <s v="Laborer"/>
    <x v="1"/>
    <n v="64853"/>
    <s v="Asian"/>
    <s v="Single"/>
    <s v="Fully Meets"/>
    <n v="3"/>
  </r>
  <r>
    <n v="3871"/>
    <s v="Kamari"/>
    <s v="Mcgrath"/>
    <d v="2022-12-15T00:00:00"/>
    <x v="0"/>
    <x v="0"/>
    <x v="0"/>
    <x v="3"/>
    <s v="Laura Sanchez"/>
    <s v="kamari.mcgrath@bilearner.com"/>
    <s v="BPC"/>
    <s v="Active"/>
    <s v="Full-Time"/>
    <s v="Zone B"/>
    <s v="Full-Time"/>
    <s v="Unk"/>
    <m/>
    <x v="2"/>
    <s v="General - Con"/>
    <d v="1971-06-05T00:00:00"/>
    <x v="437"/>
    <s v="50-59"/>
    <s v="MA"/>
    <s v="Lineman"/>
    <x v="0"/>
    <n v="39859"/>
    <s v="White"/>
    <s v="Widowed"/>
    <s v="Fully Meets"/>
    <n v="3"/>
  </r>
  <r>
    <n v="3872"/>
    <s v="Lorena"/>
    <s v="Rice"/>
    <d v="2018-08-10T00:00:00"/>
    <x v="213"/>
    <x v="31"/>
    <x v="1"/>
    <x v="3"/>
    <s v="Jeffrey Ramos"/>
    <s v="lorena.rice@bilearner.com"/>
    <s v="CCDR"/>
    <s v="Active"/>
    <s v="Contract"/>
    <s v="Zone B"/>
    <s v="Part-Time"/>
    <s v="Resignation"/>
    <s v="Four yourself strong give focus meeting."/>
    <x v="2"/>
    <s v="Engineers"/>
    <d v="1966-01-08T00:00:00"/>
    <x v="208"/>
    <s v="50-59"/>
    <s v="MA"/>
    <s v="Director"/>
    <x v="0"/>
    <n v="48135"/>
    <s v="Asian"/>
    <s v="Single"/>
    <s v="Fully Meets"/>
    <n v="3"/>
  </r>
  <r>
    <n v="3873"/>
    <s v="Eliezer"/>
    <s v="Stokes"/>
    <d v="2022-03-04T00:00:00"/>
    <x v="34"/>
    <x v="22"/>
    <x v="1"/>
    <x v="5"/>
    <s v="Patricia Johnson"/>
    <s v="eliezer.stokes@bilearner.com"/>
    <s v="NEL"/>
    <s v="Active"/>
    <s v="Full-Time"/>
    <s v="Zone B"/>
    <s v="Part-Time"/>
    <s v="Resignation"/>
    <s v="Up reason question past attention."/>
    <x v="2"/>
    <s v="Executive"/>
    <d v="1972-10-27T00:00:00"/>
    <x v="438"/>
    <s v="50-59"/>
    <s v="MA"/>
    <s v="General Manager"/>
    <x v="1"/>
    <n v="41066"/>
    <s v="Hispanic"/>
    <s v="Widowed"/>
    <s v="Fully Meets"/>
    <n v="3"/>
  </r>
  <r>
    <n v="3874"/>
    <s v="Aspen"/>
    <s v="Reyes"/>
    <d v="2020-06-02T00:00:00"/>
    <x v="0"/>
    <x v="0"/>
    <x v="0"/>
    <x v="5"/>
    <s v="Brandy Greer"/>
    <s v="aspen.reyes@bilearner.com"/>
    <s v="PL"/>
    <s v="Active"/>
    <s v="Part-Time"/>
    <s v="Zone C"/>
    <s v="Part-Time"/>
    <s v="Unk"/>
    <m/>
    <x v="2"/>
    <s v="General - Con"/>
    <d v="1997-10-22T00:00:00"/>
    <x v="439"/>
    <s v="20-29"/>
    <s v="CT"/>
    <s v="Laborer"/>
    <x v="1"/>
    <n v="28613"/>
    <s v="Hispanic"/>
    <s v="Married"/>
    <s v="Fully Meets"/>
    <n v="3"/>
  </r>
  <r>
    <n v="3875"/>
    <s v="Rudy"/>
    <s v="Richardson"/>
    <d v="2021-06-29T00:00:00"/>
    <x v="0"/>
    <x v="0"/>
    <x v="0"/>
    <x v="5"/>
    <s v="Charles Velez"/>
    <s v="rudy.richardson@bilearner.com"/>
    <s v="BPC"/>
    <s v="Active"/>
    <s v="Contract"/>
    <s v="Zone A"/>
    <s v="Temporary"/>
    <s v="Unk"/>
    <m/>
    <x v="2"/>
    <s v="Underground"/>
    <d v="1969-08-23T00:00:00"/>
    <x v="440"/>
    <s v="50-59"/>
    <s v="CT"/>
    <s v="Laborer"/>
    <x v="1"/>
    <n v="81215"/>
    <s v="Asian"/>
    <s v="Divorced"/>
    <s v="Fully Meets"/>
    <n v="3"/>
  </r>
  <r>
    <n v="3876"/>
    <s v="Alana"/>
    <s v="Castro"/>
    <d v="2021-10-24T00:00:00"/>
    <x v="0"/>
    <x v="0"/>
    <x v="0"/>
    <x v="6"/>
    <s v="Deborah Bell"/>
    <s v="alana.castro@bilearner.com"/>
    <s v="CCDR"/>
    <s v="Active"/>
    <s v="Contract"/>
    <s v="Zone C"/>
    <s v="Temporary"/>
    <s v="Unk"/>
    <m/>
    <x v="2"/>
    <s v="General - Con"/>
    <d v="1954-05-30T00:00:00"/>
    <x v="441"/>
    <s v="70-79"/>
    <s v="MA"/>
    <s v="Lineman"/>
    <x v="0"/>
    <n v="70578"/>
    <s v="Hispanic"/>
    <s v="Single"/>
    <s v="PIP"/>
    <n v="3"/>
  </r>
  <r>
    <n v="3877"/>
    <s v="Oscar"/>
    <s v="Lopez"/>
    <d v="2018-10-22T00:00:00"/>
    <x v="138"/>
    <x v="3"/>
    <x v="1"/>
    <x v="4"/>
    <s v="Christian Ortega"/>
    <s v="oscar.lopez@bilearner.com"/>
    <s v="MSC"/>
    <s v="Active"/>
    <s v="Part-Time"/>
    <s v="Zone A"/>
    <s v="Full-Time"/>
    <s v="Resignation"/>
    <s v="Increase town serious care support key heavy."/>
    <x v="3"/>
    <s v="General - Con"/>
    <d v="1976-01-21T00:00:00"/>
    <x v="442"/>
    <s v="40-49"/>
    <s v="MA"/>
    <s v="Lineman"/>
    <x v="1"/>
    <n v="81607"/>
    <s v="Asian"/>
    <s v="Single"/>
    <s v="PIP"/>
    <n v="3"/>
  </r>
  <r>
    <n v="3878"/>
    <s v="Carter"/>
    <s v="Cook"/>
    <d v="2018-09-08T00:00:00"/>
    <x v="214"/>
    <x v="6"/>
    <x v="1"/>
    <x v="4"/>
    <s v="Michael Morton"/>
    <s v="carter.cook@bilearner.com"/>
    <s v="TNS"/>
    <s v="Active"/>
    <s v="Contract"/>
    <s v="Zone B"/>
    <s v="Part-Time"/>
    <s v="Voluntary"/>
    <s v="Hot star town often onto although cultural."/>
    <x v="3"/>
    <s v="Engineers"/>
    <d v="1967-02-18T00:00:00"/>
    <x v="443"/>
    <s v="50-59"/>
    <s v="MA"/>
    <s v="Engineer"/>
    <x v="1"/>
    <n v="69536"/>
    <s v="Other"/>
    <s v="Divorced"/>
    <s v="Fully Meets"/>
    <n v="3"/>
  </r>
  <r>
    <n v="3879"/>
    <s v="Liam"/>
    <s v="Hanna"/>
    <d v="2019-02-08T00:00:00"/>
    <x v="53"/>
    <x v="46"/>
    <x v="1"/>
    <x v="4"/>
    <s v="Brian Aguirre"/>
    <s v="liam.hanna@bilearner.com"/>
    <s v="PYZ"/>
    <s v="Active"/>
    <s v="Full-Time"/>
    <s v="Zone C"/>
    <s v="Part-Time"/>
    <s v="Involuntary"/>
    <s v="Say rate glass natural study pattern."/>
    <x v="2"/>
    <s v="Field Operations"/>
    <d v="1996-01-13T00:00:00"/>
    <x v="444"/>
    <s v="20-29"/>
    <s v="MA"/>
    <s v="Clerk"/>
    <x v="1"/>
    <n v="16655"/>
    <s v="Hispanic"/>
    <s v="Married"/>
    <s v="Fully Meets"/>
    <n v="3"/>
  </r>
  <r>
    <n v="3880"/>
    <s v="Zara"/>
    <s v="Pitts"/>
    <d v="2021-03-29T00:00:00"/>
    <x v="215"/>
    <x v="8"/>
    <x v="1"/>
    <x v="4"/>
    <s v="Richard Gonzalez"/>
    <s v="zara.pitts@bilearner.com"/>
    <s v="WBL"/>
    <s v="Active"/>
    <s v="Part-Time"/>
    <s v="Zone B"/>
    <s v="Temporary"/>
    <s v="Voluntary"/>
    <s v="Offer kitchen foreign role."/>
    <x v="2"/>
    <s v="General - Con"/>
    <d v="1973-05-15T00:00:00"/>
    <x v="445"/>
    <s v="50-59"/>
    <s v="MA"/>
    <s v="Clerical"/>
    <x v="1"/>
    <n v="73726"/>
    <s v="Black"/>
    <s v="Single"/>
    <s v="Fully Meets"/>
    <n v="3"/>
  </r>
  <r>
    <n v="3881"/>
    <s v="Abby"/>
    <s v="Woodward"/>
    <d v="2019-06-19T00:00:00"/>
    <x v="0"/>
    <x v="0"/>
    <x v="0"/>
    <x v="3"/>
    <s v="Karen Elliott"/>
    <s v="abby.woodward@bilearner.com"/>
    <s v="NEL"/>
    <s v="Active"/>
    <s v="Part-Time"/>
    <s v="Zone B"/>
    <s v="Part-Time"/>
    <s v="Unk"/>
    <m/>
    <x v="2"/>
    <s v="Field Operations"/>
    <d v="1992-11-12T00:00:00"/>
    <x v="446"/>
    <s v="30-39"/>
    <s v="MA"/>
    <s v="Laborer"/>
    <x v="1"/>
    <n v="14181"/>
    <s v="Other"/>
    <s v="Divorced"/>
    <s v="Fully Meets"/>
    <n v="3"/>
  </r>
  <r>
    <n v="3882"/>
    <s v="Litzy"/>
    <s v="Esparza"/>
    <d v="2019-01-30T00:00:00"/>
    <x v="0"/>
    <x v="0"/>
    <x v="0"/>
    <x v="3"/>
    <s v="Kelly Bean"/>
    <s v="litzy.esparza@bilearner.com"/>
    <s v="PL"/>
    <s v="Active"/>
    <s v="Contract"/>
    <s v="Zone C"/>
    <s v="Part-Time"/>
    <s v="Unk"/>
    <m/>
    <x v="2"/>
    <s v="Wireless"/>
    <d v="1946-02-15T00:00:00"/>
    <x v="447"/>
    <s v="70-79"/>
    <s v="MA"/>
    <s v="Operator"/>
    <x v="0"/>
    <n v="14438"/>
    <s v="Asian"/>
    <s v="Married"/>
    <s v="Fully Meets"/>
    <n v="3"/>
  </r>
  <r>
    <n v="3883"/>
    <s v="Noemi"/>
    <s v="Brewer"/>
    <d v="2022-05-06T00:00:00"/>
    <x v="216"/>
    <x v="26"/>
    <x v="1"/>
    <x v="3"/>
    <s v="Jacob Hamilton"/>
    <s v="noemi.brewer@bilearner.com"/>
    <s v="BPC"/>
    <s v="Active"/>
    <s v="Contract"/>
    <s v="Zone B"/>
    <s v="Full-Time"/>
    <s v="Involuntary"/>
    <s v="Here employee minute officer southern."/>
    <x v="2"/>
    <s v="Field Operations"/>
    <d v="1991-06-16T00:00:00"/>
    <x v="448"/>
    <s v="30-39"/>
    <s v="MA"/>
    <s v="Administrator"/>
    <x v="0"/>
    <n v="11294"/>
    <s v="White"/>
    <s v="Widowed"/>
    <s v="Fully Meets"/>
    <n v="3"/>
  </r>
  <r>
    <n v="3884"/>
    <s v="Gilberto"/>
    <s v="Macdonald"/>
    <d v="2019-02-02T00:00:00"/>
    <x v="0"/>
    <x v="0"/>
    <x v="0"/>
    <x v="3"/>
    <s v="Barbara Skinner"/>
    <s v="gilberto.macdonald@bilearner.com"/>
    <s v="CCDR"/>
    <s v="Active"/>
    <s v="Full-Time"/>
    <s v="Zone B"/>
    <s v="Temporary"/>
    <s v="Unk"/>
    <m/>
    <x v="2"/>
    <s v="Engineers"/>
    <d v="1987-04-27T00:00:00"/>
    <x v="449"/>
    <s v="30-39"/>
    <s v="MA"/>
    <s v="Engineer"/>
    <x v="0"/>
    <n v="96985"/>
    <s v="Black"/>
    <s v="Widowed"/>
    <s v="Fully Meets"/>
    <n v="3"/>
  </r>
  <r>
    <n v="3885"/>
    <s v="Armando"/>
    <s v="Macias"/>
    <d v="2021-12-08T00:00:00"/>
    <x v="0"/>
    <x v="0"/>
    <x v="0"/>
    <x v="5"/>
    <s v="Aaron Oconnor"/>
    <s v="armando.macias@bilearner.com"/>
    <s v="EW"/>
    <s v="Active"/>
    <s v="Full-Time"/>
    <s v="Zone B"/>
    <s v="Part-Time"/>
    <s v="Unk"/>
    <m/>
    <x v="2"/>
    <s v="Engineers"/>
    <d v="1948-10-21T00:00:00"/>
    <x v="450"/>
    <s v="70-79"/>
    <s v="CT"/>
    <s v="Engineer"/>
    <x v="0"/>
    <n v="93436"/>
    <s v="Black"/>
    <s v="Single"/>
    <s v="Fully Meets"/>
    <n v="3"/>
  </r>
  <r>
    <n v="3886"/>
    <s v="Britney"/>
    <s v="Kelly"/>
    <d v="2018-10-12T00:00:00"/>
    <x v="0"/>
    <x v="0"/>
    <x v="0"/>
    <x v="5"/>
    <s v="Christine Mcgee"/>
    <s v="britney.kelly@bilearner.com"/>
    <s v="MSC"/>
    <s v="Active"/>
    <s v="Part-Time"/>
    <s v="Zone B"/>
    <s v="Temporary"/>
    <s v="Unk"/>
    <m/>
    <x v="2"/>
    <s v="Wireless"/>
    <d v="1977-12-06T00:00:00"/>
    <x v="451"/>
    <s v="40-49"/>
    <s v="CT"/>
    <s v="Technician"/>
    <x v="1"/>
    <n v="42646"/>
    <s v="Other"/>
    <s v="Single"/>
    <s v="Fully Meets"/>
    <n v="3"/>
  </r>
  <r>
    <n v="3887"/>
    <s v="Emanuel"/>
    <s v="Haas"/>
    <d v="2022-04-22T00:00:00"/>
    <x v="150"/>
    <x v="14"/>
    <x v="1"/>
    <x v="5"/>
    <s v="Jose Moran"/>
    <s v="emanuel.haas@bilearner.com"/>
    <s v="NEL"/>
    <s v="Leave of Absence"/>
    <s v="Contract"/>
    <s v="Zone B"/>
    <s v="Temporary"/>
    <s v="Retirement"/>
    <s v="Fact item service few contain less available."/>
    <x v="2"/>
    <s v="General - Con"/>
    <d v="1954-06-24T00:00:00"/>
    <x v="452"/>
    <s v="70-79"/>
    <s v="CT"/>
    <s v="Flagger"/>
    <x v="1"/>
    <n v="54502"/>
    <s v="White"/>
    <s v="Divorced"/>
    <s v="Exceeds"/>
    <n v="3"/>
  </r>
  <r>
    <n v="3888"/>
    <s v="Karlie"/>
    <s v="Drake"/>
    <d v="2021-09-05T00:00:00"/>
    <x v="217"/>
    <x v="33"/>
    <x v="1"/>
    <x v="6"/>
    <s v="Jimmy Beck"/>
    <s v="karlie.drake@bilearner.com"/>
    <s v="PL"/>
    <s v="Leave of Absence"/>
    <s v="Full-Time"/>
    <s v="Zone B"/>
    <s v="Full-Time"/>
    <s v="Retirement"/>
    <s v="Too within that room."/>
    <x v="2"/>
    <s v="Engineers"/>
    <d v="1987-06-20T00:00:00"/>
    <x v="453"/>
    <s v="30-39"/>
    <s v="MA"/>
    <s v="Engineer"/>
    <x v="0"/>
    <n v="88391"/>
    <s v="Other"/>
    <s v="Divorced"/>
    <s v="Fully Meets"/>
    <n v="3"/>
  </r>
  <r>
    <n v="3889"/>
    <s v="Myla"/>
    <s v="Mullen"/>
    <d v="2022-09-05T00:00:00"/>
    <x v="218"/>
    <x v="21"/>
    <x v="1"/>
    <x v="4"/>
    <s v="Lisa Chase"/>
    <s v="myla.mullen@bilearner.com"/>
    <s v="TNS"/>
    <s v="Active"/>
    <s v="Contract"/>
    <s v="Zone B"/>
    <s v="Part-Time"/>
    <s v="Resignation"/>
    <s v="With affect give water contain lose subject wide."/>
    <x v="3"/>
    <s v="General - Con"/>
    <d v="1982-10-15T00:00:00"/>
    <x v="454"/>
    <s v="40-49"/>
    <s v="MA"/>
    <s v="Foreman"/>
    <x v="1"/>
    <n v="26421"/>
    <s v="Black"/>
    <s v="Single"/>
    <s v="Fully Meets"/>
    <n v="3"/>
  </r>
  <r>
    <n v="3890"/>
    <s v="Alan"/>
    <s v="Holland"/>
    <d v="2022-07-19T00:00:00"/>
    <x v="219"/>
    <x v="28"/>
    <x v="1"/>
    <x v="4"/>
    <s v="Susan Livingston"/>
    <s v="alan.holland@bilearner.com"/>
    <s v="WBL"/>
    <s v="Active"/>
    <s v="Full-Time"/>
    <s v="Zone B"/>
    <s v="Temporary"/>
    <s v="Resignation"/>
    <s v="Card around respond current seem along."/>
    <x v="2"/>
    <s v="General - Con"/>
    <d v="1999-08-20T00:00:00"/>
    <x v="455"/>
    <s v="20-29"/>
    <s v="MA"/>
    <s v="Foreman"/>
    <x v="1"/>
    <n v="85660"/>
    <s v="Asian"/>
    <s v="Divorced"/>
    <s v="Fully Meets"/>
    <n v="3"/>
  </r>
  <r>
    <n v="3891"/>
    <s v="Brooklynn"/>
    <s v="Greene"/>
    <d v="2022-05-26T00:00:00"/>
    <x v="0"/>
    <x v="0"/>
    <x v="0"/>
    <x v="4"/>
    <s v="April Castillo"/>
    <s v="brooklynn.greene@bilearner.com"/>
    <s v="BPC"/>
    <s v="Active"/>
    <s v="Full-Time"/>
    <s v="Zone C"/>
    <s v="Temporary"/>
    <s v="Unk"/>
    <m/>
    <x v="2"/>
    <s v="Engineers"/>
    <d v="1960-07-04T00:00:00"/>
    <x v="456"/>
    <s v="60-69"/>
    <s v="MA"/>
    <s v="Engineer"/>
    <x v="1"/>
    <n v="60107"/>
    <s v="Other"/>
    <s v="Single"/>
    <s v="Fully Meets"/>
    <n v="3"/>
  </r>
  <r>
    <n v="3892"/>
    <s v="Maxwell"/>
    <s v="Mcpherson"/>
    <d v="2022-10-31T00:00:00"/>
    <x v="0"/>
    <x v="0"/>
    <x v="0"/>
    <x v="4"/>
    <s v="Diane James"/>
    <s v="maxwell.mcpherson@bilearner.com"/>
    <s v="CCDR"/>
    <s v="Active"/>
    <s v="Full-Time"/>
    <s v="Zone A"/>
    <s v="Full-Time"/>
    <s v="Unk"/>
    <m/>
    <x v="2"/>
    <s v="Engineers"/>
    <d v="1978-04-01T00:00:00"/>
    <x v="457"/>
    <s v="40-49"/>
    <s v="MA"/>
    <s v="Principal"/>
    <x v="1"/>
    <n v="60831"/>
    <s v="Hispanic"/>
    <s v="Divorced"/>
    <s v="Fully Meets"/>
    <n v="3"/>
  </r>
  <r>
    <n v="3893"/>
    <s v="Lukas"/>
    <s v="Freeman"/>
    <d v="2023-03-22T00:00:00"/>
    <x v="220"/>
    <x v="26"/>
    <x v="1"/>
    <x v="3"/>
    <s v="Allison Shannon"/>
    <s v="lukas.freeman@bilearner.com"/>
    <s v="EW"/>
    <s v="Active"/>
    <s v="Full-Time"/>
    <s v="Zone B"/>
    <s v="Part-Time"/>
    <s v="Involuntary"/>
    <s v="Series remember American lawyer probably be."/>
    <x v="2"/>
    <s v="General - Con"/>
    <d v="1953-04-15T00:00:00"/>
    <x v="458"/>
    <s v="70-79"/>
    <s v="MA"/>
    <s v="Laborer"/>
    <x v="0"/>
    <n v="68298"/>
    <s v="Asian"/>
    <s v="Married"/>
    <s v="Fully Meets"/>
    <n v="3"/>
  </r>
  <r>
    <n v="3894"/>
    <s v="Yesenia"/>
    <s v="Nielsen"/>
    <d v="2023-05-29T00:00:00"/>
    <x v="0"/>
    <x v="0"/>
    <x v="0"/>
    <x v="3"/>
    <s v="David Long"/>
    <s v="yesenia.nielsen@bilearner.com"/>
    <s v="MSC"/>
    <s v="Active"/>
    <s v="Full-Time"/>
    <s v="Zone A"/>
    <s v="Full-Time"/>
    <s v="Unk"/>
    <m/>
    <x v="2"/>
    <s v="Aerial"/>
    <d v="1959-03-02T00:00:00"/>
    <x v="459"/>
    <s v="60-69"/>
    <s v="MA"/>
    <s v="Lineman"/>
    <x v="0"/>
    <n v="72913"/>
    <s v="Black"/>
    <s v="Married"/>
    <s v="Fully Meets"/>
    <n v="3"/>
  </r>
  <r>
    <n v="3895"/>
    <s v="Myah"/>
    <s v="Marsh"/>
    <d v="2020-02-23T00:00:00"/>
    <x v="221"/>
    <x v="18"/>
    <x v="1"/>
    <x v="3"/>
    <s v="Kelly Hall"/>
    <s v="myah.marsh@bilearner.com"/>
    <s v="NEL"/>
    <s v="Active"/>
    <s v="Full-Time"/>
    <s v="Zone C"/>
    <s v="Full-Time"/>
    <s v="Retirement"/>
    <s v="Right hold rule similar yeah later floor."/>
    <x v="2"/>
    <s v="Splicing"/>
    <d v="1943-05-16T00:00:00"/>
    <x v="460"/>
    <s v="80-89"/>
    <s v="MA"/>
    <s v="Tester"/>
    <x v="0"/>
    <n v="3137"/>
    <s v="Other"/>
    <s v="Single"/>
    <s v="Fully Meets"/>
    <n v="3"/>
  </r>
  <r>
    <n v="3896"/>
    <s v="Korbin"/>
    <s v="Gilbert"/>
    <d v="2019-08-13T00:00:00"/>
    <x v="222"/>
    <x v="49"/>
    <x v="1"/>
    <x v="3"/>
    <s v="Rachel Sanchez"/>
    <s v="korbin.gilbert@bilearner.com"/>
    <s v="PL"/>
    <s v="Active"/>
    <s v="Part-Time"/>
    <s v="Zone B"/>
    <s v="Temporary"/>
    <s v="Involuntary"/>
    <s v="Meeting wind concern action. Scene western serve."/>
    <x v="2"/>
    <s v="Engineers"/>
    <d v="1980-11-20T00:00:00"/>
    <x v="461"/>
    <s v="40-49"/>
    <s v="MA"/>
    <s v="Project Manager"/>
    <x v="0"/>
    <n v="2618"/>
    <s v="Other"/>
    <s v="Widowed"/>
    <s v="Fully Meets"/>
    <n v="3"/>
  </r>
  <r>
    <n v="3897"/>
    <s v="Jenna"/>
    <s v="Maddox"/>
    <d v="2019-03-25T00:00:00"/>
    <x v="223"/>
    <x v="17"/>
    <x v="1"/>
    <x v="5"/>
    <s v="Hector Singleton"/>
    <s v="jenna.maddox@bilearner.com"/>
    <s v="NEL"/>
    <s v="Active"/>
    <s v="Part-Time"/>
    <s v="Zone A"/>
    <s v="Part-Time"/>
    <s v="Retirement"/>
    <s v="All machine best age ask court."/>
    <x v="2"/>
    <s v="Aerial"/>
    <d v="1956-03-31T00:00:00"/>
    <x v="462"/>
    <s v="60-69"/>
    <s v="CT"/>
    <s v="Project Manager"/>
    <x v="0"/>
    <n v="84396"/>
    <s v="Black"/>
    <s v="Married"/>
    <s v="Fully Meets"/>
    <n v="3"/>
  </r>
  <r>
    <n v="3898"/>
    <s v="Anaya"/>
    <s v="Preston"/>
    <d v="2018-12-14T00:00:00"/>
    <x v="224"/>
    <x v="50"/>
    <x v="1"/>
    <x v="5"/>
    <s v="Denise Oconnor"/>
    <s v="anaya.preston@bilearner.com"/>
    <s v="PL"/>
    <s v="Leave of Absence"/>
    <s v="Part-Time"/>
    <s v="Zone C"/>
    <s v="Temporary"/>
    <s v="Retirement"/>
    <s v="Cut during return could hit view born present."/>
    <x v="2"/>
    <s v="General - Con"/>
    <d v="1948-07-11T00:00:00"/>
    <x v="463"/>
    <s v="70-79"/>
    <s v="CT"/>
    <s v="Lineman"/>
    <x v="1"/>
    <n v="83611"/>
    <s v="Asian"/>
    <s v="Single"/>
    <s v="Fully Meets"/>
    <n v="3"/>
  </r>
  <r>
    <n v="3899"/>
    <s v="Eugene"/>
    <s v="Pena"/>
    <d v="2021-03-07T00:00:00"/>
    <x v="225"/>
    <x v="34"/>
    <x v="1"/>
    <x v="5"/>
    <s v="Ruben Cook"/>
    <s v="eugene.pena@bilearner.com"/>
    <s v="BPC"/>
    <s v="Leave of Absence"/>
    <s v="Contract"/>
    <s v="Zone B"/>
    <s v="Part-Time"/>
    <s v="Resignation"/>
    <s v="Issue teacher page true relate. Fight out learn."/>
    <x v="2"/>
    <s v="Engineers"/>
    <d v="1943-06-22T00:00:00"/>
    <x v="464"/>
    <s v="80-89"/>
    <s v="CT"/>
    <s v="Engineer"/>
    <x v="0"/>
    <n v="88656"/>
    <s v="Other"/>
    <s v="Divorced"/>
    <s v="Fully Meets"/>
    <n v="3"/>
  </r>
  <r>
    <n v="3900"/>
    <s v="Abel"/>
    <s v="Baker"/>
    <d v="2023-06-16T00:00:00"/>
    <x v="0"/>
    <x v="0"/>
    <x v="0"/>
    <x v="6"/>
    <s v="Amy Duncan"/>
    <s v="abel.baker@bilearner.com"/>
    <s v="CCDR"/>
    <s v="Active"/>
    <s v="Contract"/>
    <s v="Zone C"/>
    <s v="Full-Time"/>
    <s v="Unk"/>
    <m/>
    <x v="2"/>
    <s v="Field Operations"/>
    <d v="1995-09-26T00:00:00"/>
    <x v="465"/>
    <s v="30-39"/>
    <s v="MA"/>
    <s v="Field Technician"/>
    <x v="0"/>
    <n v="79249"/>
    <s v="Asian"/>
    <s v="Single"/>
    <s v="Fully Meets"/>
    <n v="3"/>
  </r>
  <r>
    <n v="3901"/>
    <s v="Deven"/>
    <s v="Merritt"/>
    <d v="2021-06-18T00:00:00"/>
    <x v="0"/>
    <x v="0"/>
    <x v="0"/>
    <x v="4"/>
    <s v="Anthony Cruz MD"/>
    <s v="deven.merritt@bilearner.com"/>
    <s v="EW"/>
    <s v="Active"/>
    <s v="Part-Time"/>
    <s v="Zone A"/>
    <s v="Temporary"/>
    <s v="Unk"/>
    <m/>
    <x v="3"/>
    <s v="Project Management - Eng"/>
    <d v="1988-02-05T00:00:00"/>
    <x v="466"/>
    <s v="30-39"/>
    <s v="MA"/>
    <s v="Project Manager"/>
    <x v="1"/>
    <n v="3921"/>
    <s v="Hispanic"/>
    <s v="Single"/>
    <s v="Fully Meets"/>
    <n v="3"/>
  </r>
  <r>
    <n v="3902"/>
    <s v="Hadassah"/>
    <s v="Moran"/>
    <d v="2023-05-22T00:00:00"/>
    <x v="226"/>
    <x v="11"/>
    <x v="1"/>
    <x v="4"/>
    <s v="Michelle Perry"/>
    <s v="hadassah.moran@bilearner.com"/>
    <s v="MSC"/>
    <s v="Active"/>
    <s v="Contract"/>
    <s v="Zone B"/>
    <s v="Temporary"/>
    <s v="Resignation"/>
    <s v="Deep certainly boy record."/>
    <x v="3"/>
    <s v="Wireline Construction"/>
    <d v="1964-06-02T00:00:00"/>
    <x v="467"/>
    <s v="60-69"/>
    <s v="MA"/>
    <s v="Groundman"/>
    <x v="1"/>
    <n v="84876"/>
    <s v="Black"/>
    <s v="Single"/>
    <s v="Fully Meets"/>
    <n v="3"/>
  </r>
  <r>
    <n v="3903"/>
    <s v="Hezekiah"/>
    <s v="Thompson"/>
    <d v="2019-05-14T00:00:00"/>
    <x v="0"/>
    <x v="0"/>
    <x v="0"/>
    <x v="4"/>
    <s v="Victoria Shaw"/>
    <s v="hezekiah.thompson@bilearner.com"/>
    <s v="TNS"/>
    <s v="Active"/>
    <s v="Full-Time"/>
    <s v="Zone A"/>
    <s v="Full-Time"/>
    <s v="Unk"/>
    <m/>
    <x v="2"/>
    <s v="Field Operations"/>
    <d v="1993-07-21T00:00:00"/>
    <x v="468"/>
    <s v="30-39"/>
    <s v="MA"/>
    <s v="Driver"/>
    <x v="1"/>
    <n v="66324"/>
    <s v="Hispanic"/>
    <s v="Single"/>
    <s v="Fully Meets"/>
    <n v="3"/>
  </r>
  <r>
    <n v="3904"/>
    <s v="Quintin"/>
    <s v="Fry"/>
    <d v="2020-12-27T00:00:00"/>
    <x v="0"/>
    <x v="0"/>
    <x v="0"/>
    <x v="4"/>
    <s v="Brad Lee"/>
    <s v="quintin.fry@bilearner.com"/>
    <s v="PYZ"/>
    <s v="Active"/>
    <s v="Contract"/>
    <s v="Zone A"/>
    <s v="Part-Time"/>
    <s v="Unk"/>
    <m/>
    <x v="2"/>
    <s v="Engineers"/>
    <d v="1970-03-03T00:00:00"/>
    <x v="469"/>
    <s v="50-59"/>
    <s v="MA"/>
    <s v="Engineer"/>
    <x v="1"/>
    <n v="86510"/>
    <s v="Asian"/>
    <s v="Widowed"/>
    <s v="Fully Meets"/>
    <n v="3"/>
  </r>
  <r>
    <n v="3905"/>
    <s v="Alayna"/>
    <s v="Hess"/>
    <d v="2020-08-04T00:00:00"/>
    <x v="9"/>
    <x v="18"/>
    <x v="1"/>
    <x v="4"/>
    <s v="Todd Baker"/>
    <s v="alayna.hess@bilearner.com"/>
    <s v="WBL"/>
    <s v="Active"/>
    <s v="Full-Time"/>
    <s v="Zone A"/>
    <s v="Full-Time"/>
    <s v="Involuntary"/>
    <s v="Brother reduce since no during."/>
    <x v="2"/>
    <s v="Billable Consultants"/>
    <d v="1958-06-08T00:00:00"/>
    <x v="470"/>
    <s v="60-69"/>
    <s v="MA"/>
    <s v="Engineer"/>
    <x v="0"/>
    <n v="48843"/>
    <s v="Black"/>
    <s v="Widowed"/>
    <s v="Fully Meets"/>
    <n v="3"/>
  </r>
  <r>
    <n v="3906"/>
    <s v="Amaris"/>
    <s v="Miller"/>
    <d v="2020-08-25T00:00:00"/>
    <x v="0"/>
    <x v="0"/>
    <x v="0"/>
    <x v="3"/>
    <s v="Samuel Padilla"/>
    <s v="amaris.miller@bilearner.com"/>
    <s v="NEL"/>
    <s v="Active"/>
    <s v="Contract"/>
    <s v="Zone C"/>
    <s v="Temporary"/>
    <s v="Unk"/>
    <m/>
    <x v="2"/>
    <s v="Wireline Construction"/>
    <d v="1975-09-05T00:00:00"/>
    <x v="471"/>
    <s v="50-59"/>
    <s v="MA"/>
    <s v="Splicer"/>
    <x v="0"/>
    <n v="70797"/>
    <s v="Other"/>
    <s v="Married"/>
    <s v="Fully Meets"/>
    <n v="3"/>
  </r>
  <r>
    <n v="3907"/>
    <s v="Barrett"/>
    <s v="Wilcox"/>
    <d v="2022-02-24T00:00:00"/>
    <x v="0"/>
    <x v="0"/>
    <x v="0"/>
    <x v="3"/>
    <s v="Michael Wright"/>
    <s v="barrett.wilcox@bilearner.com"/>
    <s v="PL"/>
    <s v="Active"/>
    <s v="Full-Time"/>
    <s v="Zone A"/>
    <s v="Temporary"/>
    <s v="Unk"/>
    <m/>
    <x v="2"/>
    <s v="Engineers"/>
    <d v="1964-07-11T00:00:00"/>
    <x v="472"/>
    <s v="60-69"/>
    <s v="MA"/>
    <s v="Director"/>
    <x v="0"/>
    <n v="6437"/>
    <s v="White"/>
    <s v="Married"/>
    <s v="Fully Meets"/>
    <n v="3"/>
  </r>
  <r>
    <n v="3908"/>
    <s v="Kimberly"/>
    <s v="Watson"/>
    <d v="2019-08-06T00:00:00"/>
    <x v="227"/>
    <x v="23"/>
    <x v="1"/>
    <x v="3"/>
    <s v="Bryan Foley"/>
    <s v="kimberly.watson@bilearner.com"/>
    <s v="BPC"/>
    <s v="Active"/>
    <s v="Part-Time"/>
    <s v="Zone C"/>
    <s v="Temporary"/>
    <s v="Resignation"/>
    <s v="Reduce center top without."/>
    <x v="2"/>
    <s v="Splicing"/>
    <d v="1986-07-11T00:00:00"/>
    <x v="473"/>
    <s v="30-39"/>
    <s v="MA"/>
    <s v="Splicer"/>
    <x v="0"/>
    <n v="92289"/>
    <s v="Black"/>
    <s v="Married"/>
    <s v="Needs Improvement"/>
    <n v="3"/>
  </r>
  <r>
    <n v="3909"/>
    <s v="Rebecca"/>
    <s v="Park"/>
    <d v="2021-08-01T00:00:00"/>
    <x v="228"/>
    <x v="21"/>
    <x v="1"/>
    <x v="3"/>
    <s v="April Anderson MD"/>
    <s v="rebecca.park@bilearner.com"/>
    <s v="CCDR"/>
    <s v="Active"/>
    <s v="Part-Time"/>
    <s v="Zone C"/>
    <s v="Part-Time"/>
    <s v="Resignation"/>
    <s v="Expect maintain knowledge thus."/>
    <x v="2"/>
    <s v="General - Eng"/>
    <d v="1944-05-26T00:00:00"/>
    <x v="474"/>
    <s v="80-89"/>
    <s v="MA"/>
    <s v="Administrative"/>
    <x v="0"/>
    <n v="58900"/>
    <s v="Other"/>
    <s v="Married"/>
    <s v="Needs Improvement"/>
    <n v="3"/>
  </r>
  <r>
    <n v="3910"/>
    <s v="Caleb"/>
    <s v="Schneider"/>
    <d v="2022-07-13T00:00:00"/>
    <x v="42"/>
    <x v="4"/>
    <x v="1"/>
    <x v="5"/>
    <s v="Matthew Calderon DDS"/>
    <s v="caleb.schneider@bilearner.com"/>
    <s v="WBL"/>
    <s v="Active"/>
    <s v="Part-Time"/>
    <s v="Zone A"/>
    <s v="Part-Time"/>
    <s v="Voluntary"/>
    <s v="Concern morning while."/>
    <x v="2"/>
    <s v="Wireless"/>
    <d v="1997-02-22T00:00:00"/>
    <x v="475"/>
    <s v="20-29"/>
    <s v="MA"/>
    <s v="Technician"/>
    <x v="0"/>
    <n v="35673"/>
    <s v="White"/>
    <s v="Widowed"/>
    <s v="Needs Improvement"/>
    <n v="3"/>
  </r>
  <r>
    <n v="3911"/>
    <s v="Vanessa"/>
    <s v="James"/>
    <d v="2021-05-28T00:00:00"/>
    <x v="0"/>
    <x v="0"/>
    <x v="0"/>
    <x v="5"/>
    <s v="Bryan Ramos"/>
    <s v="vanessa.james@bilearner.com"/>
    <s v="NEL"/>
    <s v="Active"/>
    <s v="Full-Time"/>
    <s v="Zone A"/>
    <s v="Part-Time"/>
    <s v="Unk"/>
    <m/>
    <x v="2"/>
    <s v="Splicing"/>
    <d v="1950-07-29T00:00:00"/>
    <x v="476"/>
    <s v="70-79"/>
    <s v="CT"/>
    <s v="Splicer"/>
    <x v="1"/>
    <n v="68952"/>
    <s v="White"/>
    <s v="Widowed"/>
    <s v="Fully Meets"/>
    <n v="3"/>
  </r>
  <r>
    <n v="3912"/>
    <s v="Maribel"/>
    <s v="Copeland"/>
    <d v="2020-07-06T00:00:00"/>
    <x v="229"/>
    <x v="4"/>
    <x v="1"/>
    <x v="5"/>
    <s v="Alan Harris"/>
    <s v="maribel.copeland@bilearner.com"/>
    <s v="PL"/>
    <s v="Leave of Absence"/>
    <s v="Part-Time"/>
    <s v="Zone C"/>
    <s v="Full-Time"/>
    <s v="Involuntary"/>
    <s v="Reach music five away. Too fish sure be."/>
    <x v="2"/>
    <s v="General - Con"/>
    <d v="1968-05-19T00:00:00"/>
    <x v="477"/>
    <s v="50-59"/>
    <s v="CT"/>
    <s v="Foreman"/>
    <x v="1"/>
    <n v="97493"/>
    <s v="Hispanic"/>
    <s v="Widowed"/>
    <s v="Needs Improvement"/>
    <n v="3"/>
  </r>
  <r>
    <n v="3913"/>
    <s v="Henry"/>
    <s v="Zimmerman"/>
    <d v="2020-01-14T00:00:00"/>
    <x v="230"/>
    <x v="41"/>
    <x v="1"/>
    <x v="5"/>
    <s v="Rodney Hart"/>
    <s v="henry.zimmerman@bilearner.com"/>
    <s v="BPC"/>
    <s v="Leave of Absence"/>
    <s v="Full-Time"/>
    <s v="Zone A"/>
    <s v="Part-Time"/>
    <s v="Resignation"/>
    <s v="Management so author training floor stage could."/>
    <x v="2"/>
    <s v="Project Management - Con"/>
    <d v="1942-06-02T00:00:00"/>
    <x v="478"/>
    <s v="80-89"/>
    <s v="MA"/>
    <s v="Purchasing"/>
    <x v="0"/>
    <n v="69903"/>
    <s v="White"/>
    <s v="Married"/>
    <s v="Fully Meets"/>
    <n v="3"/>
  </r>
  <r>
    <n v="3914"/>
    <s v="Nathanial"/>
    <s v="Booth"/>
    <d v="2020-02-04T00:00:00"/>
    <x v="231"/>
    <x v="16"/>
    <x v="1"/>
    <x v="4"/>
    <s v="Jorge Mayo"/>
    <s v="nathanial.booth@bilearner.com"/>
    <s v="SVG"/>
    <s v="Active"/>
    <s v="Contract"/>
    <s v="Zone C"/>
    <s v="Temporary"/>
    <s v="Resignation"/>
    <s v="Whole shake score look."/>
    <x v="3"/>
    <s v="Engineers"/>
    <d v="1958-07-22T00:00:00"/>
    <x v="479"/>
    <s v="60-69"/>
    <s v="MA"/>
    <s v="Project Manager"/>
    <x v="1"/>
    <n v="9758"/>
    <s v="Other"/>
    <s v="Single"/>
    <s v="Exceeds"/>
    <n v="3"/>
  </r>
  <r>
    <n v="3915"/>
    <s v="Rhys"/>
    <s v="Barry"/>
    <d v="2022-08-28T00:00:00"/>
    <x v="0"/>
    <x v="0"/>
    <x v="0"/>
    <x v="4"/>
    <s v="Kimberly Good"/>
    <s v="rhys.barry@bilearner.com"/>
    <s v="TNS"/>
    <s v="Active"/>
    <s v="Contract"/>
    <s v="Zone B"/>
    <s v="Part-Time"/>
    <s v="Unk"/>
    <m/>
    <x v="2"/>
    <s v="Field Operations"/>
    <d v="1991-05-03T00:00:00"/>
    <x v="480"/>
    <s v="30-39"/>
    <s v="MA"/>
    <s v="Foreman"/>
    <x v="1"/>
    <n v="31391"/>
    <s v="Other"/>
    <s v="Widowed"/>
    <s v="Fully Meets"/>
    <n v="3"/>
  </r>
  <r>
    <n v="3916"/>
    <s v="Jonas"/>
    <s v="Rowland"/>
    <d v="2022-06-27T00:00:00"/>
    <x v="0"/>
    <x v="0"/>
    <x v="0"/>
    <x v="4"/>
    <s v="Stephanie Harris"/>
    <s v="jonas.rowland@bilearner.com"/>
    <s v="WBL"/>
    <s v="Active"/>
    <s v="Part-Time"/>
    <s v="Zone C"/>
    <s v="Temporary"/>
    <s v="Unk"/>
    <m/>
    <x v="2"/>
    <s v="Project Management - Con"/>
    <d v="1964-05-25T00:00:00"/>
    <x v="481"/>
    <s v="60-69"/>
    <s v="MA"/>
    <s v="Coordinator"/>
    <x v="1"/>
    <n v="14939"/>
    <s v="Other"/>
    <s v="Widowed"/>
    <s v="Fully Meets"/>
    <n v="3"/>
  </r>
  <r>
    <n v="3917"/>
    <s v="Chris"/>
    <s v="Vincent"/>
    <d v="2019-12-19T00:00:00"/>
    <x v="232"/>
    <x v="32"/>
    <x v="1"/>
    <x v="4"/>
    <s v="Ethan Allison"/>
    <s v="chris.vincent@bilearner.com"/>
    <s v="PYZ"/>
    <s v="Active"/>
    <s v="Part-Time"/>
    <s v="Zone C"/>
    <s v="Full-Time"/>
    <s v="Retirement"/>
    <s v="Might control article admit may water."/>
    <x v="2"/>
    <s v="General - Con"/>
    <d v="1993-04-11T00:00:00"/>
    <x v="482"/>
    <s v="30-39"/>
    <s v="MA"/>
    <s v="Technician"/>
    <x v="0"/>
    <n v="89635"/>
    <s v="Black"/>
    <s v="Widowed"/>
    <s v="Exceeds"/>
    <n v="3"/>
  </r>
  <r>
    <n v="3918"/>
    <s v="Myah"/>
    <s v="Waller"/>
    <d v="2020-09-24T00:00:00"/>
    <x v="116"/>
    <x v="31"/>
    <x v="1"/>
    <x v="4"/>
    <s v="Christian Mullen"/>
    <s v="myah.waller@bilearner.com"/>
    <s v="WBL"/>
    <s v="Active"/>
    <s v="Contract"/>
    <s v="Zone A"/>
    <s v="Full-Time"/>
    <s v="Voluntary"/>
    <s v="Road he court. Officer blood couple."/>
    <x v="2"/>
    <s v="Field Operations"/>
    <d v="1960-06-17T00:00:00"/>
    <x v="483"/>
    <s v="60-69"/>
    <s v="MA"/>
    <s v="Laborer"/>
    <x v="0"/>
    <n v="48262"/>
    <s v="Asian"/>
    <s v="Widowed"/>
    <s v="Fully Meets"/>
    <n v="3"/>
  </r>
  <r>
    <n v="3919"/>
    <s v="Yaritza"/>
    <s v="Sherman"/>
    <d v="2023-07-06T00:00:00"/>
    <x v="0"/>
    <x v="0"/>
    <x v="0"/>
    <x v="3"/>
    <s v="Debra Oneal"/>
    <s v="yaritza.sherman@bilearner.com"/>
    <s v="NEL"/>
    <s v="Active"/>
    <s v="Contract"/>
    <s v="Zone C"/>
    <s v="Full-Time"/>
    <s v="Unk"/>
    <m/>
    <x v="2"/>
    <s v="Field Operations"/>
    <d v="1944-10-07T00:00:00"/>
    <x v="484"/>
    <s v="80-89"/>
    <s v="MA"/>
    <s v="Tower Hand"/>
    <x v="0"/>
    <n v="42410"/>
    <s v="Asian"/>
    <s v="Divorced"/>
    <s v="Fully Meets"/>
    <n v="3"/>
  </r>
  <r>
    <n v="3920"/>
    <s v="Haley"/>
    <s v="Weaver"/>
    <d v="2021-04-11T00:00:00"/>
    <x v="233"/>
    <x v="13"/>
    <x v="1"/>
    <x v="3"/>
    <s v="Cynthia Willis"/>
    <s v="haley.weaver@bilearner.com"/>
    <s v="PL"/>
    <s v="Active"/>
    <s v="Full-Time"/>
    <s v="Zone A"/>
    <s v="Part-Time"/>
    <s v="Involuntary"/>
    <s v="Sit parent popular even travel level who."/>
    <x v="2"/>
    <s v="Field Operations"/>
    <d v="1961-11-04T00:00:00"/>
    <x v="485"/>
    <s v="60-69"/>
    <s v="MA"/>
    <s v="Laborer"/>
    <x v="0"/>
    <n v="62625"/>
    <s v="Other"/>
    <s v="Divorced"/>
    <s v="Fully Meets"/>
    <n v="3"/>
  </r>
  <r>
    <n v="3921"/>
    <s v="Alessandra"/>
    <s v="Lee"/>
    <d v="2020-02-12T00:00:00"/>
    <x v="234"/>
    <x v="17"/>
    <x v="1"/>
    <x v="3"/>
    <s v="Lauren Douglas"/>
    <s v="alessandra.lee@bilearner.com"/>
    <s v="BPC"/>
    <s v="Active"/>
    <s v="Contract"/>
    <s v="Zone A"/>
    <s v="Part-Time"/>
    <s v="Retirement"/>
    <s v="Form law draw east through particularly."/>
    <x v="2"/>
    <s v="Splicing"/>
    <d v="1943-11-30T00:00:00"/>
    <x v="486"/>
    <s v="80-89"/>
    <s v="MA"/>
    <s v="Splicer"/>
    <x v="0"/>
    <n v="56684"/>
    <s v="Other"/>
    <s v="Married"/>
    <s v="Fully Meets"/>
    <n v="3"/>
  </r>
  <r>
    <n v="3922"/>
    <s v="Kaitlin"/>
    <s v="Hickman"/>
    <d v="2018-12-25T00:00:00"/>
    <x v="0"/>
    <x v="0"/>
    <x v="0"/>
    <x v="3"/>
    <s v="Katherine Wright"/>
    <s v="kaitlin.hickman@bilearner.com"/>
    <s v="CCDR"/>
    <s v="Active"/>
    <s v="Part-Time"/>
    <s v="Zone A"/>
    <s v="Full-Time"/>
    <s v="Unk"/>
    <m/>
    <x v="2"/>
    <s v="General - Con"/>
    <d v="1996-10-04T00:00:00"/>
    <x v="487"/>
    <s v="20-29"/>
    <s v="MA"/>
    <s v="Lineman"/>
    <x v="0"/>
    <n v="26513"/>
    <s v="White"/>
    <s v="Widowed"/>
    <s v="Fully Meets"/>
    <n v="3"/>
  </r>
  <r>
    <n v="3923"/>
    <s v="Giancarlo"/>
    <s v="Juarez"/>
    <d v="2021-12-25T00:00:00"/>
    <x v="117"/>
    <x v="3"/>
    <x v="1"/>
    <x v="5"/>
    <s v="Jennifer Lester"/>
    <s v="giancarlo.juarez@bilearner.com"/>
    <s v="WBL"/>
    <s v="Active"/>
    <s v="Full-Time"/>
    <s v="Zone C"/>
    <s v="Part-Time"/>
    <s v="Involuntary"/>
    <s v="Mouth activity price take take rather."/>
    <x v="2"/>
    <s v="Aerial"/>
    <d v="1955-03-16T00:00:00"/>
    <x v="488"/>
    <s v="70-79"/>
    <s v="MA"/>
    <s v="Foreman"/>
    <x v="0"/>
    <n v="26918"/>
    <s v="Hispanic"/>
    <s v="Single"/>
    <s v="Exceeds"/>
    <n v="3"/>
  </r>
  <r>
    <n v="3924"/>
    <s v="Walter"/>
    <s v="Zuniga"/>
    <d v="2021-05-22T00:00:00"/>
    <x v="0"/>
    <x v="0"/>
    <x v="0"/>
    <x v="5"/>
    <s v="Erin Tran"/>
    <s v="walter.zuniga@bilearner.com"/>
    <s v="NEL"/>
    <s v="Active"/>
    <s v="Full-Time"/>
    <s v="Zone B"/>
    <s v="Full-Time"/>
    <s v="Unk"/>
    <m/>
    <x v="2"/>
    <s v="General - Con"/>
    <d v="1993-04-27T00:00:00"/>
    <x v="489"/>
    <s v="30-39"/>
    <s v="CT"/>
    <s v="Technician"/>
    <x v="1"/>
    <n v="86917"/>
    <s v="Other"/>
    <s v="Widowed"/>
    <s v="Fully Meets"/>
    <n v="3"/>
  </r>
  <r>
    <n v="3925"/>
    <s v="Anna"/>
    <s v="Jordan"/>
    <d v="2020-05-03T00:00:00"/>
    <x v="235"/>
    <x v="31"/>
    <x v="1"/>
    <x v="5"/>
    <s v="Bill Barnes"/>
    <s v="anna.jordan@bilearner.com"/>
    <s v="PL"/>
    <s v="Leave of Absence"/>
    <s v="Contract"/>
    <s v="Zone C"/>
    <s v="Part-Time"/>
    <s v="Resignation"/>
    <s v="Environment Democrat personal design now."/>
    <x v="2"/>
    <s v="General - Sga"/>
    <d v="1960-10-15T00:00:00"/>
    <x v="490"/>
    <s v="60-69"/>
    <s v="MA"/>
    <s v="Vp"/>
    <x v="1"/>
    <n v="64495"/>
    <s v="Hispanic"/>
    <s v="Widowed"/>
    <s v="Fully Meets"/>
    <n v="3"/>
  </r>
  <r>
    <n v="3926"/>
    <s v="Jeffery"/>
    <s v="Gamble"/>
    <d v="2019-02-27T00:00:00"/>
    <x v="0"/>
    <x v="0"/>
    <x v="0"/>
    <x v="5"/>
    <s v="Nicole Morales"/>
    <s v="jeffery.gamble@bilearner.com"/>
    <s v="BPC"/>
    <s v="Active"/>
    <s v="Full-Time"/>
    <s v="Zone C"/>
    <s v="Full-Time"/>
    <s v="Unk"/>
    <m/>
    <x v="2"/>
    <s v="Wireless"/>
    <d v="1941-12-16T00:00:00"/>
    <x v="491"/>
    <s v="80-89"/>
    <s v="MA"/>
    <s v="Supervisor"/>
    <x v="0"/>
    <n v="47528"/>
    <s v="Hispanic"/>
    <s v="Single"/>
    <s v="Needs Improvement"/>
    <n v="3"/>
  </r>
  <r>
    <n v="3927"/>
    <s v="Misael"/>
    <s v="Hunter"/>
    <d v="2020-03-01T00:00:00"/>
    <x v="54"/>
    <x v="24"/>
    <x v="1"/>
    <x v="4"/>
    <s v="Gary Davidson"/>
    <s v="misael.hunter@bilearner.com"/>
    <s v="SVG"/>
    <s v="Active"/>
    <s v="Contract"/>
    <s v="Zone C"/>
    <s v="Temporary"/>
    <s v="Involuntary"/>
    <s v="Four American something smile."/>
    <x v="3"/>
    <s v="Aerial"/>
    <d v="1982-10-12T00:00:00"/>
    <x v="492"/>
    <s v="40-49"/>
    <s v="MA"/>
    <s v="Lineman"/>
    <x v="1"/>
    <n v="50639"/>
    <s v="Other"/>
    <s v="Single"/>
    <s v="Fully Meets"/>
    <n v="3"/>
  </r>
  <r>
    <n v="3928"/>
    <s v="Audrina"/>
    <s v="Yu"/>
    <d v="2021-01-27T00:00:00"/>
    <x v="236"/>
    <x v="27"/>
    <x v="1"/>
    <x v="4"/>
    <s v="Walter Powell"/>
    <s v="audrina.yu@bilearner.com"/>
    <s v="TNS"/>
    <s v="Active"/>
    <s v="Full-Time"/>
    <s v="Zone A"/>
    <s v="Temporary"/>
    <s v="Resignation"/>
    <s v="Red say check wish car food between member."/>
    <x v="2"/>
    <s v="General - Con"/>
    <d v="1956-07-11T00:00:00"/>
    <x v="493"/>
    <s v="60-69"/>
    <s v="MA"/>
    <s v="Laborer"/>
    <x v="1"/>
    <n v="59834"/>
    <s v="White"/>
    <s v="Widowed"/>
    <s v="Fully Meets"/>
    <n v="3"/>
  </r>
  <r>
    <n v="3929"/>
    <s v="Jeramiah"/>
    <s v="Foster"/>
    <d v="2023-06-18T00:00:00"/>
    <x v="56"/>
    <x v="21"/>
    <x v="1"/>
    <x v="4"/>
    <s v="Kimberly Wolf"/>
    <s v="jeramiah.foster@bilearner.com"/>
    <s v="WBL"/>
    <s v="Active"/>
    <s v="Contract"/>
    <s v="Zone C"/>
    <s v="Part-Time"/>
    <s v="Resignation"/>
    <s v="Whom part moment eye. Off wear be hold listen."/>
    <x v="2"/>
    <s v="Wireline Construction"/>
    <d v="1977-04-20T00:00:00"/>
    <x v="494"/>
    <s v="40-49"/>
    <s v="MA"/>
    <s v="Clerk"/>
    <x v="0"/>
    <n v="73645"/>
    <s v="Asian"/>
    <s v="Married"/>
    <s v="Fully Meets"/>
    <n v="3"/>
  </r>
  <r>
    <n v="3930"/>
    <s v="Bruce"/>
    <s v="Wallace"/>
    <d v="2019-11-24T00:00:00"/>
    <x v="0"/>
    <x v="0"/>
    <x v="0"/>
    <x v="4"/>
    <s v="Patricia Andrews"/>
    <s v="bruce.wallace@bilearner.com"/>
    <s v="BPC"/>
    <s v="Active"/>
    <s v="Contract"/>
    <s v="Zone A"/>
    <s v="Part-Time"/>
    <s v="Unk"/>
    <m/>
    <x v="2"/>
    <s v="General - Con"/>
    <d v="1984-04-09T00:00:00"/>
    <x v="495"/>
    <s v="40-49"/>
    <s v="MA"/>
    <s v="Helper"/>
    <x v="0"/>
    <n v="65218"/>
    <s v="Asian"/>
    <s v="Married"/>
    <s v="Fully Meets"/>
    <n v="3"/>
  </r>
  <r>
    <n v="3931"/>
    <s v="Giovani"/>
    <s v="Nelson"/>
    <d v="2021-09-24T00:00:00"/>
    <x v="0"/>
    <x v="0"/>
    <x v="0"/>
    <x v="4"/>
    <s v="Michelle King"/>
    <s v="giovani.nelson@bilearner.com"/>
    <s v="CCDR"/>
    <s v="Active"/>
    <s v="Part-Time"/>
    <s v="Zone A"/>
    <s v="Temporary"/>
    <s v="Unk"/>
    <m/>
    <x v="2"/>
    <s v="Engineers"/>
    <d v="1960-06-26T00:00:00"/>
    <x v="496"/>
    <s v="60-69"/>
    <s v="MA"/>
    <s v="Drafter"/>
    <x v="1"/>
    <n v="34001"/>
    <s v="Black"/>
    <s v="Widowed"/>
    <s v="Fully Meets"/>
    <n v="3"/>
  </r>
  <r>
    <n v="3932"/>
    <s v="Ari"/>
    <s v="Anthony"/>
    <d v="2022-08-17T00:00:00"/>
    <x v="0"/>
    <x v="0"/>
    <x v="0"/>
    <x v="3"/>
    <s v="Kenneth Rodriguez"/>
    <s v="ari.anthony@bilearner.com"/>
    <s v="EW"/>
    <s v="Active"/>
    <s v="Contract"/>
    <s v="Zone B"/>
    <s v="Full-Time"/>
    <s v="Unk"/>
    <m/>
    <x v="2"/>
    <s v="General - Eng"/>
    <d v="1965-04-21T00:00:00"/>
    <x v="497"/>
    <s v="60-69"/>
    <s v="MA"/>
    <s v="Billing"/>
    <x v="0"/>
    <n v="23569"/>
    <s v="Black"/>
    <s v="Single"/>
    <s v="Fully Meets"/>
    <n v="3"/>
  </r>
  <r>
    <n v="3933"/>
    <s v="Laylah"/>
    <s v="Branch"/>
    <d v="2023-04-18T00:00:00"/>
    <x v="0"/>
    <x v="0"/>
    <x v="0"/>
    <x v="3"/>
    <s v="Kevin Hudson"/>
    <s v="laylah.branch@bilearner.com"/>
    <s v="MSC"/>
    <s v="Active"/>
    <s v="Contract"/>
    <s v="Zone A"/>
    <s v="Part-Time"/>
    <s v="Unk"/>
    <m/>
    <x v="2"/>
    <s v="Engineers"/>
    <d v="1967-08-21T00:00:00"/>
    <x v="498"/>
    <s v="50-59"/>
    <s v="MA"/>
    <s v="Engineer"/>
    <x v="0"/>
    <n v="46935"/>
    <s v="White"/>
    <s v="Married"/>
    <s v="Fully Meets"/>
    <n v="3"/>
  </r>
  <r>
    <n v="3934"/>
    <s v="Alanna"/>
    <s v="Mullins"/>
    <d v="2020-04-15T00:00:00"/>
    <x v="237"/>
    <x v="24"/>
    <x v="1"/>
    <x v="3"/>
    <s v="Dustin Sanchez"/>
    <s v="alanna.mullins@bilearner.com"/>
    <s v="NEL"/>
    <s v="Active"/>
    <s v="Full-Time"/>
    <s v="Zone C"/>
    <s v="Temporary"/>
    <s v="Involuntary"/>
    <s v="Development operation wrong law room."/>
    <x v="2"/>
    <s v="Executive"/>
    <d v="1979-01-03T00:00:00"/>
    <x v="499"/>
    <s v="40-49"/>
    <s v="MA"/>
    <s v="Vp"/>
    <x v="0"/>
    <n v="80168"/>
    <s v="Asian"/>
    <s v="Widowed"/>
    <s v="Fully Meets"/>
    <n v="3"/>
  </r>
  <r>
    <n v="3935"/>
    <s v="Arjun"/>
    <s v="Tyler"/>
    <d v="2020-12-25T00:00:00"/>
    <x v="0"/>
    <x v="0"/>
    <x v="0"/>
    <x v="3"/>
    <s v="Jennifer Flores"/>
    <s v="arjun.tyler@bilearner.com"/>
    <s v="PL"/>
    <s v="Active"/>
    <s v="Full-Time"/>
    <s v="Zone C"/>
    <s v="Full-Time"/>
    <s v="Unk"/>
    <m/>
    <x v="2"/>
    <s v="Aerial"/>
    <d v="1993-11-16T00:00:00"/>
    <x v="500"/>
    <s v="30-39"/>
    <s v="MA"/>
    <s v="Lineman"/>
    <x v="1"/>
    <n v="97304"/>
    <s v="White"/>
    <s v="Widowed"/>
    <s v="Fully Meets"/>
    <n v="3"/>
  </r>
  <r>
    <n v="3936"/>
    <s v="Donald"/>
    <s v="Favis"/>
    <d v="2022-07-21T00:00:00"/>
    <x v="76"/>
    <x v="28"/>
    <x v="1"/>
    <x v="7"/>
    <s v="Stephen Rasmussen"/>
    <s v="donald.favis@bilearner.com"/>
    <s v="MSC"/>
    <s v="Terminated for Cause"/>
    <s v="Full-Time"/>
    <s v="Zone B"/>
    <s v="Temporary"/>
    <s v="Involuntary"/>
    <s v="Manage brother himself deal."/>
    <x v="2"/>
    <s v="General - Sga"/>
    <d v="1998-06-27T00:00:00"/>
    <x v="501"/>
    <s v="20-29"/>
    <s v="CT"/>
    <s v="Director"/>
    <x v="1"/>
    <n v="6033"/>
    <s v="Other"/>
    <s v="Widowed"/>
    <s v="Fully Meets"/>
    <n v="3"/>
  </r>
  <r>
    <n v="3937"/>
    <s v="Daniff"/>
    <s v="Hernandez"/>
    <d v="2022-11-04T00:00:00"/>
    <x v="0"/>
    <x v="0"/>
    <x v="0"/>
    <x v="9"/>
    <s v="Christina Williams"/>
    <s v="daniff.hernandez@bilearner.com"/>
    <s v="EW"/>
    <s v="Active"/>
    <s v="Contract"/>
    <s v="Zone C"/>
    <s v="Part-Time"/>
    <s v="Unk"/>
    <m/>
    <x v="2"/>
    <s v="Field Operations"/>
    <d v="1944-09-13T00:00:00"/>
    <x v="502"/>
    <s v="80-89"/>
    <s v="MA"/>
    <s v="Laborer"/>
    <x v="1"/>
    <n v="1960"/>
    <s v="White"/>
    <s v="Widowed"/>
    <s v="Fully Meets"/>
    <n v="3"/>
  </r>
  <r>
    <n v="3938"/>
    <s v="Lori"/>
    <s v="Roby"/>
    <d v="2020-04-20T00:00:00"/>
    <x v="0"/>
    <x v="0"/>
    <x v="0"/>
    <x v="10"/>
    <s v="Brittany Evans"/>
    <s v="lori.roby@bilearner.com"/>
    <s v="BPC"/>
    <s v="Active"/>
    <s v="Part-Time"/>
    <s v="Zone B"/>
    <s v="Temporary"/>
    <s v="Unk"/>
    <m/>
    <x v="2"/>
    <s v="Field Operations"/>
    <d v="1955-05-28T00:00:00"/>
    <x v="503"/>
    <s v="70-79"/>
    <s v="MA"/>
    <s v="Tower Hand"/>
    <x v="0"/>
    <n v="1886"/>
    <s v="Hispanic"/>
    <s v="Married"/>
    <s v="Fully Meets"/>
    <n v="3"/>
  </r>
  <r>
    <n v="3939"/>
    <s v="Thomas"/>
    <s v="Murray"/>
    <d v="2019-09-05T00:00:00"/>
    <x v="0"/>
    <x v="0"/>
    <x v="0"/>
    <x v="10"/>
    <s v="Nicole Hill"/>
    <s v="thomas.murray@bilearner.com"/>
    <s v="CCDR"/>
    <s v="Active"/>
    <s v="Part-Time"/>
    <s v="Zone A"/>
    <s v="Part-Time"/>
    <s v="Unk"/>
    <m/>
    <x v="2"/>
    <s v="General - Con"/>
    <d v="1992-09-04T00:00:00"/>
    <x v="504"/>
    <s v="30-39"/>
    <s v="TX"/>
    <s v="Foreman"/>
    <x v="1"/>
    <n v="78230"/>
    <s v="Black"/>
    <s v="Married"/>
    <s v="Fully Meets"/>
    <n v="3"/>
  </r>
  <r>
    <n v="3940"/>
    <s v="Karthikeyan"/>
    <s v="Ait Sidi"/>
    <d v="2019-08-11T00:00:00"/>
    <x v="0"/>
    <x v="0"/>
    <x v="0"/>
    <x v="8"/>
    <s v="Kaitlyn Young"/>
    <s v="karthikeyan.ait sidi@bilearner.com"/>
    <s v="EW"/>
    <s v="Active"/>
    <s v="Contract"/>
    <s v="Zone B"/>
    <s v="Full-Time"/>
    <s v="Unk"/>
    <m/>
    <x v="2"/>
    <s v="General - Con"/>
    <d v="1958-08-09T00:00:00"/>
    <x v="505"/>
    <s v="60-69"/>
    <s v="MA"/>
    <s v="Technician"/>
    <x v="1"/>
    <n v="2148"/>
    <s v="Other"/>
    <s v="Divorced"/>
    <s v="Fully Meets"/>
    <n v="3"/>
  </r>
  <r>
    <n v="3941"/>
    <s v="Ivan"/>
    <s v="Rogers"/>
    <d v="2018-11-04T00:00:00"/>
    <x v="0"/>
    <x v="0"/>
    <x v="0"/>
    <x v="10"/>
    <s v="Alejandra Spencer"/>
    <s v="ivan.rogers@bilearner.com"/>
    <s v="BPC"/>
    <s v="Active"/>
    <s v="Full-Time"/>
    <s v="Zone B"/>
    <s v="Temporary"/>
    <s v="Unk"/>
    <m/>
    <x v="2"/>
    <s v="Field Operations"/>
    <d v="1985-08-30T00:00:00"/>
    <x v="506"/>
    <s v="40-49"/>
    <s v="MA"/>
    <s v="Laborer"/>
    <x v="1"/>
    <n v="1810"/>
    <s v="White"/>
    <s v="Married"/>
    <s v="Fully Meets"/>
    <n v="3"/>
  </r>
  <r>
    <n v="3942"/>
    <s v="Bianca"/>
    <s v="Roehrich"/>
    <d v="2018-11-04T00:00:00"/>
    <x v="238"/>
    <x v="51"/>
    <x v="1"/>
    <x v="6"/>
    <s v="Brian Gamble MD"/>
    <s v="bianca.roehrich@bilearner.com"/>
    <s v="PYZ"/>
    <s v="Voluntarily Terminated"/>
    <s v="Contract"/>
    <s v="Zone B"/>
    <s v="Temporary"/>
    <s v="Resignation"/>
    <s v="Begin mind time similar night travel."/>
    <x v="2"/>
    <s v="Catv"/>
    <d v="1951-09-04T00:00:00"/>
    <x v="507"/>
    <s v="70-79"/>
    <s v="MA"/>
    <s v="Laborer"/>
    <x v="0"/>
    <n v="2703"/>
    <s v="Asian"/>
    <s v="Married"/>
    <s v="PIP"/>
    <n v="3"/>
  </r>
  <r>
    <n v="3943"/>
    <s v="Jason"/>
    <s v="Salter"/>
    <d v="2019-07-27T00:00:00"/>
    <x v="239"/>
    <x v="38"/>
    <x v="1"/>
    <x v="11"/>
    <s v="Lauren Moore"/>
    <s v="jason.salter@bilearner.com"/>
    <s v="NEL"/>
    <s v="Voluntarily Terminated"/>
    <s v="Part-Time"/>
    <s v="Zone A"/>
    <s v="Part-Time"/>
    <s v="Resignation"/>
    <s v="Choose system picture one party decision."/>
    <x v="2"/>
    <s v="General - Eng"/>
    <d v="1971-08-04T00:00:00"/>
    <x v="508"/>
    <s v="50-59"/>
    <s v="MA"/>
    <s v="Administrative"/>
    <x v="1"/>
    <n v="2452"/>
    <s v="Black"/>
    <s v="Single"/>
    <s v="Fully Meets"/>
    <n v="3"/>
  </r>
  <r>
    <n v="3944"/>
    <s v="Julia"/>
    <s v="Zhou"/>
    <d v="2020-12-21T00:00:00"/>
    <x v="0"/>
    <x v="0"/>
    <x v="0"/>
    <x v="10"/>
    <s v="Joseph Owen"/>
    <s v="julia.zhou@bilearner.com"/>
    <s v="SVG"/>
    <s v="Active"/>
    <s v="Full-Time"/>
    <s v="Zone A"/>
    <s v="Full-Time"/>
    <s v="Unk"/>
    <m/>
    <x v="2"/>
    <s v="General - Sga"/>
    <d v="1997-07-05T00:00:00"/>
    <x v="509"/>
    <s v="20-29"/>
    <s v="MA"/>
    <s v="Administrator"/>
    <x v="0"/>
    <n v="2148"/>
    <s v="White"/>
    <s v="Single"/>
    <s v="Fully Meets"/>
    <n v="3"/>
  </r>
  <r>
    <n v="3945"/>
    <s v="Thelma"/>
    <s v="Petrowsky"/>
    <d v="2022-07-25T00:00:00"/>
    <x v="0"/>
    <x v="0"/>
    <x v="0"/>
    <x v="10"/>
    <s v="Carla Wilson"/>
    <s v="thelma.petrowsky@bilearner.com"/>
    <s v="MSC"/>
    <s v="Active"/>
    <s v="Full-Time"/>
    <s v="Zone C"/>
    <s v="Temporary"/>
    <s v="Unk"/>
    <m/>
    <x v="2"/>
    <s v="Engineers"/>
    <d v="1998-03-23T00:00:00"/>
    <x v="510"/>
    <s v="20-29"/>
    <s v="MA"/>
    <s v="Engineer"/>
    <x v="0"/>
    <n v="1886"/>
    <s v="Black"/>
    <s v="Single"/>
    <s v="PIP"/>
    <n v="3"/>
  </r>
  <r>
    <n v="3946"/>
    <s v="Jayne"/>
    <s v="Horton"/>
    <d v="2019-06-15T00:00:00"/>
    <x v="0"/>
    <x v="0"/>
    <x v="0"/>
    <x v="9"/>
    <s v="Valerie Moody"/>
    <s v="jayne.horton@bilearner.com"/>
    <s v="NEL"/>
    <s v="Active"/>
    <s v="Contract"/>
    <s v="Zone A"/>
    <s v="Temporary"/>
    <s v="Unk"/>
    <m/>
    <x v="2"/>
    <s v="Shop (Fleet)"/>
    <d v="1957-07-20T00:00:00"/>
    <x v="511"/>
    <s v="60-69"/>
    <s v="MA"/>
    <s v="Technician"/>
    <x v="0"/>
    <n v="2493"/>
    <s v="White"/>
    <s v="Married"/>
    <s v="Fully Meets"/>
    <n v="3"/>
  </r>
  <r>
    <n v="3947"/>
    <s v="Renee"/>
    <s v="Becker"/>
    <d v="2020-04-04T00:00:00"/>
    <x v="240"/>
    <x v="2"/>
    <x v="1"/>
    <x v="9"/>
    <s v="Heather Phillips"/>
    <s v="renee.becker@bilearner.com"/>
    <s v="EW"/>
    <s v="Terminated for Cause"/>
    <s v="Full-Time"/>
    <s v="Zone B"/>
    <s v="Full-Time"/>
    <s v="Resignation"/>
    <s v="Door hear include off."/>
    <x v="2"/>
    <s v="Field Operations"/>
    <d v="1996-12-03T00:00:00"/>
    <x v="512"/>
    <s v="20-29"/>
    <s v="MA"/>
    <s v="Field Technician"/>
    <x v="0"/>
    <n v="2026"/>
    <s v="Hispanic"/>
    <s v="Married"/>
    <s v="Fully Meets"/>
    <n v="3"/>
  </r>
  <r>
    <n v="3948"/>
    <s v="Randall"/>
    <s v="Pearson"/>
    <d v="2023-02-03T00:00:00"/>
    <x v="82"/>
    <x v="19"/>
    <x v="1"/>
    <x v="10"/>
    <s v="Peggy Mccoy"/>
    <s v="randall.pearson@bilearner.com"/>
    <s v="MSC"/>
    <s v="Voluntarily Terminated"/>
    <s v="Contract"/>
    <s v="Zone C"/>
    <s v="Full-Time"/>
    <s v="Involuntary"/>
    <s v="Discuss budget Mrs line whom television."/>
    <x v="2"/>
    <s v="Aerial"/>
    <d v="1943-10-29T00:00:00"/>
    <x v="513"/>
    <s v="80-89"/>
    <s v="MA"/>
    <s v="Foreman"/>
    <x v="1"/>
    <n v="2747"/>
    <s v="Hispanic"/>
    <s v="Married"/>
    <s v="Fully Meets"/>
    <n v="3"/>
  </r>
  <r>
    <n v="3949"/>
    <s v="Claudia N"/>
    <s v="Carr"/>
    <d v="2022-09-20T00:00:00"/>
    <x v="143"/>
    <x v="28"/>
    <x v="1"/>
    <x v="8"/>
    <s v="Natasha Walton"/>
    <s v="claudia n.carr@bilearner.com"/>
    <s v="SVG"/>
    <s v="Future Start"/>
    <s v="Full-Time"/>
    <s v="Zone A"/>
    <s v="Temporary"/>
    <s v="Voluntary"/>
    <s v="City week discussion success month push."/>
    <x v="2"/>
    <s v="General - Con"/>
    <d v="1991-03-17T00:00:00"/>
    <x v="514"/>
    <s v="30-39"/>
    <s v="MA"/>
    <s v="Laborer"/>
    <x v="0"/>
    <n v="1886"/>
    <s v="White"/>
    <s v="Single"/>
    <s v="Fully Meets"/>
    <n v="3"/>
  </r>
  <r>
    <n v="3950"/>
    <s v="Noelle"/>
    <s v="Johnson"/>
    <d v="2023-07-12T00:00:00"/>
    <x v="0"/>
    <x v="0"/>
    <x v="0"/>
    <x v="9"/>
    <s v="George Willis"/>
    <s v="noelle.johnson@bilearner.com"/>
    <s v="CCDR"/>
    <s v="Active"/>
    <s v="Full-Time"/>
    <s v="Zone A"/>
    <s v="Part-Time"/>
    <s v="Unk"/>
    <m/>
    <x v="2"/>
    <s v="Fielders"/>
    <d v="1989-01-29T00:00:00"/>
    <x v="515"/>
    <s v="30-39"/>
    <s v="MA"/>
    <s v="Engineer"/>
    <x v="0"/>
    <n v="2301"/>
    <s v="Hispanic"/>
    <s v="Widowed"/>
    <s v="Fully Meets"/>
    <n v="3"/>
  </r>
  <r>
    <n v="3951"/>
    <s v="Taisha"/>
    <s v="Goble"/>
    <d v="2021-04-25T00:00:00"/>
    <x v="241"/>
    <x v="37"/>
    <x v="1"/>
    <x v="9"/>
    <s v="Joseph Jensen"/>
    <s v="taisha.goble@bilearner.com"/>
    <s v="MSC"/>
    <s v="Terminated for Cause"/>
    <s v="Contract"/>
    <s v="Zone A"/>
    <s v="Temporary"/>
    <s v="Resignation"/>
    <s v="Model candidate worker writer."/>
    <x v="2"/>
    <s v="Wireline Construction"/>
    <d v="1961-09-07T00:00:00"/>
    <x v="516"/>
    <s v="60-69"/>
    <s v="MA"/>
    <s v="Groundman"/>
    <x v="0"/>
    <n v="2127"/>
    <s v="Asian"/>
    <s v="Divorced"/>
    <s v="Fully Meets"/>
    <n v="3"/>
  </r>
  <r>
    <n v="3952"/>
    <s v="Kramer"/>
    <s v="Simard"/>
    <d v="2021-03-13T00:00:00"/>
    <x v="0"/>
    <x v="0"/>
    <x v="0"/>
    <x v="10"/>
    <s v="Donna Young"/>
    <s v="kramer.simard@bilearner.com"/>
    <s v="EW"/>
    <s v="Active"/>
    <s v="Full-Time"/>
    <s v="Zone A"/>
    <s v="Full-Time"/>
    <s v="Unk"/>
    <m/>
    <x v="2"/>
    <s v="Finance &amp; Accounting"/>
    <d v="1950-11-01T00:00:00"/>
    <x v="517"/>
    <s v="70-79"/>
    <s v="MA"/>
    <s v="Assistant"/>
    <x v="1"/>
    <n v="2110"/>
    <s v="Black"/>
    <s v="Single"/>
    <s v="Fully Meets"/>
    <n v="3"/>
  </r>
  <r>
    <n v="3953"/>
    <s v="Mark"/>
    <s v="Griffith"/>
    <d v="2021-08-16T00:00:00"/>
    <x v="0"/>
    <x v="0"/>
    <x v="0"/>
    <x v="10"/>
    <s v="Nicole Elliott"/>
    <s v="mark.griffith@bilearner.com"/>
    <s v="BPC"/>
    <s v="Active"/>
    <s v="Full-Time"/>
    <s v="Zone B"/>
    <s v="Full-Time"/>
    <s v="Unk"/>
    <m/>
    <x v="2"/>
    <s v="General - Eng"/>
    <d v="1965-02-22T00:00:00"/>
    <x v="518"/>
    <s v="60-69"/>
    <s v="MA"/>
    <s v="Engineer"/>
    <x v="0"/>
    <n v="78692"/>
    <s v="White"/>
    <s v="Married"/>
    <s v="Fully Meets"/>
    <n v="3"/>
  </r>
  <r>
    <n v="3954"/>
    <s v="Denisse"/>
    <s v="Hayes"/>
    <d v="2021-10-18T00:00:00"/>
    <x v="0"/>
    <x v="0"/>
    <x v="0"/>
    <x v="9"/>
    <s v="Gerald Carey"/>
    <s v="denisse.hayes@bilearner.com"/>
    <s v="CCDR"/>
    <s v="Active"/>
    <s v="Full-Time"/>
    <s v="Zone B"/>
    <s v="Temporary"/>
    <s v="Unk"/>
    <m/>
    <x v="2"/>
    <s v="General - Con"/>
    <d v="1946-11-11T00:00:00"/>
    <x v="519"/>
    <s v="70-79"/>
    <s v="MA"/>
    <s v="Flagger"/>
    <x v="0"/>
    <n v="87816"/>
    <s v="Hispanic"/>
    <s v="Married"/>
    <s v="Fully Meets"/>
    <n v="3"/>
  </r>
  <r>
    <n v="3955"/>
    <s v="Draven"/>
    <s v="Giles"/>
    <d v="2020-02-16T00:00:00"/>
    <x v="242"/>
    <x v="9"/>
    <x v="1"/>
    <x v="9"/>
    <s v="Aaron Richards"/>
    <s v="draven.giles@bilearner.com"/>
    <s v="SVG"/>
    <s v="Active"/>
    <s v="Contract"/>
    <s v="Zone C"/>
    <s v="Full-Time"/>
    <s v="Resignation"/>
    <s v="Detail positive wall bag project travel."/>
    <x v="2"/>
    <s v="Project Management - Con"/>
    <d v="1998-10-28T00:00:00"/>
    <x v="520"/>
    <s v="20-29"/>
    <s v="MA"/>
    <s v="Coordinator"/>
    <x v="0"/>
    <n v="31207"/>
    <s v="Hispanic"/>
    <s v="Married"/>
    <s v="Fully Meets"/>
    <n v="3"/>
  </r>
  <r>
    <n v="3956"/>
    <s v="Aliana"/>
    <s v="Shaw"/>
    <d v="2019-08-07T00:00:00"/>
    <x v="243"/>
    <x v="35"/>
    <x v="1"/>
    <x v="9"/>
    <s v="Joseph Shelton"/>
    <s v="aliana.shaw@bilearner.com"/>
    <s v="EW"/>
    <s v="Active"/>
    <s v="Contract"/>
    <s v="Zone A"/>
    <s v="Temporary"/>
    <s v="Retirement"/>
    <s v="Billion same enter green imagine mouth country."/>
    <x v="2"/>
    <s v="General - Sga"/>
    <d v="1997-01-02T00:00:00"/>
    <x v="521"/>
    <s v="20-29"/>
    <s v="TX"/>
    <s v="Foreman"/>
    <x v="0"/>
    <n v="6158"/>
    <s v="Black"/>
    <s v="Widowed"/>
    <s v="Fully Meets"/>
    <n v="3"/>
  </r>
  <r>
    <n v="3957"/>
    <s v="Makaila"/>
    <s v="Nixon"/>
    <d v="2022-01-03T00:00:00"/>
    <x v="0"/>
    <x v="0"/>
    <x v="0"/>
    <x v="9"/>
    <s v="Rose Conner"/>
    <s v="makaila.nixon@bilearner.com"/>
    <s v="MSC"/>
    <s v="Active"/>
    <s v="Contract"/>
    <s v="Zone C"/>
    <s v="Temporary"/>
    <s v="Unk"/>
    <m/>
    <x v="2"/>
    <s v="Field Operations"/>
    <d v="1991-01-02T00:00:00"/>
    <x v="522"/>
    <s v="30-39"/>
    <s v="TX"/>
    <s v="Administration"/>
    <x v="0"/>
    <n v="36554"/>
    <s v="Other"/>
    <s v="Divorced"/>
    <s v="Fully Meets"/>
    <n v="3"/>
  </r>
  <r>
    <n v="3958"/>
    <s v="Mohammed"/>
    <s v="Orr"/>
    <d v="2020-09-22T00:00:00"/>
    <x v="0"/>
    <x v="0"/>
    <x v="0"/>
    <x v="9"/>
    <s v="Jacqueline Huerta"/>
    <s v="mohammed.orr@bilearner.com"/>
    <s v="TNS"/>
    <s v="Active"/>
    <s v="Part-Time"/>
    <s v="Zone C"/>
    <s v="Full-Time"/>
    <s v="Unk"/>
    <m/>
    <x v="2"/>
    <s v="Field Operations"/>
    <d v="1974-09-18T00:00:00"/>
    <x v="523"/>
    <s v="50-59"/>
    <s v="TX"/>
    <s v="Foreman"/>
    <x v="0"/>
    <n v="53042"/>
    <s v="Hispanic"/>
    <s v="Married"/>
    <s v="PIP"/>
    <n v="3"/>
  </r>
  <r>
    <n v="3959"/>
    <s v="Braylen"/>
    <s v="Mendoza"/>
    <d v="2022-11-11T00:00:00"/>
    <x v="92"/>
    <x v="27"/>
    <x v="1"/>
    <x v="12"/>
    <s v="Douglas Chapman"/>
    <s v="braylen.mendoza@bilearner.com"/>
    <s v="PYZ"/>
    <s v="Terminated for Cause"/>
    <s v="Part-Time"/>
    <s v="Zone A"/>
    <s v="Full-Time"/>
    <s v="Resignation"/>
    <s v="Threat high fine everyone out."/>
    <x v="2"/>
    <s v="General - Con"/>
    <d v="1988-08-20T00:00:00"/>
    <x v="524"/>
    <s v="30-39"/>
    <s v="TX"/>
    <s v="Foreman"/>
    <x v="1"/>
    <n v="42665"/>
    <s v="Hispanic"/>
    <s v="Single"/>
    <s v="Fully Meets"/>
    <n v="3"/>
  </r>
  <r>
    <n v="3960"/>
    <s v="Andreas"/>
    <s v="Torres"/>
    <d v="2018-08-11T00:00:00"/>
    <x v="0"/>
    <x v="0"/>
    <x v="0"/>
    <x v="13"/>
    <s v="Guy Hansen"/>
    <s v="andreas.torres@bilearner.com"/>
    <s v="WBL"/>
    <s v="Active"/>
    <s v="Part-Time"/>
    <s v="Zone A"/>
    <s v="Full-Time"/>
    <s v="Unk"/>
    <m/>
    <x v="2"/>
    <s v="Field Operations"/>
    <d v="1947-04-05T00:00:00"/>
    <x v="525"/>
    <s v="70-79"/>
    <s v="TX"/>
    <s v="Laborer"/>
    <x v="1"/>
    <n v="95490"/>
    <s v="White"/>
    <s v="Married"/>
    <s v="Fully Meets"/>
    <n v="3"/>
  </r>
  <r>
    <n v="3961"/>
    <s v="Maddison"/>
    <s v="Perez"/>
    <d v="2023-03-31T00:00:00"/>
    <x v="0"/>
    <x v="0"/>
    <x v="0"/>
    <x v="14"/>
    <s v="Angela Gibson"/>
    <s v="maddison.perez@bilearner.com"/>
    <s v="NEL"/>
    <s v="Active"/>
    <s v="Full-Time"/>
    <s v="Zone A"/>
    <s v="Full-Time"/>
    <s v="Unk"/>
    <m/>
    <x v="2"/>
    <s v="Aerial"/>
    <d v="1978-06-19T00:00:00"/>
    <x v="526"/>
    <s v="40-49"/>
    <s v="MA"/>
    <s v="Lineman"/>
    <x v="1"/>
    <n v="74182"/>
    <s v="Black"/>
    <s v="Divorced"/>
    <s v="Fully Meets"/>
    <n v="3"/>
  </r>
  <r>
    <n v="3962"/>
    <s v="Charlize"/>
    <s v="Wagner"/>
    <d v="2021-03-10T00:00:00"/>
    <x v="0"/>
    <x v="0"/>
    <x v="0"/>
    <x v="8"/>
    <s v="Joseph Patton"/>
    <s v="charlize.wagner@bilearner.com"/>
    <s v="MSC"/>
    <s v="Active"/>
    <s v="Contract"/>
    <s v="Zone B"/>
    <s v="Part-Time"/>
    <s v="Unk"/>
    <m/>
    <x v="2"/>
    <s v="Aerial"/>
    <d v="1990-11-18T00:00:00"/>
    <x v="527"/>
    <s v="30-39"/>
    <s v="MA"/>
    <s v="Lineman"/>
    <x v="0"/>
    <n v="49449"/>
    <s v="Hispanic"/>
    <s v="Divorced"/>
    <s v="Fully Meets"/>
    <n v="3"/>
  </r>
  <r>
    <n v="3963"/>
    <s v="Micah"/>
    <s v="Pace"/>
    <d v="2019-08-30T00:00:00"/>
    <x v="0"/>
    <x v="0"/>
    <x v="0"/>
    <x v="15"/>
    <s v="Debra Mckenzie"/>
    <s v="micah.pace@bilearner.com"/>
    <s v="TNS"/>
    <s v="Active"/>
    <s v="Part-Time"/>
    <s v="Zone B"/>
    <s v="Temporary"/>
    <s v="Unk"/>
    <m/>
    <x v="2"/>
    <s v="Field Operations"/>
    <d v="1998-05-19T00:00:00"/>
    <x v="528"/>
    <s v="20-29"/>
    <s v="MA"/>
    <s v="Foreman"/>
    <x v="0"/>
    <n v="39060"/>
    <s v="Black"/>
    <s v="Widowed"/>
    <s v="Fully Meets"/>
    <n v="3"/>
  </r>
  <r>
    <n v="3964"/>
    <s v="Marlee"/>
    <s v="Stevens"/>
    <d v="2021-06-07T00:00:00"/>
    <x v="244"/>
    <x v="23"/>
    <x v="1"/>
    <x v="15"/>
    <s v="Wendy Jackson"/>
    <s v="marlee.stevens@bilearner.com"/>
    <s v="PYZ"/>
    <s v="Future Start"/>
    <s v="Part-Time"/>
    <s v="Zone A"/>
    <s v="Temporary"/>
    <s v="Involuntary"/>
    <s v="Soon agency begin song."/>
    <x v="2"/>
    <s v="Aerial"/>
    <d v="2001-02-26T00:00:00"/>
    <x v="529"/>
    <s v="20-29"/>
    <s v="MA"/>
    <s v="Lineman"/>
    <x v="1"/>
    <n v="21007"/>
    <s v="Black"/>
    <s v="Single"/>
    <s v="Exceeds"/>
    <n v="3"/>
  </r>
  <r>
    <n v="3965"/>
    <s v="Precious"/>
    <s v="Roth"/>
    <d v="2020-04-22T00:00:00"/>
    <x v="0"/>
    <x v="0"/>
    <x v="0"/>
    <x v="16"/>
    <s v="Shaun Bell"/>
    <s v="precious.roth@bilearner.com"/>
    <s v="WBL"/>
    <s v="Active"/>
    <s v="Contract"/>
    <s v="Zone B"/>
    <s v="Part-Time"/>
    <s v="Unk"/>
    <m/>
    <x v="2"/>
    <s v="General - Con"/>
    <d v="1998-11-01T00:00:00"/>
    <x v="530"/>
    <s v="20-29"/>
    <s v="MA"/>
    <s v="Laborer"/>
    <x v="0"/>
    <n v="12883"/>
    <s v="Other"/>
    <s v="Married"/>
    <s v="Fully Meets"/>
    <n v="3"/>
  </r>
  <r>
    <n v="3966"/>
    <s v="Konner"/>
    <s v="Villegas"/>
    <d v="2018-10-19T00:00:00"/>
    <x v="245"/>
    <x v="49"/>
    <x v="1"/>
    <x v="17"/>
    <s v="Ruth Myers"/>
    <s v="konner.villegas@bilearner.com"/>
    <s v="NEL"/>
    <s v="Future Start"/>
    <s v="Contract"/>
    <s v="Zone A"/>
    <s v="Part-Time"/>
    <s v="Voluntary"/>
    <s v="Tree six high notice after news."/>
    <x v="4"/>
    <s v="Field Operations"/>
    <d v="1978-04-28T00:00:00"/>
    <x v="531"/>
    <s v="40-49"/>
    <s v="MA"/>
    <s v="Laborer"/>
    <x v="0"/>
    <n v="5707"/>
    <s v="Black"/>
    <s v="Single"/>
    <s v="Fully Meets"/>
    <n v="3"/>
  </r>
  <r>
    <n v="3967"/>
    <s v="Anastasia"/>
    <s v="Gillespie"/>
    <d v="2018-12-03T00:00:00"/>
    <x v="246"/>
    <x v="7"/>
    <x v="1"/>
    <x v="10"/>
    <s v="Harold Jones"/>
    <s v="anastasia.gillespie@bilearner.com"/>
    <s v="MSC"/>
    <s v="Active"/>
    <s v="Full-Time"/>
    <s v="Zone A"/>
    <s v="Temporary"/>
    <s v="Involuntary"/>
    <s v="Today policy same expert close drive drug."/>
    <x v="2"/>
    <s v="Finance &amp; Accounting"/>
    <d v="1955-07-19T00:00:00"/>
    <x v="532"/>
    <s v="70-79"/>
    <s v="MA"/>
    <s v="Administration"/>
    <x v="0"/>
    <n v="10856"/>
    <s v="Black"/>
    <s v="Married"/>
    <s v="Fully Meets"/>
    <n v="3"/>
  </r>
  <r>
    <n v="3968"/>
    <s v="Emely"/>
    <s v="Rice"/>
    <d v="2021-02-20T00:00:00"/>
    <x v="0"/>
    <x v="0"/>
    <x v="0"/>
    <x v="10"/>
    <s v="Susan Smith"/>
    <s v="emely.rice@bilearner.com"/>
    <s v="NEL"/>
    <s v="Active"/>
    <s v="Contract"/>
    <s v="Zone B"/>
    <s v="Temporary"/>
    <s v="Unk"/>
    <m/>
    <x v="2"/>
    <s v="Engineers"/>
    <d v="1967-07-14T00:00:00"/>
    <x v="533"/>
    <s v="50-59"/>
    <s v="MA"/>
    <s v="Engineer"/>
    <x v="0"/>
    <n v="94663"/>
    <s v="Other"/>
    <s v="Married"/>
    <s v="Fully Meets"/>
    <n v="3"/>
  </r>
  <r>
    <n v="3969"/>
    <s v="Lewis"/>
    <s v="Nixon"/>
    <d v="2021-01-17T00:00:00"/>
    <x v="0"/>
    <x v="0"/>
    <x v="0"/>
    <x v="9"/>
    <s v="Derrick Johnson"/>
    <s v="lewis.nixon@bilearner.com"/>
    <s v="PL"/>
    <s v="Active"/>
    <s v="Contract"/>
    <s v="Zone A"/>
    <s v="Full-Time"/>
    <s v="Unk"/>
    <m/>
    <x v="2"/>
    <s v="Aerial"/>
    <d v="1966-06-18T00:00:00"/>
    <x v="534"/>
    <s v="50-59"/>
    <s v="MA"/>
    <s v="Lineman"/>
    <x v="0"/>
    <n v="61086"/>
    <s v="Asian"/>
    <s v="Divorced"/>
    <s v="Exceeds"/>
    <n v="3"/>
  </r>
  <r>
    <n v="3970"/>
    <s v="Macy"/>
    <s v="Webster"/>
    <d v="2020-10-04T00:00:00"/>
    <x v="247"/>
    <x v="31"/>
    <x v="1"/>
    <x v="9"/>
    <s v="Cynthia Gardner"/>
    <s v="macy.webster@bilearner.com"/>
    <s v="PYZ"/>
    <s v="Active"/>
    <s v="Part-Time"/>
    <s v="Zone B"/>
    <s v="Full-Time"/>
    <s v="Voluntary"/>
    <s v="Push reflect pay similar movement others morning."/>
    <x v="2"/>
    <s v="Field Operations"/>
    <d v="1950-11-08T00:00:00"/>
    <x v="535"/>
    <s v="70-79"/>
    <s v="MA"/>
    <s v="Foreman"/>
    <x v="0"/>
    <n v="44077"/>
    <s v="Other"/>
    <s v="Married"/>
    <s v="Exceeds"/>
    <n v="3"/>
  </r>
  <r>
    <n v="3971"/>
    <s v="Ciara"/>
    <s v="Acevedo"/>
    <d v="2021-01-29T00:00:00"/>
    <x v="0"/>
    <x v="0"/>
    <x v="0"/>
    <x v="9"/>
    <s v="Joel Hodge II"/>
    <s v="ciara.acevedo@bilearner.com"/>
    <s v="SVG"/>
    <s v="Active"/>
    <s v="Part-Time"/>
    <s v="Zone A"/>
    <s v="Temporary"/>
    <s v="Unk"/>
    <m/>
    <x v="2"/>
    <s v="General - Con"/>
    <d v="1958-10-31T00:00:00"/>
    <x v="536"/>
    <s v="60-69"/>
    <s v="TX"/>
    <s v="Technician"/>
    <x v="0"/>
    <n v="49694"/>
    <s v="Other"/>
    <s v="Widowed"/>
    <s v="Fully Meets"/>
    <n v="3"/>
  </r>
  <r>
    <n v="3972"/>
    <s v="Eleanor"/>
    <s v="Patton"/>
    <d v="2022-07-26T00:00:00"/>
    <x v="0"/>
    <x v="0"/>
    <x v="0"/>
    <x v="9"/>
    <s v="Raymond Wilson"/>
    <s v="eleanor.patton@bilearner.com"/>
    <s v="TNS"/>
    <s v="Active"/>
    <s v="Part-Time"/>
    <s v="Zone B"/>
    <s v="Part-Time"/>
    <s v="Unk"/>
    <m/>
    <x v="2"/>
    <s v="General - Con"/>
    <d v="1955-06-07T00:00:00"/>
    <x v="537"/>
    <s v="70-79"/>
    <s v="TX"/>
    <s v="Foreman"/>
    <x v="0"/>
    <n v="21727"/>
    <s v="Black"/>
    <s v="Divorced"/>
    <s v="Fully Meets"/>
    <n v="3"/>
  </r>
  <r>
    <n v="3973"/>
    <s v="Brooklyn"/>
    <s v="Tanner"/>
    <d v="2018-09-21T00:00:00"/>
    <x v="34"/>
    <x v="52"/>
    <x v="1"/>
    <x v="9"/>
    <s v="Jason Sims"/>
    <s v="brooklyn.tanner@bilearner.com"/>
    <s v="WBL"/>
    <s v="Terminated for Cause"/>
    <s v="Part-Time"/>
    <s v="Zone C"/>
    <s v="Temporary"/>
    <s v="Resignation"/>
    <s v="Professor now audience lay box."/>
    <x v="2"/>
    <s v="Field Operations"/>
    <d v="1973-05-22T00:00:00"/>
    <x v="538"/>
    <s v="50-59"/>
    <s v="TX"/>
    <s v="Laborer"/>
    <x v="0"/>
    <n v="50856"/>
    <s v="Hispanic"/>
    <s v="Single"/>
    <s v="Exceeds"/>
    <n v="3"/>
  </r>
  <r>
    <n v="3974"/>
    <s v="Zander"/>
    <s v="Franco"/>
    <d v="2018-12-25T00:00:00"/>
    <x v="248"/>
    <x v="4"/>
    <x v="1"/>
    <x v="12"/>
    <s v="Ronnie Garcia"/>
    <s v="zander.franco@bilearner.com"/>
    <s v="BPC"/>
    <s v="Terminated for Cause"/>
    <s v="Part-Time"/>
    <s v="Zone C"/>
    <s v="Full-Time"/>
    <s v="Involuntary"/>
    <s v="Way appear summer strong."/>
    <x v="2"/>
    <s v="General - Eng"/>
    <d v="1986-01-07T00:00:00"/>
    <x v="539"/>
    <s v="30-39"/>
    <s v="TX"/>
    <s v="Engineer"/>
    <x v="1"/>
    <n v="97255"/>
    <s v="Other"/>
    <s v="Married"/>
    <s v="Exceeds"/>
    <n v="3"/>
  </r>
  <r>
    <n v="3975"/>
    <s v="Kianna"/>
    <s v="Rhodes"/>
    <d v="2020-11-03T00:00:00"/>
    <x v="157"/>
    <x v="36"/>
    <x v="1"/>
    <x v="13"/>
    <s v="Curtis Hill"/>
    <s v="kianna.rhodes@bilearner.com"/>
    <s v="CCDR"/>
    <s v="Terminated for Cause"/>
    <s v="Part-Time"/>
    <s v="Zone B"/>
    <s v="Temporary"/>
    <s v="Voluntary"/>
    <s v="Doctor good process certainly successful ask."/>
    <x v="2"/>
    <s v="Field Operations"/>
    <d v="1999-01-25T00:00:00"/>
    <x v="540"/>
    <s v="20-29"/>
    <s v="TX"/>
    <s v="Technician"/>
    <x v="1"/>
    <n v="44793"/>
    <s v="Asian"/>
    <s v="Single"/>
    <s v="Fully Meets"/>
    <n v="3"/>
  </r>
  <r>
    <n v="3976"/>
    <s v="Kinsley"/>
    <s v="Braun"/>
    <d v="2021-10-22T00:00:00"/>
    <x v="0"/>
    <x v="0"/>
    <x v="0"/>
    <x v="8"/>
    <s v="Curtis Mathis"/>
    <s v="kinsley.braun@bilearner.com"/>
    <s v="MSC"/>
    <s v="Active"/>
    <s v="Full-Time"/>
    <s v="Zone C"/>
    <s v="Temporary"/>
    <s v="Unk"/>
    <m/>
    <x v="2"/>
    <s v="Field Operations"/>
    <d v="1991-11-17T00:00:00"/>
    <x v="541"/>
    <s v="30-39"/>
    <s v="MA"/>
    <s v="Laborer"/>
    <x v="0"/>
    <n v="24094"/>
    <s v="White"/>
    <s v="Divorced"/>
    <s v="Fully Meets"/>
    <n v="3"/>
  </r>
  <r>
    <n v="3977"/>
    <s v="Gordon"/>
    <s v="Wu"/>
    <d v="2018-08-27T00:00:00"/>
    <x v="0"/>
    <x v="0"/>
    <x v="0"/>
    <x v="15"/>
    <s v="Bryan Sanchez"/>
    <s v="gordon.wu@bilearner.com"/>
    <s v="TNS"/>
    <s v="Active"/>
    <s v="Full-Time"/>
    <s v="Zone A"/>
    <s v="Full-Time"/>
    <s v="Unk"/>
    <m/>
    <x v="2"/>
    <s v="Wireline Construction"/>
    <d v="1943-08-19T00:00:00"/>
    <x v="542"/>
    <s v="80-89"/>
    <s v="MA"/>
    <s v="Apprentice"/>
    <x v="0"/>
    <n v="41670"/>
    <s v="Black"/>
    <s v="Divorced"/>
    <s v="Fully Meets"/>
    <n v="3"/>
  </r>
  <r>
    <n v="3978"/>
    <s v="Maryjane"/>
    <s v="Cross"/>
    <d v="2020-07-12T00:00:00"/>
    <x v="0"/>
    <x v="0"/>
    <x v="0"/>
    <x v="15"/>
    <s v="Mark Hines DDS"/>
    <s v="maryjane.cross@bilearner.com"/>
    <s v="PYZ"/>
    <s v="Active"/>
    <s v="Part-Time"/>
    <s v="Zone B"/>
    <s v="Part-Time"/>
    <s v="Unk"/>
    <m/>
    <x v="2"/>
    <s v="General - Con"/>
    <d v="1980-04-26T00:00:00"/>
    <x v="543"/>
    <s v="40-49"/>
    <s v="MA"/>
    <s v="Laborer"/>
    <x v="1"/>
    <n v="56453"/>
    <s v="Asian"/>
    <s v="Widowed"/>
    <s v="Fully Meets"/>
    <n v="3"/>
  </r>
  <r>
    <n v="3979"/>
    <s v="Peyton"/>
    <s v="Phelps"/>
    <d v="2021-01-25T00:00:00"/>
    <x v="249"/>
    <x v="40"/>
    <x v="1"/>
    <x v="16"/>
    <s v="Emma Allen"/>
    <s v="peyton.phelps@bilearner.com"/>
    <s v="WBL"/>
    <s v="Future Start"/>
    <s v="Contract"/>
    <s v="Zone C"/>
    <s v="Temporary"/>
    <s v="Resignation"/>
    <s v="Front car keep."/>
    <x v="2"/>
    <s v="Technology / It"/>
    <d v="1967-10-30T00:00:00"/>
    <x v="544"/>
    <s v="50-59"/>
    <s v="MA"/>
    <s v="Controller"/>
    <x v="0"/>
    <n v="5067"/>
    <s v="Black"/>
    <s v="Married"/>
    <s v="Fully Meets"/>
    <n v="3"/>
  </r>
  <r>
    <n v="3980"/>
    <s v="Carmen"/>
    <s v="Atkins"/>
    <d v="2020-05-11T00:00:00"/>
    <x v="0"/>
    <x v="0"/>
    <x v="0"/>
    <x v="10"/>
    <s v="John Hart"/>
    <s v="carmen.atkins@bilearner.com"/>
    <s v="PL"/>
    <s v="Active"/>
    <s v="Full-Time"/>
    <s v="Zone C"/>
    <s v="Full-Time"/>
    <s v="Unk"/>
    <m/>
    <x v="2"/>
    <s v="Project Management - Con"/>
    <d v="1975-12-02T00:00:00"/>
    <x v="545"/>
    <s v="50-59"/>
    <s v="MA"/>
    <s v="Project Manager"/>
    <x v="0"/>
    <n v="39598"/>
    <s v="White"/>
    <s v="Married"/>
    <s v="Exceeds"/>
    <n v="3"/>
  </r>
  <r>
    <n v="3981"/>
    <s v="Kiara"/>
    <s v="Fox"/>
    <d v="2020-07-24T00:00:00"/>
    <x v="132"/>
    <x v="30"/>
    <x v="1"/>
    <x v="10"/>
    <s v="Richard Bailey"/>
    <s v="kiara.fox@bilearner.com"/>
    <s v="BPC"/>
    <s v="Active"/>
    <s v="Full-Time"/>
    <s v="Zone A"/>
    <s v="Temporary"/>
    <s v="Resignation"/>
    <s v="In throw short war process series ground."/>
    <x v="2"/>
    <s v="Field Operations"/>
    <d v="1960-02-07T00:00:00"/>
    <x v="546"/>
    <s v="60-69"/>
    <s v="MA"/>
    <s v="Laborer"/>
    <x v="0"/>
    <n v="35765"/>
    <s v="Black"/>
    <s v="Divorced"/>
    <s v="Fully Meets"/>
    <n v="3"/>
  </r>
  <r>
    <n v="3982"/>
    <s v="Yair"/>
    <s v="Jennings"/>
    <d v="2022-08-09T00:00:00"/>
    <x v="0"/>
    <x v="0"/>
    <x v="0"/>
    <x v="9"/>
    <s v="Beverly Parker"/>
    <s v="yair.jennings@bilearner.com"/>
    <s v="CCDR"/>
    <s v="Active"/>
    <s v="Part-Time"/>
    <s v="Zone B"/>
    <s v="Part-Time"/>
    <s v="Unk"/>
    <m/>
    <x v="2"/>
    <s v="Aerial"/>
    <d v="1957-06-12T00:00:00"/>
    <x v="547"/>
    <s v="60-69"/>
    <s v="MA"/>
    <s v="Laborer"/>
    <x v="0"/>
    <n v="24218"/>
    <s v="Other"/>
    <s v="Married"/>
    <s v="Needs Improvement"/>
    <n v="3"/>
  </r>
  <r>
    <n v="3983"/>
    <s v="Kaylie"/>
    <s v="Velazquez"/>
    <d v="2022-06-12T00:00:00"/>
    <x v="0"/>
    <x v="0"/>
    <x v="0"/>
    <x v="9"/>
    <s v="Daniel Hart"/>
    <s v="kaylie.velazquez@bilearner.com"/>
    <s v="SVG"/>
    <s v="Active"/>
    <s v="Full-Time"/>
    <s v="Zone A"/>
    <s v="Full-Time"/>
    <s v="Unk"/>
    <m/>
    <x v="2"/>
    <s v="Field Operations"/>
    <d v="1964-04-12T00:00:00"/>
    <x v="548"/>
    <s v="60-69"/>
    <s v="MA"/>
    <s v="Technician"/>
    <x v="0"/>
    <n v="62116"/>
    <s v="Hispanic"/>
    <s v="Married"/>
    <s v="Exceeds"/>
    <n v="3"/>
  </r>
  <r>
    <n v="3984"/>
    <s v="Christine"/>
    <s v="Skinner"/>
    <d v="2022-02-10T00:00:00"/>
    <x v="230"/>
    <x v="19"/>
    <x v="1"/>
    <x v="9"/>
    <s v="Thomas Ramirez"/>
    <s v="christine.skinner@bilearner.com"/>
    <s v="EW"/>
    <s v="Active"/>
    <s v="Contract"/>
    <s v="Zone B"/>
    <s v="Full-Time"/>
    <s v="Retirement"/>
    <s v="If require particularly civil."/>
    <x v="2"/>
    <s v="Wireline Construction"/>
    <d v="1963-07-23T00:00:00"/>
    <x v="549"/>
    <s v="60-69"/>
    <s v="TX"/>
    <s v="Laborer"/>
    <x v="0"/>
    <n v="67986"/>
    <s v="Hispanic"/>
    <s v="Single"/>
    <s v="Fully Meets"/>
    <n v="3"/>
  </r>
  <r>
    <n v="3985"/>
    <s v="Zayne"/>
    <s v="Mccullough"/>
    <d v="2023-01-13T00:00:00"/>
    <x v="250"/>
    <x v="26"/>
    <x v="1"/>
    <x v="9"/>
    <s v="Melissa Turner"/>
    <s v="zayne.mccullough@bilearner.com"/>
    <s v="MSC"/>
    <s v="Terminated for Cause"/>
    <s v="Part-Time"/>
    <s v="Zone A"/>
    <s v="Part-Time"/>
    <s v="Resignation"/>
    <s v="Network dinner again position three."/>
    <x v="2"/>
    <s v="People Services"/>
    <d v="1992-01-18T00:00:00"/>
    <x v="550"/>
    <s v="30-39"/>
    <s v="TX"/>
    <s v="Director"/>
    <x v="1"/>
    <n v="26193"/>
    <s v="White"/>
    <s v="Widowed"/>
    <s v="Fully Meets"/>
    <n v="3"/>
  </r>
  <r>
    <n v="3986"/>
    <s v="Dennis"/>
    <s v="Key"/>
    <d v="2020-03-10T00:00:00"/>
    <x v="0"/>
    <x v="0"/>
    <x v="0"/>
    <x v="9"/>
    <s v="Lynn Jackson"/>
    <s v="dennis.key@bilearner.com"/>
    <s v="TNS"/>
    <s v="Active"/>
    <s v="Part-Time"/>
    <s v="Zone A"/>
    <s v="Temporary"/>
    <s v="Unk"/>
    <m/>
    <x v="2"/>
    <s v="Catv"/>
    <d v="1972-11-27T00:00:00"/>
    <x v="551"/>
    <s v="50-59"/>
    <s v="TX"/>
    <s v="Supervisor"/>
    <x v="0"/>
    <n v="46762"/>
    <s v="Hispanic"/>
    <s v="Married"/>
    <s v="Fully Meets"/>
    <n v="3"/>
  </r>
  <r>
    <n v="3987"/>
    <s v="Aydan"/>
    <s v="Benjamin"/>
    <d v="2022-02-25T00:00:00"/>
    <x v="251"/>
    <x v="26"/>
    <x v="1"/>
    <x v="12"/>
    <s v="Lindsay Nelson"/>
    <s v="aydan.benjamin@bilearner.com"/>
    <s v="PYZ"/>
    <s v="Terminated for Cause"/>
    <s v="Full-Time"/>
    <s v="Zone A"/>
    <s v="Full-Time"/>
    <s v="Retirement"/>
    <s v="Appear happen list."/>
    <x v="2"/>
    <s v="Catv"/>
    <d v="1982-05-03T00:00:00"/>
    <x v="552"/>
    <s v="40-49"/>
    <s v="TX"/>
    <s v="Supervisor"/>
    <x v="1"/>
    <n v="81376"/>
    <s v="Other"/>
    <s v="Widowed"/>
    <s v="Exceeds"/>
    <n v="3"/>
  </r>
  <r>
    <n v="3988"/>
    <s v="Kenzie"/>
    <s v="Mullins"/>
    <d v="2022-07-21T00:00:00"/>
    <x v="252"/>
    <x v="26"/>
    <x v="1"/>
    <x v="8"/>
    <s v="Anthony Williams"/>
    <s v="kenzie.mullins@bilearner.com"/>
    <s v="SVG"/>
    <s v="Leave of Absence"/>
    <s v="Contract"/>
    <s v="Zone A"/>
    <s v="Temporary"/>
    <s v="Voluntary"/>
    <s v="Successful center consider."/>
    <x v="2"/>
    <s v="Shop (Fleet)"/>
    <d v="1981-06-17T00:00:00"/>
    <x v="553"/>
    <s v="40-49"/>
    <s v="MA"/>
    <s v="Mechanic"/>
    <x v="0"/>
    <n v="73583"/>
    <s v="White"/>
    <s v="Widowed"/>
    <s v="Fully Meets"/>
    <n v="3"/>
  </r>
  <r>
    <n v="3989"/>
    <s v="Asa"/>
    <s v="Pham"/>
    <d v="2022-07-11T00:00:00"/>
    <x v="0"/>
    <x v="0"/>
    <x v="0"/>
    <x v="8"/>
    <s v="Mr. Jason Brock"/>
    <s v="asa.pham@bilearner.com"/>
    <s v="TNS"/>
    <s v="Active"/>
    <s v="Full-Time"/>
    <s v="Zone C"/>
    <s v="Part-Time"/>
    <s v="Unk"/>
    <m/>
    <x v="2"/>
    <s v="General - Con"/>
    <d v="1952-06-18T00:00:00"/>
    <x v="554"/>
    <s v="70-79"/>
    <s v="MA"/>
    <s v="Foreman"/>
    <x v="0"/>
    <n v="43953"/>
    <s v="Asian"/>
    <s v="Widowed"/>
    <s v="Fully Meets"/>
    <n v="3"/>
  </r>
  <r>
    <n v="3990"/>
    <s v="Damarion"/>
    <s v="Schneider"/>
    <d v="2019-12-02T00:00:00"/>
    <x v="253"/>
    <x v="11"/>
    <x v="1"/>
    <x v="15"/>
    <s v="Caitlin Murphy"/>
    <s v="damarion.schneider@bilearner.com"/>
    <s v="WBL"/>
    <s v="Future Start"/>
    <s v="Contract"/>
    <s v="Zone C"/>
    <s v="Temporary"/>
    <s v="Involuntary"/>
    <s v="Follow hit perform arm."/>
    <x v="2"/>
    <s v="Safety"/>
    <d v="1956-12-18T00:00:00"/>
    <x v="555"/>
    <s v="60-69"/>
    <s v="MA"/>
    <s v="Safety"/>
    <x v="1"/>
    <n v="73329"/>
    <s v="White"/>
    <s v="Divorced"/>
    <s v="Fully Meets"/>
    <n v="3"/>
  </r>
  <r>
    <n v="3991"/>
    <s v="Talan"/>
    <s v="Rodgers"/>
    <d v="2023-04-10T00:00:00"/>
    <x v="0"/>
    <x v="0"/>
    <x v="0"/>
    <x v="15"/>
    <s v="Ashley Cervantes"/>
    <s v="talan.rodgers@bilearner.com"/>
    <s v="BPC"/>
    <s v="Active"/>
    <s v="Contract"/>
    <s v="Zone B"/>
    <s v="Full-Time"/>
    <s v="Unk"/>
    <m/>
    <x v="2"/>
    <s v="Project Management - Con"/>
    <d v="1974-03-09T00:00:00"/>
    <x v="556"/>
    <s v="50-59"/>
    <s v="MA"/>
    <s v="Coordinator"/>
    <x v="1"/>
    <n v="89576"/>
    <s v="Black"/>
    <s v="Single"/>
    <s v="Fully Meets"/>
    <n v="3"/>
  </r>
  <r>
    <n v="3992"/>
    <s v="Evelin"/>
    <s v="Snow"/>
    <d v="2022-12-08T00:00:00"/>
    <x v="63"/>
    <x v="26"/>
    <x v="1"/>
    <x v="10"/>
    <s v="Roy Villegas"/>
    <s v="evelin.snow@bilearner.com"/>
    <s v="SVG"/>
    <s v="Active"/>
    <s v="Part-Time"/>
    <s v="Zone A"/>
    <s v="Full-Time"/>
    <s v="Voluntary"/>
    <s v="Teach left short key over."/>
    <x v="2"/>
    <s v="General - Eng"/>
    <d v="1961-12-28T00:00:00"/>
    <x v="557"/>
    <s v="60-69"/>
    <s v="MA"/>
    <s v="Technician"/>
    <x v="1"/>
    <n v="49077"/>
    <s v="Black"/>
    <s v="Married"/>
    <s v="Fully Meets"/>
    <n v="3"/>
  </r>
  <r>
    <n v="3993"/>
    <s v="Sienna"/>
    <s v="Preston"/>
    <d v="2022-06-22T00:00:00"/>
    <x v="0"/>
    <x v="0"/>
    <x v="0"/>
    <x v="10"/>
    <s v="Gregory Ramirez"/>
    <s v="sienna.preston@bilearner.com"/>
    <s v="PYZ"/>
    <s v="Active"/>
    <s v="Contract"/>
    <s v="Zone C"/>
    <s v="Full-Time"/>
    <s v="Unk"/>
    <m/>
    <x v="2"/>
    <s v="Field Operations"/>
    <d v="1996-05-24T00:00:00"/>
    <x v="237"/>
    <s v="20-29"/>
    <s v="MA"/>
    <s v="Foreman"/>
    <x v="0"/>
    <n v="42676"/>
    <s v="Asian"/>
    <s v="Married"/>
    <s v="Fully Meets"/>
    <n v="3"/>
  </r>
  <r>
    <n v="3994"/>
    <s v="Taylor"/>
    <s v="Dennis"/>
    <d v="2022-09-22T00:00:00"/>
    <x v="0"/>
    <x v="0"/>
    <x v="0"/>
    <x v="10"/>
    <s v="Latoya Lam"/>
    <s v="taylor.dennis@bilearner.com"/>
    <s v="PL"/>
    <s v="Active"/>
    <s v="Full-Time"/>
    <s v="Zone A"/>
    <s v="Full-Time"/>
    <s v="Unk"/>
    <m/>
    <x v="2"/>
    <s v="Field Operations"/>
    <d v="1987-02-08T00:00:00"/>
    <x v="558"/>
    <s v="30-39"/>
    <s v="MA"/>
    <s v="Top Hand"/>
    <x v="0"/>
    <n v="53464"/>
    <s v="Asian"/>
    <s v="Single"/>
    <s v="Fully Meets"/>
    <n v="3"/>
  </r>
  <r>
    <n v="3995"/>
    <s v="Cortez"/>
    <s v="Murillo"/>
    <d v="2019-07-15T00:00:00"/>
    <x v="254"/>
    <x v="36"/>
    <x v="1"/>
    <x v="9"/>
    <s v="Stuart White"/>
    <s v="cortez.murillo@bilearner.com"/>
    <s v="NEL"/>
    <s v="Active"/>
    <s v="Full-Time"/>
    <s v="Zone A"/>
    <s v="Temporary"/>
    <s v="Resignation"/>
    <s v="Or break sea say owner. Often guy local."/>
    <x v="2"/>
    <s v="Wireline Construction"/>
    <d v="1946-12-08T00:00:00"/>
    <x v="559"/>
    <s v="70-79"/>
    <s v="MA"/>
    <s v="Project Manager"/>
    <x v="0"/>
    <n v="95641"/>
    <s v="Black"/>
    <s v="Widowed"/>
    <s v="Exceeds"/>
    <n v="3"/>
  </r>
  <r>
    <n v="3996"/>
    <s v="Leonel"/>
    <s v="Combs"/>
    <d v="2021-09-01T00:00:00"/>
    <x v="0"/>
    <x v="0"/>
    <x v="0"/>
    <x v="9"/>
    <s v="Summer Carter"/>
    <s v="leonel.combs@bilearner.com"/>
    <s v="MSC"/>
    <s v="Active"/>
    <s v="Part-Time"/>
    <s v="Zone C"/>
    <s v="Full-Time"/>
    <s v="Unk"/>
    <m/>
    <x v="2"/>
    <s v="Catv"/>
    <d v="1999-11-29T00:00:00"/>
    <x v="560"/>
    <s v="20-29"/>
    <s v="MA"/>
    <s v="Laborer"/>
    <x v="0"/>
    <n v="82286"/>
    <s v="White"/>
    <s v="Widowed"/>
    <s v="Fully Meets"/>
    <n v="3"/>
  </r>
  <r>
    <n v="3997"/>
    <s v="Carmen"/>
    <s v="Frost"/>
    <d v="2019-07-16T00:00:00"/>
    <x v="0"/>
    <x v="0"/>
    <x v="0"/>
    <x v="9"/>
    <s v="Jordan George"/>
    <s v="carmen.frost@bilearner.com"/>
    <s v="EW"/>
    <s v="Active"/>
    <s v="Contract"/>
    <s v="Zone A"/>
    <s v="Temporary"/>
    <s v="Unk"/>
    <m/>
    <x v="2"/>
    <s v="Engineers"/>
    <d v="1946-12-02T00:00:00"/>
    <x v="561"/>
    <s v="70-79"/>
    <s v="TX"/>
    <s v="Project Manager"/>
    <x v="1"/>
    <n v="72560"/>
    <s v="Black"/>
    <s v="Single"/>
    <s v="Needs Improvement"/>
    <n v="3"/>
  </r>
  <r>
    <n v="3998"/>
    <s v="Ace"/>
    <s v="Krause"/>
    <d v="2021-12-24T00:00:00"/>
    <x v="255"/>
    <x v="20"/>
    <x v="1"/>
    <x v="9"/>
    <s v="Brittany Rubio"/>
    <s v="ace.krause@bilearner.com"/>
    <s v="CCDR"/>
    <s v="Terminated for Cause"/>
    <s v="Full-Time"/>
    <s v="Zone B"/>
    <s v="Full-Time"/>
    <s v="Resignation"/>
    <s v="Performance reflect military enter color."/>
    <x v="2"/>
    <s v="Yard (Material Handling)"/>
    <d v="1971-01-22T00:00:00"/>
    <x v="562"/>
    <s v="50-59"/>
    <s v="TX"/>
    <s v="Administrative"/>
    <x v="0"/>
    <n v="82557"/>
    <s v="Other"/>
    <s v="Married"/>
    <s v="Fully Meets"/>
    <n v="3"/>
  </r>
  <r>
    <n v="3999"/>
    <s v="Reuben"/>
    <s v="Davila"/>
    <d v="2019-04-17T00:00:00"/>
    <x v="256"/>
    <x v="41"/>
    <x v="1"/>
    <x v="9"/>
    <s v="John Henderson"/>
    <s v="reuben.davila@bilearner.com"/>
    <s v="BPC"/>
    <s v="Terminated for Cause"/>
    <s v="Full-Time"/>
    <s v="Zone B"/>
    <s v="Full-Time"/>
    <s v="Involuntary"/>
    <s v="Ball when check interview score manager."/>
    <x v="2"/>
    <s v="Engineers"/>
    <d v="1943-02-01T00:00:00"/>
    <x v="563"/>
    <s v="80-89"/>
    <s v="TX"/>
    <s v="Engineer"/>
    <x v="1"/>
    <n v="13760"/>
    <s v="Asian"/>
    <s v="Single"/>
    <s v="Exceeds"/>
    <n v="3"/>
  </r>
  <r>
    <n v="4000"/>
    <s v="Angelique"/>
    <s v="Mann"/>
    <d v="2019-10-26T00:00:00"/>
    <x v="257"/>
    <x v="23"/>
    <x v="1"/>
    <x v="12"/>
    <s v="Eugene Morgan"/>
    <s v="angelique.mann@bilearner.com"/>
    <s v="PYZ"/>
    <s v="Terminated for Cause"/>
    <s v="Contract"/>
    <s v="Zone C"/>
    <s v="Full-Time"/>
    <s v="Involuntary"/>
    <s v="Stop air whole generation adult song."/>
    <x v="2"/>
    <s v="Field Operations"/>
    <d v="1960-03-31T00:00:00"/>
    <x v="564"/>
    <s v="60-69"/>
    <s v="TX"/>
    <s v="Technician"/>
    <x v="1"/>
    <n v="18464"/>
    <s v="Black"/>
    <s v="Divorced"/>
    <s v="Fully Meets"/>
    <n v="3"/>
  </r>
  <r>
    <n v="1001"/>
    <s v="Susan"/>
    <s v="Exantus"/>
    <d v="2019-08-29T00:00:00"/>
    <x v="0"/>
    <x v="0"/>
    <x v="0"/>
    <x v="17"/>
    <s v="Angela Carlson"/>
    <s v="susan.exantus@bilearner.com"/>
    <s v="BPC"/>
    <s v="Active"/>
    <s v="Part-Time"/>
    <s v="Zone A"/>
    <s v="Part-Time"/>
    <s v="Unk"/>
    <m/>
    <x v="4"/>
    <s v="Engineers"/>
    <d v="1957-09-21T00:00:00"/>
    <x v="565"/>
    <s v="60-69"/>
    <s v="MA"/>
    <s v="Engineer"/>
    <x v="0"/>
    <n v="1749"/>
    <s v="Black"/>
    <s v="Married"/>
    <s v="Fully Meets"/>
    <n v="3"/>
  </r>
  <r>
    <n v="1002"/>
    <s v="Sandra"/>
    <s v="Martin"/>
    <d v="2022-12-12T00:00:00"/>
    <x v="258"/>
    <x v="34"/>
    <x v="1"/>
    <x v="17"/>
    <s v="Angela Hayes"/>
    <s v="sandra.martin@bilearner.com"/>
    <s v="NEL"/>
    <s v="Active"/>
    <s v="Part-Time"/>
    <s v="Zone A"/>
    <s v="Temporary"/>
    <s v="Involuntary"/>
    <s v="Behind buy our of very claim."/>
    <x v="4"/>
    <s v="Catv"/>
    <d v="1950-07-08T00:00:00"/>
    <x v="566"/>
    <s v="70-79"/>
    <s v="MA"/>
    <s v="Foreman"/>
    <x v="0"/>
    <n v="2135"/>
    <s v="Asian"/>
    <s v="Widowed"/>
    <s v="Fully Meets"/>
    <n v="3"/>
  </r>
  <r>
    <n v="1003"/>
    <s v="Keyla"/>
    <s v="Del Bosque"/>
    <d v="2023-03-08T00:00:00"/>
    <x v="259"/>
    <x v="11"/>
    <x v="1"/>
    <x v="17"/>
    <s v="Christina Copeland"/>
    <s v="keyla.del bosque@bilearner.com"/>
    <s v="WBL"/>
    <s v="Active"/>
    <s v="Contract"/>
    <s v="Zone A"/>
    <s v="Part-Time"/>
    <s v="Voluntary"/>
    <s v="Some make teach quite range seem conference."/>
    <x v="4"/>
    <s v="Field Operations"/>
    <d v="1973-11-23T00:00:00"/>
    <x v="567"/>
    <s v="50-59"/>
    <s v="MA"/>
    <s v="Foreman"/>
    <x v="0"/>
    <n v="2176"/>
    <s v="White"/>
    <s v="Married"/>
    <s v="Fully Meets"/>
    <n v="3"/>
  </r>
  <r>
    <n v="1004"/>
    <s v="Andrew"/>
    <s v="Szabo"/>
    <d v="2020-05-29T00:00:00"/>
    <x v="260"/>
    <x v="28"/>
    <x v="1"/>
    <x v="17"/>
    <s v="Jennifer Cohen"/>
    <s v="andrew.szabo@bilearner.com"/>
    <s v="PYZ"/>
    <s v="Active"/>
    <s v="Part-Time"/>
    <s v="Zone C"/>
    <s v="Part-Time"/>
    <s v="Involuntary"/>
    <s v="Enter beautiful social store."/>
    <x v="4"/>
    <s v="Project Management - Con"/>
    <d v="1957-01-27T00:00:00"/>
    <x v="568"/>
    <s v="60-69"/>
    <s v="MA"/>
    <s v="Coordinator"/>
    <x v="1"/>
    <n v="2140"/>
    <s v="Black"/>
    <s v="Single"/>
    <s v="Fully Meets"/>
    <n v="3"/>
  </r>
  <r>
    <n v="1005"/>
    <s v="Luke"/>
    <s v="Patronick"/>
    <d v="2022-09-16T00:00:00"/>
    <x v="0"/>
    <x v="0"/>
    <x v="0"/>
    <x v="17"/>
    <s v="Mr. Jesus Richards"/>
    <s v="luke.patronick@bilearner.com"/>
    <s v="SVG"/>
    <s v="Active"/>
    <s v="Full-Time"/>
    <s v="Zone B"/>
    <s v="Temporary"/>
    <s v="Unk"/>
    <m/>
    <x v="4"/>
    <s v="Field Operations"/>
    <d v="1970-07-28T00:00:00"/>
    <x v="569"/>
    <s v="50-59"/>
    <s v="MA"/>
    <s v="Project Manager"/>
    <x v="1"/>
    <n v="1844"/>
    <s v="Black"/>
    <s v="Divorced"/>
    <s v="Fully Meets"/>
    <n v="3"/>
  </r>
  <r>
    <n v="1006"/>
    <s v="Colby"/>
    <s v="Andreola"/>
    <d v="2021-08-15T00:00:00"/>
    <x v="261"/>
    <x v="19"/>
    <x v="1"/>
    <x v="17"/>
    <s v="Beth Johnson"/>
    <s v="colby.andreola@bilearner.com"/>
    <s v="MSC"/>
    <s v="Active"/>
    <s v="Full-Time"/>
    <s v="Zone C"/>
    <s v="Part-Time"/>
    <s v="Resignation"/>
    <s v="Throughout yet in serious here wish."/>
    <x v="4"/>
    <s v="Engineers"/>
    <d v="1959-02-19T00:00:00"/>
    <x v="570"/>
    <s v="60-69"/>
    <s v="MA"/>
    <s v="Administrative"/>
    <x v="0"/>
    <n v="2110"/>
    <s v="White"/>
    <s v="Widowed"/>
    <s v="Fully Meets"/>
    <n v="3"/>
  </r>
  <r>
    <n v="1007"/>
    <s v="Edward"/>
    <b v="1"/>
    <d v="2020-10-25T00:00:00"/>
    <x v="262"/>
    <x v="16"/>
    <x v="1"/>
    <x v="17"/>
    <s v="Raymond Adams"/>
    <s v="edward.true@bilearner.com"/>
    <s v="SVG"/>
    <s v="Voluntarily Terminated"/>
    <s v="Part-Time"/>
    <s v="Zone A"/>
    <s v="Part-Time"/>
    <s v="Involuntary"/>
    <s v="Recently however meeting economic."/>
    <x v="4"/>
    <s v="General - Con"/>
    <d v="2000-03-18T00:00:00"/>
    <x v="571"/>
    <s v="20-29"/>
    <s v="MA"/>
    <s v="Lineman"/>
    <x v="1"/>
    <n v="2451"/>
    <s v="Black"/>
    <s v="Widowed"/>
    <s v="Fully Meets"/>
    <n v="3"/>
  </r>
  <r>
    <n v="1008"/>
    <s v="Judith"/>
    <s v="Carabbio"/>
    <d v="2019-08-28T00:00:00"/>
    <x v="263"/>
    <x v="27"/>
    <x v="1"/>
    <x v="17"/>
    <s v="Jessica Rhodes"/>
    <s v="judith.carabbio@bilearner.com"/>
    <s v="BPC"/>
    <s v="Active"/>
    <s v="Contract"/>
    <s v="Zone B"/>
    <s v="Temporary"/>
    <s v="Voluntary"/>
    <s v="Instead story skill financial who."/>
    <x v="4"/>
    <s v="General - Con"/>
    <d v="1981-12-21T00:00:00"/>
    <x v="572"/>
    <s v="40-49"/>
    <s v="MA"/>
    <s v="Foreman"/>
    <x v="0"/>
    <n v="2132"/>
    <s v="Hispanic"/>
    <s v="Married"/>
    <s v="Fully Meets"/>
    <n v="3"/>
  </r>
  <r>
    <n v="1009"/>
    <s v="Adell"/>
    <s v="Saada"/>
    <d v="2019-06-13T00:00:00"/>
    <x v="264"/>
    <x v="35"/>
    <x v="1"/>
    <x v="17"/>
    <s v="Steven Tran"/>
    <s v="adell.saada@bilearner.com"/>
    <s v="NEL"/>
    <s v="Active"/>
    <s v="Part-Time"/>
    <s v="Zone C"/>
    <s v="Temporary"/>
    <s v="Retirement"/>
    <s v="Exactly vote including easy."/>
    <x v="4"/>
    <s v="General - Con"/>
    <d v="1987-03-01T00:00:00"/>
    <x v="573"/>
    <s v="30-39"/>
    <s v="MA"/>
    <s v="Model Assistant"/>
    <x v="0"/>
    <n v="2132"/>
    <s v="Other"/>
    <s v="Single"/>
    <s v="Fully Meets"/>
    <n v="3"/>
  </r>
  <r>
    <n v="1010"/>
    <s v="Kamari"/>
    <s v="Hunter"/>
    <d v="2021-01-12T00:00:00"/>
    <x v="265"/>
    <x v="1"/>
    <x v="1"/>
    <x v="17"/>
    <s v="Kristen Collier"/>
    <s v="kamari.hunter@bilearner.com"/>
    <s v="EW"/>
    <s v="Voluntarily Terminated"/>
    <s v="Part-Time"/>
    <s v="Zone C"/>
    <s v="Temporary"/>
    <s v="Voluntary"/>
    <s v="West note present Mr woman family."/>
    <x v="4"/>
    <s v="Field Operations"/>
    <d v="1992-10-21T00:00:00"/>
    <x v="574"/>
    <s v="30-39"/>
    <s v="MA"/>
    <s v="Supervisor"/>
    <x v="1"/>
    <n v="12889"/>
    <s v="Hispanic"/>
    <s v="Divorced"/>
    <s v="Fully Meets"/>
    <n v="3"/>
  </r>
  <r>
    <n v="1011"/>
    <s v="Sarah"/>
    <s v="Malone"/>
    <d v="2022-02-07T00:00:00"/>
    <x v="241"/>
    <x v="14"/>
    <x v="1"/>
    <x v="17"/>
    <s v="David Lopez"/>
    <s v="sarah.malone@bilearner.com"/>
    <s v="MSC"/>
    <s v="Voluntarily Terminated"/>
    <s v="Contract"/>
    <s v="Zone A"/>
    <s v="Temporary"/>
    <s v="Resignation"/>
    <s v="Professor situation they bag interest there."/>
    <x v="4"/>
    <s v="General - Con"/>
    <d v="1948-02-22T00:00:00"/>
    <x v="575"/>
    <s v="70-79"/>
    <s v="MA"/>
    <s v="Foreman"/>
    <x v="1"/>
    <n v="21340"/>
    <s v="Hispanic"/>
    <s v="Married"/>
    <s v="Fully Meets"/>
    <n v="3"/>
  </r>
  <r>
    <n v="1012"/>
    <s v="Skyler"/>
    <s v="Blackwell"/>
    <d v="2020-11-09T00:00:00"/>
    <x v="266"/>
    <x v="4"/>
    <x v="1"/>
    <x v="17"/>
    <s v="Candice Schmidt"/>
    <s v="skyler.blackwell@bilearner.com"/>
    <s v="TNS"/>
    <s v="Voluntarily Terminated"/>
    <s v="Contract"/>
    <s v="Zone A"/>
    <s v="Temporary"/>
    <s v="Involuntary"/>
    <s v="Get apply economy artist right benefit ground."/>
    <x v="4"/>
    <s v="General - Eng"/>
    <d v="1978-10-03T00:00:00"/>
    <x v="576"/>
    <s v="40-49"/>
    <s v="MA"/>
    <s v="Administrative"/>
    <x v="1"/>
    <n v="67544"/>
    <s v="White"/>
    <s v="Single"/>
    <s v="Fully Meets"/>
    <n v="3"/>
  </r>
  <r>
    <n v="1013"/>
    <s v="Jasmin"/>
    <s v="Shah"/>
    <d v="2020-05-13T00:00:00"/>
    <x v="0"/>
    <x v="0"/>
    <x v="0"/>
    <x v="17"/>
    <s v="Christy Craig"/>
    <s v="jasmin.shah@bilearner.com"/>
    <s v="PYZ"/>
    <s v="Active"/>
    <s v="Part-Time"/>
    <s v="Zone B"/>
    <s v="Full-Time"/>
    <s v="Unk"/>
    <m/>
    <x v="4"/>
    <s v="Engineers"/>
    <d v="1974-11-19T00:00:00"/>
    <x v="577"/>
    <s v="50-59"/>
    <s v="MA"/>
    <s v="Engineer"/>
    <x v="1"/>
    <n v="36398"/>
    <s v="Asian"/>
    <s v="Single"/>
    <s v="Fully Meets"/>
    <n v="3"/>
  </r>
  <r>
    <n v="1014"/>
    <s v="Kole"/>
    <s v="Quinn"/>
    <d v="2022-12-31T00:00:00"/>
    <x v="267"/>
    <x v="4"/>
    <x v="1"/>
    <x v="18"/>
    <s v="Jermaine Weaver"/>
    <s v="kole.quinn@bilearner.com"/>
    <s v="WBL"/>
    <s v="Active"/>
    <s v="Part-Time"/>
    <s v="Zone A"/>
    <s v="Full-Time"/>
    <s v="Retirement"/>
    <s v="I back place no three offer economic."/>
    <x v="4"/>
    <s v="Catv"/>
    <d v="1953-07-13T00:00:00"/>
    <x v="578"/>
    <s v="70-79"/>
    <s v="MA"/>
    <s v="Clerk"/>
    <x v="1"/>
    <n v="2562"/>
    <s v="Other"/>
    <s v="Single"/>
    <s v="Fully Meets"/>
    <n v="3"/>
  </r>
  <r>
    <n v="1015"/>
    <s v="Ansley"/>
    <s v="Jackson"/>
    <d v="2018-12-03T00:00:00"/>
    <x v="0"/>
    <x v="0"/>
    <x v="0"/>
    <x v="18"/>
    <s v="James Barajas"/>
    <s v="ansley.jackson@bilearner.com"/>
    <s v="NEL"/>
    <s v="Active"/>
    <s v="Contract"/>
    <s v="Zone A"/>
    <s v="Part-Time"/>
    <s v="Unk"/>
    <m/>
    <x v="4"/>
    <s v="People Services"/>
    <d v="1961-12-04T00:00:00"/>
    <x v="579"/>
    <s v="60-69"/>
    <s v="MA"/>
    <s v="Vp"/>
    <x v="0"/>
    <n v="22621"/>
    <s v="White"/>
    <s v="Married"/>
    <s v="Fully Meets"/>
    <n v="3"/>
  </r>
  <r>
    <n v="1016"/>
    <s v="Jayda"/>
    <s v="Reese"/>
    <d v="2020-02-21T00:00:00"/>
    <x v="268"/>
    <x v="22"/>
    <x v="1"/>
    <x v="19"/>
    <s v="Tyler Davis"/>
    <s v="jayda.reese@bilearner.com"/>
    <s v="PL"/>
    <s v="Active"/>
    <s v="Part-Time"/>
    <s v="Zone B"/>
    <s v="Part-Time"/>
    <s v="Involuntary"/>
    <s v="Friend agree stock teach price fish."/>
    <x v="5"/>
    <s v="Shop (Fleet)"/>
    <d v="1956-03-08T00:00:00"/>
    <x v="580"/>
    <s v="60-69"/>
    <s v="MA"/>
    <s v="Mechanic"/>
    <x v="0"/>
    <n v="64065"/>
    <s v="White"/>
    <s v="Single"/>
    <s v="Fully Meets"/>
    <n v="3"/>
  </r>
  <r>
    <n v="1017"/>
    <s v="Julien"/>
    <s v="Whitehead"/>
    <d v="2020-09-07T00:00:00"/>
    <x v="269"/>
    <x v="22"/>
    <x v="1"/>
    <x v="19"/>
    <s v="Joshua Gonzalez"/>
    <s v="julien.whitehead@bilearner.com"/>
    <s v="BPC"/>
    <s v="Active"/>
    <s v="Full-Time"/>
    <s v="Zone B"/>
    <s v="Full-Time"/>
    <s v="Involuntary"/>
    <s v="True system strong often experience."/>
    <x v="5"/>
    <s v="Field Operations"/>
    <d v="1947-07-05T00:00:00"/>
    <x v="581"/>
    <s v="70-79"/>
    <s v="MA"/>
    <s v="Laborer"/>
    <x v="0"/>
    <n v="97374"/>
    <s v="Black"/>
    <s v="Single"/>
    <s v="Fully Meets"/>
    <n v="3"/>
  </r>
  <r>
    <n v="1018"/>
    <s v="Alan"/>
    <s v="Haynes"/>
    <d v="2020-06-19T00:00:00"/>
    <x v="270"/>
    <x v="3"/>
    <x v="1"/>
    <x v="19"/>
    <s v="Justin Sherman"/>
    <s v="alan.haynes@bilearner.com"/>
    <s v="CCDR"/>
    <s v="Active"/>
    <s v="Part-Time"/>
    <s v="Zone A"/>
    <s v="Part-Time"/>
    <s v="Involuntary"/>
    <s v="When price group admit fall fly around."/>
    <x v="5"/>
    <s v="General - Con"/>
    <d v="1942-02-24T00:00:00"/>
    <x v="582"/>
    <s v="80-89"/>
    <s v="MA"/>
    <s v="Laborer"/>
    <x v="0"/>
    <n v="87646"/>
    <s v="White"/>
    <s v="Married"/>
    <s v="Fully Meets"/>
    <n v="3"/>
  </r>
  <r>
    <n v="1019"/>
    <s v="Kamryn"/>
    <s v="Herrera"/>
    <d v="2022-10-14T00:00:00"/>
    <x v="220"/>
    <x v="28"/>
    <x v="1"/>
    <x v="17"/>
    <s v="Sara Holland"/>
    <s v="kamryn.herrera@bilearner.com"/>
    <s v="EW"/>
    <s v="Voluntarily Terminated"/>
    <s v="Full-Time"/>
    <s v="Zone A"/>
    <s v="Temporary"/>
    <s v="Retirement"/>
    <s v="Article tough away forward home. Night author so."/>
    <x v="4"/>
    <s v="Fielders"/>
    <d v="1978-11-28T00:00:00"/>
    <x v="583"/>
    <s v="40-49"/>
    <s v="MA"/>
    <s v="Engineer"/>
    <x v="1"/>
    <n v="77974"/>
    <s v="Hispanic"/>
    <s v="Widowed"/>
    <s v="Fully Meets"/>
    <n v="3"/>
  </r>
  <r>
    <n v="1020"/>
    <s v="Kelvin"/>
    <s v="Foster"/>
    <d v="2023-06-20T00:00:00"/>
    <x v="271"/>
    <x v="11"/>
    <x v="1"/>
    <x v="17"/>
    <s v="Shelia Graham"/>
    <s v="kelvin.foster@bilearner.com"/>
    <s v="MSC"/>
    <s v="Voluntarily Terminated"/>
    <s v="Contract"/>
    <s v="Zone C"/>
    <s v="Full-Time"/>
    <s v="Resignation"/>
    <s v="Man issue never strategy will maintain resource."/>
    <x v="4"/>
    <s v="Field Operations"/>
    <d v="1990-12-20T00:00:00"/>
    <x v="584"/>
    <s v="30-39"/>
    <s v="MA"/>
    <s v="Supervisor"/>
    <x v="0"/>
    <n v="42126"/>
    <s v="Black"/>
    <s v="Widowed"/>
    <s v="Fully Meets"/>
    <n v="3"/>
  </r>
  <r>
    <n v="1021"/>
    <s v="Joe"/>
    <s v="Fletcher"/>
    <d v="2020-11-09T00:00:00"/>
    <x v="70"/>
    <x v="30"/>
    <x v="1"/>
    <x v="17"/>
    <s v="Amanda Hayden"/>
    <s v="joe.fletcher@bilearner.com"/>
    <s v="TNS"/>
    <s v="Voluntarily Terminated"/>
    <s v="Full-Time"/>
    <s v="Zone C"/>
    <s v="Full-Time"/>
    <s v="Resignation"/>
    <s v="Section hospital clearly season history."/>
    <x v="4"/>
    <s v="General - Eng"/>
    <d v="1989-01-25T00:00:00"/>
    <x v="585"/>
    <s v="30-39"/>
    <s v="MA"/>
    <s v="Billing"/>
    <x v="1"/>
    <n v="51613"/>
    <s v="Hispanic"/>
    <s v="Single"/>
    <s v="Fully Meets"/>
    <n v="3"/>
  </r>
  <r>
    <n v="1022"/>
    <s v="Frederick"/>
    <s v="Howe"/>
    <d v="2022-09-19T00:00:00"/>
    <x v="0"/>
    <x v="0"/>
    <x v="0"/>
    <x v="17"/>
    <s v="Nicole Haynes"/>
    <s v="frederick.howe@bilearner.com"/>
    <s v="PYZ"/>
    <s v="Active"/>
    <s v="Part-Time"/>
    <s v="Zone A"/>
    <s v="Temporary"/>
    <s v="Unk"/>
    <m/>
    <x v="4"/>
    <s v="Field Operations"/>
    <d v="1962-06-11T00:00:00"/>
    <x v="586"/>
    <s v="60-69"/>
    <s v="MA"/>
    <s v="Engineer"/>
    <x v="1"/>
    <n v="12765"/>
    <s v="Black"/>
    <s v="Divorced"/>
    <s v="Fully Meets"/>
    <n v="3"/>
  </r>
  <r>
    <n v="1023"/>
    <s v="Nickolas"/>
    <s v="Davila"/>
    <d v="2018-11-09T00:00:00"/>
    <x v="272"/>
    <x v="6"/>
    <x v="1"/>
    <x v="18"/>
    <s v="Debra Morales"/>
    <s v="nickolas.davila@bilearner.com"/>
    <s v="WBL"/>
    <s v="Active"/>
    <s v="Contract"/>
    <s v="Zone C"/>
    <s v="Part-Time"/>
    <s v="Voluntary"/>
    <s v="Each wish foot person morning per significant."/>
    <x v="4"/>
    <s v="General - Con"/>
    <d v="1992-04-05T00:00:00"/>
    <x v="587"/>
    <s v="30-39"/>
    <s v="MA"/>
    <s v="Clerk"/>
    <x v="1"/>
    <n v="64122"/>
    <s v="Hispanic"/>
    <s v="Divorced"/>
    <s v="Fully Meets"/>
    <n v="3"/>
  </r>
  <r>
    <n v="1024"/>
    <s v="Kasey"/>
    <s v="Boyer"/>
    <d v="2018-12-30T00:00:00"/>
    <x v="273"/>
    <x v="17"/>
    <x v="1"/>
    <x v="18"/>
    <s v="Chad Andrews"/>
    <s v="kasey.boyer@bilearner.com"/>
    <s v="NEL"/>
    <s v="Active"/>
    <s v="Contract"/>
    <s v="Zone A"/>
    <s v="Part-Time"/>
    <s v="Involuntary"/>
    <s v="Free may every real agency as blue maintain."/>
    <x v="4"/>
    <s v="Fielders"/>
    <d v="1987-03-30T00:00:00"/>
    <x v="588"/>
    <s v="30-39"/>
    <s v="MA"/>
    <s v="Coordinator"/>
    <x v="0"/>
    <n v="91332"/>
    <s v="Other"/>
    <s v="Divorced"/>
    <s v="Fully Meets"/>
    <n v="3"/>
  </r>
  <r>
    <n v="1025"/>
    <s v="Giovanni"/>
    <s v="Jenkins"/>
    <d v="2023-05-11T00:00:00"/>
    <x v="150"/>
    <x v="11"/>
    <x v="1"/>
    <x v="19"/>
    <s v="John Wallace"/>
    <s v="giovanni.jenkins@bilearner.com"/>
    <s v="PL"/>
    <s v="Active"/>
    <s v="Full-Time"/>
    <s v="Zone A"/>
    <s v="Temporary"/>
    <s v="Retirement"/>
    <s v="Quite none ten order."/>
    <x v="5"/>
    <s v="Field Operations"/>
    <d v="1960-11-13T00:00:00"/>
    <x v="589"/>
    <s v="60-69"/>
    <s v="MA"/>
    <s v="Foreman"/>
    <x v="0"/>
    <n v="39827"/>
    <s v="Other"/>
    <s v="Divorced"/>
    <s v="Fully Meets"/>
    <n v="3"/>
  </r>
  <r>
    <n v="1026"/>
    <s v="Alexis"/>
    <s v="Moss"/>
    <d v="2022-11-03T00:00:00"/>
    <x v="274"/>
    <x v="19"/>
    <x v="1"/>
    <x v="19"/>
    <s v="Benjamin Frederick"/>
    <s v="alexis.moss@bilearner.com"/>
    <s v="BPC"/>
    <s v="Active"/>
    <s v="Contract"/>
    <s v="Zone A"/>
    <s v="Part-Time"/>
    <s v="Resignation"/>
    <s v="Where forward evening huge cost share eat."/>
    <x v="5"/>
    <s v="Engineers"/>
    <d v="1950-11-07T00:00:00"/>
    <x v="590"/>
    <s v="70-79"/>
    <s v="MA"/>
    <s v="Engineer"/>
    <x v="0"/>
    <n v="27418"/>
    <s v="Other"/>
    <s v="Widowed"/>
    <s v="Fully Meets"/>
    <n v="3"/>
  </r>
  <r>
    <n v="1027"/>
    <s v="Joanna"/>
    <s v="Murphy"/>
    <d v="2020-06-14T00:00:00"/>
    <x v="268"/>
    <x v="16"/>
    <x v="1"/>
    <x v="19"/>
    <s v="Michael Ramos"/>
    <s v="joanna.murphy@bilearner.com"/>
    <s v="CCDR"/>
    <s v="Active"/>
    <s v="Part-Time"/>
    <s v="Zone A"/>
    <s v="Full-Time"/>
    <s v="Voluntary"/>
    <s v="Open test message part risk."/>
    <x v="5"/>
    <s v="General - Con"/>
    <d v="1962-12-21T00:00:00"/>
    <x v="591"/>
    <s v="60-69"/>
    <s v="MA"/>
    <s v="Flagger"/>
    <x v="1"/>
    <n v="24931"/>
    <s v="Other"/>
    <s v="Single"/>
    <s v="Fully Meets"/>
    <n v="3"/>
  </r>
  <r>
    <n v="1028"/>
    <s v="Joseph"/>
    <s v="Schmidt"/>
    <d v="2019-10-15T00:00:00"/>
    <x v="275"/>
    <x v="5"/>
    <x v="1"/>
    <x v="17"/>
    <s v="Donna Boone"/>
    <s v="joseph.schmidt@bilearner.com"/>
    <s v="PYZ"/>
    <s v="Voluntarily Terminated"/>
    <s v="Full-Time"/>
    <s v="Zone C"/>
    <s v="Part-Time"/>
    <s v="Resignation"/>
    <s v="Federal less every character section think white."/>
    <x v="4"/>
    <s v="General - Con"/>
    <d v="2000-10-22T00:00:00"/>
    <x v="592"/>
    <s v="20-29"/>
    <s v="MA"/>
    <s v="Model Assistant"/>
    <x v="1"/>
    <n v="2121"/>
    <s v="Asian"/>
    <s v="Single"/>
    <s v="Fully Meets"/>
    <n v="3"/>
  </r>
  <r>
    <n v="1029"/>
    <s v="Brittany"/>
    <s v="Hurley"/>
    <d v="2020-04-28T00:00:00"/>
    <x v="0"/>
    <x v="0"/>
    <x v="0"/>
    <x v="17"/>
    <s v="Jeffrey Johnston"/>
    <s v="brittany.hurley@bilearner.com"/>
    <s v="SVG"/>
    <s v="Active"/>
    <s v="Part-Time"/>
    <s v="Zone B"/>
    <s v="Part-Time"/>
    <s v="Unk"/>
    <m/>
    <x v="4"/>
    <s v="Field Operations"/>
    <d v="1979-06-01T00:00:00"/>
    <x v="593"/>
    <s v="40-49"/>
    <s v="MA"/>
    <s v="Specialist"/>
    <x v="0"/>
    <n v="97697"/>
    <s v="Asian"/>
    <s v="Divorced"/>
    <s v="Fully Meets"/>
    <n v="3"/>
  </r>
  <r>
    <n v="1030"/>
    <s v="Niko"/>
    <s v="Hamilton"/>
    <d v="2019-10-29T00:00:00"/>
    <x v="0"/>
    <x v="0"/>
    <x v="0"/>
    <x v="17"/>
    <s v="Sarah King"/>
    <s v="niko.hamilton@bilearner.com"/>
    <s v="TNS"/>
    <s v="Active"/>
    <s v="Contract"/>
    <s v="Zone C"/>
    <s v="Temporary"/>
    <s v="Unk"/>
    <m/>
    <x v="4"/>
    <s v="Field Operations"/>
    <d v="1955-07-06T00:00:00"/>
    <x v="594"/>
    <s v="70-79"/>
    <s v="MA"/>
    <s v="Foreman"/>
    <x v="1"/>
    <n v="75783"/>
    <s v="Black"/>
    <s v="Single"/>
    <s v="Fully Meets"/>
    <n v="3"/>
  </r>
  <r>
    <n v="1031"/>
    <s v="Ruben"/>
    <s v="Martinez"/>
    <d v="2021-04-28T00:00:00"/>
    <x v="0"/>
    <x v="0"/>
    <x v="0"/>
    <x v="17"/>
    <s v="Cynthia Delgado"/>
    <s v="ruben.martinez@bilearner.com"/>
    <s v="WBL"/>
    <s v="Active"/>
    <s v="Part-Time"/>
    <s v="Zone B"/>
    <s v="Temporary"/>
    <s v="Unk"/>
    <m/>
    <x v="4"/>
    <s v="General - Con"/>
    <d v="1972-10-29T00:00:00"/>
    <x v="595"/>
    <s v="50-59"/>
    <s v="MA"/>
    <s v="Lineman"/>
    <x v="1"/>
    <n v="26111"/>
    <s v="White"/>
    <s v="Widowed"/>
    <s v="Fully Meets"/>
    <n v="3"/>
  </r>
  <r>
    <n v="1032"/>
    <s v="Kiley"/>
    <s v="Haynes"/>
    <d v="2022-04-19T00:00:00"/>
    <x v="276"/>
    <x v="26"/>
    <x v="1"/>
    <x v="17"/>
    <s v="Dominique Bailey"/>
    <s v="kiley.haynes@bilearner.com"/>
    <s v="PYZ"/>
    <s v="Active"/>
    <s v="Full-Time"/>
    <s v="Zone C"/>
    <s v="Part-Time"/>
    <s v="Voluntary"/>
    <s v="Off part culture choose strong public."/>
    <x v="4"/>
    <s v="Aerial"/>
    <d v="1954-07-01T00:00:00"/>
    <x v="596"/>
    <s v="70-79"/>
    <s v="MA"/>
    <s v="Laborer"/>
    <x v="1"/>
    <n v="50656"/>
    <s v="Asian"/>
    <s v="Widowed"/>
    <s v="Fully Meets"/>
    <n v="3"/>
  </r>
  <r>
    <n v="1033"/>
    <s v="Blaine"/>
    <s v="Brooks"/>
    <d v="2023-03-28T00:00:00"/>
    <x v="0"/>
    <x v="0"/>
    <x v="0"/>
    <x v="18"/>
    <s v="Teresa Meyer"/>
    <s v="blaine.brooks@bilearner.com"/>
    <s v="WBL"/>
    <s v="Active"/>
    <s v="Contract"/>
    <s v="Zone B"/>
    <s v="Full-Time"/>
    <s v="Unk"/>
    <m/>
    <x v="4"/>
    <s v="Field Operations"/>
    <d v="1997-03-28T00:00:00"/>
    <x v="597"/>
    <s v="20-29"/>
    <s v="MA"/>
    <s v="Operator"/>
    <x v="1"/>
    <n v="71808"/>
    <s v="Other"/>
    <s v="Single"/>
    <s v="Fully Meets"/>
    <n v="3"/>
  </r>
  <r>
    <n v="1034"/>
    <s v="Dennis"/>
    <s v="Livingston"/>
    <d v="2019-05-06T00:00:00"/>
    <x v="0"/>
    <x v="0"/>
    <x v="0"/>
    <x v="18"/>
    <s v="Sarah Carey"/>
    <s v="dennis.livingston@bilearner.com"/>
    <s v="NEL"/>
    <s v="Active"/>
    <s v="Full-Time"/>
    <s v="Zone C"/>
    <s v="Part-Time"/>
    <s v="Unk"/>
    <m/>
    <x v="4"/>
    <s v="Project Management - Con"/>
    <d v="1977-12-08T00:00:00"/>
    <x v="598"/>
    <s v="40-49"/>
    <s v="MA"/>
    <s v="Manager"/>
    <x v="0"/>
    <n v="1043"/>
    <s v="Black"/>
    <s v="Single"/>
    <s v="Fully Meets"/>
    <n v="3"/>
  </r>
  <r>
    <n v="1035"/>
    <s v="Case"/>
    <s v="Russell"/>
    <d v="2020-10-13T00:00:00"/>
    <x v="0"/>
    <x v="0"/>
    <x v="0"/>
    <x v="19"/>
    <s v="Taylor Wright"/>
    <s v="case.russell@bilearner.com"/>
    <s v="PL"/>
    <s v="Active"/>
    <s v="Full-Time"/>
    <s v="Zone A"/>
    <s v="Temporary"/>
    <s v="Unk"/>
    <m/>
    <x v="5"/>
    <s v="Underground"/>
    <d v="1979-02-16T00:00:00"/>
    <x v="599"/>
    <s v="40-49"/>
    <s v="MA"/>
    <s v="Laborer"/>
    <x v="0"/>
    <n v="41260"/>
    <s v="Asian"/>
    <s v="Divorced"/>
    <s v="Fully Meets"/>
    <n v="3"/>
  </r>
  <r>
    <n v="1036"/>
    <s v="Kody"/>
    <s v="Jimenez"/>
    <d v="2021-07-06T00:00:00"/>
    <x v="277"/>
    <x v="26"/>
    <x v="1"/>
    <x v="19"/>
    <s v="Daniel Moore"/>
    <s v="kody.jimenez@bilearner.com"/>
    <s v="BPC"/>
    <s v="Active"/>
    <s v="Part-Time"/>
    <s v="Zone A"/>
    <s v="Part-Time"/>
    <s v="Resignation"/>
    <s v="Teacher door money tend song."/>
    <x v="5"/>
    <s v="Field Operations"/>
    <d v="1993-08-08T00:00:00"/>
    <x v="600"/>
    <s v="30-39"/>
    <s v="MA"/>
    <s v="Foreman"/>
    <x v="1"/>
    <n v="15346"/>
    <s v="Asian"/>
    <s v="Single"/>
    <s v="Fully Meets"/>
    <n v="3"/>
  </r>
  <r>
    <n v="1037"/>
    <s v="Zoe"/>
    <s v="Colon"/>
    <d v="2020-09-24T00:00:00"/>
    <x v="278"/>
    <x v="21"/>
    <x v="1"/>
    <x v="17"/>
    <s v="Stacey Vargas"/>
    <s v="zoe.colon@bilearner.com"/>
    <s v="CCDR"/>
    <s v="Voluntarily Terminated"/>
    <s v="Part-Time"/>
    <s v="Zone C"/>
    <s v="Full-Time"/>
    <s v="Voluntary"/>
    <s v="Accept knowledge drop bar understand."/>
    <x v="4"/>
    <s v="Fielders"/>
    <d v="1993-07-27T00:00:00"/>
    <x v="601"/>
    <s v="30-39"/>
    <s v="MA"/>
    <s v="Engineer"/>
    <x v="1"/>
    <n v="4876"/>
    <s v="Other"/>
    <s v="Widowed"/>
    <s v="Fully Meets"/>
    <n v="3"/>
  </r>
  <r>
    <n v="1038"/>
    <s v="Courtney"/>
    <s v="Cowan"/>
    <d v="2023-01-18T00:00:00"/>
    <x v="0"/>
    <x v="0"/>
    <x v="0"/>
    <x v="17"/>
    <s v="Beth Anderson"/>
    <s v="courtney.cowan@bilearner.com"/>
    <s v="SVG"/>
    <s v="Active"/>
    <s v="Contract"/>
    <s v="Zone B"/>
    <s v="Part-Time"/>
    <s v="Unk"/>
    <m/>
    <x v="4"/>
    <s v="Field Operations"/>
    <d v="1971-05-04T00:00:00"/>
    <x v="602"/>
    <s v="50-59"/>
    <s v="MA"/>
    <s v="Crew Leader"/>
    <x v="1"/>
    <n v="14886"/>
    <s v="Hispanic"/>
    <s v="Married"/>
    <s v="Fully Meets"/>
    <n v="3"/>
  </r>
  <r>
    <n v="1039"/>
    <s v="Nolan"/>
    <s v="Perez"/>
    <d v="2019-08-22T00:00:00"/>
    <x v="279"/>
    <x v="47"/>
    <x v="1"/>
    <x v="17"/>
    <s v="Joshua Daniels"/>
    <s v="nolan.perez@bilearner.com"/>
    <s v="EW"/>
    <s v="Voluntarily Terminated"/>
    <s v="Part-Time"/>
    <s v="Zone B"/>
    <s v="Part-Time"/>
    <s v="Involuntary"/>
    <s v="Under follow guess lot minute able history face."/>
    <x v="4"/>
    <s v="Finance &amp; Accounting"/>
    <d v="1982-11-17T00:00:00"/>
    <x v="603"/>
    <s v="40-49"/>
    <s v="MA"/>
    <s v="Administrative"/>
    <x v="0"/>
    <n v="46407"/>
    <s v="Other"/>
    <s v="Widowed"/>
    <s v="Fully Meets"/>
    <n v="3"/>
  </r>
  <r>
    <n v="1040"/>
    <s v="Katrina"/>
    <s v="Farrell"/>
    <d v="2019-07-25T00:00:00"/>
    <x v="280"/>
    <x v="44"/>
    <x v="1"/>
    <x v="17"/>
    <s v="Mark Mays"/>
    <s v="katrina.farrell@bilearner.com"/>
    <s v="MSC"/>
    <s v="Voluntarily Terminated"/>
    <s v="Contract"/>
    <s v="Zone A"/>
    <s v="Part-Time"/>
    <s v="Retirement"/>
    <s v="Main customer television phone staff family."/>
    <x v="4"/>
    <s v="Field Operations"/>
    <d v="1972-04-25T00:00:00"/>
    <x v="604"/>
    <s v="50-59"/>
    <s v="MA"/>
    <s v="Technician"/>
    <x v="1"/>
    <n v="74234"/>
    <s v="White"/>
    <s v="Divorced"/>
    <s v="Fully Meets"/>
    <n v="3"/>
  </r>
  <r>
    <n v="1041"/>
    <s v="Camden"/>
    <s v="Kelly"/>
    <d v="2019-11-11T00:00:00"/>
    <x v="281"/>
    <x v="21"/>
    <x v="1"/>
    <x v="17"/>
    <s v="Brandon Ortiz"/>
    <s v="camden.kelly@bilearner.com"/>
    <s v="TNS"/>
    <s v="Voluntarily Terminated"/>
    <s v="Full-Time"/>
    <s v="Zone A"/>
    <s v="Full-Time"/>
    <s v="Retirement"/>
    <s v="Suffer consider store find up."/>
    <x v="4"/>
    <s v="Engineers"/>
    <d v="1976-11-04T00:00:00"/>
    <x v="605"/>
    <s v="40-49"/>
    <s v="MA"/>
    <s v="Administrative"/>
    <x v="1"/>
    <n v="45272"/>
    <s v="White"/>
    <s v="Single"/>
    <s v="Fully Meets"/>
    <n v="3"/>
  </r>
  <r>
    <n v="1042"/>
    <s v="Milo"/>
    <s v="Hood"/>
    <d v="2022-07-16T00:00:00"/>
    <x v="0"/>
    <x v="0"/>
    <x v="0"/>
    <x v="17"/>
    <s v="Cheryl Swanson"/>
    <s v="milo.hood@bilearner.com"/>
    <s v="PYZ"/>
    <s v="Active"/>
    <s v="Contract"/>
    <s v="Zone B"/>
    <s v="Temporary"/>
    <s v="Unk"/>
    <m/>
    <x v="4"/>
    <s v="Field Operations"/>
    <d v="1942-08-18T00:00:00"/>
    <x v="606"/>
    <s v="80-89"/>
    <s v="MA"/>
    <s v="Driller"/>
    <x v="1"/>
    <n v="96170"/>
    <s v="Black"/>
    <s v="Widowed"/>
    <s v="Fully Meets"/>
    <n v="3"/>
  </r>
  <r>
    <n v="1043"/>
    <s v="Kale"/>
    <s v="Lang"/>
    <d v="2022-12-19T00:00:00"/>
    <x v="38"/>
    <x v="26"/>
    <x v="1"/>
    <x v="18"/>
    <s v="Matthew Patel"/>
    <s v="kale.lang@bilearner.com"/>
    <s v="WBL"/>
    <s v="Active"/>
    <s v="Full-Time"/>
    <s v="Zone C"/>
    <s v="Part-Time"/>
    <s v="Resignation"/>
    <s v="Agreement particular scene also war who."/>
    <x v="4"/>
    <s v="Splicing"/>
    <d v="1955-12-16T00:00:00"/>
    <x v="607"/>
    <s v="70-79"/>
    <s v="MA"/>
    <s v="Billing"/>
    <x v="0"/>
    <n v="65963"/>
    <s v="White"/>
    <s v="Married"/>
    <s v="Fully Meets"/>
    <n v="3"/>
  </r>
  <r>
    <n v="1044"/>
    <s v="Shyanne"/>
    <s v="Stark"/>
    <d v="2020-09-15T00:00:00"/>
    <x v="0"/>
    <x v="0"/>
    <x v="0"/>
    <x v="18"/>
    <s v="Jennifer Adams"/>
    <s v="shyanne.stark@bilearner.com"/>
    <s v="NEL"/>
    <s v="Active"/>
    <s v="Contract"/>
    <s v="Zone A"/>
    <s v="Temporary"/>
    <s v="Unk"/>
    <m/>
    <x v="4"/>
    <s v="Field Operations"/>
    <d v="1956-09-16T00:00:00"/>
    <x v="608"/>
    <s v="60-69"/>
    <s v="MA"/>
    <s v="Foreman"/>
    <x v="0"/>
    <n v="75123"/>
    <s v="Hispanic"/>
    <s v="Divorced"/>
    <s v="Fully Meets"/>
    <n v="3"/>
  </r>
  <r>
    <n v="1045"/>
    <s v="Elliott"/>
    <s v="Ashley"/>
    <d v="2020-10-04T00:00:00"/>
    <x v="282"/>
    <x v="41"/>
    <x v="1"/>
    <x v="19"/>
    <s v="Kelly Williams"/>
    <s v="elliott.ashley@bilearner.com"/>
    <s v="PL"/>
    <s v="Active"/>
    <s v="Full-Time"/>
    <s v="Zone C"/>
    <s v="Temporary"/>
    <s v="Involuntary"/>
    <s v="Artist technology ever body provide today doctor."/>
    <x v="5"/>
    <s v="Catv"/>
    <d v="1963-06-10T00:00:00"/>
    <x v="609"/>
    <s v="60-69"/>
    <s v="MA"/>
    <s v="Foreman"/>
    <x v="0"/>
    <n v="11164"/>
    <s v="Black"/>
    <s v="Single"/>
    <s v="Fully Meets"/>
    <n v="3"/>
  </r>
  <r>
    <n v="1046"/>
    <s v="Genesis"/>
    <s v="Todd"/>
    <d v="2022-04-23T00:00:00"/>
    <x v="283"/>
    <x v="19"/>
    <x v="1"/>
    <x v="17"/>
    <s v="Jose Daniel"/>
    <s v="genesis.todd@bilearner.com"/>
    <s v="CCDR"/>
    <s v="Voluntarily Terminated"/>
    <s v="Full-Time"/>
    <s v="Zone A"/>
    <s v="Temporary"/>
    <s v="Involuntary"/>
    <s v="Former treat check special economy."/>
    <x v="4"/>
    <s v="Underground"/>
    <d v="1962-11-17T00:00:00"/>
    <x v="610"/>
    <s v="60-69"/>
    <s v="MA"/>
    <s v="Laborer"/>
    <x v="1"/>
    <n v="65978"/>
    <s v="White"/>
    <s v="Single"/>
    <s v="Fully Meets"/>
    <n v="3"/>
  </r>
  <r>
    <n v="1047"/>
    <s v="Sincere"/>
    <s v="Jimenez"/>
    <d v="2021-11-27T00:00:00"/>
    <x v="0"/>
    <x v="0"/>
    <x v="0"/>
    <x v="17"/>
    <s v="Vanessa Ramirez"/>
    <s v="sincere.jimenez@bilearner.com"/>
    <s v="SVG"/>
    <s v="Active"/>
    <s v="Contract"/>
    <s v="Zone A"/>
    <s v="Part-Time"/>
    <s v="Unk"/>
    <m/>
    <x v="4"/>
    <s v="Field Operations"/>
    <d v="1947-11-24T00:00:00"/>
    <x v="611"/>
    <s v="70-79"/>
    <s v="MA"/>
    <s v="Technician"/>
    <x v="0"/>
    <n v="73877"/>
    <s v="Hispanic"/>
    <s v="Single"/>
    <s v="Fully Meets"/>
    <n v="3"/>
  </r>
  <r>
    <n v="1048"/>
    <s v="Stephen"/>
    <s v="Daugherty"/>
    <d v="2019-11-29T00:00:00"/>
    <x v="0"/>
    <x v="0"/>
    <x v="0"/>
    <x v="17"/>
    <s v="Joshua Pittman"/>
    <s v="stephen.daugherty@bilearner.com"/>
    <s v="EW"/>
    <s v="Active"/>
    <s v="Part-Time"/>
    <s v="Zone A"/>
    <s v="Temporary"/>
    <s v="Unk"/>
    <m/>
    <x v="4"/>
    <s v="General - Con"/>
    <d v="1956-07-19T00:00:00"/>
    <x v="612"/>
    <s v="60-69"/>
    <s v="MA"/>
    <s v="Helper"/>
    <x v="1"/>
    <n v="48971"/>
    <s v="Asian"/>
    <s v="Widowed"/>
    <s v="Fully Meets"/>
    <n v="3"/>
  </r>
  <r>
    <n v="1049"/>
    <s v="Demarion"/>
    <s v="Morrow"/>
    <d v="2019-05-30T00:00:00"/>
    <x v="284"/>
    <x v="18"/>
    <x v="1"/>
    <x v="17"/>
    <s v="Patricia Brewer"/>
    <s v="demarion.morrow@bilearner.com"/>
    <s v="MSC"/>
    <s v="Voluntarily Terminated"/>
    <s v="Part-Time"/>
    <s v="Zone B"/>
    <s v="Part-Time"/>
    <s v="Involuntary"/>
    <s v="Plan capital firm foreign."/>
    <x v="4"/>
    <s v="Field Operations"/>
    <d v="1954-09-26T00:00:00"/>
    <x v="613"/>
    <s v="70-79"/>
    <s v="MA"/>
    <s v="Technician"/>
    <x v="1"/>
    <n v="16259"/>
    <s v="White"/>
    <s v="Married"/>
    <s v="Fully Meets"/>
    <n v="3"/>
  </r>
  <r>
    <n v="1050"/>
    <s v="Steven"/>
    <s v="Schneider"/>
    <d v="2020-11-23T00:00:00"/>
    <x v="0"/>
    <x v="0"/>
    <x v="0"/>
    <x v="17"/>
    <s v="Jerry Suarez"/>
    <s v="steven.schneider@bilearner.com"/>
    <s v="TNS"/>
    <s v="Active"/>
    <s v="Contract"/>
    <s v="Zone B"/>
    <s v="Temporary"/>
    <s v="Unk"/>
    <m/>
    <x v="4"/>
    <s v="Finance &amp; Accounting"/>
    <d v="1993-07-04T00:00:00"/>
    <x v="614"/>
    <s v="30-39"/>
    <s v="MA"/>
    <s v="Accounting"/>
    <x v="1"/>
    <n v="64114"/>
    <s v="Black"/>
    <s v="Widowed"/>
    <s v="Fully Meets"/>
    <n v="3"/>
  </r>
  <r>
    <n v="1051"/>
    <s v="Devon"/>
    <s v="Hinton"/>
    <d v="2022-04-08T00:00:00"/>
    <x v="285"/>
    <x v="28"/>
    <x v="1"/>
    <x v="17"/>
    <s v="Allison York"/>
    <s v="devon.hinton@bilearner.com"/>
    <s v="PYZ"/>
    <s v="Active"/>
    <s v="Full-Time"/>
    <s v="Zone C"/>
    <s v="Part-Time"/>
    <s v="Involuntary"/>
    <s v="Her office place."/>
    <x v="4"/>
    <s v="Field Operations"/>
    <d v="1981-04-29T00:00:00"/>
    <x v="615"/>
    <s v="40-49"/>
    <s v="MA"/>
    <s v="Operator"/>
    <x v="1"/>
    <n v="14669"/>
    <s v="White"/>
    <s v="Divorced"/>
    <s v="Fully Meets"/>
    <n v="3"/>
  </r>
  <r>
    <n v="1052"/>
    <s v="Jacquelyn"/>
    <s v="Johns"/>
    <d v="2021-02-25T00:00:00"/>
    <x v="286"/>
    <x v="19"/>
    <x v="1"/>
    <x v="18"/>
    <s v="Christopher Romero"/>
    <s v="jacquelyn.johns@bilearner.com"/>
    <s v="WBL"/>
    <s v="Active"/>
    <s v="Contract"/>
    <s v="Zone B"/>
    <s v="Part-Time"/>
    <s v="Voluntary"/>
    <s v="Plant enjoy these drive themselves never hit PM."/>
    <x v="4"/>
    <s v="General - Con"/>
    <d v="1980-06-21T00:00:00"/>
    <x v="616"/>
    <s v="40-49"/>
    <s v="MA"/>
    <s v="Foreman"/>
    <x v="0"/>
    <n v="52448"/>
    <s v="Hispanic"/>
    <s v="Single"/>
    <s v="Fully Meets"/>
    <n v="3"/>
  </r>
  <r>
    <n v="1053"/>
    <s v="Blaine"/>
    <s v="Keith"/>
    <d v="2019-03-13T00:00:00"/>
    <x v="287"/>
    <x v="24"/>
    <x v="1"/>
    <x v="18"/>
    <s v="Timothy Hansen"/>
    <s v="blaine.keith@bilearner.com"/>
    <s v="NEL"/>
    <s v="Active"/>
    <s v="Contract"/>
    <s v="Zone C"/>
    <s v="Full-Time"/>
    <s v="Resignation"/>
    <s v="Wind commercial in ahead will realize."/>
    <x v="4"/>
    <s v="Project Management - Con"/>
    <d v="1947-07-25T00:00:00"/>
    <x v="617"/>
    <s v="70-79"/>
    <s v="MA"/>
    <s v="Project Manager"/>
    <x v="0"/>
    <n v="43336"/>
    <s v="Hispanic"/>
    <s v="Divorced"/>
    <s v="Fully Meets"/>
    <n v="3"/>
  </r>
  <r>
    <n v="1054"/>
    <s v="Phillip"/>
    <s v="Salazar"/>
    <d v="2023-02-12T00:00:00"/>
    <x v="0"/>
    <x v="0"/>
    <x v="0"/>
    <x v="17"/>
    <s v="Christopher Romero"/>
    <s v="phillip.salazar@bilearner.com"/>
    <s v="PL"/>
    <s v="Active"/>
    <s v="Part-Time"/>
    <s v="Zone A"/>
    <s v="Full-Time"/>
    <s v="Unk"/>
    <m/>
    <x v="4"/>
    <s v="Engineers"/>
    <d v="1993-05-10T00:00:00"/>
    <x v="618"/>
    <s v="30-39"/>
    <s v="MA"/>
    <s v="Project Manager"/>
    <x v="1"/>
    <n v="56271"/>
    <s v="White"/>
    <s v="Single"/>
    <s v="Fully Meets"/>
    <n v="3"/>
  </r>
  <r>
    <n v="1055"/>
    <s v="Chaz"/>
    <s v="Webb"/>
    <d v="2018-09-08T00:00:00"/>
    <x v="0"/>
    <x v="0"/>
    <x v="0"/>
    <x v="17"/>
    <s v="Alec Hernandez"/>
    <s v="chaz.webb@bilearner.com"/>
    <s v="PYZ"/>
    <s v="Active"/>
    <s v="Contract"/>
    <s v="Zone C"/>
    <s v="Full-Time"/>
    <s v="Unk"/>
    <m/>
    <x v="4"/>
    <s v="Field Operations"/>
    <d v="1995-11-24T00:00:00"/>
    <x v="619"/>
    <s v="30-39"/>
    <s v="MA"/>
    <s v="Laborer"/>
    <x v="0"/>
    <n v="56708"/>
    <s v="White"/>
    <s v="Widowed"/>
    <s v="Fully Meets"/>
    <n v="3"/>
  </r>
  <r>
    <n v="1056"/>
    <s v="Desmond"/>
    <s v="Anderson"/>
    <d v="2021-11-18T00:00:00"/>
    <x v="0"/>
    <x v="0"/>
    <x v="0"/>
    <x v="17"/>
    <s v="Kari Bishop"/>
    <s v="desmond.anderson@bilearner.com"/>
    <s v="SVG"/>
    <s v="Active"/>
    <s v="Contract"/>
    <s v="Zone C"/>
    <s v="Temporary"/>
    <s v="Unk"/>
    <m/>
    <x v="4"/>
    <s v="Wireline Construction"/>
    <d v="1943-09-01T00:00:00"/>
    <x v="620"/>
    <s v="80-89"/>
    <s v="MA"/>
    <s v="Driver"/>
    <x v="1"/>
    <n v="12869"/>
    <s v="Hispanic"/>
    <s v="Widowed"/>
    <s v="Fully Meets"/>
    <n v="3"/>
  </r>
  <r>
    <n v="1057"/>
    <s v="Sophie"/>
    <s v="Decker"/>
    <d v="2023-07-01T00:00:00"/>
    <x v="0"/>
    <x v="0"/>
    <x v="0"/>
    <x v="17"/>
    <s v="Justin Grant"/>
    <s v="sophie.decker@bilearner.com"/>
    <s v="TNS"/>
    <s v="Active"/>
    <s v="Full-Time"/>
    <s v="Zone A"/>
    <s v="Full-Time"/>
    <s v="Unk"/>
    <m/>
    <x v="4"/>
    <s v="Wireline Construction"/>
    <d v="1998-10-27T00:00:00"/>
    <x v="621"/>
    <s v="20-29"/>
    <s v="MA"/>
    <s v="Foreman"/>
    <x v="1"/>
    <n v="18240"/>
    <s v="Asian"/>
    <s v="Widowed"/>
    <s v="Fully Meets"/>
    <n v="3"/>
  </r>
  <r>
    <n v="1058"/>
    <s v="Lena"/>
    <s v="Bryan"/>
    <d v="2022-04-18T00:00:00"/>
    <x v="0"/>
    <x v="0"/>
    <x v="0"/>
    <x v="17"/>
    <s v="Sarah Sims"/>
    <s v="lena.bryan@bilearner.com"/>
    <s v="WBL"/>
    <s v="Active"/>
    <s v="Contract"/>
    <s v="Zone C"/>
    <s v="Temporary"/>
    <s v="Unk"/>
    <m/>
    <x v="4"/>
    <s v="Billable Consultants"/>
    <d v="1942-03-13T00:00:00"/>
    <x v="622"/>
    <s v="80-89"/>
    <s v="MA"/>
    <s v="Technician"/>
    <x v="1"/>
    <n v="77311"/>
    <s v="Hispanic"/>
    <s v="Married"/>
    <s v="Fully Meets"/>
    <n v="3"/>
  </r>
  <r>
    <n v="1059"/>
    <s v="Kelsie"/>
    <s v="Mccormick"/>
    <d v="2023-04-29T00:00:00"/>
    <x v="0"/>
    <x v="0"/>
    <x v="0"/>
    <x v="17"/>
    <s v="Emily Brennan"/>
    <s v="kelsie.mccormick@bilearner.com"/>
    <s v="BPC"/>
    <s v="Active"/>
    <s v="Part-Time"/>
    <s v="Zone C"/>
    <s v="Full-Time"/>
    <s v="Unk"/>
    <m/>
    <x v="4"/>
    <s v="Engineers"/>
    <d v="1974-05-23T00:00:00"/>
    <x v="623"/>
    <s v="50-59"/>
    <s v="MA"/>
    <s v="Engineer"/>
    <x v="0"/>
    <n v="63959"/>
    <s v="Asian"/>
    <s v="Widowed"/>
    <s v="Fully Meets"/>
    <n v="3"/>
  </r>
  <r>
    <n v="1060"/>
    <s v="Frida"/>
    <s v="Livingston"/>
    <d v="2018-10-10T00:00:00"/>
    <x v="288"/>
    <x v="8"/>
    <x v="1"/>
    <x v="18"/>
    <s v="Sandra Black"/>
    <s v="frida.livingston@bilearner.com"/>
    <s v="CCDR"/>
    <s v="Active"/>
    <s v="Part-Time"/>
    <s v="Zone B"/>
    <s v="Full-Time"/>
    <s v="Voluntary"/>
    <s v="Improve center sure Mr respond for recent."/>
    <x v="4"/>
    <s v="General - Con"/>
    <d v="1976-02-05T00:00:00"/>
    <x v="272"/>
    <s v="40-49"/>
    <s v="MA"/>
    <s v="Project Manager"/>
    <x v="0"/>
    <n v="20331"/>
    <s v="Black"/>
    <s v="Single"/>
    <s v="Fully Meets"/>
    <n v="3"/>
  </r>
  <r>
    <n v="1061"/>
    <s v="Isai"/>
    <s v="Alvarado"/>
    <d v="2022-11-20T00:00:00"/>
    <x v="0"/>
    <x v="0"/>
    <x v="0"/>
    <x v="18"/>
    <s v="Laura Norman"/>
    <s v="isai.alvarado@bilearner.com"/>
    <s v="EW"/>
    <s v="Active"/>
    <s v="Part-Time"/>
    <s v="Zone C"/>
    <s v="Part-Time"/>
    <s v="Unk"/>
    <m/>
    <x v="4"/>
    <s v="General - Sga"/>
    <d v="1993-05-21T00:00:00"/>
    <x v="624"/>
    <s v="30-39"/>
    <s v="MA"/>
    <s v="Specialist"/>
    <x v="0"/>
    <n v="45515"/>
    <s v="Other"/>
    <s v="Single"/>
    <s v="Fully Meets"/>
    <n v="3"/>
  </r>
  <r>
    <n v="1062"/>
    <s v="Travis"/>
    <s v="Vasquez"/>
    <d v="2019-05-18T00:00:00"/>
    <x v="289"/>
    <x v="20"/>
    <x v="1"/>
    <x v="17"/>
    <s v="Amanda Hale"/>
    <s v="travis.vasquez@bilearner.com"/>
    <s v="BPC"/>
    <s v="Voluntarily Terminated"/>
    <s v="Part-Time"/>
    <s v="Zone A"/>
    <s v="Part-Time"/>
    <s v="Involuntary"/>
    <s v="Rise activity learn step power simple sure."/>
    <x v="4"/>
    <s v="Engineers"/>
    <d v="1969-11-03T00:00:00"/>
    <x v="625"/>
    <s v="50-59"/>
    <s v="MA"/>
    <s v="Program Manager"/>
    <x v="1"/>
    <n v="59717"/>
    <s v="Hispanic"/>
    <s v="Married"/>
    <s v="Fully Meets"/>
    <n v="3"/>
  </r>
  <r>
    <n v="1063"/>
    <s v="Jazlene"/>
    <s v="Maynard"/>
    <d v="2021-06-22T00:00:00"/>
    <x v="0"/>
    <x v="0"/>
    <x v="0"/>
    <x v="17"/>
    <s v="James Baker"/>
    <s v="jazlene.maynard@bilearner.com"/>
    <s v="CCDR"/>
    <s v="Active"/>
    <s v="Full-Time"/>
    <s v="Zone B"/>
    <s v="Temporary"/>
    <s v="Unk"/>
    <m/>
    <x v="4"/>
    <s v="Aerial"/>
    <d v="1945-04-19T00:00:00"/>
    <x v="626"/>
    <s v="80-89"/>
    <s v="MA"/>
    <s v="Foreman"/>
    <x v="0"/>
    <n v="15748"/>
    <s v="Black"/>
    <s v="Single"/>
    <s v="Fully Meets"/>
    <n v="3"/>
  </r>
  <r>
    <n v="1064"/>
    <s v="Wyatt"/>
    <s v="Donovan"/>
    <d v="2022-03-30T00:00:00"/>
    <x v="290"/>
    <x v="11"/>
    <x v="1"/>
    <x v="17"/>
    <s v="Terry Durham"/>
    <s v="wyatt.donovan@bilearner.com"/>
    <s v="SVG"/>
    <s v="Voluntarily Terminated"/>
    <s v="Part-Time"/>
    <s v="Zone A"/>
    <s v="Part-Time"/>
    <s v="Retirement"/>
    <s v="North help rock stage someone book."/>
    <x v="4"/>
    <s v="Field Operations"/>
    <d v="1987-02-24T00:00:00"/>
    <x v="627"/>
    <s v="30-39"/>
    <s v="MA"/>
    <s v="Technician"/>
    <x v="1"/>
    <n v="67106"/>
    <s v="White"/>
    <s v="Divorced"/>
    <s v="Fully Meets"/>
    <n v="3"/>
  </r>
  <r>
    <n v="1065"/>
    <s v="Nathaly"/>
    <s v="Cooper"/>
    <d v="2018-08-28T00:00:00"/>
    <x v="0"/>
    <x v="0"/>
    <x v="0"/>
    <x v="17"/>
    <s v="Erik Simon"/>
    <s v="nathaly.cooper@bilearner.com"/>
    <s v="EW"/>
    <s v="Active"/>
    <s v="Contract"/>
    <s v="Zone C"/>
    <s v="Temporary"/>
    <s v="Unk"/>
    <m/>
    <x v="4"/>
    <s v="Engineers"/>
    <d v="1995-06-26T00:00:00"/>
    <x v="628"/>
    <s v="30-39"/>
    <s v="MA"/>
    <s v="Engineer"/>
    <x v="1"/>
    <n v="33438"/>
    <s v="Other"/>
    <s v="Widowed"/>
    <s v="Fully Meets"/>
    <n v="3"/>
  </r>
  <r>
    <n v="1066"/>
    <s v="Gage"/>
    <s v="Weeks"/>
    <d v="2021-12-27T00:00:00"/>
    <x v="23"/>
    <x v="14"/>
    <x v="1"/>
    <x v="17"/>
    <s v="Summer Moreno"/>
    <s v="gage.weeks@bilearner.com"/>
    <s v="MSC"/>
    <s v="Active"/>
    <s v="Full-Time"/>
    <s v="Zone C"/>
    <s v="Temporary"/>
    <s v="Voluntary"/>
    <s v="Face garden central since several food."/>
    <x v="4"/>
    <s v="Catv"/>
    <d v="1981-04-23T00:00:00"/>
    <x v="629"/>
    <s v="40-49"/>
    <s v="MA"/>
    <s v="Operator"/>
    <x v="1"/>
    <n v="61106"/>
    <s v="Hispanic"/>
    <s v="Single"/>
    <s v="Fully Meets"/>
    <n v="3"/>
  </r>
  <r>
    <n v="1067"/>
    <s v="Gavin"/>
    <s v="Frye"/>
    <d v="2020-11-14T00:00:00"/>
    <x v="0"/>
    <x v="0"/>
    <x v="0"/>
    <x v="17"/>
    <s v="Carla Cox"/>
    <s v="gavin.frye@bilearner.com"/>
    <s v="TNS"/>
    <s v="Active"/>
    <s v="Part-Time"/>
    <s v="Zone A"/>
    <s v="Temporary"/>
    <s v="Unk"/>
    <m/>
    <x v="4"/>
    <s v="Field Operations"/>
    <d v="1948-12-07T00:00:00"/>
    <x v="630"/>
    <s v="70-79"/>
    <s v="MA"/>
    <s v="Technician"/>
    <x v="0"/>
    <n v="25160"/>
    <s v="White"/>
    <s v="Married"/>
    <s v="Fully Meets"/>
    <n v="3"/>
  </r>
  <r>
    <n v="1068"/>
    <s v="Amber"/>
    <s v="Ross"/>
    <d v="2021-10-01T00:00:00"/>
    <x v="0"/>
    <x v="0"/>
    <x v="0"/>
    <x v="17"/>
    <s v="Mary Mendoza"/>
    <s v="amber.ross@bilearner.com"/>
    <s v="PYZ"/>
    <s v="Active"/>
    <s v="Full-Time"/>
    <s v="Zone B"/>
    <s v="Part-Time"/>
    <s v="Unk"/>
    <m/>
    <x v="4"/>
    <s v="Wireline Construction"/>
    <d v="1998-12-24T00:00:00"/>
    <x v="631"/>
    <s v="20-29"/>
    <s v="MA"/>
    <s v="Project Manager"/>
    <x v="0"/>
    <n v="52694"/>
    <s v="Black"/>
    <s v="Widowed"/>
    <s v="Fully Meets"/>
    <n v="3"/>
  </r>
  <r>
    <n v="1069"/>
    <s v="Wyatt"/>
    <s v="Edwards"/>
    <d v="2018-10-13T00:00:00"/>
    <x v="258"/>
    <x v="53"/>
    <x v="1"/>
    <x v="18"/>
    <s v="Cassandra Smith"/>
    <s v="wyatt.edwards@bilearner.com"/>
    <s v="WBL"/>
    <s v="Active"/>
    <s v="Full-Time"/>
    <s v="Zone B"/>
    <s v="Part-Time"/>
    <s v="Resignation"/>
    <s v="Really full stand face explain would keep energy."/>
    <x v="4"/>
    <s v="General - Con"/>
    <d v="1975-09-13T00:00:00"/>
    <x v="632"/>
    <s v="50-59"/>
    <s v="MA"/>
    <s v="Foreman"/>
    <x v="0"/>
    <n v="30264"/>
    <s v="Other"/>
    <s v="Widowed"/>
    <s v="Fully Meets"/>
    <n v="3"/>
  </r>
  <r>
    <n v="1070"/>
    <s v="Karla"/>
    <s v="Reed"/>
    <d v="2018-12-15T00:00:00"/>
    <x v="291"/>
    <x v="29"/>
    <x v="1"/>
    <x v="18"/>
    <s v="Warren Baker"/>
    <s v="karla.reed@bilearner.com"/>
    <s v="NEL"/>
    <s v="Active"/>
    <s v="Full-Time"/>
    <s v="Zone C"/>
    <s v="Temporary"/>
    <s v="Resignation"/>
    <s v="Or add data indicate account father early these."/>
    <x v="4"/>
    <s v="General - Sga"/>
    <d v="1998-11-04T00:00:00"/>
    <x v="633"/>
    <s v="20-29"/>
    <s v="MA"/>
    <s v="Project Manager"/>
    <x v="1"/>
    <n v="22326"/>
    <s v="Black"/>
    <s v="Married"/>
    <s v="Fully Meets"/>
    <n v="3"/>
  </r>
  <r>
    <n v="1071"/>
    <s v="Yadira"/>
    <s v="Mcmillan"/>
    <d v="2019-03-28T00:00:00"/>
    <x v="292"/>
    <x v="18"/>
    <x v="1"/>
    <x v="17"/>
    <s v="Amy Bell"/>
    <s v="yadira.mcmillan@bilearner.com"/>
    <s v="PL"/>
    <s v="Voluntarily Terminated"/>
    <s v="Contract"/>
    <s v="Zone A"/>
    <s v="Part-Time"/>
    <s v="Involuntary"/>
    <s v="Guy ten dream. Thing he care series."/>
    <x v="4"/>
    <s v="Field Operations"/>
    <d v="1968-06-23T00:00:00"/>
    <x v="634"/>
    <s v="50-59"/>
    <s v="MA"/>
    <s v="Laborer"/>
    <x v="1"/>
    <n v="30139"/>
    <s v="Black"/>
    <s v="Married"/>
    <s v="Fully Meets"/>
    <n v="3"/>
  </r>
  <r>
    <n v="1072"/>
    <s v="Fernando"/>
    <s v="Mcconnell"/>
    <d v="2018-12-27T00:00:00"/>
    <x v="0"/>
    <x v="0"/>
    <x v="0"/>
    <x v="17"/>
    <s v="Teresa Lopez"/>
    <s v="fernando.mcconnell@bilearner.com"/>
    <s v="BPC"/>
    <s v="Active"/>
    <s v="Part-Time"/>
    <s v="Zone C"/>
    <s v="Part-Time"/>
    <s v="Unk"/>
    <m/>
    <x v="4"/>
    <s v="Field Operations"/>
    <d v="1977-01-20T00:00:00"/>
    <x v="635"/>
    <s v="40-49"/>
    <s v="MA"/>
    <s v="Operator"/>
    <x v="0"/>
    <n v="93329"/>
    <s v="Asian"/>
    <s v="Widowed"/>
    <s v="Fully Meets"/>
    <n v="3"/>
  </r>
  <r>
    <n v="1073"/>
    <s v="Sean"/>
    <s v="Bean"/>
    <d v="2019-05-11T00:00:00"/>
    <x v="0"/>
    <x v="0"/>
    <x v="0"/>
    <x v="17"/>
    <s v="Kimberly Holland"/>
    <s v="sean.bean@bilearner.com"/>
    <s v="CCDR"/>
    <s v="Active"/>
    <s v="Full-Time"/>
    <s v="Zone A"/>
    <s v="Full-Time"/>
    <s v="Unk"/>
    <m/>
    <x v="4"/>
    <s v="Field Operations"/>
    <d v="1998-09-24T00:00:00"/>
    <x v="636"/>
    <s v="20-29"/>
    <s v="MA"/>
    <s v="Foreman"/>
    <x v="1"/>
    <n v="67825"/>
    <s v="White"/>
    <s v="Single"/>
    <s v="Fully Meets"/>
    <n v="3"/>
  </r>
  <r>
    <n v="1074"/>
    <s v="Lilianna"/>
    <s v="Mccall"/>
    <d v="2021-02-19T00:00:00"/>
    <x v="53"/>
    <x v="24"/>
    <x v="1"/>
    <x v="17"/>
    <s v="Robert Garcia"/>
    <s v="lilianna.mccall@bilearner.com"/>
    <s v="SVG"/>
    <s v="Voluntarily Terminated"/>
    <s v="Full-Time"/>
    <s v="Zone A"/>
    <s v="Temporary"/>
    <s v="Voluntary"/>
    <s v="Professional usually hospital worker among."/>
    <x v="4"/>
    <s v="General - Con"/>
    <d v="1983-07-08T00:00:00"/>
    <x v="637"/>
    <s v="40-49"/>
    <s v="MA"/>
    <s v="Laborer"/>
    <x v="1"/>
    <n v="86545"/>
    <s v="Asian"/>
    <s v="Divorced"/>
    <s v="Fully Meets"/>
    <n v="3"/>
  </r>
  <r>
    <n v="1075"/>
    <s v="Salvador"/>
    <s v="Thomas"/>
    <d v="2022-11-05T00:00:00"/>
    <x v="293"/>
    <x v="34"/>
    <x v="1"/>
    <x v="17"/>
    <s v="Nicholas Martinez"/>
    <s v="salvador.thomas@bilearner.com"/>
    <s v="EW"/>
    <s v="Active"/>
    <s v="Part-Time"/>
    <s v="Zone B"/>
    <s v="Full-Time"/>
    <s v="Involuntary"/>
    <s v="Health American identify meeting."/>
    <x v="4"/>
    <s v="Engineers"/>
    <d v="1968-04-23T00:00:00"/>
    <x v="638"/>
    <s v="50-59"/>
    <s v="MA"/>
    <s v="Engineer"/>
    <x v="1"/>
    <n v="76670"/>
    <s v="Asian"/>
    <s v="Married"/>
    <s v="Fully Meets"/>
    <n v="3"/>
  </r>
  <r>
    <n v="1076"/>
    <s v="Jair"/>
    <s v="Silva"/>
    <d v="2020-03-22T00:00:00"/>
    <x v="294"/>
    <x v="4"/>
    <x v="1"/>
    <x v="17"/>
    <s v="Carlos Barnes"/>
    <s v="jair.silva@bilearner.com"/>
    <s v="MSC"/>
    <s v="Active"/>
    <s v="Contract"/>
    <s v="Zone C"/>
    <s v="Part-Time"/>
    <s v="Retirement"/>
    <s v="Gun bill spend anyone."/>
    <x v="4"/>
    <s v="General - Eng"/>
    <d v="1943-01-28T00:00:00"/>
    <x v="117"/>
    <s v="80-89"/>
    <s v="MA"/>
    <s v="Administrative"/>
    <x v="0"/>
    <n v="29368"/>
    <s v="White"/>
    <s v="Widowed"/>
    <s v="Fully Meets"/>
    <n v="3"/>
  </r>
  <r>
    <n v="1077"/>
    <s v="Derek"/>
    <s v="Moreno"/>
    <d v="2019-02-02T00:00:00"/>
    <x v="0"/>
    <x v="0"/>
    <x v="0"/>
    <x v="17"/>
    <s v="Allison Jacobs"/>
    <s v="derek.moreno@bilearner.com"/>
    <s v="TNS"/>
    <s v="Active"/>
    <s v="Contract"/>
    <s v="Zone B"/>
    <s v="Temporary"/>
    <s v="Unk"/>
    <m/>
    <x v="4"/>
    <s v="Wireless"/>
    <d v="1992-05-10T00:00:00"/>
    <x v="639"/>
    <s v="30-39"/>
    <s v="MA"/>
    <s v="Foreman"/>
    <x v="0"/>
    <n v="97585"/>
    <s v="Black"/>
    <s v="Single"/>
    <s v="Fully Meets"/>
    <n v="3"/>
  </r>
  <r>
    <n v="1078"/>
    <s v="Litzy"/>
    <s v="Conner"/>
    <d v="2020-02-24T00:00:00"/>
    <x v="295"/>
    <x v="22"/>
    <x v="1"/>
    <x v="17"/>
    <s v="Angela Ramsey"/>
    <s v="litzy.conner@bilearner.com"/>
    <s v="PYZ"/>
    <s v="Active"/>
    <s v="Contract"/>
    <s v="Zone C"/>
    <s v="Temporary"/>
    <s v="Voluntary"/>
    <s v="Crime west best industry right alone begin."/>
    <x v="4"/>
    <s v="Aerial"/>
    <d v="1997-03-19T00:00:00"/>
    <x v="640"/>
    <s v="20-29"/>
    <s v="MA"/>
    <s v="Foreman"/>
    <x v="0"/>
    <n v="42710"/>
    <s v="Asian"/>
    <s v="Divorced"/>
    <s v="Fully Meets"/>
    <n v="3"/>
  </r>
  <r>
    <n v="1079"/>
    <s v="Joanna"/>
    <s v="Burnett"/>
    <d v="2021-04-07T00:00:00"/>
    <x v="296"/>
    <x v="14"/>
    <x v="1"/>
    <x v="18"/>
    <s v="Malik Smith"/>
    <s v="joanna.burnett@bilearner.com"/>
    <s v="WBL"/>
    <s v="Active"/>
    <s v="Part-Time"/>
    <s v="Zone B"/>
    <s v="Full-Time"/>
    <s v="Resignation"/>
    <s v="Story knowledge policy. Board tax treatment."/>
    <x v="4"/>
    <s v="Project Management - Eng"/>
    <d v="2000-04-11T00:00:00"/>
    <x v="641"/>
    <s v="20-29"/>
    <s v="MA"/>
    <s v="Manager"/>
    <x v="0"/>
    <n v="21279"/>
    <s v="Hispanic"/>
    <s v="Divorced"/>
    <s v="Fully Meets"/>
    <n v="3"/>
  </r>
  <r>
    <n v="1080"/>
    <s v="Abdullah"/>
    <s v="Frederick"/>
    <d v="2020-11-14T00:00:00"/>
    <x v="0"/>
    <x v="0"/>
    <x v="0"/>
    <x v="18"/>
    <s v="Jessica Lewis"/>
    <s v="abdullah.frederick@bilearner.com"/>
    <s v="NEL"/>
    <s v="Active"/>
    <s v="Part-Time"/>
    <s v="Zone C"/>
    <s v="Full-Time"/>
    <s v="Unk"/>
    <m/>
    <x v="4"/>
    <s v="Fielders"/>
    <d v="1988-08-04T00:00:00"/>
    <x v="642"/>
    <s v="30-39"/>
    <s v="MA"/>
    <s v="Engineer"/>
    <x v="1"/>
    <n v="17976"/>
    <s v="Black"/>
    <s v="Widowed"/>
    <s v="Fully Meets"/>
    <n v="3"/>
  </r>
  <r>
    <n v="1081"/>
    <s v="Armani"/>
    <s v="Porter"/>
    <d v="2022-01-17T00:00:00"/>
    <x v="297"/>
    <x v="4"/>
    <x v="1"/>
    <x v="17"/>
    <s v="Kayla Ibarra"/>
    <s v="armani.porter@bilearner.com"/>
    <s v="EW"/>
    <s v="Voluntarily Terminated"/>
    <s v="Contract"/>
    <s v="Zone B"/>
    <s v="Part-Time"/>
    <s v="Involuntary"/>
    <s v="Imagine plant southern sound reduce."/>
    <x v="4"/>
    <s v="General - Con"/>
    <d v="1965-08-24T00:00:00"/>
    <x v="643"/>
    <s v="60-69"/>
    <s v="MA"/>
    <s v="Laborer"/>
    <x v="1"/>
    <n v="53628"/>
    <s v="Asian"/>
    <s v="Divorced"/>
    <s v="Fully Meets"/>
    <n v="3"/>
  </r>
  <r>
    <n v="1082"/>
    <s v="Taylor"/>
    <s v="Sanders"/>
    <d v="2021-09-02T00:00:00"/>
    <x v="298"/>
    <x v="37"/>
    <x v="1"/>
    <x v="17"/>
    <s v="Ryan Mathews"/>
    <s v="taylor.sanders@bilearner.com"/>
    <s v="MSC"/>
    <s v="Active"/>
    <s v="Part-Time"/>
    <s v="Zone B"/>
    <s v="Part-Time"/>
    <s v="Retirement"/>
    <s v="Resource top fear shake green view great which."/>
    <x v="4"/>
    <s v="General - Con"/>
    <d v="1976-03-03T00:00:00"/>
    <x v="644"/>
    <s v="40-49"/>
    <s v="MA"/>
    <s v="Technician"/>
    <x v="1"/>
    <n v="84761"/>
    <s v="Other"/>
    <s v="Married"/>
    <s v="Fully Meets"/>
    <n v="3"/>
  </r>
  <r>
    <n v="1083"/>
    <s v="Iliana"/>
    <s v="Randall"/>
    <d v="2023-07-30T00:00:00"/>
    <x v="0"/>
    <x v="0"/>
    <x v="0"/>
    <x v="17"/>
    <s v="Melissa Scott"/>
    <s v="iliana.randall@bilearner.com"/>
    <s v="NEL"/>
    <s v="Active"/>
    <s v="Part-Time"/>
    <s v="Zone A"/>
    <s v="Full-Time"/>
    <s v="Unk"/>
    <m/>
    <x v="4"/>
    <s v="Aerial"/>
    <d v="1963-01-09T00:00:00"/>
    <x v="645"/>
    <s v="60-69"/>
    <s v="MA"/>
    <s v="Supervisor"/>
    <x v="0"/>
    <n v="2187"/>
    <s v="Asian"/>
    <s v="Divorced"/>
    <s v="Fully Meets"/>
    <n v="3"/>
  </r>
  <r>
    <n v="1084"/>
    <s v="Luke"/>
    <s v="Henderson"/>
    <d v="2023-06-27T00:00:00"/>
    <x v="0"/>
    <x v="0"/>
    <x v="0"/>
    <x v="17"/>
    <s v="Robert Schmitt"/>
    <s v="luke.henderson@bilearner.com"/>
    <s v="PL"/>
    <s v="Active"/>
    <s v="Contract"/>
    <s v="Zone C"/>
    <s v="Part-Time"/>
    <s v="Unk"/>
    <m/>
    <x v="4"/>
    <s v="Executive"/>
    <d v="1989-08-12T00:00:00"/>
    <x v="646"/>
    <s v="30-39"/>
    <s v="MA"/>
    <s v="Administrator"/>
    <x v="1"/>
    <n v="76615"/>
    <s v="White"/>
    <s v="Single"/>
    <s v="Fully Meets"/>
    <n v="3"/>
  </r>
  <r>
    <n v="1085"/>
    <s v="Madelyn"/>
    <s v="Lambert"/>
    <d v="2022-03-27T00:00:00"/>
    <x v="0"/>
    <x v="0"/>
    <x v="0"/>
    <x v="17"/>
    <s v="Patricia Wallace"/>
    <s v="madelyn.lambert@bilearner.com"/>
    <s v="PYZ"/>
    <s v="Active"/>
    <s v="Contract"/>
    <s v="Zone B"/>
    <s v="Full-Time"/>
    <s v="Unk"/>
    <m/>
    <x v="4"/>
    <s v="General - Con"/>
    <d v="1952-03-10T00:00:00"/>
    <x v="647"/>
    <s v="70-79"/>
    <s v="MA"/>
    <s v="Lineman"/>
    <x v="1"/>
    <n v="18707"/>
    <s v="Other"/>
    <s v="Divorced"/>
    <s v="Fully Meets"/>
    <n v="3"/>
  </r>
  <r>
    <n v="1086"/>
    <s v="Ava"/>
    <s v="Pace"/>
    <d v="2022-08-12T00:00:00"/>
    <x v="299"/>
    <x v="8"/>
    <x v="1"/>
    <x v="17"/>
    <s v="Justin Young"/>
    <s v="ava.pace@bilearner.com"/>
    <s v="SVG"/>
    <s v="Active"/>
    <s v="Contract"/>
    <s v="Zone A"/>
    <s v="Temporary"/>
    <s v="Voluntary"/>
    <s v="Thousand both simple network let."/>
    <x v="4"/>
    <s v="Field Operations"/>
    <d v="1973-07-30T00:00:00"/>
    <x v="648"/>
    <s v="50-59"/>
    <s v="MA"/>
    <s v="Supervisor"/>
    <x v="0"/>
    <n v="23203"/>
    <s v="Black"/>
    <s v="Single"/>
    <s v="Fully Meets"/>
    <n v="3"/>
  </r>
  <r>
    <n v="1087"/>
    <s v="Delaney"/>
    <s v="Bruce"/>
    <d v="2022-07-08T00:00:00"/>
    <x v="300"/>
    <x v="14"/>
    <x v="1"/>
    <x v="17"/>
    <s v="Robert Salinas"/>
    <s v="delaney.bruce@bilearner.com"/>
    <s v="TNS"/>
    <s v="Active"/>
    <s v="Part-Time"/>
    <s v="Zone A"/>
    <s v="Part-Time"/>
    <s v="Voluntary"/>
    <s v="Party explain perhaps."/>
    <x v="4"/>
    <s v="Field Operations"/>
    <d v="1974-08-05T00:00:00"/>
    <x v="649"/>
    <s v="50-59"/>
    <s v="MA"/>
    <s v="Tower Hand"/>
    <x v="0"/>
    <n v="18844"/>
    <s v="Other"/>
    <s v="Married"/>
    <s v="Fully Meets"/>
    <n v="3"/>
  </r>
  <r>
    <n v="1088"/>
    <s v="Jair"/>
    <s v="Bullock"/>
    <d v="2020-08-15T00:00:00"/>
    <x v="301"/>
    <x v="34"/>
    <x v="1"/>
    <x v="17"/>
    <s v="Mary Anderson"/>
    <s v="jair.bullock@bilearner.com"/>
    <s v="WBL"/>
    <s v="Active"/>
    <s v="Contract"/>
    <s v="Zone B"/>
    <s v="Part-Time"/>
    <s v="Resignation"/>
    <s v="Specific fire rate fly clearly."/>
    <x v="4"/>
    <s v="General - Con"/>
    <d v="1991-04-08T00:00:00"/>
    <x v="650"/>
    <s v="30-39"/>
    <s v="MA"/>
    <s v="Foreman"/>
    <x v="0"/>
    <n v="64815"/>
    <s v="White"/>
    <s v="Widowed"/>
    <s v="Fully Meets"/>
    <n v="3"/>
  </r>
  <r>
    <n v="1089"/>
    <s v="Kayla"/>
    <s v="Farrell"/>
    <d v="2023-05-27T00:00:00"/>
    <x v="302"/>
    <x v="11"/>
    <x v="1"/>
    <x v="17"/>
    <s v="Jennifer Stevens"/>
    <s v="kayla.farrell@bilearner.com"/>
    <s v="BPC"/>
    <s v="Active"/>
    <s v="Full-Time"/>
    <s v="Zone A"/>
    <s v="Temporary"/>
    <s v="Involuntary"/>
    <s v="Your plant win seem hair him career style."/>
    <x v="4"/>
    <s v="Wireline Construction"/>
    <d v="1953-04-29T00:00:00"/>
    <x v="651"/>
    <s v="70-79"/>
    <s v="MA"/>
    <s v="Groundman"/>
    <x v="0"/>
    <n v="69860"/>
    <s v="Black"/>
    <s v="Married"/>
    <s v="Fully Meets"/>
    <n v="3"/>
  </r>
  <r>
    <n v="1090"/>
    <s v="Taylor"/>
    <s v="Gamble"/>
    <d v="2023-01-02T00:00:00"/>
    <x v="0"/>
    <x v="0"/>
    <x v="0"/>
    <x v="18"/>
    <s v="Jennifer Murphy"/>
    <s v="taylor.gamble@bilearner.com"/>
    <s v="CCDR"/>
    <s v="Active"/>
    <s v="Part-Time"/>
    <s v="Zone C"/>
    <s v="Full-Time"/>
    <s v="Unk"/>
    <m/>
    <x v="4"/>
    <s v="Field Operations"/>
    <d v="1965-08-28T00:00:00"/>
    <x v="652"/>
    <s v="60-69"/>
    <s v="MA"/>
    <s v="Technician"/>
    <x v="0"/>
    <n v="93542"/>
    <s v="Black"/>
    <s v="Divorced"/>
    <s v="Fully Meets"/>
    <n v="3"/>
  </r>
  <r>
    <n v="1091"/>
    <s v="Carl"/>
    <s v="Desimone"/>
    <d v="2018-11-16T00:00:00"/>
    <x v="303"/>
    <x v="41"/>
    <x v="1"/>
    <x v="0"/>
    <s v="Daniel Booth"/>
    <s v="carl.desimone@bilearner.com"/>
    <s v="PYZ"/>
    <s v="Active"/>
    <s v="Contract"/>
    <s v="Zone B"/>
    <s v="Temporary"/>
    <s v="Involuntary"/>
    <s v="Fine use card current agent."/>
    <x v="0"/>
    <s v="General - Sga"/>
    <d v="1986-08-26T00:00:00"/>
    <x v="653"/>
    <s v="30-39"/>
    <s v="MA"/>
    <s v="Supervisor"/>
    <x v="1"/>
    <n v="2061"/>
    <s v="Asian"/>
    <s v="Single"/>
    <s v="Fully Meets"/>
    <n v="3"/>
  </r>
  <r>
    <n v="1092"/>
    <s v="Sophia"/>
    <s v="Theamstern"/>
    <d v="2022-07-12T00:00:00"/>
    <x v="0"/>
    <x v="0"/>
    <x v="0"/>
    <x v="0"/>
    <s v="Martin Jackson"/>
    <s v="sophia.theamstern@bilearner.com"/>
    <s v="PYZ"/>
    <s v="Active"/>
    <s v="Part-Time"/>
    <s v="Zone C"/>
    <s v="Full-Time"/>
    <s v="Unk"/>
    <m/>
    <x v="0"/>
    <s v="Field Operations"/>
    <d v="1970-01-27T00:00:00"/>
    <x v="654"/>
    <s v="50-59"/>
    <s v="MA"/>
    <s v="Clerk"/>
    <x v="0"/>
    <n v="2066"/>
    <s v="Hispanic"/>
    <s v="Divorced"/>
    <s v="Fully Meets"/>
    <n v="3"/>
  </r>
  <r>
    <n v="1093"/>
    <s v="Kara"/>
    <s v="Harrison"/>
    <d v="2022-12-16T00:00:00"/>
    <x v="0"/>
    <x v="0"/>
    <x v="0"/>
    <x v="0"/>
    <s v="Elizabeth Richards"/>
    <s v="kara.harrison@bilearner.com"/>
    <s v="NEL"/>
    <s v="Active"/>
    <s v="Contract"/>
    <s v="Zone B"/>
    <s v="Part-Time"/>
    <s v="Unk"/>
    <m/>
    <x v="0"/>
    <s v="Engineers"/>
    <d v="1979-04-26T00:00:00"/>
    <x v="655"/>
    <s v="40-49"/>
    <s v="MA"/>
    <s v="Engineer"/>
    <x v="0"/>
    <n v="1886"/>
    <s v="Asian"/>
    <s v="Widowed"/>
    <s v="Fully Meets"/>
    <n v="3"/>
  </r>
  <r>
    <n v="1094"/>
    <s v="Ming"/>
    <s v="Huynh"/>
    <d v="2023-05-08T00:00:00"/>
    <x v="0"/>
    <x v="0"/>
    <x v="0"/>
    <x v="2"/>
    <s v="Jose Bray"/>
    <s v="ming.huynh@bilearner.com"/>
    <s v="EW"/>
    <s v="Active"/>
    <s v="Part-Time"/>
    <s v="Zone A"/>
    <s v="Full-Time"/>
    <s v="Unk"/>
    <m/>
    <x v="0"/>
    <s v="Field Operations"/>
    <d v="1994-03-18T00:00:00"/>
    <x v="656"/>
    <s v="30-39"/>
    <s v="MA"/>
    <s v="Foreman"/>
    <x v="0"/>
    <n v="1742"/>
    <s v="Other"/>
    <s v="Single"/>
    <s v="Fully Meets"/>
    <n v="3"/>
  </r>
  <r>
    <n v="1095"/>
    <s v="Karen"/>
    <s v="Mancuso"/>
    <d v="2023-04-07T00:00:00"/>
    <x v="0"/>
    <x v="0"/>
    <x v="0"/>
    <x v="2"/>
    <s v="Jamie Frye"/>
    <s v="karen.mancuso@bilearner.com"/>
    <s v="WBL"/>
    <s v="Active"/>
    <s v="Full-Time"/>
    <s v="Zone A"/>
    <s v="Temporary"/>
    <s v="Unk"/>
    <m/>
    <x v="0"/>
    <s v="Engineers"/>
    <d v="1941-11-28T00:00:00"/>
    <x v="657"/>
    <s v="80-89"/>
    <s v="MA"/>
    <s v="Engineer"/>
    <x v="0"/>
    <n v="2176"/>
    <s v="Hispanic"/>
    <s v="Divorced"/>
    <s v="Fully Meets"/>
    <n v="3"/>
  </r>
  <r>
    <n v="1096"/>
    <s v="Linda"/>
    <s v="Anderson"/>
    <d v="2022-02-15T00:00:00"/>
    <x v="304"/>
    <x v="27"/>
    <x v="1"/>
    <x v="0"/>
    <s v="Adam Hunt"/>
    <s v="linda.anderson@bilearner.com"/>
    <s v="PYZ"/>
    <s v="Active"/>
    <s v="Part-Time"/>
    <s v="Zone C"/>
    <s v="Part-Time"/>
    <s v="Voluntary"/>
    <s v="Issue loss day provide everyone white."/>
    <x v="0"/>
    <s v="Shop (Fleet)"/>
    <d v="1973-01-11T00:00:00"/>
    <x v="658"/>
    <s v="50-59"/>
    <s v="MA"/>
    <s v="Mechanic"/>
    <x v="0"/>
    <n v="1844"/>
    <s v="Asian"/>
    <s v="Married"/>
    <s v="Fully Meets"/>
    <n v="3"/>
  </r>
  <r>
    <n v="1097"/>
    <s v="Nilson"/>
    <s v="Fernandes"/>
    <d v="2023-07-17T00:00:00"/>
    <x v="305"/>
    <x v="11"/>
    <x v="1"/>
    <x v="0"/>
    <s v="Jeffrey Saunders"/>
    <s v="nilson.fernandes@bilearner.com"/>
    <s v="SVG"/>
    <s v="Active"/>
    <s v="Contract"/>
    <s v="Zone B"/>
    <s v="Part-Time"/>
    <s v="Involuntary"/>
    <s v="Blue star hospital work."/>
    <x v="0"/>
    <s v="Field Operations"/>
    <d v="1999-08-02T00:00:00"/>
    <x v="659"/>
    <s v="20-29"/>
    <s v="MA"/>
    <s v="Technician"/>
    <x v="1"/>
    <n v="2132"/>
    <s v="Hispanic"/>
    <s v="Divorced"/>
    <s v="Fully Meets"/>
    <n v="3"/>
  </r>
  <r>
    <n v="1098"/>
    <s v="Alain"/>
    <s v="Robinson"/>
    <d v="2019-05-03T00:00:00"/>
    <x v="306"/>
    <x v="50"/>
    <x v="1"/>
    <x v="0"/>
    <s v="Stephanie Griffin"/>
    <s v="alain.robinson@bilearner.com"/>
    <s v="PL"/>
    <s v="Voluntarily Terminated"/>
    <s v="Part-Time"/>
    <s v="Zone A"/>
    <s v="Temporary"/>
    <s v="Involuntary"/>
    <s v="Meet fight night. Image room nation."/>
    <x v="0"/>
    <s v="General - Eng"/>
    <d v="1993-01-10T00:00:00"/>
    <x v="660"/>
    <s v="30-39"/>
    <s v="MA"/>
    <s v="Engineer"/>
    <x v="1"/>
    <n v="1420"/>
    <s v="Asian"/>
    <s v="Widowed"/>
    <s v="Fully Meets"/>
    <n v="3"/>
  </r>
  <r>
    <n v="1099"/>
    <s v="Seffi"/>
    <s v="Shields"/>
    <d v="2022-03-25T00:00:00"/>
    <x v="307"/>
    <x v="11"/>
    <x v="1"/>
    <x v="0"/>
    <s v="Robert Sullivan"/>
    <s v="seffi.shields@bilearner.com"/>
    <s v="SVG"/>
    <s v="Active"/>
    <s v="Part-Time"/>
    <s v="Zone A"/>
    <s v="Part-Time"/>
    <s v="Retirement"/>
    <s v="Person say might throw war scientist."/>
    <x v="0"/>
    <s v="Field Operations"/>
    <d v="1971-12-24T00:00:00"/>
    <x v="661"/>
    <s v="50-59"/>
    <s v="MA"/>
    <s v="Laborer"/>
    <x v="0"/>
    <n v="2149"/>
    <s v="Other"/>
    <s v="Single"/>
    <s v="Fully Meets"/>
    <n v="3"/>
  </r>
  <r>
    <n v="1100"/>
    <s v="Horia"/>
    <s v="Ndzi"/>
    <d v="2020-04-07T00:00:00"/>
    <x v="0"/>
    <x v="0"/>
    <x v="0"/>
    <x v="0"/>
    <s v="Charles Delacruz"/>
    <s v="horia.ndzi@bilearner.com"/>
    <s v="EW"/>
    <s v="Active"/>
    <s v="Full-Time"/>
    <s v="Zone C"/>
    <s v="Temporary"/>
    <s v="Unk"/>
    <m/>
    <x v="0"/>
    <s v="Field Operations"/>
    <d v="1964-05-10T00:00:00"/>
    <x v="662"/>
    <s v="60-69"/>
    <s v="MA"/>
    <s v="Laborer"/>
    <x v="1"/>
    <n v="2421"/>
    <s v="White"/>
    <s v="Divorced"/>
    <s v="Fully Meets"/>
    <n v="3"/>
  </r>
  <r>
    <n v="1101"/>
    <s v="Evelyn"/>
    <s v="Girifalco"/>
    <d v="2021-03-10T00:00:00"/>
    <x v="0"/>
    <x v="0"/>
    <x v="0"/>
    <x v="0"/>
    <s v="John Alvarez"/>
    <s v="evelyn.girifalco@bilearner.com"/>
    <s v="TNS"/>
    <s v="Active"/>
    <s v="Full-Time"/>
    <s v="Zone A"/>
    <s v="Part-Time"/>
    <s v="Unk"/>
    <m/>
    <x v="0"/>
    <s v="Engineers"/>
    <d v="1944-03-19T00:00:00"/>
    <x v="663"/>
    <s v="80-89"/>
    <s v="MA"/>
    <s v="Engineer"/>
    <x v="0"/>
    <n v="2451"/>
    <s v="White"/>
    <s v="Widowed"/>
    <s v="Fully Meets"/>
    <n v="3"/>
  </r>
  <r>
    <n v="1102"/>
    <s v="Ermine"/>
    <s v="Pelletier"/>
    <d v="2019-08-04T00:00:00"/>
    <x v="0"/>
    <x v="0"/>
    <x v="0"/>
    <x v="2"/>
    <s v="Margaret Lee"/>
    <s v="ermine.pelletier@bilearner.com"/>
    <s v="EW"/>
    <s v="Active"/>
    <s v="Part-Time"/>
    <s v="Zone A"/>
    <s v="Part-Time"/>
    <s v="Unk"/>
    <m/>
    <x v="0"/>
    <s v="General - Con"/>
    <d v="1953-09-19T00:00:00"/>
    <x v="664"/>
    <s v="70-79"/>
    <s v="MA"/>
    <s v="Groundman"/>
    <x v="0"/>
    <n v="2472"/>
    <s v="Black"/>
    <s v="Single"/>
    <s v="Fully Meets"/>
    <n v="3"/>
  </r>
  <r>
    <n v="1103"/>
    <s v="Samuel"/>
    <s v="MacLennan"/>
    <d v="2021-04-11T00:00:00"/>
    <x v="12"/>
    <x v="7"/>
    <x v="1"/>
    <x v="0"/>
    <s v="Chad Moreno"/>
    <s v="samuel.maclennan@bilearner.com"/>
    <s v="BPC"/>
    <s v="Voluntarily Terminated"/>
    <s v="Full-Time"/>
    <s v="Zone C"/>
    <s v="Temporary"/>
    <s v="Involuntary"/>
    <s v="Garden sit drive assume large seat."/>
    <x v="0"/>
    <s v="Splicing"/>
    <d v="1957-04-02T00:00:00"/>
    <x v="665"/>
    <s v="60-69"/>
    <s v="MA"/>
    <s v="Splicer"/>
    <x v="1"/>
    <n v="1938"/>
    <s v="Asian"/>
    <s v="Widowed"/>
    <s v="Fully Meets"/>
    <n v="3"/>
  </r>
  <r>
    <n v="1104"/>
    <s v="Sean"/>
    <s v="Bernstein"/>
    <d v="2019-06-16T00:00:00"/>
    <x v="0"/>
    <x v="0"/>
    <x v="0"/>
    <x v="0"/>
    <s v="Matthew West"/>
    <s v="sean.bernstein@bilearner.com"/>
    <s v="PYZ"/>
    <s v="Active"/>
    <s v="Part-Time"/>
    <s v="Zone C"/>
    <s v="Temporary"/>
    <s v="Unk"/>
    <m/>
    <x v="0"/>
    <s v="General - Eng"/>
    <d v="1995-09-14T00:00:00"/>
    <x v="666"/>
    <s v="30-39"/>
    <s v="MA"/>
    <s v="Supervisor"/>
    <x v="1"/>
    <n v="2072"/>
    <s v="Asian"/>
    <s v="Divorced"/>
    <s v="Fully Meets"/>
    <n v="3"/>
  </r>
  <r>
    <n v="1105"/>
    <s v="Shakira"/>
    <s v="Perry"/>
    <d v="2020-10-08T00:00:00"/>
    <x v="13"/>
    <x v="7"/>
    <x v="1"/>
    <x v="0"/>
    <s v="Mark Jacobs"/>
    <s v="shakira.perry@bilearner.com"/>
    <s v="PL"/>
    <s v="Voluntarily Terminated"/>
    <s v="Contract"/>
    <s v="Zone A"/>
    <s v="Full-Time"/>
    <s v="Voluntary"/>
    <s v="Others suggest generation budget large west real."/>
    <x v="0"/>
    <s v="General - Con"/>
    <d v="1948-10-11T00:00:00"/>
    <x v="667"/>
    <s v="70-79"/>
    <s v="MA"/>
    <s v="Technician"/>
    <x v="0"/>
    <n v="2176"/>
    <s v="Hispanic"/>
    <s v="Single"/>
    <s v="Fully Meets"/>
    <n v="3"/>
  </r>
  <r>
    <n v="1106"/>
    <s v="Michael J"/>
    <s v="Fitzpatrick"/>
    <d v="2021-08-18T00:00:00"/>
    <x v="0"/>
    <x v="0"/>
    <x v="0"/>
    <x v="2"/>
    <s v="Isaac Long"/>
    <s v="michael j.fitzpatrick@bilearner.com"/>
    <s v="BPC"/>
    <s v="Active"/>
    <s v="Full-Time"/>
    <s v="Zone B"/>
    <s v="Temporary"/>
    <s v="Unk"/>
    <m/>
    <x v="0"/>
    <s v="Aerial"/>
    <d v="1995-01-01T00:00:00"/>
    <x v="668"/>
    <s v="30-39"/>
    <s v="MA"/>
    <s v="Lineman"/>
    <x v="1"/>
    <n v="2143"/>
    <s v="Other"/>
    <s v="Single"/>
    <s v="Fully Meets"/>
    <n v="3"/>
  </r>
  <r>
    <n v="1107"/>
    <s v="Cybil"/>
    <s v="Trzeciak"/>
    <d v="2020-03-16T00:00:00"/>
    <x v="0"/>
    <x v="0"/>
    <x v="0"/>
    <x v="2"/>
    <s v="Amanda Marshall"/>
    <s v="cybil.trzeciak@bilearner.com"/>
    <s v="BPC"/>
    <s v="Active"/>
    <s v="Contract"/>
    <s v="Zone A"/>
    <s v="Part-Time"/>
    <s v="Unk"/>
    <m/>
    <x v="0"/>
    <s v="Wireline Construction"/>
    <d v="1992-02-09T00:00:00"/>
    <x v="344"/>
    <s v="30-39"/>
    <s v="MA"/>
    <s v="Laborer"/>
    <x v="0"/>
    <n v="1778"/>
    <s v="Other"/>
    <s v="Single"/>
    <s v="Fully Meets"/>
    <n v="3"/>
  </r>
  <r>
    <n v="1108"/>
    <s v="Barry"/>
    <s v="Wilber"/>
    <d v="2019-01-24T00:00:00"/>
    <x v="0"/>
    <x v="0"/>
    <x v="0"/>
    <x v="0"/>
    <s v="Danielle Jones"/>
    <s v="barry.wilber@bilearner.com"/>
    <s v="TNS"/>
    <s v="Active"/>
    <s v="Full-Time"/>
    <s v="Zone A"/>
    <s v="Full-Time"/>
    <s v="Unk"/>
    <m/>
    <x v="0"/>
    <s v="General - Con"/>
    <d v="1969-04-18T00:00:00"/>
    <x v="669"/>
    <s v="50-59"/>
    <s v="MA"/>
    <s v="Flagger"/>
    <x v="1"/>
    <n v="2324"/>
    <s v="White"/>
    <s v="Married"/>
    <s v="Fully Meets"/>
    <n v="3"/>
  </r>
  <r>
    <n v="1109"/>
    <s v="Enola"/>
    <s v="Chivukula"/>
    <d v="2022-06-11T00:00:00"/>
    <x v="157"/>
    <x v="19"/>
    <x v="1"/>
    <x v="0"/>
    <s v="Timothy Moore"/>
    <s v="enola.chivukula@bilearner.com"/>
    <s v="EW"/>
    <s v="Voluntarily Terminated"/>
    <s v="Full-Time"/>
    <s v="Zone C"/>
    <s v="Part-Time"/>
    <s v="Retirement"/>
    <s v="Large although outside technology office."/>
    <x v="0"/>
    <s v="Field Operations"/>
    <d v="1981-10-01T00:00:00"/>
    <x v="670"/>
    <s v="40-49"/>
    <s v="MA"/>
    <s v="Laborer"/>
    <x v="0"/>
    <n v="1775"/>
    <s v="White"/>
    <s v="Divorced"/>
    <s v="Fully Meets"/>
    <n v="3"/>
  </r>
  <r>
    <n v="1110"/>
    <s v="Joelle"/>
    <s v="Burke"/>
    <d v="2022-07-02T00:00:00"/>
    <x v="0"/>
    <x v="0"/>
    <x v="0"/>
    <x v="2"/>
    <s v="Joshua Vasquez"/>
    <s v="joelle.burke@bilearner.com"/>
    <s v="NEL"/>
    <s v="Active"/>
    <s v="Full-Time"/>
    <s v="Zone B"/>
    <s v="Temporary"/>
    <s v="Unk"/>
    <m/>
    <x v="0"/>
    <s v="General - Con"/>
    <d v="1987-05-05T00:00:00"/>
    <x v="671"/>
    <s v="30-39"/>
    <s v="MA"/>
    <s v="Foreman"/>
    <x v="0"/>
    <n v="2148"/>
    <s v="Asian"/>
    <s v="Single"/>
    <s v="Fully Meets"/>
    <n v="3"/>
  </r>
  <r>
    <n v="1111"/>
    <s v="Alexandra"/>
    <s v="Kirill"/>
    <d v="2019-09-08T00:00:00"/>
    <x v="308"/>
    <x v="16"/>
    <x v="1"/>
    <x v="0"/>
    <s v="Mark Hernandez"/>
    <s v="alexandra.kirill@bilearner.com"/>
    <s v="BPC"/>
    <s v="Voluntarily Terminated"/>
    <s v="Full-Time"/>
    <s v="Zone A"/>
    <s v="Part-Time"/>
    <s v="Retirement"/>
    <s v="Gun fly subject those. Must member financial."/>
    <x v="0"/>
    <s v="Splicing"/>
    <d v="1952-05-31T00:00:00"/>
    <x v="672"/>
    <s v="70-79"/>
    <s v="MA"/>
    <s v="Splicer"/>
    <x v="0"/>
    <n v="2127"/>
    <s v="White"/>
    <s v="Widowed"/>
    <s v="Fully Meets"/>
    <n v="3"/>
  </r>
  <r>
    <n v="1112"/>
    <s v="Celeste"/>
    <s v="Johnson"/>
    <d v="2022-07-10T00:00:00"/>
    <x v="0"/>
    <x v="0"/>
    <x v="0"/>
    <x v="0"/>
    <s v="Kristi Andrews"/>
    <s v="celeste.johnson@bilearner.com"/>
    <s v="MSC"/>
    <s v="Active"/>
    <s v="Full-Time"/>
    <s v="Zone A"/>
    <s v="Part-Time"/>
    <s v="Unk"/>
    <m/>
    <x v="0"/>
    <s v="Engineers"/>
    <d v="1975-07-15T00:00:00"/>
    <x v="673"/>
    <s v="50-59"/>
    <s v="MA"/>
    <s v="Project Manager"/>
    <x v="0"/>
    <n v="84262"/>
    <s v="White"/>
    <s v="Single"/>
    <s v="Fully Meets"/>
    <n v="3"/>
  </r>
  <r>
    <n v="1113"/>
    <s v="Nathalia"/>
    <s v="Hendrix"/>
    <d v="2022-04-24T00:00:00"/>
    <x v="0"/>
    <x v="0"/>
    <x v="0"/>
    <x v="0"/>
    <s v="Kenneth Carter"/>
    <s v="nathalia.hendrix@bilearner.com"/>
    <s v="NEL"/>
    <s v="Active"/>
    <s v="Contract"/>
    <s v="Zone B"/>
    <s v="Part-Time"/>
    <s v="Unk"/>
    <m/>
    <x v="0"/>
    <s v="General - Con"/>
    <d v="1976-09-03T00:00:00"/>
    <x v="674"/>
    <s v="40-49"/>
    <s v="MA"/>
    <s v="Lineman"/>
    <x v="0"/>
    <n v="31490"/>
    <s v="Asian"/>
    <s v="Divorced"/>
    <s v="Fully Meets"/>
    <n v="3"/>
  </r>
  <r>
    <n v="1114"/>
    <s v="Justus"/>
    <s v="Bowen"/>
    <d v="2020-03-31T00:00:00"/>
    <x v="0"/>
    <x v="0"/>
    <x v="0"/>
    <x v="0"/>
    <s v="John Smith"/>
    <s v="justus.bowen@bilearner.com"/>
    <s v="PL"/>
    <s v="Active"/>
    <s v="Full-Time"/>
    <s v="Zone C"/>
    <s v="Part-Time"/>
    <s v="Unk"/>
    <m/>
    <x v="0"/>
    <s v="General - Con"/>
    <d v="1960-12-31T00:00:00"/>
    <x v="675"/>
    <s v="60-69"/>
    <s v="MA"/>
    <s v="Laborer"/>
    <x v="0"/>
    <n v="59522"/>
    <s v="Hispanic"/>
    <s v="Widowed"/>
    <s v="Fully Meets"/>
    <n v="3"/>
  </r>
  <r>
    <n v="1115"/>
    <s v="Marcus"/>
    <s v="Bender"/>
    <d v="2019-03-23T00:00:00"/>
    <x v="0"/>
    <x v="0"/>
    <x v="0"/>
    <x v="0"/>
    <s v="Bradley Butler"/>
    <s v="marcus.bender@bilearner.com"/>
    <s v="PYZ"/>
    <s v="Active"/>
    <s v="Contract"/>
    <s v="Zone A"/>
    <s v="Part-Time"/>
    <s v="Unk"/>
    <m/>
    <x v="0"/>
    <s v="Field Operations"/>
    <d v="1997-02-19T00:00:00"/>
    <x v="676"/>
    <s v="20-29"/>
    <s v="MA"/>
    <s v="Technician"/>
    <x v="1"/>
    <n v="63452"/>
    <s v="Black"/>
    <s v="Widowed"/>
    <s v="Fully Meets"/>
    <n v="3"/>
  </r>
  <r>
    <n v="1116"/>
    <s v="Ryker"/>
    <s v="Logan"/>
    <d v="2019-03-09T00:00:00"/>
    <x v="309"/>
    <x v="54"/>
    <x v="1"/>
    <x v="0"/>
    <s v="Ryan Jenkins"/>
    <s v="ryker.logan@bilearner.com"/>
    <s v="SVG"/>
    <s v="Voluntarily Terminated"/>
    <s v="Full-Time"/>
    <s v="Zone A"/>
    <s v="Full-Time"/>
    <s v="Voluntary"/>
    <s v="Maintain program process present knowledge PM."/>
    <x v="0"/>
    <s v="Field Operations"/>
    <d v="1984-08-10T00:00:00"/>
    <x v="677"/>
    <s v="40-49"/>
    <s v="MA"/>
    <s v="Clerk"/>
    <x v="1"/>
    <n v="50055"/>
    <s v="White"/>
    <s v="Divorced"/>
    <s v="Fully Meets"/>
    <n v="3"/>
  </r>
  <r>
    <n v="1117"/>
    <s v="Payten"/>
    <s v="Middleton"/>
    <d v="2019-02-21T00:00:00"/>
    <x v="310"/>
    <x v="11"/>
    <x v="1"/>
    <x v="0"/>
    <s v="Dennis Martinez"/>
    <s v="payten.middleton@bilearner.com"/>
    <s v="TNS"/>
    <s v="Voluntarily Terminated"/>
    <s v="Full-Time"/>
    <s v="Zone C"/>
    <s v="Temporary"/>
    <s v="Resignation"/>
    <s v="Place impact which although."/>
    <x v="0"/>
    <s v="General - Con"/>
    <d v="1997-08-23T00:00:00"/>
    <x v="678"/>
    <s v="20-29"/>
    <s v="MA"/>
    <s v="Technician"/>
    <x v="1"/>
    <n v="6139"/>
    <s v="Other"/>
    <s v="Divorced"/>
    <s v="Fully Meets"/>
    <n v="3"/>
  </r>
  <r>
    <n v="1118"/>
    <s v="Harrison"/>
    <s v="Hunt"/>
    <d v="2019-10-04T00:00:00"/>
    <x v="165"/>
    <x v="51"/>
    <x v="1"/>
    <x v="0"/>
    <s v="Stephen Parks"/>
    <s v="harrison.hunt@bilearner.com"/>
    <s v="WBL"/>
    <s v="Active"/>
    <s v="Full-Time"/>
    <s v="Zone B"/>
    <s v="Temporary"/>
    <s v="Retirement"/>
    <s v="Power picture early anyone."/>
    <x v="0"/>
    <s v="Engineers"/>
    <d v="1976-02-29T00:00:00"/>
    <x v="679"/>
    <s v="40-49"/>
    <s v="MA"/>
    <s v="Project Manager"/>
    <x v="1"/>
    <n v="44761"/>
    <s v="Asian"/>
    <s v="Divorced"/>
    <s v="Fully Meets"/>
    <n v="3"/>
  </r>
  <r>
    <n v="1119"/>
    <s v="Orlando"/>
    <s v="Henderson"/>
    <d v="2019-11-24T00:00:00"/>
    <x v="311"/>
    <x v="14"/>
    <x v="1"/>
    <x v="0"/>
    <s v="Brenda Garza DDS"/>
    <s v="orlando.henderson@bilearner.com"/>
    <s v="BPC"/>
    <s v="Active"/>
    <s v="Part-Time"/>
    <s v="Zone C"/>
    <s v="Part-Time"/>
    <s v="Involuntary"/>
    <s v="City mouth training radio Mrs."/>
    <x v="0"/>
    <s v="Field Operations"/>
    <d v="1994-12-31T00:00:00"/>
    <x v="680"/>
    <s v="30-39"/>
    <s v="MA"/>
    <s v="Laborer"/>
    <x v="0"/>
    <n v="49105"/>
    <s v="White"/>
    <s v="Single"/>
    <s v="Fully Meets"/>
    <n v="3"/>
  </r>
  <r>
    <n v="1120"/>
    <s v="Darian"/>
    <s v="Potts"/>
    <d v="2020-08-17T00:00:00"/>
    <x v="0"/>
    <x v="0"/>
    <x v="0"/>
    <x v="0"/>
    <s v="Ms. Diane Bradshaw DVM"/>
    <s v="darian.potts@bilearner.com"/>
    <s v="CCDR"/>
    <s v="Active"/>
    <s v="Part-Time"/>
    <s v="Zone B"/>
    <s v="Temporary"/>
    <s v="Unk"/>
    <m/>
    <x v="0"/>
    <s v="People Services"/>
    <d v="1968-09-20T00:00:00"/>
    <x v="681"/>
    <s v="50-59"/>
    <s v="MA"/>
    <s v="Administration"/>
    <x v="0"/>
    <n v="24637"/>
    <s v="Black"/>
    <s v="Divorced"/>
    <s v="Fully Meets"/>
    <n v="3"/>
  </r>
  <r>
    <n v="1121"/>
    <s v="Isabela"/>
    <s v="Collins"/>
    <d v="2021-03-16T00:00:00"/>
    <x v="0"/>
    <x v="0"/>
    <x v="0"/>
    <x v="20"/>
    <s v="Alyssa Gill"/>
    <s v="isabela.collins@bilearner.com"/>
    <s v="EW"/>
    <s v="Active"/>
    <s v="Part-Time"/>
    <s v="Zone C"/>
    <s v="Full-Time"/>
    <s v="Unk"/>
    <m/>
    <x v="0"/>
    <s v="Aerial"/>
    <d v="1981-05-29T00:00:00"/>
    <x v="682"/>
    <s v="40-49"/>
    <s v="MA"/>
    <s v="Lineman"/>
    <x v="0"/>
    <n v="87582"/>
    <s v="Hispanic"/>
    <s v="Widowed"/>
    <s v="Fully Meets"/>
    <n v="3"/>
  </r>
  <r>
    <n v="1122"/>
    <s v="Sierra"/>
    <s v="Macias"/>
    <d v="2021-11-16T00:00:00"/>
    <x v="276"/>
    <x v="28"/>
    <x v="1"/>
    <x v="20"/>
    <s v="Miss Haley Duke DVM"/>
    <s v="sierra.macias@bilearner.com"/>
    <s v="MSC"/>
    <s v="Active"/>
    <s v="Contract"/>
    <s v="Zone C"/>
    <s v="Part-Time"/>
    <s v="Retirement"/>
    <s v="Food ball huge out simply according."/>
    <x v="0"/>
    <s v="General - Con"/>
    <d v="1975-11-13T00:00:00"/>
    <x v="683"/>
    <s v="50-59"/>
    <s v="MA"/>
    <s v="Technician"/>
    <x v="0"/>
    <n v="35632"/>
    <s v="White"/>
    <s v="Married"/>
    <s v="Fully Meets"/>
    <n v="3"/>
  </r>
  <r>
    <n v="1123"/>
    <s v="Giuliana"/>
    <s v="Farmer"/>
    <d v="2022-05-03T00:00:00"/>
    <x v="0"/>
    <x v="0"/>
    <x v="0"/>
    <x v="20"/>
    <s v="Barbara Gardner"/>
    <s v="giuliana.farmer@bilearner.com"/>
    <s v="NEL"/>
    <s v="Active"/>
    <s v="Full-Time"/>
    <s v="Zone B"/>
    <s v="Full-Time"/>
    <s v="Unk"/>
    <m/>
    <x v="0"/>
    <s v="Field Operations"/>
    <d v="1965-11-06T00:00:00"/>
    <x v="684"/>
    <s v="60-69"/>
    <s v="MA"/>
    <s v="Lineman"/>
    <x v="0"/>
    <n v="38475"/>
    <s v="Other"/>
    <s v="Married"/>
    <s v="Fully Meets"/>
    <n v="3"/>
  </r>
  <r>
    <n v="1124"/>
    <s v="Pierce"/>
    <s v="Robbins"/>
    <d v="2019-12-24T00:00:00"/>
    <x v="14"/>
    <x v="49"/>
    <x v="1"/>
    <x v="20"/>
    <s v="Monique Hudson DDS"/>
    <s v="pierce.robbins@bilearner.com"/>
    <s v="PL"/>
    <s v="Active"/>
    <s v="Full-Time"/>
    <s v="Zone A"/>
    <s v="Full-Time"/>
    <s v="Involuntary"/>
    <s v="Strategy fear tough wife here now."/>
    <x v="0"/>
    <s v="Engineers"/>
    <d v="1986-06-17T00:00:00"/>
    <x v="685"/>
    <s v="30-39"/>
    <s v="MA"/>
    <s v="Technician"/>
    <x v="0"/>
    <n v="80817"/>
    <s v="Other"/>
    <s v="Married"/>
    <s v="Fully Meets"/>
    <n v="3"/>
  </r>
  <r>
    <n v="1125"/>
    <s v="Lamont"/>
    <s v="Bridges"/>
    <d v="2021-10-21T00:00:00"/>
    <x v="0"/>
    <x v="0"/>
    <x v="0"/>
    <x v="2"/>
    <s v="Angela Peterson"/>
    <s v="lamont.bridges@bilearner.com"/>
    <s v="WBL"/>
    <s v="Active"/>
    <s v="Contract"/>
    <s v="Zone B"/>
    <s v="Part-Time"/>
    <s v="Unk"/>
    <m/>
    <x v="0"/>
    <s v="Aerial"/>
    <d v="1991-05-05T00:00:00"/>
    <x v="686"/>
    <s v="30-39"/>
    <s v="MA"/>
    <s v="Lineman"/>
    <x v="1"/>
    <n v="10511"/>
    <s v="Hispanic"/>
    <s v="Married"/>
    <s v="Fully Meets"/>
    <n v="3"/>
  </r>
  <r>
    <n v="1126"/>
    <s v="Gretchen"/>
    <s v="Richard"/>
    <d v="2018-09-08T00:00:00"/>
    <x v="312"/>
    <x v="3"/>
    <x v="1"/>
    <x v="2"/>
    <s v="Tony Pratt"/>
    <s v="gretchen.richard@bilearner.com"/>
    <s v="NEL"/>
    <s v="Voluntarily Terminated"/>
    <s v="Part-Time"/>
    <s v="Zone C"/>
    <s v="Temporary"/>
    <s v="Retirement"/>
    <s v="Feeling usually west peace money political the."/>
    <x v="0"/>
    <s v="Engineers"/>
    <d v="1959-10-27T00:00:00"/>
    <x v="687"/>
    <s v="60-69"/>
    <s v="MA"/>
    <s v="Engineer"/>
    <x v="1"/>
    <n v="6305"/>
    <s v="White"/>
    <s v="Divorced"/>
    <s v="Fully Meets"/>
    <n v="3"/>
  </r>
  <r>
    <n v="1127"/>
    <s v="Axel"/>
    <s v="Hart"/>
    <d v="2019-02-26T00:00:00"/>
    <x v="0"/>
    <x v="0"/>
    <x v="0"/>
    <x v="2"/>
    <s v="Keith Lyons"/>
    <s v="axel.hart@bilearner.com"/>
    <s v="PL"/>
    <s v="Active"/>
    <s v="Full-Time"/>
    <s v="Zone A"/>
    <s v="Full-Time"/>
    <s v="Unk"/>
    <m/>
    <x v="0"/>
    <s v="General - Con"/>
    <d v="2001-03-28T00:00:00"/>
    <x v="688"/>
    <s v="20-29"/>
    <s v="MA"/>
    <s v="Technician"/>
    <x v="1"/>
    <n v="33576"/>
    <s v="White"/>
    <s v="Married"/>
    <s v="Fully Meets"/>
    <n v="3"/>
  </r>
  <r>
    <n v="1128"/>
    <s v="Emma"/>
    <s v="Escobar"/>
    <d v="2023-04-21T00:00:00"/>
    <x v="0"/>
    <x v="0"/>
    <x v="0"/>
    <x v="2"/>
    <s v="Kevin Calderon"/>
    <s v="emma.escobar@bilearner.com"/>
    <s v="BPC"/>
    <s v="Active"/>
    <s v="Part-Time"/>
    <s v="Zone B"/>
    <s v="Part-Time"/>
    <s v="Unk"/>
    <m/>
    <x v="0"/>
    <s v="General - Con"/>
    <d v="1957-06-20T00:00:00"/>
    <x v="689"/>
    <s v="60-69"/>
    <s v="MA"/>
    <s v="Technician"/>
    <x v="0"/>
    <n v="12707"/>
    <s v="Hispanic"/>
    <s v="Married"/>
    <s v="Fully Meets"/>
    <n v="3"/>
  </r>
  <r>
    <n v="1129"/>
    <s v="Maximilian"/>
    <s v="Craig"/>
    <d v="2019-09-19T00:00:00"/>
    <x v="313"/>
    <x v="7"/>
    <x v="1"/>
    <x v="2"/>
    <s v="Laura Reid"/>
    <s v="maximilian.craig@bilearner.com"/>
    <s v="CCDR"/>
    <s v="Voluntarily Terminated"/>
    <s v="Full-Time"/>
    <s v="Zone B"/>
    <s v="Part-Time"/>
    <s v="Resignation"/>
    <s v="Mission media writer cell."/>
    <x v="0"/>
    <s v="Field Operations"/>
    <d v="1956-05-17T00:00:00"/>
    <x v="690"/>
    <s v="60-69"/>
    <s v="MA"/>
    <s v="Tower Hand"/>
    <x v="0"/>
    <n v="73131"/>
    <s v="Other"/>
    <s v="Married"/>
    <s v="Fully Meets"/>
    <n v="3"/>
  </r>
  <r>
    <n v="1130"/>
    <s v="Erik"/>
    <s v="Padilla"/>
    <d v="2020-12-23T00:00:00"/>
    <x v="0"/>
    <x v="0"/>
    <x v="0"/>
    <x v="0"/>
    <s v="Stacey Fowler"/>
    <s v="erik.padilla@bilearner.com"/>
    <s v="SVG"/>
    <s v="Active"/>
    <s v="Contract"/>
    <s v="Zone A"/>
    <s v="Part-Time"/>
    <s v="Unk"/>
    <m/>
    <x v="0"/>
    <s v="Technology / It"/>
    <d v="1997-02-17T00:00:00"/>
    <x v="691"/>
    <s v="20-29"/>
    <s v="MA"/>
    <s v="Intern"/>
    <x v="0"/>
    <n v="37659"/>
    <s v="Hispanic"/>
    <s v="Divorced"/>
    <s v="Fully Meets"/>
    <n v="3"/>
  </r>
  <r>
    <n v="1131"/>
    <s v="Gilbert"/>
    <s v="Duffy"/>
    <d v="2019-03-29T00:00:00"/>
    <x v="0"/>
    <x v="0"/>
    <x v="0"/>
    <x v="0"/>
    <s v="Stephen Hebert"/>
    <s v="gilbert.duffy@bilearner.com"/>
    <s v="EW"/>
    <s v="Active"/>
    <s v="Part-Time"/>
    <s v="Zone B"/>
    <s v="Part-Time"/>
    <s v="Unk"/>
    <m/>
    <x v="0"/>
    <s v="Splicing"/>
    <d v="1995-03-22T00:00:00"/>
    <x v="692"/>
    <s v="30-39"/>
    <s v="MA"/>
    <s v="Operator"/>
    <x v="0"/>
    <n v="48502"/>
    <s v="Black"/>
    <s v="Single"/>
    <s v="Fully Meets"/>
    <n v="3"/>
  </r>
  <r>
    <n v="1132"/>
    <s v="Raymond"/>
    <s v="Ayers"/>
    <d v="2021-05-15T00:00:00"/>
    <x v="167"/>
    <x v="38"/>
    <x v="1"/>
    <x v="0"/>
    <s v="James Burgess"/>
    <s v="raymond.ayers@bilearner.com"/>
    <s v="NEL"/>
    <s v="Voluntarily Terminated"/>
    <s v="Contract"/>
    <s v="Zone B"/>
    <s v="Full-Time"/>
    <s v="Involuntary"/>
    <s v="Note claim hundred central bad."/>
    <x v="0"/>
    <s v="Aerial"/>
    <d v="1963-11-04T00:00:00"/>
    <x v="693"/>
    <s v="60-69"/>
    <s v="MA"/>
    <s v="Laborer"/>
    <x v="0"/>
    <n v="88428"/>
    <s v="Hispanic"/>
    <s v="Widowed"/>
    <s v="Fully Meets"/>
    <n v="3"/>
  </r>
  <r>
    <n v="1133"/>
    <s v="Vincent"/>
    <s v="Wyatt"/>
    <d v="2022-03-14T00:00:00"/>
    <x v="314"/>
    <x v="4"/>
    <x v="1"/>
    <x v="0"/>
    <s v="Jordan Robinson"/>
    <s v="vincent.wyatt@bilearner.com"/>
    <s v="PL"/>
    <s v="Voluntarily Terminated"/>
    <s v="Full-Time"/>
    <s v="Zone B"/>
    <s v="Part-Time"/>
    <s v="Voluntary"/>
    <s v="Field year certainly data sense table yes."/>
    <x v="0"/>
    <s v="Aerial"/>
    <d v="1949-11-20T00:00:00"/>
    <x v="694"/>
    <s v="70-79"/>
    <s v="MA"/>
    <s v="Engineer"/>
    <x v="0"/>
    <n v="95347"/>
    <s v="Hispanic"/>
    <s v="Married"/>
    <s v="Fully Meets"/>
    <n v="3"/>
  </r>
  <r>
    <n v="1134"/>
    <s v="Micah"/>
    <s v="Stanley"/>
    <d v="2021-12-06T00:00:00"/>
    <x v="315"/>
    <x v="21"/>
    <x v="1"/>
    <x v="0"/>
    <s v="Matthew Baker"/>
    <s v="micah.stanley@bilearner.com"/>
    <s v="BPC"/>
    <s v="Voluntarily Terminated"/>
    <s v="Part-Time"/>
    <s v="Zone C"/>
    <s v="Temporary"/>
    <s v="Retirement"/>
    <s v="For majority down."/>
    <x v="0"/>
    <s v="General - Con"/>
    <d v="1996-09-07T00:00:00"/>
    <x v="695"/>
    <s v="20-29"/>
    <s v="MA"/>
    <s v="Technician"/>
    <x v="0"/>
    <n v="80920"/>
    <s v="Asian"/>
    <s v="Single"/>
    <s v="Fully Meets"/>
    <n v="3"/>
  </r>
  <r>
    <n v="1135"/>
    <s v="Evan"/>
    <s v="Chen"/>
    <d v="2021-10-27T00:00:00"/>
    <x v="0"/>
    <x v="0"/>
    <x v="0"/>
    <x v="0"/>
    <s v="Anita Dudley"/>
    <s v="evan.chen@bilearner.com"/>
    <s v="CCDR"/>
    <s v="Active"/>
    <s v="Full-Time"/>
    <s v="Zone A"/>
    <s v="Temporary"/>
    <s v="Unk"/>
    <m/>
    <x v="0"/>
    <s v="Engineers"/>
    <d v="1964-08-30T00:00:00"/>
    <x v="696"/>
    <s v="60-69"/>
    <s v="MA"/>
    <s v="Principal"/>
    <x v="1"/>
    <n v="7440"/>
    <s v="Other"/>
    <s v="Widowed"/>
    <s v="Fully Meets"/>
    <n v="3"/>
  </r>
  <r>
    <n v="1136"/>
    <s v="Serenity"/>
    <s v="Thornton"/>
    <d v="2023-04-01T00:00:00"/>
    <x v="0"/>
    <x v="0"/>
    <x v="0"/>
    <x v="0"/>
    <s v="Marilyn Cook"/>
    <s v="serenity.thornton@bilearner.com"/>
    <s v="SVG"/>
    <s v="Active"/>
    <s v="Full-Time"/>
    <s v="Zone A"/>
    <s v="Temporary"/>
    <s v="Unk"/>
    <m/>
    <x v="0"/>
    <s v="Field Operations"/>
    <d v="1946-03-27T00:00:00"/>
    <x v="697"/>
    <s v="70-79"/>
    <s v="MA"/>
    <s v="Driver"/>
    <x v="1"/>
    <n v="84202"/>
    <s v="Other"/>
    <s v="Divorced"/>
    <s v="Fully Meets"/>
    <n v="3"/>
  </r>
  <r>
    <n v="1137"/>
    <s v="Talan"/>
    <s v="Rivas"/>
    <d v="2019-05-29T00:00:00"/>
    <x v="0"/>
    <x v="0"/>
    <x v="0"/>
    <x v="0"/>
    <s v="Brian Hamilton"/>
    <s v="talan.rivas@bilearner.com"/>
    <s v="EW"/>
    <s v="Active"/>
    <s v="Full-Time"/>
    <s v="Zone C"/>
    <s v="Part-Time"/>
    <s v="Unk"/>
    <m/>
    <x v="0"/>
    <s v="Field Operations"/>
    <d v="1954-02-28T00:00:00"/>
    <x v="698"/>
    <s v="70-79"/>
    <s v="MA"/>
    <s v="Laborer"/>
    <x v="1"/>
    <n v="3187"/>
    <s v="Black"/>
    <s v="Single"/>
    <s v="Fully Meets"/>
    <n v="3"/>
  </r>
  <r>
    <n v="1138"/>
    <s v="Calvin"/>
    <s v="Braun"/>
    <d v="2019-07-12T00:00:00"/>
    <x v="316"/>
    <x v="9"/>
    <x v="1"/>
    <x v="0"/>
    <s v="David Park"/>
    <s v="calvin.braun@bilearner.com"/>
    <s v="MSC"/>
    <s v="Active"/>
    <s v="Full-Time"/>
    <s v="Zone B"/>
    <s v="Temporary"/>
    <s v="Involuntary"/>
    <s v="It stay center free vote."/>
    <x v="0"/>
    <s v="General - Eng"/>
    <d v="1983-08-02T00:00:00"/>
    <x v="699"/>
    <s v="40-49"/>
    <s v="MA"/>
    <s v="Coordinator"/>
    <x v="1"/>
    <n v="2766"/>
    <s v="Black"/>
    <s v="Divorced"/>
    <s v="Fully Meets"/>
    <n v="3"/>
  </r>
  <r>
    <n v="1139"/>
    <s v="Cale"/>
    <s v="Bender"/>
    <d v="2018-08-10T00:00:00"/>
    <x v="317"/>
    <x v="55"/>
    <x v="1"/>
    <x v="0"/>
    <s v="Victoria Campbell"/>
    <s v="cale.bender@bilearner.com"/>
    <s v="TNS"/>
    <s v="Active"/>
    <s v="Contract"/>
    <s v="Zone A"/>
    <s v="Temporary"/>
    <s v="Involuntary"/>
    <s v="Most could result else think this window."/>
    <x v="0"/>
    <s v="Splicing"/>
    <d v="1953-04-11T00:00:00"/>
    <x v="700"/>
    <s v="70-79"/>
    <s v="MA"/>
    <s v="Technician"/>
    <x v="1"/>
    <n v="75014"/>
    <s v="Hispanic"/>
    <s v="Married"/>
    <s v="Fully Meets"/>
    <n v="3"/>
  </r>
  <r>
    <n v="1140"/>
    <s v="Kirsten"/>
    <s v="Vance"/>
    <d v="2021-09-29T00:00:00"/>
    <x v="0"/>
    <x v="0"/>
    <x v="0"/>
    <x v="0"/>
    <s v="Anthony Steele"/>
    <s v="kirsten.vance@bilearner.com"/>
    <s v="PYZ"/>
    <s v="Active"/>
    <s v="Part-Time"/>
    <s v="Zone C"/>
    <s v="Full-Time"/>
    <s v="Unk"/>
    <m/>
    <x v="0"/>
    <s v="Engineers"/>
    <d v="1988-08-11T00:00:00"/>
    <x v="701"/>
    <s v="30-39"/>
    <s v="MA"/>
    <s v="Engineer"/>
    <x v="0"/>
    <n v="53486"/>
    <s v="Black"/>
    <s v="Single"/>
    <s v="Fully Meets"/>
    <n v="3"/>
  </r>
  <r>
    <n v="1141"/>
    <s v="Cade"/>
    <s v="Cox"/>
    <d v="2021-08-05T00:00:00"/>
    <x v="0"/>
    <x v="0"/>
    <x v="0"/>
    <x v="0"/>
    <s v="Terry Henson"/>
    <s v="cade.cox@bilearner.com"/>
    <s v="WBL"/>
    <s v="Active"/>
    <s v="Contract"/>
    <s v="Zone A"/>
    <s v="Full-Time"/>
    <s v="Unk"/>
    <m/>
    <x v="0"/>
    <s v="Field Operations"/>
    <d v="1941-08-14T00:00:00"/>
    <x v="702"/>
    <s v="80-89"/>
    <s v="MA"/>
    <s v="Locator"/>
    <x v="0"/>
    <n v="73898"/>
    <s v="Black"/>
    <s v="Divorced"/>
    <s v="Fully Meets"/>
    <n v="3"/>
  </r>
  <r>
    <n v="1142"/>
    <s v="Ibrahim"/>
    <s v="Wolfe"/>
    <d v="2023-08-02T00:00:00"/>
    <x v="0"/>
    <x v="0"/>
    <x v="0"/>
    <x v="20"/>
    <s v="Katie Lucas"/>
    <s v="ibrahim.wolfe@bilearner.com"/>
    <s v="NEL"/>
    <s v="Active"/>
    <s v="Full-Time"/>
    <s v="Zone B"/>
    <s v="Temporary"/>
    <s v="Unk"/>
    <m/>
    <x v="0"/>
    <s v="Project Management - Con"/>
    <d v="1992-11-10T00:00:00"/>
    <x v="703"/>
    <s v="30-39"/>
    <s v="MA"/>
    <s v="Coordinator"/>
    <x v="0"/>
    <n v="89723"/>
    <s v="Asian"/>
    <s v="Married"/>
    <s v="Fully Meets"/>
    <n v="3"/>
  </r>
  <r>
    <n v="1143"/>
    <s v="Elianna"/>
    <s v="Schmitt"/>
    <d v="2018-09-02T00:00:00"/>
    <x v="318"/>
    <x v="49"/>
    <x v="1"/>
    <x v="20"/>
    <s v="Margaret Gamble"/>
    <s v="elianna.schmitt@bilearner.com"/>
    <s v="PL"/>
    <s v="Active"/>
    <s v="Contract"/>
    <s v="Zone A"/>
    <s v="Full-Time"/>
    <s v="Resignation"/>
    <s v="Year total care thousand what each."/>
    <x v="0"/>
    <s v="Field Operations"/>
    <d v="1942-06-20T00:00:00"/>
    <x v="704"/>
    <s v="80-89"/>
    <s v="MA"/>
    <s v="Lineman"/>
    <x v="0"/>
    <n v="46695"/>
    <s v="Hispanic"/>
    <s v="Widowed"/>
    <s v="Fully Meets"/>
    <n v="3"/>
  </r>
  <r>
    <n v="1144"/>
    <s v="Colby"/>
    <s v="Wolfe"/>
    <d v="2019-10-13T00:00:00"/>
    <x v="0"/>
    <x v="0"/>
    <x v="0"/>
    <x v="20"/>
    <s v="Heidi Wang"/>
    <s v="colby.wolfe@bilearner.com"/>
    <s v="BPC"/>
    <s v="Active"/>
    <s v="Part-Time"/>
    <s v="Zone B"/>
    <s v="Part-Time"/>
    <s v="Unk"/>
    <m/>
    <x v="0"/>
    <s v="Wireline Construction"/>
    <d v="1963-04-16T00:00:00"/>
    <x v="705"/>
    <s v="60-69"/>
    <s v="MA"/>
    <s v="Project Manager"/>
    <x v="0"/>
    <n v="12711"/>
    <s v="Asian"/>
    <s v="Single"/>
    <s v="Fully Meets"/>
    <n v="3"/>
  </r>
  <r>
    <n v="1145"/>
    <s v="Autumn"/>
    <s v="Barrera"/>
    <d v="2020-09-24T00:00:00"/>
    <x v="0"/>
    <x v="0"/>
    <x v="0"/>
    <x v="2"/>
    <s v="David Moore"/>
    <s v="autumn.barrera@bilearner.com"/>
    <s v="TNS"/>
    <s v="Active"/>
    <s v="Contract"/>
    <s v="Zone B"/>
    <s v="Full-Time"/>
    <s v="Unk"/>
    <m/>
    <x v="0"/>
    <s v="Shop (Fleet)"/>
    <d v="1948-03-04T00:00:00"/>
    <x v="706"/>
    <s v="70-79"/>
    <s v="MA"/>
    <s v="Shop"/>
    <x v="1"/>
    <n v="66792"/>
    <s v="Hispanic"/>
    <s v="Married"/>
    <s v="Fully Meets"/>
    <n v="3"/>
  </r>
  <r>
    <n v="1146"/>
    <s v="Emmalee"/>
    <s v="Cervantes"/>
    <d v="2023-08-06T00:00:00"/>
    <x v="0"/>
    <x v="0"/>
    <x v="0"/>
    <x v="2"/>
    <s v="Richard Harvey"/>
    <s v="emmalee.cervantes@bilearner.com"/>
    <s v="SVG"/>
    <s v="Active"/>
    <s v="Contract"/>
    <s v="Zone C"/>
    <s v="Part-Time"/>
    <s v="Unk"/>
    <m/>
    <x v="0"/>
    <s v="Field Operations"/>
    <d v="1963-11-10T00:00:00"/>
    <x v="707"/>
    <s v="60-69"/>
    <s v="MA"/>
    <s v="Groundman"/>
    <x v="1"/>
    <n v="81317"/>
    <s v="Hispanic"/>
    <s v="Divorced"/>
    <s v="Fully Meets"/>
    <n v="3"/>
  </r>
  <r>
    <n v="1147"/>
    <s v="Ernest"/>
    <s v="Willis"/>
    <d v="2019-06-11T00:00:00"/>
    <x v="319"/>
    <x v="30"/>
    <x v="1"/>
    <x v="2"/>
    <s v="Lisa Shaw"/>
    <s v="ernest.willis@bilearner.com"/>
    <s v="PYZ"/>
    <s v="Voluntarily Terminated"/>
    <s v="Full-Time"/>
    <s v="Zone B"/>
    <s v="Full-Time"/>
    <s v="Involuntary"/>
    <s v="By small force myself team industry."/>
    <x v="0"/>
    <s v="General - Con"/>
    <d v="1943-09-30T00:00:00"/>
    <x v="708"/>
    <s v="80-89"/>
    <s v="MA"/>
    <s v="Lineman"/>
    <x v="0"/>
    <n v="50894"/>
    <s v="Black"/>
    <s v="Single"/>
    <s v="Fully Meets"/>
    <n v="3"/>
  </r>
  <r>
    <n v="1148"/>
    <s v="Jaxon"/>
    <s v="Anderson"/>
    <d v="2019-02-14T00:00:00"/>
    <x v="0"/>
    <x v="0"/>
    <x v="0"/>
    <x v="2"/>
    <s v="Christopher Adams"/>
    <s v="jaxon.anderson@bilearner.com"/>
    <s v="PL"/>
    <s v="Active"/>
    <s v="Part-Time"/>
    <s v="Zone A"/>
    <s v="Temporary"/>
    <s v="Unk"/>
    <m/>
    <x v="0"/>
    <s v="Wireline Construction"/>
    <d v="1943-06-22T00:00:00"/>
    <x v="464"/>
    <s v="80-89"/>
    <s v="MA"/>
    <s v="Project Manager"/>
    <x v="0"/>
    <n v="22415"/>
    <s v="Black"/>
    <s v="Married"/>
    <s v="Fully Meets"/>
    <n v="3"/>
  </r>
  <r>
    <n v="1149"/>
    <s v="Precious"/>
    <s v="Caldwell"/>
    <d v="2022-03-17T00:00:00"/>
    <x v="0"/>
    <x v="0"/>
    <x v="0"/>
    <x v="2"/>
    <s v="Brittany Brown"/>
    <s v="precious.caldwell@bilearner.com"/>
    <s v="NEL"/>
    <s v="Active"/>
    <s v="Part-Time"/>
    <s v="Zone C"/>
    <s v="Temporary"/>
    <s v="Unk"/>
    <m/>
    <x v="0"/>
    <s v="Field Operations"/>
    <d v="1941-09-17T00:00:00"/>
    <x v="709"/>
    <s v="80-89"/>
    <s v="MA"/>
    <s v="Locator"/>
    <x v="0"/>
    <n v="5855"/>
    <s v="Asian"/>
    <s v="Married"/>
    <s v="Fully Meets"/>
    <n v="3"/>
  </r>
  <r>
    <n v="1150"/>
    <s v="Yahir"/>
    <s v="Serrano"/>
    <d v="2020-08-05T00:00:00"/>
    <x v="0"/>
    <x v="0"/>
    <x v="0"/>
    <x v="0"/>
    <s v="Riley Schultz"/>
    <s v="yahir.serrano@bilearner.com"/>
    <s v="MSC"/>
    <s v="Active"/>
    <s v="Part-Time"/>
    <s v="Zone A"/>
    <s v="Full-Time"/>
    <s v="Unk"/>
    <m/>
    <x v="0"/>
    <s v="Aerial"/>
    <d v="1981-04-03T00:00:00"/>
    <x v="387"/>
    <s v="40-49"/>
    <s v="MA"/>
    <s v="Lineman"/>
    <x v="0"/>
    <n v="64124"/>
    <s v="White"/>
    <s v="Single"/>
    <s v="Fully Meets"/>
    <n v="3"/>
  </r>
  <r>
    <n v="1151"/>
    <s v="Krystal"/>
    <s v="Peterson"/>
    <d v="2022-08-23T00:00:00"/>
    <x v="0"/>
    <x v="0"/>
    <x v="0"/>
    <x v="0"/>
    <s v="Bradley Mitchell"/>
    <s v="krystal.peterson@bilearner.com"/>
    <s v="EW"/>
    <s v="Active"/>
    <s v="Part-Time"/>
    <s v="Zone A"/>
    <s v="Part-Time"/>
    <s v="Unk"/>
    <m/>
    <x v="0"/>
    <s v="Field Operations"/>
    <d v="1978-06-29T00:00:00"/>
    <x v="710"/>
    <s v="40-49"/>
    <s v="MA"/>
    <s v="Laborer"/>
    <x v="1"/>
    <n v="2497"/>
    <s v="Asian"/>
    <s v="Widowed"/>
    <s v="Fully Meets"/>
    <n v="3"/>
  </r>
  <r>
    <n v="1152"/>
    <s v="Jadyn"/>
    <s v="Haley"/>
    <d v="2023-01-12T00:00:00"/>
    <x v="0"/>
    <x v="0"/>
    <x v="0"/>
    <x v="0"/>
    <s v="Misty Mcknight"/>
    <s v="jadyn.haley@bilearner.com"/>
    <s v="CCDR"/>
    <s v="Active"/>
    <s v="Full-Time"/>
    <s v="Zone A"/>
    <s v="Full-Time"/>
    <s v="Unk"/>
    <m/>
    <x v="0"/>
    <s v="Engineers"/>
    <d v="1963-10-02T00:00:00"/>
    <x v="711"/>
    <s v="60-69"/>
    <s v="MA"/>
    <s v="Engineer"/>
    <x v="0"/>
    <n v="36242"/>
    <s v="Other"/>
    <s v="Divorced"/>
    <s v="Fully Meets"/>
    <n v="3"/>
  </r>
  <r>
    <n v="1153"/>
    <s v="Davis"/>
    <s v="Roberts"/>
    <d v="2020-04-14T00:00:00"/>
    <x v="320"/>
    <x v="40"/>
    <x v="1"/>
    <x v="0"/>
    <s v="Brian Hudson"/>
    <s v="davis.roberts@bilearner.com"/>
    <s v="EW"/>
    <s v="Voluntarily Terminated"/>
    <s v="Part-Time"/>
    <s v="Zone A"/>
    <s v="Temporary"/>
    <s v="Resignation"/>
    <s v="Ok though floor sense want future."/>
    <x v="0"/>
    <s v="Field Operations"/>
    <d v="1941-10-20T00:00:00"/>
    <x v="712"/>
    <s v="80-89"/>
    <s v="MA"/>
    <s v="Laborer"/>
    <x v="0"/>
    <n v="87428"/>
    <s v="Asian"/>
    <s v="Divorced"/>
    <s v="Fully Meets"/>
    <n v="3"/>
  </r>
  <r>
    <n v="1154"/>
    <s v="Meadow"/>
    <s v="Avery"/>
    <d v="2021-09-27T00:00:00"/>
    <x v="321"/>
    <x v="40"/>
    <x v="1"/>
    <x v="0"/>
    <s v="Andrew Perez"/>
    <s v="meadow.avery@bilearner.com"/>
    <s v="MSC"/>
    <s v="Voluntarily Terminated"/>
    <s v="Full-Time"/>
    <s v="Zone C"/>
    <s v="Part-Time"/>
    <s v="Retirement"/>
    <s v="Leader above room hand collection imagine."/>
    <x v="0"/>
    <s v="Field Operations"/>
    <d v="1987-11-01T00:00:00"/>
    <x v="713"/>
    <s v="30-39"/>
    <s v="MA"/>
    <s v="Laborer"/>
    <x v="0"/>
    <n v="76772"/>
    <s v="White"/>
    <s v="Married"/>
    <s v="Fully Meets"/>
    <n v="3"/>
  </r>
  <r>
    <n v="1155"/>
    <s v="Allyson"/>
    <s v="Owen"/>
    <d v="2018-11-17T00:00:00"/>
    <x v="322"/>
    <x v="22"/>
    <x v="1"/>
    <x v="0"/>
    <s v="Kimberly Marshall"/>
    <s v="allyson.owen@bilearner.com"/>
    <s v="NEL"/>
    <s v="Voluntarily Terminated"/>
    <s v="Contract"/>
    <s v="Zone A"/>
    <s v="Temporary"/>
    <s v="Resignation"/>
    <s v="Provide machine statement now."/>
    <x v="0"/>
    <s v="Finance &amp; Accounting"/>
    <d v="1951-11-06T00:00:00"/>
    <x v="13"/>
    <s v="70-79"/>
    <s v="MA"/>
    <s v="Clerk"/>
    <x v="0"/>
    <n v="21218"/>
    <s v="Other"/>
    <s v="Married"/>
    <s v="Fully Meets"/>
    <n v="3"/>
  </r>
  <r>
    <n v="1156"/>
    <s v="Francisco"/>
    <s v="Simon"/>
    <d v="2019-07-22T00:00:00"/>
    <x v="323"/>
    <x v="35"/>
    <x v="1"/>
    <x v="0"/>
    <s v="Ashley Washington"/>
    <s v="francisco.simon@bilearner.com"/>
    <s v="PL"/>
    <s v="Voluntarily Terminated"/>
    <s v="Contract"/>
    <s v="Zone A"/>
    <s v="Full-Time"/>
    <s v="Voluntary"/>
    <s v="Science available hard."/>
    <x v="0"/>
    <s v="Billable Consultants"/>
    <d v="1980-04-20T00:00:00"/>
    <x v="714"/>
    <s v="40-49"/>
    <s v="MA"/>
    <s v="Project Manager"/>
    <x v="1"/>
    <n v="94316"/>
    <s v="Hispanic"/>
    <s v="Married"/>
    <s v="Fully Meets"/>
    <n v="3"/>
  </r>
  <r>
    <n v="1157"/>
    <s v="Trent"/>
    <s v="Christian"/>
    <d v="2019-02-10T00:00:00"/>
    <x v="0"/>
    <x v="0"/>
    <x v="0"/>
    <x v="0"/>
    <s v="Kristen Chan"/>
    <s v="trent.christian@bilearner.com"/>
    <s v="PYZ"/>
    <s v="Active"/>
    <s v="Part-Time"/>
    <s v="Zone A"/>
    <s v="Temporary"/>
    <s v="Unk"/>
    <m/>
    <x v="0"/>
    <s v="Wireline Construction"/>
    <d v="1996-03-18T00:00:00"/>
    <x v="715"/>
    <s v="20-29"/>
    <s v="MA"/>
    <s v="Manager"/>
    <x v="1"/>
    <n v="39746"/>
    <s v="Hispanic"/>
    <s v="Married"/>
    <s v="Fully Meets"/>
    <n v="3"/>
  </r>
  <r>
    <n v="1158"/>
    <s v="Chaya"/>
    <s v="Boyd"/>
    <d v="2018-11-22T00:00:00"/>
    <x v="324"/>
    <x v="23"/>
    <x v="1"/>
    <x v="0"/>
    <s v="Sean Ellis"/>
    <s v="chaya.boyd@bilearner.com"/>
    <s v="SVG"/>
    <s v="Voluntarily Terminated"/>
    <s v="Full-Time"/>
    <s v="Zone A"/>
    <s v="Full-Time"/>
    <s v="Resignation"/>
    <s v="Himself final success these or card strategy."/>
    <x v="0"/>
    <s v="Field Operations"/>
    <d v="1958-07-04T00:00:00"/>
    <x v="716"/>
    <s v="60-69"/>
    <s v="MA"/>
    <s v="Technician"/>
    <x v="1"/>
    <n v="96001"/>
    <s v="Asian"/>
    <s v="Widowed"/>
    <s v="Fully Meets"/>
    <n v="3"/>
  </r>
  <r>
    <n v="1159"/>
    <s v="Nehemiah"/>
    <s v="Rivas"/>
    <d v="2023-04-23T00:00:00"/>
    <x v="0"/>
    <x v="0"/>
    <x v="0"/>
    <x v="0"/>
    <s v="Jennifer Cox"/>
    <s v="nehemiah.rivas@bilearner.com"/>
    <s v="TNS"/>
    <s v="Active"/>
    <s v="Part-Time"/>
    <s v="Zone A"/>
    <s v="Temporary"/>
    <s v="Unk"/>
    <m/>
    <x v="0"/>
    <s v="Splicing"/>
    <d v="1979-06-03T00:00:00"/>
    <x v="717"/>
    <s v="40-49"/>
    <s v="MA"/>
    <s v="Splicer"/>
    <x v="1"/>
    <n v="62733"/>
    <s v="Other"/>
    <s v="Divorced"/>
    <s v="Fully Meets"/>
    <n v="3"/>
  </r>
  <r>
    <n v="1160"/>
    <s v="Wyatt"/>
    <s v="Spence"/>
    <d v="2022-12-26T00:00:00"/>
    <x v="325"/>
    <x v="26"/>
    <x v="1"/>
    <x v="0"/>
    <s v="Kevin Coleman"/>
    <s v="wyatt.spence@bilearner.com"/>
    <s v="WBL"/>
    <s v="Active"/>
    <s v="Part-Time"/>
    <s v="Zone B"/>
    <s v="Full-Time"/>
    <s v="Retirement"/>
    <s v="Help economic analysis campaign young leg."/>
    <x v="0"/>
    <s v="General - Con"/>
    <d v="1976-09-10T00:00:00"/>
    <x v="718"/>
    <s v="40-49"/>
    <s v="MA"/>
    <s v="Flagger"/>
    <x v="0"/>
    <n v="66418"/>
    <s v="Asian"/>
    <s v="Single"/>
    <s v="Fully Meets"/>
    <n v="3"/>
  </r>
  <r>
    <n v="1161"/>
    <s v="Abram"/>
    <s v="Fisher"/>
    <d v="2020-06-14T00:00:00"/>
    <x v="0"/>
    <x v="0"/>
    <x v="0"/>
    <x v="0"/>
    <s v="Brian Henderson"/>
    <s v="abram.fisher@bilearner.com"/>
    <s v="PYZ"/>
    <s v="Active"/>
    <s v="Contract"/>
    <s v="Zone B"/>
    <s v="Part-Time"/>
    <s v="Unk"/>
    <m/>
    <x v="0"/>
    <s v="Yard (Material Handling)"/>
    <d v="1954-08-30T00:00:00"/>
    <x v="719"/>
    <s v="70-79"/>
    <s v="MA"/>
    <s v="Runner"/>
    <x v="0"/>
    <n v="78453"/>
    <s v="Other"/>
    <s v="Widowed"/>
    <s v="Fully Meets"/>
    <n v="3"/>
  </r>
  <r>
    <n v="1162"/>
    <s v="Jayleen"/>
    <s v="Oconnell"/>
    <d v="2022-03-29T00:00:00"/>
    <x v="326"/>
    <x v="10"/>
    <x v="1"/>
    <x v="0"/>
    <s v="Alyssa Myers DVM"/>
    <s v="jayleen.oconnell@bilearner.com"/>
    <s v="WBL"/>
    <s v="Active"/>
    <s v="Full-Time"/>
    <s v="Zone C"/>
    <s v="Temporary"/>
    <s v="Resignation"/>
    <s v="For law simple design entire while."/>
    <x v="0"/>
    <s v="General - Con"/>
    <d v="1983-08-17T00:00:00"/>
    <x v="720"/>
    <s v="40-49"/>
    <s v="MA"/>
    <s v="Laborer"/>
    <x v="0"/>
    <n v="85444"/>
    <s v="Asian"/>
    <s v="Widowed"/>
    <s v="Fully Meets"/>
    <n v="3"/>
  </r>
  <r>
    <n v="1163"/>
    <s v="Jordon"/>
    <s v="Meadows"/>
    <d v="2022-12-18T00:00:00"/>
    <x v="0"/>
    <x v="0"/>
    <x v="0"/>
    <x v="20"/>
    <s v="Julie Griffin"/>
    <s v="jordon.meadows@bilearner.com"/>
    <s v="NEL"/>
    <s v="Active"/>
    <s v="Contract"/>
    <s v="Zone A"/>
    <s v="Part-Time"/>
    <s v="Unk"/>
    <m/>
    <x v="0"/>
    <s v="Project Management - Con"/>
    <d v="1996-02-07T00:00:00"/>
    <x v="721"/>
    <s v="20-29"/>
    <s v="MA"/>
    <s v="Manager"/>
    <x v="0"/>
    <n v="93166"/>
    <s v="White"/>
    <s v="Divorced"/>
    <s v="Fully Meets"/>
    <n v="3"/>
  </r>
  <r>
    <n v="1164"/>
    <s v="Justice"/>
    <s v="Pineda"/>
    <d v="2019-03-21T00:00:00"/>
    <x v="0"/>
    <x v="0"/>
    <x v="0"/>
    <x v="20"/>
    <s v="Curtis Fitzpatrick"/>
    <s v="justice.pineda@bilearner.com"/>
    <s v="PL"/>
    <s v="Active"/>
    <s v="Part-Time"/>
    <s v="Zone A"/>
    <s v="Part-Time"/>
    <s v="Unk"/>
    <m/>
    <x v="0"/>
    <s v="General - Sga"/>
    <d v="1950-10-25T00:00:00"/>
    <x v="722"/>
    <s v="70-79"/>
    <s v="MA"/>
    <s v="Project Coordinator"/>
    <x v="0"/>
    <n v="12732"/>
    <s v="Other"/>
    <s v="Married"/>
    <s v="Fully Meets"/>
    <n v="3"/>
  </r>
  <r>
    <n v="1165"/>
    <s v="Isiah"/>
    <s v="Decker"/>
    <d v="2021-02-08T00:00:00"/>
    <x v="0"/>
    <x v="0"/>
    <x v="0"/>
    <x v="20"/>
    <s v="Elizabeth Garcia"/>
    <s v="isiah.decker@bilearner.com"/>
    <s v="BPC"/>
    <s v="Active"/>
    <s v="Full-Time"/>
    <s v="Zone C"/>
    <s v="Full-Time"/>
    <s v="Unk"/>
    <m/>
    <x v="0"/>
    <s v="Field Operations"/>
    <d v="1998-09-09T00:00:00"/>
    <x v="723"/>
    <s v="20-29"/>
    <s v="MA"/>
    <s v="Laborer"/>
    <x v="0"/>
    <n v="48895"/>
    <s v="Other"/>
    <s v="Widowed"/>
    <s v="Fully Meets"/>
    <n v="3"/>
  </r>
  <r>
    <n v="1166"/>
    <s v="Giada"/>
    <s v="Boone"/>
    <d v="2022-06-06T00:00:00"/>
    <x v="0"/>
    <x v="0"/>
    <x v="0"/>
    <x v="2"/>
    <s v="Michelle Castillo"/>
    <s v="giada.boone@bilearner.com"/>
    <s v="WBL"/>
    <s v="Active"/>
    <s v="Full-Time"/>
    <s v="Zone A"/>
    <s v="Temporary"/>
    <s v="Unk"/>
    <m/>
    <x v="0"/>
    <s v="Field Operations"/>
    <d v="1965-01-13T00:00:00"/>
    <x v="724"/>
    <s v="60-69"/>
    <s v="MA"/>
    <s v="Foreman"/>
    <x v="1"/>
    <n v="73043"/>
    <s v="Other"/>
    <s v="Married"/>
    <s v="Fully Meets"/>
    <n v="3"/>
  </r>
  <r>
    <n v="1167"/>
    <s v="Camryn"/>
    <s v="Guerra"/>
    <d v="2021-11-01T00:00:00"/>
    <x v="0"/>
    <x v="0"/>
    <x v="0"/>
    <x v="2"/>
    <s v="Caroline Grant"/>
    <s v="camryn.guerra@bilearner.com"/>
    <s v="NEL"/>
    <s v="Active"/>
    <s v="Contract"/>
    <s v="Zone B"/>
    <s v="Full-Time"/>
    <s v="Unk"/>
    <m/>
    <x v="0"/>
    <s v="Field Operations"/>
    <d v="1955-09-01T00:00:00"/>
    <x v="725"/>
    <s v="70-79"/>
    <s v="MA"/>
    <s v="Laborer"/>
    <x v="0"/>
    <n v="69064"/>
    <s v="Other"/>
    <s v="Single"/>
    <s v="Fully Meets"/>
    <n v="3"/>
  </r>
  <r>
    <n v="1168"/>
    <s v="Melody"/>
    <s v="Rollins"/>
    <d v="2023-01-19T00:00:00"/>
    <x v="0"/>
    <x v="0"/>
    <x v="0"/>
    <x v="2"/>
    <s v="Mark Ellis"/>
    <s v="melody.rollins@bilearner.com"/>
    <s v="PL"/>
    <s v="Active"/>
    <s v="Contract"/>
    <s v="Zone A"/>
    <s v="Full-Time"/>
    <s v="Unk"/>
    <m/>
    <x v="0"/>
    <s v="Field Operations"/>
    <d v="1951-01-10T00:00:00"/>
    <x v="726"/>
    <s v="70-79"/>
    <s v="MA"/>
    <s v="Assistant"/>
    <x v="0"/>
    <n v="85041"/>
    <s v="White"/>
    <s v="Married"/>
    <s v="Fully Meets"/>
    <n v="3"/>
  </r>
  <r>
    <n v="1169"/>
    <s v="Lucia"/>
    <s v="Cummings"/>
    <d v="2020-07-30T00:00:00"/>
    <x v="0"/>
    <x v="0"/>
    <x v="0"/>
    <x v="2"/>
    <s v="Mrs. Danielle Dickerson DDS"/>
    <s v="lucia.cummings@bilearner.com"/>
    <s v="BPC"/>
    <s v="Active"/>
    <s v="Contract"/>
    <s v="Zone B"/>
    <s v="Part-Time"/>
    <s v="Unk"/>
    <m/>
    <x v="0"/>
    <s v="Field Operations"/>
    <d v="1960-09-15T00:00:00"/>
    <x v="727"/>
    <s v="60-69"/>
    <s v="MA"/>
    <s v="Operator"/>
    <x v="0"/>
    <n v="66037"/>
    <s v="Asian"/>
    <s v="Single"/>
    <s v="Fully Meets"/>
    <n v="3"/>
  </r>
  <r>
    <n v="1170"/>
    <s v="Jaylen"/>
    <s v="Serrano"/>
    <d v="2023-07-16T00:00:00"/>
    <x v="0"/>
    <x v="0"/>
    <x v="0"/>
    <x v="2"/>
    <s v="Stacy Ellis"/>
    <s v="jaylen.serrano@bilearner.com"/>
    <s v="CCDR"/>
    <s v="Active"/>
    <s v="Part-Time"/>
    <s v="Zone C"/>
    <s v="Full-Time"/>
    <s v="Unk"/>
    <m/>
    <x v="0"/>
    <s v="Underground"/>
    <d v="1951-07-18T00:00:00"/>
    <x v="728"/>
    <s v="70-79"/>
    <s v="MA"/>
    <s v="Laborer"/>
    <x v="0"/>
    <n v="53112"/>
    <s v="Black"/>
    <s v="Single"/>
    <s v="Fully Meets"/>
    <n v="3"/>
  </r>
  <r>
    <n v="1171"/>
    <s v="Jayson"/>
    <s v="Bright"/>
    <d v="2022-06-16T00:00:00"/>
    <x v="0"/>
    <x v="0"/>
    <x v="0"/>
    <x v="0"/>
    <s v="Hannah Bailey"/>
    <s v="jayson.bright@bilearner.com"/>
    <s v="SVG"/>
    <s v="Active"/>
    <s v="Part-Time"/>
    <s v="Zone A"/>
    <s v="Part-Time"/>
    <s v="Unk"/>
    <m/>
    <x v="0"/>
    <s v="Field Operations"/>
    <d v="1953-07-24T00:00:00"/>
    <x v="729"/>
    <s v="70-79"/>
    <s v="MA"/>
    <s v="Laborer"/>
    <x v="0"/>
    <n v="93320"/>
    <s v="Hispanic"/>
    <s v="Single"/>
    <s v="Fully Meets"/>
    <n v="3"/>
  </r>
  <r>
    <n v="1172"/>
    <s v="Carlie"/>
    <s v="Wilkerson"/>
    <d v="2021-06-13T00:00:00"/>
    <x v="327"/>
    <x v="16"/>
    <x v="1"/>
    <x v="0"/>
    <s v="Charles Rogers"/>
    <s v="carlie.wilkerson@bilearner.com"/>
    <s v="EW"/>
    <s v="Voluntarily Terminated"/>
    <s v="Full-Time"/>
    <s v="Zone C"/>
    <s v="Full-Time"/>
    <s v="Voluntary"/>
    <s v="Truth game down which."/>
    <x v="0"/>
    <s v="Engineers"/>
    <d v="1952-05-20T00:00:00"/>
    <x v="730"/>
    <s v="70-79"/>
    <s v="MA"/>
    <s v="Engineer"/>
    <x v="1"/>
    <n v="39849"/>
    <s v="Asian"/>
    <s v="Married"/>
    <s v="Fully Meets"/>
    <n v="3"/>
  </r>
  <r>
    <n v="1173"/>
    <s v="Kaylyn"/>
    <s v="Patrick"/>
    <d v="2020-11-14T00:00:00"/>
    <x v="328"/>
    <x v="16"/>
    <x v="1"/>
    <x v="0"/>
    <s v="Christine Foster"/>
    <s v="kaylyn.patrick@bilearner.com"/>
    <s v="BPC"/>
    <s v="Voluntarily Terminated"/>
    <s v="Full-Time"/>
    <s v="Zone C"/>
    <s v="Full-Time"/>
    <s v="Resignation"/>
    <s v="Sure trip sound action."/>
    <x v="0"/>
    <s v="Isp"/>
    <d v="1968-01-30T00:00:00"/>
    <x v="731"/>
    <s v="50-59"/>
    <s v="MA"/>
    <s v="Manager"/>
    <x v="0"/>
    <n v="38596"/>
    <s v="White"/>
    <s v="Widowed"/>
    <s v="Fully Meets"/>
    <n v="3"/>
  </r>
  <r>
    <n v="1174"/>
    <s v="Evie"/>
    <s v="Pope"/>
    <d v="2020-06-16T00:00:00"/>
    <x v="329"/>
    <x v="30"/>
    <x v="1"/>
    <x v="0"/>
    <s v="Tyler Brown"/>
    <s v="evie.pope@bilearner.com"/>
    <s v="CCDR"/>
    <s v="Voluntarily Terminated"/>
    <s v="Full-Time"/>
    <s v="Zone C"/>
    <s v="Temporary"/>
    <s v="Resignation"/>
    <s v="Treatment power card almost pretty sister."/>
    <x v="0"/>
    <s v="Field Operations"/>
    <d v="1973-12-10T00:00:00"/>
    <x v="732"/>
    <s v="50-59"/>
    <s v="MA"/>
    <s v="Construction Manager"/>
    <x v="0"/>
    <n v="31731"/>
    <s v="Other"/>
    <s v="Widowed"/>
    <s v="Fully Meets"/>
    <n v="3"/>
  </r>
  <r>
    <n v="1175"/>
    <s v="Nayeli"/>
    <s v="Kelley"/>
    <d v="2018-12-20T00:00:00"/>
    <x v="330"/>
    <x v="24"/>
    <x v="1"/>
    <x v="0"/>
    <s v="Holly Nichols"/>
    <s v="nayeli.kelley@bilearner.com"/>
    <s v="EW"/>
    <s v="Voluntarily Terminated"/>
    <s v="Full-Time"/>
    <s v="Zone A"/>
    <s v="Part-Time"/>
    <s v="Voluntary"/>
    <s v="Reduce subject positive war score interesting."/>
    <x v="0"/>
    <s v="Catv"/>
    <d v="1996-08-04T00:00:00"/>
    <x v="733"/>
    <s v="20-29"/>
    <s v="MA"/>
    <s v="Laborer"/>
    <x v="0"/>
    <n v="38710"/>
    <s v="Asian"/>
    <s v="Divorced"/>
    <s v="Fully Meets"/>
    <n v="3"/>
  </r>
  <r>
    <n v="1176"/>
    <s v="Krista"/>
    <s v="Franco"/>
    <d v="2022-10-29T00:00:00"/>
    <x v="0"/>
    <x v="0"/>
    <x v="0"/>
    <x v="0"/>
    <s v="Jennifer Phillips"/>
    <s v="krista.franco@bilearner.com"/>
    <s v="MSC"/>
    <s v="Active"/>
    <s v="Contract"/>
    <s v="Zone A"/>
    <s v="Part-Time"/>
    <s v="Unk"/>
    <m/>
    <x v="0"/>
    <s v="Engineers"/>
    <d v="1960-12-27T00:00:00"/>
    <x v="734"/>
    <s v="60-69"/>
    <s v="MA"/>
    <s v="Project Manager"/>
    <x v="0"/>
    <n v="7184"/>
    <s v="White"/>
    <s v="Married"/>
    <s v="Fully Meets"/>
    <n v="3"/>
  </r>
  <r>
    <n v="1177"/>
    <s v="Teresa"/>
    <s v="Farrell"/>
    <d v="2020-07-20T00:00:00"/>
    <x v="0"/>
    <x v="0"/>
    <x v="0"/>
    <x v="0"/>
    <s v="Shannon Cruz"/>
    <s v="teresa.farrell@bilearner.com"/>
    <s v="NEL"/>
    <s v="Active"/>
    <s v="Contract"/>
    <s v="Zone A"/>
    <s v="Temporary"/>
    <s v="Unk"/>
    <m/>
    <x v="0"/>
    <s v="Aerial"/>
    <d v="1968-07-06T00:00:00"/>
    <x v="735"/>
    <s v="50-59"/>
    <s v="MA"/>
    <s v="Lineman"/>
    <x v="0"/>
    <n v="13425"/>
    <s v="Other"/>
    <s v="Married"/>
    <s v="Fully Meets"/>
    <n v="3"/>
  </r>
  <r>
    <n v="1178"/>
    <s v="Dorian"/>
    <s v="Fox"/>
    <d v="2021-10-03T00:00:00"/>
    <x v="331"/>
    <x v="8"/>
    <x v="1"/>
    <x v="0"/>
    <s v="Jamie Lowe"/>
    <s v="dorian.fox@bilearner.com"/>
    <s v="PL"/>
    <s v="Voluntarily Terminated"/>
    <s v="Contract"/>
    <s v="Zone C"/>
    <s v="Part-Time"/>
    <s v="Involuntary"/>
    <s v="Occur air as along approach."/>
    <x v="0"/>
    <s v="Field Operations"/>
    <d v="1959-05-07T00:00:00"/>
    <x v="736"/>
    <s v="60-69"/>
    <s v="MA"/>
    <s v="Laborer"/>
    <x v="1"/>
    <n v="93796"/>
    <s v="Other"/>
    <s v="Single"/>
    <s v="Fully Meets"/>
    <n v="3"/>
  </r>
  <r>
    <n v="1179"/>
    <s v="Madeleine"/>
    <s v="Sherman"/>
    <d v="2022-07-16T00:00:00"/>
    <x v="0"/>
    <x v="0"/>
    <x v="0"/>
    <x v="0"/>
    <s v="Paige Calderon"/>
    <s v="madeleine.sherman@bilearner.com"/>
    <s v="PYZ"/>
    <s v="Active"/>
    <s v="Part-Time"/>
    <s v="Zone A"/>
    <s v="Full-Time"/>
    <s v="Unk"/>
    <m/>
    <x v="0"/>
    <s v="Aerial"/>
    <d v="1990-09-08T00:00:00"/>
    <x v="737"/>
    <s v="30-39"/>
    <s v="MA"/>
    <s v="Supervisor"/>
    <x v="1"/>
    <n v="92453"/>
    <s v="Black"/>
    <s v="Divorced"/>
    <s v="Fully Meets"/>
    <n v="3"/>
  </r>
  <r>
    <n v="1180"/>
    <s v="Allan"/>
    <s v="Butler"/>
    <d v="2020-06-30T00:00:00"/>
    <x v="0"/>
    <x v="0"/>
    <x v="0"/>
    <x v="0"/>
    <s v="Jacob Taylor"/>
    <s v="allan.butler@bilearner.com"/>
    <s v="SVG"/>
    <s v="Active"/>
    <s v="Full-Time"/>
    <s v="Zone B"/>
    <s v="Full-Time"/>
    <s v="Unk"/>
    <m/>
    <x v="0"/>
    <s v="Underground"/>
    <d v="1944-11-30T00:00:00"/>
    <x v="738"/>
    <s v="80-89"/>
    <s v="MA"/>
    <s v="Laborer"/>
    <x v="1"/>
    <n v="10449"/>
    <s v="Hispanic"/>
    <s v="Single"/>
    <s v="Fully Meets"/>
    <n v="3"/>
  </r>
  <r>
    <n v="1181"/>
    <s v="Nevaeh"/>
    <s v="Davila"/>
    <d v="2021-06-13T00:00:00"/>
    <x v="0"/>
    <x v="0"/>
    <x v="0"/>
    <x v="0"/>
    <s v="Sandra Pollard"/>
    <s v="nevaeh.davila@bilearner.com"/>
    <s v="TNS"/>
    <s v="Active"/>
    <s v="Full-Time"/>
    <s v="Zone C"/>
    <s v="Part-Time"/>
    <s v="Unk"/>
    <m/>
    <x v="0"/>
    <s v="Wireline Construction"/>
    <d v="1993-06-16T00:00:00"/>
    <x v="103"/>
    <s v="30-39"/>
    <s v="MA"/>
    <s v="Laborer"/>
    <x v="1"/>
    <n v="14795"/>
    <s v="Other"/>
    <s v="Married"/>
    <s v="Fully Meets"/>
    <n v="3"/>
  </r>
  <r>
    <n v="1182"/>
    <s v="Gunnar"/>
    <s v="Webster"/>
    <d v="2020-12-29T00:00:00"/>
    <x v="98"/>
    <x v="37"/>
    <x v="1"/>
    <x v="0"/>
    <s v="Alex Cox"/>
    <s v="gunnar.webster@bilearner.com"/>
    <s v="WBL"/>
    <s v="Active"/>
    <s v="Full-Time"/>
    <s v="Zone C"/>
    <s v="Temporary"/>
    <s v="Voluntary"/>
    <s v="Here best worry rich might about yourself."/>
    <x v="0"/>
    <s v="Splicing"/>
    <d v="1973-12-09T00:00:00"/>
    <x v="739"/>
    <s v="50-59"/>
    <s v="MA"/>
    <s v="Splicer"/>
    <x v="0"/>
    <n v="60901"/>
    <s v="Black"/>
    <s v="Divorced"/>
    <s v="Fully Meets"/>
    <n v="3"/>
  </r>
  <r>
    <n v="1183"/>
    <s v="Aydin"/>
    <s v="Tate"/>
    <d v="2022-02-03T00:00:00"/>
    <x v="0"/>
    <x v="0"/>
    <x v="0"/>
    <x v="0"/>
    <s v="Jon Adams"/>
    <s v="aydin.tate@bilearner.com"/>
    <s v="BPC"/>
    <s v="Active"/>
    <s v="Part-Time"/>
    <s v="Zone A"/>
    <s v="Full-Time"/>
    <s v="Unk"/>
    <m/>
    <x v="0"/>
    <s v="Catv"/>
    <d v="1946-12-18T00:00:00"/>
    <x v="740"/>
    <s v="70-79"/>
    <s v="MA"/>
    <s v="Technician"/>
    <x v="0"/>
    <n v="64083"/>
    <s v="Black"/>
    <s v="Married"/>
    <s v="Fully Meets"/>
    <n v="3"/>
  </r>
  <r>
    <n v="1184"/>
    <s v="Patrick"/>
    <s v="Mckinney"/>
    <d v="2022-01-10T00:00:00"/>
    <x v="332"/>
    <x v="22"/>
    <x v="1"/>
    <x v="0"/>
    <s v="Cassandra Cox"/>
    <s v="patrick.mckinney@bilearner.com"/>
    <s v="CCDR"/>
    <s v="Active"/>
    <s v="Full-Time"/>
    <s v="Zone B"/>
    <s v="Temporary"/>
    <s v="Involuntary"/>
    <s v="New out peace director fish."/>
    <x v="0"/>
    <s v="Wireline Construction"/>
    <d v="1951-10-01T00:00:00"/>
    <x v="741"/>
    <s v="70-79"/>
    <s v="MA"/>
    <s v="Foreman"/>
    <x v="0"/>
    <n v="50781"/>
    <s v="Hispanic"/>
    <s v="Divorced"/>
    <s v="Fully Meets"/>
    <n v="3"/>
  </r>
  <r>
    <n v="1185"/>
    <s v="Milagros"/>
    <s v="Foley"/>
    <d v="2018-12-13T00:00:00"/>
    <x v="0"/>
    <x v="0"/>
    <x v="0"/>
    <x v="20"/>
    <s v="Lucas Duffy"/>
    <s v="milagros.foley@bilearner.com"/>
    <s v="EW"/>
    <s v="Active"/>
    <s v="Part-Time"/>
    <s v="Zone A"/>
    <s v="Full-Time"/>
    <s v="Unk"/>
    <m/>
    <x v="0"/>
    <s v="Fielders"/>
    <d v="1973-02-22T00:00:00"/>
    <x v="742"/>
    <s v="50-59"/>
    <s v="MA"/>
    <s v="Engineer"/>
    <x v="0"/>
    <n v="67399"/>
    <s v="Other"/>
    <s v="Widowed"/>
    <s v="Fully Meets"/>
    <n v="3"/>
  </r>
  <r>
    <n v="1186"/>
    <s v="Rachael"/>
    <s v="Buck"/>
    <d v="2021-03-03T00:00:00"/>
    <x v="0"/>
    <x v="0"/>
    <x v="0"/>
    <x v="20"/>
    <s v="Ashley Ellis"/>
    <s v="rachael.buck@bilearner.com"/>
    <s v="MSC"/>
    <s v="Active"/>
    <s v="Full-Time"/>
    <s v="Zone A"/>
    <s v="Temporary"/>
    <s v="Unk"/>
    <m/>
    <x v="0"/>
    <s v="Splicing"/>
    <d v="1983-08-25T00:00:00"/>
    <x v="743"/>
    <s v="40-49"/>
    <s v="MA"/>
    <s v="Tester"/>
    <x v="0"/>
    <n v="82086"/>
    <s v="Hispanic"/>
    <s v="Single"/>
    <s v="Fully Meets"/>
    <n v="3"/>
  </r>
  <r>
    <n v="1187"/>
    <s v="Rigoberto"/>
    <s v="Townsend"/>
    <d v="2021-07-04T00:00:00"/>
    <x v="0"/>
    <x v="0"/>
    <x v="0"/>
    <x v="20"/>
    <s v="Allison Figueroa"/>
    <s v="rigoberto.townsend@bilearner.com"/>
    <s v="NEL"/>
    <s v="Active"/>
    <s v="Part-Time"/>
    <s v="Zone A"/>
    <s v="Full-Time"/>
    <s v="Unk"/>
    <m/>
    <x v="0"/>
    <s v="Aerial"/>
    <d v="1997-09-15T00:00:00"/>
    <x v="744"/>
    <s v="20-29"/>
    <s v="MA"/>
    <s v="Supervisor"/>
    <x v="0"/>
    <n v="97001"/>
    <s v="Black"/>
    <s v="Single"/>
    <s v="Fully Meets"/>
    <n v="3"/>
  </r>
  <r>
    <n v="1188"/>
    <s v="Reagan"/>
    <s v="Odonnell"/>
    <d v="2020-02-06T00:00:00"/>
    <x v="333"/>
    <x v="3"/>
    <x v="1"/>
    <x v="2"/>
    <s v="Alex Bernard"/>
    <s v="reagan.odonnell@bilearner.com"/>
    <s v="WBL"/>
    <s v="Voluntarily Terminated"/>
    <s v="Contract"/>
    <s v="Zone B"/>
    <s v="Part-Time"/>
    <s v="Retirement"/>
    <s v="Direction west appear son school anything."/>
    <x v="0"/>
    <s v="General - Sga"/>
    <d v="1979-05-28T00:00:00"/>
    <x v="745"/>
    <s v="40-49"/>
    <s v="MA"/>
    <s v="Estimator"/>
    <x v="1"/>
    <n v="13562"/>
    <s v="Black"/>
    <s v="Divorced"/>
    <s v="Fully Meets"/>
    <n v="3"/>
  </r>
  <r>
    <n v="1189"/>
    <s v="Roy"/>
    <s v="Morse"/>
    <d v="2020-06-28T00:00:00"/>
    <x v="334"/>
    <x v="24"/>
    <x v="1"/>
    <x v="2"/>
    <s v="Micheal Bryant"/>
    <s v="roy.morse@bilearner.com"/>
    <s v="NEL"/>
    <s v="Voluntarily Terminated"/>
    <s v="Contract"/>
    <s v="Zone C"/>
    <s v="Full-Time"/>
    <s v="Involuntary"/>
    <s v="Somebody pass again say cultural."/>
    <x v="0"/>
    <s v="General - Eng"/>
    <d v="1988-03-07T00:00:00"/>
    <x v="746"/>
    <s v="30-39"/>
    <s v="MA"/>
    <s v="Engineer"/>
    <x v="0"/>
    <n v="55949"/>
    <s v="Other"/>
    <s v="Married"/>
    <s v="Fully Meets"/>
    <n v="3"/>
  </r>
  <r>
    <n v="1190"/>
    <s v="Rafael"/>
    <s v="Buchanan"/>
    <d v="2020-12-22T00:00:00"/>
    <x v="261"/>
    <x v="33"/>
    <x v="1"/>
    <x v="2"/>
    <s v="Bryan Simpson"/>
    <s v="rafael.buchanan@bilearner.com"/>
    <s v="PL"/>
    <s v="Voluntarily Terminated"/>
    <s v="Contract"/>
    <s v="Zone B"/>
    <s v="Full-Time"/>
    <s v="Resignation"/>
    <s v="Table day sit wish attention marriage cause."/>
    <x v="0"/>
    <s v="Project Management - Eng"/>
    <d v="1998-04-20T00:00:00"/>
    <x v="254"/>
    <s v="20-29"/>
    <s v="MA"/>
    <s v="Project Manager"/>
    <x v="0"/>
    <n v="88496"/>
    <s v="Hispanic"/>
    <s v="Married"/>
    <s v="Fully Meets"/>
    <n v="3"/>
  </r>
  <r>
    <n v="1191"/>
    <s v="Kaitlynn"/>
    <s v="Herman"/>
    <d v="2019-11-24T00:00:00"/>
    <x v="0"/>
    <x v="0"/>
    <x v="0"/>
    <x v="2"/>
    <s v="Tamara Carter"/>
    <s v="kaitlynn.herman@bilearner.com"/>
    <s v="BPC"/>
    <s v="Active"/>
    <s v="Full-Time"/>
    <s v="Zone B"/>
    <s v="Full-Time"/>
    <s v="Unk"/>
    <m/>
    <x v="0"/>
    <s v="Wireline Construction"/>
    <d v="1978-04-25T00:00:00"/>
    <x v="747"/>
    <s v="40-49"/>
    <s v="MA"/>
    <s v="Billing"/>
    <x v="0"/>
    <n v="55947"/>
    <s v="Black"/>
    <s v="Divorced"/>
    <s v="Fully Meets"/>
    <n v="3"/>
  </r>
  <r>
    <n v="1192"/>
    <s v="Marquise"/>
    <s v="Santana"/>
    <d v="2022-09-23T00:00:00"/>
    <x v="0"/>
    <x v="0"/>
    <x v="0"/>
    <x v="2"/>
    <s v="Bryan Harris"/>
    <s v="marquise.santana@bilearner.com"/>
    <s v="CCDR"/>
    <s v="Active"/>
    <s v="Full-Time"/>
    <s v="Zone C"/>
    <s v="Full-Time"/>
    <s v="Unk"/>
    <m/>
    <x v="0"/>
    <s v="General - Con"/>
    <d v="1988-12-07T00:00:00"/>
    <x v="748"/>
    <s v="30-39"/>
    <s v="MA"/>
    <s v="Technician"/>
    <x v="0"/>
    <n v="75540"/>
    <s v="White"/>
    <s v="Single"/>
    <s v="Fully Meets"/>
    <n v="3"/>
  </r>
  <r>
    <n v="1193"/>
    <s v="Jamarion"/>
    <s v="Mitchell"/>
    <d v="2020-02-06T00:00:00"/>
    <x v="335"/>
    <x v="38"/>
    <x v="1"/>
    <x v="0"/>
    <s v="Anna Meyers"/>
    <s v="jamarion.mitchell@bilearner.com"/>
    <s v="SVG"/>
    <s v="Voluntarily Terminated"/>
    <s v="Full-Time"/>
    <s v="Zone B"/>
    <s v="Temporary"/>
    <s v="Involuntary"/>
    <s v="Onto focus address treat before ability."/>
    <x v="0"/>
    <s v="Aerial"/>
    <d v="1950-09-18T00:00:00"/>
    <x v="749"/>
    <s v="70-79"/>
    <s v="MA"/>
    <s v="Foreman"/>
    <x v="0"/>
    <n v="68342"/>
    <s v="Black"/>
    <s v="Married"/>
    <s v="Fully Meets"/>
    <n v="3"/>
  </r>
  <r>
    <n v="1194"/>
    <s v="Gabrielle"/>
    <s v="Hardy"/>
    <d v="2019-01-14T00:00:00"/>
    <x v="336"/>
    <x v="31"/>
    <x v="1"/>
    <x v="0"/>
    <s v="Christopher Levy"/>
    <s v="gabrielle.hardy@bilearner.com"/>
    <s v="EW"/>
    <s v="Voluntarily Terminated"/>
    <s v="Full-Time"/>
    <s v="Zone C"/>
    <s v="Temporary"/>
    <s v="Resignation"/>
    <s v="Tonight answer benefit second commercial law."/>
    <x v="0"/>
    <s v="Field Operations"/>
    <d v="1953-03-08T00:00:00"/>
    <x v="750"/>
    <s v="70-79"/>
    <s v="MA"/>
    <s v="Foreman"/>
    <x v="1"/>
    <n v="5779"/>
    <s v="Asian"/>
    <s v="Widowed"/>
    <s v="Fully Meets"/>
    <n v="3"/>
  </r>
  <r>
    <n v="1195"/>
    <s v="Savion"/>
    <s v="Stokes"/>
    <d v="2019-06-25T00:00:00"/>
    <x v="337"/>
    <x v="49"/>
    <x v="1"/>
    <x v="0"/>
    <s v="David Maddox"/>
    <s v="savion.stokes@bilearner.com"/>
    <s v="TNS"/>
    <s v="Leave of Absence"/>
    <s v="Part-Time"/>
    <s v="Zone C"/>
    <s v="Part-Time"/>
    <s v="Retirement"/>
    <s v="Window management move."/>
    <x v="0"/>
    <s v="Wireline Construction"/>
    <d v="1967-03-27T00:00:00"/>
    <x v="751"/>
    <s v="50-59"/>
    <s v="MA"/>
    <s v="Foreman"/>
    <x v="0"/>
    <n v="91065"/>
    <s v="Hispanic"/>
    <s v="Widowed"/>
    <s v="Fully Meets"/>
    <n v="3"/>
  </r>
  <r>
    <n v="1196"/>
    <s v="Trevin"/>
    <s v="Summers"/>
    <d v="2019-03-09T00:00:00"/>
    <x v="0"/>
    <x v="0"/>
    <x v="0"/>
    <x v="0"/>
    <s v="John Lambert"/>
    <s v="trevin.summers@bilearner.com"/>
    <s v="PYZ"/>
    <s v="Active"/>
    <s v="Part-Time"/>
    <s v="Zone C"/>
    <s v="Temporary"/>
    <s v="Unk"/>
    <m/>
    <x v="0"/>
    <s v="General - Eng"/>
    <d v="1978-11-07T00:00:00"/>
    <x v="752"/>
    <s v="40-49"/>
    <s v="MA"/>
    <s v="Administrator"/>
    <x v="0"/>
    <n v="47386"/>
    <s v="Other"/>
    <s v="Married"/>
    <s v="Fully Meets"/>
    <n v="3"/>
  </r>
  <r>
    <n v="1197"/>
    <s v="Hailie"/>
    <s v="Bell"/>
    <d v="2020-06-13T00:00:00"/>
    <x v="0"/>
    <x v="0"/>
    <x v="0"/>
    <x v="0"/>
    <s v="Anthony Cross"/>
    <s v="hailie.bell@bilearner.com"/>
    <s v="WBL"/>
    <s v="Active"/>
    <s v="Full-Time"/>
    <s v="Zone B"/>
    <s v="Part-Time"/>
    <s v="Unk"/>
    <m/>
    <x v="0"/>
    <s v="Safety"/>
    <d v="1958-06-12T00:00:00"/>
    <x v="753"/>
    <s v="60-69"/>
    <s v="MA"/>
    <s v="Administrative"/>
    <x v="0"/>
    <n v="38009"/>
    <s v="Hispanic"/>
    <s v="Divorced"/>
    <s v="Fully Meets"/>
    <n v="3"/>
  </r>
  <r>
    <n v="1198"/>
    <s v="Audrey"/>
    <s v="Stevens"/>
    <d v="2019-01-22T00:00:00"/>
    <x v="0"/>
    <x v="0"/>
    <x v="0"/>
    <x v="0"/>
    <s v="Daniel Blackburn"/>
    <s v="audrey.stevens@bilearner.com"/>
    <s v="NEL"/>
    <s v="Active"/>
    <s v="Contract"/>
    <s v="Zone B"/>
    <s v="Part-Time"/>
    <s v="Unk"/>
    <m/>
    <x v="0"/>
    <s v="Field Operations"/>
    <d v="1952-09-28T00:00:00"/>
    <x v="754"/>
    <s v="70-79"/>
    <s v="MA"/>
    <s v="Laborer"/>
    <x v="0"/>
    <n v="61843"/>
    <s v="Asian"/>
    <s v="Married"/>
    <s v="Fully Meets"/>
    <n v="3"/>
  </r>
  <r>
    <n v="1199"/>
    <s v="Jason"/>
    <s v="Munoz"/>
    <d v="2020-12-12T00:00:00"/>
    <x v="0"/>
    <x v="0"/>
    <x v="0"/>
    <x v="0"/>
    <s v="Richard Graves"/>
    <s v="jason.munoz@bilearner.com"/>
    <s v="PL"/>
    <s v="Active"/>
    <s v="Full-Time"/>
    <s v="Zone B"/>
    <s v="Part-Time"/>
    <s v="Unk"/>
    <m/>
    <x v="0"/>
    <s v="Field Operations"/>
    <d v="1950-04-14T00:00:00"/>
    <x v="755"/>
    <s v="70-79"/>
    <s v="MA"/>
    <s v="Laborer"/>
    <x v="0"/>
    <n v="75258"/>
    <s v="White"/>
    <s v="Widowed"/>
    <s v="Fully Meets"/>
    <n v="3"/>
  </r>
  <r>
    <n v="1200"/>
    <s v="Carlee"/>
    <s v="Foley"/>
    <d v="2022-04-27T00:00:00"/>
    <x v="0"/>
    <x v="0"/>
    <x v="0"/>
    <x v="0"/>
    <s v="Sheryl Scott"/>
    <s v="carlee.foley@bilearner.com"/>
    <s v="BPC"/>
    <s v="Active"/>
    <s v="Part-Time"/>
    <s v="Zone A"/>
    <s v="Full-Time"/>
    <s v="Unk"/>
    <m/>
    <x v="0"/>
    <s v="General - Con"/>
    <d v="1977-10-08T00:00:00"/>
    <x v="756"/>
    <s v="40-49"/>
    <s v="MA"/>
    <s v="Laborer"/>
    <x v="0"/>
    <n v="62616"/>
    <s v="Other"/>
    <s v="Married"/>
    <s v="Fully Meets"/>
    <n v="3"/>
  </r>
  <r>
    <n v="1201"/>
    <s v="Sarahi"/>
    <s v="Dodson"/>
    <d v="2022-04-11T00:00:00"/>
    <x v="216"/>
    <x v="34"/>
    <x v="1"/>
    <x v="0"/>
    <s v="Robert Hill"/>
    <s v="sarahi.dodson@bilearner.com"/>
    <s v="CCDR"/>
    <s v="Voluntarily Terminated"/>
    <s v="Contract"/>
    <s v="Zone A"/>
    <s v="Part-Time"/>
    <s v="Voluntary"/>
    <s v="Information race relate rich poor already make."/>
    <x v="0"/>
    <s v="General - Con"/>
    <d v="1954-01-27T00:00:00"/>
    <x v="757"/>
    <s v="70-79"/>
    <s v="MA"/>
    <s v="Flagger"/>
    <x v="1"/>
    <n v="53450"/>
    <s v="Other"/>
    <s v="Divorced"/>
    <s v="Fully Meets"/>
    <n v="3"/>
  </r>
  <r>
    <n v="1202"/>
    <s v="Faith"/>
    <s v="Carey"/>
    <d v="2022-09-01T00:00:00"/>
    <x v="338"/>
    <x v="19"/>
    <x v="1"/>
    <x v="0"/>
    <s v="Emily Rogers"/>
    <s v="faith.carey@bilearner.com"/>
    <s v="SVG"/>
    <s v="Voluntarily Terminated"/>
    <s v="Contract"/>
    <s v="Zone B"/>
    <s v="Temporary"/>
    <s v="Voluntary"/>
    <s v="Tough that inside relate hundred leave."/>
    <x v="0"/>
    <s v="Wireline Construction"/>
    <d v="1983-06-20T00:00:00"/>
    <x v="758"/>
    <s v="40-49"/>
    <s v="MA"/>
    <s v="Model Assistant"/>
    <x v="1"/>
    <n v="9799"/>
    <s v="White"/>
    <s v="Widowed"/>
    <s v="Fully Meets"/>
    <n v="3"/>
  </r>
  <r>
    <n v="1203"/>
    <s v="Mylie"/>
    <s v="Salazar"/>
    <d v="2018-09-08T00:00:00"/>
    <x v="0"/>
    <x v="0"/>
    <x v="0"/>
    <x v="0"/>
    <s v="Jasmine Johnson"/>
    <s v="mylie.salazar@bilearner.com"/>
    <s v="EW"/>
    <s v="Active"/>
    <s v="Contract"/>
    <s v="Zone A"/>
    <s v="Part-Time"/>
    <s v="Unk"/>
    <m/>
    <x v="0"/>
    <s v="Engineers"/>
    <d v="1987-01-16T00:00:00"/>
    <x v="759"/>
    <s v="30-39"/>
    <s v="MA"/>
    <s v="Engineer"/>
    <x v="1"/>
    <n v="14153"/>
    <s v="White"/>
    <s v="Divorced"/>
    <s v="Fully Meets"/>
    <n v="3"/>
  </r>
  <r>
    <n v="1204"/>
    <s v="Pablo"/>
    <s v="Parker"/>
    <d v="2022-11-24T00:00:00"/>
    <x v="86"/>
    <x v="27"/>
    <x v="1"/>
    <x v="0"/>
    <s v="Melissa Tucker"/>
    <s v="pablo.parker@bilearner.com"/>
    <s v="MSC"/>
    <s v="Active"/>
    <s v="Full-Time"/>
    <s v="Zone B"/>
    <s v="Temporary"/>
    <s v="Voluntary"/>
    <s v="Attention summer we. Suffer impact imagine we."/>
    <x v="0"/>
    <s v="General - Sga"/>
    <d v="1948-08-26T00:00:00"/>
    <x v="760"/>
    <s v="70-79"/>
    <s v="MA"/>
    <s v="Vp"/>
    <x v="1"/>
    <n v="76112"/>
    <s v="White"/>
    <s v="Married"/>
    <s v="Fully Meets"/>
    <n v="3"/>
  </r>
  <r>
    <n v="1205"/>
    <s v="Ulises"/>
    <s v="Shea"/>
    <d v="2020-07-23T00:00:00"/>
    <x v="0"/>
    <x v="0"/>
    <x v="0"/>
    <x v="0"/>
    <s v="Timothy Higgins"/>
    <s v="ulises.shea@bilearner.com"/>
    <s v="TNS"/>
    <s v="Active"/>
    <s v="Full-Time"/>
    <s v="Zone C"/>
    <s v="Part-Time"/>
    <s v="Unk"/>
    <m/>
    <x v="0"/>
    <s v="Yard (Material Handling)"/>
    <d v="1956-05-04T00:00:00"/>
    <x v="761"/>
    <s v="60-69"/>
    <s v="MA"/>
    <s v="Shop"/>
    <x v="0"/>
    <n v="73101"/>
    <s v="Hispanic"/>
    <s v="Single"/>
    <s v="Fully Meets"/>
    <n v="3"/>
  </r>
  <r>
    <n v="1206"/>
    <s v="Bethany"/>
    <s v="Terry"/>
    <d v="2018-12-28T00:00:00"/>
    <x v="150"/>
    <x v="54"/>
    <x v="1"/>
    <x v="0"/>
    <s v="Richard Scott"/>
    <s v="bethany.terry@bilearner.com"/>
    <s v="PYZ"/>
    <s v="Active"/>
    <s v="Part-Time"/>
    <s v="Zone C"/>
    <s v="Part-Time"/>
    <s v="Voluntary"/>
    <s v="Various step without couple within at gun."/>
    <x v="0"/>
    <s v="Engineers"/>
    <d v="1956-02-15T00:00:00"/>
    <x v="762"/>
    <s v="60-69"/>
    <s v="MA"/>
    <s v="Drafter"/>
    <x v="0"/>
    <n v="82378"/>
    <s v="White"/>
    <s v="Divorced"/>
    <s v="Fully Meets"/>
    <n v="3"/>
  </r>
  <r>
    <n v="1207"/>
    <s v="Kamari"/>
    <s v="Holloway"/>
    <d v="2019-10-01T00:00:00"/>
    <x v="0"/>
    <x v="0"/>
    <x v="0"/>
    <x v="0"/>
    <s v="Hunter Hill"/>
    <s v="kamari.holloway@bilearner.com"/>
    <s v="WBL"/>
    <s v="Active"/>
    <s v="Contract"/>
    <s v="Zone B"/>
    <s v="Full-Time"/>
    <s v="Unk"/>
    <m/>
    <x v="0"/>
    <s v="Wireline Construction"/>
    <d v="1956-07-08T00:00:00"/>
    <x v="763"/>
    <s v="60-69"/>
    <s v="MA"/>
    <s v="Laborer"/>
    <x v="0"/>
    <n v="63878"/>
    <s v="White"/>
    <s v="Divorced"/>
    <s v="Fully Meets"/>
    <n v="3"/>
  </r>
  <r>
    <n v="1208"/>
    <s v="Jazlene"/>
    <s v="Mcdaniel"/>
    <d v="2019-08-17T00:00:00"/>
    <x v="339"/>
    <x v="8"/>
    <x v="1"/>
    <x v="20"/>
    <s v="Melissa Greene"/>
    <s v="jazlene.mcdaniel@bilearner.com"/>
    <s v="NEL"/>
    <s v="Active"/>
    <s v="Contract"/>
    <s v="Zone A"/>
    <s v="Part-Time"/>
    <s v="Retirement"/>
    <s v="Decision example see low someone. Ball week that."/>
    <x v="0"/>
    <s v="Wireline Construction"/>
    <d v="1979-12-30T00:00:00"/>
    <x v="764"/>
    <s v="40-49"/>
    <s v="MA"/>
    <s v="Laborer"/>
    <x v="0"/>
    <n v="59862"/>
    <s v="Black"/>
    <s v="Single"/>
    <s v="Fully Meets"/>
    <n v="3"/>
  </r>
  <r>
    <n v="1209"/>
    <s v="Dane"/>
    <s v="Kelly"/>
    <d v="2023-05-31T00:00:00"/>
    <x v="0"/>
    <x v="0"/>
    <x v="0"/>
    <x v="20"/>
    <s v="Edwin Guerrero"/>
    <s v="dane.kelly@bilearner.com"/>
    <s v="PL"/>
    <s v="Active"/>
    <s v="Part-Time"/>
    <s v="Zone A"/>
    <s v="Part-Time"/>
    <s v="Unk"/>
    <m/>
    <x v="0"/>
    <s v="Wireline Construction"/>
    <d v="1999-06-04T00:00:00"/>
    <x v="765"/>
    <s v="20-29"/>
    <s v="MA"/>
    <s v="Foreman"/>
    <x v="0"/>
    <n v="23252"/>
    <s v="Other"/>
    <s v="Married"/>
    <s v="Fully Meets"/>
    <n v="3"/>
  </r>
  <r>
    <n v="1210"/>
    <s v="Camila"/>
    <s v="Dunn"/>
    <d v="2020-12-08T00:00:00"/>
    <x v="340"/>
    <x v="31"/>
    <x v="1"/>
    <x v="20"/>
    <s v="Ann Collins"/>
    <s v="camila.dunn@bilearner.com"/>
    <s v="BPC"/>
    <s v="Active"/>
    <s v="Full-Time"/>
    <s v="Zone B"/>
    <s v="Part-Time"/>
    <s v="Involuntary"/>
    <s v="Carry parent fight style series challenge."/>
    <x v="0"/>
    <s v="Field Operations"/>
    <d v="1948-12-24T00:00:00"/>
    <x v="766"/>
    <s v="70-79"/>
    <s v="MA"/>
    <s v="Top Hand"/>
    <x v="0"/>
    <n v="91039"/>
    <s v="Asian"/>
    <s v="Divorced"/>
    <s v="Fully Meets"/>
    <n v="3"/>
  </r>
  <r>
    <n v="1211"/>
    <s v="Aurora"/>
    <s v="Frederick"/>
    <d v="2018-11-05T00:00:00"/>
    <x v="341"/>
    <x v="54"/>
    <x v="1"/>
    <x v="2"/>
    <s v="John Miles"/>
    <s v="aurora.frederick@bilearner.com"/>
    <s v="CCDR"/>
    <s v="Voluntarily Terminated"/>
    <s v="Part-Time"/>
    <s v="Zone B"/>
    <s v="Part-Time"/>
    <s v="Voluntary"/>
    <s v="Community probably bad day food place which loss."/>
    <x v="0"/>
    <s v="Field Operations"/>
    <d v="1981-12-11T00:00:00"/>
    <x v="767"/>
    <s v="40-49"/>
    <s v="MA"/>
    <s v="Splicer"/>
    <x v="1"/>
    <n v="37834"/>
    <s v="Other"/>
    <s v="Widowed"/>
    <s v="Fully Meets"/>
    <n v="3"/>
  </r>
  <r>
    <n v="1212"/>
    <s v="Caylee"/>
    <s v="Nunez"/>
    <d v="2020-08-26T00:00:00"/>
    <x v="342"/>
    <x v="47"/>
    <x v="1"/>
    <x v="2"/>
    <s v="Kevin Mendez"/>
    <s v="caylee.nunez@bilearner.com"/>
    <s v="EW"/>
    <s v="Voluntarily Terminated"/>
    <s v="Contract"/>
    <s v="Zone C"/>
    <s v="Full-Time"/>
    <s v="Voluntary"/>
    <s v="Start debate hot fact keep return."/>
    <x v="0"/>
    <s v="Engineers"/>
    <d v="1983-08-27T00:00:00"/>
    <x v="768"/>
    <s v="40-49"/>
    <s v="MA"/>
    <s v="Project Manager"/>
    <x v="0"/>
    <n v="46678"/>
    <s v="Hispanic"/>
    <s v="Single"/>
    <s v="Fully Meets"/>
    <n v="3"/>
  </r>
  <r>
    <n v="1213"/>
    <s v="Tamia"/>
    <s v="Sharp"/>
    <d v="2020-02-23T00:00:00"/>
    <x v="0"/>
    <x v="0"/>
    <x v="0"/>
    <x v="2"/>
    <s v="Joe Miller"/>
    <s v="tamia.sharp@bilearner.com"/>
    <s v="MSC"/>
    <s v="Active"/>
    <s v="Part-Time"/>
    <s v="Zone A"/>
    <s v="Part-Time"/>
    <s v="Unk"/>
    <m/>
    <x v="0"/>
    <s v="Project Management - Con"/>
    <d v="1987-03-22T00:00:00"/>
    <x v="769"/>
    <s v="30-39"/>
    <s v="MA"/>
    <s v="Coordinator"/>
    <x v="0"/>
    <n v="41849"/>
    <s v="White"/>
    <s v="Married"/>
    <s v="Fully Meets"/>
    <n v="3"/>
  </r>
  <r>
    <n v="1214"/>
    <s v="Jaliyah"/>
    <s v="Gamble"/>
    <d v="2022-02-12T00:00:00"/>
    <x v="0"/>
    <x v="0"/>
    <x v="0"/>
    <x v="2"/>
    <s v="Joshua Barnes"/>
    <s v="jaliyah.gamble@bilearner.com"/>
    <s v="NEL"/>
    <s v="Active"/>
    <s v="Full-Time"/>
    <s v="Zone B"/>
    <s v="Full-Time"/>
    <s v="Unk"/>
    <m/>
    <x v="0"/>
    <s v="Splicing"/>
    <d v="1967-09-19T00:00:00"/>
    <x v="770"/>
    <s v="50-59"/>
    <s v="MA"/>
    <s v="Splicer"/>
    <x v="0"/>
    <n v="16422"/>
    <s v="Asian"/>
    <s v="Divorced"/>
    <s v="Fully Meets"/>
    <n v="3"/>
  </r>
  <r>
    <n v="1215"/>
    <s v="Xander"/>
    <s v="Savage"/>
    <d v="2020-02-13T00:00:00"/>
    <x v="0"/>
    <x v="0"/>
    <x v="0"/>
    <x v="2"/>
    <s v="Daniel Benson"/>
    <s v="xander.savage@bilearner.com"/>
    <s v="PL"/>
    <s v="Active"/>
    <s v="Contract"/>
    <s v="Zone C"/>
    <s v="Temporary"/>
    <s v="Unk"/>
    <m/>
    <x v="0"/>
    <s v="Aerial"/>
    <d v="1983-07-18T00:00:00"/>
    <x v="419"/>
    <s v="40-49"/>
    <s v="MA"/>
    <s v="Laborer"/>
    <x v="0"/>
    <n v="79625"/>
    <s v="Asian"/>
    <s v="Widowed"/>
    <s v="Fully Meets"/>
    <n v="3"/>
  </r>
  <r>
    <n v="1216"/>
    <s v="Marc"/>
    <s v="Crosby"/>
    <d v="2023-02-15T00:00:00"/>
    <x v="343"/>
    <x v="11"/>
    <x v="1"/>
    <x v="0"/>
    <s v="Andrea Smith"/>
    <s v="marc.crosby@bilearner.com"/>
    <s v="PYZ"/>
    <s v="Voluntarily Terminated"/>
    <s v="Part-Time"/>
    <s v="Zone B"/>
    <s v="Part-Time"/>
    <s v="Voluntary"/>
    <s v="Rock stage better east bad view."/>
    <x v="0"/>
    <s v="General - Con"/>
    <d v="1986-06-19T00:00:00"/>
    <x v="771"/>
    <s v="30-39"/>
    <s v="MA"/>
    <s v="Technician"/>
    <x v="0"/>
    <n v="11159"/>
    <s v="Black"/>
    <s v="Single"/>
    <s v="Fully Meets"/>
    <n v="3"/>
  </r>
  <r>
    <n v="1217"/>
    <s v="Marques"/>
    <s v="Zimmerman"/>
    <d v="2019-12-03T00:00:00"/>
    <x v="225"/>
    <x v="13"/>
    <x v="1"/>
    <x v="0"/>
    <s v="Joshua Johns"/>
    <s v="marques.zimmerman@bilearner.com"/>
    <s v="SVG"/>
    <s v="Voluntarily Terminated"/>
    <s v="Full-Time"/>
    <s v="Zone B"/>
    <s v="Part-Time"/>
    <s v="Voluntary"/>
    <s v="First choose again themselves thing however."/>
    <x v="0"/>
    <s v="Wireline Construction"/>
    <d v="1960-07-17T00:00:00"/>
    <x v="772"/>
    <s v="60-69"/>
    <s v="MA"/>
    <s v="Vp"/>
    <x v="1"/>
    <n v="52300"/>
    <s v="Asian"/>
    <s v="Single"/>
    <s v="Fully Meets"/>
    <n v="3"/>
  </r>
  <r>
    <n v="1218"/>
    <s v="Livia"/>
    <s v="Salazar"/>
    <d v="2018-12-31T00:00:00"/>
    <x v="0"/>
    <x v="0"/>
    <x v="0"/>
    <x v="0"/>
    <s v="Robert Watts"/>
    <s v="livia.salazar@bilearner.com"/>
    <s v="WBL"/>
    <s v="Active"/>
    <s v="Full-Time"/>
    <s v="Zone B"/>
    <s v="Temporary"/>
    <s v="Unk"/>
    <m/>
    <x v="0"/>
    <s v="General - Con"/>
    <d v="1974-10-15T00:00:00"/>
    <x v="100"/>
    <s v="50-59"/>
    <s v="MA"/>
    <s v="Locator"/>
    <x v="0"/>
    <n v="32620"/>
    <s v="Black"/>
    <s v="Married"/>
    <s v="Fully Meets"/>
    <n v="3"/>
  </r>
  <r>
    <n v="1219"/>
    <s v="Alana"/>
    <s v="Choi"/>
    <d v="2020-01-16T00:00:00"/>
    <x v="344"/>
    <x v="14"/>
    <x v="1"/>
    <x v="0"/>
    <s v="Kelly Tate"/>
    <s v="alana.choi@bilearner.com"/>
    <s v="BPC"/>
    <s v="Voluntarily Terminated"/>
    <s v="Part-Time"/>
    <s v="Zone B"/>
    <s v="Part-Time"/>
    <s v="Voluntary"/>
    <s v="Develop think capital player campaign prepare."/>
    <x v="0"/>
    <s v="Engineers"/>
    <d v="1974-02-09T00:00:00"/>
    <x v="773"/>
    <s v="50-59"/>
    <s v="MA"/>
    <s v="Engineer"/>
    <x v="0"/>
    <n v="83986"/>
    <s v="Hispanic"/>
    <s v="Married"/>
    <s v="Fully Meets"/>
    <n v="3"/>
  </r>
  <r>
    <n v="1220"/>
    <s v="Levi"/>
    <s v="Lawson"/>
    <d v="2018-11-20T00:00:00"/>
    <x v="345"/>
    <x v="1"/>
    <x v="1"/>
    <x v="0"/>
    <s v="Terry Flores"/>
    <s v="levi.lawson@bilearner.com"/>
    <s v="CCDR"/>
    <s v="Voluntarily Terminated"/>
    <s v="Full-Time"/>
    <s v="Zone C"/>
    <s v="Temporary"/>
    <s v="Voluntary"/>
    <s v="Center positive their garden industry."/>
    <x v="0"/>
    <s v="Executive"/>
    <d v="1949-12-31T00:00:00"/>
    <x v="774"/>
    <s v="70-79"/>
    <s v="MA"/>
    <s v="Vp"/>
    <x v="0"/>
    <n v="89298"/>
    <s v="Asian"/>
    <s v="Single"/>
    <s v="Fully Meets"/>
    <n v="3"/>
  </r>
  <r>
    <n v="1221"/>
    <s v="Kane"/>
    <s v="Black"/>
    <d v="2022-11-11T00:00:00"/>
    <x v="1"/>
    <x v="20"/>
    <x v="1"/>
    <x v="0"/>
    <s v="Leslie Davis"/>
    <s v="kane.black@bilearner.com"/>
    <s v="EW"/>
    <s v="Voluntarily Terminated"/>
    <s v="Part-Time"/>
    <s v="Zone A"/>
    <s v="Part-Time"/>
    <s v="Involuntary"/>
    <s v="Deep sea improve miss they nearly measure."/>
    <x v="0"/>
    <s v="Yard (Material Handling)"/>
    <d v="1967-04-09T00:00:00"/>
    <x v="775"/>
    <s v="50-59"/>
    <s v="MA"/>
    <s v="Coordinator"/>
    <x v="0"/>
    <n v="91837"/>
    <s v="Asian"/>
    <s v="Single"/>
    <s v="Fully Meets"/>
    <n v="3"/>
  </r>
  <r>
    <n v="1222"/>
    <s v="Paola"/>
    <s v="Weeks"/>
    <d v="2020-12-18T00:00:00"/>
    <x v="346"/>
    <x v="20"/>
    <x v="1"/>
    <x v="0"/>
    <s v="Sarah Williams"/>
    <s v="paola.weeks@bilearner.com"/>
    <s v="MSC"/>
    <s v="Voluntarily Terminated"/>
    <s v="Contract"/>
    <s v="Zone A"/>
    <s v="Part-Time"/>
    <s v="Involuntary"/>
    <s v="Improve sea attention baby local ahead."/>
    <x v="0"/>
    <s v="People Services"/>
    <d v="1949-12-26T00:00:00"/>
    <x v="776"/>
    <s v="70-79"/>
    <s v="MA"/>
    <s v="Recruiting"/>
    <x v="0"/>
    <n v="31362"/>
    <s v="Asian"/>
    <s v="Widowed"/>
    <s v="Fully Meets"/>
    <n v="3"/>
  </r>
  <r>
    <n v="1223"/>
    <s v="Brooklynn"/>
    <s v="Mack"/>
    <d v="2021-01-26T00:00:00"/>
    <x v="0"/>
    <x v="0"/>
    <x v="0"/>
    <x v="0"/>
    <s v="Luke Miller"/>
    <s v="brooklynn.mack@bilearner.com"/>
    <s v="NEL"/>
    <s v="Active"/>
    <s v="Full-Time"/>
    <s v="Zone C"/>
    <s v="Temporary"/>
    <s v="Unk"/>
    <m/>
    <x v="0"/>
    <s v="Engineers"/>
    <d v="1996-01-15T00:00:00"/>
    <x v="777"/>
    <s v="20-29"/>
    <s v="MA"/>
    <s v="Engineer"/>
    <x v="0"/>
    <n v="3274"/>
    <s v="Asian"/>
    <s v="Widowed"/>
    <s v="Fully Meets"/>
    <n v="3"/>
  </r>
  <r>
    <n v="1224"/>
    <s v="Darrell"/>
    <s v="Zamora"/>
    <d v="2021-11-26T00:00:00"/>
    <x v="347"/>
    <x v="34"/>
    <x v="1"/>
    <x v="0"/>
    <s v="Jeremiah Smith"/>
    <s v="darrell.zamora@bilearner.com"/>
    <s v="PL"/>
    <s v="Voluntarily Terminated"/>
    <s v="Part-Time"/>
    <s v="Zone B"/>
    <s v="Part-Time"/>
    <s v="Retirement"/>
    <s v="Recently business give."/>
    <x v="0"/>
    <s v="Wireline Construction"/>
    <d v="1964-09-27T00:00:00"/>
    <x v="778"/>
    <s v="60-69"/>
    <s v="MA"/>
    <s v="Administrative"/>
    <x v="1"/>
    <n v="71373"/>
    <s v="Hispanic"/>
    <s v="Married"/>
    <s v="Fully Meets"/>
    <n v="3"/>
  </r>
  <r>
    <n v="1225"/>
    <s v="Irvin"/>
    <s v="Warner"/>
    <d v="2023-05-15T00:00:00"/>
    <x v="0"/>
    <x v="0"/>
    <x v="0"/>
    <x v="0"/>
    <s v="Krista Smith"/>
    <s v="irvin.warner@bilearner.com"/>
    <s v="PYZ"/>
    <s v="Active"/>
    <s v="Contract"/>
    <s v="Zone C"/>
    <s v="Part-Time"/>
    <s v="Unk"/>
    <m/>
    <x v="0"/>
    <s v="Finance &amp; Accounting"/>
    <d v="1957-01-14T00:00:00"/>
    <x v="779"/>
    <s v="60-69"/>
    <s v="MA"/>
    <s v="Accounting"/>
    <x v="1"/>
    <n v="66660"/>
    <s v="Asian"/>
    <s v="Married"/>
    <s v="Fully Meets"/>
    <n v="3"/>
  </r>
  <r>
    <n v="1226"/>
    <s v="Dayton"/>
    <s v="Castro"/>
    <d v="2023-06-20T00:00:00"/>
    <x v="0"/>
    <x v="0"/>
    <x v="0"/>
    <x v="0"/>
    <s v="Eric Greer"/>
    <s v="dayton.castro@bilearner.com"/>
    <s v="SVG"/>
    <s v="Active"/>
    <s v="Full-Time"/>
    <s v="Zone A"/>
    <s v="Full-Time"/>
    <s v="Unk"/>
    <m/>
    <x v="0"/>
    <s v="Field Operations"/>
    <d v="1967-04-16T00:00:00"/>
    <x v="780"/>
    <s v="50-59"/>
    <s v="MA"/>
    <s v="Driller"/>
    <x v="1"/>
    <n v="26821"/>
    <s v="Other"/>
    <s v="Divorced"/>
    <s v="Fully Meets"/>
    <n v="3"/>
  </r>
  <r>
    <n v="1227"/>
    <s v="Hailey"/>
    <s v="Mckay"/>
    <d v="2019-08-22T00:00:00"/>
    <x v="348"/>
    <x v="42"/>
    <x v="1"/>
    <x v="0"/>
    <s v="Hannah Davis"/>
    <s v="hailey.mckay@bilearner.com"/>
    <s v="TNS"/>
    <s v="Active"/>
    <s v="Part-Time"/>
    <s v="Zone C"/>
    <s v="Part-Time"/>
    <s v="Voluntary"/>
    <s v="Relate size according two board."/>
    <x v="0"/>
    <s v="Billable Consultants"/>
    <d v="1987-03-21T00:00:00"/>
    <x v="781"/>
    <s v="30-39"/>
    <s v="MA"/>
    <s v="Engineer"/>
    <x v="0"/>
    <n v="89365"/>
    <s v="Other"/>
    <s v="Divorced"/>
    <s v="Fully Meets"/>
    <n v="3"/>
  </r>
  <r>
    <n v="1228"/>
    <s v="Jaquan"/>
    <s v="Rowland"/>
    <d v="2021-08-30T00:00:00"/>
    <x v="0"/>
    <x v="0"/>
    <x v="0"/>
    <x v="0"/>
    <s v="Anthony Murray"/>
    <s v="jaquan.rowland@bilearner.com"/>
    <s v="WBL"/>
    <s v="Active"/>
    <s v="Contract"/>
    <s v="Zone B"/>
    <s v="Full-Time"/>
    <s v="Unk"/>
    <m/>
    <x v="0"/>
    <s v="Fielders"/>
    <d v="1994-12-02T00:00:00"/>
    <x v="782"/>
    <s v="30-39"/>
    <s v="MA"/>
    <s v="Engineer"/>
    <x v="0"/>
    <n v="88976"/>
    <s v="Other"/>
    <s v="Widowed"/>
    <s v="Fully Meets"/>
    <n v="3"/>
  </r>
  <r>
    <n v="1229"/>
    <s v="David"/>
    <s v="Velez"/>
    <d v="2020-01-27T00:00:00"/>
    <x v="0"/>
    <x v="0"/>
    <x v="0"/>
    <x v="0"/>
    <s v="Michael Torres"/>
    <s v="david.velez@bilearner.com"/>
    <s v="BPC"/>
    <s v="Active"/>
    <s v="Part-Time"/>
    <s v="Zone B"/>
    <s v="Part-Time"/>
    <s v="Unk"/>
    <m/>
    <x v="0"/>
    <s v="Field Operations"/>
    <d v="1952-12-31T00:00:00"/>
    <x v="783"/>
    <s v="70-79"/>
    <s v="MA"/>
    <s v="Technician"/>
    <x v="0"/>
    <n v="43853"/>
    <s v="Black"/>
    <s v="Single"/>
    <s v="Fully Meets"/>
    <n v="3"/>
  </r>
  <r>
    <n v="1230"/>
    <s v="Joslyn"/>
    <s v="Patel"/>
    <d v="2022-03-04T00:00:00"/>
    <x v="0"/>
    <x v="0"/>
    <x v="0"/>
    <x v="0"/>
    <s v="Claire Baker"/>
    <s v="joslyn.patel@bilearner.com"/>
    <s v="CCDR"/>
    <s v="Active"/>
    <s v="Contract"/>
    <s v="Zone C"/>
    <s v="Temporary"/>
    <s v="Unk"/>
    <m/>
    <x v="0"/>
    <s v="Wireline Construction"/>
    <d v="1974-09-18T00:00:00"/>
    <x v="523"/>
    <s v="50-59"/>
    <s v="MA"/>
    <s v="Groundman"/>
    <x v="0"/>
    <n v="19697"/>
    <s v="Hispanic"/>
    <s v="Widowed"/>
    <s v="Fully Meets"/>
    <n v="3"/>
  </r>
  <r>
    <n v="1231"/>
    <s v="Colt"/>
    <s v="Archer"/>
    <d v="2020-03-07T00:00:00"/>
    <x v="0"/>
    <x v="0"/>
    <x v="0"/>
    <x v="20"/>
    <s v="Michael Garcia"/>
    <s v="colt.archer@bilearner.com"/>
    <s v="EW"/>
    <s v="Active"/>
    <s v="Contract"/>
    <s v="Zone B"/>
    <s v="Temporary"/>
    <s v="Unk"/>
    <m/>
    <x v="0"/>
    <s v="Wireless"/>
    <d v="1994-10-03T00:00:00"/>
    <x v="784"/>
    <s v="30-39"/>
    <s v="MA"/>
    <s v="Laborer"/>
    <x v="0"/>
    <n v="50000"/>
    <s v="Black"/>
    <s v="Married"/>
    <s v="Fully Meets"/>
    <n v="3"/>
  </r>
  <r>
    <n v="1232"/>
    <s v="Abbigail"/>
    <s v="Cameron"/>
    <d v="2020-03-19T00:00:00"/>
    <x v="0"/>
    <x v="0"/>
    <x v="0"/>
    <x v="20"/>
    <s v="Mrs. Leslie Simmons"/>
    <s v="abbigail.cameron@bilearner.com"/>
    <s v="MSC"/>
    <s v="Active"/>
    <s v="Full-Time"/>
    <s v="Zone B"/>
    <s v="Full-Time"/>
    <s v="Unk"/>
    <m/>
    <x v="0"/>
    <s v="People Services"/>
    <d v="1947-03-17T00:00:00"/>
    <x v="785"/>
    <s v="70-79"/>
    <s v="MA"/>
    <s v="Support"/>
    <x v="0"/>
    <n v="35033"/>
    <s v="Other"/>
    <s v="Single"/>
    <s v="Fully Meets"/>
    <n v="3"/>
  </r>
  <r>
    <n v="1233"/>
    <s v="Anastasia"/>
    <s v="Escobar"/>
    <d v="2022-07-23T00:00:00"/>
    <x v="0"/>
    <x v="0"/>
    <x v="0"/>
    <x v="2"/>
    <s v="Hannah Cruz"/>
    <s v="anastasia.escobar@bilearner.com"/>
    <s v="WBL"/>
    <s v="Active"/>
    <s v="Full-Time"/>
    <s v="Zone A"/>
    <s v="Part-Time"/>
    <s v="Unk"/>
    <m/>
    <x v="0"/>
    <s v="Wireline Construction"/>
    <d v="1992-05-07T00:00:00"/>
    <x v="786"/>
    <s v="30-39"/>
    <s v="MA"/>
    <s v="Project Manager"/>
    <x v="1"/>
    <n v="50676"/>
    <s v="Other"/>
    <s v="Divorced"/>
    <s v="Fully Meets"/>
    <n v="3"/>
  </r>
  <r>
    <n v="1234"/>
    <s v="Ronin"/>
    <s v="Mclaughlin"/>
    <d v="2019-10-18T00:00:00"/>
    <x v="349"/>
    <x v="38"/>
    <x v="1"/>
    <x v="2"/>
    <s v="Claudia Atkinson"/>
    <s v="ronin.mclaughlin@bilearner.com"/>
    <s v="NEL"/>
    <s v="Voluntarily Terminated"/>
    <s v="Full-Time"/>
    <s v="Zone A"/>
    <s v="Temporary"/>
    <s v="Involuntary"/>
    <s v="Learn whatever million."/>
    <x v="0"/>
    <s v="Sales &amp; Marketing"/>
    <d v="1947-06-19T00:00:00"/>
    <x v="787"/>
    <s v="70-79"/>
    <s v="MA"/>
    <s v="Director"/>
    <x v="0"/>
    <n v="25148"/>
    <s v="Black"/>
    <s v="Divorced"/>
    <s v="Fully Meets"/>
    <n v="3"/>
  </r>
  <r>
    <n v="1235"/>
    <s v="Aliana"/>
    <s v="Pena"/>
    <d v="2020-04-14T00:00:00"/>
    <x v="0"/>
    <x v="0"/>
    <x v="0"/>
    <x v="2"/>
    <s v="Virginia Castro"/>
    <s v="aliana.pena@bilearner.com"/>
    <s v="PL"/>
    <s v="Active"/>
    <s v="Full-Time"/>
    <s v="Zone B"/>
    <s v="Full-Time"/>
    <s v="Unk"/>
    <m/>
    <x v="0"/>
    <s v="General - Con"/>
    <d v="1998-05-17T00:00:00"/>
    <x v="788"/>
    <s v="20-29"/>
    <s v="MA"/>
    <s v="Administrative"/>
    <x v="0"/>
    <n v="96915"/>
    <s v="Other"/>
    <s v="Widowed"/>
    <s v="Fully Meets"/>
    <n v="3"/>
  </r>
  <r>
    <n v="1236"/>
    <s v="Ramon"/>
    <s v="Goodwin"/>
    <d v="2018-11-25T00:00:00"/>
    <x v="350"/>
    <x v="20"/>
    <x v="1"/>
    <x v="2"/>
    <s v="Tina Morgan"/>
    <s v="ramon.goodwin@bilearner.com"/>
    <s v="BPC"/>
    <s v="Voluntarily Terminated"/>
    <s v="Part-Time"/>
    <s v="Zone B"/>
    <s v="Full-Time"/>
    <s v="Retirement"/>
    <s v="Source join scientist personal when each."/>
    <x v="0"/>
    <s v="Field Operations"/>
    <d v="1946-12-11T00:00:00"/>
    <x v="305"/>
    <s v="70-79"/>
    <s v="MA"/>
    <s v="Laborer"/>
    <x v="0"/>
    <n v="95167"/>
    <s v="White"/>
    <s v="Married"/>
    <s v="Fully Meets"/>
    <n v="3"/>
  </r>
  <r>
    <n v="1237"/>
    <s v="Cory"/>
    <s v="Saunders"/>
    <d v="2021-03-23T00:00:00"/>
    <x v="276"/>
    <x v="3"/>
    <x v="1"/>
    <x v="2"/>
    <s v="Nancy Gutierrez"/>
    <s v="cory.saunders@bilearner.com"/>
    <s v="CCDR"/>
    <s v="Voluntarily Terminated"/>
    <s v="Part-Time"/>
    <s v="Zone A"/>
    <s v="Part-Time"/>
    <s v="Resignation"/>
    <s v="Practice cover bar reason expect."/>
    <x v="0"/>
    <s v="Yard (Material Handling)"/>
    <d v="1975-12-17T00:00:00"/>
    <x v="789"/>
    <s v="50-59"/>
    <s v="MA"/>
    <s v="Engineer"/>
    <x v="0"/>
    <n v="1223"/>
    <s v="Black"/>
    <s v="Divorced"/>
    <s v="Fully Meets"/>
    <n v="3"/>
  </r>
  <r>
    <n v="1238"/>
    <s v="Alessandra"/>
    <s v="Huynh"/>
    <d v="2020-10-27T00:00:00"/>
    <x v="351"/>
    <x v="14"/>
    <x v="1"/>
    <x v="0"/>
    <s v="Brandon Bates"/>
    <s v="alessandra.huynh@bilearner.com"/>
    <s v="SVG"/>
    <s v="Voluntarily Terminated"/>
    <s v="Part-Time"/>
    <s v="Zone B"/>
    <s v="Part-Time"/>
    <s v="Voluntary"/>
    <s v="My live interesting street purpose early."/>
    <x v="0"/>
    <s v="Engineers"/>
    <d v="1968-09-12T00:00:00"/>
    <x v="790"/>
    <s v="50-59"/>
    <s v="MA"/>
    <s v="Engineer"/>
    <x v="0"/>
    <n v="31462"/>
    <s v="Other"/>
    <s v="Single"/>
    <s v="Fully Meets"/>
    <n v="3"/>
  </r>
  <r>
    <n v="1239"/>
    <s v="Maeve"/>
    <s v="Holmes"/>
    <d v="2022-06-11T00:00:00"/>
    <x v="3"/>
    <x v="14"/>
    <x v="1"/>
    <x v="0"/>
    <s v="Angela Brooks"/>
    <s v="maeve.holmes@bilearner.com"/>
    <s v="TNS"/>
    <s v="Voluntarily Terminated"/>
    <s v="Part-Time"/>
    <s v="Zone C"/>
    <s v="Temporary"/>
    <s v="Voluntary"/>
    <s v="Guy know tend get best film hold."/>
    <x v="0"/>
    <s v="Splicing"/>
    <d v="2001-07-09T00:00:00"/>
    <x v="791"/>
    <s v="20-29"/>
    <s v="MA"/>
    <s v="Technician"/>
    <x v="0"/>
    <n v="6735"/>
    <s v="Hispanic"/>
    <s v="Single"/>
    <s v="Fully Meets"/>
    <n v="3"/>
  </r>
  <r>
    <n v="1240"/>
    <s v="Alejandra"/>
    <s v="Mclean"/>
    <d v="2020-03-19T00:00:00"/>
    <x v="0"/>
    <x v="0"/>
    <x v="0"/>
    <x v="0"/>
    <s v="Katie Barry"/>
    <s v="alejandra.mclean@bilearner.com"/>
    <s v="PYZ"/>
    <s v="Active"/>
    <s v="Contract"/>
    <s v="Zone B"/>
    <s v="Temporary"/>
    <s v="Unk"/>
    <m/>
    <x v="0"/>
    <s v="Isp"/>
    <d v="1985-04-11T00:00:00"/>
    <x v="792"/>
    <s v="40-49"/>
    <s v="MA"/>
    <s v="Project Manager"/>
    <x v="0"/>
    <n v="60585"/>
    <s v="Asian"/>
    <s v="Single"/>
    <s v="Fully Meets"/>
    <n v="3"/>
  </r>
  <r>
    <n v="1241"/>
    <s v="Reuben"/>
    <s v="Potter"/>
    <d v="2019-11-07T00:00:00"/>
    <x v="352"/>
    <x v="51"/>
    <x v="1"/>
    <x v="0"/>
    <s v="Craig Arias"/>
    <s v="reuben.potter@bilearner.com"/>
    <s v="WBL"/>
    <s v="Voluntarily Terminated"/>
    <s v="Contract"/>
    <s v="Zone B"/>
    <s v="Full-Time"/>
    <s v="Retirement"/>
    <s v="Fear night field child yard structure."/>
    <x v="0"/>
    <s v="Field Operations"/>
    <d v="1992-03-13T00:00:00"/>
    <x v="793"/>
    <s v="30-39"/>
    <s v="MA"/>
    <s v="Laborer"/>
    <x v="0"/>
    <n v="46736"/>
    <s v="Black"/>
    <s v="Married"/>
    <s v="Fully Meets"/>
    <n v="3"/>
  </r>
  <r>
    <n v="1242"/>
    <s v="Marilyn"/>
    <s v="Greer"/>
    <d v="2023-04-24T00:00:00"/>
    <x v="0"/>
    <x v="0"/>
    <x v="0"/>
    <x v="0"/>
    <s v="Luke Carter"/>
    <s v="marilyn.greer@bilearner.com"/>
    <s v="NEL"/>
    <s v="Active"/>
    <s v="Full-Time"/>
    <s v="Zone C"/>
    <s v="Part-Time"/>
    <s v="Unk"/>
    <m/>
    <x v="0"/>
    <s v="Wireline Construction"/>
    <d v="1959-03-18T00:00:00"/>
    <x v="794"/>
    <s v="60-69"/>
    <s v="MA"/>
    <s v="Foreman"/>
    <x v="0"/>
    <n v="35941"/>
    <s v="White"/>
    <s v="Married"/>
    <s v="Fully Meets"/>
    <n v="3"/>
  </r>
  <r>
    <n v="1243"/>
    <s v="Camila"/>
    <s v="Nichols"/>
    <d v="2020-06-04T00:00:00"/>
    <x v="0"/>
    <x v="0"/>
    <x v="0"/>
    <x v="0"/>
    <s v="Richard Oliver"/>
    <s v="camila.nichols@bilearner.com"/>
    <s v="PL"/>
    <s v="Active"/>
    <s v="Contract"/>
    <s v="Zone A"/>
    <s v="Temporary"/>
    <s v="Unk"/>
    <m/>
    <x v="0"/>
    <s v="General - Con"/>
    <d v="1979-03-07T00:00:00"/>
    <x v="795"/>
    <s v="40-49"/>
    <s v="MA"/>
    <s v="Manager"/>
    <x v="0"/>
    <n v="11657"/>
    <s v="White"/>
    <s v="Widowed"/>
    <s v="Fully Meets"/>
    <n v="3"/>
  </r>
  <r>
    <n v="1244"/>
    <s v="Iris"/>
    <s v="Bruce"/>
    <d v="2022-05-23T00:00:00"/>
    <x v="0"/>
    <x v="0"/>
    <x v="0"/>
    <x v="0"/>
    <s v="Raymond Hernandez"/>
    <s v="iris.bruce@bilearner.com"/>
    <s v="BPC"/>
    <s v="Active"/>
    <s v="Part-Time"/>
    <s v="Zone A"/>
    <s v="Full-Time"/>
    <s v="Unk"/>
    <m/>
    <x v="0"/>
    <s v="Isp"/>
    <d v="1954-02-11T00:00:00"/>
    <x v="796"/>
    <s v="70-79"/>
    <s v="MA"/>
    <s v="Technician"/>
    <x v="1"/>
    <n v="72528"/>
    <s v="Asian"/>
    <s v="Married"/>
    <s v="Fully Meets"/>
    <n v="3"/>
  </r>
  <r>
    <n v="1245"/>
    <s v="Henry"/>
    <s v="Pratt"/>
    <d v="2019-05-17T00:00:00"/>
    <x v="0"/>
    <x v="0"/>
    <x v="0"/>
    <x v="0"/>
    <s v="James Clay"/>
    <s v="henry.pratt@bilearner.com"/>
    <s v="CCDR"/>
    <s v="Active"/>
    <s v="Full-Time"/>
    <s v="Zone B"/>
    <s v="Temporary"/>
    <s v="Unk"/>
    <m/>
    <x v="0"/>
    <s v="Engineers"/>
    <d v="1961-02-03T00:00:00"/>
    <x v="797"/>
    <s v="60-69"/>
    <s v="MA"/>
    <s v="Technician"/>
    <x v="1"/>
    <n v="14705"/>
    <s v="White"/>
    <s v="Widowed"/>
    <s v="Fully Meets"/>
    <n v="3"/>
  </r>
  <r>
    <n v="1246"/>
    <s v="Kira"/>
    <s v="Soto"/>
    <d v="2018-09-28T00:00:00"/>
    <x v="353"/>
    <x v="31"/>
    <x v="1"/>
    <x v="0"/>
    <s v="Casey Dennis"/>
    <s v="kira.soto@bilearner.com"/>
    <s v="SVG"/>
    <s v="Voluntarily Terminated"/>
    <s v="Part-Time"/>
    <s v="Zone B"/>
    <s v="Temporary"/>
    <s v="Resignation"/>
    <s v="Control store point."/>
    <x v="0"/>
    <s v="Field Operations"/>
    <d v="1943-11-14T00:00:00"/>
    <x v="798"/>
    <s v="80-89"/>
    <s v="MA"/>
    <s v="Ceo"/>
    <x v="1"/>
    <n v="5254"/>
    <s v="Black"/>
    <s v="Widowed"/>
    <s v="Fully Meets"/>
    <n v="3"/>
  </r>
  <r>
    <n v="1247"/>
    <s v="Ashanti"/>
    <s v="Scott"/>
    <d v="2019-03-04T00:00:00"/>
    <x v="0"/>
    <x v="0"/>
    <x v="0"/>
    <x v="0"/>
    <s v="Lisa Gonzalez"/>
    <s v="ashanti.scott@bilearner.com"/>
    <s v="EW"/>
    <s v="Active"/>
    <s v="Part-Time"/>
    <s v="Zone C"/>
    <s v="Part-Time"/>
    <s v="Unk"/>
    <m/>
    <x v="0"/>
    <s v="Wireless"/>
    <d v="1972-03-26T00:00:00"/>
    <x v="799"/>
    <s v="50-59"/>
    <s v="MA"/>
    <s v="Foreman"/>
    <x v="0"/>
    <n v="94026"/>
    <s v="Other"/>
    <s v="Single"/>
    <s v="Fully Meets"/>
    <n v="3"/>
  </r>
  <r>
    <n v="1248"/>
    <s v="Sarahi"/>
    <s v="Burke"/>
    <d v="2021-03-29T00:00:00"/>
    <x v="354"/>
    <x v="27"/>
    <x v="1"/>
    <x v="0"/>
    <s v="Theresa Miller"/>
    <s v="sarahi.burke@bilearner.com"/>
    <s v="MSC"/>
    <s v="Active"/>
    <s v="Part-Time"/>
    <s v="Zone B"/>
    <s v="Full-Time"/>
    <s v="Resignation"/>
    <s v="Suddenly free computer last spend."/>
    <x v="0"/>
    <s v="Underground"/>
    <d v="1988-09-09T00:00:00"/>
    <x v="800"/>
    <s v="30-39"/>
    <s v="MA"/>
    <s v="Operator"/>
    <x v="0"/>
    <n v="90967"/>
    <s v="White"/>
    <s v="Divorced"/>
    <s v="Fully Meets"/>
    <n v="3"/>
  </r>
  <r>
    <n v="1249"/>
    <s v="Aimee"/>
    <s v="Terry"/>
    <d v="2019-07-07T00:00:00"/>
    <x v="355"/>
    <x v="20"/>
    <x v="1"/>
    <x v="0"/>
    <s v="Christopher Stewart"/>
    <s v="aimee.terry@bilearner.com"/>
    <s v="TNS"/>
    <s v="Active"/>
    <s v="Full-Time"/>
    <s v="Zone A"/>
    <s v="Part-Time"/>
    <s v="Retirement"/>
    <s v="Seek TV finally impact really build."/>
    <x v="0"/>
    <s v="Field Operations"/>
    <d v="1996-11-30T00:00:00"/>
    <x v="801"/>
    <s v="20-29"/>
    <s v="MA"/>
    <s v="Driver"/>
    <x v="0"/>
    <n v="46879"/>
    <s v="Asian"/>
    <s v="Divorced"/>
    <s v="Fully Meets"/>
    <n v="3"/>
  </r>
  <r>
    <n v="1250"/>
    <s v="Jerimiah"/>
    <s v="Jackson"/>
    <d v="2018-09-06T00:00:00"/>
    <x v="0"/>
    <x v="0"/>
    <x v="0"/>
    <x v="0"/>
    <s v="Sheri Pearson"/>
    <s v="jerimiah.jackson@bilearner.com"/>
    <s v="BPC"/>
    <s v="Active"/>
    <s v="Contract"/>
    <s v="Zone B"/>
    <s v="Full-Time"/>
    <s v="Unk"/>
    <m/>
    <x v="0"/>
    <s v="General - Sga"/>
    <d v="1990-12-08T00:00:00"/>
    <x v="802"/>
    <s v="30-39"/>
    <s v="MA"/>
    <s v="Lineman"/>
    <x v="0"/>
    <n v="70353"/>
    <s v="Black"/>
    <s v="Widowed"/>
    <s v="Fully Meets"/>
    <n v="3"/>
  </r>
  <r>
    <n v="1251"/>
    <s v="Callie"/>
    <s v="Murray"/>
    <d v="2018-09-25T00:00:00"/>
    <x v="0"/>
    <x v="0"/>
    <x v="0"/>
    <x v="0"/>
    <s v="Dennis Davis"/>
    <s v="callie.murray@bilearner.com"/>
    <s v="CCDR"/>
    <s v="Active"/>
    <s v="Part-Time"/>
    <s v="Zone A"/>
    <s v="Part-Time"/>
    <s v="Unk"/>
    <m/>
    <x v="0"/>
    <s v="Splicing"/>
    <d v="1948-03-05T00:00:00"/>
    <x v="803"/>
    <s v="70-79"/>
    <s v="MA"/>
    <s v="Laborer"/>
    <x v="0"/>
    <n v="27888"/>
    <s v="Asian"/>
    <s v="Married"/>
    <s v="Fully Meets"/>
    <n v="3"/>
  </r>
  <r>
    <n v="1252"/>
    <s v="Fabian"/>
    <s v="Young"/>
    <d v="2022-03-11T00:00:00"/>
    <x v="201"/>
    <x v="21"/>
    <x v="1"/>
    <x v="20"/>
    <s v="Timothy Hester"/>
    <s v="fabian.young@bilearner.com"/>
    <s v="EW"/>
    <s v="Active"/>
    <s v="Part-Time"/>
    <s v="Zone A"/>
    <s v="Temporary"/>
    <s v="Voluntary"/>
    <s v="Dinner skill guess key building."/>
    <x v="0"/>
    <s v="Project Management - Con"/>
    <d v="1982-02-21T00:00:00"/>
    <x v="804"/>
    <s v="40-49"/>
    <s v="MA"/>
    <s v="Technician"/>
    <x v="0"/>
    <n v="36258"/>
    <s v="Asian"/>
    <s v="Divorced"/>
    <s v="Fully Meets"/>
    <n v="3"/>
  </r>
  <r>
    <n v="1253"/>
    <s v="Juliette"/>
    <s v="Morton"/>
    <d v="2020-07-13T00:00:00"/>
    <x v="356"/>
    <x v="1"/>
    <x v="1"/>
    <x v="20"/>
    <s v="Thomas Baker"/>
    <s v="juliette.morton@bilearner.com"/>
    <s v="MSC"/>
    <s v="Active"/>
    <s v="Part-Time"/>
    <s v="Zone A"/>
    <s v="Part-Time"/>
    <s v="Retirement"/>
    <s v="Necessary account office."/>
    <x v="0"/>
    <s v="Project Management - Con"/>
    <d v="1971-05-15T00:00:00"/>
    <x v="805"/>
    <s v="50-59"/>
    <s v="MA"/>
    <s v="Engineer"/>
    <x v="0"/>
    <n v="17844"/>
    <s v="Asian"/>
    <s v="Divorced"/>
    <s v="Fully Meets"/>
    <n v="3"/>
  </r>
  <r>
    <n v="1254"/>
    <s v="Alyvia"/>
    <s v="Sellers"/>
    <d v="2020-06-22T00:00:00"/>
    <x v="0"/>
    <x v="0"/>
    <x v="0"/>
    <x v="2"/>
    <s v="Tracy Ramos"/>
    <s v="alyvia.sellers@bilearner.com"/>
    <s v="WBL"/>
    <s v="Active"/>
    <s v="Contract"/>
    <s v="Zone B"/>
    <s v="Full-Time"/>
    <s v="Unk"/>
    <m/>
    <x v="0"/>
    <s v="General - Con"/>
    <d v="1950-06-07T00:00:00"/>
    <x v="806"/>
    <s v="70-79"/>
    <s v="MA"/>
    <s v="Groundman"/>
    <x v="0"/>
    <n v="87263"/>
    <s v="White"/>
    <s v="Married"/>
    <s v="Fully Meets"/>
    <n v="3"/>
  </r>
  <r>
    <n v="1255"/>
    <s v="Tyler"/>
    <s v="Gay"/>
    <d v="2019-09-30T00:00:00"/>
    <x v="357"/>
    <x v="3"/>
    <x v="1"/>
    <x v="2"/>
    <s v="Alicia Lindsey"/>
    <s v="tyler.gay@bilearner.com"/>
    <s v="NEL"/>
    <s v="Voluntarily Terminated"/>
    <s v="Full-Time"/>
    <s v="Zone A"/>
    <s v="Temporary"/>
    <s v="Resignation"/>
    <s v="Shoulder then shake."/>
    <x v="0"/>
    <s v="General - Con"/>
    <d v="1984-11-24T00:00:00"/>
    <x v="807"/>
    <s v="40-49"/>
    <s v="MA"/>
    <s v="Laborer"/>
    <x v="0"/>
    <n v="8671"/>
    <s v="Black"/>
    <s v="Married"/>
    <s v="Fully Meets"/>
    <n v="3"/>
  </r>
  <r>
    <n v="1256"/>
    <s v="Noemi"/>
    <s v="Randall"/>
    <d v="2020-01-08T00:00:00"/>
    <x v="0"/>
    <x v="0"/>
    <x v="0"/>
    <x v="2"/>
    <s v="Adam Harmon"/>
    <s v="noemi.randall@bilearner.com"/>
    <s v="PL"/>
    <s v="Active"/>
    <s v="Contract"/>
    <s v="Zone A"/>
    <s v="Temporary"/>
    <s v="Unk"/>
    <m/>
    <x v="0"/>
    <s v="Wireline Construction"/>
    <d v="1991-08-14T00:00:00"/>
    <x v="808"/>
    <s v="30-39"/>
    <s v="MA"/>
    <s v="Laborer"/>
    <x v="0"/>
    <n v="16520"/>
    <s v="White"/>
    <s v="Widowed"/>
    <s v="Fully Meets"/>
    <n v="3"/>
  </r>
  <r>
    <n v="1257"/>
    <s v="Jazlene"/>
    <s v="Lozano"/>
    <d v="2021-10-16T00:00:00"/>
    <x v="0"/>
    <x v="0"/>
    <x v="0"/>
    <x v="2"/>
    <s v="Brandon Lane"/>
    <s v="jazlene.lozano@bilearner.com"/>
    <s v="BPC"/>
    <s v="Active"/>
    <s v="Full-Time"/>
    <s v="Zone B"/>
    <s v="Temporary"/>
    <s v="Unk"/>
    <m/>
    <x v="0"/>
    <s v="Engineers"/>
    <d v="1978-11-07T00:00:00"/>
    <x v="752"/>
    <s v="40-49"/>
    <s v="MA"/>
    <s v="Engineer"/>
    <x v="0"/>
    <n v="22868"/>
    <s v="Asian"/>
    <s v="Divorced"/>
    <s v="Fully Meets"/>
    <n v="3"/>
  </r>
  <r>
    <n v="1258"/>
    <s v="Jennifer"/>
    <s v="Salazar"/>
    <d v="2022-06-29T00:00:00"/>
    <x v="0"/>
    <x v="0"/>
    <x v="0"/>
    <x v="2"/>
    <s v="Jeremy Thomas"/>
    <s v="jennifer.salazar@bilearner.com"/>
    <s v="CCDR"/>
    <s v="Active"/>
    <s v="Full-Time"/>
    <s v="Zone C"/>
    <s v="Temporary"/>
    <s v="Unk"/>
    <m/>
    <x v="0"/>
    <s v="Aerial"/>
    <d v="1977-10-16T00:00:00"/>
    <x v="809"/>
    <s v="40-49"/>
    <s v="MA"/>
    <s v="Foreman"/>
    <x v="0"/>
    <n v="59954"/>
    <s v="Other"/>
    <s v="Widowed"/>
    <s v="Fully Meets"/>
    <n v="3"/>
  </r>
  <r>
    <n v="1259"/>
    <s v="Vaughn"/>
    <s v="Leonard"/>
    <d v="2022-05-01T00:00:00"/>
    <x v="358"/>
    <x v="16"/>
    <x v="1"/>
    <x v="0"/>
    <s v="Justin Phelps"/>
    <s v="vaughn.leonard@bilearner.com"/>
    <s v="SVG"/>
    <s v="Voluntarily Terminated"/>
    <s v="Full-Time"/>
    <s v="Zone A"/>
    <s v="Temporary"/>
    <s v="Retirement"/>
    <s v="Section effort four increase."/>
    <x v="0"/>
    <s v="General - Con"/>
    <d v="1956-07-14T00:00:00"/>
    <x v="810"/>
    <s v="60-69"/>
    <s v="MA"/>
    <s v="Laborer"/>
    <x v="1"/>
    <n v="43998"/>
    <s v="White"/>
    <s v="Single"/>
    <s v="Fully Meets"/>
    <n v="3"/>
  </r>
  <r>
    <n v="1260"/>
    <s v="Caitlin"/>
    <s v="Robertson"/>
    <d v="2018-08-16T00:00:00"/>
    <x v="0"/>
    <x v="0"/>
    <x v="0"/>
    <x v="0"/>
    <s v="Tabitha Martin"/>
    <s v="caitlin.robertson@bilearner.com"/>
    <s v="TNS"/>
    <s v="Active"/>
    <s v="Full-Time"/>
    <s v="Zone B"/>
    <s v="Part-Time"/>
    <s v="Unk"/>
    <m/>
    <x v="0"/>
    <s v="Project Management - Con"/>
    <d v="1957-06-18T00:00:00"/>
    <x v="811"/>
    <s v="60-69"/>
    <s v="MA"/>
    <s v="Manager"/>
    <x v="0"/>
    <n v="75748"/>
    <s v="Asian"/>
    <s v="Married"/>
    <s v="Fully Meets"/>
    <n v="3"/>
  </r>
  <r>
    <n v="1261"/>
    <s v="Elyse"/>
    <s v="Huerta"/>
    <d v="2019-12-27T00:00:00"/>
    <x v="0"/>
    <x v="0"/>
    <x v="0"/>
    <x v="0"/>
    <s v="Katherine Huber"/>
    <s v="elyse.huerta@bilearner.com"/>
    <s v="PYZ"/>
    <s v="Active"/>
    <s v="Part-Time"/>
    <s v="Zone C"/>
    <s v="Temporary"/>
    <s v="Unk"/>
    <m/>
    <x v="0"/>
    <s v="Field Operations"/>
    <d v="1959-09-27T00:00:00"/>
    <x v="812"/>
    <s v="60-69"/>
    <s v="MA"/>
    <s v="Laborer"/>
    <x v="0"/>
    <n v="87591"/>
    <s v="Hispanic"/>
    <s v="Married"/>
    <s v="Fully Meets"/>
    <n v="3"/>
  </r>
  <r>
    <n v="1262"/>
    <s v="Kyle"/>
    <s v="Sanders"/>
    <d v="2021-07-01T00:00:00"/>
    <x v="149"/>
    <x v="13"/>
    <x v="1"/>
    <x v="0"/>
    <s v="James Benson"/>
    <s v="kyle.sanders@bilearner.com"/>
    <s v="WBL"/>
    <s v="Voluntarily Terminated"/>
    <s v="Part-Time"/>
    <s v="Zone A"/>
    <s v="Full-Time"/>
    <s v="Retirement"/>
    <s v="Her relationship national win raise American."/>
    <x v="0"/>
    <s v="Engineers"/>
    <d v="1977-03-16T00:00:00"/>
    <x v="813"/>
    <s v="40-49"/>
    <s v="MA"/>
    <s v="Engineer"/>
    <x v="0"/>
    <n v="23777"/>
    <s v="Hispanic"/>
    <s v="Widowed"/>
    <s v="Fully Meets"/>
    <n v="3"/>
  </r>
  <r>
    <n v="1263"/>
    <s v="Barrett"/>
    <s v="Jennings"/>
    <d v="2022-10-20T00:00:00"/>
    <x v="0"/>
    <x v="0"/>
    <x v="0"/>
    <x v="0"/>
    <s v="Thomas Rogers"/>
    <s v="barrett.jennings@bilearner.com"/>
    <s v="NEL"/>
    <s v="Active"/>
    <s v="Full-Time"/>
    <s v="Zone B"/>
    <s v="Full-Time"/>
    <s v="Unk"/>
    <m/>
    <x v="0"/>
    <s v="Shop (Fleet)"/>
    <d v="1952-11-14T00:00:00"/>
    <x v="814"/>
    <s v="70-79"/>
    <s v="MA"/>
    <s v="Foreman"/>
    <x v="0"/>
    <n v="34732"/>
    <s v="Hispanic"/>
    <s v="Divorced"/>
    <s v="Fully Meets"/>
    <n v="3"/>
  </r>
  <r>
    <n v="1264"/>
    <s v="Darius"/>
    <s v="Koch"/>
    <d v="2019-02-15T00:00:00"/>
    <x v="0"/>
    <x v="0"/>
    <x v="0"/>
    <x v="0"/>
    <s v="Veronica Alexander MD"/>
    <s v="darius.koch@bilearner.com"/>
    <s v="PL"/>
    <s v="Active"/>
    <s v="Full-Time"/>
    <s v="Zone C"/>
    <s v="Full-Time"/>
    <s v="Unk"/>
    <m/>
    <x v="0"/>
    <s v="Field Operations"/>
    <d v="1998-10-23T00:00:00"/>
    <x v="815"/>
    <s v="20-29"/>
    <s v="MA"/>
    <s v="Director"/>
    <x v="0"/>
    <n v="28097"/>
    <s v="Hispanic"/>
    <s v="Married"/>
    <s v="Fully Meets"/>
    <n v="3"/>
  </r>
  <r>
    <n v="1265"/>
    <s v="Kolton"/>
    <s v="Dawson"/>
    <d v="2022-01-17T00:00:00"/>
    <x v="359"/>
    <x v="4"/>
    <x v="1"/>
    <x v="0"/>
    <s v="Angela Jackson"/>
    <s v="kolton.dawson@bilearner.com"/>
    <s v="BPC"/>
    <s v="Voluntarily Terminated"/>
    <s v="Part-Time"/>
    <s v="Zone C"/>
    <s v="Full-Time"/>
    <s v="Retirement"/>
    <s v="Page year stock own popular health."/>
    <x v="0"/>
    <s v="Field Operations"/>
    <d v="1976-05-28T00:00:00"/>
    <x v="816"/>
    <s v="40-49"/>
    <s v="MA"/>
    <s v="Laborer"/>
    <x v="1"/>
    <n v="39841"/>
    <s v="Black"/>
    <s v="Widowed"/>
    <s v="Fully Meets"/>
    <n v="3"/>
  </r>
  <r>
    <n v="1266"/>
    <s v="Ciara"/>
    <s v="Cole"/>
    <d v="2021-11-14T00:00:00"/>
    <x v="360"/>
    <x v="20"/>
    <x v="1"/>
    <x v="0"/>
    <s v="Lisa Campbell"/>
    <s v="ciara.cole@bilearner.com"/>
    <s v="CCDR"/>
    <s v="Voluntarily Terminated"/>
    <s v="Full-Time"/>
    <s v="Zone A"/>
    <s v="Full-Time"/>
    <s v="Involuntary"/>
    <s v="Form song garden right newspaper."/>
    <x v="0"/>
    <s v="Project Management - Con"/>
    <d v="1971-04-04T00:00:00"/>
    <x v="817"/>
    <s v="50-59"/>
    <s v="MA"/>
    <s v="Manager"/>
    <x v="1"/>
    <n v="46871"/>
    <s v="Hispanic"/>
    <s v="Divorced"/>
    <s v="Fully Meets"/>
    <n v="3"/>
  </r>
  <r>
    <n v="1267"/>
    <s v="Virginia"/>
    <s v="Wallace"/>
    <d v="2020-11-14T00:00:00"/>
    <x v="361"/>
    <x v="21"/>
    <x v="1"/>
    <x v="0"/>
    <s v="Sophia Bowman"/>
    <s v="virginia.wallace@bilearner.com"/>
    <s v="SVG"/>
    <s v="Active"/>
    <s v="Part-Time"/>
    <s v="Zone C"/>
    <s v="Full-Time"/>
    <s v="Voluntary"/>
    <s v="Better five blue particularly a media firm."/>
    <x v="0"/>
    <s v="General - Con"/>
    <d v="1971-09-11T00:00:00"/>
    <x v="818"/>
    <s v="50-59"/>
    <s v="MA"/>
    <s v="Lineman"/>
    <x v="0"/>
    <n v="91614"/>
    <s v="White"/>
    <s v="Divorced"/>
    <s v="Fully Meets"/>
    <n v="3"/>
  </r>
  <r>
    <n v="1268"/>
    <s v="Malik"/>
    <s v="Ochoa"/>
    <d v="2023-02-25T00:00:00"/>
    <x v="0"/>
    <x v="0"/>
    <x v="0"/>
    <x v="0"/>
    <s v="Chelsey Crawford"/>
    <s v="malik.ochoa@bilearner.com"/>
    <s v="EW"/>
    <s v="Active"/>
    <s v="Part-Time"/>
    <s v="Zone A"/>
    <s v="Part-Time"/>
    <s v="Unk"/>
    <m/>
    <x v="0"/>
    <s v="General - Con"/>
    <d v="1961-12-26T00:00:00"/>
    <x v="819"/>
    <s v="60-69"/>
    <s v="MA"/>
    <s v="Technician"/>
    <x v="0"/>
    <n v="89515"/>
    <s v="Other"/>
    <s v="Single"/>
    <s v="Fully Meets"/>
    <n v="3"/>
  </r>
  <r>
    <n v="1269"/>
    <s v="Elyse"/>
    <s v="Pratt"/>
    <d v="2022-08-23T00:00:00"/>
    <x v="0"/>
    <x v="0"/>
    <x v="0"/>
    <x v="0"/>
    <s v="Brianna Blanchard"/>
    <s v="elyse.pratt@bilearner.com"/>
    <s v="MSC"/>
    <s v="Active"/>
    <s v="Contract"/>
    <s v="Zone A"/>
    <s v="Full-Time"/>
    <s v="Unk"/>
    <m/>
    <x v="0"/>
    <s v="Yard (Material Handling)"/>
    <d v="1965-04-28T00:00:00"/>
    <x v="820"/>
    <s v="60-69"/>
    <s v="MA"/>
    <s v="Laborer"/>
    <x v="0"/>
    <n v="82774"/>
    <s v="Black"/>
    <s v="Divorced"/>
    <s v="Fully Meets"/>
    <n v="3"/>
  </r>
  <r>
    <n v="1270"/>
    <s v="Yahir"/>
    <s v="Hill"/>
    <d v="2019-05-01T00:00:00"/>
    <x v="362"/>
    <x v="27"/>
    <x v="1"/>
    <x v="0"/>
    <s v="Adam Miller"/>
    <s v="yahir.hill@bilearner.com"/>
    <s v="TNS"/>
    <s v="Active"/>
    <s v="Part-Time"/>
    <s v="Zone C"/>
    <s v="Full-Time"/>
    <s v="Voluntary"/>
    <s v="When approach anyone hold along."/>
    <x v="0"/>
    <s v="Field Operations"/>
    <d v="1967-10-17T00:00:00"/>
    <x v="821"/>
    <s v="50-59"/>
    <s v="MA"/>
    <s v="Laborer"/>
    <x v="0"/>
    <n v="79937"/>
    <s v="Hispanic"/>
    <s v="Married"/>
    <s v="Fully Meets"/>
    <n v="3"/>
  </r>
  <r>
    <n v="1271"/>
    <s v="Harley"/>
    <s v="Abbott"/>
    <d v="2020-04-26T00:00:00"/>
    <x v="0"/>
    <x v="0"/>
    <x v="0"/>
    <x v="0"/>
    <s v="Brenda Johnson"/>
    <s v="harley.abbott@bilearner.com"/>
    <s v="PYZ"/>
    <s v="Active"/>
    <s v="Full-Time"/>
    <s v="Zone A"/>
    <s v="Part-Time"/>
    <s v="Unk"/>
    <m/>
    <x v="0"/>
    <s v="General - Sga"/>
    <d v="1951-11-16T00:00:00"/>
    <x v="822"/>
    <s v="70-79"/>
    <s v="MA"/>
    <s v="Foreman"/>
    <x v="0"/>
    <n v="95232"/>
    <s v="Asian"/>
    <s v="Widowed"/>
    <s v="Fully Meets"/>
    <n v="3"/>
  </r>
  <r>
    <n v="1272"/>
    <s v="Dawson"/>
    <s v="Pratt"/>
    <d v="2021-02-08T00:00:00"/>
    <x v="234"/>
    <x v="3"/>
    <x v="1"/>
    <x v="0"/>
    <s v="Natalie Shaffer"/>
    <s v="dawson.pratt@bilearner.com"/>
    <s v="WBL"/>
    <s v="Active"/>
    <s v="Full-Time"/>
    <s v="Zone C"/>
    <s v="Temporary"/>
    <s v="Involuntary"/>
    <s v="National detail star recently."/>
    <x v="0"/>
    <s v="General - Eng"/>
    <d v="1971-05-27T00:00:00"/>
    <x v="823"/>
    <s v="50-59"/>
    <s v="MA"/>
    <s v="Coordinator"/>
    <x v="0"/>
    <n v="37465"/>
    <s v="Black"/>
    <s v="Single"/>
    <s v="Fully Meets"/>
    <n v="3"/>
  </r>
  <r>
    <n v="1273"/>
    <s v="Michaela"/>
    <s v="Smith"/>
    <d v="2020-10-29T00:00:00"/>
    <x v="363"/>
    <x v="8"/>
    <x v="1"/>
    <x v="20"/>
    <s v="Rachel Wilkins"/>
    <s v="michaela.smith@bilearner.com"/>
    <s v="NEL"/>
    <s v="Active"/>
    <s v="Contract"/>
    <s v="Zone A"/>
    <s v="Part-Time"/>
    <s v="Retirement"/>
    <s v="Treat role defense or common service network."/>
    <x v="0"/>
    <s v="General - Sga"/>
    <d v="1957-03-14T00:00:00"/>
    <x v="824"/>
    <s v="60-69"/>
    <s v="MA"/>
    <s v="Manager"/>
    <x v="0"/>
    <n v="50409"/>
    <s v="Asian"/>
    <s v="Single"/>
    <s v="Fully Meets"/>
    <n v="3"/>
  </r>
  <r>
    <n v="1274"/>
    <s v="Lillie"/>
    <s v="Leblanc"/>
    <d v="2022-11-22T00:00:00"/>
    <x v="0"/>
    <x v="0"/>
    <x v="0"/>
    <x v="20"/>
    <s v="Nicole Pierce"/>
    <s v="lillie.leblanc@bilearner.com"/>
    <s v="PL"/>
    <s v="Active"/>
    <s v="Contract"/>
    <s v="Zone A"/>
    <s v="Full-Time"/>
    <s v="Unk"/>
    <m/>
    <x v="0"/>
    <s v="Engineers"/>
    <d v="1975-11-06T00:00:00"/>
    <x v="825"/>
    <s v="50-59"/>
    <s v="MA"/>
    <s v="Engineer"/>
    <x v="0"/>
    <n v="2006"/>
    <s v="Black"/>
    <s v="Single"/>
    <s v="Fully Meets"/>
    <n v="3"/>
  </r>
  <r>
    <n v="1275"/>
    <s v="Sincere"/>
    <s v="Rivera"/>
    <d v="2022-10-11T00:00:00"/>
    <x v="0"/>
    <x v="0"/>
    <x v="0"/>
    <x v="2"/>
    <s v="Nicole Gamble"/>
    <s v="sincere.rivera@bilearner.com"/>
    <s v="CCDR"/>
    <s v="Active"/>
    <s v="Full-Time"/>
    <s v="Zone B"/>
    <s v="Part-Time"/>
    <s v="Unk"/>
    <m/>
    <x v="0"/>
    <s v="Aerial"/>
    <d v="1982-06-19T00:00:00"/>
    <x v="826"/>
    <s v="40-49"/>
    <s v="MA"/>
    <s v="Splicer"/>
    <x v="0"/>
    <n v="55846"/>
    <s v="Other"/>
    <s v="Single"/>
    <s v="Fully Meets"/>
    <n v="3"/>
  </r>
  <r>
    <n v="1276"/>
    <s v="Lucas"/>
    <s v="Good"/>
    <d v="2019-12-28T00:00:00"/>
    <x v="0"/>
    <x v="0"/>
    <x v="0"/>
    <x v="2"/>
    <s v="Lauren Gonzales"/>
    <s v="lucas.good@bilearner.com"/>
    <s v="EW"/>
    <s v="Active"/>
    <s v="Full-Time"/>
    <s v="Zone A"/>
    <s v="Full-Time"/>
    <s v="Unk"/>
    <m/>
    <x v="0"/>
    <s v="General - Sga"/>
    <d v="1978-04-21T00:00:00"/>
    <x v="827"/>
    <s v="40-49"/>
    <s v="MA"/>
    <s v="Administrator"/>
    <x v="0"/>
    <n v="74245"/>
    <s v="White"/>
    <s v="Married"/>
    <s v="Fully Meets"/>
    <n v="3"/>
  </r>
  <r>
    <n v="1277"/>
    <s v="Jonas"/>
    <s v="Hernandez"/>
    <d v="2019-04-11T00:00:00"/>
    <x v="0"/>
    <x v="0"/>
    <x v="0"/>
    <x v="2"/>
    <s v="Margaret Murphy"/>
    <s v="jonas.hernandez@bilearner.com"/>
    <s v="MSC"/>
    <s v="Active"/>
    <s v="Full-Time"/>
    <s v="Zone C"/>
    <s v="Part-Time"/>
    <s v="Unk"/>
    <m/>
    <x v="0"/>
    <s v="Splicing"/>
    <d v="1984-05-10T00:00:00"/>
    <x v="828"/>
    <s v="40-49"/>
    <s v="MA"/>
    <s v="Technician"/>
    <x v="0"/>
    <n v="95565"/>
    <s v="Other"/>
    <s v="Single"/>
    <s v="Fully Meets"/>
    <n v="3"/>
  </r>
  <r>
    <n v="1278"/>
    <s v="Cason"/>
    <s v="Tyler"/>
    <d v="2020-10-26T00:00:00"/>
    <x v="0"/>
    <x v="0"/>
    <x v="0"/>
    <x v="2"/>
    <s v="Christine Oneill"/>
    <s v="cason.tyler@bilearner.com"/>
    <s v="NEL"/>
    <s v="Active"/>
    <s v="Full-Time"/>
    <s v="Zone A"/>
    <s v="Part-Time"/>
    <s v="Unk"/>
    <m/>
    <x v="0"/>
    <s v="Field Operations"/>
    <d v="1955-08-13T00:00:00"/>
    <x v="829"/>
    <s v="70-79"/>
    <s v="MA"/>
    <s v="Laborer"/>
    <x v="0"/>
    <n v="89318"/>
    <s v="White"/>
    <s v="Divorced"/>
    <s v="Fully Meets"/>
    <n v="3"/>
  </r>
  <r>
    <n v="1279"/>
    <s v="Malachi"/>
    <s v="Singleton"/>
    <d v="2021-07-09T00:00:00"/>
    <x v="58"/>
    <x v="18"/>
    <x v="1"/>
    <x v="2"/>
    <s v="Regina Rogers"/>
    <s v="malachi.singleton@bilearner.com"/>
    <s v="PL"/>
    <s v="Voluntarily Terminated"/>
    <s v="Part-Time"/>
    <s v="Zone B"/>
    <s v="Full-Time"/>
    <s v="Resignation"/>
    <s v="Mrs technology behavior fear."/>
    <x v="0"/>
    <s v="Field Operations"/>
    <d v="1994-07-16T00:00:00"/>
    <x v="830"/>
    <s v="30-39"/>
    <s v="MA"/>
    <s v="Technician"/>
    <x v="0"/>
    <n v="29507"/>
    <s v="White"/>
    <s v="Married"/>
    <s v="Fully Meets"/>
    <n v="3"/>
  </r>
  <r>
    <n v="1280"/>
    <s v="Natalie"/>
    <s v="Christensen"/>
    <d v="2022-01-12T00:00:00"/>
    <x v="0"/>
    <x v="0"/>
    <x v="0"/>
    <x v="0"/>
    <s v="Timothy Blackwell"/>
    <s v="natalie.christensen@bilearner.com"/>
    <s v="MSC"/>
    <s v="Active"/>
    <s v="Full-Time"/>
    <s v="Zone C"/>
    <s v="Temporary"/>
    <s v="Unk"/>
    <m/>
    <x v="0"/>
    <s v="General - Sga"/>
    <d v="1944-04-19T00:00:00"/>
    <x v="831"/>
    <s v="80-89"/>
    <s v="MA"/>
    <s v="Administrator"/>
    <x v="1"/>
    <n v="77219"/>
    <s v="Black"/>
    <s v="Single"/>
    <s v="Fully Meets"/>
    <n v="3"/>
  </r>
  <r>
    <n v="1281"/>
    <s v="Jordyn"/>
    <s v="Sheppard"/>
    <d v="2020-08-07T00:00:00"/>
    <x v="364"/>
    <x v="16"/>
    <x v="1"/>
    <x v="0"/>
    <s v="Jeffrey Bowen"/>
    <s v="jordyn.sheppard@bilearner.com"/>
    <s v="TNS"/>
    <s v="Voluntarily Terminated"/>
    <s v="Part-Time"/>
    <s v="Zone A"/>
    <s v="Part-Time"/>
    <s v="Retirement"/>
    <s v="Tree cause agency reduce fine air."/>
    <x v="0"/>
    <s v="Finance &amp; Accounting"/>
    <d v="1968-12-19T00:00:00"/>
    <x v="832"/>
    <s v="50-59"/>
    <s v="MA"/>
    <s v="Administrative"/>
    <x v="0"/>
    <n v="30117"/>
    <s v="White"/>
    <s v="Widowed"/>
    <s v="Fully Meets"/>
    <n v="3"/>
  </r>
  <r>
    <n v="1282"/>
    <s v="Rohan"/>
    <s v="Matthews"/>
    <d v="2021-04-10T00:00:00"/>
    <x v="365"/>
    <x v="23"/>
    <x v="1"/>
    <x v="0"/>
    <s v="Eileen Rodriguez"/>
    <s v="rohan.matthews@bilearner.com"/>
    <s v="BPC"/>
    <s v="Voluntarily Terminated"/>
    <s v="Part-Time"/>
    <s v="Zone A"/>
    <s v="Temporary"/>
    <s v="Involuntary"/>
    <s v="All guy thus card fill walk."/>
    <x v="0"/>
    <s v="Catv"/>
    <d v="1980-12-28T00:00:00"/>
    <x v="833"/>
    <s v="40-49"/>
    <s v="MA"/>
    <s v="Administrative"/>
    <x v="0"/>
    <n v="30179"/>
    <s v="Black"/>
    <s v="Widowed"/>
    <s v="Fully Meets"/>
    <n v="3"/>
  </r>
  <r>
    <n v="1283"/>
    <s v="Taniya"/>
    <s v="Stafford"/>
    <d v="2021-01-11T00:00:00"/>
    <x v="0"/>
    <x v="0"/>
    <x v="0"/>
    <x v="0"/>
    <s v="Deborah Arnold"/>
    <s v="taniya.stafford@bilearner.com"/>
    <s v="CCDR"/>
    <s v="Active"/>
    <s v="Full-Time"/>
    <s v="Zone C"/>
    <s v="Full-Time"/>
    <s v="Unk"/>
    <m/>
    <x v="0"/>
    <s v="General - Eng"/>
    <d v="2000-02-18T00:00:00"/>
    <x v="834"/>
    <s v="20-29"/>
    <s v="MA"/>
    <s v="Drafter"/>
    <x v="0"/>
    <n v="72581"/>
    <s v="Asian"/>
    <s v="Married"/>
    <s v="Fully Meets"/>
    <n v="3"/>
  </r>
  <r>
    <n v="1284"/>
    <s v="Cherish"/>
    <s v="Preston"/>
    <d v="2019-12-08T00:00:00"/>
    <x v="0"/>
    <x v="0"/>
    <x v="0"/>
    <x v="0"/>
    <s v="Chase Hardy"/>
    <s v="cherish.preston@bilearner.com"/>
    <s v="EW"/>
    <s v="Active"/>
    <s v="Contract"/>
    <s v="Zone B"/>
    <s v="Full-Time"/>
    <s v="Unk"/>
    <m/>
    <x v="0"/>
    <s v="General - Eng"/>
    <d v="1985-01-28T00:00:00"/>
    <x v="835"/>
    <s v="40-49"/>
    <s v="MA"/>
    <s v="Supervisor"/>
    <x v="0"/>
    <n v="39352"/>
    <s v="Other"/>
    <s v="Married"/>
    <s v="Fully Meets"/>
    <n v="3"/>
  </r>
  <r>
    <n v="1285"/>
    <s v="Briley"/>
    <s v="Hanson"/>
    <d v="2021-09-26T00:00:00"/>
    <x v="0"/>
    <x v="0"/>
    <x v="0"/>
    <x v="0"/>
    <s v="John Gonzalez"/>
    <s v="briley.hanson@bilearner.com"/>
    <s v="MSC"/>
    <s v="Active"/>
    <s v="Part-Time"/>
    <s v="Zone C"/>
    <s v="Full-Time"/>
    <s v="Unk"/>
    <m/>
    <x v="0"/>
    <s v="General - Eng"/>
    <d v="1994-07-21T00:00:00"/>
    <x v="836"/>
    <s v="30-39"/>
    <s v="MA"/>
    <s v="Supervisor"/>
    <x v="1"/>
    <n v="89374"/>
    <s v="Hispanic"/>
    <s v="Widowed"/>
    <s v="Fully Meets"/>
    <n v="3"/>
  </r>
  <r>
    <n v="1286"/>
    <s v="Hugo"/>
    <s v="Tate"/>
    <d v="2021-09-09T00:00:00"/>
    <x v="366"/>
    <x v="21"/>
    <x v="1"/>
    <x v="0"/>
    <s v="Jennifer Randall"/>
    <s v="hugo.tate@bilearner.com"/>
    <s v="NEL"/>
    <s v="Voluntarily Terminated"/>
    <s v="Full-Time"/>
    <s v="Zone B"/>
    <s v="Temporary"/>
    <s v="Voluntary"/>
    <s v="Never few away level attack buy."/>
    <x v="0"/>
    <s v="Field Operations"/>
    <d v="1999-05-25T00:00:00"/>
    <x v="837"/>
    <s v="20-29"/>
    <s v="MA"/>
    <s v="Driller"/>
    <x v="1"/>
    <n v="74629"/>
    <s v="Asian"/>
    <s v="Divorced"/>
    <s v="Fully Meets"/>
    <n v="3"/>
  </r>
  <r>
    <n v="1287"/>
    <s v="Daniel"/>
    <s v="Griffin"/>
    <d v="2020-09-19T00:00:00"/>
    <x v="367"/>
    <x v="17"/>
    <x v="1"/>
    <x v="0"/>
    <s v="Evelyn Diaz"/>
    <s v="daniel.griffin@bilearner.com"/>
    <s v="PL"/>
    <s v="Voluntarily Terminated"/>
    <s v="Full-Time"/>
    <s v="Zone A"/>
    <s v="Full-Time"/>
    <s v="Retirement"/>
    <s v="American quickly treatment."/>
    <x v="0"/>
    <s v="General - Con"/>
    <d v="1943-09-18T00:00:00"/>
    <x v="838"/>
    <s v="80-89"/>
    <s v="MA"/>
    <s v="Technician"/>
    <x v="0"/>
    <n v="56136"/>
    <s v="Black"/>
    <s v="Widowed"/>
    <s v="Fully Meets"/>
    <n v="3"/>
  </r>
  <r>
    <n v="1288"/>
    <s v="Dakota"/>
    <s v="Salinas"/>
    <d v="2022-01-11T00:00:00"/>
    <x v="368"/>
    <x v="28"/>
    <x v="1"/>
    <x v="0"/>
    <s v="Justin Johnson"/>
    <s v="dakota.salinas@bilearner.com"/>
    <s v="PYZ"/>
    <s v="Active"/>
    <s v="Full-Time"/>
    <s v="Zone C"/>
    <s v="Part-Time"/>
    <s v="Voluntary"/>
    <s v="Skill shoulder bag suffer."/>
    <x v="0"/>
    <s v="Aerial"/>
    <d v="1998-05-29T00:00:00"/>
    <x v="839"/>
    <s v="20-29"/>
    <s v="MA"/>
    <s v="Lineman"/>
    <x v="0"/>
    <n v="69514"/>
    <s v="Hispanic"/>
    <s v="Single"/>
    <s v="Fully Meets"/>
    <n v="3"/>
  </r>
  <r>
    <n v="1289"/>
    <s v="Janiyah"/>
    <s v="Ballard"/>
    <d v="2019-07-18T00:00:00"/>
    <x v="0"/>
    <x v="0"/>
    <x v="0"/>
    <x v="0"/>
    <s v="Kevin Pearson"/>
    <s v="janiyah.ballard@bilearner.com"/>
    <s v="SVG"/>
    <s v="Active"/>
    <s v="Full-Time"/>
    <s v="Zone C"/>
    <s v="Full-Time"/>
    <s v="Unk"/>
    <m/>
    <x v="0"/>
    <s v="General - Con"/>
    <d v="1942-07-01T00:00:00"/>
    <x v="6"/>
    <s v="80-89"/>
    <s v="MA"/>
    <s v="Clerk"/>
    <x v="0"/>
    <n v="40307"/>
    <s v="Other"/>
    <s v="Single"/>
    <s v="Fully Meets"/>
    <n v="3"/>
  </r>
  <r>
    <n v="1290"/>
    <s v="Annika"/>
    <s v="Malone"/>
    <d v="2021-04-13T00:00:00"/>
    <x v="0"/>
    <x v="0"/>
    <x v="0"/>
    <x v="0"/>
    <s v="Bryan Salas"/>
    <s v="annika.malone@bilearner.com"/>
    <s v="TNS"/>
    <s v="Active"/>
    <s v="Full-Time"/>
    <s v="Zone A"/>
    <s v="Full-Time"/>
    <s v="Unk"/>
    <m/>
    <x v="0"/>
    <s v="General - Sga"/>
    <d v="1996-05-14T00:00:00"/>
    <x v="840"/>
    <s v="20-29"/>
    <s v="MA"/>
    <s v="Administrator"/>
    <x v="0"/>
    <n v="57255"/>
    <s v="White"/>
    <s v="Married"/>
    <s v="Fully Meets"/>
    <n v="3"/>
  </r>
  <r>
    <n v="1291"/>
    <s v="Celeste"/>
    <s v="Lin"/>
    <d v="2023-06-17T00:00:00"/>
    <x v="166"/>
    <x v="21"/>
    <x v="1"/>
    <x v="0"/>
    <s v="Jeffery Williams"/>
    <s v="celeste.lin@bilearner.com"/>
    <s v="WBL"/>
    <s v="Active"/>
    <s v="Contract"/>
    <s v="Zone B"/>
    <s v="Temporary"/>
    <s v="Voluntary"/>
    <s v="Finally provide various but."/>
    <x v="0"/>
    <s v="Engineers"/>
    <d v="1988-03-12T00:00:00"/>
    <x v="841"/>
    <s v="30-39"/>
    <s v="MA"/>
    <s v="Coordinator"/>
    <x v="0"/>
    <n v="94486"/>
    <s v="Black"/>
    <s v="Divorced"/>
    <s v="Fully Meets"/>
    <n v="3"/>
  </r>
  <r>
    <n v="1292"/>
    <s v="Larissa"/>
    <s v="Warner"/>
    <d v="2018-10-27T00:00:00"/>
    <x v="0"/>
    <x v="0"/>
    <x v="0"/>
    <x v="0"/>
    <s v="Amy Hess"/>
    <s v="larissa.warner@bilearner.com"/>
    <s v="BPC"/>
    <s v="Active"/>
    <s v="Full-Time"/>
    <s v="Zone A"/>
    <s v="Part-Time"/>
    <s v="Unk"/>
    <m/>
    <x v="0"/>
    <s v="Engineers"/>
    <d v="1943-06-27T00:00:00"/>
    <x v="842"/>
    <s v="80-89"/>
    <s v="MA"/>
    <s v="Engineer"/>
    <x v="0"/>
    <n v="28931"/>
    <s v="White"/>
    <s v="Divorced"/>
    <s v="Fully Meets"/>
    <n v="3"/>
  </r>
  <r>
    <n v="1293"/>
    <s v="Lawrence"/>
    <s v="Cross"/>
    <d v="2021-06-01T00:00:00"/>
    <x v="369"/>
    <x v="36"/>
    <x v="1"/>
    <x v="0"/>
    <s v="Ashley Craig"/>
    <s v="lawrence.cross@bilearner.com"/>
    <s v="CCDR"/>
    <s v="Active"/>
    <s v="Contract"/>
    <s v="Zone B"/>
    <s v="Full-Time"/>
    <s v="Voluntary"/>
    <s v="Line with read most."/>
    <x v="0"/>
    <s v="Wireline Construction"/>
    <d v="1993-10-21T00:00:00"/>
    <x v="843"/>
    <s v="30-39"/>
    <s v="MA"/>
    <s v="Lineman"/>
    <x v="0"/>
    <n v="60878"/>
    <s v="Asian"/>
    <s v="Single"/>
    <s v="Fully Meets"/>
    <n v="3"/>
  </r>
  <r>
    <n v="1294"/>
    <s v="Kara"/>
    <s v="Barnes"/>
    <d v="2023-04-07T00:00:00"/>
    <x v="63"/>
    <x v="11"/>
    <x v="1"/>
    <x v="20"/>
    <s v="Lisa Ward"/>
    <s v="kara.barnes@bilearner.com"/>
    <s v="EW"/>
    <s v="Active"/>
    <s v="Part-Time"/>
    <s v="Zone B"/>
    <s v="Part-Time"/>
    <s v="Voluntary"/>
    <s v="Choose thousand know often size company."/>
    <x v="0"/>
    <s v="Wireline Construction"/>
    <d v="1970-09-28T00:00:00"/>
    <x v="844"/>
    <s v="50-59"/>
    <s v="MA"/>
    <s v="Laborer"/>
    <x v="0"/>
    <n v="58589"/>
    <s v="Hispanic"/>
    <s v="Single"/>
    <s v="Fully Meets"/>
    <n v="3"/>
  </r>
  <r>
    <n v="1295"/>
    <s v="Emery"/>
    <s v="Schmidt"/>
    <d v="2021-06-13T00:00:00"/>
    <x v="0"/>
    <x v="0"/>
    <x v="0"/>
    <x v="2"/>
    <s v="Richard Santos"/>
    <s v="emery.schmidt@bilearner.com"/>
    <s v="PYZ"/>
    <s v="Active"/>
    <s v="Full-Time"/>
    <s v="Zone A"/>
    <s v="Full-Time"/>
    <s v="Unk"/>
    <m/>
    <x v="0"/>
    <s v="General - Con"/>
    <d v="1970-10-24T00:00:00"/>
    <x v="845"/>
    <s v="50-59"/>
    <s v="MA"/>
    <s v="Groundman"/>
    <x v="0"/>
    <n v="26059"/>
    <s v="Other"/>
    <s v="Married"/>
    <s v="Fully Meets"/>
    <n v="3"/>
  </r>
  <r>
    <n v="1296"/>
    <s v="Adalyn"/>
    <s v="Vaughan"/>
    <d v="2019-03-13T00:00:00"/>
    <x v="137"/>
    <x v="18"/>
    <x v="1"/>
    <x v="2"/>
    <s v="Nathan Hill"/>
    <s v="adalyn.vaughan@bilearner.com"/>
    <s v="WBL"/>
    <s v="Voluntarily Terminated"/>
    <s v="Full-Time"/>
    <s v="Zone B"/>
    <s v="Part-Time"/>
    <s v="Involuntary"/>
    <s v="Employee product meeting who kind."/>
    <x v="0"/>
    <s v="Field Operations"/>
    <d v="1985-01-27T00:00:00"/>
    <x v="846"/>
    <s v="40-49"/>
    <s v="MA"/>
    <s v="Administrator"/>
    <x v="0"/>
    <n v="94411"/>
    <s v="Asian"/>
    <s v="Widowed"/>
    <s v="Fully Meets"/>
    <n v="3"/>
  </r>
  <r>
    <n v="1297"/>
    <s v="Chase"/>
    <s v="Lloyd"/>
    <d v="2019-05-24T00:00:00"/>
    <x v="370"/>
    <x v="41"/>
    <x v="1"/>
    <x v="2"/>
    <s v="Cindy Smith"/>
    <s v="chase.lloyd@bilearner.com"/>
    <s v="NEL"/>
    <s v="Voluntarily Terminated"/>
    <s v="Part-Time"/>
    <s v="Zone A"/>
    <s v="Temporary"/>
    <s v="Resignation"/>
    <s v="Suffer phone son property money."/>
    <x v="0"/>
    <s v="Isp"/>
    <d v="1968-08-08T00:00:00"/>
    <x v="847"/>
    <s v="50-59"/>
    <s v="MA"/>
    <s v="Technician"/>
    <x v="0"/>
    <n v="46980"/>
    <s v="Other"/>
    <s v="Married"/>
    <s v="Fully Meets"/>
    <n v="3"/>
  </r>
  <r>
    <n v="1298"/>
    <s v="Hallie"/>
    <s v="Delacruz"/>
    <d v="2023-02-25T00:00:00"/>
    <x v="0"/>
    <x v="0"/>
    <x v="0"/>
    <x v="2"/>
    <s v="Gerald Dunlap"/>
    <s v="hallie.delacruz@bilearner.com"/>
    <s v="PL"/>
    <s v="Active"/>
    <s v="Part-Time"/>
    <s v="Zone B"/>
    <s v="Temporary"/>
    <s v="Unk"/>
    <m/>
    <x v="0"/>
    <s v="General - Con"/>
    <d v="1983-03-10T00:00:00"/>
    <x v="848"/>
    <s v="40-49"/>
    <s v="MA"/>
    <s v="Laborer"/>
    <x v="0"/>
    <n v="12398"/>
    <s v="Black"/>
    <s v="Married"/>
    <s v="Fully Meets"/>
    <n v="3"/>
  </r>
  <r>
    <n v="1299"/>
    <s v="Tia"/>
    <s v="Atkins"/>
    <d v="2020-03-24T00:00:00"/>
    <x v="0"/>
    <x v="0"/>
    <x v="0"/>
    <x v="2"/>
    <s v="Joseph Dixon"/>
    <s v="tia.atkins@bilearner.com"/>
    <s v="BPC"/>
    <s v="Active"/>
    <s v="Contract"/>
    <s v="Zone B"/>
    <s v="Full-Time"/>
    <s v="Unk"/>
    <m/>
    <x v="0"/>
    <s v="Aerial"/>
    <d v="1953-10-10T00:00:00"/>
    <x v="849"/>
    <s v="70-79"/>
    <s v="MA"/>
    <s v="Foreman"/>
    <x v="0"/>
    <n v="95571"/>
    <s v="Asian"/>
    <s v="Widowed"/>
    <s v="Fully Meets"/>
    <n v="3"/>
  </r>
  <r>
    <n v="1300"/>
    <s v="Nia"/>
    <s v="Nicholson"/>
    <d v="2021-06-12T00:00:00"/>
    <x v="0"/>
    <x v="0"/>
    <x v="0"/>
    <x v="2"/>
    <s v="Angela Garcia"/>
    <s v="nia.nicholson@bilearner.com"/>
    <s v="CCDR"/>
    <s v="Active"/>
    <s v="Contract"/>
    <s v="Zone B"/>
    <s v="Temporary"/>
    <s v="Unk"/>
    <m/>
    <x v="0"/>
    <s v="Field Operations"/>
    <d v="1967-09-05T00:00:00"/>
    <x v="850"/>
    <s v="50-59"/>
    <s v="MA"/>
    <s v="Laborer"/>
    <x v="0"/>
    <n v="91189"/>
    <s v="Black"/>
    <s v="Married"/>
    <s v="Fully Meets"/>
    <n v="3"/>
  </r>
  <r>
    <n v="1301"/>
    <s v="Lilian"/>
    <s v="Norton"/>
    <d v="2019-03-22T00:00:00"/>
    <x v="371"/>
    <x v="9"/>
    <x v="1"/>
    <x v="0"/>
    <s v="Todd Nelson"/>
    <s v="lilian.norton@bilearner.com"/>
    <s v="MSC"/>
    <s v="Voluntarily Terminated"/>
    <s v="Part-Time"/>
    <s v="Zone B"/>
    <s v="Temporary"/>
    <s v="Retirement"/>
    <s v="Space long most area product drug tree."/>
    <x v="0"/>
    <s v="Field Operations"/>
    <d v="1950-03-28T00:00:00"/>
    <x v="851"/>
    <s v="70-79"/>
    <s v="MA"/>
    <s v="Driller"/>
    <x v="0"/>
    <n v="62803"/>
    <s v="Asian"/>
    <s v="Widowed"/>
    <s v="Fully Meets"/>
    <n v="3"/>
  </r>
  <r>
    <n v="1302"/>
    <s v="Aliana"/>
    <s v="Pennington"/>
    <d v="2021-03-08T00:00:00"/>
    <x v="280"/>
    <x v="37"/>
    <x v="1"/>
    <x v="0"/>
    <s v="Aaron Mendoza"/>
    <s v="aliana.pennington@bilearner.com"/>
    <s v="TNS"/>
    <s v="Voluntarily Terminated"/>
    <s v="Full-Time"/>
    <s v="Zone A"/>
    <s v="Full-Time"/>
    <s v="Voluntary"/>
    <s v="Study way front fly member."/>
    <x v="0"/>
    <s v="Field Operations"/>
    <d v="2000-07-02T00:00:00"/>
    <x v="852"/>
    <s v="20-29"/>
    <s v="MA"/>
    <s v="Laborer"/>
    <x v="0"/>
    <n v="77552"/>
    <s v="Other"/>
    <s v="Married"/>
    <s v="Fully Meets"/>
    <n v="3"/>
  </r>
  <r>
    <n v="1303"/>
    <s v="Estrella"/>
    <s v="Benitez"/>
    <d v="2020-05-15T00:00:00"/>
    <x v="0"/>
    <x v="0"/>
    <x v="0"/>
    <x v="0"/>
    <s v="Crystal Taylor"/>
    <s v="estrella.benitez@bilearner.com"/>
    <s v="PYZ"/>
    <s v="Active"/>
    <s v="Contract"/>
    <s v="Zone A"/>
    <s v="Full-Time"/>
    <s v="Unk"/>
    <m/>
    <x v="0"/>
    <s v="Finance &amp; Accounting"/>
    <d v="1957-02-01T00:00:00"/>
    <x v="853"/>
    <s v="60-69"/>
    <s v="MA"/>
    <s v="Administration"/>
    <x v="0"/>
    <n v="35973"/>
    <s v="Hispanic"/>
    <s v="Single"/>
    <s v="Fully Meets"/>
    <n v="3"/>
  </r>
  <r>
    <n v="1304"/>
    <s v="Kylie"/>
    <s v="Gilbert"/>
    <d v="2023-01-24T00:00:00"/>
    <x v="0"/>
    <x v="0"/>
    <x v="0"/>
    <x v="0"/>
    <s v="Amanda Barnes"/>
    <s v="kylie.gilbert@bilearner.com"/>
    <s v="WBL"/>
    <s v="Active"/>
    <s v="Full-Time"/>
    <s v="Zone B"/>
    <s v="Part-Time"/>
    <s v="Unk"/>
    <m/>
    <x v="0"/>
    <s v="Safety"/>
    <d v="1996-02-13T00:00:00"/>
    <x v="854"/>
    <s v="20-29"/>
    <s v="MA"/>
    <s v="Safety"/>
    <x v="0"/>
    <n v="47801"/>
    <s v="Asian"/>
    <s v="Widowed"/>
    <s v="Fully Meets"/>
    <n v="3"/>
  </r>
  <r>
    <n v="1305"/>
    <s v="Oscar"/>
    <s v="Munoz"/>
    <d v="2021-01-06T00:00:00"/>
    <x v="372"/>
    <x v="38"/>
    <x v="1"/>
    <x v="0"/>
    <s v="John Bradford"/>
    <s v="oscar.munoz@bilearner.com"/>
    <s v="NEL"/>
    <s v="Voluntarily Terminated"/>
    <s v="Full-Time"/>
    <s v="Zone B"/>
    <s v="Temporary"/>
    <s v="Resignation"/>
    <s v="Fact soldier film yet president example car."/>
    <x v="0"/>
    <s v="Field Operations"/>
    <d v="1998-11-14T00:00:00"/>
    <x v="162"/>
    <s v="20-29"/>
    <s v="MA"/>
    <s v="Laborer"/>
    <x v="1"/>
    <n v="1615"/>
    <s v="White"/>
    <s v="Married"/>
    <s v="Fully Meets"/>
    <n v="3"/>
  </r>
  <r>
    <n v="1306"/>
    <s v="Dane"/>
    <s v="Barton"/>
    <d v="2021-04-16T00:00:00"/>
    <x v="0"/>
    <x v="0"/>
    <x v="0"/>
    <x v="0"/>
    <s v="Christopher Norris"/>
    <s v="dane.barton@bilearner.com"/>
    <s v="PL"/>
    <s v="Active"/>
    <s v="Part-Time"/>
    <s v="Zone B"/>
    <s v="Part-Time"/>
    <s v="Unk"/>
    <m/>
    <x v="0"/>
    <s v="Project Management - Con"/>
    <d v="1997-08-07T00:00:00"/>
    <x v="855"/>
    <s v="20-29"/>
    <s v="MA"/>
    <s v="Coordinator"/>
    <x v="1"/>
    <n v="49042"/>
    <s v="Hispanic"/>
    <s v="Single"/>
    <s v="Fully Meets"/>
    <n v="3"/>
  </r>
  <r>
    <n v="1307"/>
    <s v="Dexter"/>
    <s v="Cline"/>
    <d v="2021-09-22T00:00:00"/>
    <x v="373"/>
    <x v="21"/>
    <x v="1"/>
    <x v="0"/>
    <s v="Mr. Danny Snow"/>
    <s v="dexter.cline@bilearner.com"/>
    <s v="BPC"/>
    <s v="Voluntarily Terminated"/>
    <s v="Contract"/>
    <s v="Zone A"/>
    <s v="Full-Time"/>
    <s v="Voluntary"/>
    <s v="Thus whether read kitchen itself."/>
    <x v="0"/>
    <s v="Engineers"/>
    <d v="1981-02-24T00:00:00"/>
    <x v="856"/>
    <s v="40-49"/>
    <s v="MA"/>
    <s v="Director"/>
    <x v="1"/>
    <n v="94852"/>
    <s v="Black"/>
    <s v="Married"/>
    <s v="Fully Meets"/>
    <n v="3"/>
  </r>
  <r>
    <n v="1308"/>
    <s v="Atticus"/>
    <s v="Frost"/>
    <d v="2022-06-28T00:00:00"/>
    <x v="374"/>
    <x v="27"/>
    <x v="1"/>
    <x v="0"/>
    <s v="Isaac Foley"/>
    <s v="atticus.frost@bilearner.com"/>
    <s v="CCDR"/>
    <s v="Active"/>
    <s v="Full-Time"/>
    <s v="Zone C"/>
    <s v="Full-Time"/>
    <s v="Retirement"/>
    <s v="Bar offer throughout different body quite."/>
    <x v="0"/>
    <s v="Project Management - Con"/>
    <d v="1980-10-03T00:00:00"/>
    <x v="857"/>
    <s v="40-49"/>
    <s v="MA"/>
    <s v="Supervisor"/>
    <x v="0"/>
    <n v="60350"/>
    <s v="Asian"/>
    <s v="Divorced"/>
    <s v="Fully Meets"/>
    <n v="3"/>
  </r>
  <r>
    <n v="1309"/>
    <s v="Yamilet"/>
    <s v="Cohen"/>
    <d v="2020-08-17T00:00:00"/>
    <x v="0"/>
    <x v="0"/>
    <x v="0"/>
    <x v="0"/>
    <s v="Holly Pearson"/>
    <s v="yamilet.cohen@bilearner.com"/>
    <s v="SVG"/>
    <s v="Active"/>
    <s v="Part-Time"/>
    <s v="Zone C"/>
    <s v="Part-Time"/>
    <s v="Unk"/>
    <m/>
    <x v="0"/>
    <s v="Field Operations"/>
    <d v="1980-05-15T00:00:00"/>
    <x v="858"/>
    <s v="40-49"/>
    <s v="MA"/>
    <s v="Driller"/>
    <x v="0"/>
    <n v="41055"/>
    <s v="Other"/>
    <s v="Widowed"/>
    <s v="Fully Meets"/>
    <n v="3"/>
  </r>
  <r>
    <n v="1310"/>
    <s v="Emmalee"/>
    <s v="Reynolds"/>
    <d v="2023-04-03T00:00:00"/>
    <x v="375"/>
    <x v="19"/>
    <x v="1"/>
    <x v="0"/>
    <s v="Adam Vang"/>
    <s v="emmalee.reynolds@bilearner.com"/>
    <s v="EW"/>
    <s v="Active"/>
    <s v="Part-Time"/>
    <s v="Zone B"/>
    <s v="Full-Time"/>
    <s v="Voluntary"/>
    <s v="Again kind talk lead."/>
    <x v="0"/>
    <s v="General - Con"/>
    <d v="1988-02-11T00:00:00"/>
    <x v="859"/>
    <s v="30-39"/>
    <s v="MA"/>
    <s v="Technician"/>
    <x v="0"/>
    <n v="21439"/>
    <s v="Asian"/>
    <s v="Single"/>
    <s v="Fully Meets"/>
    <n v="3"/>
  </r>
  <r>
    <n v="1311"/>
    <s v="Moshe"/>
    <s v="Taylor"/>
    <d v="2023-05-26T00:00:00"/>
    <x v="207"/>
    <x v="11"/>
    <x v="1"/>
    <x v="0"/>
    <s v="Anna Townsend"/>
    <s v="moshe.taylor@bilearner.com"/>
    <s v="MSC"/>
    <s v="Active"/>
    <s v="Full-Time"/>
    <s v="Zone C"/>
    <s v="Part-Time"/>
    <s v="Resignation"/>
    <s v="Hold parent PM claim star seek."/>
    <x v="0"/>
    <s v="Engineers"/>
    <d v="1987-02-22T00:00:00"/>
    <x v="860"/>
    <s v="30-39"/>
    <s v="MA"/>
    <s v="Specialist"/>
    <x v="1"/>
    <n v="32645"/>
    <s v="Asian"/>
    <s v="Single"/>
    <s v="Fully Meets"/>
    <n v="3"/>
  </r>
  <r>
    <n v="1312"/>
    <s v="Irene"/>
    <s v="Melton"/>
    <d v="2021-04-10T00:00:00"/>
    <x v="0"/>
    <x v="0"/>
    <x v="0"/>
    <x v="0"/>
    <s v="Edgar Moore"/>
    <s v="irene.melton@bilearner.com"/>
    <s v="TNS"/>
    <s v="Active"/>
    <s v="Full-Time"/>
    <s v="Zone B"/>
    <s v="Full-Time"/>
    <s v="Unk"/>
    <m/>
    <x v="0"/>
    <s v="General - Eng"/>
    <d v="1997-08-09T00:00:00"/>
    <x v="861"/>
    <s v="20-29"/>
    <s v="MA"/>
    <s v="Technician"/>
    <x v="0"/>
    <n v="47354"/>
    <s v="Black"/>
    <s v="Widowed"/>
    <s v="Fully Meets"/>
    <n v="3"/>
  </r>
  <r>
    <n v="1313"/>
    <s v="Eddie"/>
    <s v="Whitney"/>
    <d v="2023-04-18T00:00:00"/>
    <x v="0"/>
    <x v="0"/>
    <x v="0"/>
    <x v="0"/>
    <s v="Gary Nelson"/>
    <s v="eddie.whitney@bilearner.com"/>
    <s v="PYZ"/>
    <s v="Active"/>
    <s v="Contract"/>
    <s v="Zone C"/>
    <s v="Part-Time"/>
    <s v="Unk"/>
    <m/>
    <x v="0"/>
    <s v="Field Operations"/>
    <d v="1957-12-04T00:00:00"/>
    <x v="862"/>
    <s v="60-69"/>
    <s v="MA"/>
    <s v="Operator"/>
    <x v="0"/>
    <n v="64005"/>
    <s v="Hispanic"/>
    <s v="Single"/>
    <s v="Fully Meets"/>
    <n v="3"/>
  </r>
  <r>
    <n v="1314"/>
    <s v="Marcel"/>
    <s v="Gomez"/>
    <d v="2021-10-13T00:00:00"/>
    <x v="376"/>
    <x v="13"/>
    <x v="1"/>
    <x v="0"/>
    <s v="Andrea Fowler"/>
    <s v="marcel.gomez@bilearner.com"/>
    <s v="WBL"/>
    <s v="Active"/>
    <s v="Contract"/>
    <s v="Zone C"/>
    <s v="Full-Time"/>
    <s v="Retirement"/>
    <s v="Nation local peace nation blue official six."/>
    <x v="0"/>
    <s v="General - Con"/>
    <d v="1996-08-30T00:00:00"/>
    <x v="863"/>
    <s v="20-29"/>
    <s v="MA"/>
    <s v="Technician"/>
    <x v="0"/>
    <n v="91553"/>
    <s v="White"/>
    <s v="Divorced"/>
    <s v="Fully Meets"/>
    <n v="3"/>
  </r>
  <r>
    <n v="1315"/>
    <s v="Amy"/>
    <s v="Foster-Baker"/>
    <d v="2020-10-10T00:00:00"/>
    <x v="0"/>
    <x v="0"/>
    <x v="0"/>
    <x v="15"/>
    <s v="Gina Williams"/>
    <s v="amy.foster-baker@bilearner.com"/>
    <s v="NEL"/>
    <s v="Active"/>
    <s v="Part-Time"/>
    <s v="Zone A"/>
    <s v="Temporary"/>
    <s v="Unk"/>
    <m/>
    <x v="5"/>
    <s v="Splicing"/>
    <d v="1956-12-21T00:00:00"/>
    <x v="864"/>
    <s v="60-69"/>
    <s v="MA"/>
    <s v="Tester"/>
    <x v="0"/>
    <n v="2050"/>
    <s v="Asian"/>
    <s v="Widowed"/>
    <s v="Fully Meets"/>
    <n v="3"/>
  </r>
  <r>
    <n v="1316"/>
    <s v="Janet"/>
    <s v="King"/>
    <d v="2019-01-20T00:00:00"/>
    <x v="377"/>
    <x v="47"/>
    <x v="1"/>
    <x v="21"/>
    <s v="Michael West"/>
    <s v="janet.king@bilearner.com"/>
    <s v="CCDR"/>
    <s v="Active"/>
    <s v="Part-Time"/>
    <s v="Zone A"/>
    <s v="Full-Time"/>
    <s v="Involuntary"/>
    <s v="Upon writer black."/>
    <x v="3"/>
    <s v="Aerial"/>
    <d v="1955-10-24T00:00:00"/>
    <x v="865"/>
    <s v="70-79"/>
    <s v="MA"/>
    <s v="Foreman"/>
    <x v="0"/>
    <n v="1902"/>
    <s v="Asian"/>
    <s v="Single"/>
    <s v="Fully Meets"/>
    <n v="3"/>
  </r>
  <r>
    <n v="1317"/>
    <s v="Bonalyn"/>
    <s v="Boutwell"/>
    <d v="2021-05-09T00:00:00"/>
    <x v="378"/>
    <x v="3"/>
    <x v="1"/>
    <x v="15"/>
    <s v="Leslie Allen"/>
    <s v="bonalyn.boutwell@bilearner.com"/>
    <s v="MSC"/>
    <s v="Active"/>
    <s v="Full-Time"/>
    <s v="Zone A"/>
    <s v="Part-Time"/>
    <s v="Involuntary"/>
    <s v="Everything discover represent full."/>
    <x v="5"/>
    <s v="Aerial"/>
    <d v="1950-11-23T00:00:00"/>
    <x v="866"/>
    <s v="70-79"/>
    <s v="MA"/>
    <s v="Lineman"/>
    <x v="0"/>
    <n v="2468"/>
    <s v="Black"/>
    <s v="Widowed"/>
    <s v="Fully Meets"/>
    <n v="3"/>
  </r>
  <r>
    <n v="1318"/>
    <s v="Nan"/>
    <s v="Singh"/>
    <d v="2023-07-29T00:00:00"/>
    <x v="300"/>
    <x v="11"/>
    <x v="1"/>
    <x v="22"/>
    <s v="Donald Decker"/>
    <s v="nan.singh@bilearner.com"/>
    <s v="WBL"/>
    <s v="Active"/>
    <s v="Contract"/>
    <s v="Zone B"/>
    <s v="Temporary"/>
    <s v="Retirement"/>
    <s v="Effort off over always. Form house mean treat."/>
    <x v="5"/>
    <s v="Field Operations"/>
    <d v="1984-05-14T00:00:00"/>
    <x v="867"/>
    <s v="40-49"/>
    <s v="MA"/>
    <s v="Laborer"/>
    <x v="0"/>
    <n v="2330"/>
    <s v="White"/>
    <s v="Divorced"/>
    <s v="Fully Meets"/>
    <n v="3"/>
  </r>
  <r>
    <n v="1319"/>
    <s v="Tyrone"/>
    <s v="Steans"/>
    <d v="2019-08-24T00:00:00"/>
    <x v="144"/>
    <x v="32"/>
    <x v="1"/>
    <x v="23"/>
    <s v="Donald Richardson"/>
    <s v="tyrone.steans@bilearner.com"/>
    <s v="EW"/>
    <s v="Active"/>
    <s v="Part-Time"/>
    <s v="Zone C"/>
    <s v="Temporary"/>
    <s v="Involuntary"/>
    <s v="Value class especially."/>
    <x v="5"/>
    <s v="Finance &amp; Accounting"/>
    <d v="1964-07-23T00:00:00"/>
    <x v="868"/>
    <s v="60-69"/>
    <s v="MA"/>
    <s v="Intern"/>
    <x v="1"/>
    <n v="2703"/>
    <s v="Asian"/>
    <s v="Married"/>
    <s v="Fully Meets"/>
    <n v="3"/>
  </r>
  <r>
    <n v="1320"/>
    <s v="Estelle"/>
    <s v="Howard"/>
    <d v="2018-12-25T00:00:00"/>
    <x v="0"/>
    <x v="0"/>
    <x v="0"/>
    <x v="22"/>
    <s v="James Bell"/>
    <s v="estelle.howard@bilearner.com"/>
    <s v="WBL"/>
    <s v="Active"/>
    <s v="Part-Time"/>
    <s v="Zone B"/>
    <s v="Full-Time"/>
    <s v="Unk"/>
    <m/>
    <x v="5"/>
    <s v="Wireline Construction"/>
    <d v="1983-09-06T00:00:00"/>
    <x v="869"/>
    <s v="40-49"/>
    <s v="MA"/>
    <s v="Billing"/>
    <x v="0"/>
    <n v="2170"/>
    <s v="White"/>
    <s v="Widowed"/>
    <s v="Fully Meets"/>
    <n v="3"/>
  </r>
  <r>
    <n v="1321"/>
    <s v="William"/>
    <s v="LaRotonda"/>
    <d v="2021-05-27T00:00:00"/>
    <x v="379"/>
    <x v="8"/>
    <x v="1"/>
    <x v="23"/>
    <s v="Adrienne Roth"/>
    <s v="william.larotonda@bilearner.com"/>
    <s v="TNS"/>
    <s v="Active"/>
    <s v="Contract"/>
    <s v="Zone A"/>
    <s v="Full-Time"/>
    <s v="Involuntary"/>
    <s v="Actually scene law break four summer ability."/>
    <x v="5"/>
    <s v="Project Management - Con"/>
    <d v="1958-03-16T00:00:00"/>
    <x v="870"/>
    <s v="60-69"/>
    <s v="MA"/>
    <s v="Vp"/>
    <x v="1"/>
    <n v="1460"/>
    <s v="Black"/>
    <s v="Single"/>
    <s v="Fully Meets"/>
    <n v="3"/>
  </r>
  <r>
    <n v="1322"/>
    <s v="Mia"/>
    <s v="Brown"/>
    <d v="2023-02-02T00:00:00"/>
    <x v="380"/>
    <x v="26"/>
    <x v="1"/>
    <x v="23"/>
    <s v="Jessica Blackwell"/>
    <s v="mia.brown@bilearner.com"/>
    <s v="TNS"/>
    <s v="Active"/>
    <s v="Full-Time"/>
    <s v="Zone B"/>
    <s v="Full-Time"/>
    <s v="Resignation"/>
    <s v="Public evidence bag trouble interesting."/>
    <x v="5"/>
    <s v="Executive"/>
    <d v="1985-05-18T00:00:00"/>
    <x v="871"/>
    <s v="40-49"/>
    <s v="MA"/>
    <s v="Ceo"/>
    <x v="0"/>
    <n v="1450"/>
    <s v="Hispanic"/>
    <s v="Widowed"/>
    <s v="Fully Meets"/>
    <n v="3"/>
  </r>
  <r>
    <n v="1323"/>
    <s v="Leigh Ann"/>
    <s v="Smith"/>
    <d v="2022-12-06T00:00:00"/>
    <x v="0"/>
    <x v="0"/>
    <x v="0"/>
    <x v="22"/>
    <s v="Mary Walker"/>
    <s v="leigh ann.smith@bilearner.com"/>
    <s v="PL"/>
    <s v="Active"/>
    <s v="Full-Time"/>
    <s v="Zone B"/>
    <s v="Temporary"/>
    <s v="Unk"/>
    <m/>
    <x v="5"/>
    <s v="Aerial"/>
    <d v="1953-03-19T00:00:00"/>
    <x v="872"/>
    <s v="70-79"/>
    <s v="MA"/>
    <s v="Foreman"/>
    <x v="0"/>
    <n v="1844"/>
    <s v="Black"/>
    <s v="Divorced"/>
    <s v="Fully Meets"/>
    <n v="3"/>
  </r>
  <r>
    <n v="1324"/>
    <s v="Peter"/>
    <s v="Foley"/>
    <d v="2021-07-23T00:00:00"/>
    <x v="0"/>
    <x v="0"/>
    <x v="0"/>
    <x v="23"/>
    <s v="Derrick Garcia"/>
    <s v="peter.foley@bilearner.com"/>
    <s v="MSC"/>
    <s v="Active"/>
    <s v="Part-Time"/>
    <s v="Zone A"/>
    <s v="Part-Time"/>
    <s v="Unk"/>
    <m/>
    <x v="5"/>
    <s v="General - Con"/>
    <d v="1986-10-28T00:00:00"/>
    <x v="873"/>
    <s v="30-39"/>
    <s v="MA"/>
    <s v="Helper"/>
    <x v="0"/>
    <n v="11194"/>
    <s v="Hispanic"/>
    <s v="Single"/>
    <s v="Fully Meets"/>
    <n v="3"/>
  </r>
  <r>
    <n v="1325"/>
    <s v="Maximus"/>
    <s v="Carney"/>
    <d v="2019-11-16T00:00:00"/>
    <x v="0"/>
    <x v="0"/>
    <x v="0"/>
    <x v="23"/>
    <s v="Jesus Golden"/>
    <s v="maximus.carney@bilearner.com"/>
    <s v="TNS"/>
    <s v="Active"/>
    <s v="Contract"/>
    <s v="Zone B"/>
    <s v="Temporary"/>
    <s v="Unk"/>
    <m/>
    <x v="5"/>
    <s v="Engineers"/>
    <d v="1982-05-02T00:00:00"/>
    <x v="874"/>
    <s v="40-49"/>
    <s v="MA"/>
    <s v="Drafter"/>
    <x v="0"/>
    <n v="60432"/>
    <s v="Black"/>
    <s v="Divorced"/>
    <s v="Fully Meets"/>
    <n v="3"/>
  </r>
  <r>
    <n v="1326"/>
    <s v="Jaida"/>
    <s v="Sweeney"/>
    <d v="2020-03-08T00:00:00"/>
    <x v="381"/>
    <x v="13"/>
    <x v="1"/>
    <x v="5"/>
    <s v="Mark Greene"/>
    <s v="jaida.sweeney@bilearner.com"/>
    <s v="PYZ"/>
    <s v="Active"/>
    <s v="Full-Time"/>
    <s v="Zone A"/>
    <s v="Temporary"/>
    <s v="Retirement"/>
    <s v="Alone need gun surface. Bar involve wait often."/>
    <x v="5"/>
    <s v="General - Eng"/>
    <d v="1977-11-17T00:00:00"/>
    <x v="875"/>
    <s v="40-49"/>
    <s v="MA"/>
    <s v="Billing"/>
    <x v="1"/>
    <n v="86677"/>
    <s v="White"/>
    <s v="Widowed"/>
    <s v="Fully Meets"/>
    <n v="3"/>
  </r>
  <r>
    <n v="1327"/>
    <s v="Rhys"/>
    <s v="Lawson"/>
    <d v="2019-01-14T00:00:00"/>
    <x v="0"/>
    <x v="0"/>
    <x v="0"/>
    <x v="5"/>
    <s v="Lisa Mills"/>
    <s v="rhys.lawson@bilearner.com"/>
    <s v="WBL"/>
    <s v="Active"/>
    <s v="Part-Time"/>
    <s v="Zone B"/>
    <s v="Temporary"/>
    <s v="Unk"/>
    <m/>
    <x v="5"/>
    <s v="Engineers"/>
    <d v="1960-02-20T00:00:00"/>
    <x v="876"/>
    <s v="60-69"/>
    <s v="MA"/>
    <s v="Engineer"/>
    <x v="1"/>
    <n v="93156"/>
    <s v="White"/>
    <s v="Single"/>
    <s v="Fully Meets"/>
    <n v="3"/>
  </r>
  <r>
    <n v="1328"/>
    <s v="Skyler"/>
    <s v="Robles"/>
    <d v="2020-02-29T00:00:00"/>
    <x v="382"/>
    <x v="18"/>
    <x v="1"/>
    <x v="5"/>
    <s v="Robert Sawyer"/>
    <s v="skyler.robles@bilearner.com"/>
    <s v="NEL"/>
    <s v="Active"/>
    <s v="Part-Time"/>
    <s v="Zone C"/>
    <s v="Full-Time"/>
    <s v="Voluntary"/>
    <s v="Draw interest over. Vote late marriage kind."/>
    <x v="2"/>
    <s v="Executive"/>
    <d v="1975-12-24T00:00:00"/>
    <x v="877"/>
    <s v="40-49"/>
    <s v="MA"/>
    <s v="Vp"/>
    <x v="1"/>
    <n v="66733"/>
    <s v="Asian"/>
    <s v="Single"/>
    <s v="Fully Meets"/>
    <n v="3"/>
  </r>
  <r>
    <n v="1329"/>
    <s v="Allyson"/>
    <s v="Keller"/>
    <d v="2022-11-25T00:00:00"/>
    <x v="383"/>
    <x v="26"/>
    <x v="1"/>
    <x v="17"/>
    <s v="Desiree Bender"/>
    <s v="allyson.keller@bilearner.com"/>
    <s v="PL"/>
    <s v="Active"/>
    <s v="Contract"/>
    <s v="Zone B"/>
    <s v="Part-Time"/>
    <s v="Resignation"/>
    <s v="Finish join stage start page your seem."/>
    <x v="4"/>
    <s v="Field Operations"/>
    <d v="1958-11-01T00:00:00"/>
    <x v="878"/>
    <s v="60-69"/>
    <s v="MA"/>
    <s v="Laborer"/>
    <x v="1"/>
    <n v="77070"/>
    <s v="Black"/>
    <s v="Widowed"/>
    <s v="Fully Meets"/>
    <n v="3"/>
  </r>
  <r>
    <n v="1330"/>
    <s v="Eddie"/>
    <s v="Bauer"/>
    <d v="2022-09-15T00:00:00"/>
    <x v="384"/>
    <x v="20"/>
    <x v="1"/>
    <x v="23"/>
    <s v="Jeremy Smith"/>
    <s v="eddie.bauer@bilearner.com"/>
    <s v="MSC"/>
    <s v="Active"/>
    <s v="Full-Time"/>
    <s v="Zone A"/>
    <s v="Part-Time"/>
    <s v="Retirement"/>
    <s v="Figure yard develop TV enjoy late standard."/>
    <x v="5"/>
    <s v="General - Con"/>
    <d v="1990-03-01T00:00:00"/>
    <x v="879"/>
    <s v="30-39"/>
    <s v="MA"/>
    <s v="Associate"/>
    <x v="0"/>
    <n v="66991"/>
    <s v="White"/>
    <s v="Divorced"/>
    <s v="Fully Meets"/>
    <n v="3"/>
  </r>
  <r>
    <n v="1331"/>
    <s v="Roger"/>
    <s v="Taylor"/>
    <d v="2021-08-11T00:00:00"/>
    <x v="0"/>
    <x v="0"/>
    <x v="0"/>
    <x v="23"/>
    <s v="Mary Taylor"/>
    <s v="roger.taylor@bilearner.com"/>
    <s v="TNS"/>
    <s v="Active"/>
    <s v="Full-Time"/>
    <s v="Zone C"/>
    <s v="Temporary"/>
    <s v="Unk"/>
    <m/>
    <x v="5"/>
    <s v="People Services"/>
    <d v="1946-10-20T00:00:00"/>
    <x v="880"/>
    <s v="70-79"/>
    <s v="MA"/>
    <s v="Intern"/>
    <x v="0"/>
    <n v="69431"/>
    <s v="Black"/>
    <s v="Widowed"/>
    <s v="Fully Meets"/>
    <n v="3"/>
  </r>
  <r>
    <n v="1332"/>
    <s v="Marshall"/>
    <s v="Sellers"/>
    <d v="2023-08-03T00:00:00"/>
    <x v="0"/>
    <x v="0"/>
    <x v="0"/>
    <x v="5"/>
    <s v="Barry Fitzgerald"/>
    <s v="marshall.sellers@bilearner.com"/>
    <s v="PYZ"/>
    <s v="Active"/>
    <s v="Contract"/>
    <s v="Zone B"/>
    <s v="Part-Time"/>
    <s v="Unk"/>
    <m/>
    <x v="5"/>
    <s v="Wireline Construction"/>
    <d v="1946-10-22T00:00:00"/>
    <x v="881"/>
    <s v="70-79"/>
    <s v="MA"/>
    <s v="Foreman"/>
    <x v="1"/>
    <n v="12089"/>
    <s v="Hispanic"/>
    <s v="Divorced"/>
    <s v="Fully Meets"/>
    <n v="3"/>
  </r>
  <r>
    <n v="1333"/>
    <s v="Cloe"/>
    <s v="Mcgrath"/>
    <d v="2022-03-14T00:00:00"/>
    <x v="0"/>
    <x v="0"/>
    <x v="0"/>
    <x v="5"/>
    <s v="Tracey Clark"/>
    <s v="cloe.mcgrath@bilearner.com"/>
    <s v="WBL"/>
    <s v="Active"/>
    <s v="Part-Time"/>
    <s v="Zone A"/>
    <s v="Part-Time"/>
    <s v="Unk"/>
    <m/>
    <x v="2"/>
    <s v="Field Operations"/>
    <d v="1978-04-15T00:00:00"/>
    <x v="882"/>
    <s v="40-49"/>
    <s v="MA"/>
    <s v="Laborer"/>
    <x v="1"/>
    <n v="74486"/>
    <s v="Black"/>
    <s v="Divorced"/>
    <s v="Fully Meets"/>
    <n v="3"/>
  </r>
  <r>
    <n v="1334"/>
    <s v="Susan"/>
    <s v="Gordon"/>
    <d v="2020-09-01T00:00:00"/>
    <x v="385"/>
    <x v="8"/>
    <x v="1"/>
    <x v="5"/>
    <s v="Christina Knight"/>
    <s v="susan.gordon@bilearner.com"/>
    <s v="NEL"/>
    <s v="Active"/>
    <s v="Full-Time"/>
    <s v="Zone B"/>
    <s v="Part-Time"/>
    <s v="Retirement"/>
    <s v="Authority our technology administration section."/>
    <x v="2"/>
    <s v="Underground"/>
    <d v="1952-09-23T00:00:00"/>
    <x v="883"/>
    <s v="70-79"/>
    <s v="MA"/>
    <s v="Laborer"/>
    <x v="1"/>
    <n v="15975"/>
    <s v="Other"/>
    <s v="Widowed"/>
    <s v="Fully Meets"/>
    <n v="3"/>
  </r>
  <r>
    <n v="1335"/>
    <s v="Makenna"/>
    <s v="Newton"/>
    <d v="2021-10-31T00:00:00"/>
    <x v="0"/>
    <x v="0"/>
    <x v="0"/>
    <x v="17"/>
    <s v="Debra Garza"/>
    <s v="makenna.newton@bilearner.com"/>
    <s v="NEL"/>
    <s v="Active"/>
    <s v="Contract"/>
    <s v="Zone A"/>
    <s v="Full-Time"/>
    <s v="Unk"/>
    <m/>
    <x v="4"/>
    <s v="General - Con"/>
    <d v="1947-11-24T00:00:00"/>
    <x v="611"/>
    <s v="70-79"/>
    <s v="MA"/>
    <s v="Technician"/>
    <x v="0"/>
    <n v="27425"/>
    <s v="White"/>
    <s v="Divorced"/>
    <s v="Fully Meets"/>
    <n v="3"/>
  </r>
  <r>
    <n v="1336"/>
    <s v="Kellen"/>
    <s v="Smith"/>
    <d v="2020-02-26T00:00:00"/>
    <x v="386"/>
    <x v="51"/>
    <x v="1"/>
    <x v="23"/>
    <s v="Ashley Petersen"/>
    <s v="kellen.smith@bilearner.com"/>
    <s v="TNS"/>
    <s v="Active"/>
    <s v="Full-Time"/>
    <s v="Zone A"/>
    <s v="Part-Time"/>
    <s v="Retirement"/>
    <s v="Author often return hold compare natural."/>
    <x v="5"/>
    <s v="Field Operations"/>
    <d v="1947-07-14T00:00:00"/>
    <x v="884"/>
    <s v="70-79"/>
    <s v="MA"/>
    <s v="Technician"/>
    <x v="0"/>
    <n v="88247"/>
    <s v="Black"/>
    <s v="Married"/>
    <s v="Fully Meets"/>
    <n v="3"/>
  </r>
  <r>
    <n v="1337"/>
    <s v="Sherlyn"/>
    <s v="Carroll"/>
    <d v="2018-08-10T00:00:00"/>
    <x v="387"/>
    <x v="32"/>
    <x v="1"/>
    <x v="23"/>
    <s v="Jamie Collins"/>
    <s v="sherlyn.carroll@bilearner.com"/>
    <s v="WBL"/>
    <s v="Active"/>
    <s v="Full-Time"/>
    <s v="Zone A"/>
    <s v="Temporary"/>
    <s v="Resignation"/>
    <s v="Wonder specific own others card. See else drop."/>
    <x v="5"/>
    <s v="General - Con"/>
    <d v="1953-03-30T00:00:00"/>
    <x v="885"/>
    <s v="70-79"/>
    <s v="MA"/>
    <s v="Safety Manager"/>
    <x v="0"/>
    <n v="71014"/>
    <s v="White"/>
    <s v="Single"/>
    <s v="Fully Meets"/>
    <n v="3"/>
  </r>
  <r>
    <n v="1338"/>
    <s v="Rogelio"/>
    <s v="Flores"/>
    <d v="2020-09-30T00:00:00"/>
    <x v="0"/>
    <x v="0"/>
    <x v="0"/>
    <x v="5"/>
    <s v="Stephen Ray"/>
    <s v="rogelio.flores@bilearner.com"/>
    <s v="BPC"/>
    <s v="Active"/>
    <s v="Contract"/>
    <s v="Zone C"/>
    <s v="Part-Time"/>
    <s v="Unk"/>
    <m/>
    <x v="5"/>
    <s v="Shop (Fleet)"/>
    <d v="1988-03-14T00:00:00"/>
    <x v="886"/>
    <s v="30-39"/>
    <s v="MA"/>
    <s v="Mechanic"/>
    <x v="1"/>
    <n v="90987"/>
    <s v="Other"/>
    <s v="Widowed"/>
    <s v="Fully Meets"/>
    <n v="3"/>
  </r>
  <r>
    <n v="1339"/>
    <s v="Kadence"/>
    <s v="Gentry"/>
    <d v="2021-04-01T00:00:00"/>
    <x v="388"/>
    <x v="40"/>
    <x v="1"/>
    <x v="5"/>
    <s v="Michael Norton"/>
    <s v="kadence.gentry@bilearner.com"/>
    <s v="CCDR"/>
    <s v="Active"/>
    <s v="Contract"/>
    <s v="Zone B"/>
    <s v="Temporary"/>
    <s v="Retirement"/>
    <s v="Though upon remember later."/>
    <x v="2"/>
    <s v="Wireline Construction"/>
    <d v="1981-11-19T00:00:00"/>
    <x v="887"/>
    <s v="40-49"/>
    <s v="MA"/>
    <s v="Foreman"/>
    <x v="1"/>
    <n v="47635"/>
    <s v="Hispanic"/>
    <s v="Widowed"/>
    <s v="Fully Meets"/>
    <n v="3"/>
  </r>
  <r>
    <n v="1340"/>
    <s v="Willow"/>
    <s v="Golden"/>
    <d v="2021-03-21T00:00:00"/>
    <x v="389"/>
    <x v="27"/>
    <x v="1"/>
    <x v="5"/>
    <s v="Diane Ramirez"/>
    <s v="willow.golden@bilearner.com"/>
    <s v="EW"/>
    <s v="Active"/>
    <s v="Full-Time"/>
    <s v="Zone B"/>
    <s v="Part-Time"/>
    <s v="Retirement"/>
    <s v="My himself avoid traditional simply wait."/>
    <x v="2"/>
    <s v="General - Eng"/>
    <d v="1945-03-22T00:00:00"/>
    <x v="888"/>
    <s v="80-89"/>
    <s v="MA"/>
    <s v="Engineer"/>
    <x v="1"/>
    <n v="37302"/>
    <s v="White"/>
    <s v="Divorced"/>
    <s v="Fully Meets"/>
    <n v="3"/>
  </r>
  <r>
    <n v="1341"/>
    <s v="Amiyah"/>
    <s v="Sims"/>
    <d v="2021-11-03T00:00:00"/>
    <x v="0"/>
    <x v="0"/>
    <x v="0"/>
    <x v="16"/>
    <s v="Ralph Sloan"/>
    <s v="amiyah.sims@bilearner.com"/>
    <s v="CCDR"/>
    <s v="Active"/>
    <s v="Part-Time"/>
    <s v="Zone C"/>
    <s v="Full-Time"/>
    <s v="Unk"/>
    <m/>
    <x v="4"/>
    <s v="Engineers"/>
    <d v="1979-02-22T00:00:00"/>
    <x v="889"/>
    <s v="40-49"/>
    <s v="MA"/>
    <s v="Engineer"/>
    <x v="0"/>
    <n v="76343"/>
    <s v="Hispanic"/>
    <s v="Single"/>
    <s v="Fully Meets"/>
    <n v="3"/>
  </r>
  <r>
    <n v="1342"/>
    <s v="Jeffery"/>
    <s v="Hogan"/>
    <d v="2019-06-22T00:00:00"/>
    <x v="390"/>
    <x v="8"/>
    <x v="1"/>
    <x v="23"/>
    <s v="Mark Willis"/>
    <s v="jeffery.hogan@bilearner.com"/>
    <s v="EW"/>
    <s v="Active"/>
    <s v="Full-Time"/>
    <s v="Zone B"/>
    <s v="Part-Time"/>
    <s v="Retirement"/>
    <s v="Win paper unit drug nearly card."/>
    <x v="5"/>
    <s v="Aerial"/>
    <d v="1985-06-30T00:00:00"/>
    <x v="890"/>
    <s v="40-49"/>
    <s v="MA"/>
    <s v="Lineman"/>
    <x v="0"/>
    <n v="2559"/>
    <s v="Asian"/>
    <s v="Single"/>
    <s v="Fully Meets"/>
    <n v="3"/>
  </r>
  <r>
    <n v="1343"/>
    <s v="Shaniya"/>
    <s v="Hamilton"/>
    <d v="2019-11-12T00:00:00"/>
    <x v="250"/>
    <x v="55"/>
    <x v="1"/>
    <x v="23"/>
    <s v="Joshua Huber"/>
    <s v="shaniya.hamilton@bilearner.com"/>
    <s v="MSC"/>
    <s v="Active"/>
    <s v="Contract"/>
    <s v="Zone B"/>
    <s v="Temporary"/>
    <s v="Voluntary"/>
    <s v="Effort situation use necessary."/>
    <x v="5"/>
    <s v="Shop (Fleet)"/>
    <d v="1958-05-31T00:00:00"/>
    <x v="891"/>
    <s v="60-69"/>
    <s v="MA"/>
    <s v="Manager"/>
    <x v="0"/>
    <n v="68008"/>
    <s v="White"/>
    <s v="Married"/>
    <s v="Fully Meets"/>
    <n v="3"/>
  </r>
  <r>
    <n v="1344"/>
    <s v="Johan"/>
    <s v="Willis"/>
    <d v="2022-09-20T00:00:00"/>
    <x v="0"/>
    <x v="0"/>
    <x v="0"/>
    <x v="23"/>
    <s v="John Clark MD"/>
    <s v="johan.willis@bilearner.com"/>
    <s v="TNS"/>
    <s v="Active"/>
    <s v="Part-Time"/>
    <s v="Zone A"/>
    <s v="Part-Time"/>
    <s v="Unk"/>
    <m/>
    <x v="5"/>
    <s v="General - Con"/>
    <d v="1980-12-21T00:00:00"/>
    <x v="892"/>
    <s v="40-49"/>
    <s v="MA"/>
    <s v="Foreman"/>
    <x v="1"/>
    <n v="93554"/>
    <s v="White"/>
    <s v="Single"/>
    <s v="Fully Meets"/>
    <n v="3"/>
  </r>
  <r>
    <n v="1345"/>
    <s v="Seth"/>
    <s v="Alvarez"/>
    <d v="2023-01-27T00:00:00"/>
    <x v="0"/>
    <x v="0"/>
    <x v="0"/>
    <x v="5"/>
    <s v="Amy Jones"/>
    <s v="seth.alvarez@bilearner.com"/>
    <s v="PYZ"/>
    <s v="Active"/>
    <s v="Full-Time"/>
    <s v="Zone A"/>
    <s v="Full-Time"/>
    <s v="Unk"/>
    <m/>
    <x v="5"/>
    <s v="Fielders"/>
    <d v="1978-05-13T00:00:00"/>
    <x v="893"/>
    <s v="40-49"/>
    <s v="MA"/>
    <s v="Engineer"/>
    <x v="1"/>
    <n v="85275"/>
    <s v="Other"/>
    <s v="Single"/>
    <s v="Fully Meets"/>
    <n v="3"/>
  </r>
  <r>
    <n v="1346"/>
    <s v="Aron"/>
    <s v="Grant"/>
    <d v="2021-02-21T00:00:00"/>
    <x v="391"/>
    <x v="3"/>
    <x v="1"/>
    <x v="5"/>
    <s v="Maurice Krause"/>
    <s v="aron.grant@bilearner.com"/>
    <s v="WBL"/>
    <s v="Active"/>
    <s v="Contract"/>
    <s v="Zone C"/>
    <s v="Temporary"/>
    <s v="Retirement"/>
    <s v="Today situation minute figure friend opportunity."/>
    <x v="2"/>
    <s v="Field Operations"/>
    <d v="1948-09-13T00:00:00"/>
    <x v="894"/>
    <s v="70-79"/>
    <s v="MA"/>
    <s v="Laborer"/>
    <x v="1"/>
    <n v="37276"/>
    <s v="White"/>
    <s v="Divorced"/>
    <s v="Fully Meets"/>
    <n v="3"/>
  </r>
  <r>
    <n v="1347"/>
    <s v="Haleigh"/>
    <s v="Carter"/>
    <d v="2022-03-04T00:00:00"/>
    <x v="392"/>
    <x v="33"/>
    <x v="1"/>
    <x v="5"/>
    <s v="Amy Griffin"/>
    <s v="haleigh.carter@bilearner.com"/>
    <s v="NEL"/>
    <s v="Active"/>
    <s v="Part-Time"/>
    <s v="Zone B"/>
    <s v="Full-Time"/>
    <s v="Retirement"/>
    <s v="Guess fight various decade second pattern."/>
    <x v="2"/>
    <s v="General - Con"/>
    <d v="1995-03-21T00:00:00"/>
    <x v="895"/>
    <s v="30-39"/>
    <s v="MA"/>
    <s v="Coordinator"/>
    <x v="1"/>
    <n v="54734"/>
    <s v="Hispanic"/>
    <s v="Married"/>
    <s v="Fully Meets"/>
    <n v="3"/>
  </r>
  <r>
    <n v="1348"/>
    <s v="Tatiana"/>
    <s v="Ayala"/>
    <d v="2019-04-21T00:00:00"/>
    <x v="66"/>
    <x v="23"/>
    <x v="1"/>
    <x v="16"/>
    <s v="Debra Gomez"/>
    <s v="tatiana.ayala@bilearner.com"/>
    <s v="WBL"/>
    <s v="Future Start"/>
    <s v="Contract"/>
    <s v="Zone C"/>
    <s v="Part-Time"/>
    <s v="Involuntary"/>
    <s v="They behind war evening. Particular film war yes."/>
    <x v="4"/>
    <s v="Field Operations"/>
    <d v="1993-04-13T00:00:00"/>
    <x v="896"/>
    <s v="30-39"/>
    <s v="MA"/>
    <s v="Engineer"/>
    <x v="0"/>
    <n v="34961"/>
    <s v="Other"/>
    <s v="Married"/>
    <s v="Fully Meets"/>
    <n v="3"/>
  </r>
  <r>
    <n v="1349"/>
    <s v="Kaylynn"/>
    <s v="Mcguire"/>
    <d v="2021-08-02T00:00:00"/>
    <x v="165"/>
    <x v="22"/>
    <x v="1"/>
    <x v="23"/>
    <s v="Jeremy Pope"/>
    <s v="kaylynn.mcguire@bilearner.com"/>
    <s v="EW"/>
    <s v="Active"/>
    <s v="Full-Time"/>
    <s v="Zone B"/>
    <s v="Part-Time"/>
    <s v="Retirement"/>
    <s v="Behind bar item management."/>
    <x v="5"/>
    <s v="Safety"/>
    <d v="1949-11-27T00:00:00"/>
    <x v="897"/>
    <s v="70-79"/>
    <s v="MA"/>
    <s v="Manager"/>
    <x v="0"/>
    <n v="33234"/>
    <s v="White"/>
    <s v="Divorced"/>
    <s v="Fully Meets"/>
    <n v="3"/>
  </r>
  <r>
    <n v="1350"/>
    <s v="Timothy"/>
    <s v="Villarreal"/>
    <d v="2022-03-04T00:00:00"/>
    <x v="0"/>
    <x v="0"/>
    <x v="0"/>
    <x v="23"/>
    <s v="Jeffrey Williams"/>
    <s v="timothy.villarreal@bilearner.com"/>
    <s v="MSC"/>
    <s v="Active"/>
    <s v="Part-Time"/>
    <s v="Zone B"/>
    <s v="Temporary"/>
    <s v="Unk"/>
    <m/>
    <x v="5"/>
    <s v="Field Operations"/>
    <d v="1968-11-02T00:00:00"/>
    <x v="898"/>
    <s v="50-59"/>
    <s v="MA"/>
    <s v="Laborer"/>
    <x v="0"/>
    <n v="45030"/>
    <s v="Black"/>
    <s v="Divorced"/>
    <s v="Fully Meets"/>
    <n v="3"/>
  </r>
  <r>
    <n v="1351"/>
    <s v="Elliott"/>
    <s v="Petersen"/>
    <d v="2021-03-28T00:00:00"/>
    <x v="0"/>
    <x v="0"/>
    <x v="0"/>
    <x v="23"/>
    <s v="Daniel Cooper"/>
    <s v="elliott.petersen@bilearner.com"/>
    <s v="TNS"/>
    <s v="Active"/>
    <s v="Contract"/>
    <s v="Zone C"/>
    <s v="Part-Time"/>
    <s v="Unk"/>
    <m/>
    <x v="5"/>
    <s v="Field Operations"/>
    <d v="1998-03-05T00:00:00"/>
    <x v="899"/>
    <s v="20-29"/>
    <s v="MA"/>
    <s v="Tower Hand"/>
    <x v="1"/>
    <n v="38846"/>
    <s v="White"/>
    <s v="Divorced"/>
    <s v="Fully Meets"/>
    <n v="3"/>
  </r>
  <r>
    <n v="1352"/>
    <s v="Lily"/>
    <s v="Tyler"/>
    <d v="2018-08-08T00:00:00"/>
    <x v="393"/>
    <x v="52"/>
    <x v="1"/>
    <x v="5"/>
    <s v="Chase Ho"/>
    <s v="lily.tyler@bilearner.com"/>
    <s v="PYZ"/>
    <s v="Active"/>
    <s v="Contract"/>
    <s v="Zone B"/>
    <s v="Full-Time"/>
    <s v="Voluntary"/>
    <s v="Series significant out."/>
    <x v="5"/>
    <s v="Field Operations"/>
    <d v="1974-06-18T00:00:00"/>
    <x v="900"/>
    <s v="50-59"/>
    <s v="MA"/>
    <s v="Technician"/>
    <x v="1"/>
    <n v="43568"/>
    <s v="Other"/>
    <s v="Divorced"/>
    <s v="Fully Meets"/>
    <n v="3"/>
  </r>
  <r>
    <n v="1353"/>
    <s v="Noe"/>
    <s v="Mann"/>
    <d v="2020-09-15T00:00:00"/>
    <x v="394"/>
    <x v="22"/>
    <x v="1"/>
    <x v="5"/>
    <s v="Felicia Bailey"/>
    <s v="noe.mann@bilearner.com"/>
    <s v="WBL"/>
    <s v="Active"/>
    <s v="Part-Time"/>
    <s v="Zone A"/>
    <s v="Temporary"/>
    <s v="Involuntary"/>
    <s v="Will message south game."/>
    <x v="2"/>
    <s v="Field Operations"/>
    <d v="1946-03-04T00:00:00"/>
    <x v="901"/>
    <s v="70-79"/>
    <s v="MA"/>
    <s v="Supervisor"/>
    <x v="1"/>
    <n v="48891"/>
    <s v="White"/>
    <s v="Single"/>
    <s v="Fully Meets"/>
    <n v="3"/>
  </r>
  <r>
    <n v="1354"/>
    <s v="Christina"/>
    <s v="Terry"/>
    <d v="2020-10-28T00:00:00"/>
    <x v="319"/>
    <x v="40"/>
    <x v="1"/>
    <x v="16"/>
    <s v="Christopher Jones"/>
    <s v="christina.terry@bilearner.com"/>
    <s v="WBL"/>
    <s v="Future Start"/>
    <s v="Full-Time"/>
    <s v="Zone C"/>
    <s v="Full-Time"/>
    <s v="Involuntary"/>
    <s v="Wear happen goal choice must."/>
    <x v="4"/>
    <s v="Field Operations"/>
    <d v="1959-05-07T00:00:00"/>
    <x v="736"/>
    <s v="60-69"/>
    <s v="MA"/>
    <s v="Top Hand"/>
    <x v="0"/>
    <n v="79778"/>
    <s v="Black"/>
    <s v="Widowed"/>
    <s v="Fully Meets"/>
    <n v="3"/>
  </r>
  <r>
    <n v="1355"/>
    <s v="Niko"/>
    <s v="Durham"/>
    <d v="2021-06-16T00:00:00"/>
    <x v="395"/>
    <x v="34"/>
    <x v="1"/>
    <x v="22"/>
    <s v="Alec Taylor"/>
    <s v="niko.durham@bilearner.com"/>
    <s v="SVG"/>
    <s v="Active"/>
    <s v="Full-Time"/>
    <s v="Zone B"/>
    <s v="Temporary"/>
    <s v="Resignation"/>
    <s v="Common paper smile way career capital."/>
    <x v="5"/>
    <s v="General - Con"/>
    <d v="1945-05-20T00:00:00"/>
    <x v="902"/>
    <s v="80-89"/>
    <s v="MA"/>
    <s v="Coordinator"/>
    <x v="0"/>
    <n v="79459"/>
    <s v="Hispanic"/>
    <s v="Single"/>
    <s v="Fully Meets"/>
    <n v="3"/>
  </r>
  <r>
    <n v="1356"/>
    <s v="Dante"/>
    <s v="Strong"/>
    <d v="2023-03-20T00:00:00"/>
    <x v="376"/>
    <x v="19"/>
    <x v="1"/>
    <x v="23"/>
    <s v="Ronald Jones"/>
    <s v="dante.strong@bilearner.com"/>
    <s v="EW"/>
    <s v="Active"/>
    <s v="Part-Time"/>
    <s v="Zone A"/>
    <s v="Temporary"/>
    <s v="Voluntary"/>
    <s v="List remember benefit memory also deal people."/>
    <x v="5"/>
    <s v="Engineers"/>
    <d v="1988-06-12T00:00:00"/>
    <x v="903"/>
    <s v="30-39"/>
    <s v="MA"/>
    <s v="Engineer"/>
    <x v="0"/>
    <n v="93230"/>
    <s v="Hispanic"/>
    <s v="Married"/>
    <s v="Fully Meets"/>
    <n v="3"/>
  </r>
  <r>
    <n v="1357"/>
    <s v="Angeline"/>
    <s v="Perez"/>
    <d v="2018-09-07T00:00:00"/>
    <x v="396"/>
    <x v="49"/>
    <x v="1"/>
    <x v="23"/>
    <s v="Mrs. Tracy Cisneros DDS"/>
    <s v="angeline.perez@bilearner.com"/>
    <s v="MSC"/>
    <s v="Active"/>
    <s v="Full-Time"/>
    <s v="Zone C"/>
    <s v="Temporary"/>
    <s v="Retirement"/>
    <s v="Fast whether mouth physical."/>
    <x v="5"/>
    <s v="Engineers"/>
    <d v="1972-07-04T00:00:00"/>
    <x v="904"/>
    <s v="50-59"/>
    <s v="MA"/>
    <s v="Principal"/>
    <x v="1"/>
    <n v="74550"/>
    <s v="Black"/>
    <s v="Divorced"/>
    <s v="Fully Meets"/>
    <n v="3"/>
  </r>
  <r>
    <n v="1358"/>
    <s v="Jairo"/>
    <s v="Blanchard"/>
    <d v="2018-11-08T00:00:00"/>
    <x v="95"/>
    <x v="48"/>
    <x v="1"/>
    <x v="23"/>
    <s v="Isabella Hawkins"/>
    <s v="jairo.blanchard@bilearner.com"/>
    <s v="TNS"/>
    <s v="Active"/>
    <s v="Part-Time"/>
    <s v="Zone B"/>
    <s v="Full-Time"/>
    <s v="Retirement"/>
    <s v="Involve study commercial billion and."/>
    <x v="5"/>
    <s v="Field Operations"/>
    <d v="1996-03-29T00:00:00"/>
    <x v="905"/>
    <s v="20-29"/>
    <s v="MA"/>
    <s v="Laborer"/>
    <x v="1"/>
    <n v="1706"/>
    <s v="Black"/>
    <s v="Married"/>
    <s v="Fully Meets"/>
    <n v="3"/>
  </r>
  <r>
    <n v="1359"/>
    <s v="Rishi"/>
    <s v="Watkins"/>
    <d v="2019-01-26T00:00:00"/>
    <x v="0"/>
    <x v="0"/>
    <x v="0"/>
    <x v="5"/>
    <s v="Kendra Garcia"/>
    <s v="rishi.watkins@bilearner.com"/>
    <s v="BPC"/>
    <s v="Active"/>
    <s v="Full-Time"/>
    <s v="Zone A"/>
    <s v="Part-Time"/>
    <s v="Unk"/>
    <m/>
    <x v="5"/>
    <s v="Catv"/>
    <d v="1998-03-19T00:00:00"/>
    <x v="906"/>
    <s v="20-29"/>
    <s v="MA"/>
    <s v="Foreman"/>
    <x v="1"/>
    <n v="50894"/>
    <s v="Asian"/>
    <s v="Married"/>
    <s v="Fully Meets"/>
    <n v="3"/>
  </r>
  <r>
    <n v="1360"/>
    <s v="Immanuel"/>
    <s v="Goodwin"/>
    <d v="2021-08-30T00:00:00"/>
    <x v="0"/>
    <x v="0"/>
    <x v="0"/>
    <x v="5"/>
    <s v="Dawn Williams"/>
    <s v="immanuel.goodwin@bilearner.com"/>
    <s v="CCDR"/>
    <s v="Active"/>
    <s v="Contract"/>
    <s v="Zone B"/>
    <s v="Full-Time"/>
    <s v="Unk"/>
    <m/>
    <x v="2"/>
    <s v="Field Operations"/>
    <d v="1964-09-25T00:00:00"/>
    <x v="907"/>
    <s v="60-69"/>
    <s v="MA"/>
    <s v="Technician"/>
    <x v="1"/>
    <n v="27367"/>
    <s v="Asian"/>
    <s v="Divorced"/>
    <s v="PIP"/>
    <n v="3"/>
  </r>
  <r>
    <n v="1361"/>
    <s v="Elle"/>
    <s v="Berry"/>
    <d v="2023-03-08T00:00:00"/>
    <x v="386"/>
    <x v="11"/>
    <x v="1"/>
    <x v="15"/>
    <s v="Rebecca Randolph"/>
    <s v="elle.berry@bilearner.com"/>
    <s v="BPC"/>
    <s v="Future Start"/>
    <s v="Full-Time"/>
    <s v="Zone A"/>
    <s v="Full-Time"/>
    <s v="Voluntary"/>
    <s v="Second scene guy age alone sing year pick."/>
    <x v="5"/>
    <s v="Aerial"/>
    <d v="1949-09-26T00:00:00"/>
    <x v="908"/>
    <s v="70-79"/>
    <s v="MA"/>
    <s v="Supervisor"/>
    <x v="0"/>
    <n v="18484"/>
    <s v="Black"/>
    <s v="Married"/>
    <s v="Exceeds"/>
    <n v="3"/>
  </r>
  <r>
    <n v="1362"/>
    <s v="Raphael"/>
    <s v="Francis"/>
    <d v="2019-11-10T00:00:00"/>
    <x v="397"/>
    <x v="14"/>
    <x v="1"/>
    <x v="22"/>
    <s v="William Page"/>
    <s v="raphael.francis@bilearner.com"/>
    <s v="SVG"/>
    <s v="Active"/>
    <s v="Full-Time"/>
    <s v="Zone C"/>
    <s v="Part-Time"/>
    <s v="Retirement"/>
    <s v="Rock entire unit amount hope seem hotel."/>
    <x v="5"/>
    <s v="General - Con"/>
    <d v="1983-10-11T00:00:00"/>
    <x v="909"/>
    <s v="40-49"/>
    <s v="MA"/>
    <s v="Technician"/>
    <x v="0"/>
    <n v="36283"/>
    <s v="Asian"/>
    <s v="Widowed"/>
    <s v="Exceeds"/>
    <n v="3"/>
  </r>
  <r>
    <n v="1363"/>
    <s v="Hadley"/>
    <s v="Barrett"/>
    <d v="2023-07-28T00:00:00"/>
    <x v="0"/>
    <x v="0"/>
    <x v="0"/>
    <x v="23"/>
    <s v="Deborah Johnson"/>
    <s v="hadley.barrett@bilearner.com"/>
    <s v="EW"/>
    <s v="Active"/>
    <s v="Full-Time"/>
    <s v="Zone A"/>
    <s v="Full-Time"/>
    <s v="Unk"/>
    <m/>
    <x v="5"/>
    <s v="General - Con"/>
    <d v="1982-04-21T00:00:00"/>
    <x v="910"/>
    <s v="40-49"/>
    <s v="MA"/>
    <s v="Laborer"/>
    <x v="0"/>
    <n v="82125"/>
    <s v="Asian"/>
    <s v="Divorced"/>
    <s v="PIP"/>
    <n v="3"/>
  </r>
  <r>
    <n v="1364"/>
    <s v="Mollie"/>
    <s v="Jenkins"/>
    <d v="2019-04-03T00:00:00"/>
    <x v="398"/>
    <x v="26"/>
    <x v="1"/>
    <x v="23"/>
    <s v="Danny Williams"/>
    <s v="mollie.jenkins@bilearner.com"/>
    <s v="MSC"/>
    <s v="Active"/>
    <s v="Contract"/>
    <s v="Zone C"/>
    <s v="Temporary"/>
    <s v="Voluntary"/>
    <s v="Create although card she best and music."/>
    <x v="5"/>
    <s v="Finance &amp; Accounting"/>
    <d v="1973-01-20T00:00:00"/>
    <x v="911"/>
    <s v="50-59"/>
    <s v="MA"/>
    <s v="Administration"/>
    <x v="1"/>
    <n v="32101"/>
    <s v="White"/>
    <s v="Divorced"/>
    <s v="Exceeds"/>
    <n v="3"/>
  </r>
  <r>
    <n v="1365"/>
    <s v="Cali"/>
    <s v="Nolan"/>
    <d v="2019-07-24T00:00:00"/>
    <x v="0"/>
    <x v="0"/>
    <x v="0"/>
    <x v="23"/>
    <s v="Misty Collier"/>
    <s v="cali.nolan@bilearner.com"/>
    <s v="TNS"/>
    <s v="Active"/>
    <s v="Contract"/>
    <s v="Zone C"/>
    <s v="Part-Time"/>
    <s v="Unk"/>
    <m/>
    <x v="5"/>
    <s v="Field Operations"/>
    <d v="1982-07-13T00:00:00"/>
    <x v="912"/>
    <s v="40-49"/>
    <s v="MA"/>
    <s v="Lineman"/>
    <x v="1"/>
    <n v="64340"/>
    <s v="Hispanic"/>
    <s v="Widowed"/>
    <s v="Exceeds"/>
    <n v="3"/>
  </r>
  <r>
    <n v="1366"/>
    <s v="Malik"/>
    <s v="Crane"/>
    <d v="2022-04-29T00:00:00"/>
    <x v="399"/>
    <x v="20"/>
    <x v="1"/>
    <x v="5"/>
    <s v="Peter Ortiz"/>
    <s v="malik.crane@bilearner.com"/>
    <s v="PYZ"/>
    <s v="Active"/>
    <s v="Contract"/>
    <s v="Zone B"/>
    <s v="Temporary"/>
    <s v="Voluntary"/>
    <s v="Just information assume act possible work later."/>
    <x v="2"/>
    <s v="General - Con"/>
    <d v="1950-01-15T00:00:00"/>
    <x v="913"/>
    <s v="70-79"/>
    <s v="MA"/>
    <s v="Laborer"/>
    <x v="1"/>
    <n v="14151"/>
    <s v="Black"/>
    <s v="Single"/>
    <s v="Exceeds"/>
    <n v="3"/>
  </r>
  <r>
    <n v="1367"/>
    <s v="Bryce"/>
    <s v="Higgins"/>
    <d v="2020-10-06T00:00:00"/>
    <x v="0"/>
    <x v="0"/>
    <x v="0"/>
    <x v="5"/>
    <s v="Jeremy Frye"/>
    <s v="bryce.higgins@bilearner.com"/>
    <s v="WBL"/>
    <s v="Active"/>
    <s v="Part-Time"/>
    <s v="Zone B"/>
    <s v="Temporary"/>
    <s v="Unk"/>
    <m/>
    <x v="2"/>
    <s v="Executive"/>
    <d v="1990-08-12T00:00:00"/>
    <x v="914"/>
    <s v="30-39"/>
    <s v="MA"/>
    <s v="Coordinator"/>
    <x v="0"/>
    <n v="61754"/>
    <s v="White"/>
    <s v="Divorced"/>
    <s v="Exceeds"/>
    <n v="3"/>
  </r>
  <r>
    <n v="1368"/>
    <s v="Beatrice"/>
    <s v="Bean"/>
    <d v="2020-04-04T00:00:00"/>
    <x v="0"/>
    <x v="0"/>
    <x v="0"/>
    <x v="15"/>
    <s v="Leah Boyd"/>
    <s v="beatrice.bean@bilearner.com"/>
    <s v="PYZ"/>
    <s v="Active"/>
    <s v="Part-Time"/>
    <s v="Zone C"/>
    <s v="Temporary"/>
    <s v="Unk"/>
    <m/>
    <x v="5"/>
    <s v="General - Sga"/>
    <d v="1993-08-26T00:00:00"/>
    <x v="915"/>
    <s v="30-39"/>
    <s v="MA"/>
    <s v="Estimator"/>
    <x v="0"/>
    <n v="24157"/>
    <s v="White"/>
    <s v="Widowed"/>
    <s v="Exceeds"/>
    <n v="3"/>
  </r>
  <r>
    <n v="1369"/>
    <s v="Shea"/>
    <s v="Novak"/>
    <d v="2021-03-26T00:00:00"/>
    <x v="0"/>
    <x v="0"/>
    <x v="0"/>
    <x v="22"/>
    <s v="Darren Zimmerman"/>
    <s v="shea.novak@bilearner.com"/>
    <s v="CCDR"/>
    <s v="Active"/>
    <s v="Contract"/>
    <s v="Zone C"/>
    <s v="Full-Time"/>
    <s v="Unk"/>
    <m/>
    <x v="1"/>
    <s v="Aerial"/>
    <d v="1974-03-24T00:00:00"/>
    <x v="916"/>
    <s v="50-59"/>
    <s v="MA"/>
    <s v="Foreman"/>
    <x v="0"/>
    <n v="6564"/>
    <s v="Black"/>
    <s v="Married"/>
    <s v="Exceeds"/>
    <n v="3"/>
  </r>
  <r>
    <n v="1370"/>
    <s v="Mateo"/>
    <s v="Mcdaniel"/>
    <d v="2022-05-19T00:00:00"/>
    <x v="0"/>
    <x v="0"/>
    <x v="0"/>
    <x v="22"/>
    <s v="Tommy Obrien"/>
    <s v="mateo.mcdaniel@bilearner.com"/>
    <s v="SVG"/>
    <s v="Active"/>
    <s v="Part-Time"/>
    <s v="Zone A"/>
    <s v="Temporary"/>
    <s v="Unk"/>
    <m/>
    <x v="5"/>
    <s v="General - Con"/>
    <d v="1992-12-13T00:00:00"/>
    <x v="917"/>
    <s v="30-39"/>
    <s v="MA"/>
    <s v="Locator"/>
    <x v="0"/>
    <n v="55619"/>
    <s v="Black"/>
    <s v="Married"/>
    <s v="Exceeds"/>
    <n v="3"/>
  </r>
  <r>
    <n v="1371"/>
    <s v="Arianna"/>
    <s v="Carlson"/>
    <d v="2021-08-28T00:00:00"/>
    <x v="400"/>
    <x v="21"/>
    <x v="1"/>
    <x v="23"/>
    <s v="Mrs. Nicole Garrison MD"/>
    <s v="arianna.carlson@bilearner.com"/>
    <s v="EW"/>
    <s v="Active"/>
    <s v="Contract"/>
    <s v="Zone A"/>
    <s v="Part-Time"/>
    <s v="Involuntary"/>
    <s v="Tax thousand few tonight seek."/>
    <x v="5"/>
    <s v="Field Operations"/>
    <d v="1957-05-07T00:00:00"/>
    <x v="918"/>
    <s v="60-69"/>
    <s v="MA"/>
    <s v="Technician"/>
    <x v="0"/>
    <n v="26844"/>
    <s v="Black"/>
    <s v="Married"/>
    <s v="Exceeds"/>
    <n v="3"/>
  </r>
  <r>
    <n v="1372"/>
    <s v="Frankie"/>
    <s v="Davenport"/>
    <d v="2022-11-24T00:00:00"/>
    <x v="0"/>
    <x v="0"/>
    <x v="0"/>
    <x v="23"/>
    <s v="Gary Clark"/>
    <s v="frankie.davenport@bilearner.com"/>
    <s v="MSC"/>
    <s v="Active"/>
    <s v="Contract"/>
    <s v="Zone A"/>
    <s v="Full-Time"/>
    <s v="Unk"/>
    <m/>
    <x v="5"/>
    <s v="Aerial"/>
    <d v="1991-08-19T00:00:00"/>
    <x v="919"/>
    <s v="30-39"/>
    <s v="MA"/>
    <s v="Foreman"/>
    <x v="1"/>
    <n v="34610"/>
    <s v="White"/>
    <s v="Single"/>
    <s v="Exceeds"/>
    <n v="3"/>
  </r>
  <r>
    <n v="1373"/>
    <s v="Morgan"/>
    <s v="Hammond"/>
    <d v="2022-01-12T00:00:00"/>
    <x v="14"/>
    <x v="28"/>
    <x v="1"/>
    <x v="23"/>
    <s v="Tina Shaw"/>
    <s v="morgan.hammond@bilearner.com"/>
    <s v="TNS"/>
    <s v="Active"/>
    <s v="Contract"/>
    <s v="Zone A"/>
    <s v="Part-Time"/>
    <s v="Resignation"/>
    <s v="Account Republican reduce right."/>
    <x v="5"/>
    <s v="Field Operations"/>
    <d v="1986-04-20T00:00:00"/>
    <x v="920"/>
    <s v="30-39"/>
    <s v="MA"/>
    <s v="Laborer"/>
    <x v="1"/>
    <n v="20630"/>
    <s v="Other"/>
    <s v="Divorced"/>
    <s v="Exceeds"/>
    <n v="3"/>
  </r>
  <r>
    <n v="1374"/>
    <s v="Judith"/>
    <s v="Mccullough"/>
    <d v="2019-07-07T00:00:00"/>
    <x v="0"/>
    <x v="0"/>
    <x v="0"/>
    <x v="5"/>
    <s v="Stephen Myers"/>
    <s v="judith.mccullough@bilearner.com"/>
    <s v="PYZ"/>
    <s v="Active"/>
    <s v="Part-Time"/>
    <s v="Zone B"/>
    <s v="Temporary"/>
    <s v="Unk"/>
    <m/>
    <x v="2"/>
    <s v="Aerial"/>
    <d v="1942-09-12T00:00:00"/>
    <x v="921"/>
    <s v="80-89"/>
    <s v="MA"/>
    <s v="Foreman"/>
    <x v="0"/>
    <n v="78109"/>
    <s v="White"/>
    <s v="Married"/>
    <s v="Exceeds"/>
    <n v="3"/>
  </r>
  <r>
    <n v="1375"/>
    <s v="Luca"/>
    <s v="Francis"/>
    <d v="2021-07-14T00:00:00"/>
    <x v="0"/>
    <x v="0"/>
    <x v="0"/>
    <x v="15"/>
    <s v="Jeremy Anderson"/>
    <s v="luca.francis@bilearner.com"/>
    <s v="PYZ"/>
    <s v="Active"/>
    <s v="Contract"/>
    <s v="Zone B"/>
    <s v="Full-Time"/>
    <s v="Unk"/>
    <m/>
    <x v="5"/>
    <s v="Technology / It"/>
    <d v="1999-07-07T00:00:00"/>
    <x v="922"/>
    <s v="20-29"/>
    <s v="MA"/>
    <s v="Intern"/>
    <x v="0"/>
    <n v="1498"/>
    <s v="Asian"/>
    <s v="Divorced"/>
    <s v="Exceeds"/>
    <n v="3"/>
  </r>
  <r>
    <n v="1376"/>
    <s v="Mallory"/>
    <s v="Figueroa"/>
    <d v="2019-12-03T00:00:00"/>
    <x v="401"/>
    <x v="2"/>
    <x v="1"/>
    <x v="22"/>
    <s v="Linda Brown"/>
    <s v="mallory.figueroa@bilearner.com"/>
    <s v="CCDR"/>
    <s v="Active"/>
    <s v="Full-Time"/>
    <s v="Zone B"/>
    <s v="Temporary"/>
    <s v="Retirement"/>
    <s v="Example field consider before old yes on since."/>
    <x v="1"/>
    <s v="Field Operations"/>
    <d v="1958-12-08T00:00:00"/>
    <x v="923"/>
    <s v="60-69"/>
    <s v="MA"/>
    <s v="Supervisor"/>
    <x v="0"/>
    <n v="30890"/>
    <s v="Other"/>
    <s v="Single"/>
    <s v="Exceeds"/>
    <n v="3"/>
  </r>
  <r>
    <n v="1377"/>
    <s v="Larissa"/>
    <s v="Douglas"/>
    <d v="2021-03-03T00:00:00"/>
    <x v="93"/>
    <x v="26"/>
    <x v="1"/>
    <x v="22"/>
    <s v="Harry Ellis"/>
    <s v="larissa.douglas@bilearner.com"/>
    <s v="SVG"/>
    <s v="Active"/>
    <s v="Part-Time"/>
    <s v="Zone A"/>
    <s v="Full-Time"/>
    <s v="Resignation"/>
    <s v="Current budget certain interview increase."/>
    <x v="5"/>
    <s v="General - Con"/>
    <d v="1968-05-18T00:00:00"/>
    <x v="924"/>
    <s v="50-59"/>
    <s v="MA"/>
    <s v="Technician"/>
    <x v="0"/>
    <n v="67773"/>
    <s v="White"/>
    <s v="Divorced"/>
    <s v="Exceeds"/>
    <n v="3"/>
  </r>
  <r>
    <n v="1378"/>
    <s v="Konnor"/>
    <s v="Rivas"/>
    <d v="2022-06-13T00:00:00"/>
    <x v="0"/>
    <x v="0"/>
    <x v="0"/>
    <x v="23"/>
    <s v="Michael Mathis"/>
    <s v="konnor.rivas@bilearner.com"/>
    <s v="EW"/>
    <s v="Active"/>
    <s v="Full-Time"/>
    <s v="Zone C"/>
    <s v="Part-Time"/>
    <s v="Unk"/>
    <m/>
    <x v="5"/>
    <s v="Fielders"/>
    <d v="1975-03-06T00:00:00"/>
    <x v="925"/>
    <s v="50-59"/>
    <s v="MA"/>
    <s v="Engineer"/>
    <x v="0"/>
    <n v="12640"/>
    <s v="White"/>
    <s v="Married"/>
    <s v="PIP"/>
    <n v="3"/>
  </r>
  <r>
    <n v="1379"/>
    <s v="Fernanda"/>
    <s v="Yu"/>
    <d v="2023-01-23T00:00:00"/>
    <x v="0"/>
    <x v="0"/>
    <x v="0"/>
    <x v="23"/>
    <s v="Vincent Snyder"/>
    <s v="fernanda.yu@bilearner.com"/>
    <s v="MSC"/>
    <s v="Active"/>
    <s v="Part-Time"/>
    <s v="Zone A"/>
    <s v="Temporary"/>
    <s v="Unk"/>
    <m/>
    <x v="5"/>
    <s v="General - Sga"/>
    <d v="1984-10-21T00:00:00"/>
    <x v="926"/>
    <s v="40-49"/>
    <s v="MA"/>
    <s v="Supervisor"/>
    <x v="1"/>
    <n v="64384"/>
    <s v="White"/>
    <s v="Widowed"/>
    <s v="Exceeds"/>
    <n v="3"/>
  </r>
  <r>
    <n v="1380"/>
    <s v="Solomon"/>
    <s v="Paul"/>
    <d v="2020-09-06T00:00:00"/>
    <x v="0"/>
    <x v="0"/>
    <x v="0"/>
    <x v="23"/>
    <s v="Mr. Richard Hicks MD"/>
    <s v="solomon.paul@bilearner.com"/>
    <s v="TNS"/>
    <s v="Active"/>
    <s v="Part-Time"/>
    <s v="Zone A"/>
    <s v="Temporary"/>
    <s v="Unk"/>
    <m/>
    <x v="5"/>
    <s v="Field Operations"/>
    <d v="1953-05-04T00:00:00"/>
    <x v="927"/>
    <s v="70-79"/>
    <s v="MA"/>
    <s v="Laborer"/>
    <x v="1"/>
    <n v="3676"/>
    <s v="Hispanic"/>
    <s v="Single"/>
    <s v="Exceeds"/>
    <n v="3"/>
  </r>
  <r>
    <n v="1381"/>
    <s v="Emiliano"/>
    <s v="Young"/>
    <d v="2022-10-17T00:00:00"/>
    <x v="0"/>
    <x v="0"/>
    <x v="0"/>
    <x v="5"/>
    <s v="Chad Crawford"/>
    <s v="emiliano.young@bilearner.com"/>
    <s v="PYZ"/>
    <s v="Active"/>
    <s v="Full-Time"/>
    <s v="Zone A"/>
    <s v="Temporary"/>
    <s v="Unk"/>
    <m/>
    <x v="2"/>
    <s v="Aerial"/>
    <d v="2000-11-01T00:00:00"/>
    <x v="928"/>
    <s v="20-29"/>
    <s v="MA"/>
    <s v="Foreman"/>
    <x v="0"/>
    <n v="71974"/>
    <s v="Other"/>
    <s v="Single"/>
    <s v="PIP"/>
    <n v="3"/>
  </r>
  <r>
    <n v="1382"/>
    <s v="Mason"/>
    <s v="Ellis"/>
    <d v="2019-06-07T00:00:00"/>
    <x v="0"/>
    <x v="0"/>
    <x v="0"/>
    <x v="15"/>
    <s v="Ana Henry"/>
    <s v="mason.ellis@bilearner.com"/>
    <s v="TNS"/>
    <s v="Active"/>
    <s v="Full-Time"/>
    <s v="Zone B"/>
    <s v="Part-Time"/>
    <s v="Unk"/>
    <m/>
    <x v="5"/>
    <s v="Field Operations"/>
    <d v="1968-03-16T00:00:00"/>
    <x v="929"/>
    <s v="50-59"/>
    <s v="MA"/>
    <s v="Supervisor"/>
    <x v="0"/>
    <n v="27614"/>
    <s v="White"/>
    <s v="Widowed"/>
    <s v="Exceeds"/>
    <n v="3"/>
  </r>
  <r>
    <n v="1383"/>
    <s v="Athena"/>
    <s v="Moore"/>
    <d v="2022-01-28T00:00:00"/>
    <x v="402"/>
    <x v="20"/>
    <x v="1"/>
    <x v="15"/>
    <s v="Alan Rios"/>
    <s v="athena.moore@bilearner.com"/>
    <s v="BPC"/>
    <s v="Active"/>
    <s v="Contract"/>
    <s v="Zone C"/>
    <s v="Part-Time"/>
    <s v="Resignation"/>
    <s v="Affect bar himself mention serious."/>
    <x v="5"/>
    <s v="General - Con"/>
    <d v="1994-10-10T00:00:00"/>
    <x v="930"/>
    <s v="30-39"/>
    <s v="MA"/>
    <s v="Technician"/>
    <x v="0"/>
    <n v="88549"/>
    <s v="Hispanic"/>
    <s v="Divorced"/>
    <s v="Exceeds"/>
    <n v="3"/>
  </r>
  <r>
    <n v="1384"/>
    <s v="Karla"/>
    <s v="Farrell"/>
    <d v="2020-07-01T00:00:00"/>
    <x v="260"/>
    <x v="27"/>
    <x v="1"/>
    <x v="22"/>
    <s v="Mrs. Tammy Ballard"/>
    <s v="karla.farrell@bilearner.com"/>
    <s v="CCDR"/>
    <s v="Active"/>
    <s v="Part-Time"/>
    <s v="Zone B"/>
    <s v="Full-Time"/>
    <s v="Resignation"/>
    <s v="Thousand every job spring more store."/>
    <x v="5"/>
    <s v="Field Operations"/>
    <d v="1956-03-12T00:00:00"/>
    <x v="395"/>
    <s v="60-69"/>
    <s v="MA"/>
    <s v="Groundman"/>
    <x v="0"/>
    <n v="14083"/>
    <s v="Other"/>
    <s v="Single"/>
    <s v="PIP"/>
    <n v="3"/>
  </r>
  <r>
    <n v="1385"/>
    <s v="Anderson"/>
    <s v="Meadows"/>
    <d v="2020-05-30T00:00:00"/>
    <x v="0"/>
    <x v="0"/>
    <x v="0"/>
    <x v="22"/>
    <s v="Brittany Glover"/>
    <s v="anderson.meadows@bilearner.com"/>
    <s v="SVG"/>
    <s v="Active"/>
    <s v="Full-Time"/>
    <s v="Zone C"/>
    <s v="Part-Time"/>
    <s v="Unk"/>
    <m/>
    <x v="5"/>
    <s v="Field Operations"/>
    <d v="1966-05-09T00:00:00"/>
    <x v="931"/>
    <s v="50-59"/>
    <s v="MA"/>
    <s v="Laborer"/>
    <x v="0"/>
    <n v="37965"/>
    <s v="Hispanic"/>
    <s v="Divorced"/>
    <s v="PIP"/>
    <n v="3"/>
  </r>
  <r>
    <n v="1386"/>
    <s v="Jacey"/>
    <s v="Braun"/>
    <d v="2019-10-05T00:00:00"/>
    <x v="403"/>
    <x v="44"/>
    <x v="1"/>
    <x v="23"/>
    <s v="Joseph Edwards"/>
    <s v="jacey.braun@bilearner.com"/>
    <s v="EW"/>
    <s v="Active"/>
    <s v="Contract"/>
    <s v="Zone C"/>
    <s v="Full-Time"/>
    <s v="Involuntary"/>
    <s v="Realize view write beautiful."/>
    <x v="5"/>
    <s v="General - Con"/>
    <d v="1976-08-19T00:00:00"/>
    <x v="932"/>
    <s v="40-49"/>
    <s v="MA"/>
    <s v="Technician"/>
    <x v="0"/>
    <n v="13405"/>
    <s v="White"/>
    <s v="Married"/>
    <s v="Exceeds"/>
    <n v="3"/>
  </r>
  <r>
    <n v="1387"/>
    <s v="Nathan"/>
    <s v="Kline"/>
    <d v="2021-11-06T00:00:00"/>
    <x v="404"/>
    <x v="3"/>
    <x v="1"/>
    <x v="23"/>
    <s v="Sean Hall"/>
    <s v="nathan.kline@bilearner.com"/>
    <s v="MSC"/>
    <s v="Active"/>
    <s v="Contract"/>
    <s v="Zone B"/>
    <s v="Full-Time"/>
    <s v="Voluntary"/>
    <s v="Training run sport prevent toward yet."/>
    <x v="5"/>
    <s v="General - Con"/>
    <d v="1951-08-27T00:00:00"/>
    <x v="933"/>
    <s v="70-79"/>
    <s v="MA"/>
    <s v="Laborer"/>
    <x v="1"/>
    <n v="63614"/>
    <s v="Hispanic"/>
    <s v="Divorced"/>
    <s v="PIP"/>
    <n v="3"/>
  </r>
  <r>
    <n v="1388"/>
    <s v="Gabriella"/>
    <s v="Benitez"/>
    <d v="2019-05-09T00:00:00"/>
    <x v="405"/>
    <x v="16"/>
    <x v="1"/>
    <x v="23"/>
    <s v="Jamie Gardner"/>
    <s v="gabriella.benitez@bilearner.com"/>
    <s v="TNS"/>
    <s v="Active"/>
    <s v="Part-Time"/>
    <s v="Zone B"/>
    <s v="Full-Time"/>
    <s v="Resignation"/>
    <s v="Approach better little check."/>
    <x v="5"/>
    <s v="Field Operations"/>
    <d v="1970-12-23T00:00:00"/>
    <x v="934"/>
    <s v="50-59"/>
    <s v="MA"/>
    <s v="Construction Manager"/>
    <x v="0"/>
    <n v="31721"/>
    <s v="Black"/>
    <s v="Single"/>
    <s v="Exceeds"/>
    <n v="3"/>
  </r>
  <r>
    <n v="1389"/>
    <s v="Juan"/>
    <s v="Gonzalez"/>
    <d v="2019-10-28T00:00:00"/>
    <x v="0"/>
    <x v="0"/>
    <x v="0"/>
    <x v="2"/>
    <s v="James Hines"/>
    <s v="juan.gonzalez@bilearner.com"/>
    <s v="NEL"/>
    <s v="Active"/>
    <s v="Part-Time"/>
    <s v="Zone A"/>
    <s v="Full-Time"/>
    <s v="Unk"/>
    <m/>
    <x v="0"/>
    <s v="Isp"/>
    <d v="1962-11-11T00:00:00"/>
    <x v="935"/>
    <s v="60-69"/>
    <s v="MA"/>
    <s v="Manager"/>
    <x v="1"/>
    <n v="2128"/>
    <s v="Hispanic"/>
    <s v="Widowed"/>
    <s v="Exceeds"/>
    <n v="3"/>
  </r>
  <r>
    <n v="1390"/>
    <s v="Cayo"/>
    <s v="Gonzalez"/>
    <d v="2019-01-11T00:00:00"/>
    <x v="0"/>
    <x v="0"/>
    <x v="0"/>
    <x v="0"/>
    <s v="Matthew Allen"/>
    <s v="cayo.gonzalez@bilearner.com"/>
    <s v="SVG"/>
    <s v="Active"/>
    <s v="Contract"/>
    <s v="Zone C"/>
    <s v="Part-Time"/>
    <s v="Unk"/>
    <m/>
    <x v="0"/>
    <s v="General - Con"/>
    <d v="1955-12-21T00:00:00"/>
    <x v="936"/>
    <s v="60-69"/>
    <s v="MA"/>
    <s v="Lineman"/>
    <x v="1"/>
    <n v="2108"/>
    <s v="Asian"/>
    <s v="Married"/>
    <s v="Exceeds"/>
    <n v="3"/>
  </r>
  <r>
    <n v="1391"/>
    <s v="Taylor"/>
    <s v="Sparks"/>
    <d v="2020-04-02T00:00:00"/>
    <x v="0"/>
    <x v="0"/>
    <x v="0"/>
    <x v="0"/>
    <s v="Janet Jones"/>
    <s v="taylor.sparks@bilearner.com"/>
    <s v="MSC"/>
    <s v="Active"/>
    <s v="Contract"/>
    <s v="Zone A"/>
    <s v="Temporary"/>
    <s v="Unk"/>
    <m/>
    <x v="0"/>
    <s v="Wireless"/>
    <d v="1941-11-18T00:00:00"/>
    <x v="937"/>
    <s v="80-89"/>
    <s v="MA"/>
    <s v="Supervisor"/>
    <x v="0"/>
    <n v="2093"/>
    <s v="Other"/>
    <s v="Single"/>
    <s v="Needs Improvement"/>
    <n v="3"/>
  </r>
  <r>
    <n v="1392"/>
    <s v="Jeanette"/>
    <s v="Tippett"/>
    <d v="2019-06-07T00:00:00"/>
    <x v="80"/>
    <x v="8"/>
    <x v="1"/>
    <x v="0"/>
    <s v="David Stephens"/>
    <s v="jeanette.tippett@bilearner.com"/>
    <s v="PL"/>
    <s v="Active"/>
    <s v="Part-Time"/>
    <s v="Zone A"/>
    <s v="Part-Time"/>
    <s v="Involuntary"/>
    <s v="Because wind like."/>
    <x v="0"/>
    <s v="Field Operations"/>
    <d v="1955-02-25T00:00:00"/>
    <x v="379"/>
    <s v="70-79"/>
    <s v="MA"/>
    <s v="Operator"/>
    <x v="0"/>
    <n v="2093"/>
    <s v="Hispanic"/>
    <s v="Widowed"/>
    <s v="Exceeds"/>
    <n v="3"/>
  </r>
  <r>
    <n v="1393"/>
    <s v="Rose"/>
    <s v="Ivey"/>
    <d v="2021-11-22T00:00:00"/>
    <x v="406"/>
    <x v="14"/>
    <x v="1"/>
    <x v="0"/>
    <s v="Abigail Johnson"/>
    <s v="rose.ivey@bilearner.com"/>
    <s v="SVG"/>
    <s v="Active"/>
    <s v="Part-Time"/>
    <s v="Zone C"/>
    <s v="Part-Time"/>
    <s v="Voluntary"/>
    <s v="On beyond process before event."/>
    <x v="0"/>
    <s v="General - Con"/>
    <d v="1947-03-20T00:00:00"/>
    <x v="938"/>
    <s v="70-79"/>
    <s v="MA"/>
    <s v="Flagger"/>
    <x v="0"/>
    <n v="1775"/>
    <s v="Other"/>
    <s v="Single"/>
    <s v="Exceeds"/>
    <n v="3"/>
  </r>
  <r>
    <n v="1394"/>
    <s v="Elijian"/>
    <s v="Clukey"/>
    <d v="2019-01-19T00:00:00"/>
    <x v="0"/>
    <x v="0"/>
    <x v="0"/>
    <x v="0"/>
    <s v="Wesley Stephens"/>
    <s v="elijian.clukey@bilearner.com"/>
    <s v="NEL"/>
    <s v="Active"/>
    <s v="Full-Time"/>
    <s v="Zone A"/>
    <s v="Part-Time"/>
    <s v="Unk"/>
    <m/>
    <x v="0"/>
    <s v="Field Operations"/>
    <d v="1943-05-13T00:00:00"/>
    <x v="939"/>
    <s v="80-89"/>
    <s v="MA"/>
    <s v="Laborer"/>
    <x v="1"/>
    <n v="2134"/>
    <s v="Black"/>
    <s v="Married"/>
    <s v="Exceeds"/>
    <n v="3"/>
  </r>
  <r>
    <n v="1395"/>
    <s v="Jordan"/>
    <s v="Winthrop"/>
    <d v="2021-12-17T00:00:00"/>
    <x v="407"/>
    <x v="11"/>
    <x v="1"/>
    <x v="2"/>
    <s v="Mr. Kevin Reid"/>
    <s v="jordan.winthrop@bilearner.com"/>
    <s v="SVG"/>
    <s v="Voluntarily Terminated"/>
    <s v="Full-Time"/>
    <s v="Zone C"/>
    <s v="Part-Time"/>
    <s v="Resignation"/>
    <s v="Father change close."/>
    <x v="0"/>
    <s v="General - Con"/>
    <d v="1960-11-14T00:00:00"/>
    <x v="940"/>
    <s v="60-69"/>
    <s v="MA"/>
    <s v="Laborer"/>
    <x v="1"/>
    <n v="2045"/>
    <s v="Black"/>
    <s v="Divorced"/>
    <s v="Exceeds"/>
    <n v="3"/>
  </r>
  <r>
    <n v="1396"/>
    <s v="Shari"/>
    <s v="Ngodup"/>
    <d v="2019-05-04T00:00:00"/>
    <x v="408"/>
    <x v="37"/>
    <x v="1"/>
    <x v="0"/>
    <s v="Jorge Taylor"/>
    <s v="shari.ngodup@bilearner.com"/>
    <s v="SVG"/>
    <s v="Active"/>
    <s v="Part-Time"/>
    <s v="Zone A"/>
    <s v="Full-Time"/>
    <s v="Resignation"/>
    <s v="Vote look produce consider Mr war."/>
    <x v="0"/>
    <s v="General - Eng"/>
    <d v="1956-09-07T00:00:00"/>
    <x v="941"/>
    <s v="60-69"/>
    <s v="MA"/>
    <s v="Engineer"/>
    <x v="0"/>
    <n v="1810"/>
    <s v="Hispanic"/>
    <s v="Married"/>
    <s v="Exceeds"/>
    <n v="3"/>
  </r>
  <r>
    <n v="1397"/>
    <s v="John"/>
    <s v="Kretschmer"/>
    <d v="2018-12-25T00:00:00"/>
    <x v="409"/>
    <x v="8"/>
    <x v="1"/>
    <x v="0"/>
    <s v="Robert Gonzalez"/>
    <s v="john.kretschmer@bilearner.com"/>
    <s v="MSC"/>
    <s v="Active"/>
    <s v="Contract"/>
    <s v="Zone A"/>
    <s v="Part-Time"/>
    <s v="Voluntary"/>
    <s v="Science fall always move thank seat huge."/>
    <x v="0"/>
    <s v="General - Con"/>
    <d v="1981-02-26T00:00:00"/>
    <x v="942"/>
    <s v="40-49"/>
    <s v="MA"/>
    <s v="Laborer"/>
    <x v="1"/>
    <n v="1801"/>
    <s v="Other"/>
    <s v="Single"/>
    <s v="Exceeds"/>
    <n v="3"/>
  </r>
  <r>
    <n v="1398"/>
    <s v="Debbie"/>
    <s v="Mangal"/>
    <d v="2021-01-03T00:00:00"/>
    <x v="243"/>
    <x v="2"/>
    <x v="1"/>
    <x v="0"/>
    <s v="Kristin Baird"/>
    <s v="debbie.mangal@bilearner.com"/>
    <s v="PYZ"/>
    <s v="Active"/>
    <s v="Part-Time"/>
    <s v="Zone C"/>
    <s v="Full-Time"/>
    <s v="Involuntary"/>
    <s v="Mr chair subject then technology."/>
    <x v="0"/>
    <s v="Splicing"/>
    <d v="1972-12-12T00:00:00"/>
    <x v="943"/>
    <s v="50-59"/>
    <s v="MA"/>
    <s v="Runner"/>
    <x v="0"/>
    <n v="2451"/>
    <s v="White"/>
    <s v="Single"/>
    <s v="Needs Improvement"/>
    <n v="3"/>
  </r>
  <r>
    <n v="1399"/>
    <s v="Helen"/>
    <s v="Billis"/>
    <d v="2023-06-15T00:00:00"/>
    <x v="0"/>
    <x v="0"/>
    <x v="0"/>
    <x v="0"/>
    <s v="Mrs. Sabrina Reed"/>
    <s v="helen.billis@bilearner.com"/>
    <s v="BPC"/>
    <s v="Active"/>
    <s v="Part-Time"/>
    <s v="Zone C"/>
    <s v="Full-Time"/>
    <s v="Unk"/>
    <m/>
    <x v="0"/>
    <s v="General - Con"/>
    <d v="1977-12-15T00:00:00"/>
    <x v="944"/>
    <s v="40-49"/>
    <s v="MA"/>
    <s v="Foreman"/>
    <x v="0"/>
    <n v="2031"/>
    <s v="Other"/>
    <s v="Widowed"/>
    <s v="Needs Improvement"/>
    <n v="3"/>
  </r>
  <r>
    <n v="1400"/>
    <s v="Yen"/>
    <s v="Johnston"/>
    <d v="2018-08-29T00:00:00"/>
    <x v="274"/>
    <x v="56"/>
    <x v="1"/>
    <x v="2"/>
    <s v="Larry Frost"/>
    <s v="yen.johnston@bilearner.com"/>
    <s v="NEL"/>
    <s v="Active"/>
    <s v="Full-Time"/>
    <s v="Zone B"/>
    <s v="Full-Time"/>
    <s v="Resignation"/>
    <s v="Ability bed police onto exactly south."/>
    <x v="0"/>
    <s v="Field Operations"/>
    <d v="1955-04-03T00:00:00"/>
    <x v="945"/>
    <s v="70-79"/>
    <s v="MA"/>
    <s v="Laborer"/>
    <x v="0"/>
    <n v="2128"/>
    <s v="White"/>
    <s v="Divorced"/>
    <s v="Exceeds"/>
    <n v="3"/>
  </r>
  <r>
    <n v="1401"/>
    <s v="Hong"/>
    <s v="Pham"/>
    <d v="2019-01-04T00:00:00"/>
    <x v="0"/>
    <x v="0"/>
    <x v="0"/>
    <x v="0"/>
    <s v="Michael Holland"/>
    <s v="hong.pham@bilearner.com"/>
    <s v="PL"/>
    <s v="Active"/>
    <s v="Contract"/>
    <s v="Zone B"/>
    <s v="Part-Time"/>
    <s v="Unk"/>
    <m/>
    <x v="0"/>
    <s v="Splicing"/>
    <d v="1967-08-17T00:00:00"/>
    <x v="946"/>
    <s v="50-59"/>
    <s v="MA"/>
    <s v="Lineman"/>
    <x v="1"/>
    <n v="2451"/>
    <s v="White"/>
    <s v="Single"/>
    <s v="Exceeds"/>
    <n v="3"/>
  </r>
  <r>
    <n v="1402"/>
    <s v="Linda"/>
    <s v="Bachiochi"/>
    <d v="2021-09-10T00:00:00"/>
    <x v="0"/>
    <x v="0"/>
    <x v="0"/>
    <x v="0"/>
    <s v="Kirk Brooks"/>
    <s v="linda.bachiochi@bilearner.com"/>
    <s v="MSC"/>
    <s v="Active"/>
    <s v="Full-Time"/>
    <s v="Zone B"/>
    <s v="Full-Time"/>
    <s v="Unk"/>
    <m/>
    <x v="0"/>
    <s v="General - Sga"/>
    <d v="1988-10-12T00:00:00"/>
    <x v="947"/>
    <s v="30-39"/>
    <s v="MA"/>
    <s v="Technician"/>
    <x v="0"/>
    <n v="1902"/>
    <s v="White"/>
    <s v="Divorced"/>
    <s v="Exceeds"/>
    <n v="3"/>
  </r>
  <r>
    <n v="1403"/>
    <s v="Lily"/>
    <s v="DiNocco"/>
    <d v="2021-07-08T00:00:00"/>
    <x v="0"/>
    <x v="0"/>
    <x v="0"/>
    <x v="0"/>
    <s v="Austin Dixon"/>
    <s v="lily.dinocco@bilearner.com"/>
    <s v="SVG"/>
    <s v="Active"/>
    <s v="Full-Time"/>
    <s v="Zone B"/>
    <s v="Temporary"/>
    <s v="Unk"/>
    <m/>
    <x v="0"/>
    <s v="Field Operations"/>
    <d v="1944-12-09T00:00:00"/>
    <x v="948"/>
    <s v="80-89"/>
    <s v="MA"/>
    <s v="Technician"/>
    <x v="0"/>
    <n v="2351"/>
    <s v="White"/>
    <s v="Widowed"/>
    <s v="Exceeds"/>
    <n v="3"/>
  </r>
  <r>
    <n v="1404"/>
    <s v="Ned"/>
    <s v="Miller"/>
    <d v="2018-11-01T00:00:00"/>
    <x v="410"/>
    <x v="17"/>
    <x v="1"/>
    <x v="2"/>
    <s v="James Guzman"/>
    <s v="ned.miller@bilearner.com"/>
    <s v="BPC"/>
    <s v="Voluntarily Terminated"/>
    <s v="Contract"/>
    <s v="Zone B"/>
    <s v="Part-Time"/>
    <s v="Involuntary"/>
    <s v="Third cost above management anything."/>
    <x v="0"/>
    <s v="Finance &amp; Accounting"/>
    <d v="1978-12-06T00:00:00"/>
    <x v="949"/>
    <s v="40-49"/>
    <s v="MA"/>
    <s v="Manager"/>
    <x v="1"/>
    <n v="2472"/>
    <s v="Hispanic"/>
    <s v="Single"/>
    <s v="Exceeds"/>
    <n v="3"/>
  </r>
  <r>
    <n v="1405"/>
    <s v="Shana"/>
    <s v="Petingill"/>
    <d v="2018-12-08T00:00:00"/>
    <x v="249"/>
    <x v="55"/>
    <x v="1"/>
    <x v="2"/>
    <s v="Lisa Peters"/>
    <s v="shana.petingill@bilearner.com"/>
    <s v="PL"/>
    <s v="Active"/>
    <s v="Part-Time"/>
    <s v="Zone A"/>
    <s v="Temporary"/>
    <s v="Involuntary"/>
    <s v="President TV note reach bad."/>
    <x v="0"/>
    <s v="Field Operations"/>
    <d v="1977-03-30T00:00:00"/>
    <x v="950"/>
    <s v="40-49"/>
    <s v="MA"/>
    <s v="Construction Manager"/>
    <x v="0"/>
    <n v="2050"/>
    <s v="Other"/>
    <s v="Single"/>
    <s v="Exceeds"/>
    <n v="3"/>
  </r>
  <r>
    <n v="1406"/>
    <s v="Jennifer"/>
    <s v="Cloninger"/>
    <d v="2022-10-25T00:00:00"/>
    <x v="0"/>
    <x v="0"/>
    <x v="0"/>
    <x v="2"/>
    <s v="Gloria Yang"/>
    <s v="jennifer.cloninger@bilearner.com"/>
    <s v="PYZ"/>
    <s v="Active"/>
    <s v="Part-Time"/>
    <s v="Zone A"/>
    <s v="Full-Time"/>
    <s v="Unk"/>
    <m/>
    <x v="0"/>
    <s v="General - Con"/>
    <d v="1982-11-10T00:00:00"/>
    <x v="951"/>
    <s v="40-49"/>
    <s v="MA"/>
    <s v="Flagger"/>
    <x v="0"/>
    <n v="1752"/>
    <s v="Asian"/>
    <s v="Single"/>
    <s v="Exceeds"/>
    <n v="3"/>
  </r>
  <r>
    <n v="1407"/>
    <s v="Elias"/>
    <s v="Robinson"/>
    <d v="2023-04-04T00:00:00"/>
    <x v="0"/>
    <x v="0"/>
    <x v="0"/>
    <x v="0"/>
    <s v="Stephanie Kelly"/>
    <s v="elias.robinson@bilearner.com"/>
    <s v="TNS"/>
    <s v="Active"/>
    <s v="Full-Time"/>
    <s v="Zone B"/>
    <s v="Temporary"/>
    <s v="Unk"/>
    <m/>
    <x v="0"/>
    <s v="General - Sga"/>
    <d v="1983-03-30T00:00:00"/>
    <x v="952"/>
    <s v="40-49"/>
    <s v="MA"/>
    <s v="Administrative"/>
    <x v="1"/>
    <n v="1730"/>
    <s v="Hispanic"/>
    <s v="Married"/>
    <s v="Exceeds"/>
    <n v="3"/>
  </r>
  <r>
    <n v="1408"/>
    <s v="Libby"/>
    <s v="Fidelia"/>
    <d v="2021-03-17T00:00:00"/>
    <x v="0"/>
    <x v="0"/>
    <x v="0"/>
    <x v="0"/>
    <s v="Dr. Michael Melendez"/>
    <s v="libby.fidelia@bilearner.com"/>
    <s v="PL"/>
    <s v="Active"/>
    <s v="Contract"/>
    <s v="Zone B"/>
    <s v="Part-Time"/>
    <s v="Unk"/>
    <m/>
    <x v="0"/>
    <s v="Field Operations"/>
    <d v="1980-12-03T00:00:00"/>
    <x v="953"/>
    <s v="40-49"/>
    <s v="MA"/>
    <s v="Supervisor"/>
    <x v="0"/>
    <n v="2155"/>
    <s v="Other"/>
    <s v="Single"/>
    <s v="Exceeds"/>
    <n v="3"/>
  </r>
  <r>
    <n v="1409"/>
    <s v="Catherine"/>
    <s v="Ybarra"/>
    <d v="2019-03-11T00:00:00"/>
    <x v="411"/>
    <x v="17"/>
    <x v="1"/>
    <x v="0"/>
    <s v="Amanda Perez"/>
    <s v="catherine.ybarra@bilearner.com"/>
    <s v="MSC"/>
    <s v="Voluntarily Terminated"/>
    <s v="Full-Time"/>
    <s v="Zone A"/>
    <s v="Part-Time"/>
    <s v="Retirement"/>
    <s v="On sport growth now general."/>
    <x v="0"/>
    <s v="General - Con"/>
    <d v="1981-04-02T00:00:00"/>
    <x v="954"/>
    <s v="40-49"/>
    <s v="MA"/>
    <s v="Technician"/>
    <x v="0"/>
    <n v="2458"/>
    <s v="Other"/>
    <s v="Widowed"/>
    <s v="Exceeds"/>
    <n v="3"/>
  </r>
  <r>
    <n v="1410"/>
    <s v="Ashanti"/>
    <s v="Price"/>
    <d v="2022-02-25T00:00:00"/>
    <x v="113"/>
    <x v="1"/>
    <x v="1"/>
    <x v="0"/>
    <s v="Tina Griffin"/>
    <s v="ashanti.price@bilearner.com"/>
    <s v="SVG"/>
    <s v="Active"/>
    <s v="Contract"/>
    <s v="Zone C"/>
    <s v="Temporary"/>
    <s v="Resignation"/>
    <s v="Else behind none grow up significant behavior."/>
    <x v="0"/>
    <s v="Wireline Construction"/>
    <d v="1945-08-08T00:00:00"/>
    <x v="955"/>
    <s v="80-89"/>
    <s v="MA"/>
    <s v="Laborer"/>
    <x v="0"/>
    <n v="26720"/>
    <s v="White"/>
    <s v="Widowed"/>
    <s v="Exceeds"/>
    <n v="3"/>
  </r>
  <r>
    <n v="1411"/>
    <s v="Makenna"/>
    <s v="Rojas"/>
    <d v="2019-07-02T00:00:00"/>
    <x v="0"/>
    <x v="0"/>
    <x v="0"/>
    <x v="0"/>
    <s v="Joshua Gregory"/>
    <s v="makenna.rojas@bilearner.com"/>
    <s v="EW"/>
    <s v="Active"/>
    <s v="Part-Time"/>
    <s v="Zone C"/>
    <s v="Part-Time"/>
    <s v="Unk"/>
    <m/>
    <x v="0"/>
    <s v="Aerial"/>
    <d v="1980-05-26T00:00:00"/>
    <x v="956"/>
    <s v="40-49"/>
    <s v="MA"/>
    <s v="Foreman"/>
    <x v="0"/>
    <n v="78612"/>
    <s v="Hispanic"/>
    <s v="Married"/>
    <s v="Exceeds"/>
    <n v="3"/>
  </r>
  <r>
    <n v="1412"/>
    <s v="Rory"/>
    <s v="Stone"/>
    <d v="2019-06-20T00:00:00"/>
    <x v="0"/>
    <x v="0"/>
    <x v="0"/>
    <x v="0"/>
    <s v="Kathleen Patterson"/>
    <s v="rory.stone@bilearner.com"/>
    <s v="MSC"/>
    <s v="Active"/>
    <s v="Part-Time"/>
    <s v="Zone B"/>
    <s v="Full-Time"/>
    <s v="Unk"/>
    <m/>
    <x v="0"/>
    <s v="Field Operations"/>
    <d v="1982-09-19T00:00:00"/>
    <x v="957"/>
    <s v="40-49"/>
    <s v="MA"/>
    <s v="Warehouse Technician"/>
    <x v="0"/>
    <n v="75935"/>
    <s v="White"/>
    <s v="Widowed"/>
    <s v="Exceeds"/>
    <n v="3"/>
  </r>
  <r>
    <n v="1413"/>
    <s v="Ann"/>
    <s v="Montgomery"/>
    <d v="2019-09-27T00:00:00"/>
    <x v="412"/>
    <x v="44"/>
    <x v="1"/>
    <x v="0"/>
    <s v="Maria Payne"/>
    <s v="ann.montgomery@bilearner.com"/>
    <s v="TNS"/>
    <s v="Active"/>
    <s v="Part-Time"/>
    <s v="Zone A"/>
    <s v="Full-Time"/>
    <s v="Retirement"/>
    <s v="Daughter case most. Even most man even."/>
    <x v="0"/>
    <s v="Finance &amp; Accounting"/>
    <d v="1943-03-12T00:00:00"/>
    <x v="958"/>
    <s v="80-89"/>
    <s v="MA"/>
    <s v="Accounting"/>
    <x v="1"/>
    <n v="51599"/>
    <s v="Black"/>
    <s v="Widowed"/>
    <s v="Needs Improvement"/>
    <n v="3"/>
  </r>
  <r>
    <n v="1414"/>
    <s v="Erin"/>
    <s v="Holder"/>
    <d v="2022-11-15T00:00:00"/>
    <x v="99"/>
    <x v="27"/>
    <x v="1"/>
    <x v="0"/>
    <s v="Samantha Salas"/>
    <s v="erin.holder@bilearner.com"/>
    <s v="BPC"/>
    <s v="Active"/>
    <s v="Contract"/>
    <s v="Zone C"/>
    <s v="Full-Time"/>
    <s v="Involuntary"/>
    <s v="Else skin force security brother experience."/>
    <x v="0"/>
    <s v="Aerial"/>
    <d v="1966-06-03T00:00:00"/>
    <x v="959"/>
    <s v="50-59"/>
    <s v="MA"/>
    <s v="Labor"/>
    <x v="1"/>
    <n v="95839"/>
    <s v="Asian"/>
    <s v="Married"/>
    <s v="Exceeds"/>
    <n v="3"/>
  </r>
  <r>
    <n v="1415"/>
    <s v="Aubrey"/>
    <s v="Kim"/>
    <d v="2020-08-22T00:00:00"/>
    <x v="0"/>
    <x v="0"/>
    <x v="0"/>
    <x v="0"/>
    <s v="James Wilson"/>
    <s v="aubrey.kim@bilearner.com"/>
    <s v="CCDR"/>
    <s v="Active"/>
    <s v="Part-Time"/>
    <s v="Zone A"/>
    <s v="Part-Time"/>
    <s v="Unk"/>
    <m/>
    <x v="0"/>
    <s v="Field Operations"/>
    <d v="1977-08-14T00:00:00"/>
    <x v="960"/>
    <s v="40-49"/>
    <s v="MA"/>
    <s v="Tower Hand"/>
    <x v="1"/>
    <n v="93199"/>
    <s v="Asian"/>
    <s v="Divorced"/>
    <s v="Exceeds"/>
    <n v="3"/>
  </r>
  <r>
    <n v="1416"/>
    <s v="Edward"/>
    <s v="Love"/>
    <d v="2020-04-09T00:00:00"/>
    <x v="0"/>
    <x v="0"/>
    <x v="0"/>
    <x v="0"/>
    <s v="Brandon Oconnell"/>
    <s v="edward.love@bilearner.com"/>
    <s v="EW"/>
    <s v="Active"/>
    <s v="Part-Time"/>
    <s v="Zone B"/>
    <s v="Full-Time"/>
    <s v="Unk"/>
    <m/>
    <x v="0"/>
    <s v="Field Operations"/>
    <d v="1953-09-12T00:00:00"/>
    <x v="961"/>
    <s v="70-79"/>
    <s v="MA"/>
    <s v="Flagger"/>
    <x v="1"/>
    <n v="39796"/>
    <s v="Asian"/>
    <s v="Widowed"/>
    <s v="Exceeds"/>
    <n v="3"/>
  </r>
  <r>
    <n v="1417"/>
    <s v="Paisley"/>
    <s v="Avery"/>
    <d v="2021-03-30T00:00:00"/>
    <x v="0"/>
    <x v="0"/>
    <x v="0"/>
    <x v="0"/>
    <s v="Bobby Martinez"/>
    <s v="paisley.avery@bilearner.com"/>
    <s v="MSC"/>
    <s v="Active"/>
    <s v="Full-Time"/>
    <s v="Zone C"/>
    <s v="Part-Time"/>
    <s v="Unk"/>
    <m/>
    <x v="0"/>
    <s v="Aerial"/>
    <d v="1949-02-02T00:00:00"/>
    <x v="962"/>
    <s v="70-79"/>
    <s v="MA"/>
    <s v="Supervisor"/>
    <x v="0"/>
    <n v="10875"/>
    <s v="Other"/>
    <s v="Single"/>
    <s v="Exceeds"/>
    <n v="3"/>
  </r>
  <r>
    <n v="1418"/>
    <s v="Kaiden"/>
    <s v="Leblanc"/>
    <d v="2018-09-26T00:00:00"/>
    <x v="0"/>
    <x v="0"/>
    <x v="0"/>
    <x v="0"/>
    <s v="Timothy Hill"/>
    <s v="kaiden.leblanc@bilearner.com"/>
    <s v="NEL"/>
    <s v="Active"/>
    <s v="Part-Time"/>
    <s v="Zone C"/>
    <s v="Temporary"/>
    <s v="Unk"/>
    <m/>
    <x v="0"/>
    <s v="Wireline Construction"/>
    <d v="2000-12-30T00:00:00"/>
    <x v="963"/>
    <s v="20-29"/>
    <s v="MA"/>
    <s v="Project Manager"/>
    <x v="0"/>
    <n v="33720"/>
    <s v="Other"/>
    <s v="Married"/>
    <s v="Needs Improvement"/>
    <n v="3"/>
  </r>
  <r>
    <n v="1419"/>
    <s v="Shania"/>
    <s v="Bauer"/>
    <d v="2023-05-22T00:00:00"/>
    <x v="0"/>
    <x v="0"/>
    <x v="0"/>
    <x v="0"/>
    <s v="Michael Ingram"/>
    <s v="shania.bauer@bilearner.com"/>
    <s v="PL"/>
    <s v="Active"/>
    <s v="Contract"/>
    <s v="Zone C"/>
    <s v="Full-Time"/>
    <s v="Unk"/>
    <m/>
    <x v="0"/>
    <s v="Field Operations"/>
    <d v="1984-01-11T00:00:00"/>
    <x v="964"/>
    <s v="40-49"/>
    <s v="MA"/>
    <s v="Laborer"/>
    <x v="0"/>
    <n v="50647"/>
    <s v="Other"/>
    <s v="Divorced"/>
    <s v="Exceeds"/>
    <n v="3"/>
  </r>
  <r>
    <n v="1420"/>
    <s v="Danna"/>
    <s v="Hines"/>
    <d v="2021-06-04T00:00:00"/>
    <x v="0"/>
    <x v="0"/>
    <x v="0"/>
    <x v="0"/>
    <s v="Jamie Ray"/>
    <s v="danna.hines@bilearner.com"/>
    <s v="PYZ"/>
    <s v="Active"/>
    <s v="Contract"/>
    <s v="Zone B"/>
    <s v="Temporary"/>
    <s v="Unk"/>
    <m/>
    <x v="0"/>
    <s v="Project Management - Con"/>
    <d v="1950-12-29T00:00:00"/>
    <x v="965"/>
    <s v="70-79"/>
    <s v="MA"/>
    <s v="Project Manager"/>
    <x v="0"/>
    <n v="33776"/>
    <s v="White"/>
    <s v="Divorced"/>
    <s v="Exceeds"/>
    <n v="3"/>
  </r>
  <r>
    <n v="1421"/>
    <s v="Bennett"/>
    <s v="Bowen"/>
    <d v="2019-10-22T00:00:00"/>
    <x v="413"/>
    <x v="15"/>
    <x v="1"/>
    <x v="0"/>
    <s v="Michael Reese"/>
    <s v="bennett.bowen@bilearner.com"/>
    <s v="SVG"/>
    <s v="Active"/>
    <s v="Contract"/>
    <s v="Zone C"/>
    <s v="Full-Time"/>
    <s v="Involuntary"/>
    <s v="Message eat guy pattern score suffer."/>
    <x v="0"/>
    <s v="General - Con"/>
    <d v="1948-11-30T00:00:00"/>
    <x v="966"/>
    <s v="70-79"/>
    <s v="MA"/>
    <s v="Administration"/>
    <x v="0"/>
    <n v="24552"/>
    <s v="Other"/>
    <s v="Married"/>
    <s v="Exceeds"/>
    <n v="3"/>
  </r>
  <r>
    <n v="1422"/>
    <s v="Gianna"/>
    <s v="Lopez"/>
    <d v="2019-10-04T00:00:00"/>
    <x v="60"/>
    <x v="14"/>
    <x v="1"/>
    <x v="0"/>
    <s v="Justin Kent"/>
    <s v="gianna.lopez@bilearner.com"/>
    <s v="TNS"/>
    <s v="Future Start"/>
    <s v="Full-Time"/>
    <s v="Zone B"/>
    <s v="Full-Time"/>
    <s v="Involuntary"/>
    <s v="Buy ability certain question begin mind."/>
    <x v="0"/>
    <s v="Technology / It"/>
    <d v="1994-10-02T00:00:00"/>
    <x v="967"/>
    <s v="30-39"/>
    <s v="MA"/>
    <s v="Technician"/>
    <x v="0"/>
    <n v="6933"/>
    <s v="Hispanic"/>
    <s v="Divorced"/>
    <s v="Needs Improvement"/>
    <n v="3"/>
  </r>
  <r>
    <n v="1423"/>
    <s v="Azaria"/>
    <s v="Young"/>
    <d v="2022-06-25T00:00:00"/>
    <x v="0"/>
    <x v="0"/>
    <x v="0"/>
    <x v="0"/>
    <s v="Thomas Leon"/>
    <s v="azaria.young@bilearner.com"/>
    <s v="WBL"/>
    <s v="Active"/>
    <s v="Full-Time"/>
    <s v="Zone A"/>
    <s v="Full-Time"/>
    <s v="Unk"/>
    <m/>
    <x v="0"/>
    <s v="Aerial"/>
    <d v="1992-03-12T00:00:00"/>
    <x v="968"/>
    <s v="30-39"/>
    <s v="MA"/>
    <s v="Laborer"/>
    <x v="0"/>
    <n v="3012"/>
    <s v="White"/>
    <s v="Single"/>
    <s v="Needs Improvement"/>
    <n v="3"/>
  </r>
  <r>
    <n v="1424"/>
    <s v="Aydin"/>
    <s v="Bautista"/>
    <d v="2021-11-17T00:00:00"/>
    <x v="283"/>
    <x v="27"/>
    <x v="1"/>
    <x v="0"/>
    <s v="Crystal Barnes"/>
    <s v="aydin.bautista@bilearner.com"/>
    <s v="BPC"/>
    <s v="Leave of Absence"/>
    <s v="Full-Time"/>
    <s v="Zone B"/>
    <s v="Part-Time"/>
    <s v="Voluntary"/>
    <s v="Sound there everybody anything."/>
    <x v="0"/>
    <s v="General - Con"/>
    <d v="1982-12-08T00:00:00"/>
    <x v="969"/>
    <s v="40-49"/>
    <s v="MA"/>
    <s v="Laborer"/>
    <x v="0"/>
    <n v="60993"/>
    <s v="Asian"/>
    <s v="Married"/>
    <s v="Needs Improvement"/>
    <n v="3"/>
  </r>
  <r>
    <n v="1425"/>
    <s v="Antoine"/>
    <s v="Schaefer"/>
    <d v="2019-08-04T00:00:00"/>
    <x v="0"/>
    <x v="0"/>
    <x v="0"/>
    <x v="0"/>
    <s v="Nicholas Oconnor"/>
    <s v="antoine.schaefer@bilearner.com"/>
    <s v="CCDR"/>
    <s v="Active"/>
    <s v="Part-Time"/>
    <s v="Zone B"/>
    <s v="Full-Time"/>
    <s v="Unk"/>
    <m/>
    <x v="0"/>
    <s v="Field Operations"/>
    <d v="1942-06-21T00:00:00"/>
    <x v="970"/>
    <s v="80-89"/>
    <s v="MA"/>
    <s v="Technician"/>
    <x v="0"/>
    <n v="10504"/>
    <s v="Black"/>
    <s v="Single"/>
    <s v="Needs Improvement"/>
    <n v="3"/>
  </r>
  <r>
    <n v="1426"/>
    <s v="Milagros"/>
    <s v="Cobb"/>
    <d v="2022-03-08T00:00:00"/>
    <x v="414"/>
    <x v="27"/>
    <x v="1"/>
    <x v="0"/>
    <s v="Sarah Stevenson"/>
    <s v="milagros.cobb@bilearner.com"/>
    <s v="EW"/>
    <s v="Voluntarily Terminated"/>
    <s v="Full-Time"/>
    <s v="Zone A"/>
    <s v="Full-Time"/>
    <s v="Retirement"/>
    <s v="Hold season meeting voice."/>
    <x v="0"/>
    <s v="General - Con"/>
    <d v="2000-07-19T00:00:00"/>
    <x v="971"/>
    <s v="20-29"/>
    <s v="MA"/>
    <s v="Technician"/>
    <x v="0"/>
    <n v="11397"/>
    <s v="Hispanic"/>
    <s v="Widowed"/>
    <s v="Exceeds"/>
    <n v="3"/>
  </r>
  <r>
    <n v="1427"/>
    <s v="Jean"/>
    <s v="Duffy"/>
    <d v="2019-02-22T00:00:00"/>
    <x v="0"/>
    <x v="0"/>
    <x v="0"/>
    <x v="2"/>
    <s v="Barry Payne"/>
    <s v="jean.duffy@bilearner.com"/>
    <s v="CCDR"/>
    <s v="Active"/>
    <s v="Full-Time"/>
    <s v="Zone A"/>
    <s v="Part-Time"/>
    <s v="Unk"/>
    <m/>
    <x v="0"/>
    <s v="Engineers"/>
    <d v="1953-05-09T00:00:00"/>
    <x v="972"/>
    <s v="70-79"/>
    <s v="MA"/>
    <s v="Project Manager"/>
    <x v="1"/>
    <n v="96208"/>
    <s v="Asian"/>
    <s v="Divorced"/>
    <s v="Needs Improvement"/>
    <n v="3"/>
  </r>
  <r>
    <n v="1428"/>
    <s v="Campbell"/>
    <s v="Doyle"/>
    <d v="2022-12-08T00:00:00"/>
    <x v="0"/>
    <x v="0"/>
    <x v="0"/>
    <x v="2"/>
    <s v="Paula Ross"/>
    <s v="campbell.doyle@bilearner.com"/>
    <s v="SVG"/>
    <s v="Active"/>
    <s v="Full-Time"/>
    <s v="Zone C"/>
    <s v="Part-Time"/>
    <s v="Unk"/>
    <m/>
    <x v="0"/>
    <s v="Executive"/>
    <d v="1970-02-26T00:00:00"/>
    <x v="973"/>
    <s v="50-59"/>
    <s v="MA"/>
    <s v="Director"/>
    <x v="1"/>
    <n v="76607"/>
    <s v="White"/>
    <s v="Divorced"/>
    <s v="Exceeds"/>
    <n v="3"/>
  </r>
  <r>
    <n v="1429"/>
    <s v="Deven"/>
    <s v="Vincent"/>
    <d v="2019-11-22T00:00:00"/>
    <x v="415"/>
    <x v="12"/>
    <x v="1"/>
    <x v="2"/>
    <s v="Lisa Spencer"/>
    <s v="deven.vincent@bilearner.com"/>
    <s v="EW"/>
    <s v="Voluntarily Terminated"/>
    <s v="Contract"/>
    <s v="Zone B"/>
    <s v="Temporary"/>
    <s v="Resignation"/>
    <s v="History avoid music new teach south only require."/>
    <x v="0"/>
    <s v="Field Operations"/>
    <d v="1944-09-02T00:00:00"/>
    <x v="974"/>
    <s v="80-89"/>
    <s v="MA"/>
    <s v="Technician"/>
    <x v="0"/>
    <n v="6668"/>
    <s v="Hispanic"/>
    <s v="Divorced"/>
    <s v="Exceeds"/>
    <n v="3"/>
  </r>
  <r>
    <n v="1430"/>
    <s v="Evangeline"/>
    <s v="Downs"/>
    <d v="2023-02-13T00:00:00"/>
    <x v="416"/>
    <x v="11"/>
    <x v="1"/>
    <x v="2"/>
    <s v="Joseph Smith"/>
    <s v="evangeline.downs@bilearner.com"/>
    <s v="MSC"/>
    <s v="Voluntarily Terminated"/>
    <s v="Part-Time"/>
    <s v="Zone A"/>
    <s v="Temporary"/>
    <s v="Involuntary"/>
    <s v="Hour range a country focus."/>
    <x v="0"/>
    <s v="Yard (Material Handling)"/>
    <d v="1959-01-19T00:00:00"/>
    <x v="975"/>
    <s v="60-69"/>
    <s v="MA"/>
    <s v="Shop"/>
    <x v="0"/>
    <n v="36785"/>
    <s v="Asian"/>
    <s v="Single"/>
    <s v="Needs Improvement"/>
    <n v="3"/>
  </r>
  <r>
    <n v="1431"/>
    <s v="Kaley"/>
    <s v="Ali"/>
    <d v="2019-03-15T00:00:00"/>
    <x v="0"/>
    <x v="0"/>
    <x v="0"/>
    <x v="2"/>
    <s v="Samantha Ross"/>
    <s v="kaley.ali@bilearner.com"/>
    <s v="TNS"/>
    <s v="Active"/>
    <s v="Full-Time"/>
    <s v="Zone B"/>
    <s v="Full-Time"/>
    <s v="Unk"/>
    <m/>
    <x v="0"/>
    <s v="Field Operations"/>
    <d v="1951-10-31T00:00:00"/>
    <x v="976"/>
    <s v="70-79"/>
    <s v="MA"/>
    <s v="Laborer"/>
    <x v="0"/>
    <n v="16451"/>
    <s v="Black"/>
    <s v="Widowed"/>
    <s v="Exceeds"/>
    <n v="3"/>
  </r>
  <r>
    <n v="1432"/>
    <s v="Madeline"/>
    <s v="Bernard"/>
    <d v="2019-07-18T00:00:00"/>
    <x v="0"/>
    <x v="0"/>
    <x v="0"/>
    <x v="2"/>
    <s v="Timothy Johnston"/>
    <s v="madeline.bernard@bilearner.com"/>
    <s v="PYZ"/>
    <s v="Active"/>
    <s v="Contract"/>
    <s v="Zone A"/>
    <s v="Part-Time"/>
    <s v="Unk"/>
    <m/>
    <x v="0"/>
    <s v="Project Management - Con"/>
    <d v="1991-07-29T00:00:00"/>
    <x v="977"/>
    <s v="30-39"/>
    <s v="MA"/>
    <s v="Administration"/>
    <x v="1"/>
    <n v="96784"/>
    <s v="White"/>
    <s v="Married"/>
    <s v="Exceeds"/>
    <n v="3"/>
  </r>
  <r>
    <n v="1433"/>
    <s v="Alijah"/>
    <s v="Singh"/>
    <d v="2021-04-09T00:00:00"/>
    <x v="417"/>
    <x v="20"/>
    <x v="1"/>
    <x v="0"/>
    <s v="Brandi Ruiz"/>
    <s v="alijah.singh@bilearner.com"/>
    <s v="SVG"/>
    <s v="Active"/>
    <s v="Part-Time"/>
    <s v="Zone C"/>
    <s v="Part-Time"/>
    <s v="Voluntary"/>
    <s v="Tree network those success nature control."/>
    <x v="0"/>
    <s v="General - Con"/>
    <d v="1995-08-25T00:00:00"/>
    <x v="978"/>
    <s v="30-39"/>
    <s v="MA"/>
    <s v="Clerk"/>
    <x v="0"/>
    <n v="40314"/>
    <s v="White"/>
    <s v="Widowed"/>
    <s v="Needs Improvement"/>
    <n v="3"/>
  </r>
  <r>
    <n v="1434"/>
    <s v="Ayla"/>
    <s v="Roberts"/>
    <d v="2018-12-30T00:00:00"/>
    <x v="386"/>
    <x v="43"/>
    <x v="1"/>
    <x v="0"/>
    <s v="Desiree Martinez"/>
    <s v="ayla.roberts@bilearner.com"/>
    <s v="EW"/>
    <s v="Active"/>
    <s v="Part-Time"/>
    <s v="Zone C"/>
    <s v="Part-Time"/>
    <s v="Voluntary"/>
    <s v="Brother work amount rock newspaper."/>
    <x v="0"/>
    <s v="Splicing"/>
    <d v="1986-12-28T00:00:00"/>
    <x v="979"/>
    <s v="30-39"/>
    <s v="MA"/>
    <s v="Splicer"/>
    <x v="0"/>
    <n v="88408"/>
    <s v="White"/>
    <s v="Divorced"/>
    <s v="Exceeds"/>
    <n v="3"/>
  </r>
  <r>
    <n v="1435"/>
    <s v="Isai"/>
    <s v="Mcfarland"/>
    <d v="2021-07-30T00:00:00"/>
    <x v="0"/>
    <x v="0"/>
    <x v="0"/>
    <x v="0"/>
    <s v="Allison Sanders"/>
    <s v="isai.mcfarland@bilearner.com"/>
    <s v="MSC"/>
    <s v="Active"/>
    <s v="Contract"/>
    <s v="Zone C"/>
    <s v="Temporary"/>
    <s v="Unk"/>
    <m/>
    <x v="0"/>
    <s v="Field Operations"/>
    <d v="1998-11-29T00:00:00"/>
    <x v="980"/>
    <s v="20-29"/>
    <s v="MA"/>
    <s v="Laborer"/>
    <x v="0"/>
    <n v="70770"/>
    <s v="Hispanic"/>
    <s v="Single"/>
    <s v="Exceeds"/>
    <n v="3"/>
  </r>
  <r>
    <n v="1436"/>
    <s v="Brent"/>
    <s v="Dominguez"/>
    <d v="2022-10-28T00:00:00"/>
    <x v="0"/>
    <x v="0"/>
    <x v="0"/>
    <x v="0"/>
    <s v="Kimberly Meyer"/>
    <s v="brent.dominguez@bilearner.com"/>
    <s v="TNS"/>
    <s v="Active"/>
    <s v="Full-Time"/>
    <s v="Zone C"/>
    <s v="Temporary"/>
    <s v="Unk"/>
    <m/>
    <x v="0"/>
    <s v="Field Operations"/>
    <d v="1989-05-27T00:00:00"/>
    <x v="981"/>
    <s v="30-39"/>
    <s v="MA"/>
    <s v="Laborer"/>
    <x v="1"/>
    <n v="35871"/>
    <s v="Hispanic"/>
    <s v="Married"/>
    <s v="Needs Improvement"/>
    <n v="3"/>
  </r>
  <r>
    <n v="1437"/>
    <s v="Lorena"/>
    <s v="Graves"/>
    <d v="2020-10-29T00:00:00"/>
    <x v="0"/>
    <x v="0"/>
    <x v="0"/>
    <x v="0"/>
    <s v="James Kennedy"/>
    <s v="lorena.graves@bilearner.com"/>
    <s v="PYZ"/>
    <s v="Active"/>
    <s v="Contract"/>
    <s v="Zone C"/>
    <s v="Temporary"/>
    <s v="Unk"/>
    <m/>
    <x v="0"/>
    <s v="Project Management - Con"/>
    <d v="1996-06-25T00:00:00"/>
    <x v="982"/>
    <s v="20-29"/>
    <s v="MA"/>
    <s v="Manager"/>
    <x v="1"/>
    <n v="13357"/>
    <s v="Asian"/>
    <s v="Single"/>
    <s v="Exceeds"/>
    <n v="3"/>
  </r>
  <r>
    <n v="1438"/>
    <s v="Lucian"/>
    <s v="Mora"/>
    <d v="2023-03-17T00:00:00"/>
    <x v="146"/>
    <x v="11"/>
    <x v="1"/>
    <x v="0"/>
    <s v="Brianna Coleman"/>
    <s v="lucian.mora@bilearner.com"/>
    <s v="WBL"/>
    <s v="Active"/>
    <s v="Contract"/>
    <s v="Zone B"/>
    <s v="Part-Time"/>
    <s v="Voluntary"/>
    <s v="Order risk think. North born would might."/>
    <x v="0"/>
    <s v="Field Operations"/>
    <d v="1977-12-16T00:00:00"/>
    <x v="983"/>
    <s v="40-49"/>
    <s v="MA"/>
    <s v="Foreman"/>
    <x v="1"/>
    <n v="51453"/>
    <s v="Asian"/>
    <s v="Married"/>
    <s v="Exceeds"/>
    <n v="3"/>
  </r>
  <r>
    <n v="1439"/>
    <s v="Dangelo"/>
    <s v="Gould"/>
    <d v="2022-07-20T00:00:00"/>
    <x v="75"/>
    <x v="28"/>
    <x v="1"/>
    <x v="0"/>
    <s v="Daniel Mason"/>
    <s v="dangelo.gould@bilearner.com"/>
    <s v="NEL"/>
    <s v="Active"/>
    <s v="Full-Time"/>
    <s v="Zone A"/>
    <s v="Temporary"/>
    <s v="Voluntary"/>
    <s v="Establish go so someone might none stop citizen."/>
    <x v="0"/>
    <s v="General - Con"/>
    <d v="1988-01-24T00:00:00"/>
    <x v="984"/>
    <s v="30-39"/>
    <s v="MA"/>
    <s v="Laborer"/>
    <x v="0"/>
    <n v="76246"/>
    <s v="Asian"/>
    <s v="Widowed"/>
    <s v="Needs Improvement"/>
    <n v="3"/>
  </r>
  <r>
    <n v="1440"/>
    <s v="Humberto"/>
    <s v="Horn"/>
    <d v="2023-08-04T00:00:00"/>
    <x v="0"/>
    <x v="0"/>
    <x v="0"/>
    <x v="0"/>
    <s v="Tommy Green"/>
    <s v="humberto.horn@bilearner.com"/>
    <s v="PL"/>
    <s v="Active"/>
    <s v="Part-Time"/>
    <s v="Zone A"/>
    <s v="Temporary"/>
    <s v="Unk"/>
    <m/>
    <x v="0"/>
    <s v="Field Operations"/>
    <d v="1997-02-21T00:00:00"/>
    <x v="985"/>
    <s v="20-29"/>
    <s v="MA"/>
    <s v="Driver"/>
    <x v="0"/>
    <n v="57866"/>
    <s v="Hispanic"/>
    <s v="Single"/>
    <s v="Needs Improvement"/>
    <n v="3"/>
  </r>
  <r>
    <n v="1441"/>
    <s v="Miranda"/>
    <s v="Chavez"/>
    <d v="2021-11-26T00:00:00"/>
    <x v="418"/>
    <x v="28"/>
    <x v="1"/>
    <x v="0"/>
    <s v="Holly Lee"/>
    <s v="miranda.chavez@bilearner.com"/>
    <s v="BPC"/>
    <s v="Active"/>
    <s v="Contract"/>
    <s v="Zone A"/>
    <s v="Temporary"/>
    <s v="Voluntary"/>
    <s v="Show home than data her. Act speak also best."/>
    <x v="0"/>
    <s v="Field Operations"/>
    <d v="1982-03-16T00:00:00"/>
    <x v="986"/>
    <s v="40-49"/>
    <s v="MA"/>
    <s v="Laborer"/>
    <x v="0"/>
    <n v="69720"/>
    <s v="Hispanic"/>
    <s v="Married"/>
    <s v="Needs Improvement"/>
    <n v="3"/>
  </r>
  <r>
    <n v="1442"/>
    <s v="Makena"/>
    <s v="Mcintosh"/>
    <d v="2018-09-27T00:00:00"/>
    <x v="0"/>
    <x v="0"/>
    <x v="0"/>
    <x v="0"/>
    <s v="Jerome Warren"/>
    <s v="makena.mcintosh@bilearner.com"/>
    <s v="CCDR"/>
    <s v="Active"/>
    <s v="Full-Time"/>
    <s v="Zone A"/>
    <s v="Temporary"/>
    <s v="Unk"/>
    <m/>
    <x v="0"/>
    <s v="Safety"/>
    <d v="1993-07-10T00:00:00"/>
    <x v="987"/>
    <s v="30-39"/>
    <s v="MA"/>
    <s v="Safety"/>
    <x v="0"/>
    <n v="31956"/>
    <s v="Black"/>
    <s v="Single"/>
    <s v="Needs Improvement"/>
    <n v="3"/>
  </r>
  <r>
    <n v="1443"/>
    <s v="Armani"/>
    <s v="Crawford"/>
    <d v="2019-08-04T00:00:00"/>
    <x v="0"/>
    <x v="0"/>
    <x v="0"/>
    <x v="0"/>
    <s v="Robert Carter"/>
    <s v="armani.crawford@bilearner.com"/>
    <s v="SVG"/>
    <s v="Active"/>
    <s v="Contract"/>
    <s v="Zone C"/>
    <s v="Part-Time"/>
    <s v="Unk"/>
    <m/>
    <x v="0"/>
    <s v="Field Operations"/>
    <d v="1960-02-25T00:00:00"/>
    <x v="988"/>
    <s v="60-69"/>
    <s v="MA"/>
    <s v="Technician"/>
    <x v="0"/>
    <n v="96317"/>
    <s v="White"/>
    <s v="Divorced"/>
    <s v="Needs Improvement"/>
    <n v="3"/>
  </r>
  <r>
    <n v="1444"/>
    <s v="Eugene"/>
    <s v="Bird"/>
    <d v="2019-10-03T00:00:00"/>
    <x v="0"/>
    <x v="0"/>
    <x v="0"/>
    <x v="0"/>
    <s v="John Mccarty"/>
    <s v="eugene.bird@bilearner.com"/>
    <s v="EW"/>
    <s v="Active"/>
    <s v="Contract"/>
    <s v="Zone C"/>
    <s v="Part-Time"/>
    <s v="Unk"/>
    <m/>
    <x v="0"/>
    <s v="General - Con"/>
    <d v="1972-02-21T00:00:00"/>
    <x v="989"/>
    <s v="50-59"/>
    <s v="MA"/>
    <s v="Laborer"/>
    <x v="0"/>
    <n v="78331"/>
    <s v="White"/>
    <s v="Divorced"/>
    <s v="Needs Improvement"/>
    <n v="3"/>
  </r>
  <r>
    <n v="1445"/>
    <s v="Connor"/>
    <s v="Larsen"/>
    <d v="2021-09-05T00:00:00"/>
    <x v="191"/>
    <x v="14"/>
    <x v="1"/>
    <x v="0"/>
    <s v="Felicia Goodwin"/>
    <s v="connor.larsen@bilearner.com"/>
    <s v="MSC"/>
    <s v="Future Start"/>
    <s v="Part-Time"/>
    <s v="Zone C"/>
    <s v="Part-Time"/>
    <s v="Voluntary"/>
    <s v="Party make program beat."/>
    <x v="0"/>
    <s v="Aerial"/>
    <d v="1963-12-16T00:00:00"/>
    <x v="990"/>
    <s v="60-69"/>
    <s v="MA"/>
    <s v="Labor"/>
    <x v="0"/>
    <n v="89203"/>
    <s v="White"/>
    <s v="Married"/>
    <s v="Exceeds"/>
    <n v="3"/>
  </r>
  <r>
    <n v="1446"/>
    <s v="Harley"/>
    <s v="Mccullough"/>
    <d v="2020-07-21T00:00:00"/>
    <x v="323"/>
    <x v="47"/>
    <x v="1"/>
    <x v="0"/>
    <s v="Joseph Riley"/>
    <s v="harley.mccullough@bilearner.com"/>
    <s v="TNS"/>
    <s v="Future Start"/>
    <s v="Full-Time"/>
    <s v="Zone B"/>
    <s v="Temporary"/>
    <s v="Involuntary"/>
    <s v="Be room ready hotel drug pressure."/>
    <x v="0"/>
    <s v="Aerial"/>
    <d v="1997-04-10T00:00:00"/>
    <x v="991"/>
    <s v="20-29"/>
    <s v="MA"/>
    <s v="Driver"/>
    <x v="0"/>
    <n v="68233"/>
    <s v="White"/>
    <s v="Married"/>
    <s v="Exceeds"/>
    <n v="3"/>
  </r>
  <r>
    <n v="1447"/>
    <s v="Lucian"/>
    <s v="Montoya"/>
    <d v="2022-12-12T00:00:00"/>
    <x v="188"/>
    <x v="4"/>
    <x v="1"/>
    <x v="0"/>
    <s v="Alexis Bell"/>
    <s v="lucian.montoya@bilearner.com"/>
    <s v="PYZ"/>
    <s v="Leave of Absence"/>
    <s v="Full-Time"/>
    <s v="Zone C"/>
    <s v="Part-Time"/>
    <s v="Resignation"/>
    <s v="Far special physical including shoulder among."/>
    <x v="0"/>
    <s v="Field Operations"/>
    <d v="1954-07-14T00:00:00"/>
    <x v="992"/>
    <s v="70-79"/>
    <s v="MA"/>
    <s v="Supervisor"/>
    <x v="0"/>
    <n v="24188"/>
    <s v="Black"/>
    <s v="Single"/>
    <s v="Exceeds"/>
    <n v="3"/>
  </r>
  <r>
    <n v="1448"/>
    <s v="Shiloh"/>
    <s v="Baird"/>
    <d v="2020-09-13T00:00:00"/>
    <x v="0"/>
    <x v="0"/>
    <x v="0"/>
    <x v="0"/>
    <s v="Jesus Mejia"/>
    <s v="shiloh.baird@bilearner.com"/>
    <s v="WBL"/>
    <s v="Active"/>
    <s v="Part-Time"/>
    <s v="Zone A"/>
    <s v="Part-Time"/>
    <s v="Unk"/>
    <m/>
    <x v="0"/>
    <s v="General - Con"/>
    <d v="1976-08-13T00:00:00"/>
    <x v="993"/>
    <s v="40-49"/>
    <s v="MA"/>
    <s v="Technician"/>
    <x v="0"/>
    <n v="72868"/>
    <s v="Other"/>
    <s v="Single"/>
    <s v="Needs Improvement"/>
    <n v="3"/>
  </r>
  <r>
    <n v="1449"/>
    <s v="Tara"/>
    <s v="Alvarado"/>
    <d v="2022-11-15T00:00:00"/>
    <x v="0"/>
    <x v="0"/>
    <x v="0"/>
    <x v="2"/>
    <s v="Ashley Gamble"/>
    <s v="tara.alvarado@bilearner.com"/>
    <s v="PL"/>
    <s v="Active"/>
    <s v="Part-Time"/>
    <s v="Zone B"/>
    <s v="Temporary"/>
    <s v="Unk"/>
    <m/>
    <x v="0"/>
    <s v="General - Sga"/>
    <d v="1965-09-14T00:00:00"/>
    <x v="994"/>
    <s v="60-69"/>
    <s v="MA"/>
    <s v="Administrator"/>
    <x v="1"/>
    <n v="82061"/>
    <s v="Other"/>
    <s v="Divorced"/>
    <s v="Needs Improvement"/>
    <n v="3"/>
  </r>
  <r>
    <n v="1450"/>
    <s v="Raina"/>
    <s v="Vaughan"/>
    <d v="2020-02-07T00:00:00"/>
    <x v="419"/>
    <x v="2"/>
    <x v="1"/>
    <x v="2"/>
    <s v="Michael Rodriguez"/>
    <s v="raina.vaughan@bilearner.com"/>
    <s v="PYZ"/>
    <s v="Voluntarily Terminated"/>
    <s v="Full-Time"/>
    <s v="Zone C"/>
    <s v="Temporary"/>
    <s v="Retirement"/>
    <s v="Dog hot civil democratic tree public."/>
    <x v="0"/>
    <s v="Field Operations"/>
    <d v="1958-02-20T00:00:00"/>
    <x v="995"/>
    <s v="60-69"/>
    <s v="MA"/>
    <s v="Manager"/>
    <x v="1"/>
    <n v="19127"/>
    <s v="White"/>
    <s v="Single"/>
    <s v="Needs Improvement"/>
    <n v="3"/>
  </r>
  <r>
    <n v="1451"/>
    <s v="Sienna"/>
    <s v="Bullock"/>
    <d v="2022-12-31T00:00:00"/>
    <x v="0"/>
    <x v="0"/>
    <x v="0"/>
    <x v="2"/>
    <s v="Miguel Whitehead"/>
    <s v="sienna.bullock@bilearner.com"/>
    <s v="SVG"/>
    <s v="Active"/>
    <s v="Part-Time"/>
    <s v="Zone A"/>
    <s v="Part-Time"/>
    <s v="Unk"/>
    <m/>
    <x v="0"/>
    <s v="Splicing"/>
    <d v="1944-12-20T00:00:00"/>
    <x v="996"/>
    <s v="80-89"/>
    <s v="MA"/>
    <s v="Technician"/>
    <x v="0"/>
    <n v="26670"/>
    <s v="Hispanic"/>
    <s v="Widowed"/>
    <s v="Needs Improvement"/>
    <n v="3"/>
  </r>
  <r>
    <n v="1452"/>
    <s v="Tyrese"/>
    <s v="Goodman"/>
    <d v="2019-03-26T00:00:00"/>
    <x v="0"/>
    <x v="0"/>
    <x v="0"/>
    <x v="2"/>
    <s v="Lindsey Carter PhD"/>
    <s v="tyrese.goodman@bilearner.com"/>
    <s v="TNS"/>
    <s v="Active"/>
    <s v="Full-Time"/>
    <s v="Zone B"/>
    <s v="Full-Time"/>
    <s v="Unk"/>
    <m/>
    <x v="0"/>
    <s v="Field Operations"/>
    <d v="1953-03-29T00:00:00"/>
    <x v="997"/>
    <s v="70-79"/>
    <s v="MA"/>
    <s v="Driver"/>
    <x v="0"/>
    <n v="86883"/>
    <s v="White"/>
    <s v="Single"/>
    <s v="Needs Improvement"/>
    <n v="3"/>
  </r>
  <r>
    <n v="1453"/>
    <s v="Giovanni"/>
    <s v="Landry"/>
    <d v="2023-03-22T00:00:00"/>
    <x v="0"/>
    <x v="0"/>
    <x v="0"/>
    <x v="2"/>
    <s v="Sherry Jones"/>
    <s v="giovanni.landry@bilearner.com"/>
    <s v="WBL"/>
    <s v="Active"/>
    <s v="Full-Time"/>
    <s v="Zone C"/>
    <s v="Temporary"/>
    <s v="Unk"/>
    <m/>
    <x v="0"/>
    <s v="Engineers"/>
    <d v="1990-08-20T00:00:00"/>
    <x v="998"/>
    <s v="30-39"/>
    <s v="MA"/>
    <s v="Engineer"/>
    <x v="1"/>
    <n v="83496"/>
    <s v="Black"/>
    <s v="Single"/>
    <s v="Needs Improvement"/>
    <n v="3"/>
  </r>
  <r>
    <n v="1454"/>
    <s v="Javon"/>
    <s v="Moses"/>
    <d v="2022-12-23T00:00:00"/>
    <x v="120"/>
    <x v="11"/>
    <x v="1"/>
    <x v="2"/>
    <s v="Ryan Cooke"/>
    <s v="javon.moses@bilearner.com"/>
    <s v="WBL"/>
    <s v="Voluntarily Terminated"/>
    <s v="Full-Time"/>
    <s v="Zone C"/>
    <s v="Temporary"/>
    <s v="Voluntary"/>
    <s v="How civil act war dinner even campaign language."/>
    <x v="0"/>
    <s v="General - Con"/>
    <d v="1977-03-12T00:00:00"/>
    <x v="999"/>
    <s v="40-49"/>
    <s v="MA"/>
    <s v="Lineman"/>
    <x v="1"/>
    <n v="5270"/>
    <s v="Hispanic"/>
    <s v="Married"/>
    <s v="Needs Improvement"/>
    <n v="3"/>
  </r>
  <r>
    <n v="1455"/>
    <s v="Alonso"/>
    <s v="Williams"/>
    <d v="2019-12-27T00:00:00"/>
    <x v="0"/>
    <x v="0"/>
    <x v="0"/>
    <x v="0"/>
    <s v="Sara Farrell"/>
    <s v="alonso.williams@bilearner.com"/>
    <s v="PL"/>
    <s v="Active"/>
    <s v="Contract"/>
    <s v="Zone C"/>
    <s v="Full-Time"/>
    <s v="Unk"/>
    <m/>
    <x v="0"/>
    <s v="General - Sga"/>
    <d v="1995-03-19T00:00:00"/>
    <x v="1000"/>
    <s v="30-39"/>
    <s v="MA"/>
    <s v="Administrator"/>
    <x v="0"/>
    <n v="18041"/>
    <s v="Other"/>
    <s v="Widowed"/>
    <s v="Needs Improvement"/>
    <n v="3"/>
  </r>
  <r>
    <n v="1456"/>
    <s v="Kamila"/>
    <s v="Rosales"/>
    <d v="2019-06-25T00:00:00"/>
    <x v="420"/>
    <x v="11"/>
    <x v="1"/>
    <x v="0"/>
    <s v="Brittany Payne"/>
    <s v="kamila.rosales@bilearner.com"/>
    <s v="PYZ"/>
    <s v="Active"/>
    <s v="Full-Time"/>
    <s v="Zone B"/>
    <s v="Full-Time"/>
    <s v="Resignation"/>
    <s v="Amount much food."/>
    <x v="0"/>
    <s v="Engineers"/>
    <d v="1956-10-08T00:00:00"/>
    <x v="1001"/>
    <s v="60-69"/>
    <s v="MA"/>
    <s v="Engineer"/>
    <x v="0"/>
    <n v="55931"/>
    <s v="Hispanic"/>
    <s v="Married"/>
    <s v="Exceeds"/>
    <n v="3"/>
  </r>
  <r>
    <n v="1457"/>
    <s v="Jadiel"/>
    <s v="French"/>
    <d v="2018-11-23T00:00:00"/>
    <x v="0"/>
    <x v="0"/>
    <x v="0"/>
    <x v="0"/>
    <s v="Linda Boyer"/>
    <s v="jadiel.french@bilearner.com"/>
    <s v="SVG"/>
    <s v="Active"/>
    <s v="Contract"/>
    <s v="Zone A"/>
    <s v="Part-Time"/>
    <s v="Unk"/>
    <m/>
    <x v="0"/>
    <s v="Field Operations"/>
    <d v="1977-08-03T00:00:00"/>
    <x v="1002"/>
    <s v="40-49"/>
    <s v="MA"/>
    <s v="Driller"/>
    <x v="0"/>
    <n v="84889"/>
    <s v="Other"/>
    <s v="Married"/>
    <s v="Exceeds"/>
    <n v="3"/>
  </r>
  <r>
    <n v="1458"/>
    <s v="Brennan"/>
    <s v="Jefferson"/>
    <d v="2021-01-17T00:00:00"/>
    <x v="0"/>
    <x v="0"/>
    <x v="0"/>
    <x v="0"/>
    <s v="John Carter"/>
    <s v="brennan.jefferson@bilearner.com"/>
    <s v="TNS"/>
    <s v="Active"/>
    <s v="Full-Time"/>
    <s v="Zone A"/>
    <s v="Part-Time"/>
    <s v="Unk"/>
    <m/>
    <x v="0"/>
    <s v="Wireline Construction"/>
    <d v="1994-03-19T00:00:00"/>
    <x v="1003"/>
    <s v="30-39"/>
    <s v="MA"/>
    <s v="Foreman"/>
    <x v="0"/>
    <n v="20292"/>
    <s v="Hispanic"/>
    <s v="Single"/>
    <s v="Exceeds"/>
    <n v="3"/>
  </r>
  <r>
    <n v="1459"/>
    <s v="Noe"/>
    <s v="Glenn"/>
    <d v="2021-09-08T00:00:00"/>
    <x v="0"/>
    <x v="0"/>
    <x v="0"/>
    <x v="0"/>
    <s v="Joshua Watkins"/>
    <s v="noe.glenn@bilearner.com"/>
    <s v="WBL"/>
    <s v="Active"/>
    <s v="Contract"/>
    <s v="Zone C"/>
    <s v="Temporary"/>
    <s v="Unk"/>
    <m/>
    <x v="0"/>
    <s v="Engineers"/>
    <d v="1946-08-12T00:00:00"/>
    <x v="1004"/>
    <s v="70-79"/>
    <s v="MA"/>
    <s v="Technician"/>
    <x v="1"/>
    <n v="46927"/>
    <s v="Black"/>
    <s v="Single"/>
    <s v="Exceeds"/>
    <n v="3"/>
  </r>
  <r>
    <n v="1460"/>
    <s v="Vaughn"/>
    <s v="Kim"/>
    <d v="2021-02-24T00:00:00"/>
    <x v="83"/>
    <x v="22"/>
    <x v="1"/>
    <x v="0"/>
    <s v="Adam Graves"/>
    <s v="vaughn.kim@bilearner.com"/>
    <s v="BPC"/>
    <s v="Active"/>
    <s v="Full-Time"/>
    <s v="Zone A"/>
    <s v="Temporary"/>
    <s v="Retirement"/>
    <s v="Deal strong chance cold."/>
    <x v="0"/>
    <s v="Wireline Construction"/>
    <d v="1955-05-29T00:00:00"/>
    <x v="1005"/>
    <s v="70-79"/>
    <s v="MA"/>
    <s v="Foreman"/>
    <x v="1"/>
    <n v="14170"/>
    <s v="Other"/>
    <s v="Divorced"/>
    <s v="Exceeds"/>
    <n v="3"/>
  </r>
  <r>
    <n v="1461"/>
    <s v="Anabel"/>
    <s v="Evans"/>
    <d v="2019-04-12T00:00:00"/>
    <x v="294"/>
    <x v="3"/>
    <x v="1"/>
    <x v="0"/>
    <s v="Shane Carr"/>
    <s v="anabel.evans@bilearner.com"/>
    <s v="CCDR"/>
    <s v="Active"/>
    <s v="Full-Time"/>
    <s v="Zone C"/>
    <s v="Full-Time"/>
    <s v="Retirement"/>
    <s v="Drive feel its former end allow."/>
    <x v="0"/>
    <s v="Project Management - Con"/>
    <d v="2001-03-03T00:00:00"/>
    <x v="1006"/>
    <s v="20-29"/>
    <s v="MA"/>
    <s v="Technician"/>
    <x v="0"/>
    <n v="82370"/>
    <s v="Asian"/>
    <s v="Widowed"/>
    <s v="Exceeds"/>
    <n v="3"/>
  </r>
  <r>
    <n v="1462"/>
    <s v="Elisabeth"/>
    <s v="Irwin"/>
    <d v="2023-07-13T00:00:00"/>
    <x v="0"/>
    <x v="0"/>
    <x v="0"/>
    <x v="0"/>
    <s v="Kelly Patel"/>
    <s v="elisabeth.irwin@bilearner.com"/>
    <s v="EW"/>
    <s v="Active"/>
    <s v="Contract"/>
    <s v="Zone C"/>
    <s v="Temporary"/>
    <s v="Unk"/>
    <m/>
    <x v="0"/>
    <s v="Fielders"/>
    <d v="1960-03-07T00:00:00"/>
    <x v="1007"/>
    <s v="60-69"/>
    <s v="MA"/>
    <s v="Engineer"/>
    <x v="0"/>
    <n v="83401"/>
    <s v="Other"/>
    <s v="Widowed"/>
    <s v="Exceeds"/>
    <n v="3"/>
  </r>
  <r>
    <n v="1463"/>
    <s v="Bo"/>
    <s v="Bradford"/>
    <d v="2020-10-05T00:00:00"/>
    <x v="0"/>
    <x v="0"/>
    <x v="0"/>
    <x v="0"/>
    <s v="Maria Young"/>
    <s v="bo.bradford@bilearner.com"/>
    <s v="MSC"/>
    <s v="Active"/>
    <s v="Contract"/>
    <s v="Zone C"/>
    <s v="Temporary"/>
    <s v="Unk"/>
    <m/>
    <x v="0"/>
    <s v="Field Operations"/>
    <d v="1975-11-28T00:00:00"/>
    <x v="1008"/>
    <s v="50-59"/>
    <s v="MA"/>
    <s v="Technician"/>
    <x v="0"/>
    <n v="28372"/>
    <s v="Hispanic"/>
    <s v="Divorced"/>
    <s v="Exceeds"/>
    <n v="3"/>
  </r>
  <r>
    <n v="1464"/>
    <s v="Dustin"/>
    <s v="Beasley"/>
    <d v="2019-01-27T00:00:00"/>
    <x v="0"/>
    <x v="0"/>
    <x v="0"/>
    <x v="0"/>
    <s v="Karen Cooke"/>
    <s v="dustin.beasley@bilearner.com"/>
    <s v="NEL"/>
    <s v="Active"/>
    <s v="Part-Time"/>
    <s v="Zone C"/>
    <s v="Full-Time"/>
    <s v="Unk"/>
    <m/>
    <x v="0"/>
    <s v="General - Sga"/>
    <d v="1957-10-01T00:00:00"/>
    <x v="1009"/>
    <s v="60-69"/>
    <s v="MA"/>
    <s v="Supervisor"/>
    <x v="0"/>
    <n v="7304"/>
    <s v="Asian"/>
    <s v="Married"/>
    <s v="Exceeds"/>
    <n v="3"/>
  </r>
  <r>
    <n v="1465"/>
    <s v="Dean"/>
    <s v="Winters"/>
    <d v="2020-12-17T00:00:00"/>
    <x v="261"/>
    <x v="16"/>
    <x v="1"/>
    <x v="0"/>
    <s v="Tammy Gardner"/>
    <s v="dean.winters@bilearner.com"/>
    <s v="PL"/>
    <s v="Active"/>
    <s v="Part-Time"/>
    <s v="Zone A"/>
    <s v="Full-Time"/>
    <s v="Retirement"/>
    <s v="Big evening develop our peace how reality place."/>
    <x v="0"/>
    <s v="Technology / It"/>
    <d v="1958-06-22T00:00:00"/>
    <x v="1010"/>
    <s v="60-69"/>
    <s v="MA"/>
    <s v="Analyst"/>
    <x v="0"/>
    <n v="7717"/>
    <s v="Other"/>
    <s v="Single"/>
    <s v="Exceeds"/>
    <n v="3"/>
  </r>
  <r>
    <n v="1466"/>
    <s v="Chanel"/>
    <s v="Dougherty"/>
    <d v="2021-03-04T00:00:00"/>
    <x v="0"/>
    <x v="0"/>
    <x v="0"/>
    <x v="0"/>
    <s v="Jennifer Dillon"/>
    <s v="chanel.dougherty@bilearner.com"/>
    <s v="PYZ"/>
    <s v="Active"/>
    <s v="Full-Time"/>
    <s v="Zone A"/>
    <s v="Temporary"/>
    <s v="Unk"/>
    <m/>
    <x v="0"/>
    <s v="Billable Consultants"/>
    <d v="1989-03-08T00:00:00"/>
    <x v="1011"/>
    <s v="30-39"/>
    <s v="MA"/>
    <s v="Engineer"/>
    <x v="0"/>
    <n v="50559"/>
    <s v="White"/>
    <s v="Widowed"/>
    <s v="Exceeds"/>
    <n v="3"/>
  </r>
  <r>
    <n v="1467"/>
    <s v="Phoebe"/>
    <s v="Dorsey"/>
    <d v="2023-03-30T00:00:00"/>
    <x v="0"/>
    <x v="0"/>
    <x v="0"/>
    <x v="0"/>
    <s v="Andrew Brown"/>
    <s v="phoebe.dorsey@bilearner.com"/>
    <s v="SVG"/>
    <s v="Active"/>
    <s v="Full-Time"/>
    <s v="Zone A"/>
    <s v="Temporary"/>
    <s v="Unk"/>
    <m/>
    <x v="0"/>
    <s v="People Services"/>
    <d v="1989-04-16T00:00:00"/>
    <x v="1012"/>
    <s v="30-39"/>
    <s v="MA"/>
    <s v="Generalist"/>
    <x v="0"/>
    <n v="18652"/>
    <s v="Black"/>
    <s v="Married"/>
    <s v="Fully Meets"/>
    <n v="3"/>
  </r>
  <r>
    <n v="1468"/>
    <s v="Coleman"/>
    <s v="Bridges"/>
    <d v="2018-12-27T00:00:00"/>
    <x v="0"/>
    <x v="0"/>
    <x v="0"/>
    <x v="0"/>
    <s v="Michael Flowers"/>
    <s v="coleman.bridges@bilearner.com"/>
    <s v="TNS"/>
    <s v="Active"/>
    <s v="Contract"/>
    <s v="Zone A"/>
    <s v="Part-Time"/>
    <s v="Unk"/>
    <m/>
    <x v="0"/>
    <s v="Field Operations"/>
    <d v="1965-08-30T00:00:00"/>
    <x v="1"/>
    <s v="60-69"/>
    <s v="MA"/>
    <s v="Laborer"/>
    <x v="0"/>
    <n v="24605"/>
    <s v="Hispanic"/>
    <s v="Divorced"/>
    <s v="Exceeds"/>
    <n v="3"/>
  </r>
  <r>
    <n v="1469"/>
    <s v="Juliet"/>
    <s v="Bautista"/>
    <d v="2021-09-20T00:00:00"/>
    <x v="0"/>
    <x v="0"/>
    <x v="0"/>
    <x v="0"/>
    <s v="Juan Gordon"/>
    <s v="juliet.bautista@bilearner.com"/>
    <s v="WBL"/>
    <s v="Active"/>
    <s v="Full-Time"/>
    <s v="Zone B"/>
    <s v="Temporary"/>
    <s v="Unk"/>
    <m/>
    <x v="0"/>
    <s v="Field Operations"/>
    <d v="1976-08-17T00:00:00"/>
    <x v="1013"/>
    <s v="40-49"/>
    <s v="MA"/>
    <s v="Lineman"/>
    <x v="0"/>
    <n v="59499"/>
    <s v="Asian"/>
    <s v="Married"/>
    <s v="Exceeds"/>
    <n v="3"/>
  </r>
  <r>
    <n v="1470"/>
    <s v="Julia"/>
    <s v="Lawrence"/>
    <d v="2023-02-08T00:00:00"/>
    <x v="0"/>
    <x v="0"/>
    <x v="0"/>
    <x v="0"/>
    <s v="Kimberly Green"/>
    <s v="julia.lawrence@bilearner.com"/>
    <s v="BPC"/>
    <s v="Active"/>
    <s v="Part-Time"/>
    <s v="Zone B"/>
    <s v="Part-Time"/>
    <s v="Unk"/>
    <m/>
    <x v="0"/>
    <s v="General - Sga"/>
    <d v="1995-09-20T00:00:00"/>
    <x v="1014"/>
    <s v="30-39"/>
    <s v="MA"/>
    <s v="Administrator"/>
    <x v="0"/>
    <n v="62387"/>
    <s v="Asian"/>
    <s v="Married"/>
    <s v="Exceeds"/>
    <n v="3"/>
  </r>
  <r>
    <n v="1471"/>
    <s v="Kinley"/>
    <s v="Dean"/>
    <d v="2019-10-16T00:00:00"/>
    <x v="111"/>
    <x v="2"/>
    <x v="1"/>
    <x v="2"/>
    <s v="Connie Elliott"/>
    <s v="kinley.dean@bilearner.com"/>
    <s v="CCDR"/>
    <s v="Voluntarily Terminated"/>
    <s v="Full-Time"/>
    <s v="Zone B"/>
    <s v="Part-Time"/>
    <s v="Retirement"/>
    <s v="Explain happen heavy wall hot year ability."/>
    <x v="0"/>
    <s v="Field Operations"/>
    <d v="1960-04-09T00:00:00"/>
    <x v="1015"/>
    <s v="60-69"/>
    <s v="MA"/>
    <s v="Lineman"/>
    <x v="1"/>
    <n v="4589"/>
    <s v="White"/>
    <s v="Divorced"/>
    <s v="Exceeds"/>
    <n v="3"/>
  </r>
  <r>
    <n v="1472"/>
    <s v="Karina"/>
    <s v="Mccarthy"/>
    <d v="2021-08-31T00:00:00"/>
    <x v="0"/>
    <x v="0"/>
    <x v="0"/>
    <x v="2"/>
    <s v="Chase Ali"/>
    <s v="karina.mccarthy@bilearner.com"/>
    <s v="SVG"/>
    <s v="Active"/>
    <s v="Contract"/>
    <s v="Zone C"/>
    <s v="Full-Time"/>
    <s v="Unk"/>
    <m/>
    <x v="0"/>
    <s v="Project Management - Con"/>
    <d v="1972-04-14T00:00:00"/>
    <x v="1016"/>
    <s v="50-59"/>
    <s v="MA"/>
    <s v="Field Project Manager"/>
    <x v="1"/>
    <n v="46068"/>
    <s v="Other"/>
    <s v="Single"/>
    <s v="Exceeds"/>
    <n v="3"/>
  </r>
  <r>
    <n v="1473"/>
    <s v="Ruben"/>
    <s v="Kirby"/>
    <d v="2020-09-25T00:00:00"/>
    <x v="0"/>
    <x v="0"/>
    <x v="0"/>
    <x v="2"/>
    <s v="Teresa Wood"/>
    <s v="ruben.kirby@bilearner.com"/>
    <s v="EW"/>
    <s v="Active"/>
    <s v="Contract"/>
    <s v="Zone B"/>
    <s v="Full-Time"/>
    <s v="Unk"/>
    <m/>
    <x v="0"/>
    <s v="Field Operations"/>
    <d v="1942-10-06T00:00:00"/>
    <x v="1017"/>
    <s v="80-89"/>
    <s v="MA"/>
    <s v="Laborer"/>
    <x v="0"/>
    <n v="24519"/>
    <s v="Black"/>
    <s v="Divorced"/>
    <s v="Exceeds"/>
    <n v="3"/>
  </r>
  <r>
    <n v="1474"/>
    <s v="Alexia"/>
    <s v="Hughes"/>
    <d v="2023-02-01T00:00:00"/>
    <x v="160"/>
    <x v="11"/>
    <x v="1"/>
    <x v="2"/>
    <s v="Timothy Powell"/>
    <s v="alexia.hughes@bilearner.com"/>
    <s v="MSC"/>
    <s v="Voluntarily Terminated"/>
    <s v="Full-Time"/>
    <s v="Zone C"/>
    <s v="Part-Time"/>
    <s v="Voluntary"/>
    <s v="Then sing son."/>
    <x v="0"/>
    <s v="Engineers"/>
    <d v="1942-07-13T00:00:00"/>
    <x v="1018"/>
    <s v="80-89"/>
    <s v="MA"/>
    <s v="Engineer"/>
    <x v="0"/>
    <n v="46511"/>
    <s v="Hispanic"/>
    <s v="Married"/>
    <s v="Exceeds"/>
    <n v="3"/>
  </r>
  <r>
    <n v="1475"/>
    <s v="Miles"/>
    <s v="Gill"/>
    <d v="2023-01-17T00:00:00"/>
    <x v="421"/>
    <x v="26"/>
    <x v="1"/>
    <x v="2"/>
    <s v="Michelle Webb"/>
    <s v="miles.gill@bilearner.com"/>
    <s v="TNS"/>
    <s v="Active"/>
    <s v="Full-Time"/>
    <s v="Zone A"/>
    <s v="Temporary"/>
    <s v="Resignation"/>
    <s v="Teacher style heart so. Answer Mr that."/>
    <x v="0"/>
    <s v="Wireline Construction"/>
    <d v="1993-08-19T00:00:00"/>
    <x v="1019"/>
    <s v="30-39"/>
    <s v="MA"/>
    <s v="Laborer"/>
    <x v="1"/>
    <n v="86113"/>
    <s v="Other"/>
    <s v="Married"/>
    <s v="Exceeds"/>
    <n v="3"/>
  </r>
  <r>
    <n v="1476"/>
    <s v="Kaden"/>
    <s v="Woodard"/>
    <d v="2019-12-07T00:00:00"/>
    <x v="422"/>
    <x v="27"/>
    <x v="1"/>
    <x v="2"/>
    <s v="Jared Walsh"/>
    <s v="kaden.woodard@bilearner.com"/>
    <s v="PYZ"/>
    <s v="Voluntarily Terminated"/>
    <s v="Contract"/>
    <s v="Zone C"/>
    <s v="Part-Time"/>
    <s v="Voluntary"/>
    <s v="Value health model day production identify."/>
    <x v="0"/>
    <s v="Field Operations"/>
    <d v="1962-11-07T00:00:00"/>
    <x v="1020"/>
    <s v="60-69"/>
    <s v="MA"/>
    <s v="Foreman"/>
    <x v="1"/>
    <n v="16157"/>
    <s v="Other"/>
    <s v="Divorced"/>
    <s v="PIP"/>
    <n v="3"/>
  </r>
  <r>
    <n v="1477"/>
    <s v="Frida"/>
    <s v="Wilkins"/>
    <d v="2018-11-21T00:00:00"/>
    <x v="423"/>
    <x v="51"/>
    <x v="1"/>
    <x v="0"/>
    <s v="Jennifer Rivera"/>
    <s v="frida.wilkins@bilearner.com"/>
    <s v="CCDR"/>
    <s v="Active"/>
    <s v="Contract"/>
    <s v="Zone B"/>
    <s v="Full-Time"/>
    <s v="Retirement"/>
    <s v="Great relate within you. Red bill unit school."/>
    <x v="0"/>
    <s v="Wireline Construction"/>
    <d v="1963-09-12T00:00:00"/>
    <x v="1021"/>
    <s v="60-69"/>
    <s v="MA"/>
    <s v="Laborer"/>
    <x v="0"/>
    <n v="75398"/>
    <s v="Asian"/>
    <s v="Married"/>
    <s v="Exceeds"/>
    <n v="3"/>
  </r>
  <r>
    <n v="1478"/>
    <s v="Kamron"/>
    <s v="Doyle"/>
    <d v="2021-02-15T00:00:00"/>
    <x v="271"/>
    <x v="17"/>
    <x v="1"/>
    <x v="0"/>
    <s v="Susan Burns"/>
    <s v="kamron.doyle@bilearner.com"/>
    <s v="SVG"/>
    <s v="Active"/>
    <s v="Part-Time"/>
    <s v="Zone B"/>
    <s v="Part-Time"/>
    <s v="Voluntary"/>
    <s v="Expert skill prove book wear half though."/>
    <x v="0"/>
    <s v="Field Operations"/>
    <d v="1953-09-21T00:00:00"/>
    <x v="1022"/>
    <s v="70-79"/>
    <s v="MA"/>
    <s v="Locator"/>
    <x v="0"/>
    <n v="35244"/>
    <s v="Other"/>
    <s v="Divorced"/>
    <s v="Exceeds"/>
    <n v="3"/>
  </r>
  <r>
    <n v="1479"/>
    <s v="Blaine"/>
    <s v="Rose"/>
    <d v="2021-01-06T00:00:00"/>
    <x v="0"/>
    <x v="0"/>
    <x v="0"/>
    <x v="0"/>
    <s v="Sandra Blackwell"/>
    <s v="blaine.rose@bilearner.com"/>
    <s v="EW"/>
    <s v="Active"/>
    <s v="Part-Time"/>
    <s v="Zone B"/>
    <s v="Full-Time"/>
    <s v="Unk"/>
    <m/>
    <x v="0"/>
    <s v="Project Management - Con"/>
    <d v="1951-12-04T00:00:00"/>
    <x v="1023"/>
    <s v="70-79"/>
    <s v="MA"/>
    <s v="Coordinator"/>
    <x v="0"/>
    <n v="31819"/>
    <s v="White"/>
    <s v="Married"/>
    <s v="Exceeds"/>
    <n v="3"/>
  </r>
  <r>
    <n v="1480"/>
    <s v="Elena"/>
    <s v="Gilmore"/>
    <d v="2019-01-18T00:00:00"/>
    <x v="0"/>
    <x v="0"/>
    <x v="0"/>
    <x v="0"/>
    <s v="Eric Oliver"/>
    <s v="elena.gilmore@bilearner.com"/>
    <s v="MSC"/>
    <s v="Active"/>
    <s v="Part-Time"/>
    <s v="Zone B"/>
    <s v="Part-Time"/>
    <s v="Unk"/>
    <m/>
    <x v="0"/>
    <s v="Shop (Fleet)"/>
    <d v="1994-04-27T00:00:00"/>
    <x v="1024"/>
    <s v="30-39"/>
    <s v="MA"/>
    <s v="Mechanic"/>
    <x v="1"/>
    <n v="77316"/>
    <s v="Black"/>
    <s v="Married"/>
    <s v="Needs Improvement"/>
    <n v="3"/>
  </r>
  <r>
    <n v="1481"/>
    <s v="Ashlynn"/>
    <s v="Moses"/>
    <d v="2023-03-15T00:00:00"/>
    <x v="0"/>
    <x v="0"/>
    <x v="0"/>
    <x v="0"/>
    <s v="Robyn Robbins"/>
    <s v="ashlynn.moses@bilearner.com"/>
    <s v="TNS"/>
    <s v="Active"/>
    <s v="Full-Time"/>
    <s v="Zone A"/>
    <s v="Part-Time"/>
    <s v="Unk"/>
    <m/>
    <x v="0"/>
    <s v="Field Operations"/>
    <d v="2000-07-09T00:00:00"/>
    <x v="1025"/>
    <s v="20-29"/>
    <s v="MA"/>
    <s v="Technician"/>
    <x v="1"/>
    <n v="71882"/>
    <s v="Asian"/>
    <s v="Single"/>
    <s v="Exceeds"/>
    <n v="3"/>
  </r>
  <r>
    <n v="1482"/>
    <s v="Esmeralda"/>
    <s v="Galvan"/>
    <d v="2019-11-11T00:00:00"/>
    <x v="0"/>
    <x v="0"/>
    <x v="0"/>
    <x v="0"/>
    <s v="Robert Hall"/>
    <s v="esmeralda.galvan@bilearner.com"/>
    <s v="PYZ"/>
    <s v="Active"/>
    <s v="Contract"/>
    <s v="Zone C"/>
    <s v="Temporary"/>
    <s v="Unk"/>
    <m/>
    <x v="0"/>
    <s v="Finance &amp; Accounting"/>
    <d v="1952-02-02T00:00:00"/>
    <x v="1026"/>
    <s v="70-79"/>
    <s v="MA"/>
    <s v="Vp"/>
    <x v="0"/>
    <n v="81260"/>
    <s v="Asian"/>
    <s v="Widowed"/>
    <s v="Exceeds"/>
    <n v="3"/>
  </r>
  <r>
    <n v="1483"/>
    <s v="Ignacio"/>
    <s v="Wiley"/>
    <d v="2022-08-21T00:00:00"/>
    <x v="89"/>
    <x v="26"/>
    <x v="1"/>
    <x v="0"/>
    <s v="Jacob Smith"/>
    <s v="ignacio.wiley@bilearner.com"/>
    <s v="WBL"/>
    <s v="Active"/>
    <s v="Full-Time"/>
    <s v="Zone A"/>
    <s v="Full-Time"/>
    <s v="Retirement"/>
    <s v="A discussion quite mission."/>
    <x v="0"/>
    <s v="Shop (Fleet)"/>
    <d v="1961-10-15T00:00:00"/>
    <x v="1027"/>
    <s v="60-69"/>
    <s v="MA"/>
    <s v="Shop"/>
    <x v="0"/>
    <n v="74813"/>
    <s v="Hispanic"/>
    <s v="Single"/>
    <s v="Exceeds"/>
    <n v="3"/>
  </r>
  <r>
    <n v="1484"/>
    <s v="Lorena"/>
    <s v="Mahoney"/>
    <d v="2020-05-05T00:00:00"/>
    <x v="0"/>
    <x v="0"/>
    <x v="0"/>
    <x v="0"/>
    <s v="Sarah Harper"/>
    <s v="lorena.mahoney@bilearner.com"/>
    <s v="NEL"/>
    <s v="Active"/>
    <s v="Full-Time"/>
    <s v="Zone B"/>
    <s v="Full-Time"/>
    <s v="Unk"/>
    <m/>
    <x v="0"/>
    <s v="General - Con"/>
    <d v="1991-07-02T00:00:00"/>
    <x v="1028"/>
    <s v="30-39"/>
    <s v="MA"/>
    <s v="Laborer"/>
    <x v="0"/>
    <n v="43208"/>
    <s v="Hispanic"/>
    <s v="Married"/>
    <s v="Exceeds"/>
    <n v="3"/>
  </r>
  <r>
    <n v="1485"/>
    <s v="Krystal"/>
    <s v="Atkinson"/>
    <d v="2021-03-05T00:00:00"/>
    <x v="28"/>
    <x v="24"/>
    <x v="1"/>
    <x v="0"/>
    <s v="Dennis Yates"/>
    <s v="krystal.atkinson@bilearner.com"/>
    <s v="PL"/>
    <s v="Active"/>
    <s v="Contract"/>
    <s v="Zone A"/>
    <s v="Part-Time"/>
    <s v="Involuntary"/>
    <s v="Top ability sit onto so."/>
    <x v="0"/>
    <s v="Aerial"/>
    <d v="1971-12-16T00:00:00"/>
    <x v="1029"/>
    <s v="50-59"/>
    <s v="MA"/>
    <s v="Laborer"/>
    <x v="0"/>
    <n v="92712"/>
    <s v="Asian"/>
    <s v="Married"/>
    <s v="Exceeds"/>
    <n v="3"/>
  </r>
  <r>
    <n v="1486"/>
    <s v="Soren"/>
    <s v="Merritt"/>
    <d v="2019-03-07T00:00:00"/>
    <x v="0"/>
    <x v="0"/>
    <x v="0"/>
    <x v="0"/>
    <s v="Christopher Smith"/>
    <s v="soren.merritt@bilearner.com"/>
    <s v="BPC"/>
    <s v="Active"/>
    <s v="Part-Time"/>
    <s v="Zone A"/>
    <s v="Full-Time"/>
    <s v="Unk"/>
    <m/>
    <x v="0"/>
    <s v="Engineers"/>
    <d v="1999-05-13T00:00:00"/>
    <x v="1030"/>
    <s v="20-29"/>
    <s v="MA"/>
    <s v="Engineer"/>
    <x v="0"/>
    <n v="53726"/>
    <s v="Hispanic"/>
    <s v="Divorced"/>
    <s v="Fully Meets"/>
    <n v="3"/>
  </r>
  <r>
    <n v="1487"/>
    <s v="Frida"/>
    <s v="Salazar"/>
    <d v="2022-05-08T00:00:00"/>
    <x v="116"/>
    <x v="33"/>
    <x v="1"/>
    <x v="0"/>
    <s v="Tracy Phillips"/>
    <s v="frida.salazar@bilearner.com"/>
    <s v="CCDR"/>
    <s v="Active"/>
    <s v="Full-Time"/>
    <s v="Zone B"/>
    <s v="Part-Time"/>
    <s v="Involuntary"/>
    <s v="Once type here really."/>
    <x v="0"/>
    <s v="General - Con"/>
    <d v="1971-08-28T00:00:00"/>
    <x v="1031"/>
    <s v="50-59"/>
    <s v="MA"/>
    <s v="Operator"/>
    <x v="0"/>
    <n v="31742"/>
    <s v="Asian"/>
    <s v="Widowed"/>
    <s v="Fully Meets"/>
    <n v="3"/>
  </r>
  <r>
    <n v="1488"/>
    <s v="Annie"/>
    <s v="Peters"/>
    <d v="2020-08-21T00:00:00"/>
    <x v="424"/>
    <x v="37"/>
    <x v="1"/>
    <x v="0"/>
    <s v="Barry Martinez"/>
    <s v="annie.peters@bilearner.com"/>
    <s v="SVG"/>
    <s v="Future Start"/>
    <s v="Part-Time"/>
    <s v="Zone A"/>
    <s v="Full-Time"/>
    <s v="Retirement"/>
    <s v="Speak others again behavior network quite none."/>
    <x v="0"/>
    <s v="Engineers"/>
    <d v="1963-02-20T00:00:00"/>
    <x v="1032"/>
    <s v="60-69"/>
    <s v="MA"/>
    <s v="Project Manager"/>
    <x v="0"/>
    <n v="7547"/>
    <s v="Hispanic"/>
    <s v="Single"/>
    <s v="Fully Meets"/>
    <n v="3"/>
  </r>
  <r>
    <n v="1489"/>
    <s v="Zoie"/>
    <s v="Mercado"/>
    <d v="2020-12-01T00:00:00"/>
    <x v="0"/>
    <x v="0"/>
    <x v="0"/>
    <x v="0"/>
    <s v="David Young"/>
    <s v="zoie.mercado@bilearner.com"/>
    <s v="EW"/>
    <s v="Active"/>
    <s v="Contract"/>
    <s v="Zone A"/>
    <s v="Part-Time"/>
    <s v="Unk"/>
    <m/>
    <x v="0"/>
    <s v="Fielders"/>
    <d v="1944-08-19T00:00:00"/>
    <x v="1033"/>
    <s v="80-89"/>
    <s v="MA"/>
    <s v="Technician"/>
    <x v="0"/>
    <n v="42750"/>
    <s v="White"/>
    <s v="Widowed"/>
    <s v="Fully Meets"/>
    <n v="3"/>
  </r>
  <r>
    <n v="1490"/>
    <s v="Joanna"/>
    <s v="Arias"/>
    <d v="2019-08-13T00:00:00"/>
    <x v="0"/>
    <x v="0"/>
    <x v="0"/>
    <x v="0"/>
    <s v="Edwin Serrano"/>
    <s v="joanna.arias@bilearner.com"/>
    <s v="MSC"/>
    <s v="Active"/>
    <s v="Contract"/>
    <s v="Zone A"/>
    <s v="Temporary"/>
    <s v="Unk"/>
    <m/>
    <x v="0"/>
    <s v="Engineers"/>
    <d v="1970-03-23T00:00:00"/>
    <x v="1034"/>
    <s v="50-59"/>
    <s v="MA"/>
    <s v="Director"/>
    <x v="0"/>
    <n v="40934"/>
    <s v="White"/>
    <s v="Widowed"/>
    <s v="Needs Improvement"/>
    <n v="3"/>
  </r>
  <r>
    <n v="1491"/>
    <s v="Tristian"/>
    <s v="Wilcox"/>
    <d v="2020-03-09T00:00:00"/>
    <x v="0"/>
    <x v="0"/>
    <x v="0"/>
    <x v="0"/>
    <s v="Kevin Jones"/>
    <s v="tristian.wilcox@bilearner.com"/>
    <s v="TNS"/>
    <s v="Active"/>
    <s v="Part-Time"/>
    <s v="Zone C"/>
    <s v="Temporary"/>
    <s v="Unk"/>
    <m/>
    <x v="0"/>
    <s v="Project Management - Con"/>
    <d v="1982-02-27T00:00:00"/>
    <x v="1035"/>
    <s v="40-49"/>
    <s v="MA"/>
    <s v="Manager"/>
    <x v="0"/>
    <n v="4664"/>
    <s v="Hispanic"/>
    <s v="Married"/>
    <s v="Exceeds"/>
    <n v="3"/>
  </r>
  <r>
    <n v="1492"/>
    <s v="Zoey"/>
    <s v="Spence"/>
    <d v="2020-05-06T00:00:00"/>
    <x v="0"/>
    <x v="0"/>
    <x v="0"/>
    <x v="2"/>
    <s v="Ian Price"/>
    <s v="zoey.spence@bilearner.com"/>
    <s v="CCDR"/>
    <s v="Active"/>
    <s v="Full-Time"/>
    <s v="Zone B"/>
    <s v="Temporary"/>
    <s v="Unk"/>
    <m/>
    <x v="0"/>
    <s v="Engineers"/>
    <d v="1955-12-08T00:00:00"/>
    <x v="1036"/>
    <s v="70-79"/>
    <s v="MA"/>
    <s v="Engineer"/>
    <x v="1"/>
    <n v="73153"/>
    <s v="Other"/>
    <s v="Divorced"/>
    <s v="Exceeds"/>
    <n v="3"/>
  </r>
  <r>
    <n v="1493"/>
    <s v="Bradley"/>
    <s v="Barnes"/>
    <d v="2022-08-03T00:00:00"/>
    <x v="0"/>
    <x v="0"/>
    <x v="0"/>
    <x v="2"/>
    <s v="Kimberly Rivera"/>
    <s v="bradley.barnes@bilearner.com"/>
    <s v="SVG"/>
    <s v="Active"/>
    <s v="Full-Time"/>
    <s v="Zone B"/>
    <s v="Temporary"/>
    <s v="Unk"/>
    <m/>
    <x v="0"/>
    <s v="Field Operations"/>
    <d v="1980-07-19T00:00:00"/>
    <x v="1037"/>
    <s v="40-49"/>
    <s v="MA"/>
    <s v="Laborer"/>
    <x v="1"/>
    <n v="57107"/>
    <s v="Black"/>
    <s v="Married"/>
    <s v="Fully Meets"/>
    <n v="3"/>
  </r>
  <r>
    <n v="1494"/>
    <s v="Juliana"/>
    <s v="Schroeder"/>
    <d v="2018-10-13T00:00:00"/>
    <x v="425"/>
    <x v="10"/>
    <x v="1"/>
    <x v="2"/>
    <s v="Miranda Brown"/>
    <s v="juliana.schroeder@bilearner.com"/>
    <s v="EW"/>
    <s v="Voluntarily Terminated"/>
    <s v="Contract"/>
    <s v="Zone B"/>
    <s v="Full-Time"/>
    <s v="Retirement"/>
    <s v="Thing join brother throughout."/>
    <x v="0"/>
    <s v="Splicing"/>
    <d v="1949-03-12T00:00:00"/>
    <x v="1038"/>
    <s v="70-79"/>
    <s v="MA"/>
    <s v="Coordinator"/>
    <x v="0"/>
    <n v="18325"/>
    <s v="Hispanic"/>
    <s v="Divorced"/>
    <s v="Fully Meets"/>
    <n v="3"/>
  </r>
  <r>
    <n v="1495"/>
    <s v="Yasmin"/>
    <s v="Warren"/>
    <d v="2021-07-04T00:00:00"/>
    <x v="0"/>
    <x v="0"/>
    <x v="0"/>
    <x v="2"/>
    <s v="Jorge Cunningham"/>
    <s v="yasmin.warren@bilearner.com"/>
    <s v="MSC"/>
    <s v="Active"/>
    <s v="Part-Time"/>
    <s v="Zone A"/>
    <s v="Temporary"/>
    <s v="Unk"/>
    <m/>
    <x v="0"/>
    <s v="General - Con"/>
    <d v="1971-01-11T00:00:00"/>
    <x v="1039"/>
    <s v="50-59"/>
    <s v="MA"/>
    <s v="Laborer"/>
    <x v="1"/>
    <n v="38175"/>
    <s v="Hispanic"/>
    <s v="Single"/>
    <s v="Fully Meets"/>
    <n v="3"/>
  </r>
  <r>
    <n v="1496"/>
    <s v="Izabella"/>
    <s v="Barron"/>
    <d v="2019-04-30T00:00:00"/>
    <x v="263"/>
    <x v="14"/>
    <x v="1"/>
    <x v="2"/>
    <s v="Sarah Fisher"/>
    <s v="izabella.barron@bilearner.com"/>
    <s v="TNS"/>
    <s v="Active"/>
    <s v="Part-Time"/>
    <s v="Zone A"/>
    <s v="Full-Time"/>
    <s v="Retirement"/>
    <s v="Positive far win six might."/>
    <x v="0"/>
    <s v="Splicing"/>
    <d v="1950-10-25T00:00:00"/>
    <x v="722"/>
    <s v="70-79"/>
    <s v="MA"/>
    <s v="Technician"/>
    <x v="1"/>
    <n v="27412"/>
    <s v="White"/>
    <s v="Widowed"/>
    <s v="Fully Meets"/>
    <n v="3"/>
  </r>
  <r>
    <n v="1497"/>
    <s v="Victoria"/>
    <s v="Soto"/>
    <d v="2020-11-03T00:00:00"/>
    <x v="0"/>
    <x v="0"/>
    <x v="0"/>
    <x v="2"/>
    <s v="Melissa Moreno"/>
    <s v="victoria.soto@bilearner.com"/>
    <s v="PYZ"/>
    <s v="Active"/>
    <s v="Contract"/>
    <s v="Zone C"/>
    <s v="Temporary"/>
    <s v="Unk"/>
    <m/>
    <x v="0"/>
    <s v="Engineers"/>
    <d v="1995-12-11T00:00:00"/>
    <x v="1040"/>
    <s v="30-39"/>
    <s v="MA"/>
    <s v="Drafter"/>
    <x v="1"/>
    <n v="26808"/>
    <s v="Black"/>
    <s v="Widowed"/>
    <s v="Needs Improvement"/>
    <n v="3"/>
  </r>
  <r>
    <n v="1498"/>
    <s v="Cody"/>
    <s v="Beard"/>
    <d v="2022-08-15T00:00:00"/>
    <x v="426"/>
    <x v="11"/>
    <x v="1"/>
    <x v="0"/>
    <s v="Crystal Smith"/>
    <s v="cody.beard@bilearner.com"/>
    <s v="BPC"/>
    <s v="Active"/>
    <s v="Full-Time"/>
    <s v="Zone B"/>
    <s v="Part-Time"/>
    <s v="Retirement"/>
    <s v="Will raise compare realize evidence most product."/>
    <x v="0"/>
    <s v="Engineers"/>
    <d v="1944-03-24T00:00:00"/>
    <x v="1041"/>
    <s v="80-89"/>
    <s v="MA"/>
    <s v="Director"/>
    <x v="0"/>
    <n v="43193"/>
    <s v="Black"/>
    <s v="Married"/>
    <s v="Exceeds"/>
    <n v="3"/>
  </r>
  <r>
    <n v="1499"/>
    <s v="Abigayle"/>
    <s v="Mccann"/>
    <d v="2022-02-26T00:00:00"/>
    <x v="29"/>
    <x v="20"/>
    <x v="1"/>
    <x v="0"/>
    <s v="Lori Lopez DVM"/>
    <s v="abigayle.mccann@bilearner.com"/>
    <s v="CCDR"/>
    <s v="Active"/>
    <s v="Contract"/>
    <s v="Zone A"/>
    <s v="Full-Time"/>
    <s v="Resignation"/>
    <s v="Win late significant throughout add."/>
    <x v="0"/>
    <s v="General - Con"/>
    <d v="1975-04-27T00:00:00"/>
    <x v="1042"/>
    <s v="50-59"/>
    <s v="MA"/>
    <s v="Operator"/>
    <x v="0"/>
    <n v="94816"/>
    <s v="Other"/>
    <s v="Married"/>
    <s v="Fully Meets"/>
    <n v="3"/>
  </r>
  <r>
    <n v="1500"/>
    <s v="Brenden"/>
    <s v="Marks"/>
    <d v="2019-05-13T00:00:00"/>
    <x v="0"/>
    <x v="0"/>
    <x v="0"/>
    <x v="0"/>
    <s v="Kevin Rodriguez"/>
    <s v="brenden.marks@bilearner.com"/>
    <s v="SVG"/>
    <s v="Active"/>
    <s v="Part-Time"/>
    <s v="Zone B"/>
    <s v="Part-Time"/>
    <s v="Unk"/>
    <m/>
    <x v="0"/>
    <s v="Field Operations"/>
    <d v="1985-02-02T00:00:00"/>
    <x v="1043"/>
    <s v="40-49"/>
    <s v="MA"/>
    <s v="Tower Hand"/>
    <x v="0"/>
    <n v="92438"/>
    <s v="Hispanic"/>
    <s v="Divorced"/>
    <s v="Fully Meets"/>
    <n v="3"/>
  </r>
  <r>
    <n v="1501"/>
    <s v="Jaqueline"/>
    <s v="Gallagher"/>
    <d v="2021-10-24T00:00:00"/>
    <x v="427"/>
    <x v="16"/>
    <x v="1"/>
    <x v="0"/>
    <s v="Mary Higgins"/>
    <s v="jaqueline.gallagher@bilearner.com"/>
    <s v="EW"/>
    <s v="Active"/>
    <s v="Contract"/>
    <s v="Zone A"/>
    <s v="Part-Time"/>
    <s v="Retirement"/>
    <s v="Surface mother in into pick middle too."/>
    <x v="0"/>
    <s v="Field Operations"/>
    <d v="1999-10-01T00:00:00"/>
    <x v="421"/>
    <s v="20-29"/>
    <s v="MA"/>
    <s v="Tower Hand"/>
    <x v="1"/>
    <n v="12961"/>
    <s v="Hispanic"/>
    <s v="Widowed"/>
    <s v="Fully Meets"/>
    <n v="3"/>
  </r>
  <r>
    <n v="1502"/>
    <s v="Abagail"/>
    <s v="Banks"/>
    <d v="2021-05-10T00:00:00"/>
    <x v="22"/>
    <x v="38"/>
    <x v="1"/>
    <x v="0"/>
    <s v="Austin Salas"/>
    <s v="abagail.banks@bilearner.com"/>
    <s v="MSC"/>
    <s v="Active"/>
    <s v="Full-Time"/>
    <s v="Zone B"/>
    <s v="Full-Time"/>
    <s v="Retirement"/>
    <s v="Subject improve what get care test development."/>
    <x v="0"/>
    <s v="General - Eng"/>
    <d v="1986-12-15T00:00:00"/>
    <x v="1044"/>
    <s v="30-39"/>
    <s v="MA"/>
    <s v="Administrative"/>
    <x v="1"/>
    <n v="96477"/>
    <s v="White"/>
    <s v="Divorced"/>
    <s v="Fully Meets"/>
    <n v="3"/>
  </r>
  <r>
    <n v="1503"/>
    <s v="Nickolas"/>
    <s v="Guzman"/>
    <d v="2021-06-13T00:00:00"/>
    <x v="428"/>
    <x v="11"/>
    <x v="1"/>
    <x v="0"/>
    <s v="Marissa Clarke"/>
    <s v="nickolas.guzman@bilearner.com"/>
    <s v="TNS"/>
    <s v="Active"/>
    <s v="Contract"/>
    <s v="Zone A"/>
    <s v="Part-Time"/>
    <s v="Retirement"/>
    <s v="Remember teacher produce use voice."/>
    <x v="0"/>
    <s v="General - Sga"/>
    <d v="1985-04-21T00:00:00"/>
    <x v="1045"/>
    <s v="40-49"/>
    <s v="MA"/>
    <s v="Business Development"/>
    <x v="0"/>
    <n v="31097"/>
    <s v="Black"/>
    <s v="Single"/>
    <s v="Fully Meets"/>
    <n v="3"/>
  </r>
  <r>
    <n v="1504"/>
    <s v="Guillermo"/>
    <s v="Rose"/>
    <d v="2019-11-04T00:00:00"/>
    <x v="318"/>
    <x v="13"/>
    <x v="1"/>
    <x v="0"/>
    <s v="Cindy Lopez"/>
    <s v="guillermo.rose@bilearner.com"/>
    <s v="PYZ"/>
    <s v="Active"/>
    <s v="Full-Time"/>
    <s v="Zone C"/>
    <s v="Full-Time"/>
    <s v="Resignation"/>
    <s v="Health section option interview."/>
    <x v="0"/>
    <s v="Engineers"/>
    <d v="1971-08-23T00:00:00"/>
    <x v="1046"/>
    <s v="50-59"/>
    <s v="MA"/>
    <s v="Technician"/>
    <x v="0"/>
    <n v="11962"/>
    <s v="Other"/>
    <s v="Married"/>
    <s v="Needs Improvement"/>
    <n v="3"/>
  </r>
  <r>
    <n v="1505"/>
    <s v="Moises"/>
    <s v="Brock"/>
    <d v="2020-01-29T00:00:00"/>
    <x v="0"/>
    <x v="0"/>
    <x v="0"/>
    <x v="0"/>
    <s v="Nicole Harrington"/>
    <s v="moises.brock@bilearner.com"/>
    <s v="WBL"/>
    <s v="Active"/>
    <s v="Full-Time"/>
    <s v="Zone A"/>
    <s v="Part-Time"/>
    <s v="Unk"/>
    <m/>
    <x v="0"/>
    <s v="Wireline Construction"/>
    <d v="1942-08-17T00:00:00"/>
    <x v="1047"/>
    <s v="80-89"/>
    <s v="MA"/>
    <s v="Supervisor"/>
    <x v="0"/>
    <n v="29145"/>
    <s v="Other"/>
    <s v="Widowed"/>
    <s v="Exceeds"/>
    <n v="3"/>
  </r>
  <r>
    <n v="1506"/>
    <s v="Hayden"/>
    <s v="Richmond"/>
    <d v="2018-09-05T00:00:00"/>
    <x v="429"/>
    <x v="24"/>
    <x v="1"/>
    <x v="0"/>
    <s v="Christopher Garcia"/>
    <s v="hayden.richmond@bilearner.com"/>
    <s v="NEL"/>
    <s v="Active"/>
    <s v="Part-Time"/>
    <s v="Zone B"/>
    <s v="Part-Time"/>
    <s v="Retirement"/>
    <s v="Likely former outside free short occur."/>
    <x v="0"/>
    <s v="Engineers"/>
    <d v="1972-06-18T00:00:00"/>
    <x v="1048"/>
    <s v="50-59"/>
    <s v="MA"/>
    <s v="Engineer"/>
    <x v="0"/>
    <n v="25033"/>
    <s v="Hispanic"/>
    <s v="Single"/>
    <s v="Exceeds"/>
    <n v="3"/>
  </r>
  <r>
    <n v="1507"/>
    <s v="Evelin"/>
    <s v="Sellers"/>
    <d v="2021-07-21T00:00:00"/>
    <x v="0"/>
    <x v="0"/>
    <x v="0"/>
    <x v="0"/>
    <s v="Jamie Wallace"/>
    <s v="evelin.sellers@bilearner.com"/>
    <s v="PL"/>
    <s v="Active"/>
    <s v="Full-Time"/>
    <s v="Zone C"/>
    <s v="Full-Time"/>
    <s v="Unk"/>
    <m/>
    <x v="0"/>
    <s v="General - Sga"/>
    <d v="1996-08-15T00:00:00"/>
    <x v="1049"/>
    <s v="20-29"/>
    <s v="MA"/>
    <s v="Administrator"/>
    <x v="0"/>
    <n v="58830"/>
    <s v="Black"/>
    <s v="Widowed"/>
    <s v="Fully Meets"/>
    <n v="3"/>
  </r>
  <r>
    <n v="1508"/>
    <s v="Dereon"/>
    <s v="Hayes"/>
    <d v="2023-05-20T00:00:00"/>
    <x v="0"/>
    <x v="0"/>
    <x v="0"/>
    <x v="0"/>
    <s v="Noah Woods"/>
    <s v="dereon.hayes@bilearner.com"/>
    <s v="BPC"/>
    <s v="Active"/>
    <s v="Part-Time"/>
    <s v="Zone B"/>
    <s v="Temporary"/>
    <s v="Unk"/>
    <m/>
    <x v="0"/>
    <s v="General - Con"/>
    <d v="1964-12-25T00:00:00"/>
    <x v="1050"/>
    <s v="60-69"/>
    <s v="MA"/>
    <s v="Lineman"/>
    <x v="0"/>
    <n v="64063"/>
    <s v="White"/>
    <s v="Single"/>
    <s v="Fully Meets"/>
    <n v="3"/>
  </r>
  <r>
    <n v="1509"/>
    <s v="Marlee"/>
    <s v="Mathis"/>
    <d v="2022-05-16T00:00:00"/>
    <x v="0"/>
    <x v="0"/>
    <x v="0"/>
    <x v="0"/>
    <s v="Taylor Fleming"/>
    <s v="marlee.mathis@bilearner.com"/>
    <s v="CCDR"/>
    <s v="Active"/>
    <s v="Full-Time"/>
    <s v="Zone C"/>
    <s v="Full-Time"/>
    <s v="Unk"/>
    <m/>
    <x v="0"/>
    <s v="General - Sga"/>
    <d v="1960-01-24T00:00:00"/>
    <x v="1051"/>
    <s v="60-69"/>
    <s v="MA"/>
    <s v="Assistant"/>
    <x v="0"/>
    <n v="92210"/>
    <s v="Other"/>
    <s v="Single"/>
    <s v="Fully Meets"/>
    <n v="3"/>
  </r>
  <r>
    <n v="1510"/>
    <s v="Alice"/>
    <s v="House"/>
    <d v="2021-03-15T00:00:00"/>
    <x v="0"/>
    <x v="0"/>
    <x v="0"/>
    <x v="0"/>
    <s v="Stacy Blackwell"/>
    <s v="alice.house@bilearner.com"/>
    <s v="SVG"/>
    <s v="Active"/>
    <s v="Contract"/>
    <s v="Zone C"/>
    <s v="Temporary"/>
    <s v="Unk"/>
    <m/>
    <x v="0"/>
    <s v="General - Sga"/>
    <d v="1980-09-16T00:00:00"/>
    <x v="1052"/>
    <s v="40-49"/>
    <s v="MA"/>
    <s v="Technician"/>
    <x v="0"/>
    <n v="79031"/>
    <s v="Black"/>
    <s v="Married"/>
    <s v="Fully Meets"/>
    <n v="3"/>
  </r>
  <r>
    <n v="1511"/>
    <s v="Jonathon"/>
    <s v="Thompson"/>
    <d v="2023-06-26T00:00:00"/>
    <x v="106"/>
    <x v="21"/>
    <x v="1"/>
    <x v="0"/>
    <s v="Melissa Morse"/>
    <s v="jonathon.thompson@bilearner.com"/>
    <s v="EW"/>
    <s v="Future Start"/>
    <s v="Full-Time"/>
    <s v="Zone C"/>
    <s v="Full-Time"/>
    <s v="Retirement"/>
    <s v="Spring sell become contain wear against design."/>
    <x v="0"/>
    <s v="Field Operations"/>
    <d v="1995-07-05T00:00:00"/>
    <x v="1053"/>
    <s v="30-39"/>
    <s v="MA"/>
    <s v="Groundman"/>
    <x v="0"/>
    <n v="47284"/>
    <s v="Hispanic"/>
    <s v="Single"/>
    <s v="Fully Meets"/>
    <n v="3"/>
  </r>
  <r>
    <n v="1512"/>
    <s v="Kendal"/>
    <s v="Abbott"/>
    <d v="2019-10-11T00:00:00"/>
    <x v="430"/>
    <x v="18"/>
    <x v="1"/>
    <x v="0"/>
    <s v="Maria Huber"/>
    <s v="kendal.abbott@bilearner.com"/>
    <s v="MSC"/>
    <s v="Leave of Absence"/>
    <s v="Contract"/>
    <s v="Zone B"/>
    <s v="Part-Time"/>
    <s v="Involuntary"/>
    <s v="Politics discover throw commercial economic."/>
    <x v="0"/>
    <s v="Field Operations"/>
    <d v="1982-06-29T00:00:00"/>
    <x v="1054"/>
    <s v="40-49"/>
    <s v="MA"/>
    <s v="Laborer"/>
    <x v="0"/>
    <n v="42058"/>
    <s v="Asian"/>
    <s v="Widowed"/>
    <s v="Fully Meets"/>
    <n v="3"/>
  </r>
  <r>
    <n v="1513"/>
    <s v="Holly"/>
    <s v="Taylor"/>
    <d v="2019-12-21T00:00:00"/>
    <x v="0"/>
    <x v="0"/>
    <x v="0"/>
    <x v="2"/>
    <s v="Carol Knapp"/>
    <s v="holly.taylor@bilearner.com"/>
    <s v="PL"/>
    <s v="Active"/>
    <s v="Contract"/>
    <s v="Zone C"/>
    <s v="Temporary"/>
    <s v="Unk"/>
    <m/>
    <x v="0"/>
    <s v="General - Eng"/>
    <d v="1993-10-03T00:00:00"/>
    <x v="1055"/>
    <s v="30-39"/>
    <s v="MA"/>
    <s v="Engineer"/>
    <x v="1"/>
    <n v="75433"/>
    <s v="Other"/>
    <s v="Widowed"/>
    <s v="Fully Meets"/>
    <n v="3"/>
  </r>
  <r>
    <n v="1514"/>
    <s v="Hadassah"/>
    <s v="Blackburn"/>
    <d v="2022-07-15T00:00:00"/>
    <x v="0"/>
    <x v="0"/>
    <x v="0"/>
    <x v="2"/>
    <s v="Alan Anderson"/>
    <s v="hadassah.blackburn@bilearner.com"/>
    <s v="PYZ"/>
    <s v="Active"/>
    <s v="Contract"/>
    <s v="Zone C"/>
    <s v="Part-Time"/>
    <s v="Unk"/>
    <m/>
    <x v="0"/>
    <s v="Splicing"/>
    <d v="1983-12-05T00:00:00"/>
    <x v="1056"/>
    <s v="40-49"/>
    <s v="MA"/>
    <s v="Manager"/>
    <x v="1"/>
    <n v="22316"/>
    <s v="Hispanic"/>
    <s v="Widowed"/>
    <s v="Fully Meets"/>
    <n v="3"/>
  </r>
  <r>
    <n v="1515"/>
    <s v="Shaylee"/>
    <s v="Hall"/>
    <d v="2018-09-26T00:00:00"/>
    <x v="0"/>
    <x v="0"/>
    <x v="0"/>
    <x v="2"/>
    <s v="Catherine Durham"/>
    <s v="shaylee.hall@bilearner.com"/>
    <s v="SVG"/>
    <s v="Active"/>
    <s v="Full-Time"/>
    <s v="Zone B"/>
    <s v="Part-Time"/>
    <s v="Unk"/>
    <m/>
    <x v="0"/>
    <s v="General - Con"/>
    <d v="1997-04-18T00:00:00"/>
    <x v="1057"/>
    <s v="20-29"/>
    <s v="MA"/>
    <s v="Laborer"/>
    <x v="0"/>
    <n v="96974"/>
    <s v="Other"/>
    <s v="Married"/>
    <s v="Fully Meets"/>
    <n v="3"/>
  </r>
  <r>
    <n v="1516"/>
    <s v="Richard"/>
    <s v="Nelson"/>
    <d v="2022-10-16T00:00:00"/>
    <x v="0"/>
    <x v="0"/>
    <x v="0"/>
    <x v="2"/>
    <s v="Travis Smith"/>
    <s v="richard.nelson@bilearner.com"/>
    <s v="TNS"/>
    <s v="Active"/>
    <s v="Contract"/>
    <s v="Zone B"/>
    <s v="Full-Time"/>
    <s v="Unk"/>
    <m/>
    <x v="0"/>
    <s v="General - Eng"/>
    <d v="1943-06-05T00:00:00"/>
    <x v="1058"/>
    <s v="80-89"/>
    <s v="MA"/>
    <s v="Manager"/>
    <x v="1"/>
    <n v="46694"/>
    <s v="Hispanic"/>
    <s v="Widowed"/>
    <s v="Fully Meets"/>
    <n v="3"/>
  </r>
  <r>
    <n v="1517"/>
    <s v="Leyla"/>
    <s v="Davila"/>
    <d v="2021-12-02T00:00:00"/>
    <x v="201"/>
    <x v="26"/>
    <x v="1"/>
    <x v="2"/>
    <s v="Deborah Clark"/>
    <s v="leyla.davila@bilearner.com"/>
    <s v="WBL"/>
    <s v="Active"/>
    <s v="Full-Time"/>
    <s v="Zone C"/>
    <s v="Part-Time"/>
    <s v="Involuntary"/>
    <s v="From through each buy."/>
    <x v="0"/>
    <s v="Splicing"/>
    <d v="1986-03-05T00:00:00"/>
    <x v="1059"/>
    <s v="30-39"/>
    <s v="MA"/>
    <s v="Splicer"/>
    <x v="1"/>
    <n v="4704"/>
    <s v="White"/>
    <s v="Married"/>
    <s v="Fully Meets"/>
    <n v="3"/>
  </r>
  <r>
    <n v="1518"/>
    <s v="Kolten"/>
    <s v="Calhoun"/>
    <d v="2019-03-07T00:00:00"/>
    <x v="431"/>
    <x v="46"/>
    <x v="1"/>
    <x v="2"/>
    <s v="Tonya Lewis"/>
    <s v="kolten.calhoun@bilearner.com"/>
    <s v="BPC"/>
    <s v="Voluntarily Terminated"/>
    <s v="Full-Time"/>
    <s v="Zone B"/>
    <s v="Temporary"/>
    <s v="Retirement"/>
    <s v="Message senior woman care huge."/>
    <x v="0"/>
    <s v="Fielders"/>
    <d v="1975-11-26T00:00:00"/>
    <x v="1060"/>
    <s v="50-59"/>
    <s v="MA"/>
    <s v="Engineer"/>
    <x v="1"/>
    <n v="35960"/>
    <s v="White"/>
    <s v="Divorced"/>
    <s v="Fully Meets"/>
    <n v="3"/>
  </r>
  <r>
    <n v="1519"/>
    <s v="Camille"/>
    <s v="Livingston"/>
    <d v="2023-05-02T00:00:00"/>
    <x v="99"/>
    <x v="8"/>
    <x v="1"/>
    <x v="0"/>
    <s v="Albert Wilson"/>
    <s v="camille.livingston@bilearner.com"/>
    <s v="BPC"/>
    <s v="Active"/>
    <s v="Part-Time"/>
    <s v="Zone B"/>
    <s v="Full-Time"/>
    <s v="Voluntary"/>
    <s v="Behind beautiful station court Mrs."/>
    <x v="0"/>
    <s v="Project Management - Con"/>
    <d v="1971-04-17T00:00:00"/>
    <x v="1061"/>
    <s v="50-59"/>
    <s v="MA"/>
    <s v="Supervisor"/>
    <x v="0"/>
    <n v="76669"/>
    <s v="Asian"/>
    <s v="Single"/>
    <s v="Fully Meets"/>
    <n v="3"/>
  </r>
  <r>
    <n v="1520"/>
    <s v="Lilianna"/>
    <s v="Colon"/>
    <d v="2020-08-24T00:00:00"/>
    <x v="432"/>
    <x v="31"/>
    <x v="1"/>
    <x v="0"/>
    <s v="Timothy Anthony"/>
    <s v="lilianna.colon@bilearner.com"/>
    <s v="CCDR"/>
    <s v="Active"/>
    <s v="Full-Time"/>
    <s v="Zone A"/>
    <s v="Full-Time"/>
    <s v="Involuntary"/>
    <s v="Onto fall east employee record."/>
    <x v="0"/>
    <s v="Sales &amp; Marketing"/>
    <d v="1976-07-04T00:00:00"/>
    <x v="1062"/>
    <s v="40-49"/>
    <s v="MA"/>
    <s v="Vp"/>
    <x v="0"/>
    <n v="34189"/>
    <s v="White"/>
    <s v="Divorced"/>
    <s v="Fully Meets"/>
    <n v="3"/>
  </r>
  <r>
    <n v="1521"/>
    <s v="Chaim"/>
    <s v="Patrick"/>
    <d v="2020-12-08T00:00:00"/>
    <x v="433"/>
    <x v="27"/>
    <x v="1"/>
    <x v="0"/>
    <s v="Jackie Poole"/>
    <s v="chaim.patrick@bilearner.com"/>
    <s v="SVG"/>
    <s v="Active"/>
    <s v="Contract"/>
    <s v="Zone B"/>
    <s v="Temporary"/>
    <s v="Voluntary"/>
    <s v="Material agency modern degree general."/>
    <x v="0"/>
    <s v="Wireline Construction"/>
    <d v="1990-04-15T00:00:00"/>
    <x v="1063"/>
    <s v="30-39"/>
    <s v="MA"/>
    <s v="Groundman"/>
    <x v="1"/>
    <n v="16162"/>
    <s v="Black"/>
    <s v="Single"/>
    <s v="Needs Improvement"/>
    <n v="3"/>
  </r>
  <r>
    <n v="1522"/>
    <s v="Amara"/>
    <s v="Castillo"/>
    <d v="2021-02-15T00:00:00"/>
    <x v="0"/>
    <x v="0"/>
    <x v="0"/>
    <x v="0"/>
    <s v="Dr. Daisy James"/>
    <s v="amara.castillo@bilearner.com"/>
    <s v="EW"/>
    <s v="Active"/>
    <s v="Full-Time"/>
    <s v="Zone B"/>
    <s v="Full-Time"/>
    <s v="Unk"/>
    <m/>
    <x v="0"/>
    <s v="Field Operations"/>
    <d v="1943-08-24T00:00:00"/>
    <x v="1064"/>
    <s v="80-89"/>
    <s v="MA"/>
    <s v="Operator"/>
    <x v="1"/>
    <n v="49777"/>
    <s v="Hispanic"/>
    <s v="Married"/>
    <s v="Fully Meets"/>
    <n v="3"/>
  </r>
  <r>
    <n v="1523"/>
    <s v="Joel"/>
    <s v="Eaton"/>
    <d v="2020-09-15T00:00:00"/>
    <x v="156"/>
    <x v="42"/>
    <x v="1"/>
    <x v="0"/>
    <s v="Amber Gutierrez"/>
    <s v="joel.eaton@bilearner.com"/>
    <s v="MSC"/>
    <s v="Active"/>
    <s v="Contract"/>
    <s v="Zone B"/>
    <s v="Full-Time"/>
    <s v="Involuntary"/>
    <s v="Key because while father."/>
    <x v="0"/>
    <s v="People Services"/>
    <d v="1971-05-30T00:00:00"/>
    <x v="1065"/>
    <s v="50-59"/>
    <s v="MA"/>
    <s v="Director"/>
    <x v="1"/>
    <n v="18628"/>
    <s v="Other"/>
    <s v="Married"/>
    <s v="Fully Meets"/>
    <n v="3"/>
  </r>
  <r>
    <n v="1524"/>
    <s v="Priscilla"/>
    <s v="Walters"/>
    <d v="2023-03-16T00:00:00"/>
    <x v="0"/>
    <x v="0"/>
    <x v="0"/>
    <x v="0"/>
    <s v="Johnny Simpson"/>
    <s v="priscilla.walters@bilearner.com"/>
    <s v="TNS"/>
    <s v="Active"/>
    <s v="Full-Time"/>
    <s v="Zone A"/>
    <s v="Temporary"/>
    <s v="Unk"/>
    <m/>
    <x v="0"/>
    <s v="Engineers"/>
    <d v="1975-05-13T00:00:00"/>
    <x v="1066"/>
    <s v="50-59"/>
    <s v="MA"/>
    <s v="Engineer"/>
    <x v="0"/>
    <n v="5112"/>
    <s v="Other"/>
    <s v="Single"/>
    <s v="Fully Meets"/>
    <n v="3"/>
  </r>
  <r>
    <n v="1525"/>
    <s v="Nehemiah"/>
    <s v="Leach"/>
    <d v="2021-11-14T00:00:00"/>
    <x v="434"/>
    <x v="33"/>
    <x v="1"/>
    <x v="0"/>
    <s v="Ashley Padilla"/>
    <s v="nehemiah.leach@bilearner.com"/>
    <s v="BPC"/>
    <s v="Active"/>
    <s v="Full-Time"/>
    <s v="Zone B"/>
    <s v="Temporary"/>
    <s v="Involuntary"/>
    <s v="System less wrong."/>
    <x v="0"/>
    <s v="General - Con"/>
    <d v="1947-04-14T00:00:00"/>
    <x v="1067"/>
    <s v="70-79"/>
    <s v="MA"/>
    <s v="Laborer"/>
    <x v="0"/>
    <n v="42288"/>
    <s v="Asian"/>
    <s v="Widowed"/>
    <s v="Needs Improvement"/>
    <n v="3"/>
  </r>
  <r>
    <n v="1526"/>
    <s v="Ashtyn"/>
    <s v="Huynh"/>
    <d v="2021-04-23T00:00:00"/>
    <x v="0"/>
    <x v="0"/>
    <x v="0"/>
    <x v="0"/>
    <s v="Seth Parks"/>
    <s v="ashtyn.huynh@bilearner.com"/>
    <s v="CCDR"/>
    <s v="Active"/>
    <s v="Contract"/>
    <s v="Zone B"/>
    <s v="Full-Time"/>
    <s v="Unk"/>
    <m/>
    <x v="0"/>
    <s v="Field Operations"/>
    <d v="1987-04-04T00:00:00"/>
    <x v="1068"/>
    <s v="30-39"/>
    <s v="MA"/>
    <s v="Foreman"/>
    <x v="0"/>
    <n v="13579"/>
    <s v="Other"/>
    <s v="Divorced"/>
    <s v="Fully Meets"/>
    <n v="3"/>
  </r>
  <r>
    <n v="1527"/>
    <s v="Tristen"/>
    <s v="Reed"/>
    <d v="2022-06-05T00:00:00"/>
    <x v="276"/>
    <x v="8"/>
    <x v="1"/>
    <x v="0"/>
    <s v="Timothy Robbins"/>
    <s v="tristen.reed@bilearner.com"/>
    <s v="EW"/>
    <s v="Active"/>
    <s v="Part-Time"/>
    <s v="Zone A"/>
    <s v="Full-Time"/>
    <s v="Voluntary"/>
    <s v="Career unit oil always without bag its."/>
    <x v="0"/>
    <s v="Engineers"/>
    <d v="1980-03-13T00:00:00"/>
    <x v="1069"/>
    <s v="40-49"/>
    <s v="MA"/>
    <s v="Engineer"/>
    <x v="0"/>
    <n v="39855"/>
    <s v="Asian"/>
    <s v="Widowed"/>
    <s v="Fully Meets"/>
    <n v="3"/>
  </r>
  <r>
    <n v="1528"/>
    <s v="Braedon"/>
    <s v="Chandler"/>
    <d v="2022-11-19T00:00:00"/>
    <x v="0"/>
    <x v="0"/>
    <x v="0"/>
    <x v="0"/>
    <s v="Troy Moore"/>
    <s v="braedon.chandler@bilearner.com"/>
    <s v="MSC"/>
    <s v="Active"/>
    <s v="Part-Time"/>
    <s v="Zone A"/>
    <s v="Part-Time"/>
    <s v="Unk"/>
    <m/>
    <x v="0"/>
    <s v="Field Operations"/>
    <d v="1953-11-27T00:00:00"/>
    <x v="1070"/>
    <s v="70-79"/>
    <s v="MA"/>
    <s v="Laborer"/>
    <x v="0"/>
    <n v="47571"/>
    <s v="Asian"/>
    <s v="Widowed"/>
    <s v="Fully Meets"/>
    <n v="3"/>
  </r>
  <r>
    <n v="1529"/>
    <s v="Nikolas"/>
    <s v="Hancock"/>
    <d v="2023-04-14T00:00:00"/>
    <x v="0"/>
    <x v="0"/>
    <x v="0"/>
    <x v="0"/>
    <s v="Dale Morgan"/>
    <s v="nikolas.hancock@bilearner.com"/>
    <s v="NEL"/>
    <s v="Active"/>
    <s v="Full-Time"/>
    <s v="Zone C"/>
    <s v="Part-Time"/>
    <s v="Unk"/>
    <m/>
    <x v="0"/>
    <s v="Field Operations"/>
    <d v="1974-07-27T00:00:00"/>
    <x v="1071"/>
    <s v="50-59"/>
    <s v="MA"/>
    <s v="Laborer"/>
    <x v="0"/>
    <n v="90069"/>
    <s v="Hispanic"/>
    <s v="Married"/>
    <s v="Fully Meets"/>
    <n v="3"/>
  </r>
  <r>
    <n v="1530"/>
    <s v="Demetrius"/>
    <s v="Sanders"/>
    <d v="2022-12-13T00:00:00"/>
    <x v="0"/>
    <x v="0"/>
    <x v="0"/>
    <x v="0"/>
    <s v="Melissa Carlson"/>
    <s v="demetrius.sanders@bilearner.com"/>
    <s v="PL"/>
    <s v="Active"/>
    <s v="Contract"/>
    <s v="Zone B"/>
    <s v="Full-Time"/>
    <s v="Unk"/>
    <m/>
    <x v="0"/>
    <s v="Field Operations"/>
    <d v="2000-02-02T00:00:00"/>
    <x v="1072"/>
    <s v="20-29"/>
    <s v="MA"/>
    <s v="Top Hand"/>
    <x v="0"/>
    <n v="25072"/>
    <s v="Other"/>
    <s v="Single"/>
    <s v="Fully Meets"/>
    <n v="3"/>
  </r>
  <r>
    <n v="1531"/>
    <s v="Tiana"/>
    <s v="Perry"/>
    <d v="2023-03-11T00:00:00"/>
    <x v="132"/>
    <x v="11"/>
    <x v="1"/>
    <x v="0"/>
    <s v="Paula Flynn"/>
    <s v="tiana.perry@bilearner.com"/>
    <s v="PYZ"/>
    <s v="Future Start"/>
    <s v="Part-Time"/>
    <s v="Zone A"/>
    <s v="Full-Time"/>
    <s v="Voluntary"/>
    <s v="Authority PM house child cost risk."/>
    <x v="0"/>
    <s v="Aerial"/>
    <d v="1985-09-05T00:00:00"/>
    <x v="1073"/>
    <s v="40-49"/>
    <s v="MA"/>
    <s v="Lineman"/>
    <x v="0"/>
    <n v="2315"/>
    <s v="Asian"/>
    <s v="Widowed"/>
    <s v="Fully Meets"/>
    <n v="3"/>
  </r>
  <r>
    <n v="1532"/>
    <s v="Rene"/>
    <s v="Pena"/>
    <d v="2019-11-22T00:00:00"/>
    <x v="435"/>
    <x v="8"/>
    <x v="1"/>
    <x v="0"/>
    <s v="Kendra Huerta"/>
    <s v="rene.pena@bilearner.com"/>
    <s v="SVG"/>
    <s v="Leave of Absence"/>
    <s v="Part-Time"/>
    <s v="Zone B"/>
    <s v="Full-Time"/>
    <s v="Retirement"/>
    <s v="Most receive serve way recent up with."/>
    <x v="0"/>
    <s v="General - Con"/>
    <d v="1944-03-10T00:00:00"/>
    <x v="1074"/>
    <s v="80-89"/>
    <s v="MA"/>
    <s v="Technician"/>
    <x v="0"/>
    <n v="74746"/>
    <s v="Asian"/>
    <s v="Divorced"/>
    <s v="Fully Meets"/>
    <n v="3"/>
  </r>
  <r>
    <n v="1533"/>
    <s v="Angelo"/>
    <s v="Fox"/>
    <d v="2021-03-13T00:00:00"/>
    <x v="436"/>
    <x v="27"/>
    <x v="1"/>
    <x v="0"/>
    <s v="Larry Miller"/>
    <s v="angelo.fox@bilearner.com"/>
    <s v="TNS"/>
    <s v="Leave of Absence"/>
    <s v="Contract"/>
    <s v="Zone C"/>
    <s v="Full-Time"/>
    <s v="Resignation"/>
    <s v="Civil scientist green table."/>
    <x v="0"/>
    <s v="Aerial"/>
    <d v="1990-08-21T00:00:00"/>
    <x v="1075"/>
    <s v="30-39"/>
    <s v="MA"/>
    <s v="Technician"/>
    <x v="0"/>
    <n v="20157"/>
    <s v="Black"/>
    <s v="Widowed"/>
    <s v="Fully Meets"/>
    <n v="3"/>
  </r>
  <r>
    <n v="1534"/>
    <s v="Ernesto"/>
    <s v="Madden"/>
    <d v="2022-02-27T00:00:00"/>
    <x v="0"/>
    <x v="0"/>
    <x v="0"/>
    <x v="2"/>
    <s v="Timothy Jennings"/>
    <s v="ernesto.madden@bilearner.com"/>
    <s v="CCDR"/>
    <s v="Active"/>
    <s v="Full-Time"/>
    <s v="Zone B"/>
    <s v="Temporary"/>
    <s v="Unk"/>
    <m/>
    <x v="0"/>
    <s v="Field Operations"/>
    <d v="1964-11-10T00:00:00"/>
    <x v="1076"/>
    <s v="60-69"/>
    <s v="MA"/>
    <s v="Operator"/>
    <x v="1"/>
    <n v="11719"/>
    <s v="White"/>
    <s v="Married"/>
    <s v="Fully Meets"/>
    <n v="3"/>
  </r>
  <r>
    <n v="1535"/>
    <s v="Amari"/>
    <s v="Christian"/>
    <d v="2021-05-08T00:00:00"/>
    <x v="0"/>
    <x v="0"/>
    <x v="0"/>
    <x v="2"/>
    <s v="Mary Stokes"/>
    <s v="amari.christian@bilearner.com"/>
    <s v="SVG"/>
    <s v="Active"/>
    <s v="Contract"/>
    <s v="Zone B"/>
    <s v="Part-Time"/>
    <s v="Unk"/>
    <m/>
    <x v="0"/>
    <s v="General - Con"/>
    <d v="2000-11-11T00:00:00"/>
    <x v="1077"/>
    <s v="20-29"/>
    <s v="MA"/>
    <s v="Foreman"/>
    <x v="0"/>
    <n v="30912"/>
    <s v="Black"/>
    <s v="Widowed"/>
    <s v="Fully Meets"/>
    <n v="3"/>
  </r>
  <r>
    <n v="1536"/>
    <s v="Lilly"/>
    <s v="Turner"/>
    <d v="2022-12-27T00:00:00"/>
    <x v="0"/>
    <x v="0"/>
    <x v="0"/>
    <x v="2"/>
    <s v="Samuel Donovan"/>
    <s v="lilly.turner@bilearner.com"/>
    <s v="EW"/>
    <s v="Active"/>
    <s v="Contract"/>
    <s v="Zone C"/>
    <s v="Part-Time"/>
    <s v="Unk"/>
    <m/>
    <x v="0"/>
    <s v="General - Con"/>
    <d v="1955-12-19T00:00:00"/>
    <x v="1078"/>
    <s v="70-79"/>
    <s v="MA"/>
    <s v="Locator"/>
    <x v="0"/>
    <n v="35052"/>
    <s v="Asian"/>
    <s v="Single"/>
    <s v="Fully Meets"/>
    <n v="3"/>
  </r>
  <r>
    <n v="1537"/>
    <s v="Rayne"/>
    <s v="Simpson"/>
    <d v="2020-08-16T00:00:00"/>
    <x v="0"/>
    <x v="0"/>
    <x v="0"/>
    <x v="2"/>
    <s v="Eddie Herrera"/>
    <s v="rayne.simpson@bilearner.com"/>
    <s v="MSC"/>
    <s v="Active"/>
    <s v="Contract"/>
    <s v="Zone B"/>
    <s v="Full-Time"/>
    <s v="Unk"/>
    <m/>
    <x v="0"/>
    <s v="Project Management - Con"/>
    <d v="1950-01-12T00:00:00"/>
    <x v="1079"/>
    <s v="70-79"/>
    <s v="MA"/>
    <s v="Vp"/>
    <x v="1"/>
    <n v="13235"/>
    <s v="Hispanic"/>
    <s v="Divorced"/>
    <s v="Fully Meets"/>
    <n v="3"/>
  </r>
  <r>
    <n v="1538"/>
    <s v="Aaron"/>
    <s v="Tapia"/>
    <d v="2023-01-20T00:00:00"/>
    <x v="0"/>
    <x v="0"/>
    <x v="0"/>
    <x v="2"/>
    <s v="Michael Reed"/>
    <s v="aaron.tapia@bilearner.com"/>
    <s v="TNS"/>
    <s v="Active"/>
    <s v="Contract"/>
    <s v="Zone B"/>
    <s v="Full-Time"/>
    <s v="Unk"/>
    <m/>
    <x v="0"/>
    <s v="Splicing"/>
    <d v="2001-01-18T00:00:00"/>
    <x v="1080"/>
    <s v="20-29"/>
    <s v="MA"/>
    <s v="Splicer"/>
    <x v="1"/>
    <n v="27010"/>
    <s v="White"/>
    <s v="Widowed"/>
    <s v="Fully Meets"/>
    <n v="3"/>
  </r>
  <r>
    <n v="1539"/>
    <s v="Aimee"/>
    <s v="Santana"/>
    <d v="2020-12-28T00:00:00"/>
    <x v="18"/>
    <x v="28"/>
    <x v="1"/>
    <x v="2"/>
    <s v="Luke Bright"/>
    <s v="aimee.santana@bilearner.com"/>
    <s v="PYZ"/>
    <s v="Voluntarily Terminated"/>
    <s v="Part-Time"/>
    <s v="Zone A"/>
    <s v="Full-Time"/>
    <s v="Voluntary"/>
    <s v="Treatment become trade enough improve."/>
    <x v="0"/>
    <s v="Project Management - Con"/>
    <d v="1961-03-02T00:00:00"/>
    <x v="1081"/>
    <s v="60-69"/>
    <s v="MA"/>
    <s v="Laborer"/>
    <x v="1"/>
    <n v="79458"/>
    <s v="Hispanic"/>
    <s v="Widowed"/>
    <s v="Fully Meets"/>
    <n v="3"/>
  </r>
  <r>
    <n v="1540"/>
    <s v="Raegan"/>
    <s v="Stanton"/>
    <d v="2021-02-18T00:00:00"/>
    <x v="0"/>
    <x v="0"/>
    <x v="0"/>
    <x v="0"/>
    <s v="Bonnie Myers"/>
    <s v="raegan.stanton@bilearner.com"/>
    <s v="BPC"/>
    <s v="Active"/>
    <s v="Contract"/>
    <s v="Zone C"/>
    <s v="Temporary"/>
    <s v="Unk"/>
    <m/>
    <x v="0"/>
    <s v="Technology / It"/>
    <d v="1967-02-19T00:00:00"/>
    <x v="1082"/>
    <s v="50-59"/>
    <s v="MA"/>
    <s v="Cio"/>
    <x v="0"/>
    <n v="62937"/>
    <s v="Black"/>
    <s v="Widowed"/>
    <s v="Fully Meets"/>
    <n v="3"/>
  </r>
  <r>
    <n v="1541"/>
    <s v="Johan"/>
    <s v="Sosa"/>
    <d v="2021-01-16T00:00:00"/>
    <x v="0"/>
    <x v="0"/>
    <x v="0"/>
    <x v="0"/>
    <s v="Pamela Guzman"/>
    <s v="johan.sosa@bilearner.com"/>
    <s v="CCDR"/>
    <s v="Active"/>
    <s v="Part-Time"/>
    <s v="Zone C"/>
    <s v="Full-Time"/>
    <s v="Unk"/>
    <m/>
    <x v="0"/>
    <s v="General - Sga"/>
    <d v="1972-12-13T00:00:00"/>
    <x v="1083"/>
    <s v="50-59"/>
    <s v="MA"/>
    <s v="Assistant"/>
    <x v="0"/>
    <n v="7598"/>
    <s v="Black"/>
    <s v="Widowed"/>
    <s v="Fully Meets"/>
    <n v="3"/>
  </r>
  <r>
    <n v="1542"/>
    <s v="Stacy"/>
    <s v="Bonilla"/>
    <d v="2022-04-07T00:00:00"/>
    <x v="0"/>
    <x v="0"/>
    <x v="0"/>
    <x v="0"/>
    <s v="Brittany Sanchez"/>
    <s v="stacy.bonilla@bilearner.com"/>
    <s v="SVG"/>
    <s v="Active"/>
    <s v="Full-Time"/>
    <s v="Zone A"/>
    <s v="Temporary"/>
    <s v="Unk"/>
    <m/>
    <x v="0"/>
    <s v="Splicing"/>
    <d v="1992-12-11T00:00:00"/>
    <x v="1084"/>
    <s v="30-39"/>
    <s v="MA"/>
    <s v="Construction Manager"/>
    <x v="1"/>
    <n v="26161"/>
    <s v="White"/>
    <s v="Married"/>
    <s v="Fully Meets"/>
    <n v="3"/>
  </r>
  <r>
    <n v="1543"/>
    <s v="Valery"/>
    <s v="Holder"/>
    <d v="2019-07-11T00:00:00"/>
    <x v="437"/>
    <x v="37"/>
    <x v="1"/>
    <x v="0"/>
    <s v="Crystal Nelson"/>
    <s v="valery.holder@bilearner.com"/>
    <s v="EW"/>
    <s v="Active"/>
    <s v="Part-Time"/>
    <s v="Zone A"/>
    <s v="Part-Time"/>
    <s v="Involuntary"/>
    <s v="Daughter know consider."/>
    <x v="0"/>
    <s v="Field Operations"/>
    <d v="1961-07-16T00:00:00"/>
    <x v="1085"/>
    <s v="60-69"/>
    <s v="MA"/>
    <s v="Laborer"/>
    <x v="1"/>
    <n v="43421"/>
    <s v="Black"/>
    <s v="Married"/>
    <s v="Fully Meets"/>
    <n v="3"/>
  </r>
  <r>
    <n v="1544"/>
    <s v="Skye"/>
    <s v="Cochran"/>
    <d v="2020-08-09T00:00:00"/>
    <x v="438"/>
    <x v="2"/>
    <x v="1"/>
    <x v="0"/>
    <s v="Jenna Martin"/>
    <s v="skye.cochran@bilearner.com"/>
    <s v="MSC"/>
    <s v="Active"/>
    <s v="Part-Time"/>
    <s v="Zone C"/>
    <s v="Temporary"/>
    <s v="Retirement"/>
    <s v="Night office challenge several many."/>
    <x v="0"/>
    <s v="General - Eng"/>
    <d v="1994-05-18T00:00:00"/>
    <x v="1086"/>
    <s v="30-39"/>
    <s v="MA"/>
    <s v="Technician"/>
    <x v="0"/>
    <n v="53393"/>
    <s v="Other"/>
    <s v="Married"/>
    <s v="Fully Meets"/>
    <n v="3"/>
  </r>
  <r>
    <n v="1545"/>
    <s v="Jerimiah"/>
    <s v="Mendez"/>
    <d v="2018-09-20T00:00:00"/>
    <x v="0"/>
    <x v="0"/>
    <x v="0"/>
    <x v="0"/>
    <s v="Lacey Andrews"/>
    <s v="jerimiah.mendez@bilearner.com"/>
    <s v="TNS"/>
    <s v="Active"/>
    <s v="Contract"/>
    <s v="Zone A"/>
    <s v="Part-Time"/>
    <s v="Unk"/>
    <m/>
    <x v="0"/>
    <s v="Field Operations"/>
    <d v="1957-05-08T00:00:00"/>
    <x v="1087"/>
    <s v="60-69"/>
    <s v="MA"/>
    <s v="Laborer"/>
    <x v="0"/>
    <n v="33362"/>
    <s v="Hispanic"/>
    <s v="Married"/>
    <s v="Fully Meets"/>
    <n v="3"/>
  </r>
  <r>
    <n v="1546"/>
    <s v="Madden"/>
    <s v="Lam"/>
    <d v="2020-01-21T00:00:00"/>
    <x v="439"/>
    <x v="22"/>
    <x v="1"/>
    <x v="0"/>
    <s v="Michelle Miller"/>
    <s v="madden.lam@bilearner.com"/>
    <s v="PYZ"/>
    <s v="Active"/>
    <s v="Part-Time"/>
    <s v="Zone B"/>
    <s v="Part-Time"/>
    <s v="Voluntary"/>
    <s v="Week force explain of determine consumer."/>
    <x v="0"/>
    <s v="Splicing"/>
    <d v="1952-08-13T00:00:00"/>
    <x v="1088"/>
    <s v="70-79"/>
    <s v="MA"/>
    <s v="Construction Manager"/>
    <x v="0"/>
    <n v="61239"/>
    <s v="Hispanic"/>
    <s v="Widowed"/>
    <s v="Fully Meets"/>
    <n v="3"/>
  </r>
  <r>
    <n v="1547"/>
    <s v="Nicole"/>
    <s v="Stone"/>
    <d v="2022-02-17T00:00:00"/>
    <x v="440"/>
    <x v="16"/>
    <x v="1"/>
    <x v="0"/>
    <s v="Charles Massey"/>
    <s v="nicole.stone@bilearner.com"/>
    <s v="WBL"/>
    <s v="Active"/>
    <s v="Contract"/>
    <s v="Zone B"/>
    <s v="Temporary"/>
    <s v="Retirement"/>
    <s v="Have event interest simply million onto."/>
    <x v="0"/>
    <s v="Technology / It"/>
    <d v="1993-12-25T00:00:00"/>
    <x v="1089"/>
    <s v="30-39"/>
    <s v="MA"/>
    <s v="Intern"/>
    <x v="0"/>
    <n v="31989"/>
    <s v="Hispanic"/>
    <s v="Widowed"/>
    <s v="Fully Meets"/>
    <n v="3"/>
  </r>
  <r>
    <n v="1548"/>
    <s v="Brice"/>
    <s v="Christian"/>
    <d v="2019-06-11T00:00:00"/>
    <x v="0"/>
    <x v="0"/>
    <x v="0"/>
    <x v="0"/>
    <s v="Karen Marquez MD"/>
    <s v="brice.christian@bilearner.com"/>
    <s v="NEL"/>
    <s v="Active"/>
    <s v="Part-Time"/>
    <s v="Zone A"/>
    <s v="Full-Time"/>
    <s v="Unk"/>
    <m/>
    <x v="0"/>
    <s v="Engineers"/>
    <d v="1964-08-01T00:00:00"/>
    <x v="1090"/>
    <s v="60-69"/>
    <s v="MA"/>
    <s v="Engineer"/>
    <x v="1"/>
    <n v="75761"/>
    <s v="Asian"/>
    <s v="Widowed"/>
    <s v="Needs Improvement"/>
    <n v="3"/>
  </r>
  <r>
    <n v="1549"/>
    <s v="Sage"/>
    <s v="Potter"/>
    <d v="2022-05-05T00:00:00"/>
    <x v="0"/>
    <x v="0"/>
    <x v="0"/>
    <x v="0"/>
    <s v="Valerie Gregory"/>
    <s v="sage.potter@bilearner.com"/>
    <s v="PL"/>
    <s v="Active"/>
    <s v="Part-Time"/>
    <s v="Zone C"/>
    <s v="Full-Time"/>
    <s v="Unk"/>
    <m/>
    <x v="0"/>
    <s v="Executive"/>
    <d v="1993-01-16T00:00:00"/>
    <x v="1091"/>
    <s v="30-39"/>
    <s v="MA"/>
    <s v="Executive"/>
    <x v="0"/>
    <n v="25854"/>
    <s v="Other"/>
    <s v="Married"/>
    <s v="Fully Meets"/>
    <n v="3"/>
  </r>
  <r>
    <n v="1550"/>
    <s v="Kyle"/>
    <s v="Peck"/>
    <d v="2018-09-19T00:00:00"/>
    <x v="441"/>
    <x v="36"/>
    <x v="1"/>
    <x v="0"/>
    <s v="David Bullock"/>
    <s v="kyle.peck@bilearner.com"/>
    <s v="BPC"/>
    <s v="Active"/>
    <s v="Full-Time"/>
    <s v="Zone A"/>
    <s v="Temporary"/>
    <s v="Retirement"/>
    <s v="Name maybe wear yet."/>
    <x v="0"/>
    <s v="Field Operations"/>
    <d v="1961-08-15T00:00:00"/>
    <x v="1092"/>
    <s v="60-69"/>
    <s v="MA"/>
    <s v="Technician"/>
    <x v="0"/>
    <n v="92807"/>
    <s v="Black"/>
    <s v="Widowed"/>
    <s v="Fully Meets"/>
    <n v="3"/>
  </r>
  <r>
    <n v="1551"/>
    <s v="Zaniyah"/>
    <s v="Roman"/>
    <d v="2021-06-01T00:00:00"/>
    <x v="117"/>
    <x v="24"/>
    <x v="1"/>
    <x v="0"/>
    <s v="Matthew Mcdaniel"/>
    <s v="zaniyah.roman@bilearner.com"/>
    <s v="CCDR"/>
    <s v="Future Start"/>
    <s v="Contract"/>
    <s v="Zone B"/>
    <s v="Full-Time"/>
    <s v="Resignation"/>
    <s v="Product high partner area piece."/>
    <x v="0"/>
    <s v="Engineers"/>
    <d v="1976-09-16T00:00:00"/>
    <x v="1093"/>
    <s v="40-49"/>
    <s v="MA"/>
    <s v="Project Manager"/>
    <x v="0"/>
    <n v="5288"/>
    <s v="Black"/>
    <s v="Divorced"/>
    <s v="Fully Meets"/>
    <n v="3"/>
  </r>
  <r>
    <n v="1552"/>
    <s v="Katie"/>
    <s v="Gutierrez"/>
    <d v="2023-07-05T00:00:00"/>
    <x v="174"/>
    <x v="11"/>
    <x v="1"/>
    <x v="0"/>
    <s v="Cory Edwards"/>
    <s v="katie.gutierrez@bilearner.com"/>
    <s v="SVG"/>
    <s v="Future Start"/>
    <s v="Part-Time"/>
    <s v="Zone C"/>
    <s v="Part-Time"/>
    <s v="Voluntary"/>
    <s v="Loss beyond low begin end husband."/>
    <x v="0"/>
    <s v="Wireline Construction"/>
    <d v="1953-04-03T00:00:00"/>
    <x v="1094"/>
    <s v="70-79"/>
    <s v="MA"/>
    <s v="Laborer"/>
    <x v="0"/>
    <n v="66412"/>
    <s v="Asian"/>
    <s v="Widowed"/>
    <s v="Fully Meets"/>
    <n v="3"/>
  </r>
  <r>
    <n v="1553"/>
    <s v="Walker"/>
    <s v="Baird"/>
    <d v="2022-12-17T00:00:00"/>
    <x v="0"/>
    <x v="0"/>
    <x v="0"/>
    <x v="0"/>
    <s v="Kelly Reyes"/>
    <s v="walker.baird@bilearner.com"/>
    <s v="EW"/>
    <s v="Active"/>
    <s v="Part-Time"/>
    <s v="Zone C"/>
    <s v="Part-Time"/>
    <s v="Unk"/>
    <m/>
    <x v="0"/>
    <s v="Field Operations"/>
    <d v="1960-10-04T00:00:00"/>
    <x v="1095"/>
    <s v="60-69"/>
    <s v="MA"/>
    <s v="Technician"/>
    <x v="0"/>
    <n v="20484"/>
    <s v="Other"/>
    <s v="Single"/>
    <s v="Fully Meets"/>
    <n v="3"/>
  </r>
  <r>
    <n v="1554"/>
    <s v="Zackery"/>
    <s v="Sutton"/>
    <d v="2021-07-06T00:00:00"/>
    <x v="442"/>
    <x v="1"/>
    <x v="1"/>
    <x v="0"/>
    <s v="Dustin Alvarado"/>
    <s v="zackery.sutton@bilearner.com"/>
    <s v="MSC"/>
    <s v="Leave of Absence"/>
    <s v="Full-Time"/>
    <s v="Zone B"/>
    <s v="Part-Time"/>
    <s v="Voluntary"/>
    <s v="However many movie effort."/>
    <x v="0"/>
    <s v="Technology / It"/>
    <d v="1951-07-13T00:00:00"/>
    <x v="1096"/>
    <s v="70-79"/>
    <s v="MA"/>
    <s v="Project Manager"/>
    <x v="1"/>
    <n v="73854"/>
    <s v="White"/>
    <s v="Widowed"/>
    <s v="Fully Meets"/>
    <n v="3"/>
  </r>
  <r>
    <n v="1555"/>
    <s v="Hazel"/>
    <s v="Ponce"/>
    <d v="2019-03-27T00:00:00"/>
    <x v="0"/>
    <x v="0"/>
    <x v="0"/>
    <x v="2"/>
    <s v="Kenneth Reeves"/>
    <s v="hazel.ponce@bilearner.com"/>
    <s v="PL"/>
    <s v="Active"/>
    <s v="Part-Time"/>
    <s v="Zone A"/>
    <s v="Part-Time"/>
    <s v="Unk"/>
    <m/>
    <x v="0"/>
    <s v="Field Operations"/>
    <d v="1966-04-26T00:00:00"/>
    <x v="1097"/>
    <s v="50-59"/>
    <s v="MA"/>
    <s v="Technician"/>
    <x v="0"/>
    <n v="86977"/>
    <s v="Hispanic"/>
    <s v="Divorced"/>
    <s v="Fully Meets"/>
    <n v="3"/>
  </r>
  <r>
    <n v="1556"/>
    <s v="Joey"/>
    <s v="Alvarez"/>
    <d v="2023-05-08T00:00:00"/>
    <x v="0"/>
    <x v="0"/>
    <x v="0"/>
    <x v="2"/>
    <s v="Juan Spencer"/>
    <s v="joey.alvarez@bilearner.com"/>
    <s v="PYZ"/>
    <s v="Active"/>
    <s v="Full-Time"/>
    <s v="Zone B"/>
    <s v="Temporary"/>
    <s v="Unk"/>
    <m/>
    <x v="0"/>
    <s v="Project Management - Con"/>
    <d v="1993-02-11T00:00:00"/>
    <x v="1098"/>
    <s v="30-39"/>
    <s v="MA"/>
    <s v="Manager"/>
    <x v="0"/>
    <n v="40039"/>
    <s v="Asian"/>
    <s v="Widowed"/>
    <s v="Fully Meets"/>
    <n v="3"/>
  </r>
  <r>
    <n v="1557"/>
    <s v="Titus"/>
    <s v="Day"/>
    <d v="2018-12-12T00:00:00"/>
    <x v="330"/>
    <x v="24"/>
    <x v="1"/>
    <x v="2"/>
    <s v="Melissa Rodriguez"/>
    <s v="titus.day@bilearner.com"/>
    <s v="SVG"/>
    <s v="Voluntarily Terminated"/>
    <s v="Part-Time"/>
    <s v="Zone B"/>
    <s v="Temporary"/>
    <s v="Voluntary"/>
    <s v="Else student few send bag threat."/>
    <x v="0"/>
    <s v="Project Management - Con"/>
    <d v="1991-06-16T00:00:00"/>
    <x v="448"/>
    <s v="30-39"/>
    <s v="MA"/>
    <s v="Project Manager"/>
    <x v="1"/>
    <n v="25683"/>
    <s v="Hispanic"/>
    <s v="Divorced"/>
    <s v="Fully Meets"/>
    <n v="3"/>
  </r>
  <r>
    <n v="1558"/>
    <s v="Bella"/>
    <s v="Norris"/>
    <d v="2020-08-25T00:00:00"/>
    <x v="0"/>
    <x v="0"/>
    <x v="0"/>
    <x v="2"/>
    <s v="Andrew Johnson"/>
    <s v="bella.norris@bilearner.com"/>
    <s v="TNS"/>
    <s v="Active"/>
    <s v="Part-Time"/>
    <s v="Zone A"/>
    <s v="Temporary"/>
    <s v="Unk"/>
    <m/>
    <x v="0"/>
    <s v="Field Operations"/>
    <d v="1981-02-24T00:00:00"/>
    <x v="856"/>
    <s v="40-49"/>
    <s v="MA"/>
    <s v="Project Manager"/>
    <x v="1"/>
    <n v="3170"/>
    <s v="Black"/>
    <s v="Married"/>
    <s v="Fully Meets"/>
    <n v="3"/>
  </r>
  <r>
    <n v="1559"/>
    <s v="Braden"/>
    <s v="Ballard"/>
    <d v="2022-04-22T00:00:00"/>
    <x v="443"/>
    <x v="26"/>
    <x v="1"/>
    <x v="2"/>
    <s v="Jodi Scott"/>
    <s v="braden.ballard@bilearner.com"/>
    <s v="WBL"/>
    <s v="Voluntarily Terminated"/>
    <s v="Full-Time"/>
    <s v="Zone B"/>
    <s v="Full-Time"/>
    <s v="Involuntary"/>
    <s v="Account national draw skin dream here how mind."/>
    <x v="0"/>
    <s v="Project Management - Con"/>
    <d v="1965-12-02T00:00:00"/>
    <x v="1099"/>
    <s v="60-69"/>
    <s v="MA"/>
    <s v="Coordinator"/>
    <x v="1"/>
    <n v="32042"/>
    <s v="Other"/>
    <s v="Divorced"/>
    <s v="Fully Meets"/>
    <n v="3"/>
  </r>
  <r>
    <n v="1560"/>
    <s v="Aron"/>
    <s v="Graham"/>
    <d v="2021-12-20T00:00:00"/>
    <x v="338"/>
    <x v="16"/>
    <x v="1"/>
    <x v="2"/>
    <s v="Tyler Jackson"/>
    <s v="aron.graham@bilearner.com"/>
    <s v="PYZ"/>
    <s v="Voluntarily Terminated"/>
    <s v="Full-Time"/>
    <s v="Zone A"/>
    <s v="Full-Time"/>
    <s v="Retirement"/>
    <s v="Sea people east bar indicate garden along."/>
    <x v="0"/>
    <s v="General - Con"/>
    <d v="1947-09-08T00:00:00"/>
    <x v="1100"/>
    <s v="70-79"/>
    <s v="MA"/>
    <s v="Model Assistant"/>
    <x v="1"/>
    <n v="52047"/>
    <s v="Other"/>
    <s v="Divorced"/>
    <s v="Fully Meets"/>
    <n v="3"/>
  </r>
  <r>
    <n v="1561"/>
    <s v="Shamar"/>
    <s v="Cross"/>
    <d v="2021-02-12T00:00:00"/>
    <x v="0"/>
    <x v="0"/>
    <x v="0"/>
    <x v="0"/>
    <s v="Jordan Medina"/>
    <s v="shamar.cross@bilearner.com"/>
    <s v="PL"/>
    <s v="Active"/>
    <s v="Contract"/>
    <s v="Zone C"/>
    <s v="Full-Time"/>
    <s v="Unk"/>
    <m/>
    <x v="0"/>
    <s v="General - Con"/>
    <d v="1956-05-29T00:00:00"/>
    <x v="1101"/>
    <s v="60-69"/>
    <s v="MA"/>
    <s v="Clerk"/>
    <x v="0"/>
    <n v="88833"/>
    <s v="Hispanic"/>
    <s v="Single"/>
    <s v="Fully Meets"/>
    <n v="3"/>
  </r>
  <r>
    <n v="1562"/>
    <s v="Kailee"/>
    <s v="Harmon"/>
    <d v="2020-09-29T00:00:00"/>
    <x v="444"/>
    <x v="14"/>
    <x v="1"/>
    <x v="0"/>
    <s v="Thomas Garner"/>
    <s v="kailee.harmon@bilearner.com"/>
    <s v="BPC"/>
    <s v="Active"/>
    <s v="Full-Time"/>
    <s v="Zone B"/>
    <s v="Temporary"/>
    <s v="Involuntary"/>
    <s v="Firm music future may most."/>
    <x v="0"/>
    <s v="General - Sga"/>
    <d v="1944-03-09T00:00:00"/>
    <x v="1102"/>
    <s v="80-89"/>
    <s v="MA"/>
    <s v="Administrator"/>
    <x v="0"/>
    <n v="3211"/>
    <s v="Black"/>
    <s v="Single"/>
    <s v="Fully Meets"/>
    <n v="3"/>
  </r>
  <r>
    <n v="1563"/>
    <s v="Alice"/>
    <s v="Kaufman"/>
    <d v="2022-09-10T00:00:00"/>
    <x v="274"/>
    <x v="26"/>
    <x v="1"/>
    <x v="0"/>
    <s v="Anne Weaver"/>
    <s v="alice.kaufman@bilearner.com"/>
    <s v="CCDR"/>
    <s v="Active"/>
    <s v="Contract"/>
    <s v="Zone C"/>
    <s v="Temporary"/>
    <s v="Resignation"/>
    <s v="Dinner level write land effort."/>
    <x v="0"/>
    <s v="Field Operations"/>
    <d v="1960-11-26T00:00:00"/>
    <x v="1103"/>
    <s v="60-69"/>
    <s v="MA"/>
    <s v="Engineer"/>
    <x v="0"/>
    <n v="5789"/>
    <s v="Black"/>
    <s v="Widowed"/>
    <s v="Fully Meets"/>
    <n v="3"/>
  </r>
  <r>
    <n v="1564"/>
    <s v="Cesar"/>
    <s v="House"/>
    <d v="2023-03-11T00:00:00"/>
    <x v="189"/>
    <x v="8"/>
    <x v="1"/>
    <x v="0"/>
    <s v="Todd Cooper"/>
    <s v="cesar.house@bilearner.com"/>
    <s v="SVG"/>
    <s v="Active"/>
    <s v="Contract"/>
    <s v="Zone A"/>
    <s v="Full-Time"/>
    <s v="Resignation"/>
    <s v="Cell indicate keep thus."/>
    <x v="0"/>
    <s v="General - Con"/>
    <d v="1991-03-04T00:00:00"/>
    <x v="1104"/>
    <s v="30-39"/>
    <s v="MA"/>
    <s v="Technician"/>
    <x v="1"/>
    <n v="14685"/>
    <s v="Other"/>
    <s v="Widowed"/>
    <s v="Exceeds"/>
    <n v="3"/>
  </r>
  <r>
    <n v="1565"/>
    <s v="Guillermo"/>
    <s v="Lynn"/>
    <d v="2022-04-28T00:00:00"/>
    <x v="115"/>
    <x v="33"/>
    <x v="1"/>
    <x v="0"/>
    <s v="Kathryn Drake"/>
    <s v="guillermo.lynn@bilearner.com"/>
    <s v="EW"/>
    <s v="Active"/>
    <s v="Full-Time"/>
    <s v="Zone C"/>
    <s v="Full-Time"/>
    <s v="Voluntary"/>
    <s v="Research if officer land."/>
    <x v="0"/>
    <s v="Field Operations"/>
    <d v="1960-09-23T00:00:00"/>
    <x v="1105"/>
    <s v="60-69"/>
    <s v="MA"/>
    <s v="Foreman"/>
    <x v="1"/>
    <n v="6954"/>
    <s v="Asian"/>
    <s v="Widowed"/>
    <s v="Fully Meets"/>
    <n v="3"/>
  </r>
  <r>
    <n v="1566"/>
    <s v="Myles"/>
    <s v="Hart"/>
    <d v="2022-03-20T00:00:00"/>
    <x v="10"/>
    <x v="1"/>
    <x v="1"/>
    <x v="0"/>
    <s v="April Mcdonald"/>
    <s v="myles.hart@bilearner.com"/>
    <s v="MSC"/>
    <s v="Active"/>
    <s v="Full-Time"/>
    <s v="Zone B"/>
    <s v="Temporary"/>
    <s v="Retirement"/>
    <s v="Ball social thought so probably get."/>
    <x v="0"/>
    <s v="Yard (Material Handling)"/>
    <d v="1962-12-24T00:00:00"/>
    <x v="1106"/>
    <s v="60-69"/>
    <s v="MA"/>
    <s v="Technician"/>
    <x v="0"/>
    <n v="69989"/>
    <s v="Hispanic"/>
    <s v="Divorced"/>
    <s v="Exceeds"/>
    <n v="3"/>
  </r>
  <r>
    <n v="1567"/>
    <s v="Deborah"/>
    <s v="Kline"/>
    <d v="2022-03-04T00:00:00"/>
    <x v="445"/>
    <x v="26"/>
    <x v="1"/>
    <x v="0"/>
    <s v="Taylor Harris"/>
    <s v="deborah.kline@bilearner.com"/>
    <s v="TNS"/>
    <s v="Active"/>
    <s v="Contract"/>
    <s v="Zone C"/>
    <s v="Part-Time"/>
    <s v="Involuntary"/>
    <s v="Administration away choose."/>
    <x v="0"/>
    <s v="Field Operations"/>
    <d v="1978-11-29T00:00:00"/>
    <x v="1107"/>
    <s v="40-49"/>
    <s v="MA"/>
    <s v="Manager"/>
    <x v="0"/>
    <n v="19999"/>
    <s v="Asian"/>
    <s v="Single"/>
    <s v="Fully Meets"/>
    <n v="3"/>
  </r>
  <r>
    <n v="1568"/>
    <s v="Patricia"/>
    <s v="Pruitt"/>
    <d v="2023-02-01T00:00:00"/>
    <x v="0"/>
    <x v="0"/>
    <x v="0"/>
    <x v="0"/>
    <s v="Amber Moody"/>
    <s v="patricia.pruitt@bilearner.com"/>
    <s v="PYZ"/>
    <s v="Active"/>
    <s v="Part-Time"/>
    <s v="Zone B"/>
    <s v="Full-Time"/>
    <s v="Unk"/>
    <m/>
    <x v="0"/>
    <s v="Yard (Material Handling)"/>
    <d v="1995-03-15T00:00:00"/>
    <x v="1108"/>
    <s v="30-39"/>
    <s v="MA"/>
    <s v="Coordinator"/>
    <x v="0"/>
    <n v="15282"/>
    <s v="Asian"/>
    <s v="Divorced"/>
    <s v="Fully Meets"/>
    <n v="3"/>
  </r>
  <r>
    <n v="1569"/>
    <s v="Alice"/>
    <s v="Craig"/>
    <d v="2021-02-05T00:00:00"/>
    <x v="0"/>
    <x v="0"/>
    <x v="0"/>
    <x v="0"/>
    <s v="Larry Ramirez"/>
    <s v="alice.craig@bilearner.com"/>
    <s v="WBL"/>
    <s v="Active"/>
    <s v="Part-Time"/>
    <s v="Zone C"/>
    <s v="Full-Time"/>
    <s v="Unk"/>
    <m/>
    <x v="0"/>
    <s v="Engineers"/>
    <d v="1975-02-24T00:00:00"/>
    <x v="1109"/>
    <s v="50-59"/>
    <s v="MA"/>
    <s v="Engineer"/>
    <x v="1"/>
    <n v="65852"/>
    <s v="Black"/>
    <s v="Widowed"/>
    <s v="Fully Meets"/>
    <n v="3"/>
  </r>
  <r>
    <n v="1570"/>
    <s v="Mariana"/>
    <s v="Copeland"/>
    <d v="2022-11-23T00:00:00"/>
    <x v="128"/>
    <x v="4"/>
    <x v="1"/>
    <x v="0"/>
    <s v="Debra Freeman"/>
    <s v="mariana.copeland@bilearner.com"/>
    <s v="NEL"/>
    <s v="Active"/>
    <s v="Contract"/>
    <s v="Zone C"/>
    <s v="Part-Time"/>
    <s v="Retirement"/>
    <s v="Perhaps market reduce. Type find close."/>
    <x v="0"/>
    <s v="General - Con"/>
    <d v="1992-01-01T00:00:00"/>
    <x v="1110"/>
    <s v="30-39"/>
    <s v="MA"/>
    <s v="Laborer"/>
    <x v="1"/>
    <n v="79576"/>
    <s v="Asian"/>
    <s v="Single"/>
    <s v="Fully Meets"/>
    <n v="3"/>
  </r>
  <r>
    <n v="1571"/>
    <s v="Nick"/>
    <s v="Merritt"/>
    <d v="2021-05-24T00:00:00"/>
    <x v="0"/>
    <x v="0"/>
    <x v="0"/>
    <x v="0"/>
    <s v="Lisa Walton"/>
    <s v="nick.merritt@bilearner.com"/>
    <s v="PL"/>
    <s v="Active"/>
    <s v="Part-Time"/>
    <s v="Zone A"/>
    <s v="Full-Time"/>
    <s v="Unk"/>
    <m/>
    <x v="0"/>
    <s v="Yard (Material Handling)"/>
    <d v="1986-09-12T00:00:00"/>
    <x v="1111"/>
    <s v="30-39"/>
    <s v="MA"/>
    <s v="Specialist"/>
    <x v="0"/>
    <n v="47974"/>
    <s v="Hispanic"/>
    <s v="Divorced"/>
    <s v="Exceeds"/>
    <n v="3"/>
  </r>
  <r>
    <n v="1572"/>
    <s v="Chance"/>
    <s v="Warner"/>
    <d v="2021-09-28T00:00:00"/>
    <x v="55"/>
    <x v="14"/>
    <x v="1"/>
    <x v="0"/>
    <s v="Julie Porter"/>
    <s v="chance.warner@bilearner.com"/>
    <s v="BPC"/>
    <s v="Active"/>
    <s v="Part-Time"/>
    <s v="Zone C"/>
    <s v="Part-Time"/>
    <s v="Resignation"/>
    <s v="Simple over long."/>
    <x v="0"/>
    <s v="Fielders"/>
    <d v="1951-04-08T00:00:00"/>
    <x v="1112"/>
    <s v="70-79"/>
    <s v="MA"/>
    <s v="Engineer"/>
    <x v="0"/>
    <n v="18550"/>
    <s v="Black"/>
    <s v="Married"/>
    <s v="Fully Meets"/>
    <n v="3"/>
  </r>
  <r>
    <n v="1573"/>
    <s v="Ryann"/>
    <s v="Tapia"/>
    <d v="2021-03-17T00:00:00"/>
    <x v="0"/>
    <x v="0"/>
    <x v="0"/>
    <x v="0"/>
    <s v="Kim Mcintyre"/>
    <s v="ryann.tapia@bilearner.com"/>
    <s v="CCDR"/>
    <s v="Active"/>
    <s v="Contract"/>
    <s v="Zone A"/>
    <s v="Part-Time"/>
    <s v="Unk"/>
    <m/>
    <x v="0"/>
    <s v="Shop (Fleet)"/>
    <d v="1985-01-19T00:00:00"/>
    <x v="1113"/>
    <s v="40-49"/>
    <s v="MA"/>
    <s v="Manager"/>
    <x v="0"/>
    <n v="21985"/>
    <s v="Other"/>
    <s v="Widowed"/>
    <s v="Fully Meets"/>
    <n v="3"/>
  </r>
  <r>
    <n v="1574"/>
    <s v="Diego"/>
    <s v="Hays"/>
    <d v="2023-07-03T00:00:00"/>
    <x v="446"/>
    <x v="11"/>
    <x v="1"/>
    <x v="0"/>
    <s v="Stacy Hall"/>
    <s v="diego.hays@bilearner.com"/>
    <s v="SVG"/>
    <s v="Future Start"/>
    <s v="Full-Time"/>
    <s v="Zone C"/>
    <s v="Temporary"/>
    <s v="Voluntary"/>
    <s v="Think consider reach enjoy deep son good."/>
    <x v="0"/>
    <s v="General - Con"/>
    <d v="1989-11-23T00:00:00"/>
    <x v="1114"/>
    <s v="30-39"/>
    <s v="MA"/>
    <s v="Foreman"/>
    <x v="0"/>
    <n v="17356"/>
    <s v="Hispanic"/>
    <s v="Widowed"/>
    <s v="Fully Meets"/>
    <n v="3"/>
  </r>
  <r>
    <n v="1575"/>
    <s v="Gabriel"/>
    <s v="Adams"/>
    <d v="2019-08-11T00:00:00"/>
    <x v="93"/>
    <x v="36"/>
    <x v="1"/>
    <x v="0"/>
    <s v="Amanda Patterson"/>
    <s v="gabriel.adams@bilearner.com"/>
    <s v="EW"/>
    <s v="Leave of Absence"/>
    <s v="Contract"/>
    <s v="Zone A"/>
    <s v="Temporary"/>
    <s v="Involuntary"/>
    <s v="Wonder worry life stand."/>
    <x v="0"/>
    <s v="Field Operations"/>
    <d v="1942-07-19T00:00:00"/>
    <x v="1115"/>
    <s v="80-89"/>
    <s v="MA"/>
    <s v="Laborer"/>
    <x v="0"/>
    <n v="82586"/>
    <s v="Asian"/>
    <s v="Single"/>
    <s v="Fully Meets"/>
    <n v="3"/>
  </r>
  <r>
    <n v="1576"/>
    <s v="Rohan"/>
    <s v="Mcdowell"/>
    <d v="2019-11-11T00:00:00"/>
    <x v="447"/>
    <x v="33"/>
    <x v="1"/>
    <x v="0"/>
    <s v="Bill Horn"/>
    <s v="rohan.mcdowell@bilearner.com"/>
    <s v="MSC"/>
    <s v="Voluntarily Terminated"/>
    <s v="Full-Time"/>
    <s v="Zone C"/>
    <s v="Full-Time"/>
    <s v="Resignation"/>
    <s v="Card subject carry gas picture."/>
    <x v="0"/>
    <s v="Aerial"/>
    <d v="1945-09-20T00:00:00"/>
    <x v="1116"/>
    <s v="80-89"/>
    <s v="MA"/>
    <s v="Lineman"/>
    <x v="1"/>
    <n v="74406"/>
    <s v="Black"/>
    <s v="Married"/>
    <s v="Needs Improvement"/>
    <n v="3"/>
  </r>
  <r>
    <n v="1577"/>
    <s v="Sullivan"/>
    <s v="Whitehead"/>
    <d v="2020-12-15T00:00:00"/>
    <x v="0"/>
    <x v="0"/>
    <x v="0"/>
    <x v="2"/>
    <s v="Kevin Hall"/>
    <s v="sullivan.whitehead@bilearner.com"/>
    <s v="PL"/>
    <s v="Active"/>
    <s v="Full-Time"/>
    <s v="Zone B"/>
    <s v="Temporary"/>
    <s v="Unk"/>
    <m/>
    <x v="0"/>
    <s v="Finance &amp; Accounting"/>
    <d v="1963-04-13T00:00:00"/>
    <x v="1117"/>
    <s v="60-69"/>
    <s v="MA"/>
    <s v="Cfo"/>
    <x v="0"/>
    <n v="11134"/>
    <s v="Black"/>
    <s v="Widowed"/>
    <s v="Fully Meets"/>
    <n v="3"/>
  </r>
  <r>
    <n v="1578"/>
    <s v="Lilliana"/>
    <s v="Randolph"/>
    <d v="2021-05-06T00:00:00"/>
    <x v="448"/>
    <x v="38"/>
    <x v="1"/>
    <x v="2"/>
    <s v="Robin Valdez"/>
    <s v="lilliana.randolph@bilearner.com"/>
    <s v="PYZ"/>
    <s v="Voluntarily Terminated"/>
    <s v="Part-Time"/>
    <s v="Zone B"/>
    <s v="Part-Time"/>
    <s v="Retirement"/>
    <s v="Guy act during two. Film suggest either."/>
    <x v="0"/>
    <s v="Field Operations"/>
    <d v="1980-08-20T00:00:00"/>
    <x v="1118"/>
    <s v="40-49"/>
    <s v="MA"/>
    <s v="Tower Hand"/>
    <x v="1"/>
    <n v="71705"/>
    <s v="Hispanic"/>
    <s v="Married"/>
    <s v="Needs Improvement"/>
    <n v="3"/>
  </r>
  <r>
    <n v="1579"/>
    <s v="Presley"/>
    <s v="Salazar"/>
    <d v="2021-07-08T00:00:00"/>
    <x v="0"/>
    <x v="0"/>
    <x v="0"/>
    <x v="2"/>
    <s v="Zachary Santana"/>
    <s v="presley.salazar@bilearner.com"/>
    <s v="SVG"/>
    <s v="Active"/>
    <s v="Part-Time"/>
    <s v="Zone A"/>
    <s v="Full-Time"/>
    <s v="Unk"/>
    <m/>
    <x v="0"/>
    <s v="General - Con"/>
    <d v="1994-09-30T00:00:00"/>
    <x v="1119"/>
    <s v="30-39"/>
    <s v="MA"/>
    <s v="Foreman"/>
    <x v="1"/>
    <n v="48643"/>
    <s v="White"/>
    <s v="Divorced"/>
    <s v="Fully Meets"/>
    <n v="3"/>
  </r>
  <r>
    <n v="1580"/>
    <s v="Lilianna"/>
    <s v="Lynn"/>
    <d v="2023-04-04T00:00:00"/>
    <x v="0"/>
    <x v="0"/>
    <x v="0"/>
    <x v="2"/>
    <s v="Jennifer Campos"/>
    <s v="lilianna.lynn@bilearner.com"/>
    <s v="TNS"/>
    <s v="Active"/>
    <s v="Part-Time"/>
    <s v="Zone A"/>
    <s v="Full-Time"/>
    <s v="Unk"/>
    <m/>
    <x v="0"/>
    <s v="Finance &amp; Accounting"/>
    <d v="1972-04-10T00:00:00"/>
    <x v="1120"/>
    <s v="50-59"/>
    <s v="MA"/>
    <s v="Administration"/>
    <x v="1"/>
    <n v="66491"/>
    <s v="Asian"/>
    <s v="Single"/>
    <s v="Needs Improvement"/>
    <n v="3"/>
  </r>
  <r>
    <n v="1581"/>
    <s v="Gerardo"/>
    <s v="Sampson"/>
    <d v="2022-08-05T00:00:00"/>
    <x v="449"/>
    <x v="34"/>
    <x v="1"/>
    <x v="2"/>
    <s v="Alicia Orr"/>
    <s v="gerardo.sampson@bilearner.com"/>
    <s v="WBL"/>
    <s v="Voluntarily Terminated"/>
    <s v="Full-Time"/>
    <s v="Zone C"/>
    <s v="Part-Time"/>
    <s v="Voluntary"/>
    <s v="Left call artist tonight movement history happen."/>
    <x v="0"/>
    <s v="General - Con"/>
    <d v="1950-07-24T00:00:00"/>
    <x v="1121"/>
    <s v="70-79"/>
    <s v="MA"/>
    <s v="Foreman"/>
    <x v="1"/>
    <n v="40823"/>
    <s v="Asian"/>
    <s v="Single"/>
    <s v="Fully Meets"/>
    <n v="3"/>
  </r>
  <r>
    <n v="1582"/>
    <s v="Miguel"/>
    <s v="Kim"/>
    <d v="2020-04-06T00:00:00"/>
    <x v="270"/>
    <x v="13"/>
    <x v="1"/>
    <x v="2"/>
    <s v="Edward Merritt II"/>
    <s v="miguel.kim@bilearner.com"/>
    <s v="BPC"/>
    <s v="Voluntarily Terminated"/>
    <s v="Part-Time"/>
    <s v="Zone C"/>
    <s v="Temporary"/>
    <s v="Resignation"/>
    <s v="Five national writer try mean training instead."/>
    <x v="0"/>
    <s v="Field Operations"/>
    <d v="1995-04-01T00:00:00"/>
    <x v="1122"/>
    <s v="30-39"/>
    <s v="MA"/>
    <s v="Engineer"/>
    <x v="0"/>
    <n v="95601"/>
    <s v="Other"/>
    <s v="Single"/>
    <s v="Needs Improvement"/>
    <n v="3"/>
  </r>
  <r>
    <n v="1583"/>
    <s v="Muhammad"/>
    <s v="Mcpherson"/>
    <d v="2023-03-02T00:00:00"/>
    <x v="115"/>
    <x v="11"/>
    <x v="1"/>
    <x v="0"/>
    <s v="Katherine Morris"/>
    <s v="muhammad.mcpherson@bilearner.com"/>
    <s v="NEL"/>
    <s v="Voluntarily Terminated"/>
    <s v="Full-Time"/>
    <s v="Zone B"/>
    <s v="Part-Time"/>
    <s v="Involuntary"/>
    <s v="Wall despite trial assume."/>
    <x v="0"/>
    <s v="Project Management - Con"/>
    <d v="1973-07-01T00:00:00"/>
    <x v="1123"/>
    <s v="50-59"/>
    <s v="MA"/>
    <s v="Coordinator"/>
    <x v="0"/>
    <n v="60634"/>
    <s v="Other"/>
    <s v="Widowed"/>
    <s v="Fully Meets"/>
    <n v="3"/>
  </r>
  <r>
    <n v="1584"/>
    <s v="Myles"/>
    <s v="Jensen"/>
    <d v="2020-04-09T00:00:00"/>
    <x v="0"/>
    <x v="0"/>
    <x v="0"/>
    <x v="0"/>
    <s v="Alexis Reed"/>
    <s v="myles.jensen@bilearner.com"/>
    <s v="PL"/>
    <s v="Active"/>
    <s v="Contract"/>
    <s v="Zone B"/>
    <s v="Part-Time"/>
    <s v="Unk"/>
    <m/>
    <x v="0"/>
    <s v="Fielders"/>
    <d v="1943-10-18T00:00:00"/>
    <x v="1124"/>
    <s v="80-89"/>
    <s v="MA"/>
    <s v="Engineer"/>
    <x v="0"/>
    <n v="2053"/>
    <s v="White"/>
    <s v="Married"/>
    <s v="Fully Meets"/>
    <n v="3"/>
  </r>
  <r>
    <n v="1585"/>
    <s v="Alessandro"/>
    <s v="Harris"/>
    <d v="2022-09-17T00:00:00"/>
    <x v="158"/>
    <x v="28"/>
    <x v="1"/>
    <x v="0"/>
    <s v="Dr. Ray Austin"/>
    <s v="alessandro.harris@bilearner.com"/>
    <s v="BPC"/>
    <s v="Active"/>
    <s v="Part-Time"/>
    <s v="Zone A"/>
    <s v="Temporary"/>
    <s v="Retirement"/>
    <s v="Let trade loss cell political."/>
    <x v="0"/>
    <s v="Splicing"/>
    <d v="1956-05-04T00:00:00"/>
    <x v="761"/>
    <s v="60-69"/>
    <s v="MA"/>
    <s v="Tester"/>
    <x v="0"/>
    <n v="77910"/>
    <s v="Black"/>
    <s v="Single"/>
    <s v="Fully Meets"/>
    <n v="3"/>
  </r>
  <r>
    <n v="1586"/>
    <s v="Eugene"/>
    <s v="Reyes"/>
    <d v="2022-01-15T00:00:00"/>
    <x v="0"/>
    <x v="0"/>
    <x v="0"/>
    <x v="0"/>
    <s v="Samuel Horton"/>
    <s v="eugene.reyes@bilearner.com"/>
    <s v="CCDR"/>
    <s v="Active"/>
    <s v="Full-Time"/>
    <s v="Zone C"/>
    <s v="Full-Time"/>
    <s v="Unk"/>
    <m/>
    <x v="0"/>
    <s v="General - Con"/>
    <d v="1973-01-05T00:00:00"/>
    <x v="1125"/>
    <s v="50-59"/>
    <s v="MA"/>
    <s v="Technician"/>
    <x v="0"/>
    <n v="16737"/>
    <s v="Hispanic"/>
    <s v="Widowed"/>
    <s v="Fully Meets"/>
    <n v="3"/>
  </r>
  <r>
    <n v="1587"/>
    <s v="Shamar"/>
    <s v="Guzman"/>
    <d v="2022-05-23T00:00:00"/>
    <x v="0"/>
    <x v="0"/>
    <x v="0"/>
    <x v="0"/>
    <s v="Brenda Butler"/>
    <s v="shamar.guzman@bilearner.com"/>
    <s v="SVG"/>
    <s v="Active"/>
    <s v="Part-Time"/>
    <s v="Zone C"/>
    <s v="Part-Time"/>
    <s v="Unk"/>
    <m/>
    <x v="0"/>
    <s v="Splicing"/>
    <d v="1984-12-12T00:00:00"/>
    <x v="1126"/>
    <s v="40-49"/>
    <s v="MA"/>
    <s v="Splicer"/>
    <x v="1"/>
    <n v="12898"/>
    <s v="Other"/>
    <s v="Divorced"/>
    <s v="Fully Meets"/>
    <n v="3"/>
  </r>
  <r>
    <n v="1588"/>
    <s v="Mohammed"/>
    <s v="Mcintyre"/>
    <d v="2021-07-15T00:00:00"/>
    <x v="0"/>
    <x v="0"/>
    <x v="0"/>
    <x v="0"/>
    <s v="April Sanchez"/>
    <s v="mohammed.mcintyre@bilearner.com"/>
    <s v="EW"/>
    <s v="Active"/>
    <s v="Full-Time"/>
    <s v="Zone A"/>
    <s v="Temporary"/>
    <s v="Unk"/>
    <m/>
    <x v="0"/>
    <s v="Splicing"/>
    <d v="1946-02-18T00:00:00"/>
    <x v="1127"/>
    <s v="70-79"/>
    <s v="MA"/>
    <s v="Technician"/>
    <x v="1"/>
    <n v="51245"/>
    <s v="Hispanic"/>
    <s v="Widowed"/>
    <s v="Fully Meets"/>
    <n v="3"/>
  </r>
  <r>
    <n v="1589"/>
    <s v="Travis"/>
    <s v="Morgan"/>
    <d v="2020-08-28T00:00:00"/>
    <x v="46"/>
    <x v="38"/>
    <x v="1"/>
    <x v="0"/>
    <s v="Monica Hubbard"/>
    <s v="travis.morgan@bilearner.com"/>
    <s v="MSC"/>
    <s v="Active"/>
    <s v="Contract"/>
    <s v="Zone A"/>
    <s v="Part-Time"/>
    <s v="Involuntary"/>
    <s v="Small together man show."/>
    <x v="0"/>
    <s v="Field Operations"/>
    <d v="1996-07-02T00:00:00"/>
    <x v="1128"/>
    <s v="20-29"/>
    <s v="MA"/>
    <s v="Technician"/>
    <x v="0"/>
    <n v="22497"/>
    <s v="White"/>
    <s v="Married"/>
    <s v="Fully Meets"/>
    <n v="3"/>
  </r>
  <r>
    <n v="1590"/>
    <s v="Alessandro"/>
    <s v="Fuller"/>
    <d v="2021-09-09T00:00:00"/>
    <x v="0"/>
    <x v="0"/>
    <x v="0"/>
    <x v="0"/>
    <s v="Antonio Wilson"/>
    <s v="alessandro.fuller@bilearner.com"/>
    <s v="TNS"/>
    <s v="Active"/>
    <s v="Part-Time"/>
    <s v="Zone A"/>
    <s v="Full-Time"/>
    <s v="Unk"/>
    <m/>
    <x v="0"/>
    <s v="Wireline Construction"/>
    <d v="1983-09-09T00:00:00"/>
    <x v="1129"/>
    <s v="40-49"/>
    <s v="MA"/>
    <s v="Foreman"/>
    <x v="1"/>
    <n v="30814"/>
    <s v="Black"/>
    <s v="Single"/>
    <s v="Fully Meets"/>
    <n v="3"/>
  </r>
  <r>
    <n v="1591"/>
    <s v="Kamden"/>
    <s v="Ochoa"/>
    <d v="2023-02-10T00:00:00"/>
    <x v="325"/>
    <x v="19"/>
    <x v="1"/>
    <x v="0"/>
    <s v="Carla Francis"/>
    <s v="kamden.ochoa@bilearner.com"/>
    <s v="PYZ"/>
    <s v="Active"/>
    <s v="Contract"/>
    <s v="Zone A"/>
    <s v="Part-Time"/>
    <s v="Voluntary"/>
    <s v="Several clear purpose scientist."/>
    <x v="0"/>
    <s v="General - Con"/>
    <d v="1957-10-20T00:00:00"/>
    <x v="1130"/>
    <s v="60-69"/>
    <s v="MA"/>
    <s v="Technician"/>
    <x v="0"/>
    <n v="69254"/>
    <s v="Asian"/>
    <s v="Divorced"/>
    <s v="Fully Meets"/>
    <n v="3"/>
  </r>
  <r>
    <n v="1592"/>
    <s v="Charlee"/>
    <s v="Wiggins"/>
    <d v="2020-06-14T00:00:00"/>
    <x v="271"/>
    <x v="51"/>
    <x v="1"/>
    <x v="0"/>
    <s v="Elizabeth Allen"/>
    <s v="charlee.wiggins@bilearner.com"/>
    <s v="WBL"/>
    <s v="Active"/>
    <s v="Full-Time"/>
    <s v="Zone A"/>
    <s v="Full-Time"/>
    <s v="Retirement"/>
    <s v="Base source sort contain sport."/>
    <x v="0"/>
    <s v="Engineers"/>
    <d v="1981-08-15T00:00:00"/>
    <x v="1131"/>
    <s v="40-49"/>
    <s v="MA"/>
    <s v="Engineer"/>
    <x v="1"/>
    <n v="20973"/>
    <s v="Other"/>
    <s v="Single"/>
    <s v="Exceeds"/>
    <n v="3"/>
  </r>
  <r>
    <n v="1593"/>
    <s v="Natalia"/>
    <s v="Hamilton"/>
    <d v="2020-12-05T00:00:00"/>
    <x v="0"/>
    <x v="0"/>
    <x v="0"/>
    <x v="0"/>
    <s v="Donna Collins"/>
    <s v="natalia.hamilton@bilearner.com"/>
    <s v="NEL"/>
    <s v="Active"/>
    <s v="Part-Time"/>
    <s v="Zone B"/>
    <s v="Full-Time"/>
    <s v="Unk"/>
    <m/>
    <x v="0"/>
    <s v="Catv"/>
    <d v="1984-11-18T00:00:00"/>
    <x v="1132"/>
    <s v="40-49"/>
    <s v="MA"/>
    <s v="Laborer"/>
    <x v="1"/>
    <n v="43757"/>
    <s v="Asian"/>
    <s v="Widowed"/>
    <s v="Exceeds"/>
    <n v="3"/>
  </r>
  <r>
    <n v="1594"/>
    <s v="Kierra"/>
    <s v="Boone"/>
    <d v="2022-07-16T00:00:00"/>
    <x v="0"/>
    <x v="0"/>
    <x v="0"/>
    <x v="0"/>
    <s v="Paul Smith"/>
    <s v="kierra.boone@bilearner.com"/>
    <s v="PL"/>
    <s v="Active"/>
    <s v="Part-Time"/>
    <s v="Zone B"/>
    <s v="Full-Time"/>
    <s v="Unk"/>
    <m/>
    <x v="0"/>
    <s v="Aerial"/>
    <d v="1968-04-30T00:00:00"/>
    <x v="1133"/>
    <s v="50-59"/>
    <s v="MA"/>
    <s v="Lineman"/>
    <x v="0"/>
    <n v="32811"/>
    <s v="Black"/>
    <s v="Single"/>
    <s v="Exceeds"/>
    <n v="3"/>
  </r>
  <r>
    <n v="1595"/>
    <s v="Charlie"/>
    <s v="Ramirez"/>
    <d v="2023-06-09T00:00:00"/>
    <x v="0"/>
    <x v="0"/>
    <x v="0"/>
    <x v="0"/>
    <s v="Laura Meadows"/>
    <s v="charlie.ramirez@bilearner.com"/>
    <s v="BPC"/>
    <s v="Active"/>
    <s v="Part-Time"/>
    <s v="Zone A"/>
    <s v="Full-Time"/>
    <s v="Unk"/>
    <m/>
    <x v="0"/>
    <s v="General - Eng"/>
    <d v="1969-09-11T00:00:00"/>
    <x v="1134"/>
    <s v="50-59"/>
    <s v="MA"/>
    <s v="Administrative"/>
    <x v="0"/>
    <n v="75995"/>
    <s v="Black"/>
    <s v="Married"/>
    <s v="Exceeds"/>
    <n v="3"/>
  </r>
  <r>
    <n v="1596"/>
    <s v="Chris"/>
    <s v="Johnson"/>
    <d v="2020-03-02T00:00:00"/>
    <x v="450"/>
    <x v="8"/>
    <x v="1"/>
    <x v="0"/>
    <s v="Jennifer Mendez"/>
    <s v="chris.johnson@bilearner.com"/>
    <s v="CCDR"/>
    <s v="Future Start"/>
    <s v="Contract"/>
    <s v="Zone C"/>
    <s v="Temporary"/>
    <s v="Voluntary"/>
    <s v="Follow tax above large president high."/>
    <x v="0"/>
    <s v="General - Sga"/>
    <d v="1958-08-15T00:00:00"/>
    <x v="1135"/>
    <s v="60-69"/>
    <s v="MA"/>
    <s v="Administrator"/>
    <x v="0"/>
    <n v="2999"/>
    <s v="Other"/>
    <s v="Married"/>
    <s v="Exceeds"/>
    <n v="3"/>
  </r>
  <r>
    <n v="1597"/>
    <s v="John"/>
    <s v="Bentley"/>
    <d v="2018-11-23T00:00:00"/>
    <x v="451"/>
    <x v="49"/>
    <x v="1"/>
    <x v="0"/>
    <s v="Lynn Lewis"/>
    <s v="john.bentley@bilearner.com"/>
    <s v="SVG"/>
    <s v="Future Start"/>
    <s v="Part-Time"/>
    <s v="Zone C"/>
    <s v="Temporary"/>
    <s v="Voluntary"/>
    <s v="Few as next east face window fight admit."/>
    <x v="0"/>
    <s v="Project Management - Con"/>
    <d v="1998-02-23T00:00:00"/>
    <x v="1136"/>
    <s v="20-29"/>
    <s v="MA"/>
    <s v="Coordinator"/>
    <x v="0"/>
    <n v="75959"/>
    <s v="White"/>
    <s v="Married"/>
    <s v="Exceeds"/>
    <n v="3"/>
  </r>
  <r>
    <n v="1598"/>
    <s v="Myla"/>
    <s v="Mcintyre"/>
    <d v="2019-05-27T00:00:00"/>
    <x v="117"/>
    <x v="46"/>
    <x v="1"/>
    <x v="0"/>
    <s v="Francisco Henry"/>
    <s v="myla.mcintyre@bilearner.com"/>
    <s v="EW"/>
    <s v="Leave of Absence"/>
    <s v="Contract"/>
    <s v="Zone A"/>
    <s v="Part-Time"/>
    <s v="Resignation"/>
    <s v="Treatment food too ten fill."/>
    <x v="0"/>
    <s v="General - Con"/>
    <d v="1978-03-05T00:00:00"/>
    <x v="1137"/>
    <s v="40-49"/>
    <s v="MA"/>
    <s v="Groundman"/>
    <x v="0"/>
    <n v="8372"/>
    <s v="Black"/>
    <s v="Divorced"/>
    <s v="Needs Improvement"/>
    <n v="3"/>
  </r>
  <r>
    <n v="1599"/>
    <s v="Demarcus"/>
    <s v="Ware"/>
    <d v="2022-05-18T00:00:00"/>
    <x v="22"/>
    <x v="33"/>
    <x v="1"/>
    <x v="2"/>
    <s v="Marie Cruz"/>
    <s v="demarcus.ware@bilearner.com"/>
    <s v="BPC"/>
    <s v="Voluntarily Terminated"/>
    <s v="Full-Time"/>
    <s v="Zone C"/>
    <s v="Full-Time"/>
    <s v="Resignation"/>
    <s v="Late hand figure just price blood."/>
    <x v="0"/>
    <s v="Field Operations"/>
    <d v="1975-11-13T00:00:00"/>
    <x v="683"/>
    <s v="50-59"/>
    <s v="MA"/>
    <s v="Laborer"/>
    <x v="1"/>
    <n v="82257"/>
    <s v="White"/>
    <s v="Divorced"/>
    <s v="Exceeds"/>
    <n v="3"/>
  </r>
  <r>
    <n v="1600"/>
    <s v="Devon"/>
    <s v="Daniels"/>
    <d v="2018-11-06T00:00:00"/>
    <x v="0"/>
    <x v="0"/>
    <x v="0"/>
    <x v="2"/>
    <s v="April Carpenter"/>
    <s v="devon.daniels@bilearner.com"/>
    <s v="CCDR"/>
    <s v="Active"/>
    <s v="Contract"/>
    <s v="Zone A"/>
    <s v="Full-Time"/>
    <s v="Unk"/>
    <m/>
    <x v="0"/>
    <s v="General - Con"/>
    <d v="1993-05-19T00:00:00"/>
    <x v="1138"/>
    <s v="30-39"/>
    <s v="MA"/>
    <s v="Technician"/>
    <x v="0"/>
    <n v="23314"/>
    <s v="Hispanic"/>
    <s v="Married"/>
    <s v="Exceeds"/>
    <n v="3"/>
  </r>
  <r>
    <n v="1601"/>
    <s v="Odin"/>
    <s v="Heath"/>
    <d v="2022-03-29T00:00:00"/>
    <x v="56"/>
    <x v="22"/>
    <x v="1"/>
    <x v="2"/>
    <s v="Christopher Sullivan"/>
    <s v="odin.heath@bilearner.com"/>
    <s v="SVG"/>
    <s v="Active"/>
    <s v="Part-Time"/>
    <s v="Zone C"/>
    <s v="Temporary"/>
    <s v="Resignation"/>
    <s v="Participant create society method tough team."/>
    <x v="0"/>
    <s v="Engineers"/>
    <d v="1990-10-08T00:00:00"/>
    <x v="1139"/>
    <s v="30-39"/>
    <s v="MA"/>
    <s v="Engineer"/>
    <x v="1"/>
    <n v="45740"/>
    <s v="Asian"/>
    <s v="Single"/>
    <s v="Exceeds"/>
    <n v="3"/>
  </r>
  <r>
    <n v="1602"/>
    <s v="Bryanna"/>
    <s v="Mahoney"/>
    <d v="2021-11-04T00:00:00"/>
    <x v="175"/>
    <x v="4"/>
    <x v="1"/>
    <x v="2"/>
    <s v="Elizabeth Klein MD"/>
    <s v="bryanna.mahoney@bilearner.com"/>
    <s v="EW"/>
    <s v="Active"/>
    <s v="Full-Time"/>
    <s v="Zone A"/>
    <s v="Part-Time"/>
    <s v="Voluntary"/>
    <s v="Event increase laugh same whatever."/>
    <x v="0"/>
    <s v="General - Con"/>
    <d v="2000-10-10T00:00:00"/>
    <x v="1140"/>
    <s v="20-29"/>
    <s v="MA"/>
    <s v="Technician"/>
    <x v="0"/>
    <n v="60262"/>
    <s v="Asian"/>
    <s v="Married"/>
    <s v="Exceeds"/>
    <n v="3"/>
  </r>
  <r>
    <n v="1603"/>
    <s v="Ashlynn"/>
    <s v="Thompson"/>
    <d v="2023-04-27T00:00:00"/>
    <x v="0"/>
    <x v="0"/>
    <x v="0"/>
    <x v="2"/>
    <s v="Jonathon Rivera"/>
    <s v="ashlynn.thompson@bilearner.com"/>
    <s v="MSC"/>
    <s v="Active"/>
    <s v="Part-Time"/>
    <s v="Zone B"/>
    <s v="Part-Time"/>
    <s v="Unk"/>
    <m/>
    <x v="0"/>
    <s v="General - Con"/>
    <d v="1968-12-25T00:00:00"/>
    <x v="1141"/>
    <s v="50-59"/>
    <s v="MA"/>
    <s v="Locator"/>
    <x v="1"/>
    <n v="29223"/>
    <s v="White"/>
    <s v="Single"/>
    <s v="Exceeds"/>
    <n v="3"/>
  </r>
  <r>
    <n v="1604"/>
    <s v="Ansley"/>
    <s v="Duke"/>
    <d v="2020-03-08T00:00:00"/>
    <x v="0"/>
    <x v="0"/>
    <x v="0"/>
    <x v="2"/>
    <s v="Ryan Dominguez"/>
    <s v="ansley.duke@bilearner.com"/>
    <s v="TNS"/>
    <s v="Active"/>
    <s v="Full-Time"/>
    <s v="Zone B"/>
    <s v="Full-Time"/>
    <s v="Unk"/>
    <m/>
    <x v="0"/>
    <s v="General - Con"/>
    <d v="1976-10-19T00:00:00"/>
    <x v="1142"/>
    <s v="40-49"/>
    <s v="MA"/>
    <s v="Operator"/>
    <x v="1"/>
    <n v="80948"/>
    <s v="Asian"/>
    <s v="Married"/>
    <s v="Exceeds"/>
    <n v="3"/>
  </r>
  <r>
    <n v="1605"/>
    <s v="Izaiah"/>
    <s v="Quinn"/>
    <d v="2019-04-27T00:00:00"/>
    <x v="452"/>
    <x v="3"/>
    <x v="1"/>
    <x v="0"/>
    <s v="Mark Marks"/>
    <s v="izaiah.quinn@bilearner.com"/>
    <s v="NEL"/>
    <s v="Voluntarily Terminated"/>
    <s v="Full-Time"/>
    <s v="Zone B"/>
    <s v="Full-Time"/>
    <s v="Resignation"/>
    <s v="West hold these man affect heavy from myself."/>
    <x v="0"/>
    <s v="Field Operations"/>
    <d v="1956-10-20T00:00:00"/>
    <x v="1143"/>
    <s v="60-69"/>
    <s v="MA"/>
    <s v="Laborer"/>
    <x v="0"/>
    <n v="95266"/>
    <s v="Black"/>
    <s v="Single"/>
    <s v="Exceeds"/>
    <n v="3"/>
  </r>
  <r>
    <n v="1606"/>
    <s v="Hillary"/>
    <s v="Clements"/>
    <d v="2019-05-11T00:00:00"/>
    <x v="0"/>
    <x v="0"/>
    <x v="0"/>
    <x v="0"/>
    <s v="Justin Hartman"/>
    <s v="hillary.clements@bilearner.com"/>
    <s v="PL"/>
    <s v="Active"/>
    <s v="Full-Time"/>
    <s v="Zone C"/>
    <s v="Full-Time"/>
    <s v="Unk"/>
    <m/>
    <x v="0"/>
    <s v="Field Operations"/>
    <d v="1944-03-06T00:00:00"/>
    <x v="1144"/>
    <s v="80-89"/>
    <s v="MA"/>
    <s v="Laborer"/>
    <x v="0"/>
    <n v="33304"/>
    <s v="White"/>
    <s v="Divorced"/>
    <s v="Exceeds"/>
    <n v="3"/>
  </r>
  <r>
    <n v="1607"/>
    <s v="Diana"/>
    <s v="Cameron"/>
    <d v="2021-03-09T00:00:00"/>
    <x v="0"/>
    <x v="0"/>
    <x v="0"/>
    <x v="0"/>
    <s v="David Boyd"/>
    <s v="diana.cameron@bilearner.com"/>
    <s v="BPC"/>
    <s v="Active"/>
    <s v="Contract"/>
    <s v="Zone C"/>
    <s v="Temporary"/>
    <s v="Unk"/>
    <m/>
    <x v="0"/>
    <s v="Shop (Fleet)"/>
    <d v="1987-12-10T00:00:00"/>
    <x v="1145"/>
    <s v="30-39"/>
    <s v="MA"/>
    <s v="Shop"/>
    <x v="0"/>
    <n v="36632"/>
    <s v="Hispanic"/>
    <s v="Married"/>
    <s v="Needs Improvement"/>
    <n v="3"/>
  </r>
  <r>
    <n v="1608"/>
    <s v="Rhianna"/>
    <s v="Allison"/>
    <d v="2020-11-05T00:00:00"/>
    <x v="0"/>
    <x v="0"/>
    <x v="0"/>
    <x v="0"/>
    <s v="Emily Flores"/>
    <s v="rhianna.allison@bilearner.com"/>
    <s v="CCDR"/>
    <s v="Active"/>
    <s v="Part-Time"/>
    <s v="Zone A"/>
    <s v="Temporary"/>
    <s v="Unk"/>
    <m/>
    <x v="0"/>
    <s v="Field Operations"/>
    <d v="1997-02-24T00:00:00"/>
    <x v="1146"/>
    <s v="20-29"/>
    <s v="MA"/>
    <s v="Technician"/>
    <x v="0"/>
    <n v="20625"/>
    <s v="White"/>
    <s v="Widowed"/>
    <s v="PIP"/>
    <n v="3"/>
  </r>
  <r>
    <n v="1609"/>
    <s v="Ramon"/>
    <s v="Watson"/>
    <d v="2018-09-12T00:00:00"/>
    <x v="453"/>
    <x v="56"/>
    <x v="1"/>
    <x v="0"/>
    <s v="John Hopkins"/>
    <s v="ramon.watson@bilearner.com"/>
    <s v="SVG"/>
    <s v="Active"/>
    <s v="Contract"/>
    <s v="Zone A"/>
    <s v="Full-Time"/>
    <s v="Retirement"/>
    <s v="Fight look song material year happen."/>
    <x v="0"/>
    <s v="General - Eng"/>
    <d v="1953-11-26T00:00:00"/>
    <x v="1147"/>
    <s v="70-79"/>
    <s v="MA"/>
    <s v="Engineer"/>
    <x v="1"/>
    <n v="26283"/>
    <s v="Black"/>
    <s v="Married"/>
    <s v="PIP"/>
    <n v="3"/>
  </r>
  <r>
    <n v="1610"/>
    <s v="Raegan"/>
    <s v="Spence"/>
    <d v="2019-11-09T00:00:00"/>
    <x v="454"/>
    <x v="11"/>
    <x v="1"/>
    <x v="0"/>
    <s v="Wendy Williamson"/>
    <s v="raegan.spence@bilearner.com"/>
    <s v="EW"/>
    <s v="Active"/>
    <s v="Part-Time"/>
    <s v="Zone B"/>
    <s v="Full-Time"/>
    <s v="Involuntary"/>
    <s v="Option action around live school rich spend."/>
    <x v="0"/>
    <s v="General - Con"/>
    <d v="1986-01-28T00:00:00"/>
    <x v="1148"/>
    <s v="30-39"/>
    <s v="MA"/>
    <s v="Flagger"/>
    <x v="0"/>
    <n v="67750"/>
    <s v="White"/>
    <s v="Single"/>
    <s v="Needs Improvement"/>
    <n v="3"/>
  </r>
  <r>
    <n v="1611"/>
    <s v="Jacoby"/>
    <s v="Singleton"/>
    <d v="2018-11-29T00:00:00"/>
    <x v="455"/>
    <x v="35"/>
    <x v="1"/>
    <x v="0"/>
    <s v="Glenda Wilson"/>
    <s v="jacoby.singleton@bilearner.com"/>
    <s v="MSC"/>
    <s v="Active"/>
    <s v="Full-Time"/>
    <s v="Zone C"/>
    <s v="Part-Time"/>
    <s v="Voluntary"/>
    <s v="Over almost sport stay."/>
    <x v="0"/>
    <s v="Project Management - Con"/>
    <d v="1962-01-25T00:00:00"/>
    <x v="1149"/>
    <s v="60-69"/>
    <s v="MA"/>
    <s v="Coordinator"/>
    <x v="0"/>
    <n v="53913"/>
    <s v="Hispanic"/>
    <s v="Widowed"/>
    <s v="Needs Improvement"/>
    <n v="3"/>
  </r>
  <r>
    <n v="1612"/>
    <s v="Kara"/>
    <s v="Yates"/>
    <d v="2022-07-03T00:00:00"/>
    <x v="456"/>
    <x v="20"/>
    <x v="1"/>
    <x v="0"/>
    <s v="Bailey Richards"/>
    <s v="kara.yates@bilearner.com"/>
    <s v="TNS"/>
    <s v="Active"/>
    <s v="Part-Time"/>
    <s v="Zone B"/>
    <s v="Temporary"/>
    <s v="Retirement"/>
    <s v="Foreign truth concern break ground."/>
    <x v="0"/>
    <s v="General - Sga"/>
    <d v="1993-05-28T00:00:00"/>
    <x v="1150"/>
    <s v="30-39"/>
    <s v="MA"/>
    <s v="Lineman"/>
    <x v="1"/>
    <n v="76052"/>
    <s v="White"/>
    <s v="Single"/>
    <s v="Needs Improvement"/>
    <n v="3"/>
  </r>
  <r>
    <n v="1613"/>
    <s v="Beau"/>
    <s v="Barron"/>
    <d v="2019-09-26T00:00:00"/>
    <x v="457"/>
    <x v="33"/>
    <x v="1"/>
    <x v="0"/>
    <s v="Taylor Cruz"/>
    <s v="beau.barron@bilearner.com"/>
    <s v="PYZ"/>
    <s v="Active"/>
    <s v="Contract"/>
    <s v="Zone C"/>
    <s v="Full-Time"/>
    <s v="Voluntary"/>
    <s v="Real public realize evening building middle."/>
    <x v="0"/>
    <s v="Field Operations"/>
    <d v="1995-07-03T00:00:00"/>
    <x v="1151"/>
    <s v="30-39"/>
    <s v="MA"/>
    <s v="Laborer"/>
    <x v="0"/>
    <n v="61768"/>
    <s v="Other"/>
    <s v="Single"/>
    <s v="Exceeds"/>
    <n v="3"/>
  </r>
  <r>
    <n v="1614"/>
    <s v="Giovanna"/>
    <s v="Morton"/>
    <d v="2022-12-23T00:00:00"/>
    <x v="0"/>
    <x v="0"/>
    <x v="0"/>
    <x v="0"/>
    <s v="Joseph Harris"/>
    <s v="giovanna.morton@bilearner.com"/>
    <s v="WBL"/>
    <s v="Active"/>
    <s v="Part-Time"/>
    <s v="Zone B"/>
    <s v="Part-Time"/>
    <s v="Unk"/>
    <m/>
    <x v="0"/>
    <s v="Field Operations"/>
    <d v="1951-03-19T00:00:00"/>
    <x v="1152"/>
    <s v="70-79"/>
    <s v="MA"/>
    <s v="Director"/>
    <x v="1"/>
    <n v="33335"/>
    <s v="Asian"/>
    <s v="Divorced"/>
    <s v="Needs Improvement"/>
    <n v="3"/>
  </r>
  <r>
    <n v="1615"/>
    <s v="Braelyn"/>
    <s v="Dominguez"/>
    <d v="2023-01-19T00:00:00"/>
    <x v="0"/>
    <x v="0"/>
    <x v="0"/>
    <x v="0"/>
    <s v="Courtney Mann"/>
    <s v="braelyn.dominguez@bilearner.com"/>
    <s v="NEL"/>
    <s v="Active"/>
    <s v="Part-Time"/>
    <s v="Zone C"/>
    <s v="Part-Time"/>
    <s v="Unk"/>
    <m/>
    <x v="0"/>
    <s v="General - Con"/>
    <d v="1960-01-16T00:00:00"/>
    <x v="1153"/>
    <s v="60-69"/>
    <s v="MA"/>
    <s v="Foreman"/>
    <x v="1"/>
    <n v="69290"/>
    <s v="White"/>
    <s v="Married"/>
    <s v="Exceeds"/>
    <n v="3"/>
  </r>
  <r>
    <n v="1616"/>
    <s v="Rhett"/>
    <s v="Andrews"/>
    <d v="2018-10-01T00:00:00"/>
    <x v="0"/>
    <x v="0"/>
    <x v="0"/>
    <x v="0"/>
    <s v="Anthony Page"/>
    <s v="rhett.andrews@bilearner.com"/>
    <s v="PL"/>
    <s v="Active"/>
    <s v="Full-Time"/>
    <s v="Zone A"/>
    <s v="Part-Time"/>
    <s v="Unk"/>
    <m/>
    <x v="0"/>
    <s v="Field Operations"/>
    <d v="1991-06-03T00:00:00"/>
    <x v="1154"/>
    <s v="30-39"/>
    <s v="MA"/>
    <s v="Laborer"/>
    <x v="0"/>
    <n v="65106"/>
    <s v="Black"/>
    <s v="Divorced"/>
    <s v="Needs Improvement"/>
    <n v="3"/>
  </r>
  <r>
    <n v="1617"/>
    <s v="Terrell"/>
    <s v="Crosby"/>
    <d v="2022-02-18T00:00:00"/>
    <x v="0"/>
    <x v="0"/>
    <x v="0"/>
    <x v="0"/>
    <s v="Christina Powell"/>
    <s v="terrell.crosby@bilearner.com"/>
    <s v="BPC"/>
    <s v="Active"/>
    <s v="Full-Time"/>
    <s v="Zone B"/>
    <s v="Full-Time"/>
    <s v="Unk"/>
    <m/>
    <x v="0"/>
    <s v="Aerial"/>
    <d v="1991-12-27T00:00:00"/>
    <x v="1155"/>
    <s v="30-39"/>
    <s v="MA"/>
    <s v="Lineman"/>
    <x v="0"/>
    <n v="12740"/>
    <s v="Black"/>
    <s v="Divorced"/>
    <s v="Needs Improvement"/>
    <n v="3"/>
  </r>
  <r>
    <n v="1618"/>
    <s v="Corbin"/>
    <s v="Roberson"/>
    <d v="2021-12-09T00:00:00"/>
    <x v="0"/>
    <x v="0"/>
    <x v="0"/>
    <x v="0"/>
    <s v="Shane Smith"/>
    <s v="corbin.roberson@bilearner.com"/>
    <s v="CCDR"/>
    <s v="Active"/>
    <s v="Full-Time"/>
    <s v="Zone B"/>
    <s v="Temporary"/>
    <s v="Unk"/>
    <m/>
    <x v="0"/>
    <s v="Field Operations"/>
    <d v="1977-06-16T00:00:00"/>
    <x v="1156"/>
    <s v="40-49"/>
    <s v="MA"/>
    <s v="Laborer"/>
    <x v="1"/>
    <n v="58121"/>
    <s v="White"/>
    <s v="Widowed"/>
    <s v="Needs Improvement"/>
    <n v="3"/>
  </r>
  <r>
    <n v="1619"/>
    <s v="Micheal"/>
    <s v="Drake"/>
    <d v="2019-01-01T00:00:00"/>
    <x v="382"/>
    <x v="30"/>
    <x v="1"/>
    <x v="0"/>
    <s v="Tammie Brown"/>
    <s v="micheal.drake@bilearner.com"/>
    <s v="SVG"/>
    <s v="Leave of Absence"/>
    <s v="Part-Time"/>
    <s v="Zone B"/>
    <s v="Full-Time"/>
    <s v="Retirement"/>
    <s v="Letter happen cut."/>
    <x v="0"/>
    <s v="General - Con"/>
    <d v="1964-08-08T00:00:00"/>
    <x v="1157"/>
    <s v="60-69"/>
    <s v="MA"/>
    <s v="Foreman"/>
    <x v="0"/>
    <n v="95591"/>
    <s v="Black"/>
    <s v="Widowed"/>
    <s v="Needs Improvement"/>
    <n v="3"/>
  </r>
  <r>
    <n v="1620"/>
    <s v="Evie"/>
    <s v="Mclaughlin"/>
    <d v="2020-05-27T00:00:00"/>
    <x v="0"/>
    <x v="0"/>
    <x v="0"/>
    <x v="0"/>
    <s v="David Browning"/>
    <s v="evie.mclaughlin@bilearner.com"/>
    <s v="EW"/>
    <s v="Active"/>
    <s v="Contract"/>
    <s v="Zone A"/>
    <s v="Full-Time"/>
    <s v="Unk"/>
    <m/>
    <x v="0"/>
    <s v="Executive"/>
    <d v="1967-03-04T00:00:00"/>
    <x v="1158"/>
    <s v="50-59"/>
    <s v="MA"/>
    <s v="Executive Assistant"/>
    <x v="1"/>
    <n v="70072"/>
    <s v="Asian"/>
    <s v="Single"/>
    <s v="Needs Improvement"/>
    <n v="3"/>
  </r>
  <r>
    <n v="1621"/>
    <s v="Robert"/>
    <s v="Hubert"/>
    <d v="2021-09-21T00:00:00"/>
    <x v="458"/>
    <x v="40"/>
    <x v="1"/>
    <x v="24"/>
    <s v="Alicia Mendoza"/>
    <s v="robert.hubert@bilearner.com"/>
    <s v="MSC"/>
    <s v="Active"/>
    <s v="Full-Time"/>
    <s v="Zone B"/>
    <s v="Temporary"/>
    <s v="Involuntary"/>
    <s v="That commercial east message peace."/>
    <x v="2"/>
    <s v="Field Operations"/>
    <d v="1975-12-09T00:00:00"/>
    <x v="1159"/>
    <s v="50-59"/>
    <s v="MA"/>
    <s v="Supervisor"/>
    <x v="1"/>
    <n v="2134"/>
    <s v="Other"/>
    <s v="Divorced"/>
    <s v="Needs Improvement"/>
    <n v="3"/>
  </r>
  <r>
    <n v="1622"/>
    <s v="Matthew"/>
    <s v="Westinghouse"/>
    <d v="2021-08-30T00:00:00"/>
    <x v="459"/>
    <x v="4"/>
    <x v="1"/>
    <x v="24"/>
    <s v="Cynthia Goodwin"/>
    <s v="matthew.westinghouse@bilearner.com"/>
    <s v="TNS"/>
    <s v="Active"/>
    <s v="Contract"/>
    <s v="Zone A"/>
    <s v="Part-Time"/>
    <s v="Retirement"/>
    <s v="Television represent skill police."/>
    <x v="2"/>
    <s v="Aerial"/>
    <d v="1942-01-21T00:00:00"/>
    <x v="1160"/>
    <s v="80-89"/>
    <s v="MA"/>
    <s v="Director"/>
    <x v="1"/>
    <n v="2134"/>
    <s v="Asian"/>
    <s v="Single"/>
    <s v="Needs Improvement"/>
    <n v="3"/>
  </r>
  <r>
    <n v="1623"/>
    <s v="Jason"/>
    <s v="Smith"/>
    <d v="2023-06-19T00:00:00"/>
    <x v="460"/>
    <x v="21"/>
    <x v="1"/>
    <x v="24"/>
    <s v="David Beard"/>
    <s v="jason.smith@bilearner.com"/>
    <s v="PYZ"/>
    <s v="Active"/>
    <s v="Full-Time"/>
    <s v="Zone C"/>
    <s v="Temporary"/>
    <s v="Voluntary"/>
    <s v="Stage pay south word speak."/>
    <x v="2"/>
    <s v="Finance &amp; Accounting"/>
    <d v="2001-06-17T00:00:00"/>
    <x v="1161"/>
    <s v="20-29"/>
    <s v="MA"/>
    <s v="Intern"/>
    <x v="1"/>
    <n v="2045"/>
    <s v="Other"/>
    <s v="Divorced"/>
    <s v="Needs Improvement"/>
    <n v="3"/>
  </r>
  <r>
    <n v="1624"/>
    <s v="Charlie"/>
    <s v="Wang"/>
    <d v="2023-05-12T00:00:00"/>
    <x v="461"/>
    <x v="11"/>
    <x v="1"/>
    <x v="19"/>
    <s v="Maria Rivera"/>
    <s v="charlie.wang@bilearner.com"/>
    <s v="WBL"/>
    <s v="Active"/>
    <s v="Full-Time"/>
    <s v="Zone A"/>
    <s v="Temporary"/>
    <s v="Resignation"/>
    <s v="Call certain industry out believe show."/>
    <x v="2"/>
    <s v="Field Operations"/>
    <d v="1996-10-22T00:00:00"/>
    <x v="1162"/>
    <s v="20-29"/>
    <s v="MA"/>
    <s v="Top Hand"/>
    <x v="1"/>
    <n v="1887"/>
    <s v="White"/>
    <s v="Widowed"/>
    <s v="Needs Improvement"/>
    <n v="3"/>
  </r>
  <r>
    <n v="1625"/>
    <s v="Kurt"/>
    <s v="Navathe"/>
    <d v="2022-06-05T00:00:00"/>
    <x v="0"/>
    <x v="0"/>
    <x v="0"/>
    <x v="19"/>
    <s v="Victor Maynard"/>
    <s v="kurt.navathe@bilearner.com"/>
    <s v="NEL"/>
    <s v="Active"/>
    <s v="Part-Time"/>
    <s v="Zone B"/>
    <s v="Part-Time"/>
    <s v="Unk"/>
    <m/>
    <x v="2"/>
    <s v="Shop (Fleet)"/>
    <d v="1977-09-16T00:00:00"/>
    <x v="214"/>
    <s v="40-49"/>
    <s v="MA"/>
    <s v="Manager"/>
    <x v="1"/>
    <n v="2056"/>
    <s v="Other"/>
    <s v="Single"/>
    <s v="Exceeds"/>
    <n v="3"/>
  </r>
  <r>
    <n v="1626"/>
    <s v="Katie"/>
    <s v="Roper"/>
    <d v="2020-09-17T00:00:00"/>
    <x v="257"/>
    <x v="27"/>
    <x v="1"/>
    <x v="12"/>
    <s v="William Green"/>
    <s v="katie.roper@bilearner.com"/>
    <s v="PL"/>
    <s v="Active"/>
    <s v="Full-Time"/>
    <s v="Zone B"/>
    <s v="Temporary"/>
    <s v="Resignation"/>
    <s v="To national third with give law live."/>
    <x v="2"/>
    <s v="General - Con"/>
    <d v="1947-05-12T00:00:00"/>
    <x v="1163"/>
    <s v="70-79"/>
    <s v="MA"/>
    <s v="Technician"/>
    <x v="0"/>
    <n v="2056"/>
    <s v="Other"/>
    <s v="Married"/>
    <s v="Needs Improvement"/>
    <n v="3"/>
  </r>
  <r>
    <n v="1627"/>
    <s v="Maggie"/>
    <s v="Rachael"/>
    <d v="2023-05-15T00:00:00"/>
    <x v="0"/>
    <x v="0"/>
    <x v="0"/>
    <x v="24"/>
    <s v="Alicia Howard"/>
    <s v="maggie.rachael@bilearner.com"/>
    <s v="BPC"/>
    <s v="Active"/>
    <s v="Full-Time"/>
    <s v="Zone C"/>
    <s v="Full-Time"/>
    <s v="Unk"/>
    <m/>
    <x v="2"/>
    <s v="Field Operations"/>
    <d v="1966-01-14T00:00:00"/>
    <x v="1164"/>
    <s v="50-59"/>
    <s v="MA"/>
    <s v="Technician"/>
    <x v="0"/>
    <n v="2110"/>
    <s v="Other"/>
    <s v="Divorced"/>
    <s v="Exceeds"/>
    <n v="3"/>
  </r>
  <r>
    <n v="1628"/>
    <s v="Binh"/>
    <s v="Le"/>
    <d v="2018-12-15T00:00:00"/>
    <x v="462"/>
    <x v="33"/>
    <x v="1"/>
    <x v="19"/>
    <s v="Walter Thompson"/>
    <s v="binh.le@bilearner.com"/>
    <s v="CCDR"/>
    <s v="Active"/>
    <s v="Part-Time"/>
    <s v="Zone A"/>
    <s v="Temporary"/>
    <s v="Retirement"/>
    <s v="Evidence but adult coach claim minute simple."/>
    <x v="2"/>
    <s v="Catv"/>
    <d v="1974-04-12T00:00:00"/>
    <x v="1165"/>
    <s v="50-59"/>
    <s v="MA"/>
    <s v="Foreman"/>
    <x v="0"/>
    <n v="1886"/>
    <s v="Asian"/>
    <s v="Single"/>
    <s v="Needs Improvement"/>
    <n v="3"/>
  </r>
  <r>
    <n v="1629"/>
    <s v="Lucia"/>
    <s v="Peterson"/>
    <d v="2019-11-06T00:00:00"/>
    <x v="146"/>
    <x v="44"/>
    <x v="1"/>
    <x v="24"/>
    <s v="Robert Crawford"/>
    <s v="lucia.peterson@bilearner.com"/>
    <s v="PL"/>
    <s v="Terminated for Cause"/>
    <s v="Part-Time"/>
    <s v="Zone B"/>
    <s v="Full-Time"/>
    <s v="Voluntary"/>
    <s v="Prevent sing be member democratic."/>
    <x v="2"/>
    <s v="Field Operations"/>
    <d v="1946-01-04T00:00:00"/>
    <x v="1166"/>
    <s v="70-79"/>
    <s v="MA"/>
    <s v="Engineer"/>
    <x v="0"/>
    <n v="2970"/>
    <s v="Hispanic"/>
    <s v="Married"/>
    <s v="Fully Meets"/>
    <n v="3"/>
  </r>
  <r>
    <n v="1630"/>
    <s v="Nola"/>
    <s v="Moss"/>
    <d v="2021-04-25T00:00:00"/>
    <x v="97"/>
    <x v="18"/>
    <x v="1"/>
    <x v="24"/>
    <s v="David Wu"/>
    <s v="nola.moss@bilearner.com"/>
    <s v="BPC"/>
    <s v="Terminated for Cause"/>
    <s v="Contract"/>
    <s v="Zone C"/>
    <s v="Temporary"/>
    <s v="Involuntary"/>
    <s v="Avoid no beat from interesting."/>
    <x v="2"/>
    <s v="General - Con"/>
    <d v="1944-02-05T00:00:00"/>
    <x v="1167"/>
    <s v="80-89"/>
    <s v="MA"/>
    <s v="Foreman"/>
    <x v="0"/>
    <n v="13058"/>
    <s v="Other"/>
    <s v="Single"/>
    <s v="Fully Meets"/>
    <n v="3"/>
  </r>
  <r>
    <n v="1631"/>
    <s v="Chance"/>
    <s v="Braun"/>
    <d v="2023-06-17T00:00:00"/>
    <x v="446"/>
    <x v="21"/>
    <x v="1"/>
    <x v="24"/>
    <s v="Jessica Peters"/>
    <s v="chance.braun@bilearner.com"/>
    <s v="CCDR"/>
    <s v="Terminated for Cause"/>
    <s v="Full-Time"/>
    <s v="Zone C"/>
    <s v="Full-Time"/>
    <s v="Voluntary"/>
    <s v="President site student thank community."/>
    <x v="2"/>
    <s v="Executive"/>
    <d v="1986-10-24T00:00:00"/>
    <x v="1168"/>
    <s v="30-39"/>
    <s v="MA"/>
    <s v="Executive Assistant"/>
    <x v="0"/>
    <n v="20602"/>
    <s v="White"/>
    <s v="Widowed"/>
    <s v="Fully Meets"/>
    <n v="3"/>
  </r>
  <r>
    <n v="1632"/>
    <s v="Alma"/>
    <s v="Pennington"/>
    <d v="2022-01-14T00:00:00"/>
    <x v="0"/>
    <x v="0"/>
    <x v="0"/>
    <x v="24"/>
    <s v="Mary Lewis"/>
    <s v="alma.pennington@bilearner.com"/>
    <s v="SVG"/>
    <s v="Active"/>
    <s v="Full-Time"/>
    <s v="Zone C"/>
    <s v="Full-Time"/>
    <s v="Unk"/>
    <m/>
    <x v="2"/>
    <s v="Field Operations"/>
    <d v="1970-08-06T00:00:00"/>
    <x v="1169"/>
    <s v="50-59"/>
    <s v="MA"/>
    <s v="Driller"/>
    <x v="0"/>
    <n v="40731"/>
    <s v="Black"/>
    <s v="Widowed"/>
    <s v="Fully Meets"/>
    <n v="3"/>
  </r>
  <r>
    <n v="1633"/>
    <s v="Miley"/>
    <s v="French"/>
    <d v="2018-10-22T00:00:00"/>
    <x v="463"/>
    <x v="26"/>
    <x v="1"/>
    <x v="1"/>
    <s v="Sandra Gardner"/>
    <s v="miley.french@bilearner.com"/>
    <s v="EW"/>
    <s v="Active"/>
    <s v="Contract"/>
    <s v="Zone B"/>
    <s v="Temporary"/>
    <s v="Involuntary"/>
    <s v="Establish hotel up value property."/>
    <x v="2"/>
    <s v="Field Operations"/>
    <d v="1994-05-05T00:00:00"/>
    <x v="1170"/>
    <s v="30-39"/>
    <s v="MA"/>
    <s v="Laborer"/>
    <x v="0"/>
    <n v="94379"/>
    <s v="Black"/>
    <s v="Widowed"/>
    <s v="Fully Meets"/>
    <n v="3"/>
  </r>
  <r>
    <n v="1634"/>
    <s v="Kole"/>
    <s v="Levine"/>
    <d v="2021-10-17T00:00:00"/>
    <x v="195"/>
    <x v="14"/>
    <x v="1"/>
    <x v="1"/>
    <s v="Bethany Jackson"/>
    <s v="kole.levine@bilearner.com"/>
    <s v="MSC"/>
    <s v="Active"/>
    <s v="Contract"/>
    <s v="Zone C"/>
    <s v="Part-Time"/>
    <s v="Voluntary"/>
    <s v="Partner decide help quite whether market."/>
    <x v="2"/>
    <s v="Finance &amp; Accounting"/>
    <d v="1974-07-22T00:00:00"/>
    <x v="1171"/>
    <s v="50-59"/>
    <s v="MA"/>
    <s v="Administration"/>
    <x v="1"/>
    <n v="62674"/>
    <s v="Black"/>
    <s v="Divorced"/>
    <s v="Fully Meets"/>
    <n v="3"/>
  </r>
  <r>
    <n v="1635"/>
    <s v="Azul"/>
    <s v="Watkins"/>
    <d v="2021-10-19T00:00:00"/>
    <x v="22"/>
    <x v="3"/>
    <x v="1"/>
    <x v="1"/>
    <s v="Alexandra Harvey"/>
    <s v="azul.watkins@bilearner.com"/>
    <s v="TNS"/>
    <s v="Active"/>
    <s v="Full-Time"/>
    <s v="Zone C"/>
    <s v="Part-Time"/>
    <s v="Retirement"/>
    <s v="Upon south nice five reduce lose."/>
    <x v="2"/>
    <s v="Safety"/>
    <d v="1988-09-26T00:00:00"/>
    <x v="1172"/>
    <s v="30-39"/>
    <s v="MA"/>
    <s v="Safety"/>
    <x v="1"/>
    <n v="18618"/>
    <s v="Hispanic"/>
    <s v="Single"/>
    <s v="Fully Meets"/>
    <n v="3"/>
  </r>
  <r>
    <n v="1636"/>
    <s v="Landen"/>
    <s v="Blanchard"/>
    <d v="2018-10-16T00:00:00"/>
    <x v="464"/>
    <x v="8"/>
    <x v="1"/>
    <x v="25"/>
    <s v="Donna Gomez"/>
    <s v="landen.blanchard@bilearner.com"/>
    <s v="SVG"/>
    <s v="Active"/>
    <s v="Contract"/>
    <s v="Zone B"/>
    <s v="Part-Time"/>
    <s v="Involuntary"/>
    <s v="Four look heavy by much."/>
    <x v="5"/>
    <s v="Aerial"/>
    <d v="1998-11-07T00:00:00"/>
    <x v="1173"/>
    <s v="20-29"/>
    <s v="MA"/>
    <s v="Lineman"/>
    <x v="1"/>
    <n v="6067"/>
    <s v="White"/>
    <s v="Single"/>
    <s v="Fully Meets"/>
    <n v="3"/>
  </r>
  <r>
    <n v="1637"/>
    <s v="Leroy"/>
    <s v="Norman"/>
    <d v="2020-04-26T00:00:00"/>
    <x v="465"/>
    <x v="8"/>
    <x v="1"/>
    <x v="25"/>
    <s v="Mr. Keith Smith DVM"/>
    <s v="leroy.norman@bilearner.com"/>
    <s v="EW"/>
    <s v="Active"/>
    <s v="Full-Time"/>
    <s v="Zone C"/>
    <s v="Part-Time"/>
    <s v="Resignation"/>
    <s v="Rather which writer family."/>
    <x v="5"/>
    <s v="General - Con"/>
    <d v="1986-01-18T00:00:00"/>
    <x v="1174"/>
    <s v="30-39"/>
    <s v="MA"/>
    <s v="Foreman"/>
    <x v="1"/>
    <n v="78952"/>
    <s v="Black"/>
    <s v="Divorced"/>
    <s v="Fully Meets"/>
    <n v="3"/>
  </r>
  <r>
    <n v="1638"/>
    <s v="Nikhil"/>
    <s v="Pineda"/>
    <d v="2020-01-22T00:00:00"/>
    <x v="368"/>
    <x v="42"/>
    <x v="1"/>
    <x v="25"/>
    <s v="Miss Andrea Robertson"/>
    <s v="nikhil.pineda@bilearner.com"/>
    <s v="MSC"/>
    <s v="Active"/>
    <s v="Full-Time"/>
    <s v="Zone B"/>
    <s v="Full-Time"/>
    <s v="Involuntary"/>
    <s v="Suggest point then however matter close her."/>
    <x v="1"/>
    <s v="Finance &amp; Accounting"/>
    <d v="1994-07-20T00:00:00"/>
    <x v="1175"/>
    <s v="30-39"/>
    <s v="MA"/>
    <s v="Accounting"/>
    <x v="1"/>
    <n v="82541"/>
    <s v="Asian"/>
    <s v="Divorced"/>
    <s v="Fully Meets"/>
    <n v="3"/>
  </r>
  <r>
    <n v="1639"/>
    <s v="Kadence"/>
    <s v="Simon"/>
    <d v="2022-03-30T00:00:00"/>
    <x v="466"/>
    <x v="19"/>
    <x v="1"/>
    <x v="14"/>
    <s v="Robert Ford"/>
    <s v="kadence.simon@bilearner.com"/>
    <s v="EW"/>
    <s v="Terminated for Cause"/>
    <s v="Full-Time"/>
    <s v="Zone A"/>
    <s v="Full-Time"/>
    <s v="Resignation"/>
    <s v="Prevent entire business ask meeting contain tree."/>
    <x v="2"/>
    <s v="Field Operations"/>
    <d v="1958-01-10T00:00:00"/>
    <x v="1176"/>
    <s v="60-69"/>
    <s v="MA"/>
    <s v="Technician"/>
    <x v="1"/>
    <n v="87307"/>
    <s v="Black"/>
    <s v="Married"/>
    <s v="Fully Meets"/>
    <n v="3"/>
  </r>
  <r>
    <n v="1640"/>
    <s v="Elliot"/>
    <s v="Phillips"/>
    <d v="2021-05-29T00:00:00"/>
    <x v="467"/>
    <x v="22"/>
    <x v="1"/>
    <x v="24"/>
    <s v="Christopher Meyer"/>
    <s v="elliot.phillips@bilearner.com"/>
    <s v="MSC"/>
    <s v="Terminated for Cause"/>
    <s v="Contract"/>
    <s v="Zone A"/>
    <s v="Full-Time"/>
    <s v="Voluntary"/>
    <s v="Item many international assume almost whole."/>
    <x v="2"/>
    <s v="Engineers"/>
    <d v="1961-08-30T00:00:00"/>
    <x v="1177"/>
    <s v="60-69"/>
    <s v="MA"/>
    <s v="Field Project Manager"/>
    <x v="0"/>
    <n v="59443"/>
    <s v="Hispanic"/>
    <s v="Divorced"/>
    <s v="Fully Meets"/>
    <n v="3"/>
  </r>
  <r>
    <n v="1641"/>
    <s v="Taniya"/>
    <s v="Daniels"/>
    <d v="2023-03-09T00:00:00"/>
    <x v="129"/>
    <x v="8"/>
    <x v="1"/>
    <x v="24"/>
    <s v="Daniel Cooke"/>
    <s v="taniya.daniels@bilearner.com"/>
    <s v="NEL"/>
    <s v="Terminated for Cause"/>
    <s v="Part-Time"/>
    <s v="Zone C"/>
    <s v="Temporary"/>
    <s v="Voluntary"/>
    <s v="Shake war over young like anything order."/>
    <x v="2"/>
    <s v="Field Operations"/>
    <d v="1989-10-06T00:00:00"/>
    <x v="1178"/>
    <s v="30-39"/>
    <s v="MA"/>
    <s v="Laborer"/>
    <x v="0"/>
    <n v="40835"/>
    <s v="Other"/>
    <s v="Married"/>
    <s v="Fully Meets"/>
    <n v="3"/>
  </r>
  <r>
    <n v="1642"/>
    <s v="Julia"/>
    <s v="Jimenez"/>
    <d v="2019-11-22T00:00:00"/>
    <x v="468"/>
    <x v="21"/>
    <x v="1"/>
    <x v="24"/>
    <s v="Jennifer Davies"/>
    <s v="julia.jimenez@bilearner.com"/>
    <s v="PL"/>
    <s v="Terminated for Cause"/>
    <s v="Contract"/>
    <s v="Zone A"/>
    <s v="Part-Time"/>
    <s v="Retirement"/>
    <s v="Nature here wrong why."/>
    <x v="2"/>
    <s v="Wireline Construction"/>
    <d v="1946-09-23T00:00:00"/>
    <x v="1179"/>
    <s v="70-79"/>
    <s v="MA"/>
    <s v="Project Manager"/>
    <x v="0"/>
    <n v="9049"/>
    <s v="Black"/>
    <s v="Single"/>
    <s v="Fully Meets"/>
    <n v="3"/>
  </r>
  <r>
    <n v="1643"/>
    <s v="Kamden"/>
    <s v="Paul"/>
    <d v="2019-04-07T00:00:00"/>
    <x v="361"/>
    <x v="13"/>
    <x v="1"/>
    <x v="1"/>
    <s v="Christopher King"/>
    <s v="kamden.paul@bilearner.com"/>
    <s v="SVG"/>
    <s v="Active"/>
    <s v="Full-Time"/>
    <s v="Zone A"/>
    <s v="Full-Time"/>
    <s v="Involuntary"/>
    <s v="Player when almost cultural."/>
    <x v="2"/>
    <s v="Aerial"/>
    <d v="1981-05-19T00:00:00"/>
    <x v="1180"/>
    <s v="40-49"/>
    <s v="MA"/>
    <s v="Supervisor"/>
    <x v="1"/>
    <n v="12567"/>
    <s v="Other"/>
    <s v="Widowed"/>
    <s v="Fully Meets"/>
    <n v="3"/>
  </r>
  <r>
    <n v="1644"/>
    <s v="Octavio"/>
    <s v="Hicks"/>
    <d v="2023-03-23T00:00:00"/>
    <x v="149"/>
    <x v="11"/>
    <x v="1"/>
    <x v="1"/>
    <s v="Jasmine Mclaughlin"/>
    <s v="octavio.hicks@bilearner.com"/>
    <s v="TNS"/>
    <s v="Active"/>
    <s v="Contract"/>
    <s v="Zone C"/>
    <s v="Temporary"/>
    <s v="Voluntary"/>
    <s v="Away painting appear six live radio."/>
    <x v="2"/>
    <s v="Aerial"/>
    <d v="2000-10-05T00:00:00"/>
    <x v="1181"/>
    <s v="20-29"/>
    <s v="MA"/>
    <s v="Foreman"/>
    <x v="1"/>
    <n v="94154"/>
    <s v="Other"/>
    <s v="Widowed"/>
    <s v="Fully Meets"/>
    <n v="3"/>
  </r>
  <r>
    <n v="1645"/>
    <s v="Jaidyn"/>
    <s v="Malone"/>
    <d v="2021-02-18T00:00:00"/>
    <x v="95"/>
    <x v="13"/>
    <x v="1"/>
    <x v="1"/>
    <s v="Jennifer Briggs"/>
    <s v="jaidyn.malone@bilearner.com"/>
    <s v="WBL"/>
    <s v="Active"/>
    <s v="Part-Time"/>
    <s v="Zone A"/>
    <s v="Temporary"/>
    <s v="Resignation"/>
    <s v="Be choice ever concern."/>
    <x v="2"/>
    <s v="Fielders"/>
    <d v="1975-12-19T00:00:00"/>
    <x v="1182"/>
    <s v="50-59"/>
    <s v="MA"/>
    <s v="Engineer"/>
    <x v="1"/>
    <n v="42258"/>
    <s v="Hispanic"/>
    <s v="Widowed"/>
    <s v="Fully Meets"/>
    <n v="3"/>
  </r>
  <r>
    <n v="1646"/>
    <s v="Cora"/>
    <s v="Perez"/>
    <d v="2019-04-05T00:00:00"/>
    <x v="469"/>
    <x v="7"/>
    <x v="1"/>
    <x v="25"/>
    <s v="Carol Morales"/>
    <s v="cora.perez@bilearner.com"/>
    <s v="SVG"/>
    <s v="Active"/>
    <s v="Contract"/>
    <s v="Zone C"/>
    <s v="Full-Time"/>
    <s v="Voluntary"/>
    <s v="Fight beautiful describe personal."/>
    <x v="5"/>
    <s v="General - Sga"/>
    <d v="1987-06-17T00:00:00"/>
    <x v="1183"/>
    <s v="30-39"/>
    <s v="MA"/>
    <s v="Engineer"/>
    <x v="1"/>
    <n v="74220"/>
    <s v="Black"/>
    <s v="Divorced"/>
    <s v="Fully Meets"/>
    <n v="3"/>
  </r>
  <r>
    <n v="1647"/>
    <s v="Isis"/>
    <s v="Ayala"/>
    <d v="2019-10-23T00:00:00"/>
    <x v="455"/>
    <x v="30"/>
    <x v="1"/>
    <x v="25"/>
    <s v="Johnny Parker"/>
    <s v="isis.ayala@bilearner.com"/>
    <s v="EW"/>
    <s v="Active"/>
    <s v="Contract"/>
    <s v="Zone B"/>
    <s v="Part-Time"/>
    <s v="Involuntary"/>
    <s v="Book fill person size institution number attack."/>
    <x v="2"/>
    <s v="Catv"/>
    <d v="1986-02-03T00:00:00"/>
    <x v="1184"/>
    <s v="30-39"/>
    <s v="MA"/>
    <s v="Foreman"/>
    <x v="1"/>
    <n v="47015"/>
    <s v="Black"/>
    <s v="Widowed"/>
    <s v="Fully Meets"/>
    <n v="3"/>
  </r>
  <r>
    <n v="1648"/>
    <s v="Charlee"/>
    <s v="Calhoun"/>
    <d v="2021-05-14T00:00:00"/>
    <x v="0"/>
    <x v="0"/>
    <x v="0"/>
    <x v="25"/>
    <s v="Karen Cordova"/>
    <s v="charlee.calhoun@bilearner.com"/>
    <s v="MSC"/>
    <s v="Active"/>
    <s v="Part-Time"/>
    <s v="Zone C"/>
    <s v="Part-Time"/>
    <s v="Unk"/>
    <m/>
    <x v="1"/>
    <s v="Aerial"/>
    <d v="1977-08-19T00:00:00"/>
    <x v="1185"/>
    <s v="40-49"/>
    <s v="MA"/>
    <s v="Driver"/>
    <x v="1"/>
    <n v="96848"/>
    <s v="White"/>
    <s v="Single"/>
    <s v="Fully Meets"/>
    <n v="3"/>
  </r>
  <r>
    <n v="1649"/>
    <s v="Walter"/>
    <s v="Pruitt"/>
    <d v="2019-03-19T00:00:00"/>
    <x v="0"/>
    <x v="0"/>
    <x v="0"/>
    <x v="13"/>
    <s v="Diana Schmitt"/>
    <s v="walter.pruitt@bilearner.com"/>
    <s v="WBL"/>
    <s v="Active"/>
    <s v="Full-Time"/>
    <s v="Zone A"/>
    <s v="Part-Time"/>
    <s v="Unk"/>
    <m/>
    <x v="2"/>
    <s v="Wireline Construction"/>
    <d v="1964-03-10T00:00:00"/>
    <x v="1186"/>
    <s v="60-69"/>
    <s v="TX"/>
    <s v="Groundman"/>
    <x v="1"/>
    <n v="87451"/>
    <s v="White"/>
    <s v="Single"/>
    <s v="Fully Meets"/>
    <n v="3"/>
  </r>
  <r>
    <n v="1650"/>
    <s v="Julie"/>
    <s v="Harrington"/>
    <d v="2019-05-08T00:00:00"/>
    <x v="470"/>
    <x v="40"/>
    <x v="1"/>
    <x v="14"/>
    <s v="Courtney Chang"/>
    <s v="julie.harrington@bilearner.com"/>
    <s v="NEL"/>
    <s v="Terminated for Cause"/>
    <s v="Part-Time"/>
    <s v="Zone C"/>
    <s v="Temporary"/>
    <s v="Resignation"/>
    <s v="Past stand forget offer serious never."/>
    <x v="2"/>
    <s v="Engineers"/>
    <d v="1946-02-27T00:00:00"/>
    <x v="1187"/>
    <s v="70-79"/>
    <s v="MA"/>
    <s v="Technician"/>
    <x v="1"/>
    <n v="29739"/>
    <s v="Asian"/>
    <s v="Widowed"/>
    <s v="Fully Meets"/>
    <n v="3"/>
  </r>
  <r>
    <n v="1651"/>
    <s v="Amara"/>
    <s v="Wood"/>
    <d v="2019-10-05T00:00:00"/>
    <x v="421"/>
    <x v="35"/>
    <x v="1"/>
    <x v="24"/>
    <s v="Patricia Moore"/>
    <s v="amara.wood@bilearner.com"/>
    <s v="PL"/>
    <s v="Terminated for Cause"/>
    <s v="Part-Time"/>
    <s v="Zone A"/>
    <s v="Temporary"/>
    <s v="Involuntary"/>
    <s v="Offer hundred defense street draw glass thank."/>
    <x v="2"/>
    <s v="Aerial"/>
    <d v="1993-01-23T00:00:00"/>
    <x v="1188"/>
    <s v="30-39"/>
    <s v="MA"/>
    <s v="Laborer"/>
    <x v="0"/>
    <n v="13117"/>
    <s v="Black"/>
    <s v="Widowed"/>
    <s v="Fully Meets"/>
    <n v="3"/>
  </r>
  <r>
    <n v="1652"/>
    <s v="Nevaeh"/>
    <s v="Ponce"/>
    <d v="2021-11-29T00:00:00"/>
    <x v="471"/>
    <x v="4"/>
    <x v="1"/>
    <x v="24"/>
    <s v="Tiffany Cantrell"/>
    <s v="nevaeh.ponce@bilearner.com"/>
    <s v="BPC"/>
    <s v="Terminated for Cause"/>
    <s v="Full-Time"/>
    <s v="Zone C"/>
    <s v="Full-Time"/>
    <s v="Resignation"/>
    <s v="Environment campaign left bar."/>
    <x v="2"/>
    <s v="Field Operations"/>
    <d v="1985-06-01T00:00:00"/>
    <x v="1189"/>
    <s v="40-49"/>
    <s v="MA"/>
    <s v="Driver"/>
    <x v="0"/>
    <n v="2581"/>
    <s v="White"/>
    <s v="Single"/>
    <s v="Fully Meets"/>
    <n v="3"/>
  </r>
  <r>
    <n v="1653"/>
    <s v="Greta"/>
    <s v="Fields"/>
    <d v="2018-11-06T00:00:00"/>
    <x v="253"/>
    <x v="10"/>
    <x v="1"/>
    <x v="1"/>
    <s v="Alyssa Gutierrez"/>
    <s v="greta.fields@bilearner.com"/>
    <s v="EW"/>
    <s v="Active"/>
    <s v="Part-Time"/>
    <s v="Zone B"/>
    <s v="Temporary"/>
    <s v="Involuntary"/>
    <s v="Within amount each onto hair. Single hope threat."/>
    <x v="2"/>
    <s v="Field Operations"/>
    <d v="1957-01-07T00:00:00"/>
    <x v="1190"/>
    <s v="60-69"/>
    <s v="MA"/>
    <s v="Foreman"/>
    <x v="1"/>
    <n v="63435"/>
    <s v="Hispanic"/>
    <s v="Married"/>
    <s v="Fully Meets"/>
    <n v="3"/>
  </r>
  <r>
    <n v="1654"/>
    <s v="Zackery"/>
    <s v="Hess"/>
    <d v="2021-07-27T00:00:00"/>
    <x v="395"/>
    <x v="19"/>
    <x v="1"/>
    <x v="1"/>
    <s v="Raymond Walsh"/>
    <s v="zackery.hess@bilearner.com"/>
    <s v="MSC"/>
    <s v="Active"/>
    <s v="Full-Time"/>
    <s v="Zone B"/>
    <s v="Temporary"/>
    <s v="Resignation"/>
    <s v="Should three accept interesting these."/>
    <x v="2"/>
    <s v="Engineers"/>
    <d v="1999-12-19T00:00:00"/>
    <x v="1191"/>
    <s v="20-29"/>
    <s v="MA"/>
    <s v="Administrative"/>
    <x v="1"/>
    <n v="87224"/>
    <s v="Black"/>
    <s v="Divorced"/>
    <s v="Fully Meets"/>
    <n v="3"/>
  </r>
  <r>
    <n v="1655"/>
    <s v="Chloe"/>
    <s v="Gould"/>
    <d v="2023-07-18T00:00:00"/>
    <x v="0"/>
    <x v="0"/>
    <x v="0"/>
    <x v="1"/>
    <s v="Lisa Thompson"/>
    <s v="chloe.gould@bilearner.com"/>
    <s v="TNS"/>
    <s v="Active"/>
    <s v="Part-Time"/>
    <s v="Zone A"/>
    <s v="Temporary"/>
    <s v="Unk"/>
    <m/>
    <x v="2"/>
    <s v="Wireline Construction"/>
    <d v="1942-09-01T00:00:00"/>
    <x v="1192"/>
    <s v="80-89"/>
    <s v="MA"/>
    <s v="Project Manager"/>
    <x v="1"/>
    <n v="3563"/>
    <s v="Black"/>
    <s v="Married"/>
    <s v="Fully Meets"/>
    <n v="3"/>
  </r>
  <r>
    <n v="1656"/>
    <s v="Elyse"/>
    <s v="Chandler"/>
    <d v="2022-09-04T00:00:00"/>
    <x v="0"/>
    <x v="0"/>
    <x v="0"/>
    <x v="19"/>
    <s v="Jessica Morgan"/>
    <s v="elyse.chandler@bilearner.com"/>
    <s v="CCDR"/>
    <s v="Active"/>
    <s v="Part-Time"/>
    <s v="Zone C"/>
    <s v="Temporary"/>
    <s v="Unk"/>
    <m/>
    <x v="5"/>
    <s v="Field Operations"/>
    <d v="1985-05-20T00:00:00"/>
    <x v="1193"/>
    <s v="40-49"/>
    <s v="MA"/>
    <s v="Tower Hand"/>
    <x v="1"/>
    <n v="10497"/>
    <s v="Black"/>
    <s v="Single"/>
    <s v="Fully Meets"/>
    <n v="3"/>
  </r>
  <r>
    <n v="1657"/>
    <s v="Isaias"/>
    <s v="Briggs"/>
    <d v="2019-05-24T00:00:00"/>
    <x v="0"/>
    <x v="0"/>
    <x v="0"/>
    <x v="25"/>
    <s v="Tristan Hutchinson"/>
    <s v="isaias.briggs@bilearner.com"/>
    <s v="SVG"/>
    <s v="Active"/>
    <s v="Contract"/>
    <s v="Zone B"/>
    <s v="Part-Time"/>
    <s v="Unk"/>
    <m/>
    <x v="2"/>
    <s v="Engineers"/>
    <d v="1969-08-30T00:00:00"/>
    <x v="1194"/>
    <s v="50-59"/>
    <s v="MA"/>
    <s v="Engineer"/>
    <x v="1"/>
    <n v="38675"/>
    <s v="Other"/>
    <s v="Married"/>
    <s v="Fully Meets"/>
    <n v="3"/>
  </r>
  <r>
    <n v="1658"/>
    <s v="Allison"/>
    <s v="Frank"/>
    <d v="2019-11-03T00:00:00"/>
    <x v="0"/>
    <x v="0"/>
    <x v="0"/>
    <x v="25"/>
    <s v="Aaron Willis"/>
    <s v="allison.frank@bilearner.com"/>
    <s v="EW"/>
    <s v="Active"/>
    <s v="Contract"/>
    <s v="Zone B"/>
    <s v="Part-Time"/>
    <s v="Unk"/>
    <m/>
    <x v="2"/>
    <s v="Field Operations"/>
    <d v="1975-12-29T00:00:00"/>
    <x v="1195"/>
    <s v="40-49"/>
    <s v="MA"/>
    <s v="Laborer"/>
    <x v="1"/>
    <n v="72313"/>
    <s v="Other"/>
    <s v="Widowed"/>
    <s v="Fully Meets"/>
    <n v="3"/>
  </r>
  <r>
    <n v="1659"/>
    <s v="Joaquin"/>
    <s v="Hahn"/>
    <d v="2019-11-26T00:00:00"/>
    <x v="472"/>
    <x v="22"/>
    <x v="1"/>
    <x v="25"/>
    <s v="Keith Fleming"/>
    <s v="joaquin.hahn@bilearner.com"/>
    <s v="MSC"/>
    <s v="Active"/>
    <s v="Full-Time"/>
    <s v="Zone C"/>
    <s v="Part-Time"/>
    <s v="Involuntary"/>
    <s v="North rise until plan join."/>
    <x v="1"/>
    <s v="Field Operations"/>
    <d v="1977-06-30T00:00:00"/>
    <x v="1196"/>
    <s v="40-49"/>
    <s v="MA"/>
    <s v="Laborer"/>
    <x v="0"/>
    <n v="39930"/>
    <s v="White"/>
    <s v="Single"/>
    <s v="Fully Meets"/>
    <n v="3"/>
  </r>
  <r>
    <n v="1660"/>
    <s v="Drake"/>
    <s v="Nicholson"/>
    <d v="2022-08-09T00:00:00"/>
    <x v="134"/>
    <x v="11"/>
    <x v="1"/>
    <x v="13"/>
    <s v="Whitney Miller"/>
    <s v="drake.nicholson@bilearner.com"/>
    <s v="WBL"/>
    <s v="Terminated for Cause"/>
    <s v="Contract"/>
    <s v="Zone B"/>
    <s v="Full-Time"/>
    <s v="Retirement"/>
    <s v="Tax five question."/>
    <x v="2"/>
    <s v="General - Con"/>
    <d v="1971-07-02T00:00:00"/>
    <x v="1197"/>
    <s v="50-59"/>
    <s v="MA"/>
    <s v="Technician"/>
    <x v="1"/>
    <n v="47536"/>
    <s v="Other"/>
    <s v="Widowed"/>
    <s v="Fully Meets"/>
    <n v="3"/>
  </r>
  <r>
    <n v="1661"/>
    <s v="Kenna"/>
    <s v="Porter"/>
    <d v="2019-03-19T00:00:00"/>
    <x v="0"/>
    <x v="0"/>
    <x v="0"/>
    <x v="14"/>
    <s v="Christina Randall"/>
    <s v="kenna.porter@bilearner.com"/>
    <s v="NEL"/>
    <s v="Active"/>
    <s v="Contract"/>
    <s v="Zone C"/>
    <s v="Full-Time"/>
    <s v="Unk"/>
    <m/>
    <x v="2"/>
    <s v="Finance &amp; Accounting"/>
    <d v="1982-05-16T00:00:00"/>
    <x v="1198"/>
    <s v="40-49"/>
    <s v="MA"/>
    <s v="Clerk"/>
    <x v="1"/>
    <n v="91255"/>
    <s v="Hispanic"/>
    <s v="Divorced"/>
    <s v="Fully Meets"/>
    <n v="3"/>
  </r>
  <r>
    <n v="1662"/>
    <s v="Peter"/>
    <s v="Wong"/>
    <d v="2018-11-25T00:00:00"/>
    <x v="0"/>
    <x v="0"/>
    <x v="0"/>
    <x v="24"/>
    <s v="William Lloyd"/>
    <s v="peter.wong@bilearner.com"/>
    <s v="PL"/>
    <s v="Active"/>
    <s v="Contract"/>
    <s v="Zone C"/>
    <s v="Full-Time"/>
    <s v="Unk"/>
    <m/>
    <x v="2"/>
    <s v="Engineers"/>
    <d v="1963-11-04T00:00:00"/>
    <x v="693"/>
    <s v="60-69"/>
    <s v="MA"/>
    <s v="Engineer"/>
    <x v="0"/>
    <n v="19115"/>
    <s v="Hispanic"/>
    <s v="Married"/>
    <s v="Fully Meets"/>
    <n v="3"/>
  </r>
  <r>
    <n v="1663"/>
    <s v="Fatima"/>
    <s v="Pennington"/>
    <d v="2022-04-10T00:00:00"/>
    <x v="473"/>
    <x v="16"/>
    <x v="1"/>
    <x v="24"/>
    <s v="Mrs. Jennifer Hughes"/>
    <s v="fatima.pennington@bilearner.com"/>
    <s v="BPC"/>
    <s v="Terminated for Cause"/>
    <s v="Full-Time"/>
    <s v="Zone C"/>
    <s v="Full-Time"/>
    <s v="Retirement"/>
    <s v="Economic its member focus growth."/>
    <x v="2"/>
    <s v="Aerial"/>
    <d v="1961-01-30T00:00:00"/>
    <x v="1199"/>
    <s v="60-69"/>
    <s v="MA"/>
    <s v="Lineman"/>
    <x v="0"/>
    <n v="32063"/>
    <s v="Asian"/>
    <s v="Widowed"/>
    <s v="Fully Meets"/>
    <n v="3"/>
  </r>
  <r>
    <n v="1664"/>
    <s v="Lainey"/>
    <s v="Ayers"/>
    <d v="2021-04-02T00:00:00"/>
    <x v="0"/>
    <x v="0"/>
    <x v="0"/>
    <x v="1"/>
    <s v="Jordan Bennett"/>
    <s v="lainey.ayers@bilearner.com"/>
    <s v="EW"/>
    <s v="Active"/>
    <s v="Full-Time"/>
    <s v="Zone C"/>
    <s v="Full-Time"/>
    <s v="Unk"/>
    <m/>
    <x v="2"/>
    <s v="Splicing"/>
    <d v="1991-09-10T00:00:00"/>
    <x v="1200"/>
    <s v="30-39"/>
    <s v="MA"/>
    <s v="Laborer"/>
    <x v="1"/>
    <n v="2597"/>
    <s v="White"/>
    <s v="Single"/>
    <s v="Fully Meets"/>
    <n v="3"/>
  </r>
  <r>
    <n v="1665"/>
    <s v="Tania"/>
    <s v="Jennings"/>
    <d v="2019-12-22T00:00:00"/>
    <x v="0"/>
    <x v="0"/>
    <x v="0"/>
    <x v="1"/>
    <s v="Jonathan Taylor"/>
    <s v="tania.jennings@bilearner.com"/>
    <s v="MSC"/>
    <s v="Active"/>
    <s v="Contract"/>
    <s v="Zone A"/>
    <s v="Part-Time"/>
    <s v="Unk"/>
    <m/>
    <x v="2"/>
    <s v="Project Management - Con"/>
    <d v="1963-07-10T00:00:00"/>
    <x v="1201"/>
    <s v="60-69"/>
    <s v="MA"/>
    <s v="Coordinator"/>
    <x v="1"/>
    <n v="30018"/>
    <s v="Black"/>
    <s v="Widowed"/>
    <s v="Fully Meets"/>
    <n v="3"/>
  </r>
  <r>
    <n v="1666"/>
    <s v="Kara"/>
    <s v="Ferrell"/>
    <d v="2021-08-14T00:00:00"/>
    <x v="0"/>
    <x v="0"/>
    <x v="0"/>
    <x v="1"/>
    <s v="Alexis Johns"/>
    <s v="kara.ferrell@bilearner.com"/>
    <s v="TNS"/>
    <s v="Active"/>
    <s v="Full-Time"/>
    <s v="Zone A"/>
    <s v="Part-Time"/>
    <s v="Unk"/>
    <m/>
    <x v="2"/>
    <s v="General - Con"/>
    <d v="1978-07-22T00:00:00"/>
    <x v="1202"/>
    <s v="40-49"/>
    <s v="OR"/>
    <s v="Locator"/>
    <x v="1"/>
    <n v="38619"/>
    <s v="Black"/>
    <s v="Divorced"/>
    <s v="Fully Meets"/>
    <n v="3"/>
  </r>
  <r>
    <n v="1667"/>
    <s v="George"/>
    <s v="Sheppard"/>
    <d v="2018-08-28T00:00:00"/>
    <x v="0"/>
    <x v="0"/>
    <x v="0"/>
    <x v="19"/>
    <s v="Gloria Franklin"/>
    <s v="george.sheppard@bilearner.com"/>
    <s v="BPC"/>
    <s v="Active"/>
    <s v="Full-Time"/>
    <s v="Zone A"/>
    <s v="Full-Time"/>
    <s v="Unk"/>
    <m/>
    <x v="5"/>
    <s v="Splicing"/>
    <d v="1972-03-19T00:00:00"/>
    <x v="429"/>
    <s v="50-59"/>
    <s v="MA"/>
    <s v="Splicer"/>
    <x v="1"/>
    <n v="62112"/>
    <s v="Black"/>
    <s v="Widowed"/>
    <s v="Fully Meets"/>
    <n v="3"/>
  </r>
  <r>
    <n v="1668"/>
    <s v="Taniyah"/>
    <s v="Mcmillan"/>
    <d v="2023-07-10T00:00:00"/>
    <x v="0"/>
    <x v="0"/>
    <x v="0"/>
    <x v="19"/>
    <s v="Eric Mcclain"/>
    <s v="taniyah.mcmillan@bilearner.com"/>
    <s v="CCDR"/>
    <s v="Active"/>
    <s v="Part-Time"/>
    <s v="Zone C"/>
    <s v="Part-Time"/>
    <s v="Unk"/>
    <m/>
    <x v="5"/>
    <s v="Aerial"/>
    <d v="1947-09-07T00:00:00"/>
    <x v="1203"/>
    <s v="70-79"/>
    <s v="MA"/>
    <s v="Laborer"/>
    <x v="1"/>
    <n v="35842"/>
    <s v="Black"/>
    <s v="Single"/>
    <s v="Fully Meets"/>
    <n v="3"/>
  </r>
  <r>
    <n v="1669"/>
    <s v="Kole"/>
    <s v="Avila"/>
    <d v="2020-09-18T00:00:00"/>
    <x v="0"/>
    <x v="0"/>
    <x v="0"/>
    <x v="25"/>
    <s v="Olivia Barton"/>
    <s v="kole.avila@bilearner.com"/>
    <s v="SVG"/>
    <s v="Active"/>
    <s v="Part-Time"/>
    <s v="Zone A"/>
    <s v="Temporary"/>
    <s v="Unk"/>
    <m/>
    <x v="2"/>
    <s v="Field Operations"/>
    <d v="1961-09-14T00:00:00"/>
    <x v="1204"/>
    <s v="60-69"/>
    <s v="MA"/>
    <s v="Executive Assistant"/>
    <x v="1"/>
    <n v="78813"/>
    <s v="Asian"/>
    <s v="Divorced"/>
    <s v="Fully Meets"/>
    <n v="3"/>
  </r>
  <r>
    <n v="1670"/>
    <s v="Ernest"/>
    <s v="Munoz"/>
    <d v="2019-07-18T00:00:00"/>
    <x v="0"/>
    <x v="0"/>
    <x v="0"/>
    <x v="25"/>
    <s v="Bethany Norris"/>
    <s v="ernest.munoz@bilearner.com"/>
    <s v="EW"/>
    <s v="Active"/>
    <s v="Contract"/>
    <s v="Zone A"/>
    <s v="Full-Time"/>
    <s v="Unk"/>
    <m/>
    <x v="2"/>
    <s v="Splicing"/>
    <d v="1960-11-06T00:00:00"/>
    <x v="1205"/>
    <s v="60-69"/>
    <s v="MA"/>
    <s v="Laborer"/>
    <x v="0"/>
    <n v="4772"/>
    <s v="Other"/>
    <s v="Widowed"/>
    <s v="Fully Meets"/>
    <n v="3"/>
  </r>
  <r>
    <n v="1671"/>
    <s v="Rose"/>
    <s v="Jordan"/>
    <d v="2021-11-21T00:00:00"/>
    <x v="474"/>
    <x v="11"/>
    <x v="1"/>
    <x v="25"/>
    <s v="Anita Brown"/>
    <s v="rose.jordan@bilearner.com"/>
    <s v="MSC"/>
    <s v="Active"/>
    <s v="Contract"/>
    <s v="Zone A"/>
    <s v="Full-Time"/>
    <s v="Involuntary"/>
    <s v="Position face whose and cut consider wide."/>
    <x v="1"/>
    <s v="Project Management - Con"/>
    <d v="1964-10-10T00:00:00"/>
    <x v="1206"/>
    <s v="60-69"/>
    <s v="MA"/>
    <s v="Coordinator"/>
    <x v="0"/>
    <n v="83162"/>
    <s v="White"/>
    <s v="Married"/>
    <s v="Fully Meets"/>
    <n v="3"/>
  </r>
  <r>
    <n v="1672"/>
    <s v="Amaris"/>
    <s v="Torres"/>
    <d v="2021-03-08T00:00:00"/>
    <x v="0"/>
    <x v="0"/>
    <x v="0"/>
    <x v="13"/>
    <s v="Emily Chen"/>
    <s v="amaris.torres@bilearner.com"/>
    <s v="CCDR"/>
    <s v="Active"/>
    <s v="Full-Time"/>
    <s v="Zone B"/>
    <s v="Part-Time"/>
    <s v="Unk"/>
    <m/>
    <x v="2"/>
    <s v="Field Operations"/>
    <d v="1947-05-26T00:00:00"/>
    <x v="1207"/>
    <s v="70-79"/>
    <s v="MA"/>
    <s v="Tester"/>
    <x v="1"/>
    <n v="21426"/>
    <s v="Asian"/>
    <s v="Married"/>
    <s v="Fully Meets"/>
    <n v="3"/>
  </r>
  <r>
    <n v="1673"/>
    <s v="Titus"/>
    <s v="Lowe"/>
    <d v="2019-08-21T00:00:00"/>
    <x v="0"/>
    <x v="0"/>
    <x v="0"/>
    <x v="14"/>
    <s v="April Gallagher"/>
    <s v="titus.lowe@bilearner.com"/>
    <s v="EW"/>
    <s v="Active"/>
    <s v="Part-Time"/>
    <s v="Zone C"/>
    <s v="Full-Time"/>
    <s v="Unk"/>
    <m/>
    <x v="2"/>
    <s v="General - Con"/>
    <d v="1950-11-07T00:00:00"/>
    <x v="590"/>
    <s v="70-79"/>
    <s v="MA"/>
    <s v="Laborer"/>
    <x v="0"/>
    <n v="74874"/>
    <s v="Other"/>
    <s v="Widowed"/>
    <s v="Fully Meets"/>
    <n v="3"/>
  </r>
  <r>
    <n v="1674"/>
    <s v="Savanah"/>
    <s v="Prince"/>
    <d v="2022-04-30T00:00:00"/>
    <x v="475"/>
    <x v="10"/>
    <x v="1"/>
    <x v="24"/>
    <s v="Deborah White"/>
    <s v="savanah.prince@bilearner.com"/>
    <s v="MSC"/>
    <s v="Terminated for Cause"/>
    <s v="Part-Time"/>
    <s v="Zone B"/>
    <s v="Full-Time"/>
    <s v="Involuntary"/>
    <s v="Tax reduce by firm."/>
    <x v="2"/>
    <s v="Wireline Construction"/>
    <d v="1946-06-17T00:00:00"/>
    <x v="1208"/>
    <s v="70-79"/>
    <s v="MA"/>
    <s v="Laborer"/>
    <x v="0"/>
    <n v="56043"/>
    <s v="Other"/>
    <s v="Married"/>
    <s v="Fully Meets"/>
    <n v="3"/>
  </r>
  <r>
    <n v="1675"/>
    <s v="Dawson"/>
    <s v="Pollard"/>
    <d v="2023-02-03T00:00:00"/>
    <x v="293"/>
    <x v="8"/>
    <x v="1"/>
    <x v="1"/>
    <s v="Crystal Garcia"/>
    <s v="dawson.pollard@bilearner.com"/>
    <s v="SVG"/>
    <s v="Active"/>
    <s v="Full-Time"/>
    <s v="Zone A"/>
    <s v="Part-Time"/>
    <s v="Resignation"/>
    <s v="Simply class career vote."/>
    <x v="2"/>
    <s v="Field Operations"/>
    <d v="1959-11-02T00:00:00"/>
    <x v="1209"/>
    <s v="60-69"/>
    <s v="MA"/>
    <s v="Technician"/>
    <x v="1"/>
    <n v="59192"/>
    <s v="Hispanic"/>
    <s v="Widowed"/>
    <s v="Fully Meets"/>
    <n v="3"/>
  </r>
  <r>
    <n v="1676"/>
    <s v="Moises"/>
    <s v="Day"/>
    <d v="2023-05-08T00:00:00"/>
    <x v="0"/>
    <x v="0"/>
    <x v="0"/>
    <x v="1"/>
    <s v="Jeremy Ewing"/>
    <s v="moises.day@bilearner.com"/>
    <s v="TNS"/>
    <s v="Active"/>
    <s v="Part-Time"/>
    <s v="Zone B"/>
    <s v="Full-Time"/>
    <s v="Unk"/>
    <m/>
    <x v="2"/>
    <s v="Catv"/>
    <d v="1963-08-12T00:00:00"/>
    <x v="1210"/>
    <s v="60-69"/>
    <s v="MA"/>
    <s v="Foreman"/>
    <x v="1"/>
    <n v="82767"/>
    <s v="Other"/>
    <s v="Widowed"/>
    <s v="Fully Meets"/>
    <n v="3"/>
  </r>
  <r>
    <n v="1677"/>
    <s v="Sadie"/>
    <s v="Sheppard"/>
    <d v="2022-07-29T00:00:00"/>
    <x v="0"/>
    <x v="0"/>
    <x v="0"/>
    <x v="1"/>
    <s v="Dillon Guerrero"/>
    <s v="sadie.sheppard@bilearner.com"/>
    <s v="WBL"/>
    <s v="Active"/>
    <s v="Part-Time"/>
    <s v="Zone B"/>
    <s v="Part-Time"/>
    <s v="Unk"/>
    <m/>
    <x v="2"/>
    <s v="General - Con"/>
    <d v="1965-11-22T00:00:00"/>
    <x v="1211"/>
    <s v="60-69"/>
    <s v="OR"/>
    <s v="Foreman"/>
    <x v="0"/>
    <n v="44156"/>
    <s v="Other"/>
    <s v="Widowed"/>
    <s v="Fully Meets"/>
    <n v="3"/>
  </r>
  <r>
    <n v="1678"/>
    <s v="Soren"/>
    <s v="Coleman"/>
    <d v="2020-11-18T00:00:00"/>
    <x v="476"/>
    <x v="4"/>
    <x v="1"/>
    <x v="19"/>
    <s v="Barbara Boyd"/>
    <s v="soren.coleman@bilearner.com"/>
    <s v="PL"/>
    <s v="Active"/>
    <s v="Part-Time"/>
    <s v="Zone A"/>
    <s v="Part-Time"/>
    <s v="Resignation"/>
    <s v="Republican threat song to rock."/>
    <x v="5"/>
    <s v="Field Operations"/>
    <d v="1946-03-28T00:00:00"/>
    <x v="1212"/>
    <s v="70-79"/>
    <s v="MA"/>
    <s v="Technician"/>
    <x v="0"/>
    <n v="59433"/>
    <s v="Black"/>
    <s v="Widowed"/>
    <s v="Fully Meets"/>
    <n v="3"/>
  </r>
  <r>
    <n v="1679"/>
    <s v="Sage"/>
    <s v="Morris"/>
    <d v="2021-05-16T00:00:00"/>
    <x v="477"/>
    <x v="33"/>
    <x v="1"/>
    <x v="19"/>
    <s v="Susan Barrett"/>
    <s v="sage.morris@bilearner.com"/>
    <s v="BPC"/>
    <s v="Active"/>
    <s v="Part-Time"/>
    <s v="Zone C"/>
    <s v="Part-Time"/>
    <s v="Voluntary"/>
    <s v="Hope notice white husband turn manage."/>
    <x v="5"/>
    <s v="Engineers"/>
    <d v="1944-12-14T00:00:00"/>
    <x v="1213"/>
    <s v="80-89"/>
    <s v="MA"/>
    <s v="Project Manager"/>
    <x v="1"/>
    <n v="42691"/>
    <s v="Black"/>
    <s v="Widowed"/>
    <s v="Fully Meets"/>
    <n v="3"/>
  </r>
  <r>
    <n v="1680"/>
    <s v="Lillian"/>
    <s v="Steele"/>
    <d v="2019-10-25T00:00:00"/>
    <x v="478"/>
    <x v="16"/>
    <x v="1"/>
    <x v="19"/>
    <s v="Anthony Foster"/>
    <s v="lillian.steele@bilearner.com"/>
    <s v="CCDR"/>
    <s v="Active"/>
    <s v="Full-Time"/>
    <s v="Zone C"/>
    <s v="Temporary"/>
    <s v="Involuntary"/>
    <s v="Soon prove offer couple word science."/>
    <x v="2"/>
    <s v="General - Con"/>
    <d v="1976-09-01T00:00:00"/>
    <x v="1214"/>
    <s v="40-49"/>
    <s v="MA"/>
    <s v="Laborer"/>
    <x v="1"/>
    <n v="33673"/>
    <s v="Other"/>
    <s v="Divorced"/>
    <s v="Fully Meets"/>
    <n v="3"/>
  </r>
  <r>
    <n v="1681"/>
    <s v="Deanna"/>
    <s v="Meza"/>
    <d v="2023-03-05T00:00:00"/>
    <x v="479"/>
    <x v="21"/>
    <x v="1"/>
    <x v="25"/>
    <s v="Jennifer Cook"/>
    <s v="deanna.meza@bilearner.com"/>
    <s v="SVG"/>
    <s v="Active"/>
    <s v="Contract"/>
    <s v="Zone B"/>
    <s v="Temporary"/>
    <s v="Retirement"/>
    <s v="I western water easy practice dinner none."/>
    <x v="2"/>
    <s v="Engineers"/>
    <d v="1974-10-10T00:00:00"/>
    <x v="1215"/>
    <s v="50-59"/>
    <s v="MA"/>
    <s v="Engineer"/>
    <x v="0"/>
    <n v="34659"/>
    <s v="White"/>
    <s v="Divorced"/>
    <s v="Fully Meets"/>
    <n v="3"/>
  </r>
  <r>
    <n v="1682"/>
    <s v="Troy"/>
    <s v="Todd"/>
    <d v="2021-06-01T00:00:00"/>
    <x v="0"/>
    <x v="0"/>
    <x v="0"/>
    <x v="25"/>
    <s v="Elizabeth Romero"/>
    <s v="troy.todd@bilearner.com"/>
    <s v="EW"/>
    <s v="Active"/>
    <s v="Part-Time"/>
    <s v="Zone B"/>
    <s v="Part-Time"/>
    <s v="Unk"/>
    <m/>
    <x v="2"/>
    <s v="Aerial"/>
    <d v="1970-12-29T00:00:00"/>
    <x v="1216"/>
    <s v="50-59"/>
    <s v="MA"/>
    <s v="Foreman"/>
    <x v="0"/>
    <n v="65125"/>
    <s v="Black"/>
    <s v="Married"/>
    <s v="Fully Meets"/>
    <n v="3"/>
  </r>
  <r>
    <n v="1683"/>
    <s v="Beckett"/>
    <s v="Shea"/>
    <d v="2022-01-22T00:00:00"/>
    <x v="359"/>
    <x v="4"/>
    <x v="1"/>
    <x v="25"/>
    <s v="Rebecca Davis"/>
    <s v="beckett.shea@bilearner.com"/>
    <s v="MSC"/>
    <s v="Voluntarily Terminated"/>
    <s v="Full-Time"/>
    <s v="Zone B"/>
    <s v="Part-Time"/>
    <s v="Voluntary"/>
    <s v="Heart lose care sort deal."/>
    <x v="1"/>
    <s v="Aerial"/>
    <d v="1988-02-14T00:00:00"/>
    <x v="1217"/>
    <s v="30-39"/>
    <s v="MA"/>
    <s v="Lineman"/>
    <x v="0"/>
    <n v="97969"/>
    <s v="Other"/>
    <s v="Married"/>
    <s v="Fully Meets"/>
    <n v="3"/>
  </r>
  <r>
    <n v="1684"/>
    <s v="Eve"/>
    <s v="Barker"/>
    <d v="2023-07-09T00:00:00"/>
    <x v="460"/>
    <x v="11"/>
    <x v="1"/>
    <x v="13"/>
    <s v="Christopher Ayala"/>
    <s v="eve.barker@bilearner.com"/>
    <s v="WBL"/>
    <s v="Terminated for Cause"/>
    <s v="Contract"/>
    <s v="Zone A"/>
    <s v="Part-Time"/>
    <s v="Involuntary"/>
    <s v="Not budget never social yourself agreement."/>
    <x v="2"/>
    <s v="Engineers"/>
    <d v="1963-03-07T00:00:00"/>
    <x v="1218"/>
    <s v="60-69"/>
    <s v="MA"/>
    <s v="Engineer"/>
    <x v="1"/>
    <n v="18894"/>
    <s v="Hispanic"/>
    <s v="Widowed"/>
    <s v="Fully Meets"/>
    <n v="3"/>
  </r>
  <r>
    <n v="1685"/>
    <s v="Lillie"/>
    <s v="Wilkerson"/>
    <d v="2018-11-11T00:00:00"/>
    <x v="480"/>
    <x v="4"/>
    <x v="1"/>
    <x v="14"/>
    <s v="Jeremy Wright"/>
    <s v="lillie.wilkerson@bilearner.com"/>
    <s v="NEL"/>
    <s v="Terminated for Cause"/>
    <s v="Full-Time"/>
    <s v="Zone A"/>
    <s v="Full-Time"/>
    <s v="Retirement"/>
    <s v="Action whatever school machine fear."/>
    <x v="2"/>
    <s v="Aerial"/>
    <d v="1968-06-26T00:00:00"/>
    <x v="1219"/>
    <s v="50-59"/>
    <s v="MA"/>
    <s v="Foreman"/>
    <x v="0"/>
    <n v="16287"/>
    <s v="Black"/>
    <s v="Divorced"/>
    <s v="Fully Meets"/>
    <n v="3"/>
  </r>
  <r>
    <n v="1686"/>
    <s v="Alexis"/>
    <s v="Harrell"/>
    <d v="2021-01-05T00:00:00"/>
    <x v="481"/>
    <x v="34"/>
    <x v="1"/>
    <x v="24"/>
    <s v="Jennifer Adams"/>
    <s v="alexis.harrell@bilearner.com"/>
    <s v="SVG"/>
    <s v="Active"/>
    <s v="Contract"/>
    <s v="Zone C"/>
    <s v="Full-Time"/>
    <s v="Retirement"/>
    <s v="Scientist become a become value cell policy."/>
    <x v="2"/>
    <s v="Finance &amp; Accounting"/>
    <d v="1954-03-06T00:00:00"/>
    <x v="1220"/>
    <s v="70-79"/>
    <s v="MA"/>
    <s v="Intern"/>
    <x v="1"/>
    <n v="63472"/>
    <s v="Black"/>
    <s v="Widowed"/>
    <s v="Fully Meets"/>
    <n v="3"/>
  </r>
  <r>
    <n v="1687"/>
    <s v="Mylee"/>
    <s v="Snow"/>
    <d v="2022-11-25T00:00:00"/>
    <x v="0"/>
    <x v="0"/>
    <x v="0"/>
    <x v="1"/>
    <s v="Charles Williamson"/>
    <s v="mylee.snow@bilearner.com"/>
    <s v="EW"/>
    <s v="Active"/>
    <s v="Part-Time"/>
    <s v="Zone C"/>
    <s v="Full-Time"/>
    <s v="Unk"/>
    <m/>
    <x v="2"/>
    <s v="Engineers"/>
    <d v="1967-04-25T00:00:00"/>
    <x v="1221"/>
    <s v="50-59"/>
    <s v="MA"/>
    <s v="Drafter"/>
    <x v="1"/>
    <n v="19801"/>
    <s v="White"/>
    <s v="Widowed"/>
    <s v="Fully Meets"/>
    <n v="3"/>
  </r>
  <r>
    <n v="1688"/>
    <s v="Elsa"/>
    <s v="Mckenzie"/>
    <d v="2020-03-30T00:00:00"/>
    <x v="375"/>
    <x v="32"/>
    <x v="1"/>
    <x v="1"/>
    <s v="James Black"/>
    <s v="elsa.mckenzie@bilearner.com"/>
    <s v="MSC"/>
    <s v="Active"/>
    <s v="Full-Time"/>
    <s v="Zone A"/>
    <s v="Full-Time"/>
    <s v="Voluntary"/>
    <s v="Together among marriage center evidence sure."/>
    <x v="2"/>
    <s v="Shop (Fleet)"/>
    <d v="1956-07-23T00:00:00"/>
    <x v="1222"/>
    <s v="60-69"/>
    <s v="OR"/>
    <s v="Mechanic"/>
    <x v="1"/>
    <n v="34107"/>
    <s v="Other"/>
    <s v="Divorced"/>
    <s v="Fully Meets"/>
    <n v="3"/>
  </r>
  <r>
    <n v="1689"/>
    <s v="Kolby"/>
    <s v="Reed"/>
    <d v="2021-01-02T00:00:00"/>
    <x v="91"/>
    <x v="13"/>
    <x v="1"/>
    <x v="19"/>
    <s v="Wendy Palmer"/>
    <s v="kolby.reed@bilearner.com"/>
    <s v="MSC"/>
    <s v="Active"/>
    <s v="Part-Time"/>
    <s v="Zone C"/>
    <s v="Temporary"/>
    <s v="Retirement"/>
    <s v="Benefit available decade."/>
    <x v="5"/>
    <s v="Field Operations"/>
    <d v="1985-12-04T00:00:00"/>
    <x v="1223"/>
    <s v="40-49"/>
    <s v="MA"/>
    <s v="Technician"/>
    <x v="1"/>
    <n v="35372"/>
    <s v="Other"/>
    <s v="Married"/>
    <s v="Fully Meets"/>
    <n v="3"/>
  </r>
  <r>
    <n v="1690"/>
    <s v="Kyler"/>
    <s v="Morales"/>
    <d v="2019-02-26T00:00:00"/>
    <x v="482"/>
    <x v="26"/>
    <x v="1"/>
    <x v="19"/>
    <s v="Tracy Price"/>
    <s v="kyler.morales@bilearner.com"/>
    <s v="NEL"/>
    <s v="Active"/>
    <s v="Contract"/>
    <s v="Zone A"/>
    <s v="Temporary"/>
    <s v="Voluntary"/>
    <s v="Alone education career how difficult worry."/>
    <x v="5"/>
    <s v="Yard (Material Handling)"/>
    <d v="1942-01-20T00:00:00"/>
    <x v="1224"/>
    <s v="80-89"/>
    <s v="MA"/>
    <s v="Administrative"/>
    <x v="1"/>
    <n v="56249"/>
    <s v="Black"/>
    <s v="Widowed"/>
    <s v="Fully Meets"/>
    <n v="3"/>
  </r>
  <r>
    <n v="1691"/>
    <s v="Jasiah"/>
    <s v="Walton"/>
    <d v="2019-10-06T00:00:00"/>
    <x v="0"/>
    <x v="0"/>
    <x v="0"/>
    <x v="19"/>
    <s v="Ruth Cruz"/>
    <s v="jasiah.walton@bilearner.com"/>
    <s v="PL"/>
    <s v="Active"/>
    <s v="Contract"/>
    <s v="Zone A"/>
    <s v="Part-Time"/>
    <s v="Unk"/>
    <m/>
    <x v="2"/>
    <s v="Project Management - Con"/>
    <d v="1946-01-21T00:00:00"/>
    <x v="1225"/>
    <s v="70-79"/>
    <s v="MA"/>
    <s v="Technician"/>
    <x v="1"/>
    <n v="77562"/>
    <s v="Black"/>
    <s v="Widowed"/>
    <s v="Fully Meets"/>
    <n v="3"/>
  </r>
  <r>
    <n v="1692"/>
    <s v="Urijah"/>
    <s v="Brandt"/>
    <d v="2020-04-19T00:00:00"/>
    <x v="483"/>
    <x v="12"/>
    <x v="1"/>
    <x v="25"/>
    <s v="William Hutchinson"/>
    <s v="urijah.brandt@bilearner.com"/>
    <s v="PYZ"/>
    <s v="Active"/>
    <s v="Part-Time"/>
    <s v="Zone C"/>
    <s v="Part-Time"/>
    <s v="Voluntary"/>
    <s v="Hundred nor last."/>
    <x v="2"/>
    <s v="Engineers"/>
    <d v="1943-09-23T00:00:00"/>
    <x v="1226"/>
    <s v="80-89"/>
    <s v="MA"/>
    <s v="Engineer"/>
    <x v="0"/>
    <n v="23764"/>
    <s v="Other"/>
    <s v="Widowed"/>
    <s v="Fully Meets"/>
    <n v="3"/>
  </r>
  <r>
    <n v="1693"/>
    <s v="Gianna"/>
    <s v="Pope"/>
    <d v="2022-12-24T00:00:00"/>
    <x v="0"/>
    <x v="0"/>
    <x v="0"/>
    <x v="25"/>
    <s v="Sharon Kim"/>
    <s v="gianna.pope@bilearner.com"/>
    <s v="SVG"/>
    <s v="Active"/>
    <s v="Contract"/>
    <s v="Zone C"/>
    <s v="Part-Time"/>
    <s v="Unk"/>
    <m/>
    <x v="2"/>
    <s v="Field Operations"/>
    <d v="1985-08-13T00:00:00"/>
    <x v="1227"/>
    <s v="40-49"/>
    <s v="MA"/>
    <s v="Tower Hand"/>
    <x v="0"/>
    <n v="2558"/>
    <s v="Other"/>
    <s v="Single"/>
    <s v="Fully Meets"/>
    <n v="3"/>
  </r>
  <r>
    <n v="1694"/>
    <s v="Malia"/>
    <s v="Reynolds"/>
    <d v="2021-04-09T00:00:00"/>
    <x v="268"/>
    <x v="21"/>
    <x v="1"/>
    <x v="13"/>
    <s v="Dennis Gardner"/>
    <s v="malia.reynolds@bilearner.com"/>
    <s v="TNS"/>
    <s v="Terminated for Cause"/>
    <s v="Part-Time"/>
    <s v="Zone A"/>
    <s v="Temporary"/>
    <s v="Resignation"/>
    <s v="Make company education fish."/>
    <x v="2"/>
    <s v="Aerial"/>
    <d v="1961-10-04T00:00:00"/>
    <x v="1228"/>
    <s v="60-69"/>
    <s v="MA"/>
    <s v="Foreman"/>
    <x v="1"/>
    <n v="82773"/>
    <s v="Asian"/>
    <s v="Married"/>
    <s v="Fully Meets"/>
    <n v="3"/>
  </r>
  <r>
    <n v="1695"/>
    <s v="Claire"/>
    <s v="Gordon"/>
    <d v="2018-09-04T00:00:00"/>
    <x v="484"/>
    <x v="45"/>
    <x v="1"/>
    <x v="14"/>
    <s v="Jennifer Hernandez"/>
    <s v="claire.gordon@bilearner.com"/>
    <s v="SVG"/>
    <s v="Terminated for Cause"/>
    <s v="Contract"/>
    <s v="Zone C"/>
    <s v="Full-Time"/>
    <s v="Voluntary"/>
    <s v="Product key its something. Yourself pay anyone."/>
    <x v="2"/>
    <s v="Isp"/>
    <d v="1981-11-13T00:00:00"/>
    <x v="1229"/>
    <s v="40-49"/>
    <s v="MA"/>
    <s v="Specialist"/>
    <x v="0"/>
    <n v="20654"/>
    <s v="Other"/>
    <s v="Widowed"/>
    <s v="Fully Meets"/>
    <n v="3"/>
  </r>
  <r>
    <n v="1696"/>
    <s v="Joshua"/>
    <s v="Hall"/>
    <d v="2021-11-07T00:00:00"/>
    <x v="0"/>
    <x v="0"/>
    <x v="0"/>
    <x v="24"/>
    <s v="Margaret Martinez"/>
    <s v="joshua.hall@bilearner.com"/>
    <s v="NEL"/>
    <s v="Active"/>
    <s v="Full-Time"/>
    <s v="Zone C"/>
    <s v="Temporary"/>
    <s v="Unk"/>
    <m/>
    <x v="2"/>
    <s v="General - Eng"/>
    <d v="1962-09-16T00:00:00"/>
    <x v="1230"/>
    <s v="60-69"/>
    <s v="MA"/>
    <s v="Coordinator"/>
    <x v="1"/>
    <n v="74846"/>
    <s v="Hispanic"/>
    <s v="Married"/>
    <s v="Fully Meets"/>
    <n v="3"/>
  </r>
  <r>
    <n v="1697"/>
    <s v="Mattie"/>
    <s v="Peters"/>
    <d v="2023-05-24T00:00:00"/>
    <x v="375"/>
    <x v="21"/>
    <x v="1"/>
    <x v="24"/>
    <s v="Melanie Campbell"/>
    <s v="mattie.peters@bilearner.com"/>
    <s v="MSC"/>
    <s v="Active"/>
    <s v="Full-Time"/>
    <s v="Zone B"/>
    <s v="Part-Time"/>
    <s v="Retirement"/>
    <s v="Soon color sit call certainly."/>
    <x v="2"/>
    <s v="General - Con"/>
    <d v="1987-06-15T00:00:00"/>
    <x v="1231"/>
    <s v="30-39"/>
    <s v="MA"/>
    <s v="Foreman"/>
    <x v="1"/>
    <n v="3758"/>
    <s v="Asian"/>
    <s v="Widowed"/>
    <s v="Fully Meets"/>
    <n v="3"/>
  </r>
  <r>
    <n v="1698"/>
    <s v="Makai"/>
    <s v="Nolan"/>
    <d v="2021-02-15T00:00:00"/>
    <x v="485"/>
    <x v="19"/>
    <x v="1"/>
    <x v="1"/>
    <s v="Deborah Beltran"/>
    <s v="makai.nolan@bilearner.com"/>
    <s v="EW"/>
    <s v="Active"/>
    <s v="Full-Time"/>
    <s v="Zone A"/>
    <s v="Part-Time"/>
    <s v="Resignation"/>
    <s v="This cost difficult. Time meet should."/>
    <x v="2"/>
    <s v="Billable Consultants"/>
    <d v="1994-11-14T00:00:00"/>
    <x v="1232"/>
    <s v="30-39"/>
    <s v="MA"/>
    <s v="Engineer"/>
    <x v="1"/>
    <n v="5156"/>
    <s v="White"/>
    <s v="Married"/>
    <s v="Fully Meets"/>
    <n v="3"/>
  </r>
  <r>
    <n v="1699"/>
    <s v="Trevon"/>
    <s v="Briggs"/>
    <d v="2021-11-03T00:00:00"/>
    <x v="486"/>
    <x v="28"/>
    <x v="1"/>
    <x v="19"/>
    <s v="Justin Jordan"/>
    <s v="trevon.briggs@bilearner.com"/>
    <s v="PL"/>
    <s v="Active"/>
    <s v="Contract"/>
    <s v="Zone C"/>
    <s v="Part-Time"/>
    <s v="Voluntary"/>
    <s v="Picture recently military describe."/>
    <x v="5"/>
    <s v="Executive"/>
    <d v="1993-06-17T00:00:00"/>
    <x v="1233"/>
    <s v="30-39"/>
    <s v="MA"/>
    <s v="Manager"/>
    <x v="1"/>
    <n v="64233"/>
    <s v="Hispanic"/>
    <s v="Married"/>
    <s v="Fully Meets"/>
    <n v="3"/>
  </r>
  <r>
    <n v="1700"/>
    <s v="Gretchen"/>
    <s v="Weeks"/>
    <d v="2018-09-20T00:00:00"/>
    <x v="0"/>
    <x v="0"/>
    <x v="0"/>
    <x v="19"/>
    <s v="Katherine Mccarthy"/>
    <s v="gretchen.weeks@bilearner.com"/>
    <s v="BPC"/>
    <s v="Active"/>
    <s v="Contract"/>
    <s v="Zone C"/>
    <s v="Temporary"/>
    <s v="Unk"/>
    <m/>
    <x v="2"/>
    <s v="Engineers"/>
    <d v="1958-04-08T00:00:00"/>
    <x v="1234"/>
    <s v="60-69"/>
    <s v="MA"/>
    <s v="Engineer"/>
    <x v="1"/>
    <n v="61270"/>
    <s v="Asian"/>
    <s v="Widowed"/>
    <s v="Fully Meets"/>
    <n v="3"/>
  </r>
  <r>
    <n v="1701"/>
    <s v="Corey"/>
    <s v="Hurst"/>
    <d v="2019-07-23T00:00:00"/>
    <x v="487"/>
    <x v="29"/>
    <x v="1"/>
    <x v="19"/>
    <s v="Jacob Brown"/>
    <s v="corey.hurst@bilearner.com"/>
    <s v="CCDR"/>
    <s v="Active"/>
    <s v="Contract"/>
    <s v="Zone A"/>
    <s v="Full-Time"/>
    <s v="Involuntary"/>
    <s v="Former huge figure enjoy all detail."/>
    <x v="2"/>
    <s v="Project Management - Con"/>
    <d v="1954-11-06T00:00:00"/>
    <x v="1235"/>
    <s v="70-79"/>
    <s v="MA"/>
    <s v="Flagger"/>
    <x v="1"/>
    <n v="36731"/>
    <s v="Other"/>
    <s v="Single"/>
    <s v="Fully Meets"/>
    <n v="3"/>
  </r>
  <r>
    <n v="1702"/>
    <s v="Alison"/>
    <s v="Pugh"/>
    <d v="2022-05-12T00:00:00"/>
    <x v="0"/>
    <x v="0"/>
    <x v="0"/>
    <x v="25"/>
    <s v="Bradley Sandoval"/>
    <s v="alison.pugh@bilearner.com"/>
    <s v="SVG"/>
    <s v="Active"/>
    <s v="Contract"/>
    <s v="Zone A"/>
    <s v="Part-Time"/>
    <s v="Unk"/>
    <m/>
    <x v="2"/>
    <s v="Project Management - Con"/>
    <d v="1989-09-08T00:00:00"/>
    <x v="1236"/>
    <s v="30-39"/>
    <s v="MA"/>
    <s v="Contracts"/>
    <x v="0"/>
    <n v="49479"/>
    <s v="Other"/>
    <s v="Single"/>
    <s v="Fully Meets"/>
    <n v="3"/>
  </r>
  <r>
    <n v="1703"/>
    <s v="Kadence"/>
    <s v="Sandoval"/>
    <d v="2018-10-03T00:00:00"/>
    <x v="0"/>
    <x v="0"/>
    <x v="0"/>
    <x v="25"/>
    <s v="Mary Waters"/>
    <s v="kadence.sandoval@bilearner.com"/>
    <s v="EW"/>
    <s v="Active"/>
    <s v="Full-Time"/>
    <s v="Zone B"/>
    <s v="Part-Time"/>
    <s v="Unk"/>
    <m/>
    <x v="1"/>
    <s v="Aerial"/>
    <d v="1978-02-23T00:00:00"/>
    <x v="1237"/>
    <s v="40-49"/>
    <s v="MA"/>
    <s v="Lineman"/>
    <x v="0"/>
    <n v="26140"/>
    <s v="Other"/>
    <s v="Single"/>
    <s v="Fully Meets"/>
    <n v="3"/>
  </r>
  <r>
    <n v="1704"/>
    <s v="Mckenzie"/>
    <s v="Kim"/>
    <d v="2020-11-26T00:00:00"/>
    <x v="0"/>
    <x v="0"/>
    <x v="0"/>
    <x v="13"/>
    <s v="Rachel Thomas"/>
    <s v="mckenzie.kim@bilearner.com"/>
    <s v="CCDR"/>
    <s v="Active"/>
    <s v="Part-Time"/>
    <s v="Zone C"/>
    <s v="Part-Time"/>
    <s v="Unk"/>
    <m/>
    <x v="2"/>
    <s v="Project Management - Con"/>
    <d v="1994-06-21T00:00:00"/>
    <x v="1238"/>
    <s v="30-39"/>
    <s v="MA"/>
    <s v="Project Manager"/>
    <x v="0"/>
    <n v="59091"/>
    <s v="Hispanic"/>
    <s v="Widowed"/>
    <s v="Fully Meets"/>
    <n v="3"/>
  </r>
  <r>
    <n v="1705"/>
    <s v="Randall"/>
    <s v="Miller"/>
    <d v="2018-10-04T00:00:00"/>
    <x v="0"/>
    <x v="0"/>
    <x v="0"/>
    <x v="14"/>
    <s v="David Kirk"/>
    <s v="randall.miller@bilearner.com"/>
    <s v="EW"/>
    <s v="Active"/>
    <s v="Part-Time"/>
    <s v="Zone B"/>
    <s v="Full-Time"/>
    <s v="Unk"/>
    <m/>
    <x v="2"/>
    <s v="Project Management - Con"/>
    <d v="1958-05-16T00:00:00"/>
    <x v="1239"/>
    <s v="60-69"/>
    <s v="MA"/>
    <s v="Intern"/>
    <x v="0"/>
    <n v="50425"/>
    <s v="Hispanic"/>
    <s v="Single"/>
    <s v="Fully Meets"/>
    <n v="3"/>
  </r>
  <r>
    <n v="1706"/>
    <s v="Lailah"/>
    <s v="Hughes"/>
    <d v="2020-12-02T00:00:00"/>
    <x v="453"/>
    <x v="2"/>
    <x v="1"/>
    <x v="24"/>
    <s v="Christopher Fisher"/>
    <s v="lailah.hughes@bilearner.com"/>
    <s v="NEL"/>
    <s v="Active"/>
    <s v="Contract"/>
    <s v="Zone A"/>
    <s v="Full-Time"/>
    <s v="Involuntary"/>
    <s v="Happen ability as term fish."/>
    <x v="2"/>
    <s v="Aerial"/>
    <d v="1990-04-03T00:00:00"/>
    <x v="1240"/>
    <s v="30-39"/>
    <s v="MA"/>
    <s v="Supervisor"/>
    <x v="0"/>
    <n v="81407"/>
    <s v="Hispanic"/>
    <s v="Married"/>
    <s v="Fully Meets"/>
    <n v="3"/>
  </r>
  <r>
    <n v="1707"/>
    <s v="Quentin"/>
    <s v="Calderon"/>
    <d v="2021-09-24T00:00:00"/>
    <x v="488"/>
    <x v="37"/>
    <x v="1"/>
    <x v="24"/>
    <s v="Charles Mcdonald"/>
    <s v="quentin.calderon@bilearner.com"/>
    <s v="PL"/>
    <s v="Active"/>
    <s v="Part-Time"/>
    <s v="Zone C"/>
    <s v="Full-Time"/>
    <s v="Voluntary"/>
    <s v="Fly see experience age Republican."/>
    <x v="2"/>
    <s v="Wireline Construction"/>
    <d v="1994-03-20T00:00:00"/>
    <x v="1241"/>
    <s v="30-39"/>
    <s v="MA"/>
    <s v="Clerk"/>
    <x v="1"/>
    <n v="93935"/>
    <s v="Asian"/>
    <s v="Married"/>
    <s v="Fully Meets"/>
    <n v="3"/>
  </r>
  <r>
    <n v="1708"/>
    <s v="Molly"/>
    <s v="Fischer"/>
    <d v="2020-09-10T00:00:00"/>
    <x v="476"/>
    <x v="27"/>
    <x v="1"/>
    <x v="24"/>
    <s v="Bonnie Smith"/>
    <s v="molly.fischer@bilearner.com"/>
    <s v="PYZ"/>
    <s v="Active"/>
    <s v="Full-Time"/>
    <s v="Zone A"/>
    <s v="Temporary"/>
    <s v="Involuntary"/>
    <s v="With turn maybe herself trouble."/>
    <x v="2"/>
    <s v="Splicing"/>
    <d v="1990-05-12T00:00:00"/>
    <x v="1242"/>
    <s v="30-39"/>
    <s v="MA"/>
    <s v="Associate"/>
    <x v="1"/>
    <n v="65055"/>
    <s v="Asian"/>
    <s v="Widowed"/>
    <s v="Fully Meets"/>
    <n v="3"/>
  </r>
  <r>
    <n v="1709"/>
    <s v="Anaya"/>
    <s v="Stanton"/>
    <d v="2022-05-25T00:00:00"/>
    <x v="489"/>
    <x v="34"/>
    <x v="1"/>
    <x v="1"/>
    <s v="Whitney Roberts"/>
    <s v="anaya.stanton@bilearner.com"/>
    <s v="SVG"/>
    <s v="Active"/>
    <s v="Full-Time"/>
    <s v="Zone C"/>
    <s v="Temporary"/>
    <s v="Involuntary"/>
    <s v="Plant opportunity thank style."/>
    <x v="2"/>
    <s v="General - Sga"/>
    <d v="1962-03-22T00:00:00"/>
    <x v="1243"/>
    <s v="60-69"/>
    <s v="OR"/>
    <s v="Manager"/>
    <x v="1"/>
    <n v="55354"/>
    <s v="Black"/>
    <s v="Married"/>
    <s v="Fully Meets"/>
    <n v="3"/>
  </r>
  <r>
    <n v="1710"/>
    <s v="Jaden"/>
    <s v="Houston"/>
    <d v="2019-02-15T00:00:00"/>
    <x v="490"/>
    <x v="28"/>
    <x v="1"/>
    <x v="19"/>
    <s v="Paige Eaton DDS"/>
    <s v="jaden.houston@bilearner.com"/>
    <s v="PL"/>
    <s v="Active"/>
    <s v="Part-Time"/>
    <s v="Zone A"/>
    <s v="Part-Time"/>
    <s v="Resignation"/>
    <s v="Threat day deep final personal alone picture."/>
    <x v="5"/>
    <s v="Field Operations"/>
    <d v="1971-05-24T00:00:00"/>
    <x v="1244"/>
    <s v="50-59"/>
    <s v="MA"/>
    <s v="Technician"/>
    <x v="1"/>
    <n v="46239"/>
    <s v="Black"/>
    <s v="Divorced"/>
    <s v="Fully Meets"/>
    <n v="3"/>
  </r>
  <r>
    <n v="1711"/>
    <s v="Lance"/>
    <s v="Bailey"/>
    <d v="2018-09-28T00:00:00"/>
    <x v="491"/>
    <x v="54"/>
    <x v="1"/>
    <x v="19"/>
    <s v="Johnny Stevens"/>
    <s v="lance.bailey@bilearner.com"/>
    <s v="BPC"/>
    <s v="Active"/>
    <s v="Full-Time"/>
    <s v="Zone A"/>
    <s v="Temporary"/>
    <s v="Voluntary"/>
    <s v="Wrong how fund front foreign."/>
    <x v="2"/>
    <s v="General - Con"/>
    <d v="1985-04-21T00:00:00"/>
    <x v="1045"/>
    <s v="40-49"/>
    <s v="MA"/>
    <s v="Laborer"/>
    <x v="1"/>
    <n v="43594"/>
    <s v="Other"/>
    <s v="Widowed"/>
    <s v="Fully Meets"/>
    <n v="3"/>
  </r>
  <r>
    <n v="1712"/>
    <s v="Quintin"/>
    <s v="Hicks"/>
    <d v="2018-12-12T00:00:00"/>
    <x v="0"/>
    <x v="0"/>
    <x v="0"/>
    <x v="19"/>
    <s v="Joanna Lewis"/>
    <s v="quintin.hicks@bilearner.com"/>
    <s v="CCDR"/>
    <s v="Active"/>
    <s v="Full-Time"/>
    <s v="Zone A"/>
    <s v="Temporary"/>
    <s v="Unk"/>
    <m/>
    <x v="2"/>
    <s v="Engineers"/>
    <d v="1972-02-29T00:00:00"/>
    <x v="1245"/>
    <s v="50-59"/>
    <s v="MA"/>
    <s v="Engineer"/>
    <x v="0"/>
    <n v="72035"/>
    <s v="Black"/>
    <s v="Single"/>
    <s v="Fully Meets"/>
    <n v="3"/>
  </r>
  <r>
    <n v="1713"/>
    <s v="Mauricio"/>
    <s v="Meyers"/>
    <d v="2021-12-01T00:00:00"/>
    <x v="0"/>
    <x v="0"/>
    <x v="0"/>
    <x v="25"/>
    <s v="Isabella Cox"/>
    <s v="mauricio.meyers@bilearner.com"/>
    <s v="SVG"/>
    <s v="Active"/>
    <s v="Contract"/>
    <s v="Zone B"/>
    <s v="Full-Time"/>
    <s v="Unk"/>
    <m/>
    <x v="2"/>
    <s v="General - Con"/>
    <d v="1990-08-29T00:00:00"/>
    <x v="1246"/>
    <s v="30-39"/>
    <s v="MA"/>
    <s v="Flagger"/>
    <x v="0"/>
    <n v="1218"/>
    <s v="Asian"/>
    <s v="Married"/>
    <s v="Fully Meets"/>
    <n v="3"/>
  </r>
  <r>
    <n v="1714"/>
    <s v="Tess"/>
    <s v="Reilly"/>
    <d v="2022-01-12T00:00:00"/>
    <x v="0"/>
    <x v="0"/>
    <x v="0"/>
    <x v="25"/>
    <s v="Nicholas Gomez"/>
    <s v="tess.reilly@bilearner.com"/>
    <s v="EW"/>
    <s v="Active"/>
    <s v="Full-Time"/>
    <s v="Zone B"/>
    <s v="Temporary"/>
    <s v="Unk"/>
    <m/>
    <x v="1"/>
    <s v="Field Operations"/>
    <d v="2000-04-20T00:00:00"/>
    <x v="1247"/>
    <s v="20-29"/>
    <s v="MA"/>
    <s v="Laborer"/>
    <x v="0"/>
    <n v="5062"/>
    <s v="White"/>
    <s v="Married"/>
    <s v="Fully Meets"/>
    <n v="3"/>
  </r>
  <r>
    <n v="1715"/>
    <s v="Reece"/>
    <s v="Callahan"/>
    <d v="2020-10-27T00:00:00"/>
    <x v="492"/>
    <x v="38"/>
    <x v="1"/>
    <x v="13"/>
    <s v="Monique Barnes"/>
    <s v="reece.callahan@bilearner.com"/>
    <s v="WBL"/>
    <s v="Active"/>
    <s v="Full-Time"/>
    <s v="Zone B"/>
    <s v="Part-Time"/>
    <s v="Involuntary"/>
    <s v="Learn will marriage interesting note the success."/>
    <x v="2"/>
    <s v="Aerial"/>
    <d v="1966-01-10T00:00:00"/>
    <x v="1248"/>
    <s v="50-59"/>
    <s v="MA"/>
    <s v="Foreman"/>
    <x v="0"/>
    <n v="86362"/>
    <s v="White"/>
    <s v="Divorced"/>
    <s v="Fully Meets"/>
    <n v="3"/>
  </r>
  <r>
    <n v="1716"/>
    <s v="Tyrell"/>
    <s v="Fuentes"/>
    <d v="2020-11-02T00:00:00"/>
    <x v="17"/>
    <x v="23"/>
    <x v="1"/>
    <x v="14"/>
    <s v="Steven Oliver"/>
    <s v="tyrell.fuentes@bilearner.com"/>
    <s v="NEL"/>
    <s v="Active"/>
    <s v="Contract"/>
    <s v="Zone C"/>
    <s v="Part-Time"/>
    <s v="Involuntary"/>
    <s v="Can conference couple similar anything."/>
    <x v="2"/>
    <s v="General - Con"/>
    <d v="1961-03-19T00:00:00"/>
    <x v="1249"/>
    <s v="60-69"/>
    <s v="MA"/>
    <s v="Flagger"/>
    <x v="0"/>
    <n v="21457"/>
    <s v="Asian"/>
    <s v="Widowed"/>
    <s v="Fully Meets"/>
    <n v="3"/>
  </r>
  <r>
    <n v="1717"/>
    <s v="Benjamin"/>
    <s v="Kaufman"/>
    <d v="2021-04-24T00:00:00"/>
    <x v="323"/>
    <x v="36"/>
    <x v="1"/>
    <x v="24"/>
    <s v="Vicki Delgado"/>
    <s v="benjamin.kaufman@bilearner.com"/>
    <s v="BPC"/>
    <s v="Active"/>
    <s v="Part-Time"/>
    <s v="Zone B"/>
    <s v="Part-Time"/>
    <s v="Retirement"/>
    <s v="Customer front detail bed say suddenly here."/>
    <x v="2"/>
    <s v="General - Con"/>
    <d v="1959-11-26T00:00:00"/>
    <x v="1250"/>
    <s v="60-69"/>
    <s v="MA"/>
    <s v="Model Assistant"/>
    <x v="1"/>
    <n v="49370"/>
    <s v="Asian"/>
    <s v="Widowed"/>
    <s v="Fully Meets"/>
    <n v="3"/>
  </r>
  <r>
    <n v="1718"/>
    <s v="Ayla"/>
    <s v="Mcgrath"/>
    <d v="2020-06-29T00:00:00"/>
    <x v="305"/>
    <x v="51"/>
    <x v="1"/>
    <x v="24"/>
    <s v="Daryl Swanson"/>
    <s v="ayla.mcgrath@bilearner.com"/>
    <s v="CCDR"/>
    <s v="Active"/>
    <s v="Full-Time"/>
    <s v="Zone B"/>
    <s v="Temporary"/>
    <s v="Involuntary"/>
    <s v="Someone situation else. Big statement else gas."/>
    <x v="2"/>
    <s v="Field Operations"/>
    <d v="2001-01-04T00:00:00"/>
    <x v="1251"/>
    <s v="20-29"/>
    <s v="MA"/>
    <s v="Driller"/>
    <x v="1"/>
    <n v="17318"/>
    <s v="Other"/>
    <s v="Divorced"/>
    <s v="Fully Meets"/>
    <n v="3"/>
  </r>
  <r>
    <n v="1719"/>
    <s v="Katelyn"/>
    <s v="Stevens"/>
    <d v="2021-07-15T00:00:00"/>
    <x v="0"/>
    <x v="0"/>
    <x v="0"/>
    <x v="24"/>
    <s v="James Johnson"/>
    <s v="katelyn.stevens@bilearner.com"/>
    <s v="SVG"/>
    <s v="Active"/>
    <s v="Contract"/>
    <s v="Zone B"/>
    <s v="Temporary"/>
    <s v="Unk"/>
    <m/>
    <x v="2"/>
    <s v="Field Operations"/>
    <d v="1993-05-10T00:00:00"/>
    <x v="618"/>
    <s v="30-39"/>
    <s v="MA"/>
    <s v="Laborer"/>
    <x v="1"/>
    <n v="93155"/>
    <s v="Hispanic"/>
    <s v="Widowed"/>
    <s v="Fully Meets"/>
    <n v="3"/>
  </r>
  <r>
    <n v="1720"/>
    <s v="Jaiden"/>
    <s v="Christian"/>
    <d v="2023-06-20T00:00:00"/>
    <x v="0"/>
    <x v="0"/>
    <x v="0"/>
    <x v="19"/>
    <s v="Juan Jackson"/>
    <s v="jaiden.christian@bilearner.com"/>
    <s v="MSC"/>
    <s v="Active"/>
    <s v="Part-Time"/>
    <s v="Zone C"/>
    <s v="Part-Time"/>
    <s v="Unk"/>
    <m/>
    <x v="2"/>
    <s v="Field Operations"/>
    <d v="1965-03-08T00:00:00"/>
    <x v="1252"/>
    <s v="60-69"/>
    <s v="MA"/>
    <s v="Laborer"/>
    <x v="1"/>
    <n v="32840"/>
    <s v="Other"/>
    <s v="Single"/>
    <s v="Fully Meets"/>
    <n v="3"/>
  </r>
  <r>
    <n v="1721"/>
    <s v="Elliott"/>
    <s v="Odonnell"/>
    <d v="2019-09-22T00:00:00"/>
    <x v="121"/>
    <x v="51"/>
    <x v="1"/>
    <x v="19"/>
    <s v="Wendy Daniels"/>
    <s v="elliott.odonnell@bilearner.com"/>
    <s v="NEL"/>
    <s v="Active"/>
    <s v="Full-Time"/>
    <s v="Zone B"/>
    <s v="Full-Time"/>
    <s v="Retirement"/>
    <s v="Story get campaign affect at rule start."/>
    <x v="2"/>
    <s v="Finance &amp; Accounting"/>
    <d v="1998-11-25T00:00:00"/>
    <x v="1253"/>
    <s v="20-29"/>
    <s v="MA"/>
    <s v="Assistant"/>
    <x v="1"/>
    <n v="46552"/>
    <s v="White"/>
    <s v="Divorced"/>
    <s v="Fully Meets"/>
    <n v="3"/>
  </r>
  <r>
    <n v="1722"/>
    <s v="Ronnie"/>
    <s v="Dillon"/>
    <d v="2022-02-22T00:00:00"/>
    <x v="0"/>
    <x v="0"/>
    <x v="0"/>
    <x v="19"/>
    <s v="John Smith"/>
    <s v="ronnie.dillon@bilearner.com"/>
    <s v="PL"/>
    <s v="Active"/>
    <s v="Full-Time"/>
    <s v="Zone B"/>
    <s v="Full-Time"/>
    <s v="Unk"/>
    <m/>
    <x v="2"/>
    <s v="Wireless"/>
    <d v="1968-01-30T00:00:00"/>
    <x v="731"/>
    <s v="50-59"/>
    <s v="MA"/>
    <s v="Groundman"/>
    <x v="0"/>
    <n v="26893"/>
    <s v="Hispanic"/>
    <s v="Divorced"/>
    <s v="Fully Meets"/>
    <n v="3"/>
  </r>
  <r>
    <n v="1723"/>
    <s v="Gideon"/>
    <s v="Saunders"/>
    <d v="2020-07-01T00:00:00"/>
    <x v="131"/>
    <x v="38"/>
    <x v="1"/>
    <x v="25"/>
    <s v="Nicole Taylor"/>
    <s v="gideon.saunders@bilearner.com"/>
    <s v="PYZ"/>
    <s v="Active"/>
    <s v="Full-Time"/>
    <s v="Zone B"/>
    <s v="Full-Time"/>
    <s v="Retirement"/>
    <s v="Say operation national race."/>
    <x v="1"/>
    <s v="General - Eng"/>
    <d v="1969-04-07T00:00:00"/>
    <x v="1254"/>
    <s v="50-59"/>
    <s v="MA"/>
    <s v="Coordinator"/>
    <x v="0"/>
    <n v="34649"/>
    <s v="Black"/>
    <s v="Widowed"/>
    <s v="Fully Meets"/>
    <n v="3"/>
  </r>
  <r>
    <n v="1724"/>
    <s v="Valerie"/>
    <s v="Davis"/>
    <d v="2021-05-13T00:00:00"/>
    <x v="119"/>
    <x v="4"/>
    <x v="1"/>
    <x v="13"/>
    <s v="Amanda Shaw MD"/>
    <s v="valerie.davis@bilearner.com"/>
    <s v="TNS"/>
    <s v="Active"/>
    <s v="Part-Time"/>
    <s v="Zone C"/>
    <s v="Part-Time"/>
    <s v="Retirement"/>
    <s v="Their because nice party."/>
    <x v="2"/>
    <s v="Yard (Material Handling)"/>
    <d v="1957-10-20T00:00:00"/>
    <x v="1130"/>
    <s v="60-69"/>
    <s v="MA"/>
    <s v="Coordinator"/>
    <x v="0"/>
    <n v="46050"/>
    <s v="Other"/>
    <s v="Divorced"/>
    <s v="Fully Meets"/>
    <n v="3"/>
  </r>
  <r>
    <n v="1725"/>
    <s v="Jamarcus"/>
    <s v="Thomas"/>
    <d v="2021-05-30T00:00:00"/>
    <x v="0"/>
    <x v="0"/>
    <x v="0"/>
    <x v="24"/>
    <s v="Nancy Cruz"/>
    <s v="jamarcus.thomas@bilearner.com"/>
    <s v="PL"/>
    <s v="Active"/>
    <s v="Contract"/>
    <s v="Zone A"/>
    <s v="Part-Time"/>
    <s v="Unk"/>
    <m/>
    <x v="2"/>
    <s v="Field Operations"/>
    <d v="1947-09-29T00:00:00"/>
    <x v="1255"/>
    <s v="70-79"/>
    <s v="MA"/>
    <s v="Technician"/>
    <x v="1"/>
    <n v="55738"/>
    <s v="Black"/>
    <s v="Divorced"/>
    <s v="Fully Meets"/>
    <n v="3"/>
  </r>
  <r>
    <n v="1726"/>
    <s v="Alden"/>
    <s v="Powers"/>
    <d v="2019-07-04T00:00:00"/>
    <x v="0"/>
    <x v="0"/>
    <x v="0"/>
    <x v="24"/>
    <s v="Elizabeth Walker"/>
    <s v="alden.powers@bilearner.com"/>
    <s v="NEL"/>
    <s v="Active"/>
    <s v="Contract"/>
    <s v="Zone B"/>
    <s v="Full-Time"/>
    <s v="Unk"/>
    <m/>
    <x v="2"/>
    <s v="Wireline Construction"/>
    <d v="1981-01-21T00:00:00"/>
    <x v="1256"/>
    <s v="40-49"/>
    <s v="MA"/>
    <s v="Clerk"/>
    <x v="1"/>
    <n v="71994"/>
    <s v="Asian"/>
    <s v="Single"/>
    <s v="Fully Meets"/>
    <n v="3"/>
  </r>
  <r>
    <n v="1727"/>
    <s v="Haylie"/>
    <s v="Arnold"/>
    <d v="2019-05-31T00:00:00"/>
    <x v="471"/>
    <x v="9"/>
    <x v="1"/>
    <x v="24"/>
    <s v="Leslie Tran"/>
    <s v="haylie.arnold@bilearner.com"/>
    <s v="MSC"/>
    <s v="Active"/>
    <s v="Full-Time"/>
    <s v="Zone B"/>
    <s v="Full-Time"/>
    <s v="Involuntary"/>
    <s v="Candidate fact event level several onto store."/>
    <x v="2"/>
    <s v="General - Con"/>
    <d v="1996-02-16T00:00:00"/>
    <x v="1257"/>
    <s v="20-29"/>
    <s v="MA"/>
    <s v="Foreman"/>
    <x v="1"/>
    <n v="50024"/>
    <s v="Hispanic"/>
    <s v="Widowed"/>
    <s v="Fully Meets"/>
    <n v="3"/>
  </r>
  <r>
    <n v="1728"/>
    <s v="James"/>
    <s v="Cockel"/>
    <d v="2020-03-13T00:00:00"/>
    <x v="0"/>
    <x v="0"/>
    <x v="0"/>
    <x v="0"/>
    <s v="Yesenia Woodard"/>
    <s v="james.cockel@bilearner.com"/>
    <s v="WBL"/>
    <s v="Active"/>
    <s v="Full-Time"/>
    <s v="Zone C"/>
    <s v="Temporary"/>
    <s v="Unk"/>
    <m/>
    <x v="0"/>
    <s v="General - Con"/>
    <d v="1972-01-11T00:00:00"/>
    <x v="1258"/>
    <s v="50-59"/>
    <s v="MA"/>
    <s v="Foreman"/>
    <x v="1"/>
    <n v="2452"/>
    <s v="White"/>
    <s v="Divorced"/>
    <s v="Fully Meets"/>
    <n v="3"/>
  </r>
  <r>
    <n v="1729"/>
    <s v="Donna"/>
    <s v="Brill"/>
    <d v="2020-01-06T00:00:00"/>
    <x v="330"/>
    <x v="16"/>
    <x v="1"/>
    <x v="0"/>
    <s v="Michelle Henson"/>
    <s v="donna.brill@bilearner.com"/>
    <s v="EW"/>
    <s v="Voluntarily Terminated"/>
    <s v="Contract"/>
    <s v="Zone A"/>
    <s v="Part-Time"/>
    <s v="Voluntary"/>
    <s v="Question kitchen gun find four wall heavy."/>
    <x v="0"/>
    <s v="General - Con"/>
    <d v="1946-12-30T00:00:00"/>
    <x v="1259"/>
    <s v="70-79"/>
    <s v="MA"/>
    <s v="Foreman"/>
    <x v="0"/>
    <n v="1701"/>
    <s v="Other"/>
    <s v="Divorced"/>
    <s v="Fully Meets"/>
    <n v="3"/>
  </r>
  <r>
    <n v="1730"/>
    <s v="Kristen"/>
    <s v="Squatrito"/>
    <d v="2023-04-30T00:00:00"/>
    <x v="0"/>
    <x v="0"/>
    <x v="0"/>
    <x v="0"/>
    <s v="Natasha Sullivan"/>
    <s v="kristen.squatrito@bilearner.com"/>
    <s v="EW"/>
    <s v="Active"/>
    <s v="Full-Time"/>
    <s v="Zone B"/>
    <s v="Part-Time"/>
    <s v="Unk"/>
    <m/>
    <x v="0"/>
    <s v="General - Eng"/>
    <d v="1976-06-10T00:00:00"/>
    <x v="1260"/>
    <s v="40-49"/>
    <s v="MA"/>
    <s v="Technician"/>
    <x v="0"/>
    <n v="2359"/>
    <s v="White"/>
    <s v="Divorced"/>
    <s v="Fully Meets"/>
    <n v="3"/>
  </r>
  <r>
    <n v="1731"/>
    <s v="Erasumus"/>
    <s v="Monkfish"/>
    <d v="2021-07-11T00:00:00"/>
    <x v="493"/>
    <x v="4"/>
    <x v="1"/>
    <x v="2"/>
    <s v="Mark Smith"/>
    <s v="erasumus.monkfish@bilearner.com"/>
    <s v="WBL"/>
    <s v="Active"/>
    <s v="Contract"/>
    <s v="Zone B"/>
    <s v="Temporary"/>
    <s v="Retirement"/>
    <s v="Artist organization great heart."/>
    <x v="0"/>
    <s v="Engineers"/>
    <d v="1947-03-22T00:00:00"/>
    <x v="1261"/>
    <s v="70-79"/>
    <s v="MA"/>
    <s v="Engineer"/>
    <x v="1"/>
    <n v="1450"/>
    <s v="Black"/>
    <s v="Divorced"/>
    <s v="Fully Meets"/>
    <n v="3"/>
  </r>
  <r>
    <n v="1732"/>
    <s v="May"/>
    <s v="Roberson"/>
    <d v="2021-07-02T00:00:00"/>
    <x v="494"/>
    <x v="34"/>
    <x v="1"/>
    <x v="2"/>
    <s v="Samantha Hancock"/>
    <s v="may.roberson@bilearner.com"/>
    <s v="WBL"/>
    <s v="Voluntarily Terminated"/>
    <s v="Contract"/>
    <s v="Zone B"/>
    <s v="Temporary"/>
    <s v="Voluntary"/>
    <s v="North position film eight. Movement dark turn."/>
    <x v="0"/>
    <s v="Fielders"/>
    <d v="1961-04-13T00:00:00"/>
    <x v="1262"/>
    <s v="60-69"/>
    <s v="MA"/>
    <s v="Engineer"/>
    <x v="0"/>
    <n v="1902"/>
    <s v="Hispanic"/>
    <s v="Widowed"/>
    <s v="Fully Meets"/>
    <n v="3"/>
  </r>
  <r>
    <n v="1733"/>
    <s v="Shana"/>
    <s v="Maurice"/>
    <d v="2019-10-23T00:00:00"/>
    <x v="397"/>
    <x v="10"/>
    <x v="1"/>
    <x v="0"/>
    <s v="Joshua Ward"/>
    <s v="shana.maurice@bilearner.com"/>
    <s v="EW"/>
    <s v="Active"/>
    <s v="Full-Time"/>
    <s v="Zone A"/>
    <s v="Temporary"/>
    <s v="Resignation"/>
    <s v="Head where have ground scene."/>
    <x v="0"/>
    <s v="Field Operations"/>
    <d v="1950-02-15T00:00:00"/>
    <x v="1263"/>
    <s v="70-79"/>
    <s v="MA"/>
    <s v="Laborer"/>
    <x v="0"/>
    <n v="2330"/>
    <s v="Black"/>
    <s v="Married"/>
    <s v="Fully Meets"/>
    <n v="3"/>
  </r>
  <r>
    <n v="1734"/>
    <s v="Raul"/>
    <s v="Garcia"/>
    <d v="2019-01-19T00:00:00"/>
    <x v="0"/>
    <x v="0"/>
    <x v="0"/>
    <x v="0"/>
    <s v="Anthony Martinez"/>
    <s v="raul.garcia@bilearner.com"/>
    <s v="NEL"/>
    <s v="Active"/>
    <s v="Contract"/>
    <s v="Zone C"/>
    <s v="Full-Time"/>
    <s v="Unk"/>
    <m/>
    <x v="0"/>
    <s v="Field Operations"/>
    <d v="1942-06-22T00:00:00"/>
    <x v="1264"/>
    <s v="80-89"/>
    <s v="MA"/>
    <s v="Driver"/>
    <x v="1"/>
    <n v="1905"/>
    <s v="White"/>
    <s v="Widowed"/>
    <s v="Fully Meets"/>
    <n v="3"/>
  </r>
  <r>
    <n v="1735"/>
    <s v="Rachael"/>
    <s v="Baczenski"/>
    <d v="2021-01-08T00:00:00"/>
    <x v="495"/>
    <x v="24"/>
    <x v="1"/>
    <x v="0"/>
    <s v="Cody Scott"/>
    <s v="rachael.baczenski@bilearner.com"/>
    <s v="NEL"/>
    <s v="Voluntarily Terminated"/>
    <s v="Full-Time"/>
    <s v="Zone A"/>
    <s v="Full-Time"/>
    <s v="Resignation"/>
    <s v="Along senior personal nature help crime."/>
    <x v="0"/>
    <s v="Shop (Fleet)"/>
    <d v="1942-04-08T00:00:00"/>
    <x v="1265"/>
    <s v="80-89"/>
    <s v="MA"/>
    <s v="Mechanic"/>
    <x v="0"/>
    <n v="1902"/>
    <s v="White"/>
    <s v="Divorced"/>
    <s v="Fully Meets"/>
    <n v="3"/>
  </r>
  <r>
    <n v="1736"/>
    <s v="Enrico"/>
    <s v="Langton"/>
    <d v="2019-01-29T00:00:00"/>
    <x v="217"/>
    <x v="29"/>
    <x v="1"/>
    <x v="0"/>
    <s v="Jeffrey Thompson"/>
    <s v="enrico.langton@bilearner.com"/>
    <s v="TNS"/>
    <s v="Active"/>
    <s v="Contract"/>
    <s v="Zone A"/>
    <s v="Part-Time"/>
    <s v="Involuntary"/>
    <s v="Law difference five away."/>
    <x v="0"/>
    <s v="Field Operations"/>
    <d v="1955-08-25T00:00:00"/>
    <x v="1266"/>
    <s v="70-79"/>
    <s v="MA"/>
    <s v="Technician"/>
    <x v="1"/>
    <n v="2048"/>
    <s v="Other"/>
    <s v="Married"/>
    <s v="Fully Meets"/>
    <n v="3"/>
  </r>
  <r>
    <n v="1737"/>
    <s v="Colleen"/>
    <s v="Zima"/>
    <d v="2018-10-27T00:00:00"/>
    <x v="0"/>
    <x v="0"/>
    <x v="0"/>
    <x v="0"/>
    <s v="Jacqueline Jones"/>
    <s v="colleen.zima@bilearner.com"/>
    <s v="TNS"/>
    <s v="Active"/>
    <s v="Contract"/>
    <s v="Zone C"/>
    <s v="Full-Time"/>
    <s v="Unk"/>
    <m/>
    <x v="0"/>
    <s v="General - Eng"/>
    <d v="1983-02-26T00:00:00"/>
    <x v="1267"/>
    <s v="40-49"/>
    <s v="MA"/>
    <s v="Engineer"/>
    <x v="0"/>
    <n v="1730"/>
    <s v="Hispanic"/>
    <s v="Widowed"/>
    <s v="Fully Meets"/>
    <n v="3"/>
  </r>
  <r>
    <n v="1738"/>
    <s v="Phil"/>
    <s v="Close"/>
    <d v="2023-05-30T00:00:00"/>
    <x v="496"/>
    <x v="21"/>
    <x v="1"/>
    <x v="2"/>
    <s v="Tami Fuentes"/>
    <s v="phil.close@bilearner.com"/>
    <s v="CCDR"/>
    <s v="Voluntarily Terminated"/>
    <s v="Contract"/>
    <s v="Zone A"/>
    <s v="Part-Time"/>
    <s v="Involuntary"/>
    <s v="Rich together bad his agent blue."/>
    <x v="0"/>
    <s v="General - Eng"/>
    <d v="1983-11-17T00:00:00"/>
    <x v="1268"/>
    <s v="40-49"/>
    <s v="MA"/>
    <s v="Coordinator"/>
    <x v="1"/>
    <n v="2169"/>
    <s v="White"/>
    <s v="Single"/>
    <s v="Fully Meets"/>
    <n v="3"/>
  </r>
  <r>
    <n v="1739"/>
    <s v="Hang T"/>
    <s v="Wolk"/>
    <d v="2019-07-15T00:00:00"/>
    <x v="76"/>
    <x v="15"/>
    <x v="1"/>
    <x v="2"/>
    <s v="Michael Farmer"/>
    <s v="hang t.wolk@bilearner.com"/>
    <s v="CCDR"/>
    <s v="Active"/>
    <s v="Contract"/>
    <s v="Zone B"/>
    <s v="Full-Time"/>
    <s v="Involuntary"/>
    <s v="Large relate work treatment Mrs."/>
    <x v="0"/>
    <s v="Aerial"/>
    <d v="1982-01-11T00:00:00"/>
    <x v="1269"/>
    <s v="40-49"/>
    <s v="MA"/>
    <s v="Laborer"/>
    <x v="0"/>
    <n v="2302"/>
    <s v="Hispanic"/>
    <s v="Married"/>
    <s v="Fully Meets"/>
    <n v="3"/>
  </r>
  <r>
    <n v="1740"/>
    <s v="Lei-Ming"/>
    <s v="Nguyen"/>
    <d v="2020-03-17T00:00:00"/>
    <x v="497"/>
    <x v="40"/>
    <x v="1"/>
    <x v="0"/>
    <s v="Madeline Baker"/>
    <s v="lei-ming.nguyen@bilearner.com"/>
    <s v="NEL"/>
    <s v="Active"/>
    <s v="Contract"/>
    <s v="Zone B"/>
    <s v="Part-Time"/>
    <s v="Voluntary"/>
    <s v="This win treat they kid simple."/>
    <x v="0"/>
    <s v="General - Con"/>
    <d v="1963-04-03T00:00:00"/>
    <x v="1270"/>
    <s v="60-69"/>
    <s v="MA"/>
    <s v="Laborer"/>
    <x v="0"/>
    <n v="2132"/>
    <s v="Other"/>
    <s v="Married"/>
    <s v="Fully Meets"/>
    <n v="3"/>
  </r>
  <r>
    <n v="1741"/>
    <s v="Denisa S"/>
    <s v="Dobrin"/>
    <d v="2022-09-16T00:00:00"/>
    <x v="0"/>
    <x v="0"/>
    <x v="0"/>
    <x v="0"/>
    <s v="Katherine Costa"/>
    <s v="denisa s.dobrin@bilearner.com"/>
    <s v="MSC"/>
    <s v="Active"/>
    <s v="Contract"/>
    <s v="Zone A"/>
    <s v="Temporary"/>
    <s v="Unk"/>
    <m/>
    <x v="0"/>
    <s v="General - Eng"/>
    <d v="1981-01-11T00:00:00"/>
    <x v="1271"/>
    <s v="40-49"/>
    <s v="MA"/>
    <s v="Drafter"/>
    <x v="0"/>
    <n v="2125"/>
    <s v="Asian"/>
    <s v="Single"/>
    <s v="Fully Meets"/>
    <n v="3"/>
  </r>
  <r>
    <n v="1742"/>
    <s v="Maryellen"/>
    <s v="Jackson"/>
    <d v="2021-01-04T00:00:00"/>
    <x v="0"/>
    <x v="0"/>
    <x v="0"/>
    <x v="0"/>
    <s v="Rebecca Bird"/>
    <s v="maryellen.jackson@bilearner.com"/>
    <s v="TNS"/>
    <s v="Active"/>
    <s v="Part-Time"/>
    <s v="Zone B"/>
    <s v="Part-Time"/>
    <s v="Unk"/>
    <m/>
    <x v="0"/>
    <s v="Wireline Construction"/>
    <d v="1971-03-02T00:00:00"/>
    <x v="1272"/>
    <s v="50-59"/>
    <s v="MA"/>
    <s v="Laborer"/>
    <x v="0"/>
    <n v="2081"/>
    <s v="Asian"/>
    <s v="Divorced"/>
    <s v="Fully Meets"/>
    <n v="3"/>
  </r>
  <r>
    <n v="1743"/>
    <s v="David"/>
    <s v="Gordon"/>
    <d v="2018-11-30T00:00:00"/>
    <x v="0"/>
    <x v="0"/>
    <x v="0"/>
    <x v="0"/>
    <s v="Sarah Mcdonald"/>
    <s v="david.gordon@bilearner.com"/>
    <s v="SVG"/>
    <s v="Active"/>
    <s v="Full-Time"/>
    <s v="Zone C"/>
    <s v="Temporary"/>
    <s v="Unk"/>
    <m/>
    <x v="0"/>
    <s v="Splicing"/>
    <d v="2001-06-03T00:00:00"/>
    <x v="1273"/>
    <s v="20-29"/>
    <s v="MA"/>
    <s v="Supervisor"/>
    <x v="1"/>
    <n v="2169"/>
    <s v="Black"/>
    <s v="Single"/>
    <s v="Fully Meets"/>
    <n v="3"/>
  </r>
  <r>
    <n v="1744"/>
    <s v="Mei"/>
    <s v="Trang"/>
    <d v="2022-07-24T00:00:00"/>
    <x v="0"/>
    <x v="0"/>
    <x v="0"/>
    <x v="0"/>
    <s v="Teresa Murray"/>
    <s v="mei.trang@bilearner.com"/>
    <s v="PL"/>
    <s v="Active"/>
    <s v="Full-Time"/>
    <s v="Zone C"/>
    <s v="Full-Time"/>
    <s v="Unk"/>
    <m/>
    <x v="0"/>
    <s v="Field Operations"/>
    <d v="1947-05-05T00:00:00"/>
    <x v="1274"/>
    <s v="70-79"/>
    <s v="MA"/>
    <s v="Driller"/>
    <x v="0"/>
    <n v="2021"/>
    <s v="Hispanic"/>
    <s v="Married"/>
    <s v="Fully Meets"/>
    <n v="3"/>
  </r>
  <r>
    <n v="1745"/>
    <s v="Lindsey"/>
    <s v="Langford"/>
    <d v="2022-02-05T00:00:00"/>
    <x v="0"/>
    <x v="0"/>
    <x v="0"/>
    <x v="2"/>
    <s v="Erin Castro"/>
    <s v="lindsey.langford@bilearner.com"/>
    <s v="EW"/>
    <s v="Active"/>
    <s v="Contract"/>
    <s v="Zone C"/>
    <s v="Part-Time"/>
    <s v="Unk"/>
    <m/>
    <x v="0"/>
    <s v="Aerial"/>
    <d v="1989-09-26T00:00:00"/>
    <x v="1275"/>
    <s v="30-39"/>
    <s v="MA"/>
    <s v="Foreman"/>
    <x v="0"/>
    <n v="2090"/>
    <s v="Other"/>
    <s v="Widowed"/>
    <s v="Fully Meets"/>
    <n v="3"/>
  </r>
  <r>
    <n v="1746"/>
    <s v="Brad"/>
    <s v="Pitt"/>
    <d v="2020-04-23T00:00:00"/>
    <x v="498"/>
    <x v="13"/>
    <x v="1"/>
    <x v="0"/>
    <s v="Joshua Gonzalez"/>
    <s v="brad.pitt@bilearner.com"/>
    <s v="WBL"/>
    <s v="Active"/>
    <s v="Full-Time"/>
    <s v="Zone A"/>
    <s v="Full-Time"/>
    <s v="Voluntary"/>
    <s v="Them security hit decide."/>
    <x v="0"/>
    <s v="General - Sga"/>
    <d v="1962-04-06T00:00:00"/>
    <x v="1276"/>
    <s v="60-69"/>
    <s v="MA"/>
    <s v="Vp"/>
    <x v="1"/>
    <n v="2451"/>
    <s v="Hispanic"/>
    <s v="Widowed"/>
    <s v="Fully Meets"/>
    <n v="3"/>
  </r>
  <r>
    <n v="1747"/>
    <s v="Susan"/>
    <s v="Good"/>
    <d v="2023-06-23T00:00:00"/>
    <x v="158"/>
    <x v="11"/>
    <x v="1"/>
    <x v="2"/>
    <s v="Mary Blackwell"/>
    <s v="susan.good@bilearner.com"/>
    <s v="PL"/>
    <s v="Leave of Absence"/>
    <s v="Full-Time"/>
    <s v="Zone A"/>
    <s v="Temporary"/>
    <s v="Resignation"/>
    <s v="Too former relationship risk."/>
    <x v="0"/>
    <s v="Field Operations"/>
    <d v="1992-08-02T00:00:00"/>
    <x v="1277"/>
    <s v="30-39"/>
    <s v="MA"/>
    <s v="Splicer"/>
    <x v="0"/>
    <n v="1886"/>
    <s v="White"/>
    <s v="Divorced"/>
    <s v="Fully Meets"/>
    <n v="3"/>
  </r>
  <r>
    <n v="1748"/>
    <s v="Ashley"/>
    <s v="Rose"/>
    <d v="2022-01-13T00:00:00"/>
    <x v="15"/>
    <x v="34"/>
    <x v="1"/>
    <x v="0"/>
    <s v="Benjamin Hamilton"/>
    <s v="ashley.rose@bilearner.com"/>
    <s v="PYZ"/>
    <s v="Active"/>
    <s v="Part-Time"/>
    <s v="Zone A"/>
    <s v="Temporary"/>
    <s v="Retirement"/>
    <s v="Listen cover book."/>
    <x v="0"/>
    <s v="Underground"/>
    <d v="1973-01-09T00:00:00"/>
    <x v="1278"/>
    <s v="50-59"/>
    <s v="MA"/>
    <s v="Laborer"/>
    <x v="0"/>
    <n v="1886"/>
    <s v="White"/>
    <s v="Widowed"/>
    <s v="Fully Meets"/>
    <n v="3"/>
  </r>
  <r>
    <n v="1749"/>
    <s v="Kaeden"/>
    <s v="Gonzales"/>
    <d v="2020-11-26T00:00:00"/>
    <x v="0"/>
    <x v="0"/>
    <x v="0"/>
    <x v="0"/>
    <s v="Kimberly Wilcox"/>
    <s v="kaeden.gonzales@bilearner.com"/>
    <s v="PYZ"/>
    <s v="Active"/>
    <s v="Contract"/>
    <s v="Zone B"/>
    <s v="Temporary"/>
    <s v="Unk"/>
    <m/>
    <x v="0"/>
    <s v="Field Operations"/>
    <d v="1964-02-03T00:00:00"/>
    <x v="1279"/>
    <s v="60-69"/>
    <s v="MA"/>
    <s v="Project Manager"/>
    <x v="0"/>
    <n v="70227"/>
    <s v="Hispanic"/>
    <s v="Divorced"/>
    <s v="Fully Meets"/>
    <n v="3"/>
  </r>
  <r>
    <n v="1750"/>
    <s v="Alissa"/>
    <s v="Frey"/>
    <d v="2018-12-07T00:00:00"/>
    <x v="0"/>
    <x v="0"/>
    <x v="0"/>
    <x v="0"/>
    <s v="Chase Swanson"/>
    <s v="alissa.frey@bilearner.com"/>
    <s v="WBL"/>
    <s v="Active"/>
    <s v="Full-Time"/>
    <s v="Zone C"/>
    <s v="Full-Time"/>
    <s v="Unk"/>
    <m/>
    <x v="0"/>
    <s v="Field Operations"/>
    <d v="1977-04-11T00:00:00"/>
    <x v="1280"/>
    <s v="40-49"/>
    <s v="MA"/>
    <s v="Tower Hand"/>
    <x v="0"/>
    <n v="3204"/>
    <s v="Other"/>
    <s v="Widowed"/>
    <s v="Fully Meets"/>
    <n v="3"/>
  </r>
  <r>
    <n v="1751"/>
    <s v="Presley"/>
    <s v="Steele"/>
    <d v="2023-04-19T00:00:00"/>
    <x v="0"/>
    <x v="0"/>
    <x v="0"/>
    <x v="0"/>
    <s v="Evan Durham"/>
    <s v="presley.steele@bilearner.com"/>
    <s v="NEL"/>
    <s v="Active"/>
    <s v="Contract"/>
    <s v="Zone C"/>
    <s v="Temporary"/>
    <s v="Unk"/>
    <m/>
    <x v="0"/>
    <s v="General - Con"/>
    <d v="2001-05-29T00:00:00"/>
    <x v="1281"/>
    <s v="20-29"/>
    <s v="MA"/>
    <s v="Lineman"/>
    <x v="0"/>
    <n v="81228"/>
    <s v="Hispanic"/>
    <s v="Widowed"/>
    <s v="Fully Meets"/>
    <n v="3"/>
  </r>
  <r>
    <n v="1752"/>
    <s v="Boston"/>
    <s v="Avila"/>
    <d v="2022-03-05T00:00:00"/>
    <x v="499"/>
    <x v="21"/>
    <x v="1"/>
    <x v="0"/>
    <s v="Mario Johnson MD"/>
    <s v="boston.avila@bilearner.com"/>
    <s v="PL"/>
    <s v="Active"/>
    <s v="Part-Time"/>
    <s v="Zone B"/>
    <s v="Temporary"/>
    <s v="Resignation"/>
    <s v="Person identify music conference."/>
    <x v="0"/>
    <s v="General - Con"/>
    <d v="1982-11-04T00:00:00"/>
    <x v="1282"/>
    <s v="40-49"/>
    <s v="MA"/>
    <s v="Mechanic"/>
    <x v="1"/>
    <n v="56894"/>
    <s v="White"/>
    <s v="Single"/>
    <s v="Fully Meets"/>
    <n v="3"/>
  </r>
  <r>
    <n v="1753"/>
    <s v="Rodolfo"/>
    <s v="Michael"/>
    <d v="2019-06-20T00:00:00"/>
    <x v="500"/>
    <x v="19"/>
    <x v="1"/>
    <x v="0"/>
    <s v="Kimberly Williams"/>
    <s v="rodolfo.michael@bilearner.com"/>
    <s v="BPC"/>
    <s v="Active"/>
    <s v="Contract"/>
    <s v="Zone C"/>
    <s v="Full-Time"/>
    <s v="Resignation"/>
    <s v="Available no skill newspaper herself."/>
    <x v="0"/>
    <s v="Field Operations"/>
    <d v="1943-03-07T00:00:00"/>
    <x v="1283"/>
    <s v="80-89"/>
    <s v="MA"/>
    <s v="Assistant"/>
    <x v="1"/>
    <n v="42759"/>
    <s v="Black"/>
    <s v="Divorced"/>
    <s v="Fully Meets"/>
    <n v="3"/>
  </r>
  <r>
    <n v="1754"/>
    <s v="Felix"/>
    <s v="Fritz"/>
    <d v="2022-09-13T00:00:00"/>
    <x v="0"/>
    <x v="0"/>
    <x v="0"/>
    <x v="0"/>
    <s v="Alejandro Davies"/>
    <s v="felix.fritz@bilearner.com"/>
    <s v="CCDR"/>
    <s v="Active"/>
    <s v="Part-Time"/>
    <s v="Zone C"/>
    <s v="Temporary"/>
    <s v="Unk"/>
    <m/>
    <x v="0"/>
    <s v="Project Management - Con"/>
    <d v="1991-11-18T00:00:00"/>
    <x v="131"/>
    <s v="30-39"/>
    <s v="MA"/>
    <s v="Manager"/>
    <x v="1"/>
    <n v="61961"/>
    <s v="Asian"/>
    <s v="Single"/>
    <s v="Fully Meets"/>
    <n v="3"/>
  </r>
  <r>
    <n v="1755"/>
    <s v="Amira"/>
    <s v="Mcmillan"/>
    <d v="2019-01-02T00:00:00"/>
    <x v="0"/>
    <x v="0"/>
    <x v="0"/>
    <x v="0"/>
    <s v="Duane Anderson"/>
    <s v="amira.mcmillan@bilearner.com"/>
    <s v="SVG"/>
    <s v="Active"/>
    <s v="Part-Time"/>
    <s v="Zone B"/>
    <s v="Full-Time"/>
    <s v="Unk"/>
    <m/>
    <x v="0"/>
    <s v="General - Con"/>
    <d v="1994-10-05T00:00:00"/>
    <x v="1284"/>
    <s v="30-39"/>
    <s v="MA"/>
    <s v="Foreman"/>
    <x v="1"/>
    <n v="45449"/>
    <s v="Other"/>
    <s v="Widowed"/>
    <s v="Fully Meets"/>
    <n v="3"/>
  </r>
  <r>
    <n v="1756"/>
    <s v="Annabelle"/>
    <s v="Graham"/>
    <d v="2022-06-06T00:00:00"/>
    <x v="0"/>
    <x v="0"/>
    <x v="0"/>
    <x v="0"/>
    <s v="David Cooper"/>
    <s v="annabelle.graham@bilearner.com"/>
    <s v="EW"/>
    <s v="Active"/>
    <s v="Part-Time"/>
    <s v="Zone A"/>
    <s v="Part-Time"/>
    <s v="Unk"/>
    <m/>
    <x v="0"/>
    <s v="Splicing"/>
    <d v="1961-03-25T00:00:00"/>
    <x v="1285"/>
    <s v="60-69"/>
    <s v="MA"/>
    <s v="Operator"/>
    <x v="1"/>
    <n v="32636"/>
    <s v="Black"/>
    <s v="Widowed"/>
    <s v="Fully Meets"/>
    <n v="3"/>
  </r>
  <r>
    <n v="1757"/>
    <s v="Leia"/>
    <s v="Mccann"/>
    <d v="2020-01-09T00:00:00"/>
    <x v="0"/>
    <x v="0"/>
    <x v="0"/>
    <x v="0"/>
    <s v="Rebecca Conway"/>
    <s v="leia.mccann@bilearner.com"/>
    <s v="MSC"/>
    <s v="Active"/>
    <s v="Full-Time"/>
    <s v="Zone A"/>
    <s v="Temporary"/>
    <s v="Unk"/>
    <m/>
    <x v="0"/>
    <s v="Finance &amp; Accounting"/>
    <d v="1985-02-01T00:00:00"/>
    <x v="1286"/>
    <s v="40-49"/>
    <s v="MA"/>
    <s v="Director"/>
    <x v="0"/>
    <n v="74346"/>
    <s v="White"/>
    <s v="Widowed"/>
    <s v="Fully Meets"/>
    <n v="3"/>
  </r>
  <r>
    <n v="1758"/>
    <s v="Henry"/>
    <s v="Gray"/>
    <d v="2019-01-03T00:00:00"/>
    <x v="0"/>
    <x v="0"/>
    <x v="0"/>
    <x v="0"/>
    <s v="Melissa Chavez"/>
    <s v="henry.gray@bilearner.com"/>
    <s v="TNS"/>
    <s v="Active"/>
    <s v="Part-Time"/>
    <s v="Zone B"/>
    <s v="Part-Time"/>
    <s v="Unk"/>
    <m/>
    <x v="0"/>
    <s v="Splicing"/>
    <d v="1958-05-22T00:00:00"/>
    <x v="1287"/>
    <s v="60-69"/>
    <s v="MA"/>
    <s v="Administrator"/>
    <x v="1"/>
    <n v="61791"/>
    <s v="White"/>
    <s v="Single"/>
    <s v="Fully Meets"/>
    <n v="3"/>
  </r>
  <r>
    <n v="1759"/>
    <s v="Jose"/>
    <s v="Houston"/>
    <d v="2021-01-23T00:00:00"/>
    <x v="501"/>
    <x v="13"/>
    <x v="1"/>
    <x v="0"/>
    <s v="Patricia Newman"/>
    <s v="jose.houston@bilearner.com"/>
    <s v="PYZ"/>
    <s v="Active"/>
    <s v="Contract"/>
    <s v="Zone B"/>
    <s v="Part-Time"/>
    <s v="Retirement"/>
    <s v="Benefit turn that with well may former if."/>
    <x v="0"/>
    <s v="General - Con"/>
    <d v="1947-12-11T00:00:00"/>
    <x v="1288"/>
    <s v="70-79"/>
    <s v="MA"/>
    <s v="Coordinator"/>
    <x v="1"/>
    <n v="40003"/>
    <s v="White"/>
    <s v="Married"/>
    <s v="Fully Meets"/>
    <n v="3"/>
  </r>
  <r>
    <n v="1760"/>
    <s v="Janessa"/>
    <s v="Mcconnell"/>
    <d v="2020-02-08T00:00:00"/>
    <x v="263"/>
    <x v="8"/>
    <x v="1"/>
    <x v="0"/>
    <s v="Sally Meadows"/>
    <s v="janessa.mcconnell@bilearner.com"/>
    <s v="WBL"/>
    <s v="Active"/>
    <s v="Part-Time"/>
    <s v="Zone C"/>
    <s v="Part-Time"/>
    <s v="Voluntary"/>
    <s v="Simply game everyone despite line."/>
    <x v="0"/>
    <s v="General - Con"/>
    <d v="1993-08-20T00:00:00"/>
    <x v="1289"/>
    <s v="30-39"/>
    <s v="MA"/>
    <s v="Foreman"/>
    <x v="1"/>
    <n v="93320"/>
    <s v="Hispanic"/>
    <s v="Single"/>
    <s v="Fully Meets"/>
    <n v="3"/>
  </r>
  <r>
    <n v="1761"/>
    <s v="Samson"/>
    <s v="Ellis"/>
    <d v="2021-10-29T00:00:00"/>
    <x v="502"/>
    <x v="28"/>
    <x v="1"/>
    <x v="0"/>
    <s v="Sara Golden"/>
    <s v="samson.ellis@bilearner.com"/>
    <s v="NEL"/>
    <s v="Voluntarily Terminated"/>
    <s v="Contract"/>
    <s v="Zone C"/>
    <s v="Temporary"/>
    <s v="Voluntary"/>
    <s v="Ahead onto current situation speech while."/>
    <x v="0"/>
    <s v="Field Operations"/>
    <d v="1961-05-16T00:00:00"/>
    <x v="1290"/>
    <s v="60-69"/>
    <s v="MA"/>
    <s v="Technician"/>
    <x v="0"/>
    <n v="97689"/>
    <s v="Other"/>
    <s v="Married"/>
    <s v="Fully Meets"/>
    <n v="3"/>
  </r>
  <r>
    <n v="1762"/>
    <s v="Lauren"/>
    <s v="Kent"/>
    <d v="2023-07-04T00:00:00"/>
    <x v="309"/>
    <x v="11"/>
    <x v="1"/>
    <x v="0"/>
    <s v="Roger Reed"/>
    <s v="lauren.kent@bilearner.com"/>
    <s v="PL"/>
    <s v="Voluntarily Terminated"/>
    <s v="Contract"/>
    <s v="Zone B"/>
    <s v="Part-Time"/>
    <s v="Voluntary"/>
    <s v="Myself produce sit outside after."/>
    <x v="0"/>
    <s v="Wireless"/>
    <d v="2001-02-19T00:00:00"/>
    <x v="1291"/>
    <s v="20-29"/>
    <s v="MA"/>
    <s v="Foreman"/>
    <x v="0"/>
    <n v="37569"/>
    <s v="White"/>
    <s v="Divorced"/>
    <s v="Fully Meets"/>
    <n v="3"/>
  </r>
  <r>
    <n v="1763"/>
    <s v="Mckenzie"/>
    <s v="Mack"/>
    <d v="2023-04-06T00:00:00"/>
    <x v="0"/>
    <x v="0"/>
    <x v="0"/>
    <x v="0"/>
    <s v="Debra Boyer"/>
    <s v="mckenzie.mack@bilearner.com"/>
    <s v="BPC"/>
    <s v="Active"/>
    <s v="Part-Time"/>
    <s v="Zone B"/>
    <s v="Full-Time"/>
    <s v="Unk"/>
    <m/>
    <x v="0"/>
    <s v="Engineers"/>
    <d v="1950-01-13T00:00:00"/>
    <x v="1292"/>
    <s v="70-79"/>
    <s v="MA"/>
    <s v="Model Assistant"/>
    <x v="0"/>
    <n v="11574"/>
    <s v="Asian"/>
    <s v="Widowed"/>
    <s v="Fully Meets"/>
    <n v="3"/>
  </r>
  <r>
    <n v="1764"/>
    <s v="Donavan"/>
    <s v="Chavez"/>
    <d v="2023-01-17T00:00:00"/>
    <x v="0"/>
    <x v="0"/>
    <x v="0"/>
    <x v="0"/>
    <s v="Robert Rios"/>
    <s v="donavan.chavez@bilearner.com"/>
    <s v="CCDR"/>
    <s v="Active"/>
    <s v="Full-Time"/>
    <s v="Zone A"/>
    <s v="Temporary"/>
    <s v="Unk"/>
    <m/>
    <x v="0"/>
    <s v="Engineers"/>
    <d v="1949-01-02T00:00:00"/>
    <x v="1293"/>
    <s v="70-79"/>
    <s v="MA"/>
    <s v="Engineer"/>
    <x v="0"/>
    <n v="18917"/>
    <s v="Black"/>
    <s v="Married"/>
    <s v="Fully Meets"/>
    <n v="3"/>
  </r>
  <r>
    <n v="1765"/>
    <s v="Haiden"/>
    <s v="Coffey"/>
    <d v="2019-10-17T00:00:00"/>
    <x v="0"/>
    <x v="0"/>
    <x v="0"/>
    <x v="2"/>
    <s v="Kyle Bell"/>
    <s v="haiden.coffey@bilearner.com"/>
    <s v="BPC"/>
    <s v="Active"/>
    <s v="Contract"/>
    <s v="Zone C"/>
    <s v="Part-Time"/>
    <s v="Unk"/>
    <m/>
    <x v="0"/>
    <s v="Project Management - Con"/>
    <d v="1991-09-07T00:00:00"/>
    <x v="1294"/>
    <s v="30-39"/>
    <s v="MA"/>
    <s v="Field Project Manager"/>
    <x v="0"/>
    <n v="5819"/>
    <s v="Asian"/>
    <s v="Divorced"/>
    <s v="Fully Meets"/>
    <n v="3"/>
  </r>
  <r>
    <n v="1766"/>
    <s v="Kasey"/>
    <s v="Alexander"/>
    <d v="2019-06-22T00:00:00"/>
    <x v="101"/>
    <x v="36"/>
    <x v="1"/>
    <x v="0"/>
    <s v="Michelle Herrera"/>
    <s v="kasey.alexander@bilearner.com"/>
    <s v="PYZ"/>
    <s v="Active"/>
    <s v="Contract"/>
    <s v="Zone B"/>
    <s v="Temporary"/>
    <s v="Resignation"/>
    <s v="Reflect important account keep eye accept."/>
    <x v="0"/>
    <s v="Field Operations"/>
    <d v="1957-07-15T00:00:00"/>
    <x v="1295"/>
    <s v="60-69"/>
    <s v="MA"/>
    <s v="Laborer"/>
    <x v="0"/>
    <n v="75004"/>
    <s v="Asian"/>
    <s v="Married"/>
    <s v="Fully Meets"/>
    <n v="3"/>
  </r>
  <r>
    <n v="1767"/>
    <s v="Kenneth"/>
    <s v="Peters"/>
    <d v="2023-02-10T00:00:00"/>
    <x v="76"/>
    <x v="8"/>
    <x v="1"/>
    <x v="0"/>
    <s v="Renee Beasley"/>
    <s v="kenneth.peters@bilearner.com"/>
    <s v="WBL"/>
    <s v="Active"/>
    <s v="Contract"/>
    <s v="Zone A"/>
    <s v="Full-Time"/>
    <s v="Retirement"/>
    <s v="Maintain material discover discover."/>
    <x v="0"/>
    <s v="General - Con"/>
    <d v="1995-12-31T00:00:00"/>
    <x v="1296"/>
    <s v="20-29"/>
    <s v="MA"/>
    <s v="Supervisor"/>
    <x v="0"/>
    <n v="39000"/>
    <s v="White"/>
    <s v="Divorced"/>
    <s v="Fully Meets"/>
    <n v="3"/>
  </r>
  <r>
    <n v="1768"/>
    <s v="Lucia"/>
    <s v="Hudson"/>
    <d v="2022-10-13T00:00:00"/>
    <x v="503"/>
    <x v="4"/>
    <x v="1"/>
    <x v="0"/>
    <s v="Scott Graves"/>
    <s v="lucia.hudson@bilearner.com"/>
    <s v="NEL"/>
    <s v="Active"/>
    <s v="Contract"/>
    <s v="Zone C"/>
    <s v="Temporary"/>
    <s v="Voluntary"/>
    <s v="Ask station everything race feeling by although."/>
    <x v="0"/>
    <s v="Aerial"/>
    <d v="1977-02-26T00:00:00"/>
    <x v="1297"/>
    <s v="40-49"/>
    <s v="MA"/>
    <s v="Lineman"/>
    <x v="0"/>
    <n v="73245"/>
    <s v="Black"/>
    <s v="Married"/>
    <s v="Fully Meets"/>
    <n v="3"/>
  </r>
  <r>
    <n v="1769"/>
    <s v="Rashad"/>
    <s v="Randall"/>
    <d v="2023-03-07T00:00:00"/>
    <x v="247"/>
    <x v="21"/>
    <x v="1"/>
    <x v="0"/>
    <s v="Bryan Harvey"/>
    <s v="rashad.randall@bilearner.com"/>
    <s v="PL"/>
    <s v="Active"/>
    <s v="Contract"/>
    <s v="Zone B"/>
    <s v="Temporary"/>
    <s v="Resignation"/>
    <s v="State voice performance crime."/>
    <x v="0"/>
    <s v="Engineers"/>
    <d v="1974-04-29T00:00:00"/>
    <x v="1298"/>
    <s v="50-59"/>
    <s v="MA"/>
    <s v="Technician"/>
    <x v="1"/>
    <n v="83360"/>
    <s v="Hispanic"/>
    <s v="Widowed"/>
    <s v="Fully Meets"/>
    <n v="3"/>
  </r>
  <r>
    <n v="1770"/>
    <s v="Hayley"/>
    <s v="York"/>
    <d v="2018-09-12T00:00:00"/>
    <x v="0"/>
    <x v="0"/>
    <x v="0"/>
    <x v="0"/>
    <s v="John Ramirez"/>
    <s v="hayley.york@bilearner.com"/>
    <s v="BPC"/>
    <s v="Active"/>
    <s v="Part-Time"/>
    <s v="Zone A"/>
    <s v="Full-Time"/>
    <s v="Unk"/>
    <m/>
    <x v="0"/>
    <s v="General - Sga"/>
    <d v="1971-03-05T00:00:00"/>
    <x v="1299"/>
    <s v="50-59"/>
    <s v="MA"/>
    <s v="Director"/>
    <x v="1"/>
    <n v="2072"/>
    <s v="Hispanic"/>
    <s v="Single"/>
    <s v="Fully Meets"/>
    <n v="3"/>
  </r>
  <r>
    <n v="1771"/>
    <s v="Salma"/>
    <s v="Shepard"/>
    <d v="2020-06-27T00:00:00"/>
    <x v="0"/>
    <x v="0"/>
    <x v="0"/>
    <x v="0"/>
    <s v="David Reid"/>
    <s v="salma.shepard@bilearner.com"/>
    <s v="CCDR"/>
    <s v="Active"/>
    <s v="Part-Time"/>
    <s v="Zone C"/>
    <s v="Part-Time"/>
    <s v="Unk"/>
    <m/>
    <x v="0"/>
    <s v="Shop (Fleet)"/>
    <d v="1950-08-27T00:00:00"/>
    <x v="1300"/>
    <s v="70-79"/>
    <s v="MA"/>
    <s v="Mechanic"/>
    <x v="1"/>
    <n v="16902"/>
    <s v="Hispanic"/>
    <s v="Widowed"/>
    <s v="Fully Meets"/>
    <n v="3"/>
  </r>
  <r>
    <n v="1772"/>
    <s v="Hallie"/>
    <s v="Thornton"/>
    <d v="2018-12-28T00:00:00"/>
    <x v="504"/>
    <x v="51"/>
    <x v="1"/>
    <x v="0"/>
    <s v="Jamie Holloway"/>
    <s v="hallie.thornton@bilearner.com"/>
    <s v="SVG"/>
    <s v="Active"/>
    <s v="Contract"/>
    <s v="Zone A"/>
    <s v="Part-Time"/>
    <s v="Resignation"/>
    <s v="Each bring star week kitchen without nature."/>
    <x v="0"/>
    <s v="General - Con"/>
    <d v="1954-06-28T00:00:00"/>
    <x v="1301"/>
    <s v="70-79"/>
    <s v="MA"/>
    <s v="Laborer"/>
    <x v="1"/>
    <n v="70792"/>
    <s v="Asian"/>
    <s v="Widowed"/>
    <s v="Fully Meets"/>
    <n v="3"/>
  </r>
  <r>
    <n v="1773"/>
    <s v="Tiana"/>
    <s v="Bishop"/>
    <d v="2021-01-20T00:00:00"/>
    <x v="243"/>
    <x v="7"/>
    <x v="1"/>
    <x v="0"/>
    <s v="Mitchell Woods"/>
    <s v="tiana.bishop@bilearner.com"/>
    <s v="EW"/>
    <s v="Active"/>
    <s v="Part-Time"/>
    <s v="Zone B"/>
    <s v="Temporary"/>
    <s v="Retirement"/>
    <s v="Though resource simple health bring."/>
    <x v="0"/>
    <s v="General - Eng"/>
    <d v="1942-03-22T00:00:00"/>
    <x v="1302"/>
    <s v="80-89"/>
    <s v="MA"/>
    <s v="Administrative"/>
    <x v="1"/>
    <n v="25699"/>
    <s v="Black"/>
    <s v="Married"/>
    <s v="Fully Meets"/>
    <n v="3"/>
  </r>
  <r>
    <n v="1774"/>
    <s v="Regina"/>
    <s v="Garcia"/>
    <d v="2019-09-14T00:00:00"/>
    <x v="159"/>
    <x v="44"/>
    <x v="1"/>
    <x v="0"/>
    <s v="Aaron Cochran"/>
    <s v="regina.garcia@bilearner.com"/>
    <s v="MSC"/>
    <s v="Active"/>
    <s v="Full-Time"/>
    <s v="Zone B"/>
    <s v="Part-Time"/>
    <s v="Involuntary"/>
    <s v="Wear television particular."/>
    <x v="0"/>
    <s v="Field Operations"/>
    <d v="1989-09-24T00:00:00"/>
    <x v="1303"/>
    <s v="30-39"/>
    <s v="MA"/>
    <s v="Technician"/>
    <x v="0"/>
    <n v="96290"/>
    <s v="Asian"/>
    <s v="Widowed"/>
    <s v="Fully Meets"/>
    <n v="3"/>
  </r>
  <r>
    <n v="1775"/>
    <s v="Julie"/>
    <s v="Cochran"/>
    <d v="2018-10-06T00:00:00"/>
    <x v="505"/>
    <x v="1"/>
    <x v="1"/>
    <x v="0"/>
    <s v="Scott Smith"/>
    <s v="julie.cochran@bilearner.com"/>
    <s v="TNS"/>
    <s v="Active"/>
    <s v="Contract"/>
    <s v="Zone A"/>
    <s v="Full-Time"/>
    <s v="Involuntary"/>
    <s v="Sing participant involve themselves plan."/>
    <x v="0"/>
    <s v="Engineers"/>
    <d v="1997-05-11T00:00:00"/>
    <x v="1304"/>
    <s v="20-29"/>
    <s v="MA"/>
    <s v="Engineer"/>
    <x v="1"/>
    <n v="23434"/>
    <s v="Black"/>
    <s v="Single"/>
    <s v="Fully Meets"/>
    <n v="3"/>
  </r>
  <r>
    <n v="1776"/>
    <s v="Yamilet"/>
    <s v="Pierce"/>
    <d v="2021-08-03T00:00:00"/>
    <x v="506"/>
    <x v="1"/>
    <x v="1"/>
    <x v="0"/>
    <s v="Lucas Rodriguez"/>
    <s v="yamilet.pierce@bilearner.com"/>
    <s v="PYZ"/>
    <s v="Active"/>
    <s v="Full-Time"/>
    <s v="Zone C"/>
    <s v="Temporary"/>
    <s v="Retirement"/>
    <s v="Only alone imagine. Loss minute girl."/>
    <x v="0"/>
    <s v="Project Management - Con"/>
    <d v="1955-03-11T00:00:00"/>
    <x v="1305"/>
    <s v="70-79"/>
    <s v="MA"/>
    <s v="Engineer"/>
    <x v="1"/>
    <n v="49243"/>
    <s v="Asian"/>
    <s v="Divorced"/>
    <s v="Fully Meets"/>
    <n v="3"/>
  </r>
  <r>
    <n v="1777"/>
    <s v="Amare"/>
    <s v="Hartman"/>
    <d v="2019-07-05T00:00:00"/>
    <x v="507"/>
    <x v="36"/>
    <x v="1"/>
    <x v="0"/>
    <s v="Brian Rogers"/>
    <s v="amare.hartman@bilearner.com"/>
    <s v="WBL"/>
    <s v="Active"/>
    <s v="Full-Time"/>
    <s v="Zone B"/>
    <s v="Temporary"/>
    <s v="Involuntary"/>
    <s v="Professor late television spend foreign."/>
    <x v="0"/>
    <s v="Splicing"/>
    <d v="1962-04-25T00:00:00"/>
    <x v="1306"/>
    <s v="60-69"/>
    <s v="MA"/>
    <s v="Splicer"/>
    <x v="0"/>
    <n v="64893"/>
    <s v="Hispanic"/>
    <s v="Single"/>
    <s v="Fully Meets"/>
    <n v="3"/>
  </r>
  <r>
    <n v="1778"/>
    <s v="Cannon"/>
    <s v="Lee"/>
    <d v="2019-04-25T00:00:00"/>
    <x v="0"/>
    <x v="0"/>
    <x v="0"/>
    <x v="0"/>
    <s v="Brandon Mcdonald"/>
    <s v="cannon.lee@bilearner.com"/>
    <s v="NEL"/>
    <s v="Active"/>
    <s v="Full-Time"/>
    <s v="Zone B"/>
    <s v="Full-Time"/>
    <s v="Unk"/>
    <m/>
    <x v="0"/>
    <s v="General - Con"/>
    <d v="1949-05-18T00:00:00"/>
    <x v="1307"/>
    <s v="70-79"/>
    <s v="MA"/>
    <s v="Foreman"/>
    <x v="0"/>
    <n v="91836"/>
    <s v="Other"/>
    <s v="Widowed"/>
    <s v="Fully Meets"/>
    <n v="3"/>
  </r>
  <r>
    <n v="1779"/>
    <s v="Yael"/>
    <s v="Hodge"/>
    <d v="2023-07-15T00:00:00"/>
    <x v="0"/>
    <x v="0"/>
    <x v="0"/>
    <x v="0"/>
    <s v="Christina Cohen"/>
    <s v="yael.hodge@bilearner.com"/>
    <s v="PL"/>
    <s v="Active"/>
    <s v="Full-Time"/>
    <s v="Zone A"/>
    <s v="Temporary"/>
    <s v="Unk"/>
    <m/>
    <x v="0"/>
    <s v="Project Management - Con"/>
    <d v="1961-05-04T00:00:00"/>
    <x v="1308"/>
    <s v="60-69"/>
    <s v="MA"/>
    <s v="Director"/>
    <x v="0"/>
    <n v="85791"/>
    <s v="Other"/>
    <s v="Married"/>
    <s v="Fully Meets"/>
    <n v="3"/>
  </r>
  <r>
    <n v="1780"/>
    <s v="Colton"/>
    <s v="Booker"/>
    <d v="2022-12-10T00:00:00"/>
    <x v="224"/>
    <x v="8"/>
    <x v="1"/>
    <x v="0"/>
    <s v="Jason Taylor"/>
    <s v="colton.booker@bilearner.com"/>
    <s v="BPC"/>
    <s v="Active"/>
    <s v="Contract"/>
    <s v="Zone C"/>
    <s v="Temporary"/>
    <s v="Retirement"/>
    <s v="Half nice continue serious move lay itself."/>
    <x v="0"/>
    <s v="Field Operations"/>
    <d v="1993-07-11T00:00:00"/>
    <x v="1309"/>
    <s v="30-39"/>
    <s v="MA"/>
    <s v="Engineer"/>
    <x v="0"/>
    <n v="17208"/>
    <s v="Hispanic"/>
    <s v="Widowed"/>
    <s v="Fully Meets"/>
    <n v="3"/>
  </r>
  <r>
    <n v="1781"/>
    <s v="Abril"/>
    <s v="Cunningham"/>
    <d v="2019-05-02T00:00:00"/>
    <x v="0"/>
    <x v="0"/>
    <x v="0"/>
    <x v="0"/>
    <s v="Angela Maxwell"/>
    <s v="abril.cunningham@bilearner.com"/>
    <s v="CCDR"/>
    <s v="Active"/>
    <s v="Contract"/>
    <s v="Zone A"/>
    <s v="Part-Time"/>
    <s v="Unk"/>
    <m/>
    <x v="0"/>
    <s v="General - Sga"/>
    <d v="1983-12-11T00:00:00"/>
    <x v="1310"/>
    <s v="40-49"/>
    <s v="MA"/>
    <s v="Supervisor"/>
    <x v="0"/>
    <n v="88454"/>
    <s v="White"/>
    <s v="Divorced"/>
    <s v="Fully Meets"/>
    <n v="3"/>
  </r>
  <r>
    <n v="1782"/>
    <s v="Braxton"/>
    <s v="House"/>
    <d v="2019-01-13T00:00:00"/>
    <x v="508"/>
    <x v="56"/>
    <x v="1"/>
    <x v="2"/>
    <s v="Kenneth Dean"/>
    <s v="braxton.house@bilearner.com"/>
    <s v="NEL"/>
    <s v="Voluntarily Terminated"/>
    <s v="Contract"/>
    <s v="Zone A"/>
    <s v="Temporary"/>
    <s v="Retirement"/>
    <s v="Material as already course. See our realize."/>
    <x v="0"/>
    <s v="Field Operations"/>
    <d v="1950-10-08T00:00:00"/>
    <x v="1311"/>
    <s v="70-79"/>
    <s v="MA"/>
    <s v="Groundman"/>
    <x v="0"/>
    <n v="69805"/>
    <s v="Other"/>
    <s v="Married"/>
    <s v="Fully Meets"/>
    <n v="3"/>
  </r>
  <r>
    <n v="1783"/>
    <s v="Destiney"/>
    <s v="Pearson"/>
    <d v="2021-06-09T00:00:00"/>
    <x v="0"/>
    <x v="0"/>
    <x v="0"/>
    <x v="0"/>
    <s v="Julie Smith"/>
    <s v="destiney.pearson@bilearner.com"/>
    <s v="PYZ"/>
    <s v="Active"/>
    <s v="Part-Time"/>
    <s v="Zone C"/>
    <s v="Part-Time"/>
    <s v="Unk"/>
    <m/>
    <x v="0"/>
    <s v="General - Con"/>
    <d v="1981-12-07T00:00:00"/>
    <x v="1312"/>
    <s v="40-49"/>
    <s v="MA"/>
    <s v="Laborer"/>
    <x v="0"/>
    <n v="27170"/>
    <s v="White"/>
    <s v="Widowed"/>
    <s v="Fully Meets"/>
    <n v="3"/>
  </r>
  <r>
    <n v="1784"/>
    <s v="Trystan"/>
    <s v="Ramos"/>
    <d v="2023-08-02T00:00:00"/>
    <x v="509"/>
    <x v="11"/>
    <x v="1"/>
    <x v="0"/>
    <s v="Mr. John Thomas"/>
    <s v="trystan.ramos@bilearner.com"/>
    <s v="WBL"/>
    <s v="Active"/>
    <s v="Part-Time"/>
    <s v="Zone A"/>
    <s v="Temporary"/>
    <s v="Retirement"/>
    <s v="Need challenge education bank upon reach fall."/>
    <x v="0"/>
    <s v="General - Con"/>
    <d v="1971-03-30T00:00:00"/>
    <x v="1313"/>
    <s v="50-59"/>
    <s v="MA"/>
    <s v="Technician"/>
    <x v="0"/>
    <n v="14325"/>
    <s v="Other"/>
    <s v="Divorced"/>
    <s v="Fully Meets"/>
    <n v="3"/>
  </r>
  <r>
    <n v="1785"/>
    <s v="Miley"/>
    <s v="Gutierrez"/>
    <d v="2023-06-17T00:00:00"/>
    <x v="0"/>
    <x v="0"/>
    <x v="0"/>
    <x v="0"/>
    <s v="Michael Mcgee PhD"/>
    <s v="miley.gutierrez@bilearner.com"/>
    <s v="NEL"/>
    <s v="Active"/>
    <s v="Full-Time"/>
    <s v="Zone C"/>
    <s v="Full-Time"/>
    <s v="Unk"/>
    <m/>
    <x v="0"/>
    <s v="Technology / It"/>
    <d v="1950-01-17T00:00:00"/>
    <x v="1314"/>
    <s v="70-79"/>
    <s v="MA"/>
    <s v="Director"/>
    <x v="0"/>
    <n v="39152"/>
    <s v="White"/>
    <s v="Widowed"/>
    <s v="Fully Meets"/>
    <n v="3"/>
  </r>
  <r>
    <n v="1786"/>
    <s v="Tara"/>
    <s v="Hoover"/>
    <d v="2022-03-31T00:00:00"/>
    <x v="510"/>
    <x v="8"/>
    <x v="1"/>
    <x v="0"/>
    <s v="Daniel Banks"/>
    <s v="tara.hoover@bilearner.com"/>
    <s v="PL"/>
    <s v="Active"/>
    <s v="Full-Time"/>
    <s v="Zone A"/>
    <s v="Temporary"/>
    <s v="Resignation"/>
    <s v="Treatment itself various campaign."/>
    <x v="0"/>
    <s v="Field Operations"/>
    <d v="1979-11-10T00:00:00"/>
    <x v="1315"/>
    <s v="40-49"/>
    <s v="MA"/>
    <s v="Laborer"/>
    <x v="1"/>
    <n v="67173"/>
    <s v="Hispanic"/>
    <s v="Widowed"/>
    <s v="Fully Meets"/>
    <n v="3"/>
  </r>
  <r>
    <n v="1787"/>
    <s v="Layla"/>
    <s v="Gutierrez"/>
    <d v="2019-04-06T00:00:00"/>
    <x v="511"/>
    <x v="40"/>
    <x v="1"/>
    <x v="0"/>
    <s v="Edward Peterson"/>
    <s v="layla.gutierrez@bilearner.com"/>
    <s v="BPC"/>
    <s v="Active"/>
    <s v="Contract"/>
    <s v="Zone B"/>
    <s v="Temporary"/>
    <s v="Voluntary"/>
    <s v="Perform question beyond article."/>
    <x v="0"/>
    <s v="Engineers"/>
    <d v="1956-07-10T00:00:00"/>
    <x v="1316"/>
    <s v="60-69"/>
    <s v="MA"/>
    <s v="Engineer"/>
    <x v="1"/>
    <n v="76007"/>
    <s v="Hispanic"/>
    <s v="Divorced"/>
    <s v="Fully Meets"/>
    <n v="3"/>
  </r>
  <r>
    <n v="1788"/>
    <s v="Jakayla"/>
    <s v="Hall"/>
    <d v="2020-07-11T00:00:00"/>
    <x v="0"/>
    <x v="0"/>
    <x v="0"/>
    <x v="0"/>
    <s v="Reginald Hernandez"/>
    <s v="jakayla.hall@bilearner.com"/>
    <s v="CCDR"/>
    <s v="Active"/>
    <s v="Contract"/>
    <s v="Zone C"/>
    <s v="Full-Time"/>
    <s v="Unk"/>
    <m/>
    <x v="0"/>
    <s v="Field Operations"/>
    <d v="1976-02-08T00:00:00"/>
    <x v="1317"/>
    <s v="40-49"/>
    <s v="MA"/>
    <s v="Engineer"/>
    <x v="1"/>
    <n v="50833"/>
    <s v="Other"/>
    <s v="Divorced"/>
    <s v="Fully Meets"/>
    <n v="3"/>
  </r>
  <r>
    <n v="1789"/>
    <s v="Jayson"/>
    <s v="Ferguson"/>
    <d v="2023-04-22T00:00:00"/>
    <x v="0"/>
    <x v="0"/>
    <x v="0"/>
    <x v="0"/>
    <s v="Danielle Smith"/>
    <s v="jayson.ferguson@bilearner.com"/>
    <s v="SVG"/>
    <s v="Active"/>
    <s v="Contract"/>
    <s v="Zone C"/>
    <s v="Part-Time"/>
    <s v="Unk"/>
    <m/>
    <x v="0"/>
    <s v="Engineers"/>
    <d v="1963-02-17T00:00:00"/>
    <x v="1318"/>
    <s v="60-69"/>
    <s v="MA"/>
    <s v="Engineer"/>
    <x v="1"/>
    <n v="54218"/>
    <s v="Other"/>
    <s v="Widowed"/>
    <s v="Fully Meets"/>
    <n v="3"/>
  </r>
  <r>
    <n v="1790"/>
    <s v="Nick"/>
    <s v="Daniels"/>
    <d v="2022-12-02T00:00:00"/>
    <x v="448"/>
    <x v="26"/>
    <x v="1"/>
    <x v="0"/>
    <s v="Sara Smith"/>
    <s v="nick.daniels@bilearner.com"/>
    <s v="EW"/>
    <s v="Active"/>
    <s v="Part-Time"/>
    <s v="Zone B"/>
    <s v="Part-Time"/>
    <s v="Resignation"/>
    <s v="Marriage almost cold sort public major cut."/>
    <x v="0"/>
    <s v="Aerial"/>
    <d v="1956-03-09T00:00:00"/>
    <x v="1319"/>
    <s v="60-69"/>
    <s v="MA"/>
    <s v="Lineman"/>
    <x v="0"/>
    <n v="54589"/>
    <s v="Asian"/>
    <s v="Divorced"/>
    <s v="Fully Meets"/>
    <n v="3"/>
  </r>
  <r>
    <n v="1791"/>
    <s v="Marvin"/>
    <s v="Abbott"/>
    <d v="2021-03-06T00:00:00"/>
    <x v="75"/>
    <x v="7"/>
    <x v="1"/>
    <x v="0"/>
    <s v="Becky Cardenas"/>
    <s v="marvin.abbott@bilearner.com"/>
    <s v="MSC"/>
    <s v="Active"/>
    <s v="Contract"/>
    <s v="Zone A"/>
    <s v="Temporary"/>
    <s v="Resignation"/>
    <s v="Year prove but moment house defense."/>
    <x v="0"/>
    <s v="Wireline Construction"/>
    <d v="1981-08-02T00:00:00"/>
    <x v="1320"/>
    <s v="40-49"/>
    <s v="MA"/>
    <s v="Clerk"/>
    <x v="0"/>
    <n v="9310"/>
    <s v="Hispanic"/>
    <s v="Divorced"/>
    <s v="Fully Meets"/>
    <n v="3"/>
  </r>
  <r>
    <n v="1792"/>
    <s v="Sawyer"/>
    <s v="Oliver"/>
    <d v="2019-05-21T00:00:00"/>
    <x v="0"/>
    <x v="0"/>
    <x v="0"/>
    <x v="0"/>
    <s v="Brittany Olson"/>
    <s v="sawyer.oliver@bilearner.com"/>
    <s v="TNS"/>
    <s v="Active"/>
    <s v="Full-Time"/>
    <s v="Zone C"/>
    <s v="Temporary"/>
    <s v="Unk"/>
    <m/>
    <x v="0"/>
    <s v="Project Management - Eng"/>
    <d v="1950-04-02T00:00:00"/>
    <x v="1321"/>
    <s v="70-79"/>
    <s v="MA"/>
    <s v="Planner"/>
    <x v="1"/>
    <n v="6449"/>
    <s v="Black"/>
    <s v="Divorced"/>
    <s v="Fully Meets"/>
    <n v="3"/>
  </r>
  <r>
    <n v="1793"/>
    <s v="Linda"/>
    <s v="Barajas"/>
    <d v="2018-10-23T00:00:00"/>
    <x v="338"/>
    <x v="50"/>
    <x v="1"/>
    <x v="0"/>
    <s v="Victor Blair"/>
    <s v="linda.barajas@bilearner.com"/>
    <s v="BPC"/>
    <s v="Active"/>
    <s v="Full-Time"/>
    <s v="Zone B"/>
    <s v="Temporary"/>
    <s v="Resignation"/>
    <s v="Fight cup mean money easy stock stock strategy."/>
    <x v="0"/>
    <s v="Executive"/>
    <d v="1945-05-22T00:00:00"/>
    <x v="1322"/>
    <s v="80-89"/>
    <s v="MA"/>
    <s v="Director"/>
    <x v="0"/>
    <n v="77756"/>
    <s v="Hispanic"/>
    <s v="Single"/>
    <s v="Fully Meets"/>
    <n v="3"/>
  </r>
  <r>
    <n v="1794"/>
    <s v="Chance"/>
    <s v="Blackwell"/>
    <d v="2021-05-26T00:00:00"/>
    <x v="0"/>
    <x v="0"/>
    <x v="0"/>
    <x v="0"/>
    <s v="James Ashley"/>
    <s v="chance.blackwell@bilearner.com"/>
    <s v="CCDR"/>
    <s v="Active"/>
    <s v="Contract"/>
    <s v="Zone A"/>
    <s v="Temporary"/>
    <s v="Unk"/>
    <m/>
    <x v="0"/>
    <s v="General - Sga"/>
    <d v="1963-08-13T00:00:00"/>
    <x v="1323"/>
    <s v="60-69"/>
    <s v="MA"/>
    <s v="Administrator"/>
    <x v="0"/>
    <n v="95802"/>
    <s v="White"/>
    <s v="Widowed"/>
    <s v="Fully Meets"/>
    <n v="3"/>
  </r>
  <r>
    <n v="1795"/>
    <s v="Antonio"/>
    <s v="Mccoy"/>
    <d v="2019-12-01T00:00:00"/>
    <x v="512"/>
    <x v="4"/>
    <x v="1"/>
    <x v="0"/>
    <s v="Shawn Howard"/>
    <s v="antonio.mccoy@bilearner.com"/>
    <s v="EW"/>
    <s v="Voluntarily Terminated"/>
    <s v="Full-Time"/>
    <s v="Zone B"/>
    <s v="Part-Time"/>
    <s v="Involuntary"/>
    <s v="Soon voice play will Mr card physical."/>
    <x v="0"/>
    <s v="Yard (Material Handling)"/>
    <d v="1960-04-04T00:00:00"/>
    <x v="1324"/>
    <s v="60-69"/>
    <s v="MA"/>
    <s v="Manager"/>
    <x v="0"/>
    <n v="71561"/>
    <s v="Asian"/>
    <s v="Widowed"/>
    <s v="Fully Meets"/>
    <n v="3"/>
  </r>
  <r>
    <n v="1796"/>
    <s v="Emmett"/>
    <s v="Mercado"/>
    <d v="2021-06-07T00:00:00"/>
    <x v="513"/>
    <x v="18"/>
    <x v="1"/>
    <x v="0"/>
    <s v="Pamela Cruz"/>
    <s v="emmett.mercado@bilearner.com"/>
    <s v="MSC"/>
    <s v="Voluntarily Terminated"/>
    <s v="Contract"/>
    <s v="Zone A"/>
    <s v="Full-Time"/>
    <s v="Involuntary"/>
    <s v="Eight age article law stop quickly."/>
    <x v="0"/>
    <s v="Wireless"/>
    <d v="1976-06-26T00:00:00"/>
    <x v="1325"/>
    <s v="40-49"/>
    <s v="MA"/>
    <s v="Driver"/>
    <x v="0"/>
    <n v="9967"/>
    <s v="Hispanic"/>
    <s v="Divorced"/>
    <s v="Fully Meets"/>
    <n v="3"/>
  </r>
  <r>
    <n v="1797"/>
    <s v="Clara"/>
    <s v="Wheeler"/>
    <d v="2020-10-13T00:00:00"/>
    <x v="514"/>
    <x v="24"/>
    <x v="1"/>
    <x v="0"/>
    <s v="Jennifer Harrington"/>
    <s v="clara.wheeler@bilearner.com"/>
    <s v="NEL"/>
    <s v="Active"/>
    <s v="Full-Time"/>
    <s v="Zone A"/>
    <s v="Full-Time"/>
    <s v="Voluntary"/>
    <s v="Us do by over. Source today then between."/>
    <x v="0"/>
    <s v="General - Con"/>
    <d v="1987-09-18T00:00:00"/>
    <x v="1326"/>
    <s v="30-39"/>
    <s v="MA"/>
    <s v="Laborer"/>
    <x v="0"/>
    <n v="63255"/>
    <s v="Hispanic"/>
    <s v="Widowed"/>
    <s v="Fully Meets"/>
    <n v="3"/>
  </r>
  <r>
    <n v="1798"/>
    <s v="Kieran"/>
    <s v="Morse"/>
    <d v="2022-10-30T00:00:00"/>
    <x v="0"/>
    <x v="0"/>
    <x v="0"/>
    <x v="2"/>
    <s v="Kathryn Avila"/>
    <s v="kieran.morse@bilearner.com"/>
    <s v="PL"/>
    <s v="Active"/>
    <s v="Part-Time"/>
    <s v="Zone A"/>
    <s v="Full-Time"/>
    <s v="Unk"/>
    <m/>
    <x v="0"/>
    <s v="Splicing"/>
    <d v="1985-12-07T00:00:00"/>
    <x v="18"/>
    <s v="40-49"/>
    <s v="MA"/>
    <s v="Splicer"/>
    <x v="0"/>
    <n v="34441"/>
    <s v="Black"/>
    <s v="Widowed"/>
    <s v="Fully Meets"/>
    <n v="3"/>
  </r>
  <r>
    <n v="1799"/>
    <s v="Aliyah"/>
    <s v="Schmitt"/>
    <d v="2022-09-04T00:00:00"/>
    <x v="129"/>
    <x v="27"/>
    <x v="1"/>
    <x v="2"/>
    <s v="Alexandra Clark"/>
    <s v="aliyah.schmitt@bilearner.com"/>
    <s v="BPC"/>
    <s v="Voluntarily Terminated"/>
    <s v="Part-Time"/>
    <s v="Zone C"/>
    <s v="Temporary"/>
    <s v="Involuntary"/>
    <s v="Better one ball computer."/>
    <x v="0"/>
    <s v="Field Operations"/>
    <d v="1989-02-19T00:00:00"/>
    <x v="1327"/>
    <s v="30-39"/>
    <s v="MA"/>
    <s v="Technician"/>
    <x v="1"/>
    <n v="12152"/>
    <s v="Black"/>
    <s v="Married"/>
    <s v="Fully Meets"/>
    <n v="3"/>
  </r>
  <r>
    <n v="1800"/>
    <s v="Kyan"/>
    <s v="Morrison"/>
    <d v="2019-10-18T00:00:00"/>
    <x v="515"/>
    <x v="18"/>
    <x v="1"/>
    <x v="0"/>
    <s v="Bethany Wilkerson"/>
    <s v="kyan.morrison@bilearner.com"/>
    <s v="TNS"/>
    <s v="Active"/>
    <s v="Part-Time"/>
    <s v="Zone C"/>
    <s v="Full-Time"/>
    <s v="Resignation"/>
    <s v="Own while top huge."/>
    <x v="0"/>
    <s v="Wireline Construction"/>
    <d v="1976-04-05T00:00:00"/>
    <x v="1328"/>
    <s v="40-49"/>
    <s v="MA"/>
    <s v="Lineman"/>
    <x v="0"/>
    <n v="57065"/>
    <s v="Black"/>
    <s v="Divorced"/>
    <s v="Fully Meets"/>
    <n v="3"/>
  </r>
  <r>
    <n v="1801"/>
    <s v="Rayan"/>
    <s v="Stephenson"/>
    <d v="2021-07-25T00:00:00"/>
    <x v="516"/>
    <x v="3"/>
    <x v="1"/>
    <x v="0"/>
    <s v="Brian Archer"/>
    <s v="rayan.stephenson@bilearner.com"/>
    <s v="PYZ"/>
    <s v="Active"/>
    <s v="Full-Time"/>
    <s v="Zone C"/>
    <s v="Temporary"/>
    <s v="Involuntary"/>
    <s v="Figure third where boy."/>
    <x v="0"/>
    <s v="General - Con"/>
    <d v="1989-08-06T00:00:00"/>
    <x v="1329"/>
    <s v="30-39"/>
    <s v="MA"/>
    <s v="Technician"/>
    <x v="0"/>
    <n v="17441"/>
    <s v="Hispanic"/>
    <s v="Married"/>
    <s v="Fully Meets"/>
    <n v="3"/>
  </r>
  <r>
    <n v="1802"/>
    <s v="Gael"/>
    <s v="Jacobs"/>
    <d v="2020-03-31T00:00:00"/>
    <x v="0"/>
    <x v="0"/>
    <x v="0"/>
    <x v="0"/>
    <s v="Kathleen Moon"/>
    <s v="gael.jacobs@bilearner.com"/>
    <s v="WBL"/>
    <s v="Active"/>
    <s v="Part-Time"/>
    <s v="Zone B"/>
    <s v="Temporary"/>
    <s v="Unk"/>
    <m/>
    <x v="0"/>
    <s v="Field Operations"/>
    <d v="1982-08-13T00:00:00"/>
    <x v="1330"/>
    <s v="40-49"/>
    <s v="MA"/>
    <s v="Driller"/>
    <x v="0"/>
    <n v="1741"/>
    <s v="Other"/>
    <s v="Divorced"/>
    <s v="Fully Meets"/>
    <n v="3"/>
  </r>
  <r>
    <n v="1803"/>
    <s v="Stephany"/>
    <s v="Neal"/>
    <d v="2019-11-11T00:00:00"/>
    <x v="509"/>
    <x v="25"/>
    <x v="1"/>
    <x v="0"/>
    <s v="William Cooper"/>
    <s v="stephany.neal@bilearner.com"/>
    <s v="NEL"/>
    <s v="Active"/>
    <s v="Full-Time"/>
    <s v="Zone C"/>
    <s v="Full-Time"/>
    <s v="Resignation"/>
    <s v="While win have company will identify certainly."/>
    <x v="0"/>
    <s v="General - Eng"/>
    <d v="1982-05-11T00:00:00"/>
    <x v="1331"/>
    <s v="40-49"/>
    <s v="MA"/>
    <s v="Billing"/>
    <x v="0"/>
    <n v="69859"/>
    <s v="Other"/>
    <s v="Divorced"/>
    <s v="Fully Meets"/>
    <n v="3"/>
  </r>
  <r>
    <n v="1804"/>
    <s v="Trevon"/>
    <s v="Deleon"/>
    <d v="2021-12-05T00:00:00"/>
    <x v="44"/>
    <x v="8"/>
    <x v="1"/>
    <x v="0"/>
    <s v="Rebecca Pearson"/>
    <s v="trevon.deleon@bilearner.com"/>
    <s v="PL"/>
    <s v="Active"/>
    <s v="Part-Time"/>
    <s v="Zone A"/>
    <s v="Temporary"/>
    <s v="Voluntary"/>
    <s v="Whom book science field follow treatment kind."/>
    <x v="0"/>
    <s v="Field Operations"/>
    <d v="1957-07-20T00:00:00"/>
    <x v="511"/>
    <s v="60-69"/>
    <s v="MA"/>
    <s v="Laborer"/>
    <x v="1"/>
    <n v="94462"/>
    <s v="Hispanic"/>
    <s v="Widowed"/>
    <s v="Fully Meets"/>
    <n v="3"/>
  </r>
  <r>
    <n v="1805"/>
    <s v="Phoenix"/>
    <s v="Pitts"/>
    <d v="2018-12-17T00:00:00"/>
    <x v="467"/>
    <x v="25"/>
    <x v="1"/>
    <x v="0"/>
    <s v="Patricia Perry"/>
    <s v="phoenix.pitts@bilearner.com"/>
    <s v="BPC"/>
    <s v="Active"/>
    <s v="Contract"/>
    <s v="Zone A"/>
    <s v="Temporary"/>
    <s v="Voluntary"/>
    <s v="Air for charge until want drug seek."/>
    <x v="0"/>
    <s v="Aerial"/>
    <d v="1969-02-03T00:00:00"/>
    <x v="1332"/>
    <s v="50-59"/>
    <s v="MA"/>
    <s v="Laborer"/>
    <x v="1"/>
    <n v="50864"/>
    <s v="Black"/>
    <s v="Divorced"/>
    <s v="Fully Meets"/>
    <n v="3"/>
  </r>
  <r>
    <n v="1806"/>
    <s v="Nola"/>
    <s v="Gillespie"/>
    <d v="2022-03-06T00:00:00"/>
    <x v="0"/>
    <x v="0"/>
    <x v="0"/>
    <x v="0"/>
    <s v="Angela Reese"/>
    <s v="nola.gillespie@bilearner.com"/>
    <s v="CCDR"/>
    <s v="Active"/>
    <s v="Part-Time"/>
    <s v="Zone A"/>
    <s v="Full-Time"/>
    <s v="Unk"/>
    <m/>
    <x v="0"/>
    <s v="General - Con"/>
    <d v="1951-06-25T00:00:00"/>
    <x v="1333"/>
    <s v="70-79"/>
    <s v="MA"/>
    <s v="Laborer"/>
    <x v="1"/>
    <n v="8972"/>
    <s v="Asian"/>
    <s v="Single"/>
    <s v="Fully Meets"/>
    <n v="3"/>
  </r>
  <r>
    <n v="1807"/>
    <s v="Jeramiah"/>
    <s v="Schwartz"/>
    <d v="2019-09-04T00:00:00"/>
    <x v="0"/>
    <x v="0"/>
    <x v="0"/>
    <x v="0"/>
    <s v="Christina Hayden"/>
    <s v="jeramiah.schwartz@bilearner.com"/>
    <s v="SVG"/>
    <s v="Active"/>
    <s v="Contract"/>
    <s v="Zone C"/>
    <s v="Full-Time"/>
    <s v="Unk"/>
    <m/>
    <x v="0"/>
    <s v="Yard (Material Handling)"/>
    <d v="1979-11-13T00:00:00"/>
    <x v="1334"/>
    <s v="40-49"/>
    <s v="MA"/>
    <s v="Lineman"/>
    <x v="0"/>
    <n v="94163"/>
    <s v="White"/>
    <s v="Widowed"/>
    <s v="Fully Meets"/>
    <n v="3"/>
  </r>
  <r>
    <n v="1808"/>
    <s v="Aaden"/>
    <s v="Mercer"/>
    <d v="2023-07-26T00:00:00"/>
    <x v="0"/>
    <x v="0"/>
    <x v="0"/>
    <x v="0"/>
    <s v="Victoria Jacobs"/>
    <s v="aaden.mercer@bilearner.com"/>
    <s v="EW"/>
    <s v="Active"/>
    <s v="Part-Time"/>
    <s v="Zone A"/>
    <s v="Part-Time"/>
    <s v="Unk"/>
    <m/>
    <x v="0"/>
    <s v="Splicing"/>
    <d v="1983-09-25T00:00:00"/>
    <x v="1335"/>
    <s v="40-49"/>
    <s v="MA"/>
    <s v="Coordinator"/>
    <x v="0"/>
    <n v="37289"/>
    <s v="Black"/>
    <s v="Married"/>
    <s v="Fully Meets"/>
    <n v="3"/>
  </r>
  <r>
    <n v="1809"/>
    <s v="Nathalia"/>
    <s v="Good"/>
    <d v="2022-12-19T00:00:00"/>
    <x v="250"/>
    <x v="26"/>
    <x v="1"/>
    <x v="0"/>
    <s v="John Jordan"/>
    <s v="nathalia.good@bilearner.com"/>
    <s v="MSC"/>
    <s v="Active"/>
    <s v="Contract"/>
    <s v="Zone C"/>
    <s v="Part-Time"/>
    <s v="Involuntary"/>
    <s v="Simply national production language."/>
    <x v="0"/>
    <s v="Yard (Material Handling)"/>
    <d v="1966-11-24T00:00:00"/>
    <x v="1336"/>
    <s v="50-59"/>
    <s v="MA"/>
    <s v="Supervisor"/>
    <x v="0"/>
    <n v="21417"/>
    <s v="Other"/>
    <s v="Divorced"/>
    <s v="Fully Meets"/>
    <n v="3"/>
  </r>
  <r>
    <n v="1810"/>
    <s v="Zaria"/>
    <s v="Benton"/>
    <d v="2021-08-17T00:00:00"/>
    <x v="0"/>
    <x v="0"/>
    <x v="0"/>
    <x v="0"/>
    <s v="Stephen Richardson"/>
    <s v="zaria.benton@bilearner.com"/>
    <s v="TNS"/>
    <s v="Active"/>
    <s v="Full-Time"/>
    <s v="Zone A"/>
    <s v="Part-Time"/>
    <s v="Unk"/>
    <m/>
    <x v="0"/>
    <s v="General - Con"/>
    <d v="1994-11-30T00:00:00"/>
    <x v="1337"/>
    <s v="30-39"/>
    <s v="MA"/>
    <s v="Engineer"/>
    <x v="1"/>
    <n v="22860"/>
    <s v="Black"/>
    <s v="Divorced"/>
    <s v="Fully Meets"/>
    <n v="3"/>
  </r>
  <r>
    <n v="1811"/>
    <s v="Miley"/>
    <s v="Ortega"/>
    <d v="2022-06-11T00:00:00"/>
    <x v="0"/>
    <x v="0"/>
    <x v="0"/>
    <x v="0"/>
    <s v="Catherine Baker"/>
    <s v="miley.ortega@bilearner.com"/>
    <s v="PYZ"/>
    <s v="Active"/>
    <s v="Contract"/>
    <s v="Zone A"/>
    <s v="Full-Time"/>
    <s v="Unk"/>
    <m/>
    <x v="0"/>
    <s v="Technology / It"/>
    <d v="1977-12-11T00:00:00"/>
    <x v="1338"/>
    <s v="40-49"/>
    <s v="MA"/>
    <s v="Project Manager"/>
    <x v="0"/>
    <n v="50910"/>
    <s v="Black"/>
    <s v="Divorced"/>
    <s v="Fully Meets"/>
    <n v="3"/>
  </r>
  <r>
    <n v="1812"/>
    <s v="Julia"/>
    <s v="Farmer"/>
    <d v="2021-10-01T00:00:00"/>
    <x v="10"/>
    <x v="13"/>
    <x v="1"/>
    <x v="0"/>
    <s v="William Hall III"/>
    <s v="julia.farmer@bilearner.com"/>
    <s v="WBL"/>
    <s v="Voluntarily Terminated"/>
    <s v="Contract"/>
    <s v="Zone A"/>
    <s v="Full-Time"/>
    <s v="Involuntary"/>
    <s v="Build very significant imagine cell doctor."/>
    <x v="0"/>
    <s v="General - Con"/>
    <d v="1978-04-29T00:00:00"/>
    <x v="1339"/>
    <s v="40-49"/>
    <s v="MA"/>
    <s v="Manager"/>
    <x v="0"/>
    <n v="78363"/>
    <s v="Black"/>
    <s v="Widowed"/>
    <s v="Fully Meets"/>
    <n v="3"/>
  </r>
  <r>
    <n v="1813"/>
    <s v="Valentin"/>
    <s v="Lam"/>
    <d v="2020-08-04T00:00:00"/>
    <x v="0"/>
    <x v="0"/>
    <x v="0"/>
    <x v="0"/>
    <s v="James Meyer"/>
    <s v="valentin.lam@bilearner.com"/>
    <s v="NEL"/>
    <s v="Active"/>
    <s v="Contract"/>
    <s v="Zone C"/>
    <s v="Temporary"/>
    <s v="Unk"/>
    <m/>
    <x v="0"/>
    <s v="Aerial"/>
    <d v="1980-01-12T00:00:00"/>
    <x v="1340"/>
    <s v="40-49"/>
    <s v="MA"/>
    <s v="Lineman"/>
    <x v="0"/>
    <n v="61521"/>
    <s v="Other"/>
    <s v="Divorced"/>
    <s v="Fully Meets"/>
    <n v="3"/>
  </r>
  <r>
    <n v="1814"/>
    <s v="Darnell"/>
    <s v="Ritter"/>
    <d v="2022-02-11T00:00:00"/>
    <x v="0"/>
    <x v="0"/>
    <x v="0"/>
    <x v="0"/>
    <s v="Daniel Thomas"/>
    <s v="darnell.ritter@bilearner.com"/>
    <s v="PL"/>
    <s v="Active"/>
    <s v="Full-Time"/>
    <s v="Zone A"/>
    <s v="Part-Time"/>
    <s v="Unk"/>
    <m/>
    <x v="0"/>
    <s v="Wireline Construction"/>
    <d v="1980-03-08T00:00:00"/>
    <x v="1341"/>
    <s v="40-49"/>
    <s v="MA"/>
    <s v="Laborer"/>
    <x v="0"/>
    <n v="43420"/>
    <s v="Black"/>
    <s v="Widowed"/>
    <s v="Fully Meets"/>
    <n v="3"/>
  </r>
  <r>
    <n v="1815"/>
    <s v="Kierra"/>
    <s v="Lozano"/>
    <d v="2020-06-22T00:00:00"/>
    <x v="0"/>
    <x v="0"/>
    <x v="0"/>
    <x v="0"/>
    <s v="Christopher Davis"/>
    <s v="kierra.lozano@bilearner.com"/>
    <s v="BPC"/>
    <s v="Active"/>
    <s v="Contract"/>
    <s v="Zone A"/>
    <s v="Part-Time"/>
    <s v="Unk"/>
    <m/>
    <x v="0"/>
    <s v="Project Management - Con"/>
    <d v="1961-05-13T00:00:00"/>
    <x v="1342"/>
    <s v="60-69"/>
    <s v="MA"/>
    <s v="Manager"/>
    <x v="0"/>
    <n v="44224"/>
    <s v="Asian"/>
    <s v="Married"/>
    <s v="Fully Meets"/>
    <n v="3"/>
  </r>
  <r>
    <n v="1816"/>
    <s v="Jamari"/>
    <s v="Dunn"/>
    <d v="2020-08-28T00:00:00"/>
    <x v="0"/>
    <x v="0"/>
    <x v="0"/>
    <x v="2"/>
    <s v="Ronald Castro"/>
    <s v="jamari.dunn@bilearner.com"/>
    <s v="NEL"/>
    <s v="Active"/>
    <s v="Contract"/>
    <s v="Zone A"/>
    <s v="Temporary"/>
    <s v="Unk"/>
    <m/>
    <x v="0"/>
    <s v="General - Con"/>
    <d v="1951-05-10T00:00:00"/>
    <x v="1343"/>
    <s v="70-79"/>
    <s v="MA"/>
    <s v="Supervisor"/>
    <x v="0"/>
    <n v="83618"/>
    <s v="Other"/>
    <s v="Single"/>
    <s v="Fully Meets"/>
    <n v="3"/>
  </r>
  <r>
    <n v="1817"/>
    <s v="Zoey"/>
    <s v="Page"/>
    <d v="2019-05-06T00:00:00"/>
    <x v="517"/>
    <x v="6"/>
    <x v="1"/>
    <x v="2"/>
    <s v="William Newman"/>
    <s v="zoey.page@bilearner.com"/>
    <s v="PL"/>
    <s v="Active"/>
    <s v="Contract"/>
    <s v="Zone A"/>
    <s v="Temporary"/>
    <s v="Resignation"/>
    <s v="Condition ability least usually."/>
    <x v="0"/>
    <s v="Aerial"/>
    <d v="1987-01-07T00:00:00"/>
    <x v="1344"/>
    <s v="30-39"/>
    <s v="MA"/>
    <s v="Lineman"/>
    <x v="0"/>
    <n v="41874"/>
    <s v="Other"/>
    <s v="Divorced"/>
    <s v="Fully Meets"/>
    <n v="3"/>
  </r>
  <r>
    <n v="1818"/>
    <s v="Kendra"/>
    <s v="Velez"/>
    <d v="2021-07-08T00:00:00"/>
    <x v="0"/>
    <x v="0"/>
    <x v="0"/>
    <x v="2"/>
    <s v="Kenneth Miller"/>
    <s v="kendra.velez@bilearner.com"/>
    <s v="BPC"/>
    <s v="Active"/>
    <s v="Contract"/>
    <s v="Zone C"/>
    <s v="Part-Time"/>
    <s v="Unk"/>
    <m/>
    <x v="0"/>
    <s v="Yard (Material Handling)"/>
    <d v="1956-01-07T00:00:00"/>
    <x v="1345"/>
    <s v="60-69"/>
    <s v="MA"/>
    <s v="Laborer"/>
    <x v="1"/>
    <n v="32718"/>
    <s v="Hispanic"/>
    <s v="Widowed"/>
    <s v="Fully Meets"/>
    <n v="3"/>
  </r>
  <r>
    <n v="1819"/>
    <s v="Alison"/>
    <s v="Fuller"/>
    <d v="2022-07-02T00:00:00"/>
    <x v="0"/>
    <x v="0"/>
    <x v="0"/>
    <x v="0"/>
    <s v="Deborah Blackwell"/>
    <s v="alison.fuller@bilearner.com"/>
    <s v="WBL"/>
    <s v="Active"/>
    <s v="Full-Time"/>
    <s v="Zone B"/>
    <s v="Temporary"/>
    <s v="Unk"/>
    <m/>
    <x v="0"/>
    <s v="General - Con"/>
    <d v="1948-10-24T00:00:00"/>
    <x v="1346"/>
    <s v="70-79"/>
    <s v="MA"/>
    <s v="Technician"/>
    <x v="0"/>
    <n v="24932"/>
    <s v="Black"/>
    <s v="Single"/>
    <s v="Fully Meets"/>
    <n v="3"/>
  </r>
  <r>
    <n v="1820"/>
    <s v="Toby"/>
    <s v="Cooley"/>
    <d v="2023-05-04T00:00:00"/>
    <x v="0"/>
    <x v="0"/>
    <x v="0"/>
    <x v="0"/>
    <s v="Kenneth Elliott"/>
    <s v="toby.cooley@bilearner.com"/>
    <s v="PYZ"/>
    <s v="Active"/>
    <s v="Full-Time"/>
    <s v="Zone C"/>
    <s v="Part-Time"/>
    <s v="Unk"/>
    <m/>
    <x v="0"/>
    <s v="Shop (Fleet)"/>
    <d v="1980-02-01T00:00:00"/>
    <x v="1347"/>
    <s v="40-49"/>
    <s v="MA"/>
    <s v="Shop"/>
    <x v="0"/>
    <n v="74525"/>
    <s v="Black"/>
    <s v="Divorced"/>
    <s v="Fully Meets"/>
    <n v="3"/>
  </r>
  <r>
    <n v="1821"/>
    <s v="Emilie"/>
    <s v="Hood"/>
    <d v="2022-12-19T00:00:00"/>
    <x v="0"/>
    <x v="0"/>
    <x v="0"/>
    <x v="0"/>
    <s v="Tricia Davies"/>
    <s v="emilie.hood@bilearner.com"/>
    <s v="WBL"/>
    <s v="Active"/>
    <s v="Full-Time"/>
    <s v="Zone B"/>
    <s v="Full-Time"/>
    <s v="Unk"/>
    <m/>
    <x v="0"/>
    <s v="General - Sga"/>
    <d v="1980-07-19T00:00:00"/>
    <x v="1037"/>
    <s v="40-49"/>
    <s v="MA"/>
    <s v="Accountant"/>
    <x v="0"/>
    <n v="43930"/>
    <s v="Hispanic"/>
    <s v="Widowed"/>
    <s v="Fully Meets"/>
    <n v="3"/>
  </r>
  <r>
    <n v="1822"/>
    <s v="Cortez"/>
    <s v="Pena"/>
    <d v="2022-03-26T00:00:00"/>
    <x v="0"/>
    <x v="0"/>
    <x v="0"/>
    <x v="0"/>
    <s v="Lisa Hernandez"/>
    <s v="cortez.pena@bilearner.com"/>
    <s v="NEL"/>
    <s v="Active"/>
    <s v="Contract"/>
    <s v="Zone C"/>
    <s v="Part-Time"/>
    <s v="Unk"/>
    <m/>
    <x v="0"/>
    <s v="Wireline Construction"/>
    <d v="1950-12-24T00:00:00"/>
    <x v="1348"/>
    <s v="70-79"/>
    <s v="MA"/>
    <s v="Groundman"/>
    <x v="0"/>
    <n v="5184"/>
    <s v="Black"/>
    <s v="Widowed"/>
    <s v="Fully Meets"/>
    <n v="3"/>
  </r>
  <r>
    <n v="1823"/>
    <s v="Abbigail"/>
    <s v="Blanchard"/>
    <d v="2021-05-09T00:00:00"/>
    <x v="414"/>
    <x v="18"/>
    <x v="1"/>
    <x v="0"/>
    <s v="Karen Pugh"/>
    <s v="abbigail.blanchard@bilearner.com"/>
    <s v="PL"/>
    <s v="Active"/>
    <s v="Contract"/>
    <s v="Zone A"/>
    <s v="Full-Time"/>
    <s v="Voluntary"/>
    <s v="Term few fear whom without."/>
    <x v="0"/>
    <s v="Finance &amp; Accounting"/>
    <d v="1960-11-25T00:00:00"/>
    <x v="1349"/>
    <s v="60-69"/>
    <s v="MA"/>
    <s v="Assistant"/>
    <x v="1"/>
    <n v="68971"/>
    <s v="Black"/>
    <s v="Widowed"/>
    <s v="Fully Meets"/>
    <n v="3"/>
  </r>
  <r>
    <n v="1824"/>
    <s v="Abby"/>
    <s v="Curtis"/>
    <d v="2020-01-09T00:00:00"/>
    <x v="518"/>
    <x v="2"/>
    <x v="1"/>
    <x v="0"/>
    <s v="Lori Mason"/>
    <s v="abby.curtis@bilearner.com"/>
    <s v="BPC"/>
    <s v="Active"/>
    <s v="Contract"/>
    <s v="Zone B"/>
    <s v="Temporary"/>
    <s v="Voluntary"/>
    <s v="Small prove sea foot property father."/>
    <x v="0"/>
    <s v="Yard (Material Handling)"/>
    <d v="1960-03-02T00:00:00"/>
    <x v="1350"/>
    <s v="60-69"/>
    <s v="MA"/>
    <s v="Vp"/>
    <x v="1"/>
    <n v="69340"/>
    <s v="Other"/>
    <s v="Married"/>
    <s v="Fully Meets"/>
    <n v="3"/>
  </r>
  <r>
    <n v="1825"/>
    <s v="Giana"/>
    <s v="Moore"/>
    <d v="2021-05-16T00:00:00"/>
    <x v="519"/>
    <x v="38"/>
    <x v="1"/>
    <x v="0"/>
    <s v="Stephen Neal"/>
    <s v="giana.moore@bilearner.com"/>
    <s v="CCDR"/>
    <s v="Active"/>
    <s v="Contract"/>
    <s v="Zone A"/>
    <s v="Part-Time"/>
    <s v="Voluntary"/>
    <s v="Plan view month maybe always state."/>
    <x v="0"/>
    <s v="Splicing"/>
    <d v="1996-12-05T00:00:00"/>
    <x v="1351"/>
    <s v="20-29"/>
    <s v="MA"/>
    <s v="Laborer"/>
    <x v="1"/>
    <n v="45326"/>
    <s v="White"/>
    <s v="Married"/>
    <s v="Fully Meets"/>
    <n v="3"/>
  </r>
  <r>
    <n v="1826"/>
    <s v="Giada"/>
    <s v="Santos"/>
    <d v="2021-01-31T00:00:00"/>
    <x v="520"/>
    <x v="40"/>
    <x v="1"/>
    <x v="0"/>
    <s v="Robert Sanchez"/>
    <s v="giada.santos@bilearner.com"/>
    <s v="SVG"/>
    <s v="Active"/>
    <s v="Part-Time"/>
    <s v="Zone B"/>
    <s v="Temporary"/>
    <s v="Resignation"/>
    <s v="Western unit case late investment."/>
    <x v="0"/>
    <s v="Aerial"/>
    <d v="1941-11-17T00:00:00"/>
    <x v="1352"/>
    <s v="80-89"/>
    <s v="MA"/>
    <s v="Foreman"/>
    <x v="0"/>
    <n v="57901"/>
    <s v="Other"/>
    <s v="Widowed"/>
    <s v="Exceeds"/>
    <n v="3"/>
  </r>
  <r>
    <n v="1827"/>
    <s v="Jessie"/>
    <s v="Church"/>
    <d v="2021-09-19T00:00:00"/>
    <x v="84"/>
    <x v="16"/>
    <x v="1"/>
    <x v="0"/>
    <s v="Glenda Williams"/>
    <s v="jessie.church@bilearner.com"/>
    <s v="EW"/>
    <s v="Active"/>
    <s v="Contract"/>
    <s v="Zone C"/>
    <s v="Full-Time"/>
    <s v="Involuntary"/>
    <s v="Good technology same cut arrive anything remain."/>
    <x v="0"/>
    <s v="Field Operations"/>
    <d v="1982-05-21T00:00:00"/>
    <x v="1353"/>
    <s v="40-49"/>
    <s v="MA"/>
    <s v="Operator"/>
    <x v="0"/>
    <n v="18674"/>
    <s v="Other"/>
    <s v="Widowed"/>
    <s v="Needs Improvement"/>
    <n v="3"/>
  </r>
  <r>
    <n v="1828"/>
    <s v="Kaylah"/>
    <s v="Ramos"/>
    <d v="2020-03-01T00:00:00"/>
    <x v="521"/>
    <x v="24"/>
    <x v="1"/>
    <x v="0"/>
    <s v="Patrick Hall"/>
    <s v="kaylah.ramos@bilearner.com"/>
    <s v="MSC"/>
    <s v="Active"/>
    <s v="Part-Time"/>
    <s v="Zone B"/>
    <s v="Temporary"/>
    <s v="Resignation"/>
    <s v="Break field attorney."/>
    <x v="0"/>
    <s v="Wireline Construction"/>
    <d v="1983-04-09T00:00:00"/>
    <x v="1354"/>
    <s v="40-49"/>
    <s v="MA"/>
    <s v="Foreman"/>
    <x v="1"/>
    <n v="64947"/>
    <s v="Black"/>
    <s v="Divorced"/>
    <s v="Exceeds"/>
    <n v="3"/>
  </r>
  <r>
    <n v="1829"/>
    <s v="Camille"/>
    <s v="Fritz"/>
    <d v="2020-02-29T00:00:00"/>
    <x v="0"/>
    <x v="0"/>
    <x v="0"/>
    <x v="0"/>
    <s v="Joel Flynn"/>
    <s v="camille.fritz@bilearner.com"/>
    <s v="TNS"/>
    <s v="Active"/>
    <s v="Part-Time"/>
    <s v="Zone B"/>
    <s v="Temporary"/>
    <s v="Unk"/>
    <m/>
    <x v="0"/>
    <s v="Engineers"/>
    <d v="1987-08-13T00:00:00"/>
    <x v="1355"/>
    <s v="30-39"/>
    <s v="MA"/>
    <s v="Project Manager"/>
    <x v="1"/>
    <n v="37531"/>
    <s v="White"/>
    <s v="Married"/>
    <s v="Exceeds"/>
    <n v="3"/>
  </r>
  <r>
    <n v="1830"/>
    <s v="Deangelo"/>
    <s v="Murillo"/>
    <d v="2018-12-08T00:00:00"/>
    <x v="0"/>
    <x v="0"/>
    <x v="0"/>
    <x v="0"/>
    <s v="Patrick Carpenter"/>
    <s v="deangelo.murillo@bilearner.com"/>
    <s v="PYZ"/>
    <s v="Active"/>
    <s v="Full-Time"/>
    <s v="Zone A"/>
    <s v="Temporary"/>
    <s v="Unk"/>
    <m/>
    <x v="0"/>
    <s v="Finance &amp; Accounting"/>
    <d v="1960-11-26T00:00:00"/>
    <x v="1103"/>
    <s v="60-69"/>
    <s v="MA"/>
    <s v="Administrative"/>
    <x v="0"/>
    <n v="78846"/>
    <s v="Black"/>
    <s v="Married"/>
    <s v="Needs Improvement"/>
    <n v="3"/>
  </r>
  <r>
    <n v="1831"/>
    <s v="Emerson"/>
    <s v="Gallagher"/>
    <d v="2022-06-26T00:00:00"/>
    <x v="522"/>
    <x v="16"/>
    <x v="1"/>
    <x v="0"/>
    <s v="Daniel Mathis"/>
    <s v="emerson.gallagher@bilearner.com"/>
    <s v="WBL"/>
    <s v="Voluntarily Terminated"/>
    <s v="Part-Time"/>
    <s v="Zone B"/>
    <s v="Temporary"/>
    <s v="Retirement"/>
    <s v="End lay return last compare."/>
    <x v="0"/>
    <s v="Isp"/>
    <d v="1970-10-14T00:00:00"/>
    <x v="1356"/>
    <s v="50-59"/>
    <s v="MA"/>
    <s v="Technician"/>
    <x v="0"/>
    <n v="40762"/>
    <s v="Asian"/>
    <s v="Widowed"/>
    <s v="Needs Improvement"/>
    <n v="3"/>
  </r>
  <r>
    <n v="1832"/>
    <s v="April"/>
    <s v="Bentley"/>
    <d v="2019-11-03T00:00:00"/>
    <x v="0"/>
    <x v="0"/>
    <x v="0"/>
    <x v="0"/>
    <s v="Bradley Randall"/>
    <s v="april.bentley@bilearner.com"/>
    <s v="NEL"/>
    <s v="Active"/>
    <s v="Contract"/>
    <s v="Zone A"/>
    <s v="Part-Time"/>
    <s v="Unk"/>
    <m/>
    <x v="0"/>
    <s v="Engineers"/>
    <d v="1956-06-01T00:00:00"/>
    <x v="1357"/>
    <s v="60-69"/>
    <s v="MA"/>
    <s v="Engineer"/>
    <x v="0"/>
    <n v="70743"/>
    <s v="White"/>
    <s v="Married"/>
    <s v="Needs Improvement"/>
    <n v="3"/>
  </r>
  <r>
    <n v="1833"/>
    <s v="Ainsley"/>
    <s v="Booth"/>
    <d v="2023-01-01T00:00:00"/>
    <x v="0"/>
    <x v="0"/>
    <x v="0"/>
    <x v="0"/>
    <s v="Anita Chapman"/>
    <s v="ainsley.booth@bilearner.com"/>
    <s v="PL"/>
    <s v="Active"/>
    <s v="Part-Time"/>
    <s v="Zone B"/>
    <s v="Full-Time"/>
    <s v="Unk"/>
    <m/>
    <x v="0"/>
    <s v="Field Operations"/>
    <d v="1983-12-31T00:00:00"/>
    <x v="1358"/>
    <s v="40-49"/>
    <s v="MA"/>
    <s v="Technician"/>
    <x v="0"/>
    <n v="3284"/>
    <s v="White"/>
    <s v="Married"/>
    <s v="Needs Improvement"/>
    <n v="3"/>
  </r>
  <r>
    <n v="1834"/>
    <s v="Dereon"/>
    <s v="Huffman"/>
    <d v="2020-07-31T00:00:00"/>
    <x v="523"/>
    <x v="27"/>
    <x v="1"/>
    <x v="2"/>
    <s v="Joseph Diaz"/>
    <s v="dereon.huffman@bilearner.com"/>
    <s v="CCDR"/>
    <s v="Active"/>
    <s v="Contract"/>
    <s v="Zone C"/>
    <s v="Full-Time"/>
    <s v="Resignation"/>
    <s v="Child lose recently."/>
    <x v="0"/>
    <s v="Project Management - Con"/>
    <d v="1978-09-13T00:00:00"/>
    <x v="1359"/>
    <s v="40-49"/>
    <s v="MA"/>
    <s v="Coordinator"/>
    <x v="0"/>
    <n v="80929"/>
    <s v="White"/>
    <s v="Divorced"/>
    <s v="Needs Improvement"/>
    <n v="3"/>
  </r>
  <r>
    <n v="1835"/>
    <s v="Colin"/>
    <s v="Cherry"/>
    <d v="2021-09-10T00:00:00"/>
    <x v="251"/>
    <x v="33"/>
    <x v="1"/>
    <x v="2"/>
    <s v="Danielle Reyes"/>
    <s v="colin.cherry@bilearner.com"/>
    <s v="EW"/>
    <s v="Active"/>
    <s v="Part-Time"/>
    <s v="Zone B"/>
    <s v="Temporary"/>
    <s v="Resignation"/>
    <s v="Strategy word southern."/>
    <x v="0"/>
    <s v="Field Operations"/>
    <d v="1982-11-25T00:00:00"/>
    <x v="1360"/>
    <s v="40-49"/>
    <s v="MA"/>
    <s v="Laborer"/>
    <x v="0"/>
    <n v="5480"/>
    <s v="Asian"/>
    <s v="Single"/>
    <s v="Needs Improvement"/>
    <n v="3"/>
  </r>
  <r>
    <n v="1836"/>
    <s v="Karla"/>
    <s v="Hines"/>
    <d v="2019-06-19T00:00:00"/>
    <x v="0"/>
    <x v="0"/>
    <x v="0"/>
    <x v="2"/>
    <s v="Daniel Hardy"/>
    <s v="karla.hines@bilearner.com"/>
    <s v="MSC"/>
    <s v="Active"/>
    <s v="Part-Time"/>
    <s v="Zone B"/>
    <s v="Temporary"/>
    <s v="Unk"/>
    <m/>
    <x v="0"/>
    <s v="Field Operations"/>
    <d v="1971-01-14T00:00:00"/>
    <x v="1361"/>
    <s v="50-59"/>
    <s v="MA"/>
    <s v="Laborer"/>
    <x v="1"/>
    <n v="35394"/>
    <s v="Hispanic"/>
    <s v="Divorced"/>
    <s v="Needs Improvement"/>
    <n v="3"/>
  </r>
  <r>
    <n v="1837"/>
    <s v="Colton"/>
    <s v="Decker"/>
    <d v="2021-08-16T00:00:00"/>
    <x v="0"/>
    <x v="0"/>
    <x v="0"/>
    <x v="2"/>
    <s v="Michael Graves"/>
    <s v="colton.decker@bilearner.com"/>
    <s v="NEL"/>
    <s v="Active"/>
    <s v="Part-Time"/>
    <s v="Zone B"/>
    <s v="Full-Time"/>
    <s v="Unk"/>
    <m/>
    <x v="0"/>
    <s v="Project Management - Con"/>
    <d v="1975-06-17T00:00:00"/>
    <x v="1362"/>
    <s v="50-59"/>
    <s v="MA"/>
    <s v="Technician"/>
    <x v="0"/>
    <n v="5981"/>
    <s v="Asian"/>
    <s v="Divorced"/>
    <s v="Needs Improvement"/>
    <n v="3"/>
  </r>
  <r>
    <n v="1838"/>
    <s v="Jayleen"/>
    <s v="Tran"/>
    <d v="2019-07-08T00:00:00"/>
    <x v="0"/>
    <x v="0"/>
    <x v="0"/>
    <x v="0"/>
    <s v="Elizabeth Kaufman"/>
    <s v="jayleen.tran@bilearner.com"/>
    <s v="TNS"/>
    <s v="Active"/>
    <s v="Part-Time"/>
    <s v="Zone A"/>
    <s v="Temporary"/>
    <s v="Unk"/>
    <m/>
    <x v="0"/>
    <s v="Aerial"/>
    <d v="1958-09-16T00:00:00"/>
    <x v="1363"/>
    <s v="60-69"/>
    <s v="MA"/>
    <s v="Laborer"/>
    <x v="0"/>
    <n v="4188"/>
    <s v="White"/>
    <s v="Widowed"/>
    <s v="Exceeds"/>
    <n v="3"/>
  </r>
  <r>
    <n v="1839"/>
    <s v="Aydin"/>
    <s v="Perry"/>
    <d v="2021-08-17T00:00:00"/>
    <x v="88"/>
    <x v="14"/>
    <x v="1"/>
    <x v="0"/>
    <s v="Joshua Glenn"/>
    <s v="aydin.perry@bilearner.com"/>
    <s v="PYZ"/>
    <s v="Active"/>
    <s v="Full-Time"/>
    <s v="Zone A"/>
    <s v="Part-Time"/>
    <s v="Voluntary"/>
    <s v="First sing others lot film anyone."/>
    <x v="0"/>
    <s v="People Services"/>
    <d v="1968-03-29T00:00:00"/>
    <x v="1364"/>
    <s v="50-59"/>
    <s v="MA"/>
    <s v="Assistant"/>
    <x v="0"/>
    <n v="74361"/>
    <s v="Other"/>
    <s v="Single"/>
    <s v="Exceeds"/>
    <n v="3"/>
  </r>
  <r>
    <n v="1840"/>
    <s v="Jenna"/>
    <s v="Casey"/>
    <d v="2021-01-08T00:00:00"/>
    <x v="0"/>
    <x v="0"/>
    <x v="0"/>
    <x v="0"/>
    <s v="Misty Brown"/>
    <s v="jenna.casey@bilearner.com"/>
    <s v="WBL"/>
    <s v="Active"/>
    <s v="Full-Time"/>
    <s v="Zone B"/>
    <s v="Part-Time"/>
    <s v="Unk"/>
    <m/>
    <x v="0"/>
    <s v="General - Eng"/>
    <d v="1969-08-07T00:00:00"/>
    <x v="1365"/>
    <s v="50-59"/>
    <s v="MA"/>
    <s v="Drafter"/>
    <x v="0"/>
    <n v="56925"/>
    <s v="Hispanic"/>
    <s v="Single"/>
    <s v="Exceeds"/>
    <n v="3"/>
  </r>
  <r>
    <n v="1841"/>
    <s v="Remington"/>
    <s v="Bullock"/>
    <d v="2018-08-14T00:00:00"/>
    <x v="0"/>
    <x v="0"/>
    <x v="0"/>
    <x v="0"/>
    <s v="Brian Paul"/>
    <s v="remington.bullock@bilearner.com"/>
    <s v="NEL"/>
    <s v="Active"/>
    <s v="Contract"/>
    <s v="Zone B"/>
    <s v="Part-Time"/>
    <s v="Unk"/>
    <m/>
    <x v="0"/>
    <s v="Field Operations"/>
    <d v="1958-10-19T00:00:00"/>
    <x v="1366"/>
    <s v="60-69"/>
    <s v="MA"/>
    <s v="Operator"/>
    <x v="0"/>
    <n v="62148"/>
    <s v="Hispanic"/>
    <s v="Widowed"/>
    <s v="Exceeds"/>
    <n v="3"/>
  </r>
  <r>
    <n v="1842"/>
    <s v="Delaney"/>
    <s v="Stewart"/>
    <d v="2021-07-30T00:00:00"/>
    <x v="0"/>
    <x v="0"/>
    <x v="0"/>
    <x v="0"/>
    <s v="Ricardo Harris"/>
    <s v="delaney.stewart@bilearner.com"/>
    <s v="PL"/>
    <s v="Active"/>
    <s v="Part-Time"/>
    <s v="Zone B"/>
    <s v="Temporary"/>
    <s v="Unk"/>
    <m/>
    <x v="0"/>
    <s v="General - Con"/>
    <d v="1998-05-10T00:00:00"/>
    <x v="1367"/>
    <s v="20-29"/>
    <s v="MA"/>
    <s v="Coordinator"/>
    <x v="1"/>
    <n v="20467"/>
    <s v="Asian"/>
    <s v="Divorced"/>
    <s v="Exceeds"/>
    <n v="3"/>
  </r>
  <r>
    <n v="1843"/>
    <s v="Saige"/>
    <s v="Jones"/>
    <d v="2023-04-08T00:00:00"/>
    <x v="0"/>
    <x v="0"/>
    <x v="0"/>
    <x v="0"/>
    <s v="Samantha French"/>
    <s v="saige.jones@bilearner.com"/>
    <s v="BPC"/>
    <s v="Active"/>
    <s v="Full-Time"/>
    <s v="Zone C"/>
    <s v="Temporary"/>
    <s v="Unk"/>
    <m/>
    <x v="0"/>
    <s v="Engineers"/>
    <d v="1963-01-12T00:00:00"/>
    <x v="1368"/>
    <s v="60-69"/>
    <s v="MA"/>
    <s v="Engineer"/>
    <x v="1"/>
    <n v="43130"/>
    <s v="Hispanic"/>
    <s v="Married"/>
    <s v="Needs Improvement"/>
    <n v="3"/>
  </r>
  <r>
    <n v="1844"/>
    <s v="Camryn"/>
    <s v="Fritz"/>
    <d v="2019-09-11T00:00:00"/>
    <x v="0"/>
    <x v="0"/>
    <x v="0"/>
    <x v="0"/>
    <s v="Nicole Vasquez"/>
    <s v="camryn.fritz@bilearner.com"/>
    <s v="CCDR"/>
    <s v="Active"/>
    <s v="Part-Time"/>
    <s v="Zone A"/>
    <s v="Part-Time"/>
    <s v="Unk"/>
    <m/>
    <x v="0"/>
    <s v="General - Con"/>
    <d v="1964-11-23T00:00:00"/>
    <x v="1369"/>
    <s v="60-69"/>
    <s v="MA"/>
    <s v="Model Assistant"/>
    <x v="0"/>
    <n v="52114"/>
    <s v="Other"/>
    <s v="Single"/>
    <s v="Exceeds"/>
    <n v="3"/>
  </r>
  <r>
    <n v="1845"/>
    <s v="Amanda"/>
    <s v="Lambert"/>
    <d v="2020-03-05T00:00:00"/>
    <x v="524"/>
    <x v="3"/>
    <x v="1"/>
    <x v="0"/>
    <s v="Matthew Ramirez"/>
    <s v="amanda.lambert@bilearner.com"/>
    <s v="SVG"/>
    <s v="Active"/>
    <s v="Part-Time"/>
    <s v="Zone A"/>
    <s v="Temporary"/>
    <s v="Voluntary"/>
    <s v="Force leader remain machine place."/>
    <x v="0"/>
    <s v="Aerial"/>
    <d v="1941-12-23T00:00:00"/>
    <x v="1370"/>
    <s v="80-89"/>
    <s v="MA"/>
    <s v="Laborer"/>
    <x v="0"/>
    <n v="78947"/>
    <s v="Black"/>
    <s v="Single"/>
    <s v="Needs Improvement"/>
    <n v="3"/>
  </r>
  <r>
    <n v="1846"/>
    <s v="Winston"/>
    <s v="Callahan"/>
    <d v="2019-12-02T00:00:00"/>
    <x v="0"/>
    <x v="0"/>
    <x v="0"/>
    <x v="0"/>
    <s v="Sarah Delacruz"/>
    <s v="winston.callahan@bilearner.com"/>
    <s v="EW"/>
    <s v="Active"/>
    <s v="Full-Time"/>
    <s v="Zone C"/>
    <s v="Temporary"/>
    <s v="Unk"/>
    <m/>
    <x v="0"/>
    <s v="Aerial"/>
    <d v="1946-11-24T00:00:00"/>
    <x v="1371"/>
    <s v="70-79"/>
    <s v="MA"/>
    <s v="Foreman"/>
    <x v="1"/>
    <n v="85558"/>
    <s v="Black"/>
    <s v="Single"/>
    <s v="Needs Improvement"/>
    <n v="3"/>
  </r>
  <r>
    <n v="1847"/>
    <s v="Maverick"/>
    <s v="Lang"/>
    <d v="2022-12-03T00:00:00"/>
    <x v="525"/>
    <x v="11"/>
    <x v="1"/>
    <x v="0"/>
    <s v="Lee Lucas"/>
    <s v="maverick.lang@bilearner.com"/>
    <s v="MSC"/>
    <s v="Active"/>
    <s v="Full-Time"/>
    <s v="Zone C"/>
    <s v="Part-Time"/>
    <s v="Resignation"/>
    <s v="Beat scene dream because by who ok."/>
    <x v="0"/>
    <s v="Project Management - Con"/>
    <d v="2000-10-16T00:00:00"/>
    <x v="1372"/>
    <s v="20-29"/>
    <s v="MA"/>
    <s v="Project Manager"/>
    <x v="1"/>
    <n v="16653"/>
    <s v="Other"/>
    <s v="Divorced"/>
    <s v="Needs Improvement"/>
    <n v="3"/>
  </r>
  <r>
    <n v="1848"/>
    <s v="Harold"/>
    <s v="Reid"/>
    <d v="2021-12-23T00:00:00"/>
    <x v="0"/>
    <x v="0"/>
    <x v="0"/>
    <x v="0"/>
    <s v="Lisa Reed"/>
    <s v="harold.reid@bilearner.com"/>
    <s v="TNS"/>
    <s v="Active"/>
    <s v="Contract"/>
    <s v="Zone C"/>
    <s v="Part-Time"/>
    <s v="Unk"/>
    <m/>
    <x v="0"/>
    <s v="Engineers"/>
    <d v="2000-10-17T00:00:00"/>
    <x v="1373"/>
    <s v="20-29"/>
    <s v="MA"/>
    <s v="Engineer"/>
    <x v="1"/>
    <n v="40621"/>
    <s v="Black"/>
    <s v="Divorced"/>
    <s v="PIP"/>
    <n v="3"/>
  </r>
  <r>
    <n v="1849"/>
    <s v="Cindy"/>
    <s v="York"/>
    <d v="2022-01-28T00:00:00"/>
    <x v="0"/>
    <x v="0"/>
    <x v="0"/>
    <x v="0"/>
    <s v="Mary Conley"/>
    <s v="cindy.york@bilearner.com"/>
    <s v="PYZ"/>
    <s v="Active"/>
    <s v="Part-Time"/>
    <s v="Zone B"/>
    <s v="Full-Time"/>
    <s v="Unk"/>
    <m/>
    <x v="0"/>
    <s v="Project Management - Con"/>
    <d v="1960-05-28T00:00:00"/>
    <x v="1374"/>
    <s v="60-69"/>
    <s v="MA"/>
    <s v="Project Manager"/>
    <x v="0"/>
    <n v="31815"/>
    <s v="Hispanic"/>
    <s v="Divorced"/>
    <s v="PIP"/>
    <n v="3"/>
  </r>
  <r>
    <n v="1850"/>
    <s v="Breanna"/>
    <s v="Cardenas"/>
    <d v="2019-12-15T00:00:00"/>
    <x v="526"/>
    <x v="18"/>
    <x v="1"/>
    <x v="0"/>
    <s v="Ashley Orozco"/>
    <s v="breanna.cardenas@bilearner.com"/>
    <s v="WBL"/>
    <s v="Voluntarily Terminated"/>
    <s v="Contract"/>
    <s v="Zone A"/>
    <s v="Full-Time"/>
    <s v="Voluntary"/>
    <s v="Food few generation seek outside."/>
    <x v="0"/>
    <s v="Aerial"/>
    <d v="1996-10-23T00:00:00"/>
    <x v="1375"/>
    <s v="20-29"/>
    <s v="MA"/>
    <s v="Lineman"/>
    <x v="0"/>
    <n v="78073"/>
    <s v="White"/>
    <s v="Married"/>
    <s v="PIP"/>
    <n v="3"/>
  </r>
  <r>
    <n v="1851"/>
    <s v="Tripp"/>
    <s v="Blake"/>
    <d v="2021-11-11T00:00:00"/>
    <x v="527"/>
    <x v="27"/>
    <x v="1"/>
    <x v="0"/>
    <s v="Angelica Vazquez"/>
    <s v="tripp.blake@bilearner.com"/>
    <s v="NEL"/>
    <s v="Voluntarily Terminated"/>
    <s v="Full-Time"/>
    <s v="Zone B"/>
    <s v="Temporary"/>
    <s v="Retirement"/>
    <s v="Left how maintain structure these enter kitchen."/>
    <x v="0"/>
    <s v="General - Con"/>
    <d v="1967-10-29T00:00:00"/>
    <x v="1376"/>
    <s v="50-59"/>
    <s v="MA"/>
    <s v="Laborer"/>
    <x v="0"/>
    <n v="57276"/>
    <s v="Hispanic"/>
    <s v="Single"/>
    <s v="PIP"/>
    <n v="3"/>
  </r>
  <r>
    <n v="1852"/>
    <s v="Elaine"/>
    <s v="Moon"/>
    <d v="2019-02-15T00:00:00"/>
    <x v="220"/>
    <x v="56"/>
    <x v="1"/>
    <x v="0"/>
    <s v="Christopher Ponce"/>
    <s v="elaine.moon@bilearner.com"/>
    <s v="PL"/>
    <s v="Voluntarily Terminated"/>
    <s v="Full-Time"/>
    <s v="Zone A"/>
    <s v="Part-Time"/>
    <s v="Voluntary"/>
    <s v="Fall share energy myself."/>
    <x v="0"/>
    <s v="General - Con"/>
    <d v="1981-10-18T00:00:00"/>
    <x v="1377"/>
    <s v="40-49"/>
    <s v="MA"/>
    <s v="Technician"/>
    <x v="0"/>
    <n v="47682"/>
    <s v="Black"/>
    <s v="Single"/>
    <s v="PIP"/>
    <n v="3"/>
  </r>
  <r>
    <n v="1853"/>
    <s v="Jaime"/>
    <s v="Morrow"/>
    <d v="2022-03-31T00:00:00"/>
    <x v="0"/>
    <x v="0"/>
    <x v="0"/>
    <x v="2"/>
    <s v="Tara Fields"/>
    <s v="jaime.morrow@bilearner.com"/>
    <s v="PYZ"/>
    <s v="Active"/>
    <s v="Contract"/>
    <s v="Zone B"/>
    <s v="Temporary"/>
    <s v="Unk"/>
    <m/>
    <x v="0"/>
    <s v="Wireline Construction"/>
    <d v="1957-12-24T00:00:00"/>
    <x v="1378"/>
    <s v="60-69"/>
    <s v="MA"/>
    <s v="Lineman"/>
    <x v="0"/>
    <n v="26452"/>
    <s v="Other"/>
    <s v="Divorced"/>
    <s v="PIP"/>
    <n v="3"/>
  </r>
  <r>
    <n v="1854"/>
    <s v="Leslie"/>
    <s v="Potts"/>
    <d v="2020-10-25T00:00:00"/>
    <x v="77"/>
    <x v="3"/>
    <x v="1"/>
    <x v="2"/>
    <s v="Joshua Evans"/>
    <s v="leslie.potts@bilearner.com"/>
    <s v="WBL"/>
    <s v="Active"/>
    <s v="Contract"/>
    <s v="Zone A"/>
    <s v="Full-Time"/>
    <s v="Involuntary"/>
    <s v="Fight ahead group."/>
    <x v="0"/>
    <s v="Shop (Fleet)"/>
    <d v="1962-08-29T00:00:00"/>
    <x v="1379"/>
    <s v="60-69"/>
    <s v="MA"/>
    <s v="Mechanic"/>
    <x v="0"/>
    <n v="68252"/>
    <s v="Asian"/>
    <s v="Married"/>
    <s v="PIP"/>
    <n v="3"/>
  </r>
  <r>
    <n v="1855"/>
    <s v="Keith"/>
    <s v="Haas"/>
    <d v="2022-07-25T00:00:00"/>
    <x v="75"/>
    <x v="28"/>
    <x v="1"/>
    <x v="2"/>
    <s v="Lisa Hernandez"/>
    <s v="keith.haas@bilearner.com"/>
    <s v="NEL"/>
    <s v="Voluntarily Terminated"/>
    <s v="Part-Time"/>
    <s v="Zone B"/>
    <s v="Part-Time"/>
    <s v="Retirement"/>
    <s v="Pretty line two she accept be."/>
    <x v="0"/>
    <s v="General - Con"/>
    <d v="1947-05-19T00:00:00"/>
    <x v="1380"/>
    <s v="70-79"/>
    <s v="MA"/>
    <s v="Locator"/>
    <x v="1"/>
    <n v="42024"/>
    <s v="Other"/>
    <s v="Married"/>
    <s v="Exceeds"/>
    <n v="3"/>
  </r>
  <r>
    <n v="1856"/>
    <s v="Matteo"/>
    <s v="Oneal"/>
    <d v="2021-08-02T00:00:00"/>
    <x v="0"/>
    <x v="0"/>
    <x v="0"/>
    <x v="2"/>
    <s v="Nancy Valdez"/>
    <s v="matteo.oneal@bilearner.com"/>
    <s v="PL"/>
    <s v="Active"/>
    <s v="Full-Time"/>
    <s v="Zone A"/>
    <s v="Full-Time"/>
    <s v="Unk"/>
    <m/>
    <x v="0"/>
    <s v="Field Operations"/>
    <d v="1972-09-19T00:00:00"/>
    <x v="1381"/>
    <s v="50-59"/>
    <s v="MA"/>
    <s v="Technician"/>
    <x v="0"/>
    <n v="45723"/>
    <s v="Black"/>
    <s v="Widowed"/>
    <s v="Exceeds"/>
    <n v="3"/>
  </r>
  <r>
    <n v="1857"/>
    <s v="Erik"/>
    <s v="Graham"/>
    <d v="2021-11-13T00:00:00"/>
    <x v="528"/>
    <x v="40"/>
    <x v="1"/>
    <x v="2"/>
    <s v="David Garcia"/>
    <s v="erik.graham@bilearner.com"/>
    <s v="BPC"/>
    <s v="Voluntarily Terminated"/>
    <s v="Contract"/>
    <s v="Zone C"/>
    <s v="Temporary"/>
    <s v="Involuntary"/>
    <s v="Have appear along within western city drug tough."/>
    <x v="0"/>
    <s v="Billable Consultants"/>
    <d v="1956-06-04T00:00:00"/>
    <x v="1382"/>
    <s v="60-69"/>
    <s v="MA"/>
    <s v="Engineer"/>
    <x v="1"/>
    <n v="93336"/>
    <s v="Other"/>
    <s v="Divorced"/>
    <s v="Exceeds"/>
    <n v="3"/>
  </r>
  <r>
    <n v="1858"/>
    <s v="Lailah"/>
    <s v="Haney"/>
    <d v="2019-05-07T00:00:00"/>
    <x v="529"/>
    <x v="4"/>
    <x v="1"/>
    <x v="0"/>
    <s v="Ryan Baker"/>
    <s v="lailah.haney@bilearner.com"/>
    <s v="TNS"/>
    <s v="Active"/>
    <s v="Contract"/>
    <s v="Zone A"/>
    <s v="Full-Time"/>
    <s v="Resignation"/>
    <s v="Reality line toward follow well able."/>
    <x v="0"/>
    <s v="Wireline Construction"/>
    <d v="1988-02-20T00:00:00"/>
    <x v="1383"/>
    <s v="30-39"/>
    <s v="MA"/>
    <s v="Lineman"/>
    <x v="0"/>
    <n v="16981"/>
    <s v="Asian"/>
    <s v="Widowed"/>
    <s v="Exceeds"/>
    <n v="3"/>
  </r>
  <r>
    <n v="1859"/>
    <s v="Mohamed"/>
    <s v="Gay"/>
    <d v="2020-12-31T00:00:00"/>
    <x v="530"/>
    <x v="8"/>
    <x v="1"/>
    <x v="0"/>
    <s v="Tammy Poole"/>
    <s v="mohamed.gay@bilearner.com"/>
    <s v="PYZ"/>
    <s v="Active"/>
    <s v="Contract"/>
    <s v="Zone A"/>
    <s v="Part-Time"/>
    <s v="Voluntary"/>
    <s v="Article hope tree happy affect check people."/>
    <x v="0"/>
    <s v="Field Operations"/>
    <d v="1982-12-14T00:00:00"/>
    <x v="1384"/>
    <s v="40-49"/>
    <s v="MA"/>
    <s v="Field Technician"/>
    <x v="0"/>
    <n v="66623"/>
    <s v="Hispanic"/>
    <s v="Married"/>
    <s v="Exceeds"/>
    <n v="3"/>
  </r>
  <r>
    <n v="1860"/>
    <s v="Frankie"/>
    <s v="Banks"/>
    <d v="2019-12-10T00:00:00"/>
    <x v="531"/>
    <x v="8"/>
    <x v="1"/>
    <x v="0"/>
    <s v="Jenna Perry"/>
    <s v="frankie.banks@bilearner.com"/>
    <s v="WBL"/>
    <s v="Voluntarily Terminated"/>
    <s v="Part-Time"/>
    <s v="Zone B"/>
    <s v="Full-Time"/>
    <s v="Involuntary"/>
    <s v="Entire list exactly control enough."/>
    <x v="0"/>
    <s v="Project Management - Con"/>
    <d v="2000-06-09T00:00:00"/>
    <x v="1385"/>
    <s v="20-29"/>
    <s v="MA"/>
    <s v="Coordinator"/>
    <x v="0"/>
    <n v="34484"/>
    <s v="Asian"/>
    <s v="Divorced"/>
    <s v="Exceeds"/>
    <n v="3"/>
  </r>
  <r>
    <n v="1861"/>
    <s v="Lorelei"/>
    <s v="Glass"/>
    <d v="2020-06-11T00:00:00"/>
    <x v="0"/>
    <x v="0"/>
    <x v="0"/>
    <x v="0"/>
    <s v="Ana Harding"/>
    <s v="lorelei.glass@bilearner.com"/>
    <s v="NEL"/>
    <s v="Active"/>
    <s v="Contract"/>
    <s v="Zone A"/>
    <s v="Full-Time"/>
    <s v="Unk"/>
    <m/>
    <x v="0"/>
    <s v="Wireline Construction"/>
    <d v="1951-11-11T00:00:00"/>
    <x v="1386"/>
    <s v="70-79"/>
    <s v="MA"/>
    <s v="Apprentice"/>
    <x v="1"/>
    <n v="97856"/>
    <s v="Black"/>
    <s v="Widowed"/>
    <s v="Exceeds"/>
    <n v="3"/>
  </r>
  <r>
    <n v="1862"/>
    <s v="Marie"/>
    <s v="Moyer"/>
    <d v="2021-08-30T00:00:00"/>
    <x v="0"/>
    <x v="0"/>
    <x v="0"/>
    <x v="0"/>
    <s v="Thomas Davis"/>
    <s v="marie.moyer@bilearner.com"/>
    <s v="PL"/>
    <s v="Active"/>
    <s v="Full-Time"/>
    <s v="Zone C"/>
    <s v="Temporary"/>
    <s v="Unk"/>
    <m/>
    <x v="0"/>
    <s v="Aerial"/>
    <d v="1985-03-25T00:00:00"/>
    <x v="1387"/>
    <s v="40-49"/>
    <s v="MA"/>
    <s v="Laborer"/>
    <x v="1"/>
    <n v="25103"/>
    <s v="Other"/>
    <s v="Single"/>
    <s v="Exceeds"/>
    <n v="3"/>
  </r>
  <r>
    <n v="1863"/>
    <s v="Amari"/>
    <s v="Bowen"/>
    <d v="2019-11-04T00:00:00"/>
    <x v="532"/>
    <x v="7"/>
    <x v="1"/>
    <x v="0"/>
    <s v="Jennifer Boone"/>
    <s v="amari.bowen@bilearner.com"/>
    <s v="BPC"/>
    <s v="Active"/>
    <s v="Part-Time"/>
    <s v="Zone C"/>
    <s v="Full-Time"/>
    <s v="Involuntary"/>
    <s v="Nor director yard within car into final."/>
    <x v="0"/>
    <s v="Engineers"/>
    <d v="1987-09-18T00:00:00"/>
    <x v="1326"/>
    <s v="30-39"/>
    <s v="MA"/>
    <s v="Engineer"/>
    <x v="0"/>
    <n v="87036"/>
    <s v="Other"/>
    <s v="Single"/>
    <s v="Exceeds"/>
    <n v="3"/>
  </r>
  <r>
    <n v="1864"/>
    <s v="Prince"/>
    <s v="Dickerson"/>
    <d v="2023-06-03T00:00:00"/>
    <x v="271"/>
    <x v="21"/>
    <x v="1"/>
    <x v="0"/>
    <s v="Karen Smith"/>
    <s v="prince.dickerson@bilearner.com"/>
    <s v="CCDR"/>
    <s v="Active"/>
    <s v="Full-Time"/>
    <s v="Zone A"/>
    <s v="Temporary"/>
    <s v="Resignation"/>
    <s v="Take health either southern religious today."/>
    <x v="0"/>
    <s v="Field Operations"/>
    <d v="1972-05-26T00:00:00"/>
    <x v="1388"/>
    <s v="50-59"/>
    <s v="MA"/>
    <s v="Splicer"/>
    <x v="0"/>
    <n v="51953"/>
    <s v="Hispanic"/>
    <s v="Married"/>
    <s v="Exceeds"/>
    <n v="3"/>
  </r>
  <r>
    <n v="1865"/>
    <s v="Lane"/>
    <s v="Church"/>
    <d v="2021-02-14T00:00:00"/>
    <x v="0"/>
    <x v="0"/>
    <x v="0"/>
    <x v="0"/>
    <s v="Jamie Anderson"/>
    <s v="lane.church@bilearner.com"/>
    <s v="SVG"/>
    <s v="Active"/>
    <s v="Part-Time"/>
    <s v="Zone C"/>
    <s v="Part-Time"/>
    <s v="Unk"/>
    <m/>
    <x v="0"/>
    <s v="Field Operations"/>
    <d v="1969-05-24T00:00:00"/>
    <x v="91"/>
    <s v="50-59"/>
    <s v="MA"/>
    <s v="Lineman"/>
    <x v="0"/>
    <n v="67354"/>
    <s v="Asian"/>
    <s v="Single"/>
    <s v="Exceeds"/>
    <n v="3"/>
  </r>
  <r>
    <n v="1866"/>
    <s v="Cassie"/>
    <s v="Nolan"/>
    <d v="2023-02-28T00:00:00"/>
    <x v="0"/>
    <x v="0"/>
    <x v="0"/>
    <x v="0"/>
    <s v="Kathleen Boyle"/>
    <s v="cassie.nolan@bilearner.com"/>
    <s v="EW"/>
    <s v="Active"/>
    <s v="Contract"/>
    <s v="Zone A"/>
    <s v="Temporary"/>
    <s v="Unk"/>
    <m/>
    <x v="0"/>
    <s v="Field Operations"/>
    <d v="1980-05-22T00:00:00"/>
    <x v="1389"/>
    <s v="40-49"/>
    <s v="MA"/>
    <s v="Operator"/>
    <x v="1"/>
    <n v="81653"/>
    <s v="Asian"/>
    <s v="Divorced"/>
    <s v="Exceeds"/>
    <n v="3"/>
  </r>
  <r>
    <n v="1867"/>
    <s v="Mauricio"/>
    <s v="Buchanan"/>
    <d v="2021-01-09T00:00:00"/>
    <x v="256"/>
    <x v="20"/>
    <x v="1"/>
    <x v="0"/>
    <s v="Natalie Roman"/>
    <s v="mauricio.buchanan@bilearner.com"/>
    <s v="MSC"/>
    <s v="Active"/>
    <s v="Full-Time"/>
    <s v="Zone B"/>
    <s v="Temporary"/>
    <s v="Involuntary"/>
    <s v="Apply must visit street."/>
    <x v="0"/>
    <s v="Engineers"/>
    <d v="1942-11-01T00:00:00"/>
    <x v="1390"/>
    <s v="80-89"/>
    <s v="MA"/>
    <s v="Technician"/>
    <x v="1"/>
    <n v="25698"/>
    <s v="Asian"/>
    <s v="Divorced"/>
    <s v="Needs Improvement"/>
    <n v="3"/>
  </r>
  <r>
    <n v="1868"/>
    <s v="Briana"/>
    <s v="Wang"/>
    <d v="2022-03-22T00:00:00"/>
    <x v="150"/>
    <x v="10"/>
    <x v="1"/>
    <x v="0"/>
    <s v="Anthony Diaz"/>
    <s v="briana.wang@bilearner.com"/>
    <s v="TNS"/>
    <s v="Active"/>
    <s v="Part-Time"/>
    <s v="Zone A"/>
    <s v="Full-Time"/>
    <s v="Resignation"/>
    <s v="Always agree room animal drug."/>
    <x v="0"/>
    <s v="Field Operations"/>
    <d v="2000-11-28T00:00:00"/>
    <x v="1391"/>
    <s v="20-29"/>
    <s v="MA"/>
    <s v="Laborer"/>
    <x v="1"/>
    <n v="6756"/>
    <s v="Black"/>
    <s v="Single"/>
    <s v="Needs Improvement"/>
    <n v="3"/>
  </r>
  <r>
    <n v="1869"/>
    <s v="Salma"/>
    <s v="Blackwell"/>
    <d v="2019-11-11T00:00:00"/>
    <x v="0"/>
    <x v="0"/>
    <x v="0"/>
    <x v="0"/>
    <s v="Robert Adams"/>
    <s v="salma.blackwell@bilearner.com"/>
    <s v="PYZ"/>
    <s v="Active"/>
    <s v="Part-Time"/>
    <s v="Zone C"/>
    <s v="Temporary"/>
    <s v="Unk"/>
    <m/>
    <x v="0"/>
    <s v="Catv"/>
    <d v="1982-01-25T00:00:00"/>
    <x v="1392"/>
    <s v="40-49"/>
    <s v="MA"/>
    <s v="Foreman"/>
    <x v="0"/>
    <n v="70511"/>
    <s v="Asian"/>
    <s v="Married"/>
    <s v="Exceeds"/>
    <n v="3"/>
  </r>
  <r>
    <n v="1870"/>
    <s v="Shelby"/>
    <s v="Frazier"/>
    <d v="2022-10-04T00:00:00"/>
    <x v="0"/>
    <x v="0"/>
    <x v="0"/>
    <x v="0"/>
    <s v="Steven Reid"/>
    <s v="shelby.frazier@bilearner.com"/>
    <s v="WBL"/>
    <s v="Active"/>
    <s v="Contract"/>
    <s v="Zone B"/>
    <s v="Full-Time"/>
    <s v="Unk"/>
    <m/>
    <x v="0"/>
    <s v="Engineers"/>
    <d v="1992-03-31T00:00:00"/>
    <x v="1393"/>
    <s v="30-39"/>
    <s v="MA"/>
    <s v="Engineer"/>
    <x v="0"/>
    <n v="73361"/>
    <s v="Hispanic"/>
    <s v="Married"/>
    <s v="Fully Meets"/>
    <n v="3"/>
  </r>
  <r>
    <n v="1871"/>
    <s v="Lindsay"/>
    <s v="Becker"/>
    <d v="2021-08-23T00:00:00"/>
    <x v="0"/>
    <x v="0"/>
    <x v="0"/>
    <x v="0"/>
    <s v="Andrew Calderon"/>
    <s v="lindsay.becker@bilearner.com"/>
    <s v="NEL"/>
    <s v="Active"/>
    <s v="Contract"/>
    <s v="Zone C"/>
    <s v="Full-Time"/>
    <s v="Unk"/>
    <m/>
    <x v="0"/>
    <s v="Wireline Construction"/>
    <d v="1996-08-09T00:00:00"/>
    <x v="1394"/>
    <s v="20-29"/>
    <s v="MA"/>
    <s v="Laborer"/>
    <x v="0"/>
    <n v="51310"/>
    <s v="White"/>
    <s v="Widowed"/>
    <s v="Fully Meets"/>
    <n v="3"/>
  </r>
  <r>
    <n v="1872"/>
    <s v="Reyna"/>
    <s v="Good"/>
    <d v="2022-12-05T00:00:00"/>
    <x v="10"/>
    <x v="4"/>
    <x v="1"/>
    <x v="0"/>
    <s v="Andrew Ball"/>
    <s v="reyna.good@bilearner.com"/>
    <s v="PL"/>
    <s v="Active"/>
    <s v="Full-Time"/>
    <s v="Zone B"/>
    <s v="Temporary"/>
    <s v="Retirement"/>
    <s v="General nature open."/>
    <x v="0"/>
    <s v="Field Operations"/>
    <d v="1972-12-21T00:00:00"/>
    <x v="1395"/>
    <s v="50-59"/>
    <s v="MA"/>
    <s v="Laborer"/>
    <x v="0"/>
    <n v="64371"/>
    <s v="Hispanic"/>
    <s v="Married"/>
    <s v="Fully Meets"/>
    <n v="3"/>
  </r>
  <r>
    <n v="1873"/>
    <s v="Nathalie"/>
    <s v="Rivera"/>
    <d v="2019-07-20T00:00:00"/>
    <x v="533"/>
    <x v="21"/>
    <x v="1"/>
    <x v="2"/>
    <s v="Christine Larson"/>
    <s v="nathalie.rivera@bilearner.com"/>
    <s v="BPC"/>
    <s v="Active"/>
    <s v="Contract"/>
    <s v="Zone C"/>
    <s v="Temporary"/>
    <s v="Involuntary"/>
    <s v="Art professional rather move explain."/>
    <x v="0"/>
    <s v="Engineers"/>
    <d v="1960-01-23T00:00:00"/>
    <x v="347"/>
    <s v="60-69"/>
    <s v="MA"/>
    <s v="Technician"/>
    <x v="0"/>
    <n v="76588"/>
    <s v="Black"/>
    <s v="Married"/>
    <s v="Fully Meets"/>
    <n v="3"/>
  </r>
  <r>
    <n v="1874"/>
    <s v="Saniyah"/>
    <s v="Schroeder"/>
    <d v="2021-11-05T00:00:00"/>
    <x v="0"/>
    <x v="0"/>
    <x v="0"/>
    <x v="2"/>
    <s v="Brenda Thompson"/>
    <s v="saniyah.schroeder@bilearner.com"/>
    <s v="CCDR"/>
    <s v="Active"/>
    <s v="Full-Time"/>
    <s v="Zone B"/>
    <s v="Part-Time"/>
    <s v="Unk"/>
    <m/>
    <x v="0"/>
    <s v="Technology / It"/>
    <d v="1960-12-08T00:00:00"/>
    <x v="1396"/>
    <s v="60-69"/>
    <s v="MA"/>
    <s v="Technician"/>
    <x v="1"/>
    <n v="35018"/>
    <s v="Asian"/>
    <s v="Widowed"/>
    <s v="Fully Meets"/>
    <n v="3"/>
  </r>
  <r>
    <n v="1875"/>
    <s v="Taylor"/>
    <s v="Mann"/>
    <d v="2021-01-04T00:00:00"/>
    <x v="534"/>
    <x v="7"/>
    <x v="1"/>
    <x v="2"/>
    <s v="Patricia Robbins"/>
    <s v="taylor.mann@bilearner.com"/>
    <s v="EW"/>
    <s v="Voluntarily Terminated"/>
    <s v="Full-Time"/>
    <s v="Zone C"/>
    <s v="Full-Time"/>
    <s v="Involuntary"/>
    <s v="Young finally can fact."/>
    <x v="0"/>
    <s v="General - Con"/>
    <d v="1953-08-01T00:00:00"/>
    <x v="1397"/>
    <s v="70-79"/>
    <s v="MA"/>
    <s v="Foreman"/>
    <x v="1"/>
    <n v="24806"/>
    <s v="Other"/>
    <s v="Single"/>
    <s v="Fully Meets"/>
    <n v="3"/>
  </r>
  <r>
    <n v="1876"/>
    <s v="Rylee"/>
    <s v="Stevenson"/>
    <d v="2022-10-14T00:00:00"/>
    <x v="535"/>
    <x v="26"/>
    <x v="1"/>
    <x v="2"/>
    <s v="Terry Stevens"/>
    <s v="rylee.stevenson@bilearner.com"/>
    <s v="MSC"/>
    <s v="Leave of Absence"/>
    <s v="Full-Time"/>
    <s v="Zone A"/>
    <s v="Part-Time"/>
    <s v="Resignation"/>
    <s v="Sound modern feel special me fish produce."/>
    <x v="0"/>
    <s v="Field Operations"/>
    <d v="1943-10-21T00:00:00"/>
    <x v="1398"/>
    <s v="80-89"/>
    <s v="MA"/>
    <s v="Operator"/>
    <x v="0"/>
    <n v="40691"/>
    <s v="Hispanic"/>
    <s v="Single"/>
    <s v="Fully Meets"/>
    <n v="3"/>
  </r>
  <r>
    <n v="1877"/>
    <s v="Waylon"/>
    <s v="Pennington"/>
    <d v="2021-10-30T00:00:00"/>
    <x v="0"/>
    <x v="0"/>
    <x v="0"/>
    <x v="2"/>
    <s v="Rachel Paul"/>
    <s v="waylon.pennington@bilearner.com"/>
    <s v="NEL"/>
    <s v="Active"/>
    <s v="Part-Time"/>
    <s v="Zone A"/>
    <s v="Full-Time"/>
    <s v="Unk"/>
    <m/>
    <x v="0"/>
    <s v="General - Con"/>
    <d v="1961-05-17T00:00:00"/>
    <x v="1399"/>
    <s v="60-69"/>
    <s v="MA"/>
    <s v="Foreman"/>
    <x v="1"/>
    <n v="5750"/>
    <s v="Asian"/>
    <s v="Married"/>
    <s v="Fully Meets"/>
    <n v="3"/>
  </r>
  <r>
    <n v="1878"/>
    <s v="Kobe"/>
    <s v="Crosby"/>
    <d v="2022-10-02T00:00:00"/>
    <x v="536"/>
    <x v="27"/>
    <x v="1"/>
    <x v="0"/>
    <s v="Elizabeth Miller"/>
    <s v="kobe.crosby@bilearner.com"/>
    <s v="WBL"/>
    <s v="Active"/>
    <s v="Part-Time"/>
    <s v="Zone B"/>
    <s v="Part-Time"/>
    <s v="Voluntary"/>
    <s v="Toward situation politics."/>
    <x v="0"/>
    <s v="Splicing"/>
    <d v="2001-06-17T00:00:00"/>
    <x v="1161"/>
    <s v="20-29"/>
    <s v="MA"/>
    <s v="Manager"/>
    <x v="0"/>
    <n v="78562"/>
    <s v="White"/>
    <s v="Single"/>
    <s v="Fully Meets"/>
    <n v="3"/>
  </r>
  <r>
    <n v="1879"/>
    <s v="Carmen"/>
    <s v="Davidson"/>
    <d v="2018-11-25T00:00:00"/>
    <x v="537"/>
    <x v="18"/>
    <x v="1"/>
    <x v="0"/>
    <s v="David Vasquez"/>
    <s v="carmen.davidson@bilearner.com"/>
    <s v="BPC"/>
    <s v="Voluntarily Terminated"/>
    <s v="Part-Time"/>
    <s v="Zone B"/>
    <s v="Temporary"/>
    <s v="Involuntary"/>
    <s v="Key real fill never sing feeling."/>
    <x v="0"/>
    <s v="Engineers"/>
    <d v="1965-10-30T00:00:00"/>
    <x v="1400"/>
    <s v="60-69"/>
    <s v="MA"/>
    <s v="Engineer"/>
    <x v="0"/>
    <n v="56517"/>
    <s v="Black"/>
    <s v="Single"/>
    <s v="Fully Meets"/>
    <n v="3"/>
  </r>
  <r>
    <n v="1880"/>
    <s v="Sidney"/>
    <s v="Moran"/>
    <d v="2021-07-09T00:00:00"/>
    <x v="458"/>
    <x v="18"/>
    <x v="1"/>
    <x v="0"/>
    <s v="Alexandra Rice"/>
    <s v="sidney.moran@bilearner.com"/>
    <s v="CCDR"/>
    <s v="Voluntarily Terminated"/>
    <s v="Full-Time"/>
    <s v="Zone A"/>
    <s v="Full-Time"/>
    <s v="Voluntary"/>
    <s v="Within direction court hope security stuff early."/>
    <x v="0"/>
    <s v="Project Management - Con"/>
    <d v="1966-01-07T00:00:00"/>
    <x v="1401"/>
    <s v="50-59"/>
    <s v="MA"/>
    <s v="Foreman"/>
    <x v="0"/>
    <n v="10781"/>
    <s v="Black"/>
    <s v="Widowed"/>
    <s v="Fully Meets"/>
    <n v="3"/>
  </r>
  <r>
    <n v="1881"/>
    <s v="Alena"/>
    <s v="Bonilla"/>
    <d v="2019-05-01T00:00:00"/>
    <x v="0"/>
    <x v="0"/>
    <x v="0"/>
    <x v="0"/>
    <s v="Thomas Lee"/>
    <s v="alena.bonilla@bilearner.com"/>
    <s v="EW"/>
    <s v="Active"/>
    <s v="Full-Time"/>
    <s v="Zone B"/>
    <s v="Part-Time"/>
    <s v="Unk"/>
    <m/>
    <x v="0"/>
    <s v="Field Operations"/>
    <d v="2000-10-14T00:00:00"/>
    <x v="1402"/>
    <s v="20-29"/>
    <s v="MA"/>
    <s v="Technician"/>
    <x v="1"/>
    <n v="54917"/>
    <s v="Asian"/>
    <s v="Single"/>
    <s v="Fully Meets"/>
    <n v="3"/>
  </r>
  <r>
    <n v="1882"/>
    <s v="Baron"/>
    <s v="Luna"/>
    <d v="2021-11-09T00:00:00"/>
    <x v="45"/>
    <x v="1"/>
    <x v="1"/>
    <x v="0"/>
    <s v="Christina Burgess"/>
    <s v="baron.luna@bilearner.com"/>
    <s v="MSC"/>
    <s v="Active"/>
    <s v="Full-Time"/>
    <s v="Zone A"/>
    <s v="Part-Time"/>
    <s v="Retirement"/>
    <s v="List try partner four tax."/>
    <x v="0"/>
    <s v="Fielders"/>
    <d v="1945-02-06T00:00:00"/>
    <x v="1403"/>
    <s v="80-89"/>
    <s v="MA"/>
    <s v="Engineer"/>
    <x v="0"/>
    <n v="91039"/>
    <s v="Asian"/>
    <s v="Divorced"/>
    <s v="Fully Meets"/>
    <n v="3"/>
  </r>
  <r>
    <n v="1883"/>
    <s v="Giselle"/>
    <s v="Butler"/>
    <d v="2018-08-27T00:00:00"/>
    <x v="538"/>
    <x v="4"/>
    <x v="1"/>
    <x v="0"/>
    <s v="Regina Goodwin"/>
    <s v="giselle.butler@bilearner.com"/>
    <s v="NEL"/>
    <s v="Active"/>
    <s v="Full-Time"/>
    <s v="Zone B"/>
    <s v="Temporary"/>
    <s v="Voluntary"/>
    <s v="Unit computer what age career."/>
    <x v="0"/>
    <s v="Project Management - Con"/>
    <d v="1967-07-03T00:00:00"/>
    <x v="1404"/>
    <s v="50-59"/>
    <s v="MA"/>
    <s v="Project Manager"/>
    <x v="0"/>
    <n v="26876"/>
    <s v="Black"/>
    <s v="Single"/>
    <s v="Fully Meets"/>
    <n v="3"/>
  </r>
  <r>
    <n v="1884"/>
    <s v="Sophie"/>
    <s v="Horne"/>
    <d v="2019-03-16T00:00:00"/>
    <x v="0"/>
    <x v="0"/>
    <x v="0"/>
    <x v="0"/>
    <s v="Alicia Gonzalez"/>
    <s v="sophie.horne@bilearner.com"/>
    <s v="PL"/>
    <s v="Active"/>
    <s v="Part-Time"/>
    <s v="Zone C"/>
    <s v="Part-Time"/>
    <s v="Unk"/>
    <m/>
    <x v="0"/>
    <s v="General - Eng"/>
    <d v="2000-07-24T00:00:00"/>
    <x v="1405"/>
    <s v="20-29"/>
    <s v="MA"/>
    <s v="Engineer"/>
    <x v="0"/>
    <n v="57831"/>
    <s v="Other"/>
    <s v="Married"/>
    <s v="Fully Meets"/>
    <n v="3"/>
  </r>
  <r>
    <n v="1885"/>
    <s v="Jabari"/>
    <s v="Guerrero"/>
    <d v="2022-01-07T00:00:00"/>
    <x v="0"/>
    <x v="0"/>
    <x v="0"/>
    <x v="0"/>
    <s v="Peter Giles"/>
    <s v="jabari.guerrero@bilearner.com"/>
    <s v="PYZ"/>
    <s v="Active"/>
    <s v="Contract"/>
    <s v="Zone B"/>
    <s v="Full-Time"/>
    <s v="Unk"/>
    <m/>
    <x v="0"/>
    <s v="General - Con"/>
    <d v="1984-05-23T00:00:00"/>
    <x v="1406"/>
    <s v="40-49"/>
    <s v="MA"/>
    <s v="Technician"/>
    <x v="1"/>
    <n v="67723"/>
    <s v="Other"/>
    <s v="Married"/>
    <s v="Fully Meets"/>
    <n v="3"/>
  </r>
  <r>
    <n v="1886"/>
    <s v="Ahmed"/>
    <s v="Montgomery"/>
    <d v="2022-10-04T00:00:00"/>
    <x v="539"/>
    <x v="26"/>
    <x v="1"/>
    <x v="0"/>
    <s v="Daniel Guerra"/>
    <s v="ahmed.montgomery@bilearner.com"/>
    <s v="SVG"/>
    <s v="Active"/>
    <s v="Contract"/>
    <s v="Zone A"/>
    <s v="Temporary"/>
    <s v="Involuntary"/>
    <s v="Amount establish away part."/>
    <x v="0"/>
    <s v="Executive"/>
    <d v="1984-12-06T00:00:00"/>
    <x v="1407"/>
    <s v="40-49"/>
    <s v="MA"/>
    <s v="Administrator"/>
    <x v="1"/>
    <n v="79888"/>
    <s v="White"/>
    <s v="Single"/>
    <s v="Fully Meets"/>
    <n v="3"/>
  </r>
  <r>
    <n v="1887"/>
    <s v="Esther"/>
    <s v="Spears"/>
    <d v="2022-03-23T00:00:00"/>
    <x v="0"/>
    <x v="0"/>
    <x v="0"/>
    <x v="0"/>
    <s v="Ashley Clark"/>
    <s v="esther.spears@bilearner.com"/>
    <s v="TNS"/>
    <s v="Active"/>
    <s v="Full-Time"/>
    <s v="Zone C"/>
    <s v="Full-Time"/>
    <s v="Unk"/>
    <m/>
    <x v="0"/>
    <s v="Field Operations"/>
    <d v="1997-09-13T00:00:00"/>
    <x v="1408"/>
    <s v="20-29"/>
    <s v="MA"/>
    <s v="Tower Hand"/>
    <x v="1"/>
    <n v="78957"/>
    <s v="White"/>
    <s v="Divorced"/>
    <s v="Fully Meets"/>
    <n v="3"/>
  </r>
  <r>
    <n v="1888"/>
    <s v="Darian"/>
    <s v="Wall"/>
    <d v="2020-05-05T00:00:00"/>
    <x v="413"/>
    <x v="5"/>
    <x v="1"/>
    <x v="0"/>
    <s v="Veronica Murphy"/>
    <s v="darian.wall@bilearner.com"/>
    <s v="WBL"/>
    <s v="Active"/>
    <s v="Full-Time"/>
    <s v="Zone B"/>
    <s v="Temporary"/>
    <s v="Voluntary"/>
    <s v="History follow budget forget instead mind."/>
    <x v="0"/>
    <s v="Engineers"/>
    <d v="1947-12-26T00:00:00"/>
    <x v="1409"/>
    <s v="70-79"/>
    <s v="MA"/>
    <s v="Engineer"/>
    <x v="0"/>
    <n v="36015"/>
    <s v="White"/>
    <s v="Married"/>
    <s v="Fully Meets"/>
    <n v="3"/>
  </r>
  <r>
    <n v="1889"/>
    <s v="Kaleb"/>
    <s v="Cole"/>
    <d v="2020-11-23T00:00:00"/>
    <x v="0"/>
    <x v="0"/>
    <x v="0"/>
    <x v="0"/>
    <s v="Kelsey Thompson"/>
    <s v="kaleb.cole@bilearner.com"/>
    <s v="PYZ"/>
    <s v="Active"/>
    <s v="Contract"/>
    <s v="Zone B"/>
    <s v="Temporary"/>
    <s v="Unk"/>
    <m/>
    <x v="0"/>
    <s v="General - Con"/>
    <d v="1957-02-14T00:00:00"/>
    <x v="1410"/>
    <s v="60-69"/>
    <s v="MA"/>
    <s v="Laborer"/>
    <x v="0"/>
    <n v="19032"/>
    <s v="Other"/>
    <s v="Divorced"/>
    <s v="Fully Meets"/>
    <n v="3"/>
  </r>
  <r>
    <n v="1890"/>
    <s v="Anthony"/>
    <s v="Terrell"/>
    <d v="2022-03-28T00:00:00"/>
    <x v="0"/>
    <x v="0"/>
    <x v="0"/>
    <x v="0"/>
    <s v="Cole Johns"/>
    <s v="anthony.terrell@bilearner.com"/>
    <s v="WBL"/>
    <s v="Active"/>
    <s v="Contract"/>
    <s v="Zone B"/>
    <s v="Full-Time"/>
    <s v="Unk"/>
    <m/>
    <x v="0"/>
    <s v="Splicing"/>
    <d v="1968-05-24T00:00:00"/>
    <x v="1411"/>
    <s v="50-59"/>
    <s v="MA"/>
    <s v="Laborer"/>
    <x v="0"/>
    <n v="55466"/>
    <s v="White"/>
    <s v="Widowed"/>
    <s v="Fully Meets"/>
    <n v="3"/>
  </r>
  <r>
    <n v="1891"/>
    <s v="William"/>
    <s v="Douglas"/>
    <d v="2020-03-25T00:00:00"/>
    <x v="0"/>
    <x v="0"/>
    <x v="0"/>
    <x v="0"/>
    <s v="Wendy Elliott"/>
    <s v="william.douglas@bilearner.com"/>
    <s v="NEL"/>
    <s v="Active"/>
    <s v="Full-Time"/>
    <s v="Zone C"/>
    <s v="Full-Time"/>
    <s v="Unk"/>
    <m/>
    <x v="0"/>
    <s v="Aerial"/>
    <d v="1946-06-24T00:00:00"/>
    <x v="1412"/>
    <s v="70-79"/>
    <s v="MA"/>
    <s v="Labor"/>
    <x v="0"/>
    <n v="6790"/>
    <s v="Hispanic"/>
    <s v="Married"/>
    <s v="Fully Meets"/>
    <n v="3"/>
  </r>
  <r>
    <n v="1892"/>
    <s v="Saniya"/>
    <s v="Buck"/>
    <d v="2018-08-07T00:00:00"/>
    <x v="0"/>
    <x v="0"/>
    <x v="0"/>
    <x v="2"/>
    <s v="Nicholas Anderson"/>
    <s v="saniya.buck@bilearner.com"/>
    <s v="TNS"/>
    <s v="Active"/>
    <s v="Contract"/>
    <s v="Zone A"/>
    <s v="Temporary"/>
    <s v="Unk"/>
    <m/>
    <x v="0"/>
    <s v="Aerial"/>
    <d v="1986-05-30T00:00:00"/>
    <x v="1413"/>
    <s v="30-39"/>
    <s v="MA"/>
    <s v="Technician"/>
    <x v="0"/>
    <n v="91219"/>
    <s v="Asian"/>
    <s v="Single"/>
    <s v="Fully Meets"/>
    <n v="3"/>
  </r>
  <r>
    <n v="1893"/>
    <s v="Kristopher"/>
    <s v="Owen"/>
    <d v="2020-02-11T00:00:00"/>
    <x v="0"/>
    <x v="0"/>
    <x v="0"/>
    <x v="2"/>
    <s v="Darryl Scott"/>
    <s v="kristopher.owen@bilearner.com"/>
    <s v="BPC"/>
    <s v="Active"/>
    <s v="Contract"/>
    <s v="Zone A"/>
    <s v="Full-Time"/>
    <s v="Unk"/>
    <m/>
    <x v="0"/>
    <s v="General - Con"/>
    <d v="1976-01-28T00:00:00"/>
    <x v="1414"/>
    <s v="40-49"/>
    <s v="MA"/>
    <s v="Clerk"/>
    <x v="1"/>
    <n v="84422"/>
    <s v="White"/>
    <s v="Divorced"/>
    <s v="Fully Meets"/>
    <n v="3"/>
  </r>
  <r>
    <n v="1894"/>
    <s v="Hadley"/>
    <s v="Tapia"/>
    <d v="2023-01-01T00:00:00"/>
    <x v="0"/>
    <x v="0"/>
    <x v="0"/>
    <x v="2"/>
    <s v="Clayton Wilson"/>
    <s v="hadley.tapia@bilearner.com"/>
    <s v="CCDR"/>
    <s v="Active"/>
    <s v="Full-Time"/>
    <s v="Zone A"/>
    <s v="Full-Time"/>
    <s v="Unk"/>
    <m/>
    <x v="0"/>
    <s v="Field Operations"/>
    <d v="1959-05-23T00:00:00"/>
    <x v="1415"/>
    <s v="60-69"/>
    <s v="MA"/>
    <s v="Laborer"/>
    <x v="1"/>
    <n v="12371"/>
    <s v="Other"/>
    <s v="Single"/>
    <s v="Fully Meets"/>
    <n v="3"/>
  </r>
  <r>
    <n v="1895"/>
    <s v="Lillie"/>
    <s v="Bush"/>
    <d v="2022-12-07T00:00:00"/>
    <x v="0"/>
    <x v="0"/>
    <x v="0"/>
    <x v="2"/>
    <s v="Phillip Fernandez"/>
    <s v="lillie.bush@bilearner.com"/>
    <s v="EW"/>
    <s v="Active"/>
    <s v="Part-Time"/>
    <s v="Zone A"/>
    <s v="Part-Time"/>
    <s v="Unk"/>
    <m/>
    <x v="0"/>
    <s v="Wireline Construction"/>
    <d v="1989-01-25T00:00:00"/>
    <x v="585"/>
    <s v="30-39"/>
    <s v="MA"/>
    <s v="Lineman"/>
    <x v="0"/>
    <n v="23076"/>
    <s v="White"/>
    <s v="Married"/>
    <s v="Fully Meets"/>
    <n v="3"/>
  </r>
  <r>
    <n v="1896"/>
    <s v="Lamont"/>
    <s v="Cook"/>
    <d v="2023-03-13T00:00:00"/>
    <x v="0"/>
    <x v="0"/>
    <x v="0"/>
    <x v="2"/>
    <s v="Joshua Tapia"/>
    <s v="lamont.cook@bilearner.com"/>
    <s v="MSC"/>
    <s v="Active"/>
    <s v="Full-Time"/>
    <s v="Zone A"/>
    <s v="Part-Time"/>
    <s v="Unk"/>
    <m/>
    <x v="0"/>
    <s v="Engineers"/>
    <d v="1951-11-18T00:00:00"/>
    <x v="1416"/>
    <s v="70-79"/>
    <s v="MA"/>
    <s v="Engineer"/>
    <x v="0"/>
    <n v="80925"/>
    <s v="Hispanic"/>
    <s v="Married"/>
    <s v="Fully Meets"/>
    <n v="3"/>
  </r>
  <r>
    <n v="1897"/>
    <s v="Danna"/>
    <s v="Rollins"/>
    <d v="2021-11-14T00:00:00"/>
    <x v="0"/>
    <x v="0"/>
    <x v="0"/>
    <x v="2"/>
    <s v="Lauren Wilson"/>
    <s v="danna.rollins@bilearner.com"/>
    <s v="NEL"/>
    <s v="Active"/>
    <s v="Full-Time"/>
    <s v="Zone C"/>
    <s v="Temporary"/>
    <s v="Unk"/>
    <m/>
    <x v="0"/>
    <s v="Field Operations"/>
    <d v="1948-07-20T00:00:00"/>
    <x v="1417"/>
    <s v="70-79"/>
    <s v="MA"/>
    <s v="Laborer"/>
    <x v="1"/>
    <n v="38371"/>
    <s v="Asian"/>
    <s v="Divorced"/>
    <s v="Fully Meets"/>
    <n v="3"/>
  </r>
  <r>
    <n v="1898"/>
    <s v="Shaun"/>
    <s v="Velazquez"/>
    <d v="2019-06-05T00:00:00"/>
    <x v="540"/>
    <x v="40"/>
    <x v="1"/>
    <x v="0"/>
    <s v="Benjamin Lang"/>
    <s v="shaun.velazquez@bilearner.com"/>
    <s v="MSC"/>
    <s v="Active"/>
    <s v="Full-Time"/>
    <s v="Zone C"/>
    <s v="Temporary"/>
    <s v="Voluntary"/>
    <s v="Benefit avoid fill begin any individual thousand."/>
    <x v="0"/>
    <s v="Field Operations"/>
    <d v="1997-01-14T00:00:00"/>
    <x v="1418"/>
    <s v="20-29"/>
    <s v="MA"/>
    <s v="Laborer"/>
    <x v="0"/>
    <n v="5154"/>
    <s v="White"/>
    <s v="Single"/>
    <s v="Fully Meets"/>
    <n v="3"/>
  </r>
  <r>
    <n v="1899"/>
    <s v="Kolton"/>
    <s v="Duarte"/>
    <d v="2020-12-12T00:00:00"/>
    <x v="258"/>
    <x v="17"/>
    <x v="1"/>
    <x v="0"/>
    <s v="Ashley Cannon"/>
    <s v="kolton.duarte@bilearner.com"/>
    <s v="TNS"/>
    <s v="Active"/>
    <s v="Contract"/>
    <s v="Zone C"/>
    <s v="Full-Time"/>
    <s v="Retirement"/>
    <s v="Occur tough thousand on recent."/>
    <x v="0"/>
    <s v="Field Operations"/>
    <d v="1982-09-06T00:00:00"/>
    <x v="1419"/>
    <s v="40-49"/>
    <s v="MA"/>
    <s v="Laborer"/>
    <x v="0"/>
    <n v="57914"/>
    <s v="Asian"/>
    <s v="Married"/>
    <s v="Fully Meets"/>
    <n v="3"/>
  </r>
  <r>
    <n v="1900"/>
    <s v="Jonas"/>
    <s v="Braun"/>
    <d v="2020-04-06T00:00:00"/>
    <x v="0"/>
    <x v="0"/>
    <x v="0"/>
    <x v="0"/>
    <s v="Lauren Thompson"/>
    <s v="jonas.braun@bilearner.com"/>
    <s v="PYZ"/>
    <s v="Active"/>
    <s v="Full-Time"/>
    <s v="Zone B"/>
    <s v="Full-Time"/>
    <s v="Unk"/>
    <m/>
    <x v="0"/>
    <s v="General - Con"/>
    <d v="1960-03-22T00:00:00"/>
    <x v="1420"/>
    <s v="60-69"/>
    <s v="MA"/>
    <s v="Clerk"/>
    <x v="0"/>
    <n v="46828"/>
    <s v="Hispanic"/>
    <s v="Widowed"/>
    <s v="Fully Meets"/>
    <n v="3"/>
  </r>
  <r>
    <n v="1901"/>
    <s v="Meadow"/>
    <s v="Howe"/>
    <d v="2023-01-30T00:00:00"/>
    <x v="0"/>
    <x v="0"/>
    <x v="0"/>
    <x v="0"/>
    <s v="Diana Cox"/>
    <s v="meadow.howe@bilearner.com"/>
    <s v="WBL"/>
    <s v="Active"/>
    <s v="Full-Time"/>
    <s v="Zone B"/>
    <s v="Full-Time"/>
    <s v="Unk"/>
    <m/>
    <x v="0"/>
    <s v="Engineers"/>
    <d v="1959-08-09T00:00:00"/>
    <x v="1421"/>
    <s v="60-69"/>
    <s v="MA"/>
    <s v="Engineer"/>
    <x v="0"/>
    <n v="51699"/>
    <s v="White"/>
    <s v="Divorced"/>
    <s v="Fully Meets"/>
    <n v="3"/>
  </r>
  <r>
    <n v="1902"/>
    <s v="Sarahi"/>
    <s v="Raymond"/>
    <d v="2020-09-08T00:00:00"/>
    <x v="541"/>
    <x v="24"/>
    <x v="1"/>
    <x v="0"/>
    <s v="Samantha Hester"/>
    <s v="sarahi.raymond@bilearner.com"/>
    <s v="NEL"/>
    <s v="Active"/>
    <s v="Full-Time"/>
    <s v="Zone A"/>
    <s v="Temporary"/>
    <s v="Retirement"/>
    <s v="Brother a billion wife watch south."/>
    <x v="0"/>
    <s v="Engineers"/>
    <d v="1952-02-11T00:00:00"/>
    <x v="1422"/>
    <s v="70-79"/>
    <s v="MA"/>
    <s v="Project Manager"/>
    <x v="1"/>
    <n v="86441"/>
    <s v="Other"/>
    <s v="Divorced"/>
    <s v="Fully Meets"/>
    <n v="3"/>
  </r>
  <r>
    <n v="1903"/>
    <s v="Taylor"/>
    <s v="Wiggins"/>
    <d v="2020-12-14T00:00:00"/>
    <x v="387"/>
    <x v="16"/>
    <x v="1"/>
    <x v="0"/>
    <s v="Roger Lynch"/>
    <s v="taylor.wiggins@bilearner.com"/>
    <s v="PL"/>
    <s v="Active"/>
    <s v="Part-Time"/>
    <s v="Zone C"/>
    <s v="Part-Time"/>
    <s v="Resignation"/>
    <s v="Can ahead cell in most generation reduce."/>
    <x v="0"/>
    <s v="Field Operations"/>
    <d v="1960-04-11T00:00:00"/>
    <x v="1423"/>
    <s v="60-69"/>
    <s v="MA"/>
    <s v="Foreman"/>
    <x v="0"/>
    <n v="39875"/>
    <s v="Black"/>
    <s v="Divorced"/>
    <s v="Fully Meets"/>
    <n v="3"/>
  </r>
  <r>
    <n v="1904"/>
    <s v="Ezra"/>
    <s v="Zhang"/>
    <d v="2022-11-07T00:00:00"/>
    <x v="0"/>
    <x v="0"/>
    <x v="0"/>
    <x v="0"/>
    <s v="Brenda Rodriguez"/>
    <s v="ezra.zhang@bilearner.com"/>
    <s v="BPC"/>
    <s v="Active"/>
    <s v="Contract"/>
    <s v="Zone C"/>
    <s v="Part-Time"/>
    <s v="Unk"/>
    <m/>
    <x v="0"/>
    <s v="General - Con"/>
    <d v="1982-10-11T00:00:00"/>
    <x v="1424"/>
    <s v="40-49"/>
    <s v="MA"/>
    <s v="Laborer"/>
    <x v="0"/>
    <n v="73332"/>
    <s v="Asian"/>
    <s v="Widowed"/>
    <s v="Fully Meets"/>
    <n v="3"/>
  </r>
  <r>
    <n v="1905"/>
    <s v="Sonia"/>
    <s v="Chung"/>
    <d v="2022-04-06T00:00:00"/>
    <x v="0"/>
    <x v="0"/>
    <x v="0"/>
    <x v="0"/>
    <s v="Sean Moon"/>
    <s v="sonia.chung@bilearner.com"/>
    <s v="CCDR"/>
    <s v="Active"/>
    <s v="Part-Time"/>
    <s v="Zone B"/>
    <s v="Temporary"/>
    <s v="Unk"/>
    <m/>
    <x v="0"/>
    <s v="Wireline Construction"/>
    <d v="1972-03-10T00:00:00"/>
    <x v="1425"/>
    <s v="50-59"/>
    <s v="MA"/>
    <s v="Vp"/>
    <x v="0"/>
    <n v="85085"/>
    <s v="Asian"/>
    <s v="Married"/>
    <s v="Fully Meets"/>
    <n v="3"/>
  </r>
  <r>
    <n v="1906"/>
    <s v="Bryce"/>
    <s v="Mills"/>
    <d v="2021-02-22T00:00:00"/>
    <x v="0"/>
    <x v="0"/>
    <x v="0"/>
    <x v="0"/>
    <s v="Holly Hudson"/>
    <s v="bryce.mills@bilearner.com"/>
    <s v="SVG"/>
    <s v="Active"/>
    <s v="Part-Time"/>
    <s v="Zone B"/>
    <s v="Full-Time"/>
    <s v="Unk"/>
    <m/>
    <x v="0"/>
    <s v="Field Operations"/>
    <d v="1947-08-03T00:00:00"/>
    <x v="1426"/>
    <s v="70-79"/>
    <s v="MA"/>
    <s v="Laborer"/>
    <x v="1"/>
    <n v="11009"/>
    <s v="Hispanic"/>
    <s v="Widowed"/>
    <s v="Fully Meets"/>
    <n v="3"/>
  </r>
  <r>
    <n v="1907"/>
    <s v="Wade"/>
    <s v="Wiggins"/>
    <d v="2022-05-16T00:00:00"/>
    <x v="0"/>
    <x v="0"/>
    <x v="0"/>
    <x v="0"/>
    <s v="Charles Allen"/>
    <s v="wade.wiggins@bilearner.com"/>
    <s v="EW"/>
    <s v="Active"/>
    <s v="Full-Time"/>
    <s v="Zone C"/>
    <s v="Part-Time"/>
    <s v="Unk"/>
    <m/>
    <x v="0"/>
    <s v="Field Operations"/>
    <d v="1988-11-04T00:00:00"/>
    <x v="1427"/>
    <s v="30-39"/>
    <s v="MA"/>
    <s v="Operator"/>
    <x v="1"/>
    <n v="89719"/>
    <s v="Asian"/>
    <s v="Widowed"/>
    <s v="Fully Meets"/>
    <n v="3"/>
  </r>
  <r>
    <n v="1908"/>
    <s v="Selina"/>
    <s v="Gonzalez"/>
    <d v="2020-01-18T00:00:00"/>
    <x v="0"/>
    <x v="0"/>
    <x v="0"/>
    <x v="0"/>
    <s v="Bonnie Hardin"/>
    <s v="selina.gonzalez@bilearner.com"/>
    <s v="MSC"/>
    <s v="Active"/>
    <s v="Contract"/>
    <s v="Zone B"/>
    <s v="Part-Time"/>
    <s v="Unk"/>
    <m/>
    <x v="0"/>
    <s v="Field Operations"/>
    <d v="1942-05-19T00:00:00"/>
    <x v="1428"/>
    <s v="80-89"/>
    <s v="MA"/>
    <s v="Technician"/>
    <x v="0"/>
    <n v="71466"/>
    <s v="White"/>
    <s v="Widowed"/>
    <s v="Fully Meets"/>
    <n v="3"/>
  </r>
  <r>
    <n v="1909"/>
    <s v="Tyree"/>
    <s v="Parsons"/>
    <d v="2021-10-21T00:00:00"/>
    <x v="0"/>
    <x v="0"/>
    <x v="0"/>
    <x v="0"/>
    <s v="Heather Michael"/>
    <s v="tyree.parsons@bilearner.com"/>
    <s v="TNS"/>
    <s v="Active"/>
    <s v="Full-Time"/>
    <s v="Zone A"/>
    <s v="Part-Time"/>
    <s v="Unk"/>
    <m/>
    <x v="0"/>
    <s v="General - Con"/>
    <d v="1961-10-15T00:00:00"/>
    <x v="1027"/>
    <s v="60-69"/>
    <s v="MA"/>
    <s v="Groundman"/>
    <x v="0"/>
    <n v="68175"/>
    <s v="White"/>
    <s v="Widowed"/>
    <s v="Fully Meets"/>
    <n v="3"/>
  </r>
  <r>
    <n v="1910"/>
    <s v="Adrian"/>
    <s v="Murray"/>
    <d v="2019-01-05T00:00:00"/>
    <x v="0"/>
    <x v="0"/>
    <x v="0"/>
    <x v="0"/>
    <s v="Jose Gomez"/>
    <s v="adrian.murray@bilearner.com"/>
    <s v="PYZ"/>
    <s v="Active"/>
    <s v="Full-Time"/>
    <s v="Zone C"/>
    <s v="Full-Time"/>
    <s v="Unk"/>
    <m/>
    <x v="0"/>
    <s v="General - Eng"/>
    <d v="1942-11-07T00:00:00"/>
    <x v="1429"/>
    <s v="80-89"/>
    <s v="MA"/>
    <s v="Drafter"/>
    <x v="0"/>
    <n v="48973"/>
    <s v="Hispanic"/>
    <s v="Divorced"/>
    <s v="Fully Meets"/>
    <n v="3"/>
  </r>
  <r>
    <n v="1911"/>
    <s v="Kael"/>
    <s v="Fisher"/>
    <d v="2021-01-24T00:00:00"/>
    <x v="542"/>
    <x v="14"/>
    <x v="1"/>
    <x v="0"/>
    <s v="Angela Bailey"/>
    <s v="kael.fisher@bilearner.com"/>
    <s v="WBL"/>
    <s v="Voluntarily Terminated"/>
    <s v="Part-Time"/>
    <s v="Zone B"/>
    <s v="Temporary"/>
    <s v="Resignation"/>
    <s v="Human box wish natural student staff."/>
    <x v="0"/>
    <s v="Wireline Construction"/>
    <d v="1991-06-12T00:00:00"/>
    <x v="1430"/>
    <s v="30-39"/>
    <s v="MA"/>
    <s v="Laborer"/>
    <x v="0"/>
    <n v="36064"/>
    <s v="White"/>
    <s v="Divorced"/>
    <s v="Fully Meets"/>
    <n v="3"/>
  </r>
  <r>
    <n v="1912"/>
    <s v="Erica"/>
    <s v="French"/>
    <d v="2020-03-06T00:00:00"/>
    <x v="543"/>
    <x v="14"/>
    <x v="1"/>
    <x v="2"/>
    <s v="Brett Sims"/>
    <s v="erica.french@bilearner.com"/>
    <s v="TNS"/>
    <s v="Active"/>
    <s v="Part-Time"/>
    <s v="Zone B"/>
    <s v="Temporary"/>
    <s v="Retirement"/>
    <s v="Here relationship possible purpose instead."/>
    <x v="0"/>
    <s v="Engineers"/>
    <d v="1987-10-16T00:00:00"/>
    <x v="1431"/>
    <s v="30-39"/>
    <s v="MA"/>
    <s v="Engineer"/>
    <x v="0"/>
    <n v="7544"/>
    <s v="Asian"/>
    <s v="Married"/>
    <s v="Fully Meets"/>
    <n v="3"/>
  </r>
  <r>
    <n v="1913"/>
    <s v="Damaris"/>
    <s v="Oneal"/>
    <d v="2022-11-19T00:00:00"/>
    <x v="544"/>
    <x v="8"/>
    <x v="1"/>
    <x v="2"/>
    <s v="Natalie Johnson"/>
    <s v="damaris.oneal@bilearner.com"/>
    <s v="PYZ"/>
    <s v="Voluntarily Terminated"/>
    <s v="Full-Time"/>
    <s v="Zone B"/>
    <s v="Full-Time"/>
    <s v="Involuntary"/>
    <s v="Fine many herself field method draw learn."/>
    <x v="0"/>
    <s v="General - Con"/>
    <d v="1972-07-26T00:00:00"/>
    <x v="1432"/>
    <s v="50-59"/>
    <s v="MA"/>
    <s v="Lineman"/>
    <x v="1"/>
    <n v="70057"/>
    <s v="White"/>
    <s v="Married"/>
    <s v="Fully Meets"/>
    <n v="3"/>
  </r>
  <r>
    <n v="1914"/>
    <s v="Rebecca"/>
    <s v="Craig"/>
    <d v="2019-03-15T00:00:00"/>
    <x v="545"/>
    <x v="4"/>
    <x v="1"/>
    <x v="2"/>
    <s v="Deanna Freeman"/>
    <s v="rebecca.craig@bilearner.com"/>
    <s v="WBL"/>
    <s v="Voluntarily Terminated"/>
    <s v="Part-Time"/>
    <s v="Zone B"/>
    <s v="Full-Time"/>
    <s v="Resignation"/>
    <s v="Scene receive customer way medical way itself."/>
    <x v="0"/>
    <s v="Engineers"/>
    <d v="1981-04-04T00:00:00"/>
    <x v="1433"/>
    <s v="40-49"/>
    <s v="MA"/>
    <s v="Project Manager"/>
    <x v="0"/>
    <n v="34085"/>
    <s v="Other"/>
    <s v="Married"/>
    <s v="Fully Meets"/>
    <n v="3"/>
  </r>
  <r>
    <n v="1915"/>
    <s v="Carley"/>
    <s v="Waters"/>
    <d v="2023-05-11T00:00:00"/>
    <x v="496"/>
    <x v="21"/>
    <x v="1"/>
    <x v="2"/>
    <s v="Mary Todd"/>
    <s v="carley.waters@bilearner.com"/>
    <s v="NEL"/>
    <s v="Leave of Absence"/>
    <s v="Part-Time"/>
    <s v="Zone B"/>
    <s v="Temporary"/>
    <s v="Voluntary"/>
    <s v="Rate pick despite too happy."/>
    <x v="0"/>
    <s v="General - Con"/>
    <d v="1946-07-23T00:00:00"/>
    <x v="1434"/>
    <s v="70-79"/>
    <s v="MA"/>
    <s v="Laborer"/>
    <x v="0"/>
    <n v="25099"/>
    <s v="Asian"/>
    <s v="Divorced"/>
    <s v="Fully Meets"/>
    <n v="3"/>
  </r>
  <r>
    <n v="1916"/>
    <s v="Kadyn"/>
    <s v="Harrison"/>
    <d v="2022-02-05T00:00:00"/>
    <x v="546"/>
    <x v="14"/>
    <x v="1"/>
    <x v="2"/>
    <s v="Kevin Perkins"/>
    <s v="kadyn.harrison@bilearner.com"/>
    <s v="PL"/>
    <s v="Leave of Absence"/>
    <s v="Full-Time"/>
    <s v="Zone A"/>
    <s v="Full-Time"/>
    <s v="Involuntary"/>
    <s v="Shake hold standard team seat word."/>
    <x v="0"/>
    <s v="General - Con"/>
    <d v="1963-09-25T00:00:00"/>
    <x v="1435"/>
    <s v="60-69"/>
    <s v="MA"/>
    <s v="Technician"/>
    <x v="1"/>
    <n v="86671"/>
    <s v="Other"/>
    <s v="Divorced"/>
    <s v="Fully Meets"/>
    <n v="3"/>
  </r>
  <r>
    <n v="1917"/>
    <s v="Megan"/>
    <s v="Huang"/>
    <d v="2019-05-29T00:00:00"/>
    <x v="0"/>
    <x v="0"/>
    <x v="0"/>
    <x v="0"/>
    <s v="Joseph Bryant"/>
    <s v="megan.huang@bilearner.com"/>
    <s v="EW"/>
    <s v="Active"/>
    <s v="Contract"/>
    <s v="Zone B"/>
    <s v="Full-Time"/>
    <s v="Unk"/>
    <m/>
    <x v="0"/>
    <s v="General - Eng"/>
    <d v="1960-11-03T00:00:00"/>
    <x v="1436"/>
    <s v="60-69"/>
    <s v="MA"/>
    <s v="Engineer"/>
    <x v="0"/>
    <n v="39874"/>
    <s v="Black"/>
    <s v="Single"/>
    <s v="Fully Meets"/>
    <n v="3"/>
  </r>
  <r>
    <n v="1918"/>
    <s v="Callum"/>
    <s v="Blair"/>
    <d v="2023-01-09T00:00:00"/>
    <x v="547"/>
    <x v="8"/>
    <x v="1"/>
    <x v="0"/>
    <s v="Kayla Shelton"/>
    <s v="callum.blair@bilearner.com"/>
    <s v="MSC"/>
    <s v="Active"/>
    <s v="Contract"/>
    <s v="Zone B"/>
    <s v="Temporary"/>
    <s v="Involuntary"/>
    <s v="Talk beyond year seven."/>
    <x v="0"/>
    <s v="Field Operations"/>
    <d v="1990-09-12T00:00:00"/>
    <x v="1437"/>
    <s v="30-39"/>
    <s v="MA"/>
    <s v="Supervisor"/>
    <x v="0"/>
    <n v="36065"/>
    <s v="Black"/>
    <s v="Single"/>
    <s v="Fully Meets"/>
    <n v="3"/>
  </r>
  <r>
    <n v="1919"/>
    <s v="Emilie"/>
    <s v="Donaldson"/>
    <d v="2022-05-01T00:00:00"/>
    <x v="252"/>
    <x v="4"/>
    <x v="1"/>
    <x v="0"/>
    <s v="Dylan Foster"/>
    <s v="emilie.donaldson@bilearner.com"/>
    <s v="TNS"/>
    <s v="Voluntarily Terminated"/>
    <s v="Contract"/>
    <s v="Zone A"/>
    <s v="Full-Time"/>
    <s v="Involuntary"/>
    <s v="Man mean daughter best quite guess."/>
    <x v="0"/>
    <s v="Shop (Fleet)"/>
    <d v="1990-08-15T00:00:00"/>
    <x v="1438"/>
    <s v="30-39"/>
    <s v="MA"/>
    <s v="Shop"/>
    <x v="0"/>
    <n v="7972"/>
    <s v="Other"/>
    <s v="Widowed"/>
    <s v="Fully Meets"/>
    <n v="3"/>
  </r>
  <r>
    <n v="1920"/>
    <s v="Darius"/>
    <s v="Duke"/>
    <d v="2021-01-26T00:00:00"/>
    <x v="336"/>
    <x v="4"/>
    <x v="1"/>
    <x v="0"/>
    <s v="Mary Morgan"/>
    <s v="darius.duke@bilearner.com"/>
    <s v="PYZ"/>
    <s v="Voluntarily Terminated"/>
    <s v="Full-Time"/>
    <s v="Zone B"/>
    <s v="Full-Time"/>
    <s v="Retirement"/>
    <s v="Avoid song interview them class."/>
    <x v="0"/>
    <s v="Field Operations"/>
    <d v="1948-08-03T00:00:00"/>
    <x v="1439"/>
    <s v="70-79"/>
    <s v="MA"/>
    <s v="Tower Hand"/>
    <x v="0"/>
    <n v="81226"/>
    <s v="Hispanic"/>
    <s v="Widowed"/>
    <s v="Fully Meets"/>
    <n v="3"/>
  </r>
  <r>
    <n v="1921"/>
    <s v="Kenya"/>
    <s v="Decker"/>
    <d v="2021-09-06T00:00:00"/>
    <x v="508"/>
    <x v="37"/>
    <x v="1"/>
    <x v="0"/>
    <s v="Danny Howard"/>
    <s v="kenya.decker@bilearner.com"/>
    <s v="WBL"/>
    <s v="Active"/>
    <s v="Contract"/>
    <s v="Zone C"/>
    <s v="Full-Time"/>
    <s v="Voluntary"/>
    <s v="Member space player."/>
    <x v="0"/>
    <s v="Engineers"/>
    <d v="1994-07-27T00:00:00"/>
    <x v="1440"/>
    <s v="30-39"/>
    <s v="MA"/>
    <s v="Engineer"/>
    <x v="1"/>
    <n v="10345"/>
    <s v="Other"/>
    <s v="Married"/>
    <s v="Fully Meets"/>
    <n v="3"/>
  </r>
  <r>
    <n v="1922"/>
    <s v="Tyrese"/>
    <s v="Sloan"/>
    <d v="2020-07-29T00:00:00"/>
    <x v="0"/>
    <x v="0"/>
    <x v="0"/>
    <x v="0"/>
    <s v="Lisa Morrison"/>
    <s v="tyrese.sloan@bilearner.com"/>
    <s v="NEL"/>
    <s v="Active"/>
    <s v="Full-Time"/>
    <s v="Zone A"/>
    <s v="Part-Time"/>
    <s v="Unk"/>
    <m/>
    <x v="0"/>
    <s v="General - Con"/>
    <d v="1958-02-11T00:00:00"/>
    <x v="1441"/>
    <s v="60-69"/>
    <s v="MA"/>
    <s v="Technician"/>
    <x v="1"/>
    <n v="89245"/>
    <s v="Asian"/>
    <s v="Divorced"/>
    <s v="Fully Meets"/>
    <n v="3"/>
  </r>
  <r>
    <n v="1923"/>
    <s v="Giana"/>
    <s v="Roach"/>
    <d v="2023-03-31T00:00:00"/>
    <x v="548"/>
    <x v="11"/>
    <x v="1"/>
    <x v="0"/>
    <s v="John Adams"/>
    <s v="giana.roach@bilearner.com"/>
    <s v="PL"/>
    <s v="Active"/>
    <s v="Full-Time"/>
    <s v="Zone B"/>
    <s v="Full-Time"/>
    <s v="Involuntary"/>
    <s v="Officer thus service."/>
    <x v="0"/>
    <s v="People Services"/>
    <d v="1966-11-05T00:00:00"/>
    <x v="1442"/>
    <s v="50-59"/>
    <s v="MA"/>
    <s v="Director"/>
    <x v="0"/>
    <n v="46757"/>
    <s v="Other"/>
    <s v="Widowed"/>
    <s v="Fully Meets"/>
    <n v="3"/>
  </r>
  <r>
    <n v="1924"/>
    <s v="Teagan"/>
    <s v="Swanson"/>
    <d v="2023-05-16T00:00:00"/>
    <x v="82"/>
    <x v="11"/>
    <x v="1"/>
    <x v="0"/>
    <s v="Derek Thompson"/>
    <s v="teagan.swanson@bilearner.com"/>
    <s v="BPC"/>
    <s v="Active"/>
    <s v="Part-Time"/>
    <s v="Zone B"/>
    <s v="Full-Time"/>
    <s v="Voluntary"/>
    <s v="More sure call best."/>
    <x v="0"/>
    <s v="Field Operations"/>
    <d v="1994-11-29T00:00:00"/>
    <x v="1443"/>
    <s v="30-39"/>
    <s v="MA"/>
    <s v="Foreman"/>
    <x v="0"/>
    <n v="53602"/>
    <s v="Hispanic"/>
    <s v="Married"/>
    <s v="Fully Meets"/>
    <n v="3"/>
  </r>
  <r>
    <n v="1925"/>
    <s v="Jerome"/>
    <s v="Fischer"/>
    <d v="2023-04-29T00:00:00"/>
    <x v="107"/>
    <x v="8"/>
    <x v="1"/>
    <x v="0"/>
    <s v="Jason Kelly"/>
    <s v="jerome.fischer@bilearner.com"/>
    <s v="CCDR"/>
    <s v="Active"/>
    <s v="Contract"/>
    <s v="Zone B"/>
    <s v="Full-Time"/>
    <s v="Voluntary"/>
    <s v="Gun better when. Ok suddenly certain seat."/>
    <x v="0"/>
    <s v="Splicing"/>
    <d v="1980-02-13T00:00:00"/>
    <x v="1444"/>
    <s v="40-49"/>
    <s v="MA"/>
    <s v="Laborer"/>
    <x v="1"/>
    <n v="91520"/>
    <s v="Other"/>
    <s v="Divorced"/>
    <s v="Fully Meets"/>
    <n v="3"/>
  </r>
  <r>
    <n v="1926"/>
    <s v="Grayson"/>
    <s v="Preston"/>
    <d v="2019-11-27T00:00:00"/>
    <x v="0"/>
    <x v="0"/>
    <x v="0"/>
    <x v="0"/>
    <s v="Cheryl Anderson"/>
    <s v="grayson.preston@bilearner.com"/>
    <s v="SVG"/>
    <s v="Active"/>
    <s v="Contract"/>
    <s v="Zone A"/>
    <s v="Temporary"/>
    <s v="Unk"/>
    <m/>
    <x v="0"/>
    <s v="Field Operations"/>
    <d v="2000-01-02T00:00:00"/>
    <x v="1445"/>
    <s v="20-29"/>
    <s v="MA"/>
    <s v="Director"/>
    <x v="1"/>
    <n v="95240"/>
    <s v="Black"/>
    <s v="Single"/>
    <s v="Fully Meets"/>
    <n v="3"/>
  </r>
  <r>
    <n v="1927"/>
    <s v="Turner"/>
    <s v="Bradley"/>
    <d v="2022-11-03T00:00:00"/>
    <x v="28"/>
    <x v="26"/>
    <x v="1"/>
    <x v="0"/>
    <s v="Jeffrey Peters"/>
    <s v="turner.bradley@bilearner.com"/>
    <s v="EW"/>
    <s v="Active"/>
    <s v="Full-Time"/>
    <s v="Zone C"/>
    <s v="Full-Time"/>
    <s v="Involuntary"/>
    <s v="Explain put must."/>
    <x v="0"/>
    <s v="Field Operations"/>
    <d v="1976-04-06T00:00:00"/>
    <x v="1446"/>
    <s v="40-49"/>
    <s v="MA"/>
    <s v="Technician"/>
    <x v="1"/>
    <n v="4497"/>
    <s v="Hispanic"/>
    <s v="Married"/>
    <s v="Fully Meets"/>
    <n v="3"/>
  </r>
  <r>
    <n v="1928"/>
    <s v="Elvis"/>
    <s v="Daniels"/>
    <d v="2022-08-08T00:00:00"/>
    <x v="0"/>
    <x v="0"/>
    <x v="0"/>
    <x v="0"/>
    <s v="Cindy Phillips"/>
    <s v="elvis.daniels@bilearner.com"/>
    <s v="MSC"/>
    <s v="Active"/>
    <s v="Full-Time"/>
    <s v="Zone A"/>
    <s v="Part-Time"/>
    <s v="Unk"/>
    <m/>
    <x v="0"/>
    <s v="General - Con"/>
    <d v="1983-03-17T00:00:00"/>
    <x v="1447"/>
    <s v="40-49"/>
    <s v="MA"/>
    <s v="Laborer"/>
    <x v="0"/>
    <n v="89914"/>
    <s v="Hispanic"/>
    <s v="Widowed"/>
    <s v="Fully Meets"/>
    <n v="3"/>
  </r>
  <r>
    <n v="1929"/>
    <s v="Rose"/>
    <s v="Travis"/>
    <d v="2023-07-27T00:00:00"/>
    <x v="0"/>
    <x v="0"/>
    <x v="0"/>
    <x v="0"/>
    <s v="James Lee"/>
    <s v="rose.travis@bilearner.com"/>
    <s v="TNS"/>
    <s v="Active"/>
    <s v="Contract"/>
    <s v="Zone A"/>
    <s v="Full-Time"/>
    <s v="Unk"/>
    <m/>
    <x v="0"/>
    <s v="Field Operations"/>
    <d v="1988-03-03T00:00:00"/>
    <x v="1448"/>
    <s v="30-39"/>
    <s v="MA"/>
    <s v="Coordinator"/>
    <x v="0"/>
    <n v="97011"/>
    <s v="Asian"/>
    <s v="Widowed"/>
    <s v="Fully Meets"/>
    <n v="3"/>
  </r>
  <r>
    <n v="1930"/>
    <s v="Frank"/>
    <s v="Williams"/>
    <d v="2023-07-15T00:00:00"/>
    <x v="0"/>
    <x v="0"/>
    <x v="0"/>
    <x v="0"/>
    <s v="Kelly Vaughn"/>
    <s v="frank.williams@bilearner.com"/>
    <s v="PYZ"/>
    <s v="Active"/>
    <s v="Full-Time"/>
    <s v="Zone C"/>
    <s v="Temporary"/>
    <s v="Unk"/>
    <m/>
    <x v="0"/>
    <s v="General - Con"/>
    <d v="1986-08-26T00:00:00"/>
    <x v="653"/>
    <s v="30-39"/>
    <s v="MA"/>
    <s v="Technician"/>
    <x v="0"/>
    <n v="70906"/>
    <s v="Asian"/>
    <s v="Single"/>
    <s v="Fully Meets"/>
    <n v="3"/>
  </r>
  <r>
    <n v="1931"/>
    <s v="Yurem"/>
    <s v="Donovan"/>
    <d v="2022-11-09T00:00:00"/>
    <x v="0"/>
    <x v="0"/>
    <x v="0"/>
    <x v="0"/>
    <s v="Donna Jones"/>
    <s v="yurem.donovan@bilearner.com"/>
    <s v="WBL"/>
    <s v="Active"/>
    <s v="Full-Time"/>
    <s v="Zone B"/>
    <s v="Temporary"/>
    <s v="Unk"/>
    <m/>
    <x v="0"/>
    <s v="Fielders"/>
    <d v="1999-12-22T00:00:00"/>
    <x v="1449"/>
    <s v="20-29"/>
    <s v="MA"/>
    <s v="Engineer"/>
    <x v="0"/>
    <n v="17678"/>
    <s v="White"/>
    <s v="Single"/>
    <s v="Fully Meets"/>
    <n v="3"/>
  </r>
  <r>
    <n v="1932"/>
    <s v="John"/>
    <s v="Smith"/>
    <d v="2019-12-24T00:00:00"/>
    <x v="549"/>
    <x v="17"/>
    <x v="1"/>
    <x v="25"/>
    <s v="Emily Gaines"/>
    <s v="john.smith@bilearner.com"/>
    <s v="BPC"/>
    <s v="Active"/>
    <s v="Full-Time"/>
    <s v="Zone A"/>
    <s v="Temporary"/>
    <s v="Voluntary"/>
    <s v="Ok glass media learn grow."/>
    <x v="1"/>
    <s v="General - Sga"/>
    <d v="1977-08-16T00:00:00"/>
    <x v="1450"/>
    <s v="40-49"/>
    <s v="MA"/>
    <s v="Project Manager"/>
    <x v="1"/>
    <n v="1886"/>
    <s v="Other"/>
    <s v="Widowed"/>
    <s v="Fully Meets"/>
    <n v="3"/>
  </r>
  <r>
    <n v="1933"/>
    <s v="Lynn"/>
    <s v="Daneault"/>
    <d v="2019-03-08T00:00:00"/>
    <x v="0"/>
    <x v="0"/>
    <x v="0"/>
    <x v="25"/>
    <s v="Laura Smith"/>
    <s v="lynn.daneault@bilearner.com"/>
    <s v="NEL"/>
    <s v="Active"/>
    <s v="Contract"/>
    <s v="Zone C"/>
    <s v="Part-Time"/>
    <s v="Unk"/>
    <m/>
    <x v="1"/>
    <s v="Aerial"/>
    <d v="1989-11-01T00:00:00"/>
    <x v="1451"/>
    <s v="30-39"/>
    <s v="VT"/>
    <s v="Lineman"/>
    <x v="0"/>
    <n v="5473"/>
    <s v="Black"/>
    <s v="Widowed"/>
    <s v="Fully Meets"/>
    <n v="3"/>
  </r>
  <r>
    <n v="1934"/>
    <s v="Donysha"/>
    <s v="Kampew"/>
    <d v="2019-06-25T00:00:00"/>
    <x v="550"/>
    <x v="22"/>
    <x v="1"/>
    <x v="25"/>
    <s v="Steve Grant"/>
    <s v="donysha.kampew@bilearner.com"/>
    <s v="WBL"/>
    <s v="Voluntarily Terminated"/>
    <s v="Contract"/>
    <s v="Zone B"/>
    <s v="Full-Time"/>
    <s v="Voluntary"/>
    <s v="Baby still now positive traditional head while."/>
    <x v="1"/>
    <s v="General - Eng"/>
    <d v="1991-09-29T00:00:00"/>
    <x v="1452"/>
    <s v="30-39"/>
    <s v="PA"/>
    <s v="Supervisor"/>
    <x v="0"/>
    <n v="19444"/>
    <s v="Other"/>
    <s v="Widowed"/>
    <s v="Fully Meets"/>
    <n v="3"/>
  </r>
  <r>
    <n v="1935"/>
    <s v="Jordin"/>
    <s v="Lozano"/>
    <d v="2019-01-03T00:00:00"/>
    <x v="0"/>
    <x v="0"/>
    <x v="0"/>
    <x v="2"/>
    <s v="Brent Hickman"/>
    <s v="jordin.lozano@bilearner.com"/>
    <s v="TNS"/>
    <s v="Active"/>
    <s v="Part-Time"/>
    <s v="Zone A"/>
    <s v="Temporary"/>
    <s v="Unk"/>
    <m/>
    <x v="1"/>
    <s v="Yard (Material Handling)"/>
    <d v="1974-12-01T00:00:00"/>
    <x v="1453"/>
    <s v="50-59"/>
    <s v="MA"/>
    <s v="Coordinator"/>
    <x v="1"/>
    <n v="60994"/>
    <s v="Hispanic"/>
    <s v="Divorced"/>
    <s v="Fully Meets"/>
    <n v="3"/>
  </r>
  <r>
    <n v="1936"/>
    <s v="Ronald"/>
    <s v="Gross"/>
    <d v="2023-02-02T00:00:00"/>
    <x v="0"/>
    <x v="0"/>
    <x v="0"/>
    <x v="2"/>
    <s v="Mary Weber"/>
    <s v="ronald.gross@bilearner.com"/>
    <s v="BPC"/>
    <s v="Active"/>
    <s v="Full-Time"/>
    <s v="Zone B"/>
    <s v="Part-Time"/>
    <s v="Unk"/>
    <m/>
    <x v="1"/>
    <s v="Field Operations"/>
    <d v="1991-05-26T00:00:00"/>
    <x v="1454"/>
    <s v="30-39"/>
    <s v="PA"/>
    <s v="Technician"/>
    <x v="0"/>
    <n v="78866"/>
    <s v="Hispanic"/>
    <s v="Widowed"/>
    <s v="Fully Meets"/>
    <n v="3"/>
  </r>
  <r>
    <n v="1937"/>
    <s v="Maryjane"/>
    <s v="Choi"/>
    <d v="2022-03-30T00:00:00"/>
    <x v="449"/>
    <x v="33"/>
    <x v="1"/>
    <x v="2"/>
    <s v="Kayla Peterson"/>
    <s v="maryjane.choi@bilearner.com"/>
    <s v="CCDR"/>
    <s v="Voluntarily Terminated"/>
    <s v="Full-Time"/>
    <s v="Zone A"/>
    <s v="Temporary"/>
    <s v="Involuntary"/>
    <s v="Decide prevent town important front."/>
    <x v="1"/>
    <s v="Engineers"/>
    <d v="1957-03-25T00:00:00"/>
    <x v="1455"/>
    <s v="60-69"/>
    <s v="PA"/>
    <s v="Technician"/>
    <x v="0"/>
    <n v="34825"/>
    <s v="Asian"/>
    <s v="Single"/>
    <s v="Fully Meets"/>
    <n v="3"/>
  </r>
  <r>
    <n v="1938"/>
    <s v="Madalynn"/>
    <s v="Yates"/>
    <d v="2020-03-23T00:00:00"/>
    <x v="0"/>
    <x v="0"/>
    <x v="0"/>
    <x v="2"/>
    <s v="Donna Gonzalez"/>
    <s v="madalynn.yates@bilearner.com"/>
    <s v="TNS"/>
    <s v="Active"/>
    <s v="Part-Time"/>
    <s v="Zone A"/>
    <s v="Full-Time"/>
    <s v="Unk"/>
    <m/>
    <x v="1"/>
    <s v="Splicing"/>
    <d v="1957-03-18T00:00:00"/>
    <x v="1456"/>
    <s v="60-69"/>
    <s v="MA"/>
    <s v="Technician"/>
    <x v="0"/>
    <n v="52524"/>
    <s v="Other"/>
    <s v="Single"/>
    <s v="Fully Meets"/>
    <n v="3"/>
  </r>
  <r>
    <n v="1939"/>
    <s v="Angelina"/>
    <s v="Peck"/>
    <d v="2019-06-06T00:00:00"/>
    <x v="0"/>
    <x v="0"/>
    <x v="0"/>
    <x v="2"/>
    <s v="Michele Riddle"/>
    <s v="angelina.peck@bilearner.com"/>
    <s v="PYZ"/>
    <s v="Active"/>
    <s v="Contract"/>
    <s v="Zone C"/>
    <s v="Temporary"/>
    <s v="Unk"/>
    <m/>
    <x v="1"/>
    <s v="Field Operations"/>
    <d v="1942-03-05T00:00:00"/>
    <x v="1457"/>
    <s v="80-89"/>
    <s v="PA"/>
    <s v="Engineer"/>
    <x v="0"/>
    <n v="19068"/>
    <s v="Asian"/>
    <s v="Married"/>
    <s v="Fully Meets"/>
    <n v="3"/>
  </r>
  <r>
    <n v="1940"/>
    <s v="Dario"/>
    <s v="Shaw"/>
    <d v="2023-05-28T00:00:00"/>
    <x v="0"/>
    <x v="0"/>
    <x v="0"/>
    <x v="2"/>
    <s v="Stephanie Kerr"/>
    <s v="dario.shaw@bilearner.com"/>
    <s v="TNS"/>
    <s v="Active"/>
    <s v="Contract"/>
    <s v="Zone A"/>
    <s v="Temporary"/>
    <s v="Unk"/>
    <m/>
    <x v="1"/>
    <s v="Engineers"/>
    <d v="1942-08-07T00:00:00"/>
    <x v="1458"/>
    <s v="80-89"/>
    <s v="MA"/>
    <s v="Project Manager"/>
    <x v="0"/>
    <n v="18285"/>
    <s v="Asian"/>
    <s v="Widowed"/>
    <s v="Fully Meets"/>
    <n v="3"/>
  </r>
  <r>
    <n v="1941"/>
    <s v="Deven"/>
    <s v="Frazier"/>
    <d v="2021-02-03T00:00:00"/>
    <x v="0"/>
    <x v="0"/>
    <x v="0"/>
    <x v="2"/>
    <s v="Mackenzie Johnston"/>
    <s v="deven.frazier@bilearner.com"/>
    <s v="PYZ"/>
    <s v="Active"/>
    <s v="Contract"/>
    <s v="Zone A"/>
    <s v="Part-Time"/>
    <s v="Unk"/>
    <m/>
    <x v="1"/>
    <s v="Engineers"/>
    <d v="1941-10-06T00:00:00"/>
    <x v="1459"/>
    <s v="80-89"/>
    <s v="PA"/>
    <s v="Engineer"/>
    <x v="0"/>
    <n v="13977"/>
    <s v="Hispanic"/>
    <s v="Widowed"/>
    <s v="Fully Meets"/>
    <n v="3"/>
  </r>
  <r>
    <n v="1942"/>
    <s v="Jett"/>
    <s v="Kent"/>
    <d v="2019-07-30T00:00:00"/>
    <x v="514"/>
    <x v="32"/>
    <x v="1"/>
    <x v="2"/>
    <s v="William Thompson"/>
    <s v="jett.kent@bilearner.com"/>
    <s v="TNS"/>
    <s v="Voluntarily Terminated"/>
    <s v="Part-Time"/>
    <s v="Zone A"/>
    <s v="Part-Time"/>
    <s v="Retirement"/>
    <s v="Sense station management factor."/>
    <x v="1"/>
    <s v="Wireline Construction"/>
    <d v="1964-02-11T00:00:00"/>
    <x v="1460"/>
    <s v="60-69"/>
    <s v="MA"/>
    <s v="Laborer"/>
    <x v="0"/>
    <n v="37830"/>
    <s v="Other"/>
    <s v="Widowed"/>
    <s v="Fully Meets"/>
    <n v="3"/>
  </r>
  <r>
    <n v="1943"/>
    <s v="Zander"/>
    <s v="Aguilar"/>
    <d v="2022-05-08T00:00:00"/>
    <x v="489"/>
    <x v="4"/>
    <x v="1"/>
    <x v="2"/>
    <s v="Timothy Wheeler"/>
    <s v="zander.aguilar@bilearner.com"/>
    <s v="PYZ"/>
    <s v="Voluntarily Terminated"/>
    <s v="Contract"/>
    <s v="Zone A"/>
    <s v="Part-Time"/>
    <s v="Retirement"/>
    <s v="Table try place week."/>
    <x v="1"/>
    <s v="Shop (Fleet)"/>
    <d v="1956-03-23T00:00:00"/>
    <x v="1461"/>
    <s v="60-69"/>
    <s v="PA"/>
    <s v="Mechanic"/>
    <x v="0"/>
    <n v="34057"/>
    <s v="White"/>
    <s v="Widowed"/>
    <s v="Fully Meets"/>
    <n v="3"/>
  </r>
  <r>
    <n v="1944"/>
    <s v="Alessandro"/>
    <s v="Chavez"/>
    <d v="2020-05-12T00:00:00"/>
    <x v="0"/>
    <x v="0"/>
    <x v="0"/>
    <x v="2"/>
    <s v="Steve Macdonald"/>
    <s v="alessandro.chavez@bilearner.com"/>
    <s v="TNS"/>
    <s v="Active"/>
    <s v="Part-Time"/>
    <s v="Zone A"/>
    <s v="Full-Time"/>
    <s v="Unk"/>
    <m/>
    <x v="1"/>
    <s v="Field Operations"/>
    <d v="1963-08-20T00:00:00"/>
    <x v="1462"/>
    <s v="60-69"/>
    <s v="PA"/>
    <s v="Technician"/>
    <x v="0"/>
    <n v="80132"/>
    <s v="Asian"/>
    <s v="Married"/>
    <s v="Fully Meets"/>
    <n v="3"/>
  </r>
  <r>
    <n v="1945"/>
    <s v="Jaxson"/>
    <s v="Brady"/>
    <d v="2019-03-28T00:00:00"/>
    <x v="41"/>
    <x v="25"/>
    <x v="1"/>
    <x v="25"/>
    <s v="Christopher Murray DDS"/>
    <s v="jaxson.brady@bilearner.com"/>
    <s v="TNS"/>
    <s v="Voluntarily Terminated"/>
    <s v="Full-Time"/>
    <s v="Zone A"/>
    <s v="Temporary"/>
    <s v="Resignation"/>
    <s v="Team brother social realize town."/>
    <x v="1"/>
    <s v="Engineers"/>
    <d v="1977-02-17T00:00:00"/>
    <x v="1463"/>
    <s v="40-49"/>
    <s v="MA"/>
    <s v="Engineer"/>
    <x v="0"/>
    <n v="36863"/>
    <s v="White"/>
    <s v="Married"/>
    <s v="Fully Meets"/>
    <n v="3"/>
  </r>
  <r>
    <n v="1946"/>
    <s v="Giovanni"/>
    <s v="Whitaker"/>
    <d v="2019-07-22T00:00:00"/>
    <x v="0"/>
    <x v="0"/>
    <x v="0"/>
    <x v="2"/>
    <s v="James Mitchell"/>
    <s v="giovanni.whitaker@bilearner.com"/>
    <s v="WBL"/>
    <s v="Active"/>
    <s v="Full-Time"/>
    <s v="Zone A"/>
    <s v="Full-Time"/>
    <s v="Unk"/>
    <m/>
    <x v="1"/>
    <s v="Aerial"/>
    <d v="1956-07-22T00:00:00"/>
    <x v="1464"/>
    <s v="60-69"/>
    <s v="PA"/>
    <s v="Lineman"/>
    <x v="0"/>
    <n v="76522"/>
    <s v="Other"/>
    <s v="Widowed"/>
    <s v="Fully Meets"/>
    <n v="3"/>
  </r>
  <r>
    <n v="1947"/>
    <s v="Karen"/>
    <s v="Goodman"/>
    <d v="2020-09-17T00:00:00"/>
    <x v="0"/>
    <x v="0"/>
    <x v="0"/>
    <x v="25"/>
    <s v="John Chavez"/>
    <s v="karen.goodman@bilearner.com"/>
    <s v="MSC"/>
    <s v="Active"/>
    <s v="Part-Time"/>
    <s v="Zone C"/>
    <s v="Temporary"/>
    <s v="Unk"/>
    <m/>
    <x v="1"/>
    <s v="General - Sga"/>
    <d v="1982-07-21T00:00:00"/>
    <x v="1465"/>
    <s v="40-49"/>
    <s v="PA"/>
    <s v="Manager"/>
    <x v="0"/>
    <n v="42775"/>
    <s v="White"/>
    <s v="Single"/>
    <s v="Fully Meets"/>
    <n v="3"/>
  </r>
  <r>
    <n v="1948"/>
    <s v="Skyla"/>
    <s v="Lambert"/>
    <d v="2022-07-02T00:00:00"/>
    <x v="551"/>
    <x v="21"/>
    <x v="1"/>
    <x v="2"/>
    <s v="Teresa Williamson"/>
    <s v="skyla.lambert@bilearner.com"/>
    <s v="TNS"/>
    <s v="Voluntarily Terminated"/>
    <s v="Part-Time"/>
    <s v="Zone B"/>
    <s v="Temporary"/>
    <s v="Retirement"/>
    <s v="Step loss place continue inside."/>
    <x v="1"/>
    <s v="Splicing"/>
    <d v="1963-12-08T00:00:00"/>
    <x v="1466"/>
    <s v="60-69"/>
    <s v="PA"/>
    <s v="Splicer"/>
    <x v="0"/>
    <n v="46619"/>
    <s v="Black"/>
    <s v="Married"/>
    <s v="Fully Meets"/>
    <n v="3"/>
  </r>
  <r>
    <n v="1949"/>
    <s v="Ashlynn"/>
    <s v="Duffy"/>
    <d v="2019-11-30T00:00:00"/>
    <x v="0"/>
    <x v="0"/>
    <x v="0"/>
    <x v="25"/>
    <s v="Kimberly Washington"/>
    <s v="ashlynn.duffy@bilearner.com"/>
    <s v="MSC"/>
    <s v="Active"/>
    <s v="Contract"/>
    <s v="Zone A"/>
    <s v="Part-Time"/>
    <s v="Unk"/>
    <m/>
    <x v="1"/>
    <s v="Field Operations"/>
    <d v="1950-04-04T00:00:00"/>
    <x v="1467"/>
    <s v="70-79"/>
    <s v="PA"/>
    <s v="Technician"/>
    <x v="0"/>
    <n v="63764"/>
    <s v="Hispanic"/>
    <s v="Divorced"/>
    <s v="Fully Meets"/>
    <n v="3"/>
  </r>
  <r>
    <n v="1950"/>
    <s v="Lilliana"/>
    <s v="Walker"/>
    <d v="2023-07-21T00:00:00"/>
    <x v="375"/>
    <x v="11"/>
    <x v="1"/>
    <x v="2"/>
    <s v="Stephanie Anderson"/>
    <s v="lilliana.walker@bilearner.com"/>
    <s v="TNS"/>
    <s v="Voluntarily Terminated"/>
    <s v="Contract"/>
    <s v="Zone C"/>
    <s v="Temporary"/>
    <s v="Involuntary"/>
    <s v="Long before return human peace century team."/>
    <x v="0"/>
    <s v="Splicing"/>
    <d v="1958-03-24T00:00:00"/>
    <x v="1468"/>
    <s v="60-69"/>
    <s v="PA"/>
    <s v="Splicer"/>
    <x v="0"/>
    <n v="30495"/>
    <s v="Asian"/>
    <s v="Married"/>
    <s v="Fully Meets"/>
    <n v="3"/>
  </r>
  <r>
    <n v="1951"/>
    <s v="Lindsay"/>
    <s v="Copeland"/>
    <d v="2020-08-26T00:00:00"/>
    <x v="552"/>
    <x v="28"/>
    <x v="1"/>
    <x v="25"/>
    <s v="Jeffery Snyder"/>
    <s v="lindsay.copeland@bilearner.com"/>
    <s v="SVG"/>
    <s v="Voluntarily Terminated"/>
    <s v="Full-Time"/>
    <s v="Zone A"/>
    <s v="Temporary"/>
    <s v="Voluntary"/>
    <s v="Final send three."/>
    <x v="1"/>
    <s v="Aerial"/>
    <d v="1960-10-09T00:00:00"/>
    <x v="1469"/>
    <s v="60-69"/>
    <s v="MA"/>
    <s v="Foreman"/>
    <x v="0"/>
    <n v="32929"/>
    <s v="Asian"/>
    <s v="Married"/>
    <s v="Fully Meets"/>
    <n v="3"/>
  </r>
  <r>
    <n v="1952"/>
    <s v="Kristin"/>
    <s v="Mccarty"/>
    <d v="2020-05-16T00:00:00"/>
    <x v="0"/>
    <x v="0"/>
    <x v="0"/>
    <x v="25"/>
    <s v="Abigail Marks"/>
    <s v="kristin.mccarty@bilearner.com"/>
    <s v="TNS"/>
    <s v="Active"/>
    <s v="Full-Time"/>
    <s v="Zone A"/>
    <s v="Full-Time"/>
    <s v="Unk"/>
    <m/>
    <x v="1"/>
    <s v="Underground"/>
    <d v="1989-07-31T00:00:00"/>
    <x v="1470"/>
    <s v="30-39"/>
    <s v="PA"/>
    <s v="Laborer"/>
    <x v="0"/>
    <n v="57392"/>
    <s v="Other"/>
    <s v="Divorced"/>
    <s v="Fully Meets"/>
    <n v="3"/>
  </r>
  <r>
    <n v="1953"/>
    <s v="Barbara"/>
    <s v="Sutwell"/>
    <d v="2023-04-06T00:00:00"/>
    <x v="16"/>
    <x v="21"/>
    <x v="1"/>
    <x v="0"/>
    <s v="Jeffrey Murphy"/>
    <s v="barbara.sutwell@bilearner.com"/>
    <s v="PL"/>
    <s v="Active"/>
    <s v="Full-Time"/>
    <s v="Zone B"/>
    <s v="Full-Time"/>
    <s v="Retirement"/>
    <s v="Any adult enter these less."/>
    <x v="0"/>
    <s v="Finance &amp; Accounting"/>
    <d v="1976-02-20T00:00:00"/>
    <x v="1471"/>
    <s v="40-49"/>
    <s v="MA"/>
    <s v="Cfo"/>
    <x v="0"/>
    <n v="2718"/>
    <s v="Asian"/>
    <s v="Divorced"/>
    <s v="Fully Meets"/>
    <n v="3"/>
  </r>
  <r>
    <n v="1954"/>
    <s v="Lenora"/>
    <s v="Tejeda"/>
    <d v="2019-02-18T00:00:00"/>
    <x v="553"/>
    <x v="25"/>
    <x v="1"/>
    <x v="2"/>
    <s v="Heather Riley"/>
    <s v="lenora.tejeda@bilearner.com"/>
    <s v="SVG"/>
    <s v="Voluntarily Terminated"/>
    <s v="Part-Time"/>
    <s v="Zone C"/>
    <s v="Temporary"/>
    <s v="Voluntary"/>
    <s v="Learn yes material management Mr vote."/>
    <x v="0"/>
    <s v="Finance &amp; Accounting"/>
    <d v="1968-07-22T00:00:00"/>
    <x v="1472"/>
    <s v="50-59"/>
    <s v="MA"/>
    <s v="Administration"/>
    <x v="0"/>
    <n v="2129"/>
    <s v="Other"/>
    <s v="Divorced"/>
    <s v="Fully Meets"/>
    <n v="3"/>
  </r>
  <r>
    <n v="1955"/>
    <s v="Ludwick"/>
    <s v="Harrell"/>
    <d v="2020-10-10T00:00:00"/>
    <x v="0"/>
    <x v="0"/>
    <x v="0"/>
    <x v="0"/>
    <s v="Jonathan Huber"/>
    <s v="ludwick.harrell@bilearner.com"/>
    <s v="MSC"/>
    <s v="Active"/>
    <s v="Full-Time"/>
    <s v="Zone A"/>
    <s v="Temporary"/>
    <s v="Unk"/>
    <m/>
    <x v="0"/>
    <s v="Field Operations"/>
    <d v="1998-04-04T00:00:00"/>
    <x v="3"/>
    <s v="20-29"/>
    <s v="MA"/>
    <s v="Engineer"/>
    <x v="1"/>
    <n v="1776"/>
    <s v="White"/>
    <s v="Married"/>
    <s v="Fully Meets"/>
    <n v="3"/>
  </r>
  <r>
    <n v="1956"/>
    <s v="Courtney"/>
    <s v="Beatrice"/>
    <d v="2021-05-15T00:00:00"/>
    <x v="0"/>
    <x v="0"/>
    <x v="0"/>
    <x v="0"/>
    <s v="Patrick Liu"/>
    <s v="courtney.beatrice@bilearner.com"/>
    <s v="PL"/>
    <s v="Active"/>
    <s v="Part-Time"/>
    <s v="Zone A"/>
    <s v="Full-Time"/>
    <s v="Unk"/>
    <m/>
    <x v="0"/>
    <s v="Billable Consultants"/>
    <d v="1958-12-18T00:00:00"/>
    <x v="288"/>
    <s v="60-69"/>
    <s v="MA"/>
    <s v="Engineer"/>
    <x v="0"/>
    <n v="1915"/>
    <s v="Black"/>
    <s v="Married"/>
    <s v="Fully Meets"/>
    <n v="3"/>
  </r>
  <r>
    <n v="1957"/>
    <s v="Melisa"/>
    <s v="Gerke"/>
    <d v="2019-05-13T00:00:00"/>
    <x v="424"/>
    <x v="9"/>
    <x v="1"/>
    <x v="0"/>
    <s v="Jimmy Cox"/>
    <s v="melisa.gerke@bilearner.com"/>
    <s v="TNS"/>
    <s v="Voluntarily Terminated"/>
    <s v="Part-Time"/>
    <s v="Zone C"/>
    <s v="Full-Time"/>
    <s v="Retirement"/>
    <s v="Prove do voice ten likely do."/>
    <x v="0"/>
    <s v="Field Operations"/>
    <d v="1975-02-15T00:00:00"/>
    <x v="1473"/>
    <s v="50-59"/>
    <s v="MA"/>
    <s v="Manager"/>
    <x v="0"/>
    <n v="2330"/>
    <s v="Asian"/>
    <s v="Widowed"/>
    <s v="Fully Meets"/>
    <n v="3"/>
  </r>
  <r>
    <n v="1958"/>
    <s v="Lin"/>
    <s v="Chan"/>
    <d v="2019-07-04T00:00:00"/>
    <x v="0"/>
    <x v="0"/>
    <x v="0"/>
    <x v="0"/>
    <s v="Neil Aguilar"/>
    <s v="lin.chan@bilearner.com"/>
    <s v="PYZ"/>
    <s v="Active"/>
    <s v="Contract"/>
    <s v="Zone B"/>
    <s v="Full-Time"/>
    <s v="Unk"/>
    <m/>
    <x v="0"/>
    <s v="Sales &amp; Marketing"/>
    <d v="1990-10-18T00:00:00"/>
    <x v="1474"/>
    <s v="30-39"/>
    <s v="MA"/>
    <s v="Assistant"/>
    <x v="0"/>
    <n v="2170"/>
    <s v="Other"/>
    <s v="Married"/>
    <s v="Fully Meets"/>
    <n v="3"/>
  </r>
  <r>
    <n v="1959"/>
    <s v="Kamrin"/>
    <s v="Sander"/>
    <d v="2022-04-01T00:00:00"/>
    <x v="554"/>
    <x v="11"/>
    <x v="1"/>
    <x v="0"/>
    <s v="Kirsten Patel"/>
    <s v="kamrin.sander@bilearner.com"/>
    <s v="CCDR"/>
    <s v="Active"/>
    <s v="Part-Time"/>
    <s v="Zone B"/>
    <s v="Temporary"/>
    <s v="Voluntary"/>
    <s v="Nation fight role according team candidate."/>
    <x v="0"/>
    <s v="Project Management - Con"/>
    <d v="1989-08-02T00:00:00"/>
    <x v="1475"/>
    <s v="30-39"/>
    <s v="MA"/>
    <s v="Coordinator"/>
    <x v="0"/>
    <n v="2154"/>
    <s v="Asian"/>
    <s v="Married"/>
    <s v="Fully Meets"/>
    <n v="3"/>
  </r>
  <r>
    <n v="1960"/>
    <s v="Thomas"/>
    <s v="Rhoads"/>
    <d v="2018-11-03T00:00:00"/>
    <x v="0"/>
    <x v="0"/>
    <x v="0"/>
    <x v="0"/>
    <s v="Sean Scott"/>
    <s v="thomas.rhoads@bilearner.com"/>
    <s v="PYZ"/>
    <s v="Active"/>
    <s v="Full-Time"/>
    <s v="Zone A"/>
    <s v="Part-Time"/>
    <s v="Unk"/>
    <m/>
    <x v="0"/>
    <s v="Aerial"/>
    <d v="1948-05-26T00:00:00"/>
    <x v="1476"/>
    <s v="70-79"/>
    <s v="MA"/>
    <s v="Administrator"/>
    <x v="1"/>
    <n v="2176"/>
    <s v="White"/>
    <s v="Divorced"/>
    <s v="Fully Meets"/>
    <n v="3"/>
  </r>
  <r>
    <n v="1961"/>
    <s v="Nina"/>
    <s v="Panjwani"/>
    <d v="2018-10-11T00:00:00"/>
    <x v="47"/>
    <x v="55"/>
    <x v="1"/>
    <x v="0"/>
    <s v="Matthew Hawkins"/>
    <s v="nina.panjwani@bilearner.com"/>
    <s v="TNS"/>
    <s v="Voluntarily Terminated"/>
    <s v="Part-Time"/>
    <s v="Zone A"/>
    <s v="Full-Time"/>
    <s v="Voluntary"/>
    <s v="Trip letter possible institution nothing."/>
    <x v="0"/>
    <s v="General - Eng"/>
    <d v="1945-07-17T00:00:00"/>
    <x v="1477"/>
    <s v="80-89"/>
    <s v="MA"/>
    <s v="Drafter"/>
    <x v="0"/>
    <n v="2351"/>
    <s v="Black"/>
    <s v="Married"/>
    <s v="Fully Meets"/>
    <n v="3"/>
  </r>
  <r>
    <n v="1962"/>
    <s v="Megan"/>
    <s v="Faller"/>
    <d v="2023-06-25T00:00:00"/>
    <x v="413"/>
    <x v="11"/>
    <x v="1"/>
    <x v="2"/>
    <s v="Susan Gilbert"/>
    <s v="megan.faller@bilearner.com"/>
    <s v="CCDR"/>
    <s v="Active"/>
    <s v="Contract"/>
    <s v="Zone C"/>
    <s v="Part-Time"/>
    <s v="Involuntary"/>
    <s v="It likely program stay product."/>
    <x v="0"/>
    <s v="General - Con"/>
    <d v="1951-02-18T00:00:00"/>
    <x v="1478"/>
    <s v="70-79"/>
    <s v="MA"/>
    <s v="Clerk"/>
    <x v="0"/>
    <n v="1824"/>
    <s v="Other"/>
    <s v="Divorced"/>
    <s v="Fully Meets"/>
    <n v="3"/>
  </r>
  <r>
    <n v="1963"/>
    <s v="Judy"/>
    <s v="Jung"/>
    <d v="2020-09-14T00:00:00"/>
    <x v="225"/>
    <x v="16"/>
    <x v="1"/>
    <x v="0"/>
    <s v="Tiffany Baker"/>
    <s v="judy.jung@bilearner.com"/>
    <s v="CCDR"/>
    <s v="Voluntarily Terminated"/>
    <s v="Contract"/>
    <s v="Zone B"/>
    <s v="Full-Time"/>
    <s v="Resignation"/>
    <s v="Expert wrong space Mrs popular kitchen small."/>
    <x v="0"/>
    <s v="General - Con"/>
    <d v="1972-05-08T00:00:00"/>
    <x v="1479"/>
    <s v="50-59"/>
    <s v="MA"/>
    <s v="Technician"/>
    <x v="0"/>
    <n v="2446"/>
    <s v="Other"/>
    <s v="Married"/>
    <s v="Fully Meets"/>
    <n v="3"/>
  </r>
  <r>
    <n v="1964"/>
    <s v="April"/>
    <s v="Evensen"/>
    <d v="2022-12-20T00:00:00"/>
    <x v="212"/>
    <x v="8"/>
    <x v="1"/>
    <x v="0"/>
    <s v="Ashley Wagner"/>
    <s v="april.evensen@bilearner.com"/>
    <s v="EW"/>
    <s v="Terminated for Cause"/>
    <s v="Part-Time"/>
    <s v="Zone B"/>
    <s v="Part-Time"/>
    <s v="Voluntary"/>
    <s v="War good your trial second black sit."/>
    <x v="0"/>
    <s v="Executive"/>
    <d v="1969-03-27T00:00:00"/>
    <x v="1480"/>
    <s v="50-59"/>
    <s v="MA"/>
    <s v="Manager"/>
    <x v="0"/>
    <n v="2458"/>
    <s v="Other"/>
    <s v="Married"/>
    <s v="Fully Meets"/>
    <n v="3"/>
  </r>
  <r>
    <n v="1965"/>
    <s v="Julissa"/>
    <s v="Hunts"/>
    <d v="2022-02-23T00:00:00"/>
    <x v="0"/>
    <x v="0"/>
    <x v="0"/>
    <x v="2"/>
    <s v="Pamela Smith"/>
    <s v="julissa.hunts@bilearner.com"/>
    <s v="CCDR"/>
    <s v="Active"/>
    <s v="Full-Time"/>
    <s v="Zone A"/>
    <s v="Temporary"/>
    <s v="Unk"/>
    <m/>
    <x v="0"/>
    <s v="General - Con"/>
    <d v="1949-07-31T00:00:00"/>
    <x v="1481"/>
    <s v="70-79"/>
    <s v="MA"/>
    <s v="Specialist"/>
    <x v="0"/>
    <n v="2021"/>
    <s v="White"/>
    <s v="Widowed"/>
    <s v="Fully Meets"/>
    <n v="3"/>
  </r>
  <r>
    <n v="1966"/>
    <s v="Kristie"/>
    <s v="Nowlan"/>
    <d v="2019-05-31T00:00:00"/>
    <x v="0"/>
    <x v="0"/>
    <x v="0"/>
    <x v="2"/>
    <s v="Jessica Klein"/>
    <s v="kristie.nowlan@bilearner.com"/>
    <s v="TNS"/>
    <s v="Active"/>
    <s v="Full-Time"/>
    <s v="Zone C"/>
    <s v="Part-Time"/>
    <s v="Unk"/>
    <m/>
    <x v="0"/>
    <s v="General - Con"/>
    <d v="1971-03-04T00:00:00"/>
    <x v="1482"/>
    <s v="50-59"/>
    <s v="MA"/>
    <s v="Technician"/>
    <x v="0"/>
    <n v="1040"/>
    <s v="Other"/>
    <s v="Widowed"/>
    <s v="Fully Meets"/>
    <n v="3"/>
  </r>
  <r>
    <n v="1967"/>
    <s v="Dawn"/>
    <s v="Motlagh"/>
    <d v="2019-01-29T00:00:00"/>
    <x v="0"/>
    <x v="0"/>
    <x v="0"/>
    <x v="0"/>
    <s v="Molly Freeman"/>
    <s v="dawn.motlagh@bilearner.com"/>
    <s v="PL"/>
    <s v="Active"/>
    <s v="Part-Time"/>
    <s v="Zone A"/>
    <s v="Part-Time"/>
    <s v="Unk"/>
    <m/>
    <x v="0"/>
    <s v="General - Con"/>
    <d v="1994-12-11T00:00:00"/>
    <x v="1483"/>
    <s v="30-39"/>
    <s v="MA"/>
    <s v="Flagger"/>
    <x v="0"/>
    <n v="2453"/>
    <s v="Other"/>
    <s v="Single"/>
    <s v="Fully Meets"/>
    <n v="3"/>
  </r>
  <r>
    <n v="1968"/>
    <s v="Theresa"/>
    <s v="Wallace"/>
    <d v="2019-09-01T00:00:00"/>
    <x v="0"/>
    <x v="0"/>
    <x v="0"/>
    <x v="0"/>
    <s v="Cynthia Watkins"/>
    <s v="theresa.wallace@bilearner.com"/>
    <s v="NEL"/>
    <s v="Active"/>
    <s v="Full-Time"/>
    <s v="Zone B"/>
    <s v="Temporary"/>
    <s v="Unk"/>
    <m/>
    <x v="0"/>
    <s v="General - Con"/>
    <d v="1955-06-29T00:00:00"/>
    <x v="1484"/>
    <s v="70-79"/>
    <s v="MA"/>
    <s v="Laborer"/>
    <x v="0"/>
    <n v="1887"/>
    <s v="Asian"/>
    <s v="Widowed"/>
    <s v="Fully Meets"/>
    <n v="3"/>
  </r>
  <r>
    <n v="1969"/>
    <s v="Allison"/>
    <s v="Lydon"/>
    <d v="2021-01-17T00:00:00"/>
    <x v="257"/>
    <x v="26"/>
    <x v="1"/>
    <x v="0"/>
    <s v="Derek Vargas"/>
    <s v="allison.lydon@bilearner.com"/>
    <s v="MSC"/>
    <s v="Leave of Absence"/>
    <s v="Full-Time"/>
    <s v="Zone A"/>
    <s v="Part-Time"/>
    <s v="Retirement"/>
    <s v="Indicate mother account loss really past."/>
    <x v="0"/>
    <s v="General - Con"/>
    <d v="1975-02-10T00:00:00"/>
    <x v="1485"/>
    <s v="50-59"/>
    <s v="MA"/>
    <s v="Foreman"/>
    <x v="0"/>
    <n v="2122"/>
    <s v="White"/>
    <s v="Single"/>
    <s v="Fully Meets"/>
    <n v="3"/>
  </r>
  <r>
    <n v="1970"/>
    <s v="Trina"/>
    <s v="Alagbe"/>
    <d v="2022-04-21T00:00:00"/>
    <x v="555"/>
    <x v="11"/>
    <x v="1"/>
    <x v="0"/>
    <s v="Mark Bradley"/>
    <s v="trina.alagbe@bilearner.com"/>
    <s v="PYZ"/>
    <s v="Active"/>
    <s v="Part-Time"/>
    <s v="Zone C"/>
    <s v="Temporary"/>
    <s v="Retirement"/>
    <s v="Push must right."/>
    <x v="0"/>
    <s v="Field Operations"/>
    <d v="1952-04-17T00:00:00"/>
    <x v="1486"/>
    <s v="70-79"/>
    <s v="MA"/>
    <s v="Foreman"/>
    <x v="0"/>
    <n v="1886"/>
    <s v="Other"/>
    <s v="Single"/>
    <s v="Fully Meets"/>
    <n v="3"/>
  </r>
  <r>
    <n v="1971"/>
    <s v="Betsy"/>
    <s v="Bondwell"/>
    <d v="2018-09-15T00:00:00"/>
    <x v="92"/>
    <x v="52"/>
    <x v="1"/>
    <x v="2"/>
    <s v="Christopher Rodriguez"/>
    <s v="betsy.bondwell@bilearner.com"/>
    <s v="MSC"/>
    <s v="Voluntarily Terminated"/>
    <s v="Part-Time"/>
    <s v="Zone C"/>
    <s v="Full-Time"/>
    <s v="Voluntary"/>
    <s v="Glass minute shake food determine deep."/>
    <x v="0"/>
    <s v="General - Con"/>
    <d v="1994-02-10T00:00:00"/>
    <x v="1487"/>
    <s v="30-39"/>
    <s v="MA"/>
    <s v="Lineman"/>
    <x v="0"/>
    <n v="2210"/>
    <s v="Other"/>
    <s v="Divorced"/>
    <s v="Fully Meets"/>
    <n v="3"/>
  </r>
  <r>
    <n v="1972"/>
    <s v="Joe"/>
    <s v="Smith"/>
    <d v="2021-12-04T00:00:00"/>
    <x v="498"/>
    <x v="21"/>
    <x v="1"/>
    <x v="2"/>
    <s v="Caroline Little"/>
    <s v="joe.smith@bilearner.com"/>
    <s v="EW"/>
    <s v="Active"/>
    <s v="Contract"/>
    <s v="Zone A"/>
    <s v="Temporary"/>
    <s v="Involuntary"/>
    <s v="Its card benefit dream bring."/>
    <x v="0"/>
    <s v="Field Operations"/>
    <d v="1996-01-23T00:00:00"/>
    <x v="1488"/>
    <s v="20-29"/>
    <s v="MA"/>
    <s v="Laborer"/>
    <x v="1"/>
    <n v="2045"/>
    <s v="Asian"/>
    <s v="Single"/>
    <s v="Fully Meets"/>
    <n v="3"/>
  </r>
  <r>
    <n v="1973"/>
    <s v="Lisa"/>
    <s v="Lunquist"/>
    <d v="2019-11-14T00:00:00"/>
    <x v="0"/>
    <x v="0"/>
    <x v="0"/>
    <x v="2"/>
    <s v="Angela Watson"/>
    <s v="lisa.lunquist@bilearner.com"/>
    <s v="BPC"/>
    <s v="Active"/>
    <s v="Full-Time"/>
    <s v="Zone B"/>
    <s v="Full-Time"/>
    <s v="Unk"/>
    <m/>
    <x v="0"/>
    <s v="General - Con"/>
    <d v="1991-10-10T00:00:00"/>
    <x v="1489"/>
    <s v="30-39"/>
    <s v="MA"/>
    <s v="Laborer"/>
    <x v="0"/>
    <n v="2324"/>
    <s v="Black"/>
    <s v="Married"/>
    <s v="Fully Meets"/>
    <n v="3"/>
  </r>
  <r>
    <n v="1974"/>
    <s v="Jene'ya"/>
    <s v="Darson"/>
    <d v="2021-04-14T00:00:00"/>
    <x v="0"/>
    <x v="0"/>
    <x v="0"/>
    <x v="0"/>
    <s v="Robert Joseph"/>
    <s v="jene'ya.darson@bilearner.com"/>
    <s v="NEL"/>
    <s v="Active"/>
    <s v="Part-Time"/>
    <s v="Zone A"/>
    <s v="Temporary"/>
    <s v="Unk"/>
    <m/>
    <x v="0"/>
    <s v="Aerial"/>
    <d v="1968-12-29T00:00:00"/>
    <x v="1490"/>
    <s v="50-59"/>
    <s v="MA"/>
    <s v="Supervisor"/>
    <x v="0"/>
    <n v="2110"/>
    <s v="White"/>
    <s v="Widowed"/>
    <s v="Fully Meets"/>
    <n v="3"/>
  </r>
  <r>
    <n v="1975"/>
    <s v="Hunter"/>
    <s v="Cannon"/>
    <d v="2019-04-14T00:00:00"/>
    <x v="0"/>
    <x v="0"/>
    <x v="0"/>
    <x v="0"/>
    <s v="Logan Ball"/>
    <s v="hunter.cannon@bilearner.com"/>
    <s v="SVG"/>
    <s v="Active"/>
    <s v="Contract"/>
    <s v="Zone A"/>
    <s v="Temporary"/>
    <s v="Unk"/>
    <m/>
    <x v="0"/>
    <s v="Project Management - Con"/>
    <d v="1941-10-31T00:00:00"/>
    <x v="1491"/>
    <s v="80-89"/>
    <s v="MA"/>
    <s v="Manager"/>
    <x v="0"/>
    <n v="10062"/>
    <s v="Other"/>
    <s v="Divorced"/>
    <s v="Fully Meets"/>
    <n v="3"/>
  </r>
  <r>
    <n v="1976"/>
    <s v="Jon"/>
    <s v="Lynn"/>
    <d v="2021-01-09T00:00:00"/>
    <x v="0"/>
    <x v="0"/>
    <x v="0"/>
    <x v="0"/>
    <s v="Steven Ramos"/>
    <s v="jon.lynn@bilearner.com"/>
    <s v="EW"/>
    <s v="Active"/>
    <s v="Full-Time"/>
    <s v="Zone C"/>
    <s v="Full-Time"/>
    <s v="Unk"/>
    <m/>
    <x v="0"/>
    <s v="Finance &amp; Accounting"/>
    <d v="1945-02-16T00:00:00"/>
    <x v="1492"/>
    <s v="80-89"/>
    <s v="MA"/>
    <s v="Administration"/>
    <x v="0"/>
    <n v="82592"/>
    <s v="White"/>
    <s v="Single"/>
    <s v="Fully Meets"/>
    <n v="3"/>
  </r>
  <r>
    <n v="1977"/>
    <s v="Paxton"/>
    <s v="Clarke"/>
    <d v="2022-12-26T00:00:00"/>
    <x v="143"/>
    <x v="4"/>
    <x v="1"/>
    <x v="0"/>
    <s v="Ashley Williams"/>
    <s v="paxton.clarke@bilearner.com"/>
    <s v="MSC"/>
    <s v="Voluntarily Terminated"/>
    <s v="Contract"/>
    <s v="Zone B"/>
    <s v="Full-Time"/>
    <s v="Voluntary"/>
    <s v="Before room than city she."/>
    <x v="0"/>
    <s v="Field Operations"/>
    <d v="1952-09-22T00:00:00"/>
    <x v="1493"/>
    <s v="70-79"/>
    <s v="MA"/>
    <s v="Technician"/>
    <x v="0"/>
    <n v="4549"/>
    <s v="White"/>
    <s v="Single"/>
    <s v="Fully Meets"/>
    <n v="3"/>
  </r>
  <r>
    <n v="1978"/>
    <s v="Lillian"/>
    <s v="Hines"/>
    <d v="2021-10-05T00:00:00"/>
    <x v="508"/>
    <x v="13"/>
    <x v="1"/>
    <x v="0"/>
    <s v="James Foster"/>
    <s v="lillian.hines@bilearner.com"/>
    <s v="TNS"/>
    <s v="Voluntarily Terminated"/>
    <s v="Full-Time"/>
    <s v="Zone B"/>
    <s v="Part-Time"/>
    <s v="Voluntary"/>
    <s v="Economy choice authority responsibility."/>
    <x v="0"/>
    <s v="Finance &amp; Accounting"/>
    <d v="1976-12-22T00:00:00"/>
    <x v="1494"/>
    <s v="40-49"/>
    <s v="MA"/>
    <s v="Administration"/>
    <x v="0"/>
    <n v="61287"/>
    <s v="Other"/>
    <s v="Divorced"/>
    <s v="Fully Meets"/>
    <n v="3"/>
  </r>
  <r>
    <n v="1979"/>
    <s v="Liam"/>
    <s v="Snow"/>
    <d v="2022-09-25T00:00:00"/>
    <x v="116"/>
    <x v="4"/>
    <x v="1"/>
    <x v="0"/>
    <s v="Christopher Sanford"/>
    <s v="liam.snow@bilearner.com"/>
    <s v="PYZ"/>
    <s v="Active"/>
    <s v="Part-Time"/>
    <s v="Zone B"/>
    <s v="Temporary"/>
    <s v="Voluntary"/>
    <s v="Let create wind fast gun heavy cold."/>
    <x v="0"/>
    <s v="Engineers"/>
    <d v="1972-03-25T00:00:00"/>
    <x v="1495"/>
    <s v="50-59"/>
    <s v="MA"/>
    <s v="Engineer"/>
    <x v="0"/>
    <n v="61958"/>
    <s v="Asian"/>
    <s v="Single"/>
    <s v="Fully Meets"/>
    <n v="3"/>
  </r>
  <r>
    <n v="1980"/>
    <s v="Arianna"/>
    <s v="Horton"/>
    <d v="2021-11-10T00:00:00"/>
    <x v="0"/>
    <x v="0"/>
    <x v="0"/>
    <x v="0"/>
    <s v="Heather Ramirez"/>
    <s v="arianna.horton@bilearner.com"/>
    <s v="WBL"/>
    <s v="Active"/>
    <s v="Part-Time"/>
    <s v="Zone C"/>
    <s v="Full-Time"/>
    <s v="Unk"/>
    <m/>
    <x v="0"/>
    <s v="General - Con"/>
    <d v="1990-06-16T00:00:00"/>
    <x v="1496"/>
    <s v="30-39"/>
    <s v="MA"/>
    <s v="Manager"/>
    <x v="0"/>
    <n v="37701"/>
    <s v="Hispanic"/>
    <s v="Married"/>
    <s v="Fully Meets"/>
    <n v="3"/>
  </r>
  <r>
    <n v="1981"/>
    <s v="Ayanna"/>
    <s v="Short"/>
    <d v="2021-04-08T00:00:00"/>
    <x v="51"/>
    <x v="12"/>
    <x v="1"/>
    <x v="0"/>
    <s v="Amanda Mills"/>
    <s v="ayanna.short@bilearner.com"/>
    <s v="NEL"/>
    <s v="Active"/>
    <s v="Contract"/>
    <s v="Zone A"/>
    <s v="Temporary"/>
    <s v="Involuntary"/>
    <s v="Prevent involve hundred price."/>
    <x v="0"/>
    <s v="General - Con"/>
    <d v="1993-11-14T00:00:00"/>
    <x v="1497"/>
    <s v="30-39"/>
    <s v="MA"/>
    <s v="Foreman"/>
    <x v="1"/>
    <n v="19755"/>
    <s v="Black"/>
    <s v="Divorced"/>
    <s v="Fully Meets"/>
    <n v="3"/>
  </r>
  <r>
    <n v="1982"/>
    <s v="Steve"/>
    <s v="Charles"/>
    <d v="2018-11-14T00:00:00"/>
    <x v="0"/>
    <x v="0"/>
    <x v="0"/>
    <x v="0"/>
    <s v="Jordan Cox"/>
    <s v="steve.charles@bilearner.com"/>
    <s v="PL"/>
    <s v="Active"/>
    <s v="Full-Time"/>
    <s v="Zone C"/>
    <s v="Temporary"/>
    <s v="Unk"/>
    <m/>
    <x v="0"/>
    <s v="General - Sga"/>
    <d v="1980-05-24T00:00:00"/>
    <x v="1498"/>
    <s v="40-49"/>
    <s v="MA"/>
    <s v="Manager"/>
    <x v="0"/>
    <n v="48632"/>
    <s v="Hispanic"/>
    <s v="Married"/>
    <s v="Fully Meets"/>
    <n v="3"/>
  </r>
  <r>
    <n v="1983"/>
    <s v="Ricardo"/>
    <s v="Bruce"/>
    <d v="2020-03-14T00:00:00"/>
    <x v="556"/>
    <x v="47"/>
    <x v="1"/>
    <x v="0"/>
    <s v="Daniel Huff"/>
    <s v="ricardo.bruce@bilearner.com"/>
    <s v="BPC"/>
    <s v="Active"/>
    <s v="Part-Time"/>
    <s v="Zone C"/>
    <s v="Full-Time"/>
    <s v="Resignation"/>
    <s v="Hold left direction. Ahead investment she."/>
    <x v="0"/>
    <s v="General - Con"/>
    <d v="1956-11-26T00:00:00"/>
    <x v="1499"/>
    <s v="60-69"/>
    <s v="MA"/>
    <s v="Laborer"/>
    <x v="0"/>
    <n v="31391"/>
    <s v="Asian"/>
    <s v="Widowed"/>
    <s v="Fully Meets"/>
    <n v="3"/>
  </r>
  <r>
    <n v="1984"/>
    <s v="Laura"/>
    <s v="Gutierrez"/>
    <d v="2020-06-24T00:00:00"/>
    <x v="0"/>
    <x v="0"/>
    <x v="0"/>
    <x v="0"/>
    <s v="Samantha Bryant"/>
    <s v="laura.gutierrez@bilearner.com"/>
    <s v="CCDR"/>
    <s v="Active"/>
    <s v="Full-Time"/>
    <s v="Zone B"/>
    <s v="Temporary"/>
    <s v="Unk"/>
    <m/>
    <x v="0"/>
    <s v="Catv"/>
    <d v="1948-02-11T00:00:00"/>
    <x v="1500"/>
    <s v="70-79"/>
    <s v="MA"/>
    <s v="Splicer"/>
    <x v="0"/>
    <n v="8522"/>
    <s v="Black"/>
    <s v="Single"/>
    <s v="Fully Meets"/>
    <n v="3"/>
  </r>
  <r>
    <n v="1985"/>
    <s v="Braxton"/>
    <s v="Rojas"/>
    <d v="2023-03-19T00:00:00"/>
    <x v="557"/>
    <x v="11"/>
    <x v="1"/>
    <x v="0"/>
    <s v="Hunter Cervantes"/>
    <s v="braxton.rojas@bilearner.com"/>
    <s v="SVG"/>
    <s v="Active"/>
    <s v="Contract"/>
    <s v="Zone B"/>
    <s v="Temporary"/>
    <s v="Resignation"/>
    <s v="Race least white while real huge."/>
    <x v="0"/>
    <s v="General - Con"/>
    <d v="1963-11-09T00:00:00"/>
    <x v="1501"/>
    <s v="60-69"/>
    <s v="MA"/>
    <s v="Lineman"/>
    <x v="0"/>
    <n v="88359"/>
    <s v="White"/>
    <s v="Widowed"/>
    <s v="Fully Meets"/>
    <n v="3"/>
  </r>
  <r>
    <n v="1986"/>
    <s v="Sage"/>
    <s v="Mercer"/>
    <d v="2022-08-15T00:00:00"/>
    <x v="0"/>
    <x v="0"/>
    <x v="0"/>
    <x v="0"/>
    <s v="Samantha Wyatt"/>
    <s v="sage.mercer@bilearner.com"/>
    <s v="EW"/>
    <s v="Active"/>
    <s v="Contract"/>
    <s v="Zone C"/>
    <s v="Full-Time"/>
    <s v="Unk"/>
    <m/>
    <x v="0"/>
    <s v="Executive"/>
    <d v="1949-02-18T00:00:00"/>
    <x v="1502"/>
    <s v="70-79"/>
    <s v="MA"/>
    <s v="Director"/>
    <x v="0"/>
    <n v="21326"/>
    <s v="Black"/>
    <s v="Divorced"/>
    <s v="Fully Meets"/>
    <n v="3"/>
  </r>
  <r>
    <n v="1987"/>
    <s v="Chase"/>
    <s v="Horn"/>
    <d v="2018-11-09T00:00:00"/>
    <x v="0"/>
    <x v="0"/>
    <x v="0"/>
    <x v="0"/>
    <s v="Richard Davis II"/>
    <s v="chase.horn@bilearner.com"/>
    <s v="MSC"/>
    <s v="Active"/>
    <s v="Full-Time"/>
    <s v="Zone C"/>
    <s v="Part-Time"/>
    <s v="Unk"/>
    <m/>
    <x v="0"/>
    <s v="General - Sga"/>
    <d v="1967-05-27T00:00:00"/>
    <x v="273"/>
    <s v="50-59"/>
    <s v="MA"/>
    <s v="Administrator"/>
    <x v="0"/>
    <n v="75570"/>
    <s v="White"/>
    <s v="Single"/>
    <s v="Fully Meets"/>
    <n v="3"/>
  </r>
  <r>
    <n v="1988"/>
    <s v="Juliana"/>
    <s v="Dyer"/>
    <d v="2018-11-23T00:00:00"/>
    <x v="558"/>
    <x v="27"/>
    <x v="1"/>
    <x v="0"/>
    <s v="Lisa Jones"/>
    <s v="juliana.dyer@bilearner.com"/>
    <s v="TNS"/>
    <s v="Active"/>
    <s v="Contract"/>
    <s v="Zone A"/>
    <s v="Temporary"/>
    <s v="Retirement"/>
    <s v="Seven president one. Wind education reveal old."/>
    <x v="0"/>
    <s v="Field Operations"/>
    <d v="1989-10-26T00:00:00"/>
    <x v="1503"/>
    <s v="30-39"/>
    <s v="MA"/>
    <s v="Laborer"/>
    <x v="0"/>
    <n v="97548"/>
    <s v="Black"/>
    <s v="Single"/>
    <s v="Fully Meets"/>
    <n v="3"/>
  </r>
  <r>
    <n v="1989"/>
    <s v="Alec"/>
    <s v="Stephens"/>
    <d v="2020-02-25T00:00:00"/>
    <x v="0"/>
    <x v="0"/>
    <x v="0"/>
    <x v="2"/>
    <s v="Jessica Garcia"/>
    <s v="alec.stephens@bilearner.com"/>
    <s v="PL"/>
    <s v="Active"/>
    <s v="Full-Time"/>
    <s v="Zone A"/>
    <s v="Temporary"/>
    <s v="Unk"/>
    <m/>
    <x v="0"/>
    <s v="Field Operations"/>
    <d v="2000-06-14T00:00:00"/>
    <x v="1504"/>
    <s v="20-29"/>
    <s v="MA"/>
    <s v="Groundman"/>
    <x v="0"/>
    <n v="51952"/>
    <s v="Other"/>
    <s v="Married"/>
    <s v="Fully Meets"/>
    <n v="3"/>
  </r>
  <r>
    <n v="1990"/>
    <s v="Adriana"/>
    <s v="Weber"/>
    <d v="2020-05-16T00:00:00"/>
    <x v="559"/>
    <x v="24"/>
    <x v="1"/>
    <x v="2"/>
    <s v="Jacqueline Jackson"/>
    <s v="adriana.weber@bilearner.com"/>
    <s v="BPC"/>
    <s v="Active"/>
    <s v="Full-Time"/>
    <s v="Zone C"/>
    <s v="Temporary"/>
    <s v="Resignation"/>
    <s v="To prevent method stand decision."/>
    <x v="0"/>
    <s v="Field Operations"/>
    <d v="1947-09-18T00:00:00"/>
    <x v="1505"/>
    <s v="70-79"/>
    <s v="MA"/>
    <s v="Laborer"/>
    <x v="0"/>
    <n v="46806"/>
    <s v="Black"/>
    <s v="Divorced"/>
    <s v="Fully Meets"/>
    <n v="3"/>
  </r>
  <r>
    <n v="1991"/>
    <s v="Lola"/>
    <s v="Hensley"/>
    <d v="2019-06-18T00:00:00"/>
    <x v="496"/>
    <x v="46"/>
    <x v="1"/>
    <x v="2"/>
    <s v="Kimberly Fox"/>
    <s v="lola.hensley@bilearner.com"/>
    <s v="CCDR"/>
    <s v="Active"/>
    <s v="Contract"/>
    <s v="Zone B"/>
    <s v="Temporary"/>
    <s v="Involuntary"/>
    <s v="Best candidate this seem soldier summer."/>
    <x v="0"/>
    <s v="General - Con"/>
    <d v="1949-01-01T00:00:00"/>
    <x v="1506"/>
    <s v="70-79"/>
    <s v="MA"/>
    <s v="Technician"/>
    <x v="0"/>
    <n v="67662"/>
    <s v="Other"/>
    <s v="Married"/>
    <s v="Fully Meets"/>
    <n v="3"/>
  </r>
  <r>
    <n v="1992"/>
    <s v="Shamar"/>
    <s v="Delgado"/>
    <d v="2019-05-20T00:00:00"/>
    <x v="560"/>
    <x v="36"/>
    <x v="1"/>
    <x v="2"/>
    <s v="Melissa Welch"/>
    <s v="shamar.delgado@bilearner.com"/>
    <s v="SVG"/>
    <s v="Active"/>
    <s v="Contract"/>
    <s v="Zone A"/>
    <s v="Part-Time"/>
    <s v="Involuntary"/>
    <s v="Create who sound worry ground."/>
    <x v="0"/>
    <s v="General - Con"/>
    <d v="1950-02-25T00:00:00"/>
    <x v="1507"/>
    <s v="70-79"/>
    <s v="MA"/>
    <s v="Laborer"/>
    <x v="0"/>
    <n v="74114"/>
    <s v="White"/>
    <s v="Divorced"/>
    <s v="Fully Meets"/>
    <n v="3"/>
  </r>
  <r>
    <n v="1993"/>
    <s v="Emmanuel"/>
    <s v="Huang"/>
    <d v="2020-10-16T00:00:00"/>
    <x v="561"/>
    <x v="19"/>
    <x v="1"/>
    <x v="2"/>
    <s v="James Ferguson"/>
    <s v="emmanuel.huang@bilearner.com"/>
    <s v="EW"/>
    <s v="Active"/>
    <s v="Full-Time"/>
    <s v="Zone A"/>
    <s v="Full-Time"/>
    <s v="Voluntary"/>
    <s v="Stuff oil customer fact billion there."/>
    <x v="0"/>
    <s v="Field Operations"/>
    <d v="1972-07-21T00:00:00"/>
    <x v="1508"/>
    <s v="50-59"/>
    <s v="MA"/>
    <s v="Technician"/>
    <x v="0"/>
    <n v="54589"/>
    <s v="Hispanic"/>
    <s v="Divorced"/>
    <s v="Fully Meets"/>
    <n v="3"/>
  </r>
  <r>
    <n v="1994"/>
    <s v="Brenna"/>
    <s v="Decker"/>
    <d v="2022-07-01T00:00:00"/>
    <x v="562"/>
    <x v="26"/>
    <x v="1"/>
    <x v="2"/>
    <s v="Michael Pope"/>
    <s v="brenna.decker@bilearner.com"/>
    <s v="MSC"/>
    <s v="Active"/>
    <s v="Full-Time"/>
    <s v="Zone A"/>
    <s v="Full-Time"/>
    <s v="Voluntary"/>
    <s v="Party course morning also blue."/>
    <x v="0"/>
    <s v="General - Con"/>
    <d v="1988-12-29T00:00:00"/>
    <x v="1509"/>
    <s v="30-39"/>
    <s v="MA"/>
    <s v="Lineman"/>
    <x v="0"/>
    <n v="43526"/>
    <s v="Other"/>
    <s v="Single"/>
    <s v="Fully Meets"/>
    <n v="3"/>
  </r>
  <r>
    <n v="1995"/>
    <s v="Averie"/>
    <s v="Wolfe"/>
    <d v="2022-12-17T00:00:00"/>
    <x v="0"/>
    <x v="0"/>
    <x v="0"/>
    <x v="2"/>
    <s v="Brandon Jones"/>
    <s v="averie.wolfe@bilearner.com"/>
    <s v="TNS"/>
    <s v="Active"/>
    <s v="Contract"/>
    <s v="Zone A"/>
    <s v="Full-Time"/>
    <s v="Unk"/>
    <m/>
    <x v="0"/>
    <s v="Field Operations"/>
    <d v="1978-08-06T00:00:00"/>
    <x v="1510"/>
    <s v="40-49"/>
    <s v="MA"/>
    <s v="Driller"/>
    <x v="0"/>
    <n v="22396"/>
    <s v="Other"/>
    <s v="Married"/>
    <s v="Fully Meets"/>
    <n v="3"/>
  </r>
  <r>
    <n v="1996"/>
    <s v="Gaige"/>
    <s v="Marsh"/>
    <d v="2021-10-24T00:00:00"/>
    <x v="389"/>
    <x v="11"/>
    <x v="1"/>
    <x v="2"/>
    <s v="Carrie Davidson"/>
    <s v="gaige.marsh@bilearner.com"/>
    <s v="PYZ"/>
    <s v="Active"/>
    <s v="Part-Time"/>
    <s v="Zone A"/>
    <s v="Temporary"/>
    <s v="Resignation"/>
    <s v="Win join best machine feel."/>
    <x v="0"/>
    <s v="Aerial"/>
    <d v="1992-07-10T00:00:00"/>
    <x v="1511"/>
    <s v="30-39"/>
    <s v="MA"/>
    <s v="Lineman"/>
    <x v="0"/>
    <n v="92216"/>
    <s v="White"/>
    <s v="Single"/>
    <s v="Fully Meets"/>
    <n v="3"/>
  </r>
  <r>
    <n v="1997"/>
    <s v="Karli"/>
    <s v="Ross"/>
    <d v="2019-02-28T00:00:00"/>
    <x v="563"/>
    <x v="20"/>
    <x v="1"/>
    <x v="2"/>
    <s v="Ricky Stephens"/>
    <s v="karli.ross@bilearner.com"/>
    <s v="WBL"/>
    <s v="Active"/>
    <s v="Part-Time"/>
    <s v="Zone B"/>
    <s v="Full-Time"/>
    <s v="Retirement"/>
    <s v="Tv she everybody picture budget."/>
    <x v="0"/>
    <s v="Wireline Construction"/>
    <d v="1990-06-09T00:00:00"/>
    <x v="1512"/>
    <s v="30-39"/>
    <s v="MA"/>
    <s v="Project Manager"/>
    <x v="0"/>
    <n v="64180"/>
    <s v="Asian"/>
    <s v="Divorced"/>
    <s v="Fully Meets"/>
    <n v="3"/>
  </r>
  <r>
    <n v="1998"/>
    <s v="Amiyah"/>
    <s v="Beasley"/>
    <d v="2022-03-24T00:00:00"/>
    <x v="0"/>
    <x v="0"/>
    <x v="0"/>
    <x v="2"/>
    <s v="Kathleen Gonzalez"/>
    <s v="amiyah.beasley@bilearner.com"/>
    <s v="NEL"/>
    <s v="Active"/>
    <s v="Full-Time"/>
    <s v="Zone C"/>
    <s v="Part-Time"/>
    <s v="Unk"/>
    <m/>
    <x v="0"/>
    <s v="General - Con"/>
    <d v="1999-02-21T00:00:00"/>
    <x v="1513"/>
    <s v="20-29"/>
    <s v="MA"/>
    <s v="Laborer"/>
    <x v="0"/>
    <n v="34377"/>
    <s v="Black"/>
    <s v="Widowed"/>
    <s v="Fully Meets"/>
    <n v="3"/>
  </r>
  <r>
    <n v="1999"/>
    <s v="Kayla"/>
    <s v="Gibbs"/>
    <d v="2021-10-17T00:00:00"/>
    <x v="414"/>
    <x v="14"/>
    <x v="1"/>
    <x v="2"/>
    <s v="Leslie Hernandez"/>
    <s v="kayla.gibbs@bilearner.com"/>
    <s v="PL"/>
    <s v="Active"/>
    <s v="Contract"/>
    <s v="Zone A"/>
    <s v="Temporary"/>
    <s v="Involuntary"/>
    <s v="Agreement cell total play relate."/>
    <x v="0"/>
    <s v="Field Operations"/>
    <d v="1943-06-22T00:00:00"/>
    <x v="464"/>
    <s v="80-89"/>
    <s v="MA"/>
    <s v="Locator"/>
    <x v="0"/>
    <n v="65306"/>
    <s v="Other"/>
    <s v="Widowed"/>
    <s v="Fully Meets"/>
    <n v="3"/>
  </r>
  <r>
    <n v="2000"/>
    <s v="Jocelyn"/>
    <s v="Jackson"/>
    <d v="2022-05-13T00:00:00"/>
    <x v="564"/>
    <x v="26"/>
    <x v="1"/>
    <x v="0"/>
    <s v="Judith Ryan"/>
    <s v="jocelyn.jackson@bilearner.com"/>
    <s v="PYZ"/>
    <s v="Active"/>
    <s v="Full-Time"/>
    <s v="Zone A"/>
    <s v="Part-Time"/>
    <s v="Involuntary"/>
    <s v="Staff summer fire my game kitchen."/>
    <x v="0"/>
    <s v="General - Con"/>
    <d v="1963-07-07T00:00:00"/>
    <x v="1514"/>
    <s v="60-69"/>
    <s v="MA"/>
    <s v="Flagger"/>
    <x v="0"/>
    <n v="29557"/>
    <s v="Black"/>
    <s v="Widowed"/>
    <s v="Fully Meets"/>
    <n v="3"/>
  </r>
  <r>
    <n v="2001"/>
    <s v="Gilbert"/>
    <s v="Newman"/>
    <d v="2019-10-09T00:00:00"/>
    <x v="565"/>
    <x v="5"/>
    <x v="1"/>
    <x v="0"/>
    <s v="Kimberly Meyer"/>
    <s v="gilbert.newman@bilearner.com"/>
    <s v="SVG"/>
    <s v="Voluntarily Terminated"/>
    <s v="Contract"/>
    <s v="Zone B"/>
    <s v="Full-Time"/>
    <s v="Resignation"/>
    <s v="Use eight hot bar board realize without."/>
    <x v="0"/>
    <s v="Yard (Material Handling)"/>
    <d v="1977-08-17T00:00:00"/>
    <x v="1515"/>
    <s v="40-49"/>
    <s v="MA"/>
    <s v="Coordinator"/>
    <x v="0"/>
    <n v="18299"/>
    <s v="White"/>
    <s v="Widowed"/>
    <s v="Fully Meets"/>
    <n v="3"/>
  </r>
  <r>
    <n v="2002"/>
    <s v="Roberto"/>
    <s v="Rosales"/>
    <d v="2018-10-12T00:00:00"/>
    <x v="375"/>
    <x v="52"/>
    <x v="1"/>
    <x v="0"/>
    <s v="Amanda Garcia"/>
    <s v="roberto.rosales@bilearner.com"/>
    <s v="TNS"/>
    <s v="Voluntarily Terminated"/>
    <s v="Contract"/>
    <s v="Zone B"/>
    <s v="Temporary"/>
    <s v="Involuntary"/>
    <s v="Onto work name back goal claim reduce."/>
    <x v="0"/>
    <s v="General - Con"/>
    <d v="1990-05-25T00:00:00"/>
    <x v="1516"/>
    <s v="30-39"/>
    <s v="MA"/>
    <s v="Laborer"/>
    <x v="0"/>
    <n v="81634"/>
    <s v="White"/>
    <s v="Married"/>
    <s v="Fully Meets"/>
    <n v="3"/>
  </r>
  <r>
    <n v="2003"/>
    <s v="Justice"/>
    <s v="Rhodes"/>
    <d v="2020-04-13T00:00:00"/>
    <x v="566"/>
    <x v="47"/>
    <x v="1"/>
    <x v="0"/>
    <s v="Kathleen Hayes"/>
    <s v="justice.rhodes@bilearner.com"/>
    <s v="WBL"/>
    <s v="Voluntarily Terminated"/>
    <s v="Contract"/>
    <s v="Zone B"/>
    <s v="Part-Time"/>
    <s v="Voluntary"/>
    <s v="Number environmental next shoulder kid move away."/>
    <x v="0"/>
    <s v="Shop (Fleet)"/>
    <d v="1985-07-01T00:00:00"/>
    <x v="1517"/>
    <s v="40-49"/>
    <s v="MA"/>
    <s v="Welder"/>
    <x v="0"/>
    <n v="48650"/>
    <s v="Other"/>
    <s v="Married"/>
    <s v="Fully Meets"/>
    <n v="3"/>
  </r>
  <r>
    <n v="2004"/>
    <s v="Adyson"/>
    <s v="Esparza"/>
    <d v="2021-04-25T00:00:00"/>
    <x v="0"/>
    <x v="0"/>
    <x v="0"/>
    <x v="0"/>
    <s v="Michael Austin"/>
    <s v="adyson.esparza@bilearner.com"/>
    <s v="PYZ"/>
    <s v="Active"/>
    <s v="Contract"/>
    <s v="Zone B"/>
    <s v="Full-Time"/>
    <s v="Unk"/>
    <m/>
    <x v="0"/>
    <s v="Engineers"/>
    <d v="2001-04-05T00:00:00"/>
    <x v="1518"/>
    <s v="20-29"/>
    <s v="MA"/>
    <s v="Engineer"/>
    <x v="0"/>
    <n v="72181"/>
    <s v="Other"/>
    <s v="Divorced"/>
    <s v="Fully Meets"/>
    <n v="3"/>
  </r>
  <r>
    <n v="2005"/>
    <s v="Laci"/>
    <s v="Baird"/>
    <d v="2018-12-21T00:00:00"/>
    <x v="567"/>
    <x v="57"/>
    <x v="1"/>
    <x v="0"/>
    <s v="Glenn Rollins"/>
    <s v="laci.baird@bilearner.com"/>
    <s v="WBL"/>
    <s v="Active"/>
    <s v="Part-Time"/>
    <s v="Zone B"/>
    <s v="Part-Time"/>
    <s v="Retirement"/>
    <s v="Point himself deep audience upon door too."/>
    <x v="0"/>
    <s v="Splicing"/>
    <d v="1947-03-09T00:00:00"/>
    <x v="1519"/>
    <s v="70-79"/>
    <s v="MA"/>
    <s v="Laborer"/>
    <x v="0"/>
    <n v="53844"/>
    <s v="Asian"/>
    <s v="Widowed"/>
    <s v="Fully Meets"/>
    <n v="3"/>
  </r>
  <r>
    <n v="2006"/>
    <s v="Samson"/>
    <s v="Meza"/>
    <d v="2021-09-19T00:00:00"/>
    <x v="0"/>
    <x v="0"/>
    <x v="0"/>
    <x v="0"/>
    <s v="Renee Valentine"/>
    <s v="samson.meza@bilearner.com"/>
    <s v="NEL"/>
    <s v="Active"/>
    <s v="Contract"/>
    <s v="Zone C"/>
    <s v="Temporary"/>
    <s v="Unk"/>
    <m/>
    <x v="0"/>
    <s v="Executive"/>
    <d v="1973-10-23T00:00:00"/>
    <x v="1520"/>
    <s v="50-59"/>
    <s v="MA"/>
    <s v="Chief Operating Officer"/>
    <x v="1"/>
    <n v="72825"/>
    <s v="Other"/>
    <s v="Married"/>
    <s v="Fully Meets"/>
    <n v="3"/>
  </r>
  <r>
    <n v="2007"/>
    <s v="Deacon"/>
    <s v="Bass"/>
    <d v="2020-12-15T00:00:00"/>
    <x v="0"/>
    <x v="0"/>
    <x v="0"/>
    <x v="0"/>
    <s v="Elizabeth Stewart"/>
    <s v="deacon.bass@bilearner.com"/>
    <s v="PL"/>
    <s v="Active"/>
    <s v="Full-Time"/>
    <s v="Zone C"/>
    <s v="Temporary"/>
    <s v="Unk"/>
    <m/>
    <x v="0"/>
    <s v="Splicing"/>
    <d v="1979-05-05T00:00:00"/>
    <x v="1521"/>
    <s v="40-49"/>
    <s v="MA"/>
    <s v="Splicer"/>
    <x v="0"/>
    <n v="10308"/>
    <s v="Black"/>
    <s v="Widowed"/>
    <s v="Fully Meets"/>
    <n v="3"/>
  </r>
  <r>
    <n v="2008"/>
    <s v="Kaila"/>
    <s v="Johnston"/>
    <d v="2019-07-15T00:00:00"/>
    <x v="568"/>
    <x v="34"/>
    <x v="1"/>
    <x v="0"/>
    <s v="Michelle Taylor"/>
    <s v="kaila.johnston@bilearner.com"/>
    <s v="BPC"/>
    <s v="Active"/>
    <s v="Part-Time"/>
    <s v="Zone A"/>
    <s v="Temporary"/>
    <s v="Voluntary"/>
    <s v="Follow yourself child to foot."/>
    <x v="0"/>
    <s v="Field Operations"/>
    <d v="1941-09-03T00:00:00"/>
    <x v="1522"/>
    <s v="80-89"/>
    <s v="MA"/>
    <s v="Lineman"/>
    <x v="0"/>
    <n v="67443"/>
    <s v="Asian"/>
    <s v="Widowed"/>
    <s v="Fully Meets"/>
    <n v="3"/>
  </r>
  <r>
    <n v="2009"/>
    <s v="Cayden"/>
    <s v="Maynard"/>
    <d v="2021-11-17T00:00:00"/>
    <x v="0"/>
    <x v="0"/>
    <x v="0"/>
    <x v="0"/>
    <s v="Alexander Parker"/>
    <s v="cayden.maynard@bilearner.com"/>
    <s v="CCDR"/>
    <s v="Active"/>
    <s v="Contract"/>
    <s v="Zone C"/>
    <s v="Temporary"/>
    <s v="Unk"/>
    <m/>
    <x v="0"/>
    <s v="Project Management - Con"/>
    <d v="1997-10-01T00:00:00"/>
    <x v="1523"/>
    <s v="20-29"/>
    <s v="MA"/>
    <s v="Engineer"/>
    <x v="0"/>
    <n v="9141"/>
    <s v="White"/>
    <s v="Widowed"/>
    <s v="Fully Meets"/>
    <n v="3"/>
  </r>
  <r>
    <n v="2010"/>
    <s v="Araceli"/>
    <s v="Mcguire"/>
    <d v="2023-02-04T00:00:00"/>
    <x v="156"/>
    <x v="26"/>
    <x v="1"/>
    <x v="0"/>
    <s v="Eric Vincent"/>
    <s v="araceli.mcguire@bilearner.com"/>
    <s v="SVG"/>
    <s v="Active"/>
    <s v="Part-Time"/>
    <s v="Zone B"/>
    <s v="Part-Time"/>
    <s v="Resignation"/>
    <s v="Food shake indicate cost happen up president."/>
    <x v="0"/>
    <s v="Catv"/>
    <d v="1949-03-07T00:00:00"/>
    <x v="1524"/>
    <s v="70-79"/>
    <s v="MA"/>
    <s v="Laborer"/>
    <x v="0"/>
    <n v="71663"/>
    <s v="Hispanic"/>
    <s v="Married"/>
    <s v="Fully Meets"/>
    <n v="3"/>
  </r>
  <r>
    <n v="2011"/>
    <s v="Naomi"/>
    <s v="Hardin"/>
    <d v="2022-07-03T00:00:00"/>
    <x v="316"/>
    <x v="11"/>
    <x v="1"/>
    <x v="0"/>
    <s v="Nichole Jordan"/>
    <s v="naomi.hardin@bilearner.com"/>
    <s v="EW"/>
    <s v="Active"/>
    <s v="Contract"/>
    <s v="Zone B"/>
    <s v="Temporary"/>
    <s v="Retirement"/>
    <s v="Institution window ability miss recently around."/>
    <x v="0"/>
    <s v="Finance &amp; Accounting"/>
    <d v="1994-08-06T00:00:00"/>
    <x v="1525"/>
    <s v="30-39"/>
    <s v="MA"/>
    <s v="Clerk"/>
    <x v="0"/>
    <n v="91439"/>
    <s v="Asian"/>
    <s v="Married"/>
    <s v="Fully Meets"/>
    <n v="3"/>
  </r>
  <r>
    <n v="2012"/>
    <s v="Darnell"/>
    <s v="Eaton"/>
    <d v="2020-01-24T00:00:00"/>
    <x v="84"/>
    <x v="47"/>
    <x v="1"/>
    <x v="0"/>
    <s v="Jason Kennedy"/>
    <s v="darnell.eaton@bilearner.com"/>
    <s v="MSC"/>
    <s v="Active"/>
    <s v="Contract"/>
    <s v="Zone B"/>
    <s v="Full-Time"/>
    <s v="Voluntary"/>
    <s v="Billion turn account cut spring."/>
    <x v="0"/>
    <s v="General - Sga"/>
    <d v="1984-06-06T00:00:00"/>
    <x v="1526"/>
    <s v="40-49"/>
    <s v="MA"/>
    <s v="Vp"/>
    <x v="0"/>
    <n v="44651"/>
    <s v="White"/>
    <s v="Single"/>
    <s v="Fully Meets"/>
    <n v="3"/>
  </r>
  <r>
    <n v="2013"/>
    <s v="Zariah"/>
    <s v="Ritter"/>
    <d v="2019-07-07T00:00:00"/>
    <x v="569"/>
    <x v="13"/>
    <x v="1"/>
    <x v="0"/>
    <s v="Crystal Johnson"/>
    <s v="zariah.ritter@bilearner.com"/>
    <s v="TNS"/>
    <s v="Active"/>
    <s v="Contract"/>
    <s v="Zone A"/>
    <s v="Temporary"/>
    <s v="Voluntary"/>
    <s v="Maintain score scene attack face try wish."/>
    <x v="0"/>
    <s v="General - Con"/>
    <d v="1952-04-08T00:00:00"/>
    <x v="1527"/>
    <s v="70-79"/>
    <s v="MA"/>
    <s v="Foreman"/>
    <x v="0"/>
    <n v="61363"/>
    <s v="Black"/>
    <s v="Widowed"/>
    <s v="Fully Meets"/>
    <n v="3"/>
  </r>
  <r>
    <n v="2014"/>
    <s v="Malaki"/>
    <s v="Richards"/>
    <d v="2022-03-13T00:00:00"/>
    <x v="0"/>
    <x v="0"/>
    <x v="0"/>
    <x v="2"/>
    <s v="Corey Roberts"/>
    <s v="malaki.richards@bilearner.com"/>
    <s v="EW"/>
    <s v="Active"/>
    <s v="Part-Time"/>
    <s v="Zone B"/>
    <s v="Temporary"/>
    <s v="Unk"/>
    <m/>
    <x v="0"/>
    <s v="Splicing"/>
    <d v="1984-11-11T00:00:00"/>
    <x v="1528"/>
    <s v="40-49"/>
    <s v="MA"/>
    <s v="Technician"/>
    <x v="0"/>
    <n v="6175"/>
    <s v="Asian"/>
    <s v="Divorced"/>
    <s v="Fully Meets"/>
    <n v="3"/>
  </r>
  <r>
    <n v="2015"/>
    <s v="Markus"/>
    <s v="Robles"/>
    <d v="2023-06-02T00:00:00"/>
    <x v="0"/>
    <x v="0"/>
    <x v="0"/>
    <x v="2"/>
    <s v="Nicholas Torres"/>
    <s v="markus.robles@bilearner.com"/>
    <s v="MSC"/>
    <s v="Active"/>
    <s v="Part-Time"/>
    <s v="Zone B"/>
    <s v="Part-Time"/>
    <s v="Unk"/>
    <m/>
    <x v="0"/>
    <s v="Engineers"/>
    <d v="1992-03-05T00:00:00"/>
    <x v="1529"/>
    <s v="30-39"/>
    <s v="MA"/>
    <s v="Engineer"/>
    <x v="0"/>
    <n v="23634"/>
    <s v="White"/>
    <s v="Widowed"/>
    <s v="Fully Meets"/>
    <n v="3"/>
  </r>
  <r>
    <n v="2016"/>
    <s v="Angela"/>
    <s v="Kaufman"/>
    <d v="2021-04-08T00:00:00"/>
    <x v="0"/>
    <x v="0"/>
    <x v="0"/>
    <x v="2"/>
    <s v="Amy Durham"/>
    <s v="angela.kaufman@bilearner.com"/>
    <s v="NEL"/>
    <s v="Active"/>
    <s v="Contract"/>
    <s v="Zone C"/>
    <s v="Full-Time"/>
    <s v="Unk"/>
    <m/>
    <x v="0"/>
    <s v="Field Operations"/>
    <d v="1958-10-01T00:00:00"/>
    <x v="1530"/>
    <s v="60-69"/>
    <s v="MA"/>
    <s v="Lineman"/>
    <x v="0"/>
    <n v="66919"/>
    <s v="White"/>
    <s v="Widowed"/>
    <s v="Fully Meets"/>
    <n v="3"/>
  </r>
  <r>
    <n v="2017"/>
    <s v="Shaniya"/>
    <s v="Wolfe"/>
    <d v="2019-12-02T00:00:00"/>
    <x v="0"/>
    <x v="0"/>
    <x v="0"/>
    <x v="2"/>
    <s v="Miguel Brown"/>
    <s v="shaniya.wolfe@bilearner.com"/>
    <s v="PL"/>
    <s v="Active"/>
    <s v="Full-Time"/>
    <s v="Zone B"/>
    <s v="Part-Time"/>
    <s v="Unk"/>
    <m/>
    <x v="0"/>
    <s v="Aerial"/>
    <d v="1971-04-17T00:00:00"/>
    <x v="1061"/>
    <s v="50-59"/>
    <s v="MA"/>
    <s v="Laborer"/>
    <x v="0"/>
    <n v="10719"/>
    <s v="Black"/>
    <s v="Single"/>
    <s v="Fully Meets"/>
    <n v="3"/>
  </r>
  <r>
    <n v="2018"/>
    <s v="Anya"/>
    <s v="Morton"/>
    <d v="2022-03-09T00:00:00"/>
    <x v="197"/>
    <x v="1"/>
    <x v="1"/>
    <x v="2"/>
    <s v="Kimberly Roth"/>
    <s v="anya.morton@bilearner.com"/>
    <s v="PYZ"/>
    <s v="Active"/>
    <s v="Contract"/>
    <s v="Zone C"/>
    <s v="Temporary"/>
    <s v="Retirement"/>
    <s v="Various various decide per clear miss."/>
    <x v="0"/>
    <s v="Yard (Material Handling)"/>
    <d v="1986-01-27T00:00:00"/>
    <x v="1531"/>
    <s v="30-39"/>
    <s v="MA"/>
    <s v="Runner"/>
    <x v="0"/>
    <n v="86107"/>
    <s v="Asian"/>
    <s v="Divorced"/>
    <s v="Fully Meets"/>
    <n v="3"/>
  </r>
  <r>
    <n v="2019"/>
    <s v="Emery"/>
    <s v="Peck"/>
    <d v="2022-03-26T00:00:00"/>
    <x v="0"/>
    <x v="0"/>
    <x v="0"/>
    <x v="2"/>
    <s v="Danielle Little"/>
    <s v="emery.peck@bilearner.com"/>
    <s v="SVG"/>
    <s v="Active"/>
    <s v="Full-Time"/>
    <s v="Zone C"/>
    <s v="Temporary"/>
    <s v="Unk"/>
    <m/>
    <x v="0"/>
    <s v="Field Operations"/>
    <d v="1977-01-08T00:00:00"/>
    <x v="1532"/>
    <s v="40-49"/>
    <s v="MA"/>
    <s v="Laborer"/>
    <x v="0"/>
    <n v="65810"/>
    <s v="White"/>
    <s v="Widowed"/>
    <s v="Fully Meets"/>
    <n v="3"/>
  </r>
  <r>
    <n v="2020"/>
    <s v="Angelique"/>
    <s v="Mathis"/>
    <d v="2021-05-08T00:00:00"/>
    <x v="570"/>
    <x v="1"/>
    <x v="1"/>
    <x v="2"/>
    <s v="Allison Fox"/>
    <s v="angelique.mathis@bilearner.com"/>
    <s v="TNS"/>
    <s v="Active"/>
    <s v="Part-Time"/>
    <s v="Zone A"/>
    <s v="Full-Time"/>
    <s v="Involuntary"/>
    <s v="Law safe yard market likely wife case action."/>
    <x v="0"/>
    <s v="Wireline Construction"/>
    <d v="1946-02-14T00:00:00"/>
    <x v="1533"/>
    <s v="70-79"/>
    <s v="MA"/>
    <s v="Billing"/>
    <x v="0"/>
    <n v="47869"/>
    <s v="Black"/>
    <s v="Widowed"/>
    <s v="Fully Meets"/>
    <n v="3"/>
  </r>
  <r>
    <n v="2021"/>
    <s v="Marlee"/>
    <s v="Woods"/>
    <d v="2022-11-29T00:00:00"/>
    <x v="0"/>
    <x v="0"/>
    <x v="0"/>
    <x v="2"/>
    <s v="Christine Salas"/>
    <s v="marlee.woods@bilearner.com"/>
    <s v="WBL"/>
    <s v="Active"/>
    <s v="Part-Time"/>
    <s v="Zone A"/>
    <s v="Temporary"/>
    <s v="Unk"/>
    <m/>
    <x v="0"/>
    <s v="Field Operations"/>
    <d v="1955-12-11T00:00:00"/>
    <x v="1534"/>
    <s v="70-79"/>
    <s v="MA"/>
    <s v="Foreman"/>
    <x v="0"/>
    <n v="54120"/>
    <s v="Asian"/>
    <s v="Widowed"/>
    <s v="Fully Meets"/>
    <n v="3"/>
  </r>
  <r>
    <n v="2022"/>
    <s v="Jocelyn"/>
    <s v="Valentine"/>
    <d v="2019-05-24T00:00:00"/>
    <x v="0"/>
    <x v="0"/>
    <x v="0"/>
    <x v="2"/>
    <s v="Stephanie Bridges"/>
    <s v="jocelyn.valentine@bilearner.com"/>
    <s v="BPC"/>
    <s v="Active"/>
    <s v="Contract"/>
    <s v="Zone B"/>
    <s v="Part-Time"/>
    <s v="Unk"/>
    <m/>
    <x v="0"/>
    <s v="Wireless"/>
    <d v="1941-08-30T00:00:00"/>
    <x v="1535"/>
    <s v="80-89"/>
    <s v="MA"/>
    <s v="Operator"/>
    <x v="0"/>
    <n v="21322"/>
    <s v="White"/>
    <s v="Divorced"/>
    <s v="Fully Meets"/>
    <n v="3"/>
  </r>
  <r>
    <n v="2023"/>
    <s v="Sophie"/>
    <s v="Moran"/>
    <d v="2022-01-29T00:00:00"/>
    <x v="571"/>
    <x v="8"/>
    <x v="1"/>
    <x v="2"/>
    <s v="Sara Chapman"/>
    <s v="sophie.moran@bilearner.com"/>
    <s v="CCDR"/>
    <s v="Active"/>
    <s v="Part-Time"/>
    <s v="Zone C"/>
    <s v="Part-Time"/>
    <s v="Retirement"/>
    <s v="Leave probably series even avoid."/>
    <x v="0"/>
    <s v="General - Con"/>
    <d v="1962-08-04T00:00:00"/>
    <x v="1536"/>
    <s v="60-69"/>
    <s v="MA"/>
    <s v="Foreman"/>
    <x v="0"/>
    <n v="31287"/>
    <s v="Hispanic"/>
    <s v="Divorced"/>
    <s v="Fully Meets"/>
    <n v="3"/>
  </r>
  <r>
    <n v="2024"/>
    <s v="Yair"/>
    <s v="Snyder"/>
    <d v="2021-07-06T00:00:00"/>
    <x v="572"/>
    <x v="27"/>
    <x v="1"/>
    <x v="2"/>
    <s v="Troy Price"/>
    <s v="yair.snyder@bilearner.com"/>
    <s v="EW"/>
    <s v="Active"/>
    <s v="Full-Time"/>
    <s v="Zone C"/>
    <s v="Full-Time"/>
    <s v="Retirement"/>
    <s v="Range create to drive."/>
    <x v="0"/>
    <s v="Field Operations"/>
    <d v="1991-03-25T00:00:00"/>
    <x v="1537"/>
    <s v="30-39"/>
    <s v="MA"/>
    <s v="Coordinator"/>
    <x v="0"/>
    <n v="5063"/>
    <s v="Asian"/>
    <s v="Single"/>
    <s v="Fully Meets"/>
    <n v="3"/>
  </r>
  <r>
    <n v="2025"/>
    <s v="Shamar"/>
    <s v="Herman"/>
    <d v="2021-01-29T00:00:00"/>
    <x v="241"/>
    <x v="24"/>
    <x v="1"/>
    <x v="2"/>
    <s v="Jason Johnson"/>
    <s v="shamar.herman@bilearner.com"/>
    <s v="MSC"/>
    <s v="Active"/>
    <s v="Part-Time"/>
    <s v="Zone C"/>
    <s v="Temporary"/>
    <s v="Resignation"/>
    <s v="Form prepare beat focus direction marriage."/>
    <x v="0"/>
    <s v="Field Operations"/>
    <d v="1975-04-11T00:00:00"/>
    <x v="1538"/>
    <s v="50-59"/>
    <s v="MA"/>
    <s v="Laborer"/>
    <x v="0"/>
    <n v="90678"/>
    <s v="Asian"/>
    <s v="Single"/>
    <s v="Fully Meets"/>
    <n v="3"/>
  </r>
  <r>
    <n v="2026"/>
    <s v="Ishaan"/>
    <s v="Schaefer"/>
    <d v="2023-05-13T00:00:00"/>
    <x v="340"/>
    <x v="11"/>
    <x v="1"/>
    <x v="0"/>
    <s v="James White"/>
    <s v="ishaan.schaefer@bilearner.com"/>
    <s v="SVG"/>
    <s v="Active"/>
    <s v="Contract"/>
    <s v="Zone A"/>
    <s v="Full-Time"/>
    <s v="Resignation"/>
    <s v="Deep new manage big picture."/>
    <x v="0"/>
    <s v="Field Operations"/>
    <d v="1970-02-26T00:00:00"/>
    <x v="973"/>
    <s v="50-59"/>
    <s v="MA"/>
    <s v="Locator"/>
    <x v="0"/>
    <n v="5306"/>
    <s v="Hispanic"/>
    <s v="Married"/>
    <s v="Fully Meets"/>
    <n v="3"/>
  </r>
  <r>
    <n v="2027"/>
    <s v="Liam"/>
    <s v="Figueroa"/>
    <d v="2019-05-22T00:00:00"/>
    <x v="0"/>
    <x v="0"/>
    <x v="0"/>
    <x v="0"/>
    <s v="Michael Ortiz"/>
    <s v="liam.figueroa@bilearner.com"/>
    <s v="EW"/>
    <s v="Active"/>
    <s v="Part-Time"/>
    <s v="Zone A"/>
    <s v="Full-Time"/>
    <s v="Unk"/>
    <m/>
    <x v="0"/>
    <s v="Fielders"/>
    <d v="1974-08-04T00:00:00"/>
    <x v="1539"/>
    <s v="50-59"/>
    <s v="MA"/>
    <s v="Engineer"/>
    <x v="0"/>
    <n v="42458"/>
    <s v="Black"/>
    <s v="Single"/>
    <s v="Fully Meets"/>
    <n v="3"/>
  </r>
  <r>
    <n v="2028"/>
    <s v="Linda"/>
    <s v="Combs"/>
    <d v="2021-09-30T00:00:00"/>
    <x v="573"/>
    <x v="21"/>
    <x v="1"/>
    <x v="0"/>
    <s v="Paul Wilcox"/>
    <s v="linda.combs@bilearner.com"/>
    <s v="MSC"/>
    <s v="Voluntarily Terminated"/>
    <s v="Full-Time"/>
    <s v="Zone C"/>
    <s v="Temporary"/>
    <s v="Retirement"/>
    <s v="Half audience option safe."/>
    <x v="0"/>
    <s v="Field Operations"/>
    <d v="1981-05-02T00:00:00"/>
    <x v="1540"/>
    <s v="40-49"/>
    <s v="MA"/>
    <s v="Tower Hand"/>
    <x v="0"/>
    <n v="77958"/>
    <s v="Hispanic"/>
    <s v="Widowed"/>
    <s v="Fully Meets"/>
    <n v="3"/>
  </r>
  <r>
    <n v="2029"/>
    <s v="Marilyn"/>
    <s v="Moss"/>
    <d v="2019-09-09T00:00:00"/>
    <x v="0"/>
    <x v="0"/>
    <x v="0"/>
    <x v="0"/>
    <s v="Alyssa Garrett"/>
    <s v="marilyn.moss@bilearner.com"/>
    <s v="TNS"/>
    <s v="Active"/>
    <s v="Contract"/>
    <s v="Zone C"/>
    <s v="Full-Time"/>
    <s v="Unk"/>
    <m/>
    <x v="0"/>
    <s v="General - Eng"/>
    <d v="1943-10-23T00:00:00"/>
    <x v="1541"/>
    <s v="80-89"/>
    <s v="MA"/>
    <s v="Billing"/>
    <x v="0"/>
    <n v="84191"/>
    <s v="Black"/>
    <s v="Single"/>
    <s v="Fully Meets"/>
    <n v="3"/>
  </r>
  <r>
    <n v="2030"/>
    <s v="Yuliana"/>
    <s v="Nelson"/>
    <d v="2019-04-26T00:00:00"/>
    <x v="574"/>
    <x v="11"/>
    <x v="1"/>
    <x v="0"/>
    <s v="Nicole Rodriguez"/>
    <s v="yuliana.nelson@bilearner.com"/>
    <s v="PYZ"/>
    <s v="Active"/>
    <s v="Full-Time"/>
    <s v="Zone B"/>
    <s v="Full-Time"/>
    <s v="Resignation"/>
    <s v="Station opportunity already agency blood answer."/>
    <x v="0"/>
    <s v="Wireline Construction"/>
    <d v="1982-08-13T00:00:00"/>
    <x v="1330"/>
    <s v="40-49"/>
    <s v="MA"/>
    <s v="Operator"/>
    <x v="0"/>
    <n v="34988"/>
    <s v="Asian"/>
    <s v="Married"/>
    <s v="Fully Meets"/>
    <n v="3"/>
  </r>
  <r>
    <n v="2031"/>
    <s v="August"/>
    <s v="Wiley"/>
    <d v="2022-02-19T00:00:00"/>
    <x v="342"/>
    <x v="10"/>
    <x v="1"/>
    <x v="0"/>
    <s v="Mary Clark"/>
    <s v="august.wiley@bilearner.com"/>
    <s v="WBL"/>
    <s v="Active"/>
    <s v="Full-Time"/>
    <s v="Zone C"/>
    <s v="Full-Time"/>
    <s v="Involuntary"/>
    <s v="Smile friend too now move end institution."/>
    <x v="0"/>
    <s v="Project Management - Con"/>
    <d v="1977-06-16T00:00:00"/>
    <x v="1156"/>
    <s v="40-49"/>
    <s v="MA"/>
    <s v="Manager"/>
    <x v="1"/>
    <n v="8786"/>
    <s v="Asian"/>
    <s v="Married"/>
    <s v="Fully Meets"/>
    <n v="3"/>
  </r>
  <r>
    <n v="2032"/>
    <s v="Lindsay"/>
    <s v="Pennington"/>
    <d v="2022-04-16T00:00:00"/>
    <x v="120"/>
    <x v="27"/>
    <x v="1"/>
    <x v="0"/>
    <s v="Daniel Stafford"/>
    <s v="lindsay.pennington@bilearner.com"/>
    <s v="NEL"/>
    <s v="Active"/>
    <s v="Contract"/>
    <s v="Zone C"/>
    <s v="Part-Time"/>
    <s v="Retirement"/>
    <s v="Participant under home."/>
    <x v="0"/>
    <s v="Field Operations"/>
    <d v="1996-11-05T00:00:00"/>
    <x v="1542"/>
    <s v="20-29"/>
    <s v="MA"/>
    <s v="Technician"/>
    <x v="1"/>
    <n v="19087"/>
    <s v="Asian"/>
    <s v="Divorced"/>
    <s v="Fully Meets"/>
    <n v="3"/>
  </r>
  <r>
    <n v="2033"/>
    <s v="Nico"/>
    <s v="Villarreal"/>
    <d v="2022-05-12T00:00:00"/>
    <x v="0"/>
    <x v="0"/>
    <x v="0"/>
    <x v="0"/>
    <s v="Christopher White"/>
    <s v="nico.villarreal@bilearner.com"/>
    <s v="PL"/>
    <s v="Active"/>
    <s v="Full-Time"/>
    <s v="Zone A"/>
    <s v="Full-Time"/>
    <s v="Unk"/>
    <m/>
    <x v="0"/>
    <s v="General - Con"/>
    <d v="1991-01-28T00:00:00"/>
    <x v="1543"/>
    <s v="30-39"/>
    <s v="MA"/>
    <s v="Laborer"/>
    <x v="0"/>
    <n v="47570"/>
    <s v="White"/>
    <s v="Divorced"/>
    <s v="Fully Meets"/>
    <n v="3"/>
  </r>
  <r>
    <n v="2034"/>
    <s v="Jaliyah"/>
    <s v="Conway"/>
    <d v="2021-08-26T00:00:00"/>
    <x v="305"/>
    <x v="38"/>
    <x v="1"/>
    <x v="0"/>
    <s v="Randall Hill"/>
    <s v="jaliyah.conway@bilearner.com"/>
    <s v="BPC"/>
    <s v="Active"/>
    <s v="Full-Time"/>
    <s v="Zone C"/>
    <s v="Part-Time"/>
    <s v="Voluntary"/>
    <s v="Manage expert such rate stand."/>
    <x v="0"/>
    <s v="Field Operations"/>
    <d v="1947-01-19T00:00:00"/>
    <x v="1544"/>
    <s v="70-79"/>
    <s v="MA"/>
    <s v="Driver"/>
    <x v="0"/>
    <n v="95951"/>
    <s v="Asian"/>
    <s v="Married"/>
    <s v="Fully Meets"/>
    <n v="3"/>
  </r>
  <r>
    <n v="2035"/>
    <s v="Raymond"/>
    <s v="Gillespie"/>
    <d v="2020-06-06T00:00:00"/>
    <x v="395"/>
    <x v="3"/>
    <x v="1"/>
    <x v="0"/>
    <s v="Alicia Horton"/>
    <s v="raymond.gillespie@bilearner.com"/>
    <s v="CCDR"/>
    <s v="Active"/>
    <s v="Full-Time"/>
    <s v="Zone C"/>
    <s v="Full-Time"/>
    <s v="Retirement"/>
    <s v="Race a way theory analysis."/>
    <x v="0"/>
    <s v="Aerial"/>
    <d v="2001-03-14T00:00:00"/>
    <x v="1545"/>
    <s v="20-29"/>
    <s v="MA"/>
    <s v="Lineman"/>
    <x v="0"/>
    <n v="44292"/>
    <s v="Asian"/>
    <s v="Married"/>
    <s v="Fully Meets"/>
    <n v="3"/>
  </r>
  <r>
    <n v="2036"/>
    <s v="Joey"/>
    <s v="Montes"/>
    <d v="2022-06-26T00:00:00"/>
    <x v="0"/>
    <x v="0"/>
    <x v="0"/>
    <x v="0"/>
    <s v="Melinda Brown"/>
    <s v="joey.montes@bilearner.com"/>
    <s v="SVG"/>
    <s v="Active"/>
    <s v="Contract"/>
    <s v="Zone A"/>
    <s v="Part-Time"/>
    <s v="Unk"/>
    <m/>
    <x v="0"/>
    <s v="Aerial"/>
    <d v="1942-02-18T00:00:00"/>
    <x v="1546"/>
    <s v="80-89"/>
    <s v="MA"/>
    <s v="Laborer"/>
    <x v="0"/>
    <n v="1372"/>
    <s v="Asian"/>
    <s v="Single"/>
    <s v="Fully Meets"/>
    <n v="3"/>
  </r>
  <r>
    <n v="2037"/>
    <s v="Ian"/>
    <s v="Hester"/>
    <d v="2021-01-09T00:00:00"/>
    <x v="575"/>
    <x v="40"/>
    <x v="1"/>
    <x v="0"/>
    <s v="Keith Morrison"/>
    <s v="ian.hester@bilearner.com"/>
    <s v="EW"/>
    <s v="Active"/>
    <s v="Contract"/>
    <s v="Zone C"/>
    <s v="Full-Time"/>
    <s v="Involuntary"/>
    <s v="Present trip year."/>
    <x v="0"/>
    <s v="General - Con"/>
    <d v="1945-08-27T00:00:00"/>
    <x v="1547"/>
    <s v="80-89"/>
    <s v="MA"/>
    <s v="Clerk"/>
    <x v="0"/>
    <n v="14973"/>
    <s v="White"/>
    <s v="Married"/>
    <s v="Fully Meets"/>
    <n v="3"/>
  </r>
  <r>
    <n v="2038"/>
    <s v="Weston"/>
    <s v="Rios"/>
    <d v="2018-09-02T00:00:00"/>
    <x v="0"/>
    <x v="0"/>
    <x v="0"/>
    <x v="0"/>
    <s v="Pamela Calderon"/>
    <s v="weston.rios@bilearner.com"/>
    <s v="MSC"/>
    <s v="Active"/>
    <s v="Part-Time"/>
    <s v="Zone A"/>
    <s v="Temporary"/>
    <s v="Unk"/>
    <m/>
    <x v="0"/>
    <s v="Splicing"/>
    <d v="2001-05-04T00:00:00"/>
    <x v="1548"/>
    <s v="20-29"/>
    <s v="MA"/>
    <s v="Foreman"/>
    <x v="0"/>
    <n v="81445"/>
    <s v="Black"/>
    <s v="Married"/>
    <s v="Fully Meets"/>
    <n v="3"/>
  </r>
  <r>
    <n v="2039"/>
    <s v="Carson"/>
    <s v="Pennington"/>
    <d v="2022-04-22T00:00:00"/>
    <x v="0"/>
    <x v="0"/>
    <x v="0"/>
    <x v="0"/>
    <s v="Andrea Riley"/>
    <s v="carson.pennington@bilearner.com"/>
    <s v="TNS"/>
    <s v="Active"/>
    <s v="Full-Time"/>
    <s v="Zone B"/>
    <s v="Full-Time"/>
    <s v="Unk"/>
    <m/>
    <x v="0"/>
    <s v="Field Operations"/>
    <d v="1957-10-04T00:00:00"/>
    <x v="1549"/>
    <s v="60-69"/>
    <s v="MA"/>
    <s v="Operator"/>
    <x v="0"/>
    <n v="29345"/>
    <s v="White"/>
    <s v="Single"/>
    <s v="Fully Meets"/>
    <n v="3"/>
  </r>
  <r>
    <n v="2040"/>
    <s v="Brynlee"/>
    <s v="Crawford"/>
    <d v="2021-12-05T00:00:00"/>
    <x v="188"/>
    <x v="18"/>
    <x v="1"/>
    <x v="2"/>
    <s v="Eric Walton"/>
    <s v="brynlee.crawford@bilearner.com"/>
    <s v="NEL"/>
    <s v="Future Start"/>
    <s v="Contract"/>
    <s v="Zone B"/>
    <s v="Temporary"/>
    <s v="Involuntary"/>
    <s v="Impact central buy top section."/>
    <x v="0"/>
    <s v="General - Con"/>
    <d v="1949-12-04T00:00:00"/>
    <x v="1550"/>
    <s v="70-79"/>
    <s v="MA"/>
    <s v="Lineman"/>
    <x v="0"/>
    <n v="33621"/>
    <s v="Other"/>
    <s v="Divorced"/>
    <s v="Fully Meets"/>
    <n v="3"/>
  </r>
  <r>
    <n v="2041"/>
    <s v="Sanai"/>
    <s v="Rose"/>
    <d v="2022-09-13T00:00:00"/>
    <x v="0"/>
    <x v="0"/>
    <x v="0"/>
    <x v="2"/>
    <s v="Tina Jenkins"/>
    <s v="sanai.rose@bilearner.com"/>
    <s v="PL"/>
    <s v="Active"/>
    <s v="Part-Time"/>
    <s v="Zone C"/>
    <s v="Part-Time"/>
    <s v="Unk"/>
    <m/>
    <x v="0"/>
    <s v="General - Con"/>
    <d v="1997-04-18T00:00:00"/>
    <x v="1057"/>
    <s v="20-29"/>
    <s v="MA"/>
    <s v="Laborer"/>
    <x v="0"/>
    <n v="91981"/>
    <s v="Black"/>
    <s v="Single"/>
    <s v="Fully Meets"/>
    <n v="3"/>
  </r>
  <r>
    <n v="2042"/>
    <s v="Luna"/>
    <s v="Arroyo"/>
    <d v="2019-11-24T00:00:00"/>
    <x v="0"/>
    <x v="0"/>
    <x v="0"/>
    <x v="2"/>
    <s v="Logan Middleton"/>
    <s v="luna.arroyo@bilearner.com"/>
    <s v="BPC"/>
    <s v="Active"/>
    <s v="Part-Time"/>
    <s v="Zone C"/>
    <s v="Part-Time"/>
    <s v="Unk"/>
    <m/>
    <x v="0"/>
    <s v="General - Con"/>
    <d v="1992-02-29T00:00:00"/>
    <x v="1551"/>
    <s v="30-39"/>
    <s v="MA"/>
    <s v="Technician"/>
    <x v="0"/>
    <n v="79529"/>
    <s v="White"/>
    <s v="Married"/>
    <s v="Fully Meets"/>
    <n v="3"/>
  </r>
  <r>
    <n v="2043"/>
    <s v="Lorelai"/>
    <s v="Hale"/>
    <d v="2020-03-19T00:00:00"/>
    <x v="0"/>
    <x v="0"/>
    <x v="0"/>
    <x v="2"/>
    <s v="Michelle Coleman"/>
    <s v="lorelai.hale@bilearner.com"/>
    <s v="CCDR"/>
    <s v="Active"/>
    <s v="Contract"/>
    <s v="Zone C"/>
    <s v="Part-Time"/>
    <s v="Unk"/>
    <m/>
    <x v="0"/>
    <s v="Isp"/>
    <d v="1967-09-21T00:00:00"/>
    <x v="1552"/>
    <s v="50-59"/>
    <s v="MA"/>
    <s v="Technician"/>
    <x v="0"/>
    <n v="7492"/>
    <s v="White"/>
    <s v="Married"/>
    <s v="Fully Meets"/>
    <n v="3"/>
  </r>
  <r>
    <n v="2044"/>
    <s v="Darrell"/>
    <s v="Horne"/>
    <d v="2022-09-14T00:00:00"/>
    <x v="0"/>
    <x v="0"/>
    <x v="0"/>
    <x v="2"/>
    <s v="Christina Baldwin"/>
    <s v="darrell.horne@bilearner.com"/>
    <s v="SVG"/>
    <s v="Active"/>
    <s v="Contract"/>
    <s v="Zone C"/>
    <s v="Full-Time"/>
    <s v="Unk"/>
    <m/>
    <x v="0"/>
    <s v="Wireline Construction"/>
    <d v="1992-02-20T00:00:00"/>
    <x v="1553"/>
    <s v="30-39"/>
    <s v="MA"/>
    <s v="Operator"/>
    <x v="0"/>
    <n v="16589"/>
    <s v="Black"/>
    <s v="Married"/>
    <s v="Fully Meets"/>
    <n v="3"/>
  </r>
  <r>
    <n v="2045"/>
    <s v="Itzel"/>
    <s v="Nunez"/>
    <d v="2021-09-21T00:00:00"/>
    <x v="0"/>
    <x v="0"/>
    <x v="0"/>
    <x v="2"/>
    <s v="Ricky Reyes"/>
    <s v="itzel.nunez@bilearner.com"/>
    <s v="EW"/>
    <s v="Active"/>
    <s v="Part-Time"/>
    <s v="Zone A"/>
    <s v="Part-Time"/>
    <s v="Unk"/>
    <m/>
    <x v="0"/>
    <s v="Fielders"/>
    <d v="1976-11-19T00:00:00"/>
    <x v="1554"/>
    <s v="40-49"/>
    <s v="MA"/>
    <s v="Engineer"/>
    <x v="0"/>
    <n v="39813"/>
    <s v="Other"/>
    <s v="Divorced"/>
    <s v="Fully Meets"/>
    <n v="3"/>
  </r>
  <r>
    <n v="2046"/>
    <s v="Serena"/>
    <s v="Lutz"/>
    <d v="2020-05-22T00:00:00"/>
    <x v="0"/>
    <x v="0"/>
    <x v="0"/>
    <x v="2"/>
    <s v="Rachel Nicholson"/>
    <s v="serena.lutz@bilearner.com"/>
    <s v="MSC"/>
    <s v="Active"/>
    <s v="Part-Time"/>
    <s v="Zone C"/>
    <s v="Part-Time"/>
    <s v="Unk"/>
    <m/>
    <x v="0"/>
    <s v="Project Management - Con"/>
    <d v="1948-10-26T00:00:00"/>
    <x v="1555"/>
    <s v="70-79"/>
    <s v="MA"/>
    <s v="Manager"/>
    <x v="0"/>
    <n v="31663"/>
    <s v="Asian"/>
    <s v="Widowed"/>
    <s v="Fully Meets"/>
    <n v="3"/>
  </r>
  <r>
    <n v="2047"/>
    <s v="Gwendolyn"/>
    <s v="Gray"/>
    <d v="2022-12-13T00:00:00"/>
    <x v="0"/>
    <x v="0"/>
    <x v="0"/>
    <x v="2"/>
    <s v="Jacob Smith"/>
    <s v="gwendolyn.gray@bilearner.com"/>
    <s v="TNS"/>
    <s v="Active"/>
    <s v="Contract"/>
    <s v="Zone A"/>
    <s v="Part-Time"/>
    <s v="Unk"/>
    <m/>
    <x v="0"/>
    <s v="Aerial"/>
    <d v="1966-08-23T00:00:00"/>
    <x v="1556"/>
    <s v="50-59"/>
    <s v="MA"/>
    <s v="Laborer"/>
    <x v="0"/>
    <n v="26502"/>
    <s v="White"/>
    <s v="Single"/>
    <s v="Fully Meets"/>
    <n v="3"/>
  </r>
  <r>
    <n v="2048"/>
    <s v="Khalil"/>
    <s v="Lee"/>
    <d v="2022-02-07T00:00:00"/>
    <x v="0"/>
    <x v="0"/>
    <x v="0"/>
    <x v="2"/>
    <s v="Adam Bates"/>
    <s v="khalil.lee@bilearner.com"/>
    <s v="PYZ"/>
    <s v="Active"/>
    <s v="Contract"/>
    <s v="Zone B"/>
    <s v="Part-Time"/>
    <s v="Unk"/>
    <m/>
    <x v="0"/>
    <s v="Aerial"/>
    <d v="1995-04-06T00:00:00"/>
    <x v="1557"/>
    <s v="30-39"/>
    <s v="MA"/>
    <s v="Laborer"/>
    <x v="0"/>
    <n v="4321"/>
    <s v="Asian"/>
    <s v="Married"/>
    <s v="Fully Meets"/>
    <n v="3"/>
  </r>
  <r>
    <n v="2049"/>
    <s v="Corinne"/>
    <s v="Navarro"/>
    <d v="2020-10-06T00:00:00"/>
    <x v="0"/>
    <x v="0"/>
    <x v="0"/>
    <x v="2"/>
    <s v="Thomas Richard"/>
    <s v="corinne.navarro@bilearner.com"/>
    <s v="WBL"/>
    <s v="Active"/>
    <s v="Contract"/>
    <s v="Zone A"/>
    <s v="Full-Time"/>
    <s v="Unk"/>
    <m/>
    <x v="0"/>
    <s v="Field Operations"/>
    <d v="1942-05-07T00:00:00"/>
    <x v="1558"/>
    <s v="80-89"/>
    <s v="MA"/>
    <s v="Laborer"/>
    <x v="0"/>
    <n v="93573"/>
    <s v="Asian"/>
    <s v="Widowed"/>
    <s v="Fully Meets"/>
    <n v="3"/>
  </r>
  <r>
    <n v="2050"/>
    <s v="Meadow"/>
    <s v="Atkins"/>
    <d v="2022-01-11T00:00:00"/>
    <x v="484"/>
    <x v="16"/>
    <x v="1"/>
    <x v="2"/>
    <s v="Lisa Smith"/>
    <s v="meadow.atkins@bilearner.com"/>
    <s v="NEL"/>
    <s v="Active"/>
    <s v="Full-Time"/>
    <s v="Zone C"/>
    <s v="Full-Time"/>
    <s v="Retirement"/>
    <s v="Top whether good."/>
    <x v="0"/>
    <s v="Wireless"/>
    <d v="1953-02-03T00:00:00"/>
    <x v="1559"/>
    <s v="70-79"/>
    <s v="MA"/>
    <s v="Safety"/>
    <x v="0"/>
    <n v="17084"/>
    <s v="White"/>
    <s v="Widowed"/>
    <s v="Fully Meets"/>
    <n v="3"/>
  </r>
  <r>
    <n v="2051"/>
    <s v="Jaden"/>
    <s v="Charles"/>
    <d v="2022-02-26T00:00:00"/>
    <x v="0"/>
    <x v="0"/>
    <x v="0"/>
    <x v="0"/>
    <s v="Desiree Jennings"/>
    <s v="jaden.charles@bilearner.com"/>
    <s v="CCDR"/>
    <s v="Active"/>
    <s v="Part-Time"/>
    <s v="Zone C"/>
    <s v="Temporary"/>
    <s v="Unk"/>
    <m/>
    <x v="0"/>
    <s v="Field Operations"/>
    <d v="1999-04-13T00:00:00"/>
    <x v="1560"/>
    <s v="20-29"/>
    <s v="MA"/>
    <s v="Laborer"/>
    <x v="0"/>
    <n v="18433"/>
    <s v="Black"/>
    <s v="Single"/>
    <s v="Fully Meets"/>
    <n v="3"/>
  </r>
  <r>
    <n v="2052"/>
    <s v="Blaine"/>
    <s v="Contreras"/>
    <d v="2020-06-10T00:00:00"/>
    <x v="195"/>
    <x v="17"/>
    <x v="1"/>
    <x v="0"/>
    <s v="Dr. Donald Henry"/>
    <s v="blaine.contreras@bilearner.com"/>
    <s v="SVG"/>
    <s v="Active"/>
    <s v="Part-Time"/>
    <s v="Zone B"/>
    <s v="Part-Time"/>
    <s v="Involuntary"/>
    <s v="Mean car law read friend growth."/>
    <x v="0"/>
    <s v="Field Operations"/>
    <d v="1956-05-12T00:00:00"/>
    <x v="1561"/>
    <s v="60-69"/>
    <s v="MA"/>
    <s v="Laborer"/>
    <x v="0"/>
    <n v="61020"/>
    <s v="Hispanic"/>
    <s v="Married"/>
    <s v="Fully Meets"/>
    <n v="3"/>
  </r>
  <r>
    <n v="2053"/>
    <s v="Kolten"/>
    <s v="Kim"/>
    <d v="2021-09-27T00:00:00"/>
    <x v="0"/>
    <x v="0"/>
    <x v="0"/>
    <x v="0"/>
    <s v="Curtis Gonzales"/>
    <s v="kolten.kim@bilearner.com"/>
    <s v="EW"/>
    <s v="Active"/>
    <s v="Part-Time"/>
    <s v="Zone B"/>
    <s v="Temporary"/>
    <s v="Unk"/>
    <m/>
    <x v="0"/>
    <s v="Engineers"/>
    <d v="1989-02-09T00:00:00"/>
    <x v="1562"/>
    <s v="30-39"/>
    <s v="MA"/>
    <s v="Engineer"/>
    <x v="0"/>
    <n v="34501"/>
    <s v="White"/>
    <s v="Divorced"/>
    <s v="Fully Meets"/>
    <n v="3"/>
  </r>
  <r>
    <n v="2054"/>
    <s v="Erika"/>
    <s v="Mata"/>
    <d v="2018-10-25T00:00:00"/>
    <x v="576"/>
    <x v="6"/>
    <x v="1"/>
    <x v="0"/>
    <s v="Shawn Acosta"/>
    <s v="erika.mata@bilearner.com"/>
    <s v="MSC"/>
    <s v="Active"/>
    <s v="Contract"/>
    <s v="Zone C"/>
    <s v="Temporary"/>
    <s v="Voluntary"/>
    <s v="Anyone include world claim up."/>
    <x v="0"/>
    <s v="Project Management - Con"/>
    <d v="1993-12-30T00:00:00"/>
    <x v="1563"/>
    <s v="30-39"/>
    <s v="MA"/>
    <s v="Coordinator"/>
    <x v="0"/>
    <n v="41617"/>
    <s v="Black"/>
    <s v="Married"/>
    <s v="Fully Meets"/>
    <n v="3"/>
  </r>
  <r>
    <n v="2055"/>
    <s v="Beau"/>
    <s v="Olsen"/>
    <d v="2020-11-25T00:00:00"/>
    <x v="0"/>
    <x v="0"/>
    <x v="0"/>
    <x v="0"/>
    <s v="Jamie Hernandez"/>
    <s v="beau.olsen@bilearner.com"/>
    <s v="TNS"/>
    <s v="Active"/>
    <s v="Contract"/>
    <s v="Zone A"/>
    <s v="Full-Time"/>
    <s v="Unk"/>
    <m/>
    <x v="0"/>
    <s v="Engineers"/>
    <d v="1989-07-19T00:00:00"/>
    <x v="1564"/>
    <s v="30-39"/>
    <s v="MA"/>
    <s v="Executive"/>
    <x v="0"/>
    <n v="70318"/>
    <s v="White"/>
    <s v="Divorced"/>
    <s v="Fully Meets"/>
    <n v="3"/>
  </r>
  <r>
    <n v="2056"/>
    <s v="Kelly"/>
    <s v="Ellis"/>
    <d v="2020-04-17T00:00:00"/>
    <x v="163"/>
    <x v="36"/>
    <x v="1"/>
    <x v="0"/>
    <s v="Abigail Cooper"/>
    <s v="kelly.ellis@bilearner.com"/>
    <s v="PYZ"/>
    <s v="Active"/>
    <s v="Contract"/>
    <s v="Zone A"/>
    <s v="Full-Time"/>
    <s v="Voluntary"/>
    <s v="Stock about front themselves list value."/>
    <x v="0"/>
    <s v="Field Operations"/>
    <d v="1957-07-25T00:00:00"/>
    <x v="1565"/>
    <s v="60-69"/>
    <s v="MA"/>
    <s v="Laborer"/>
    <x v="0"/>
    <n v="69455"/>
    <s v="White"/>
    <s v="Divorced"/>
    <s v="Fully Meets"/>
    <n v="3"/>
  </r>
  <r>
    <n v="2057"/>
    <s v="Nikhil"/>
    <s v="Rivas"/>
    <d v="2021-04-15T00:00:00"/>
    <x v="0"/>
    <x v="0"/>
    <x v="0"/>
    <x v="0"/>
    <s v="Amanda Jones"/>
    <s v="nikhil.rivas@bilearner.com"/>
    <s v="WBL"/>
    <s v="Active"/>
    <s v="Contract"/>
    <s v="Zone C"/>
    <s v="Part-Time"/>
    <s v="Unk"/>
    <m/>
    <x v="0"/>
    <s v="Field Operations"/>
    <d v="1964-12-14T00:00:00"/>
    <x v="1566"/>
    <s v="60-69"/>
    <s v="MA"/>
    <s v="Laborer"/>
    <x v="1"/>
    <n v="28907"/>
    <s v="Hispanic"/>
    <s v="Married"/>
    <s v="Fully Meets"/>
    <n v="3"/>
  </r>
  <r>
    <n v="2058"/>
    <s v="Brady"/>
    <s v="Boyd"/>
    <d v="2022-04-17T00:00:00"/>
    <x v="520"/>
    <x v="21"/>
    <x v="1"/>
    <x v="0"/>
    <s v="Stephanie Morales"/>
    <s v="brady.boyd@bilearner.com"/>
    <s v="NEL"/>
    <s v="Active"/>
    <s v="Full-Time"/>
    <s v="Zone A"/>
    <s v="Temporary"/>
    <s v="Resignation"/>
    <s v="Provide pick upon green event himself."/>
    <x v="0"/>
    <s v="Field Operations"/>
    <d v="1984-01-13T00:00:00"/>
    <x v="1567"/>
    <s v="40-49"/>
    <s v="MA"/>
    <s v="Laborer"/>
    <x v="1"/>
    <n v="9125"/>
    <s v="White"/>
    <s v="Divorced"/>
    <s v="Fully Meets"/>
    <n v="3"/>
  </r>
  <r>
    <n v="2059"/>
    <s v="Alfred"/>
    <s v="Manning"/>
    <d v="2023-07-29T00:00:00"/>
    <x v="114"/>
    <x v="11"/>
    <x v="1"/>
    <x v="0"/>
    <s v="Sally Owens"/>
    <s v="alfred.manning@bilearner.com"/>
    <s v="PL"/>
    <s v="Voluntarily Terminated"/>
    <s v="Full-Time"/>
    <s v="Zone C"/>
    <s v="Temporary"/>
    <s v="Retirement"/>
    <s v="Issue administration collection."/>
    <x v="0"/>
    <s v="General - Con"/>
    <d v="1987-07-27T00:00:00"/>
    <x v="1568"/>
    <s v="30-39"/>
    <s v="MA"/>
    <s v="Laborer"/>
    <x v="0"/>
    <n v="7499"/>
    <s v="White"/>
    <s v="Married"/>
    <s v="Fully Meets"/>
    <n v="3"/>
  </r>
  <r>
    <n v="2060"/>
    <s v="Angelina"/>
    <s v="Russell"/>
    <d v="2023-01-26T00:00:00"/>
    <x v="0"/>
    <x v="0"/>
    <x v="0"/>
    <x v="0"/>
    <s v="David Perkins"/>
    <s v="angelina.russell@bilearner.com"/>
    <s v="BPC"/>
    <s v="Active"/>
    <s v="Part-Time"/>
    <s v="Zone C"/>
    <s v="Part-Time"/>
    <s v="Unk"/>
    <m/>
    <x v="0"/>
    <s v="Field Operations"/>
    <d v="1942-09-18T00:00:00"/>
    <x v="1569"/>
    <s v="80-89"/>
    <s v="MA"/>
    <s v="Tower Hand"/>
    <x v="0"/>
    <n v="96077"/>
    <s v="Asian"/>
    <s v="Divorced"/>
    <s v="Fully Meets"/>
    <n v="3"/>
  </r>
  <r>
    <n v="2061"/>
    <s v="King"/>
    <s v="Garrison"/>
    <d v="2018-12-12T00:00:00"/>
    <x v="0"/>
    <x v="0"/>
    <x v="0"/>
    <x v="0"/>
    <s v="Natasha Dennis"/>
    <s v="king.garrison@bilearner.com"/>
    <s v="CCDR"/>
    <s v="Active"/>
    <s v="Full-Time"/>
    <s v="Zone A"/>
    <s v="Full-Time"/>
    <s v="Unk"/>
    <m/>
    <x v="0"/>
    <s v="Engineers"/>
    <d v="1946-08-06T00:00:00"/>
    <x v="1570"/>
    <s v="70-79"/>
    <s v="MA"/>
    <s v="Field Project Manager"/>
    <x v="0"/>
    <n v="55355"/>
    <s v="Other"/>
    <s v="Married"/>
    <s v="Fully Meets"/>
    <n v="3"/>
  </r>
  <r>
    <n v="2062"/>
    <s v="Kale"/>
    <s v="Middleton"/>
    <d v="2018-10-25T00:00:00"/>
    <x v="0"/>
    <x v="0"/>
    <x v="0"/>
    <x v="0"/>
    <s v="Regina Roberts"/>
    <s v="kale.middleton@bilearner.com"/>
    <s v="SVG"/>
    <s v="Active"/>
    <s v="Contract"/>
    <s v="Zone C"/>
    <s v="Temporary"/>
    <s v="Unk"/>
    <m/>
    <x v="0"/>
    <s v="Project Management - Con"/>
    <d v="1950-07-18T00:00:00"/>
    <x v="1571"/>
    <s v="70-79"/>
    <s v="MA"/>
    <s v="Laborer"/>
    <x v="0"/>
    <n v="35346"/>
    <s v="Hispanic"/>
    <s v="Single"/>
    <s v="Fully Meets"/>
    <n v="3"/>
  </r>
  <r>
    <n v="2063"/>
    <s v="Kailyn"/>
    <s v="Montgomery"/>
    <d v="2021-05-20T00:00:00"/>
    <x v="0"/>
    <x v="0"/>
    <x v="0"/>
    <x v="0"/>
    <s v="Raymond Johnson"/>
    <s v="kailyn.montgomery@bilearner.com"/>
    <s v="EW"/>
    <s v="Active"/>
    <s v="Contract"/>
    <s v="Zone B"/>
    <s v="Full-Time"/>
    <s v="Unk"/>
    <m/>
    <x v="0"/>
    <s v="Aerial"/>
    <d v="1944-03-26T00:00:00"/>
    <x v="1572"/>
    <s v="80-89"/>
    <s v="MA"/>
    <s v="Groundman"/>
    <x v="0"/>
    <n v="72585"/>
    <s v="Hispanic"/>
    <s v="Married"/>
    <s v="Fully Meets"/>
    <n v="3"/>
  </r>
  <r>
    <n v="2064"/>
    <s v="Philip"/>
    <s v="Cobb"/>
    <d v="2020-08-28T00:00:00"/>
    <x v="577"/>
    <x v="19"/>
    <x v="1"/>
    <x v="0"/>
    <s v="Nicholas Freeman"/>
    <s v="philip.cobb@bilearner.com"/>
    <s v="MSC"/>
    <s v="Active"/>
    <s v="Part-Time"/>
    <s v="Zone C"/>
    <s v="Full-Time"/>
    <s v="Resignation"/>
    <s v="Maintain catch look. Wide local natural."/>
    <x v="0"/>
    <s v="Finance &amp; Accounting"/>
    <d v="1964-05-10T00:00:00"/>
    <x v="662"/>
    <s v="60-69"/>
    <s v="MA"/>
    <s v="Executive"/>
    <x v="0"/>
    <n v="32823"/>
    <s v="White"/>
    <s v="Single"/>
    <s v="Fully Meets"/>
    <n v="3"/>
  </r>
  <r>
    <n v="2065"/>
    <s v="Bria"/>
    <s v="Spence"/>
    <d v="2020-05-10T00:00:00"/>
    <x v="0"/>
    <x v="0"/>
    <x v="0"/>
    <x v="2"/>
    <s v="Yesenia Sandoval"/>
    <s v="bria.spence@bilearner.com"/>
    <s v="EW"/>
    <s v="Active"/>
    <s v="Contract"/>
    <s v="Zone C"/>
    <s v="Full-Time"/>
    <s v="Unk"/>
    <m/>
    <x v="0"/>
    <s v="Field Operations"/>
    <d v="1972-02-29T00:00:00"/>
    <x v="1245"/>
    <s v="50-59"/>
    <s v="MA"/>
    <s v="Laborer"/>
    <x v="0"/>
    <n v="18169"/>
    <s v="Other"/>
    <s v="Single"/>
    <s v="Fully Meets"/>
    <n v="3"/>
  </r>
  <r>
    <n v="2066"/>
    <s v="Ellie"/>
    <s v="Holder"/>
    <d v="2023-08-04T00:00:00"/>
    <x v="300"/>
    <x v="11"/>
    <x v="1"/>
    <x v="2"/>
    <s v="Lisa Bryant"/>
    <s v="ellie.holder@bilearner.com"/>
    <s v="MSC"/>
    <s v="Active"/>
    <s v="Contract"/>
    <s v="Zone A"/>
    <s v="Full-Time"/>
    <s v="Voluntary"/>
    <s v="Yeah deal great thousand church least fact."/>
    <x v="0"/>
    <s v="Project Management - Con"/>
    <d v="1989-05-25T00:00:00"/>
    <x v="1573"/>
    <s v="30-39"/>
    <s v="MA"/>
    <s v="Manager"/>
    <x v="0"/>
    <n v="71853"/>
    <s v="Asian"/>
    <s v="Single"/>
    <s v="Fully Meets"/>
    <n v="3"/>
  </r>
  <r>
    <n v="2067"/>
    <s v="Denzel"/>
    <s v="Clark"/>
    <d v="2022-04-22T00:00:00"/>
    <x v="0"/>
    <x v="0"/>
    <x v="0"/>
    <x v="2"/>
    <s v="Ariana Campbell MD"/>
    <s v="denzel.clark@bilearner.com"/>
    <s v="NEL"/>
    <s v="Active"/>
    <s v="Full-Time"/>
    <s v="Zone C"/>
    <s v="Part-Time"/>
    <s v="Unk"/>
    <m/>
    <x v="0"/>
    <s v="Engineers"/>
    <d v="1949-10-20T00:00:00"/>
    <x v="1574"/>
    <s v="70-79"/>
    <s v="MA"/>
    <s v="Project Manager"/>
    <x v="0"/>
    <n v="97487"/>
    <s v="White"/>
    <s v="Divorced"/>
    <s v="Fully Meets"/>
    <n v="3"/>
  </r>
  <r>
    <n v="2068"/>
    <s v="Sidney"/>
    <s v="Lewis"/>
    <d v="2021-06-05T00:00:00"/>
    <x v="0"/>
    <x v="0"/>
    <x v="0"/>
    <x v="2"/>
    <s v="William Mccall DDS"/>
    <s v="sidney.lewis@bilearner.com"/>
    <s v="PL"/>
    <s v="Active"/>
    <s v="Contract"/>
    <s v="Zone C"/>
    <s v="Part-Time"/>
    <s v="Unk"/>
    <m/>
    <x v="0"/>
    <s v="Field Operations"/>
    <d v="1962-09-07T00:00:00"/>
    <x v="1575"/>
    <s v="60-69"/>
    <s v="MA"/>
    <s v="Laborer"/>
    <x v="0"/>
    <n v="53645"/>
    <s v="White"/>
    <s v="Divorced"/>
    <s v="Fully Meets"/>
    <n v="3"/>
  </r>
  <r>
    <n v="2069"/>
    <s v="Simon"/>
    <s v="Rivers"/>
    <d v="2022-06-29T00:00:00"/>
    <x v="0"/>
    <x v="0"/>
    <x v="0"/>
    <x v="2"/>
    <s v="William Wagner"/>
    <s v="simon.rivers@bilearner.com"/>
    <s v="PYZ"/>
    <s v="Active"/>
    <s v="Full-Time"/>
    <s v="Zone C"/>
    <s v="Temporary"/>
    <s v="Unk"/>
    <m/>
    <x v="0"/>
    <s v="Wireline Construction"/>
    <d v="1991-12-25T00:00:00"/>
    <x v="219"/>
    <s v="30-39"/>
    <s v="MA"/>
    <s v="Manager"/>
    <x v="0"/>
    <n v="43569"/>
    <s v="Other"/>
    <s v="Widowed"/>
    <s v="Fully Meets"/>
    <n v="3"/>
  </r>
  <r>
    <n v="2070"/>
    <s v="Branson"/>
    <s v="Schneider"/>
    <d v="2022-07-02T00:00:00"/>
    <x v="0"/>
    <x v="0"/>
    <x v="0"/>
    <x v="2"/>
    <s v="David Collins"/>
    <s v="branson.schneider@bilearner.com"/>
    <s v="SVG"/>
    <s v="Active"/>
    <s v="Contract"/>
    <s v="Zone A"/>
    <s v="Full-Time"/>
    <s v="Unk"/>
    <m/>
    <x v="0"/>
    <s v="Field Operations"/>
    <d v="1969-02-20T00:00:00"/>
    <x v="1576"/>
    <s v="50-59"/>
    <s v="MA"/>
    <s v="Operator"/>
    <x v="0"/>
    <n v="38800"/>
    <s v="White"/>
    <s v="Divorced"/>
    <s v="Fully Meets"/>
    <n v="3"/>
  </r>
  <r>
    <n v="2071"/>
    <s v="Maren"/>
    <s v="Whitehead"/>
    <d v="2023-01-04T00:00:00"/>
    <x v="0"/>
    <x v="0"/>
    <x v="0"/>
    <x v="2"/>
    <s v="Jessica Matthews"/>
    <s v="maren.whitehead@bilearner.com"/>
    <s v="TNS"/>
    <s v="Active"/>
    <s v="Contract"/>
    <s v="Zone A"/>
    <s v="Full-Time"/>
    <s v="Unk"/>
    <m/>
    <x v="0"/>
    <s v="Wireline Construction"/>
    <d v="1977-05-14T00:00:00"/>
    <x v="1577"/>
    <s v="40-49"/>
    <s v="MA"/>
    <s v="Laborer"/>
    <x v="0"/>
    <n v="72287"/>
    <s v="White"/>
    <s v="Widowed"/>
    <s v="Fully Meets"/>
    <n v="3"/>
  </r>
  <r>
    <n v="2072"/>
    <s v="Gilbert"/>
    <s v="Hensley"/>
    <d v="2023-07-08T00:00:00"/>
    <x v="0"/>
    <x v="0"/>
    <x v="0"/>
    <x v="2"/>
    <s v="William Walters"/>
    <s v="gilbert.hensley@bilearner.com"/>
    <s v="WBL"/>
    <s v="Active"/>
    <s v="Contract"/>
    <s v="Zone A"/>
    <s v="Temporary"/>
    <s v="Unk"/>
    <m/>
    <x v="0"/>
    <s v="Project Management - Con"/>
    <d v="1980-09-07T00:00:00"/>
    <x v="1578"/>
    <s v="40-49"/>
    <s v="MA"/>
    <s v="Engineer"/>
    <x v="0"/>
    <n v="37599"/>
    <s v="White"/>
    <s v="Single"/>
    <s v="Fully Meets"/>
    <n v="3"/>
  </r>
  <r>
    <n v="2073"/>
    <s v="Armani"/>
    <s v="Barker"/>
    <d v="2023-03-03T00:00:00"/>
    <x v="114"/>
    <x v="34"/>
    <x v="1"/>
    <x v="2"/>
    <s v="Daniel Lee"/>
    <s v="armani.barker@bilearner.com"/>
    <s v="PYZ"/>
    <s v="Active"/>
    <s v="Part-Time"/>
    <s v="Zone B"/>
    <s v="Full-Time"/>
    <s v="Involuntary"/>
    <s v="Drug remain total marriage ago raise."/>
    <x v="0"/>
    <s v="Field Operations"/>
    <d v="1956-07-18T00:00:00"/>
    <x v="1579"/>
    <s v="60-69"/>
    <s v="MA"/>
    <s v="Manager"/>
    <x v="0"/>
    <n v="52861"/>
    <s v="Hispanic"/>
    <s v="Single"/>
    <s v="Fully Meets"/>
    <n v="3"/>
  </r>
  <r>
    <n v="2074"/>
    <s v="Tamia"/>
    <s v="Byrd"/>
    <d v="2019-08-19T00:00:00"/>
    <x v="0"/>
    <x v="0"/>
    <x v="0"/>
    <x v="2"/>
    <s v="Michelle Williams"/>
    <s v="tamia.byrd@bilearner.com"/>
    <s v="WBL"/>
    <s v="Active"/>
    <s v="Part-Time"/>
    <s v="Zone B"/>
    <s v="Full-Time"/>
    <s v="Unk"/>
    <m/>
    <x v="0"/>
    <s v="Field Operations"/>
    <d v="1967-11-25T00:00:00"/>
    <x v="1580"/>
    <s v="50-59"/>
    <s v="MA"/>
    <s v="Supervisor"/>
    <x v="0"/>
    <n v="11079"/>
    <s v="Hispanic"/>
    <s v="Widowed"/>
    <s v="Fully Meets"/>
    <n v="3"/>
  </r>
  <r>
    <n v="2075"/>
    <s v="Oliver"/>
    <s v="Richardson"/>
    <d v="2018-10-30T00:00:00"/>
    <x v="0"/>
    <x v="0"/>
    <x v="0"/>
    <x v="0"/>
    <s v="Vicki Ortega"/>
    <s v="oliver.richardson@bilearner.com"/>
    <s v="NEL"/>
    <s v="Active"/>
    <s v="Contract"/>
    <s v="Zone A"/>
    <s v="Full-Time"/>
    <s v="Unk"/>
    <m/>
    <x v="0"/>
    <s v="Project Management - Con"/>
    <d v="1976-10-13T00:00:00"/>
    <x v="1581"/>
    <s v="40-49"/>
    <s v="MA"/>
    <s v="Manager"/>
    <x v="0"/>
    <n v="88221"/>
    <s v="Other"/>
    <s v="Married"/>
    <s v="Fully Meets"/>
    <n v="3"/>
  </r>
  <r>
    <n v="2076"/>
    <s v="Nathalia"/>
    <s v="Larson"/>
    <d v="2021-12-07T00:00:00"/>
    <x v="578"/>
    <x v="14"/>
    <x v="1"/>
    <x v="0"/>
    <s v="David Simpson"/>
    <s v="nathalia.larson@bilearner.com"/>
    <s v="PL"/>
    <s v="Active"/>
    <s v="Full-Time"/>
    <s v="Zone A"/>
    <s v="Full-Time"/>
    <s v="Voluntary"/>
    <s v="Yeah quickly speech hold. Hard image wall large."/>
    <x v="0"/>
    <s v="Field Operations"/>
    <d v="1943-07-27T00:00:00"/>
    <x v="1582"/>
    <s v="80-89"/>
    <s v="MA"/>
    <s v="Project Manager"/>
    <x v="0"/>
    <n v="83667"/>
    <s v="Black"/>
    <s v="Divorced"/>
    <s v="Fully Meets"/>
    <n v="3"/>
  </r>
  <r>
    <n v="2077"/>
    <s v="Laurel"/>
    <s v="Chan"/>
    <d v="2020-11-18T00:00:00"/>
    <x v="579"/>
    <x v="8"/>
    <x v="1"/>
    <x v="0"/>
    <s v="Christina Serrano"/>
    <s v="laurel.chan@bilearner.com"/>
    <s v="PYZ"/>
    <s v="Active"/>
    <s v="Full-Time"/>
    <s v="Zone A"/>
    <s v="Temporary"/>
    <s v="Resignation"/>
    <s v="Decide material save personal media."/>
    <x v="0"/>
    <s v="General - Con"/>
    <d v="1943-12-25T00:00:00"/>
    <x v="1583"/>
    <s v="80-89"/>
    <s v="MA"/>
    <s v="Foreman"/>
    <x v="0"/>
    <n v="50403"/>
    <s v="Asian"/>
    <s v="Married"/>
    <s v="Fully Meets"/>
    <n v="3"/>
  </r>
  <r>
    <n v="2078"/>
    <s v="Alejandra"/>
    <s v="Barnes"/>
    <d v="2018-09-26T00:00:00"/>
    <x v="580"/>
    <x v="14"/>
    <x v="1"/>
    <x v="0"/>
    <s v="Yolanda Sanders"/>
    <s v="alejandra.barnes@bilearner.com"/>
    <s v="SVG"/>
    <s v="Voluntarily Terminated"/>
    <s v="Full-Time"/>
    <s v="Zone B"/>
    <s v="Temporary"/>
    <s v="Voluntary"/>
    <s v="Until factor claim chance."/>
    <x v="0"/>
    <s v="Field Operations"/>
    <d v="1986-10-26T00:00:00"/>
    <x v="1584"/>
    <s v="30-39"/>
    <s v="MA"/>
    <s v="Laborer"/>
    <x v="0"/>
    <n v="50499"/>
    <s v="White"/>
    <s v="Single"/>
    <s v="Fully Meets"/>
    <n v="3"/>
  </r>
  <r>
    <n v="2079"/>
    <s v="Emilio"/>
    <s v="Daniel"/>
    <d v="2022-06-19T00:00:00"/>
    <x v="0"/>
    <x v="0"/>
    <x v="0"/>
    <x v="0"/>
    <s v="Michael Potts"/>
    <s v="emilio.daniel@bilearner.com"/>
    <s v="TNS"/>
    <s v="Active"/>
    <s v="Part-Time"/>
    <s v="Zone B"/>
    <s v="Part-Time"/>
    <s v="Unk"/>
    <m/>
    <x v="0"/>
    <s v="General - Con"/>
    <d v="1956-06-12T00:00:00"/>
    <x v="1585"/>
    <s v="60-69"/>
    <s v="MA"/>
    <s v="Flagger"/>
    <x v="0"/>
    <n v="60487"/>
    <s v="White"/>
    <s v="Married"/>
    <s v="Fully Meets"/>
    <n v="3"/>
  </r>
  <r>
    <n v="2080"/>
    <s v="Ellie"/>
    <s v="Robbins"/>
    <d v="2022-09-15T00:00:00"/>
    <x v="440"/>
    <x v="26"/>
    <x v="1"/>
    <x v="0"/>
    <s v="Alexander Martin"/>
    <s v="ellie.robbins@bilearner.com"/>
    <s v="WBL"/>
    <s v="Active"/>
    <s v="Contract"/>
    <s v="Zone B"/>
    <s v="Temporary"/>
    <s v="Involuntary"/>
    <s v="Serve bill write instead pressure life anyone."/>
    <x v="0"/>
    <s v="Catv"/>
    <d v="1960-11-03T00:00:00"/>
    <x v="1436"/>
    <s v="60-69"/>
    <s v="MA"/>
    <s v="Supervisor"/>
    <x v="0"/>
    <n v="34104"/>
    <s v="Other"/>
    <s v="Married"/>
    <s v="Fully Meets"/>
    <n v="3"/>
  </r>
  <r>
    <n v="2081"/>
    <s v="Vicente"/>
    <s v="Hansen"/>
    <d v="2020-05-09T00:00:00"/>
    <x v="0"/>
    <x v="0"/>
    <x v="0"/>
    <x v="0"/>
    <s v="Kaylee Gross"/>
    <s v="vicente.hansen@bilearner.com"/>
    <s v="BPC"/>
    <s v="Active"/>
    <s v="Part-Time"/>
    <s v="Zone A"/>
    <s v="Temporary"/>
    <s v="Unk"/>
    <m/>
    <x v="0"/>
    <s v="Engineers"/>
    <d v="1988-06-08T00:00:00"/>
    <x v="1586"/>
    <s v="30-39"/>
    <s v="MA"/>
    <s v="Supervisor"/>
    <x v="0"/>
    <n v="84354"/>
    <s v="Asian"/>
    <s v="Married"/>
    <s v="Fully Meets"/>
    <n v="3"/>
  </r>
  <r>
    <n v="2082"/>
    <s v="Jordan"/>
    <s v="Kemp"/>
    <d v="2021-02-17T00:00:00"/>
    <x v="0"/>
    <x v="0"/>
    <x v="0"/>
    <x v="0"/>
    <s v="Antonio Hayes"/>
    <s v="jordan.kemp@bilearner.com"/>
    <s v="CCDR"/>
    <s v="Active"/>
    <s v="Contract"/>
    <s v="Zone C"/>
    <s v="Temporary"/>
    <s v="Unk"/>
    <m/>
    <x v="0"/>
    <s v="Field Operations"/>
    <d v="1961-01-08T00:00:00"/>
    <x v="1587"/>
    <s v="60-69"/>
    <s v="MA"/>
    <s v="Laborer"/>
    <x v="1"/>
    <n v="53786"/>
    <s v="Black"/>
    <s v="Single"/>
    <s v="Fully Meets"/>
    <n v="3"/>
  </r>
  <r>
    <n v="2083"/>
    <s v="Edith"/>
    <s v="Richard"/>
    <d v="2020-04-12T00:00:00"/>
    <x v="0"/>
    <x v="0"/>
    <x v="0"/>
    <x v="0"/>
    <s v="Barbara Mendez"/>
    <s v="edith.richard@bilearner.com"/>
    <s v="EW"/>
    <s v="Active"/>
    <s v="Contract"/>
    <s v="Zone C"/>
    <s v="Temporary"/>
    <s v="Unk"/>
    <m/>
    <x v="0"/>
    <s v="Engineers"/>
    <d v="1981-05-16T00:00:00"/>
    <x v="1588"/>
    <s v="40-49"/>
    <s v="MA"/>
    <s v="Technician"/>
    <x v="0"/>
    <n v="92893"/>
    <s v="Hispanic"/>
    <s v="Divorced"/>
    <s v="Fully Meets"/>
    <n v="3"/>
  </r>
  <r>
    <n v="2084"/>
    <s v="Dustin"/>
    <s v="Snow"/>
    <d v="2021-03-30T00:00:00"/>
    <x v="0"/>
    <x v="0"/>
    <x v="0"/>
    <x v="0"/>
    <s v="Steven Phelps"/>
    <s v="dustin.snow@bilearner.com"/>
    <s v="MSC"/>
    <s v="Active"/>
    <s v="Contract"/>
    <s v="Zone B"/>
    <s v="Full-Time"/>
    <s v="Unk"/>
    <m/>
    <x v="0"/>
    <s v="Sales &amp; Marketing"/>
    <d v="1971-02-06T00:00:00"/>
    <x v="1589"/>
    <s v="50-59"/>
    <s v="MA"/>
    <s v="Assistant"/>
    <x v="0"/>
    <n v="77142"/>
    <s v="Hispanic"/>
    <s v="Divorced"/>
    <s v="Fully Meets"/>
    <n v="3"/>
  </r>
  <r>
    <n v="2085"/>
    <s v="Layton"/>
    <s v="Goodwin"/>
    <d v="2019-05-05T00:00:00"/>
    <x v="423"/>
    <x v="30"/>
    <x v="1"/>
    <x v="0"/>
    <s v="Dana Parker"/>
    <s v="layton.goodwin@bilearner.com"/>
    <s v="NEL"/>
    <s v="Active"/>
    <s v="Contract"/>
    <s v="Zone C"/>
    <s v="Full-Time"/>
    <s v="Voluntary"/>
    <s v="Customer make camera truth."/>
    <x v="0"/>
    <s v="Engineers"/>
    <d v="1999-07-12T00:00:00"/>
    <x v="1590"/>
    <s v="20-29"/>
    <s v="MA"/>
    <s v="Engineer"/>
    <x v="0"/>
    <n v="8666"/>
    <s v="Asian"/>
    <s v="Married"/>
    <s v="Fully Meets"/>
    <n v="3"/>
  </r>
  <r>
    <n v="2086"/>
    <s v="Eliza"/>
    <s v="Munoz"/>
    <d v="2021-05-31T00:00:00"/>
    <x v="102"/>
    <x v="34"/>
    <x v="1"/>
    <x v="0"/>
    <s v="Steven Short"/>
    <s v="eliza.munoz@bilearner.com"/>
    <s v="PL"/>
    <s v="Active"/>
    <s v="Contract"/>
    <s v="Zone A"/>
    <s v="Part-Time"/>
    <s v="Retirement"/>
    <s v="Capital course trade."/>
    <x v="0"/>
    <s v="General - Con"/>
    <d v="1978-11-14T00:00:00"/>
    <x v="1591"/>
    <s v="40-49"/>
    <s v="MA"/>
    <s v="Laborer"/>
    <x v="0"/>
    <n v="26272"/>
    <s v="Asian"/>
    <s v="Divorced"/>
    <s v="Fully Meets"/>
    <n v="3"/>
  </r>
  <r>
    <n v="2087"/>
    <s v="Arianna"/>
    <s v="Durham"/>
    <d v="2019-11-21T00:00:00"/>
    <x v="581"/>
    <x v="20"/>
    <x v="1"/>
    <x v="0"/>
    <s v="Drew Hawkins"/>
    <s v="arianna.durham@bilearner.com"/>
    <s v="PYZ"/>
    <s v="Active"/>
    <s v="Part-Time"/>
    <s v="Zone A"/>
    <s v="Full-Time"/>
    <s v="Involuntary"/>
    <s v="Per record feeling bed tax education."/>
    <x v="0"/>
    <s v="Field Operations"/>
    <d v="1959-12-19T00:00:00"/>
    <x v="1592"/>
    <s v="60-69"/>
    <s v="MA"/>
    <s v="Laborer"/>
    <x v="0"/>
    <n v="11105"/>
    <s v="Black"/>
    <s v="Widowed"/>
    <s v="Fully Meets"/>
    <n v="3"/>
  </r>
  <r>
    <n v="2088"/>
    <s v="Lia"/>
    <s v="Orr"/>
    <d v="2019-07-19T00:00:00"/>
    <x v="0"/>
    <x v="0"/>
    <x v="0"/>
    <x v="0"/>
    <s v="Wendy Adams"/>
    <s v="lia.orr@bilearner.com"/>
    <s v="SVG"/>
    <s v="Active"/>
    <s v="Contract"/>
    <s v="Zone B"/>
    <s v="Full-Time"/>
    <s v="Unk"/>
    <m/>
    <x v="0"/>
    <s v="Yard (Material Handling)"/>
    <d v="1960-05-27T00:00:00"/>
    <x v="1593"/>
    <s v="60-69"/>
    <s v="MA"/>
    <s v="Coordinator"/>
    <x v="0"/>
    <n v="37040"/>
    <s v="White"/>
    <s v="Divorced"/>
    <s v="Fully Meets"/>
    <n v="3"/>
  </r>
  <r>
    <n v="2089"/>
    <s v="Ethan"/>
    <s v="Rhodes"/>
    <d v="2018-12-29T00:00:00"/>
    <x v="582"/>
    <x v="18"/>
    <x v="1"/>
    <x v="0"/>
    <s v="Zachary Hanson"/>
    <s v="ethan.rhodes@bilearner.com"/>
    <s v="TNS"/>
    <s v="Active"/>
    <s v="Contract"/>
    <s v="Zone C"/>
    <s v="Part-Time"/>
    <s v="Voluntary"/>
    <s v="Upon situation late."/>
    <x v="0"/>
    <s v="Technology / It"/>
    <d v="1966-06-04T00:00:00"/>
    <x v="1594"/>
    <s v="50-59"/>
    <s v="MA"/>
    <s v="Director"/>
    <x v="0"/>
    <n v="93414"/>
    <s v="White"/>
    <s v="Married"/>
    <s v="Fully Meets"/>
    <n v="3"/>
  </r>
  <r>
    <n v="2090"/>
    <s v="Alexis"/>
    <s v="Nielsen"/>
    <d v="2023-01-12T00:00:00"/>
    <x v="0"/>
    <x v="0"/>
    <x v="0"/>
    <x v="2"/>
    <s v="Michelle Dickerson"/>
    <s v="alexis.nielsen@bilearner.com"/>
    <s v="EW"/>
    <s v="Active"/>
    <s v="Part-Time"/>
    <s v="Zone B"/>
    <s v="Full-Time"/>
    <s v="Unk"/>
    <m/>
    <x v="0"/>
    <s v="General - Sga"/>
    <d v="1942-10-30T00:00:00"/>
    <x v="1595"/>
    <s v="80-89"/>
    <s v="MA"/>
    <s v="Assistant"/>
    <x v="0"/>
    <n v="33206"/>
    <s v="Asian"/>
    <s v="Divorced"/>
    <s v="Fully Meets"/>
    <n v="3"/>
  </r>
  <r>
    <n v="2091"/>
    <s v="Adalyn"/>
    <s v="Bass"/>
    <d v="2022-11-25T00:00:00"/>
    <x v="0"/>
    <x v="0"/>
    <x v="0"/>
    <x v="2"/>
    <s v="Christopher Wallace"/>
    <s v="adalyn.bass@bilearner.com"/>
    <s v="MSC"/>
    <s v="Active"/>
    <s v="Contract"/>
    <s v="Zone C"/>
    <s v="Part-Time"/>
    <s v="Unk"/>
    <m/>
    <x v="0"/>
    <s v="Field Operations"/>
    <d v="1999-03-14T00:00:00"/>
    <x v="1596"/>
    <s v="20-29"/>
    <s v="MA"/>
    <s v="Locator"/>
    <x v="0"/>
    <n v="72118"/>
    <s v="Black"/>
    <s v="Single"/>
    <s v="Fully Meets"/>
    <n v="3"/>
  </r>
  <r>
    <n v="2092"/>
    <s v="Hadley"/>
    <s v="Benson"/>
    <d v="2019-11-13T00:00:00"/>
    <x v="0"/>
    <x v="0"/>
    <x v="0"/>
    <x v="2"/>
    <s v="Sean Jones"/>
    <s v="hadley.benson@bilearner.com"/>
    <s v="NEL"/>
    <s v="Active"/>
    <s v="Part-Time"/>
    <s v="Zone C"/>
    <s v="Full-Time"/>
    <s v="Unk"/>
    <m/>
    <x v="0"/>
    <s v="Field Operations"/>
    <d v="1987-09-09T00:00:00"/>
    <x v="1597"/>
    <s v="30-39"/>
    <s v="MA"/>
    <s v="Laborer"/>
    <x v="0"/>
    <n v="36134"/>
    <s v="Asian"/>
    <s v="Widowed"/>
    <s v="Fully Meets"/>
    <n v="3"/>
  </r>
  <r>
    <n v="2093"/>
    <s v="Carlee"/>
    <s v="Lang"/>
    <d v="2020-09-08T00:00:00"/>
    <x v="583"/>
    <x v="38"/>
    <x v="1"/>
    <x v="2"/>
    <s v="Harold Mccullough"/>
    <s v="carlee.lang@bilearner.com"/>
    <s v="PL"/>
    <s v="Active"/>
    <s v="Contract"/>
    <s v="Zone A"/>
    <s v="Temporary"/>
    <s v="Resignation"/>
    <s v="Opportunity place deal."/>
    <x v="0"/>
    <s v="General - Con"/>
    <d v="1948-05-06T00:00:00"/>
    <x v="1598"/>
    <s v="70-79"/>
    <s v="MA"/>
    <s v="Technician"/>
    <x v="0"/>
    <n v="18116"/>
    <s v="Hispanic"/>
    <s v="Married"/>
    <s v="Fully Meets"/>
    <n v="3"/>
  </r>
  <r>
    <n v="2094"/>
    <s v="Eli"/>
    <s v="Flores"/>
    <d v="2019-06-16T00:00:00"/>
    <x v="433"/>
    <x v="2"/>
    <x v="1"/>
    <x v="2"/>
    <s v="Andrew Norton"/>
    <s v="eli.flores@bilearner.com"/>
    <s v="PYZ"/>
    <s v="Active"/>
    <s v="Part-Time"/>
    <s v="Zone C"/>
    <s v="Part-Time"/>
    <s v="Involuntary"/>
    <s v="Same manage return husband try general."/>
    <x v="0"/>
    <s v="Field Operations"/>
    <d v="1964-01-12T00:00:00"/>
    <x v="1599"/>
    <s v="60-69"/>
    <s v="MA"/>
    <s v="Groundman"/>
    <x v="0"/>
    <n v="67210"/>
    <s v="Black"/>
    <s v="Married"/>
    <s v="Fully Meets"/>
    <n v="3"/>
  </r>
  <r>
    <n v="2095"/>
    <s v="Lyric"/>
    <s v="Solomon"/>
    <d v="2023-07-14T00:00:00"/>
    <x v="51"/>
    <x v="11"/>
    <x v="1"/>
    <x v="2"/>
    <s v="Allen Mckinney"/>
    <s v="lyric.solomon@bilearner.com"/>
    <s v="SVG"/>
    <s v="Active"/>
    <s v="Full-Time"/>
    <s v="Zone A"/>
    <s v="Full-Time"/>
    <s v="Retirement"/>
    <s v="Night official cut director seven."/>
    <x v="0"/>
    <s v="Project Management - Con"/>
    <d v="1997-10-19T00:00:00"/>
    <x v="1600"/>
    <s v="20-29"/>
    <s v="MA"/>
    <s v="Manager"/>
    <x v="0"/>
    <n v="60616"/>
    <s v="Other"/>
    <s v="Divorced"/>
    <s v="Fully Meets"/>
    <n v="3"/>
  </r>
  <r>
    <n v="2096"/>
    <s v="Jerome"/>
    <s v="Howard"/>
    <d v="2023-07-18T00:00:00"/>
    <x v="0"/>
    <x v="0"/>
    <x v="0"/>
    <x v="2"/>
    <s v="Stephen Knight"/>
    <s v="jerome.howard@bilearner.com"/>
    <s v="TNS"/>
    <s v="Active"/>
    <s v="Contract"/>
    <s v="Zone C"/>
    <s v="Full-Time"/>
    <s v="Unk"/>
    <m/>
    <x v="0"/>
    <s v="Field Operations"/>
    <d v="1985-07-17T00:00:00"/>
    <x v="1601"/>
    <s v="40-49"/>
    <s v="MA"/>
    <s v="Construction Manager"/>
    <x v="0"/>
    <n v="17358"/>
    <s v="Black"/>
    <s v="Single"/>
    <s v="Fully Meets"/>
    <n v="3"/>
  </r>
  <r>
    <n v="2097"/>
    <s v="Parker"/>
    <s v="Fritz"/>
    <d v="2018-12-06T00:00:00"/>
    <x v="584"/>
    <x v="26"/>
    <x v="1"/>
    <x v="2"/>
    <s v="Kenneth Mathews"/>
    <s v="parker.fritz@bilearner.com"/>
    <s v="WBL"/>
    <s v="Active"/>
    <s v="Part-Time"/>
    <s v="Zone C"/>
    <s v="Full-Time"/>
    <s v="Retirement"/>
    <s v="Laugh effort pressure fund."/>
    <x v="0"/>
    <s v="Aerial"/>
    <d v="1964-02-25T00:00:00"/>
    <x v="1602"/>
    <s v="60-69"/>
    <s v="MA"/>
    <s v="Lineman"/>
    <x v="0"/>
    <n v="29605"/>
    <s v="Black"/>
    <s v="Widowed"/>
    <s v="PIP"/>
    <n v="2"/>
  </r>
  <r>
    <n v="2098"/>
    <s v="Phillip"/>
    <s v="Fuentes"/>
    <d v="2020-07-15T00:00:00"/>
    <x v="0"/>
    <x v="0"/>
    <x v="0"/>
    <x v="2"/>
    <s v="Robert Mercado"/>
    <s v="phillip.fuentes@bilearner.com"/>
    <s v="BPC"/>
    <s v="Active"/>
    <s v="Part-Time"/>
    <s v="Zone B"/>
    <s v="Temporary"/>
    <s v="Unk"/>
    <m/>
    <x v="0"/>
    <s v="Catv"/>
    <d v="1950-05-19T00:00:00"/>
    <x v="1603"/>
    <s v="70-79"/>
    <s v="MA"/>
    <s v="Laborer"/>
    <x v="0"/>
    <n v="51886"/>
    <s v="Other"/>
    <s v="Divorced"/>
    <s v="PIP"/>
    <n v="5"/>
  </r>
  <r>
    <n v="2099"/>
    <s v="Drake"/>
    <s v="Wiggins"/>
    <d v="2018-10-30T00:00:00"/>
    <x v="0"/>
    <x v="0"/>
    <x v="0"/>
    <x v="0"/>
    <s v="Victor Graves DVM"/>
    <s v="drake.wiggins@bilearner.com"/>
    <s v="BPC"/>
    <s v="Active"/>
    <s v="Full-Time"/>
    <s v="Zone B"/>
    <s v="Part-Time"/>
    <s v="Unk"/>
    <m/>
    <x v="0"/>
    <s v="General - Sga"/>
    <d v="1969-03-29T00:00:00"/>
    <x v="1604"/>
    <s v="50-59"/>
    <s v="MA"/>
    <s v="Vp"/>
    <x v="0"/>
    <n v="66261"/>
    <s v="Hispanic"/>
    <s v="Widowed"/>
    <s v="PIP"/>
    <n v="4"/>
  </r>
  <r>
    <n v="2100"/>
    <s v="Lucy"/>
    <s v="Santos"/>
    <d v="2022-09-13T00:00:00"/>
    <x v="0"/>
    <x v="0"/>
    <x v="0"/>
    <x v="0"/>
    <s v="Tracey Jackson"/>
    <s v="lucy.santos@bilearner.com"/>
    <s v="CCDR"/>
    <s v="Active"/>
    <s v="Contract"/>
    <s v="Zone A"/>
    <s v="Temporary"/>
    <s v="Unk"/>
    <m/>
    <x v="0"/>
    <s v="Aerial"/>
    <d v="1944-11-24T00:00:00"/>
    <x v="1605"/>
    <s v="80-89"/>
    <s v="MA"/>
    <s v="Coordinator"/>
    <x v="0"/>
    <n v="26880"/>
    <s v="Other"/>
    <s v="Divorced"/>
    <s v="Exceeds"/>
    <n v="4"/>
  </r>
  <r>
    <n v="2101"/>
    <s v="Justice"/>
    <s v="Curry"/>
    <d v="2022-12-28T00:00:00"/>
    <x v="585"/>
    <x v="26"/>
    <x v="1"/>
    <x v="0"/>
    <s v="Sarah Carter"/>
    <s v="justice.curry@bilearner.com"/>
    <s v="SVG"/>
    <s v="Voluntarily Terminated"/>
    <s v="Full-Time"/>
    <s v="Zone B"/>
    <s v="Temporary"/>
    <s v="Involuntary"/>
    <s v="Even third look high."/>
    <x v="0"/>
    <s v="Fielders"/>
    <d v="1964-12-13T00:00:00"/>
    <x v="1606"/>
    <s v="60-69"/>
    <s v="MA"/>
    <s v="Engineer"/>
    <x v="0"/>
    <n v="35098"/>
    <s v="Hispanic"/>
    <s v="Married"/>
    <s v="PIP"/>
    <n v="5"/>
  </r>
  <r>
    <n v="2102"/>
    <s v="Valeria"/>
    <s v="Zavala"/>
    <d v="2023-03-24T00:00:00"/>
    <x v="0"/>
    <x v="0"/>
    <x v="0"/>
    <x v="0"/>
    <s v="Jose Harris"/>
    <s v="valeria.zavala@bilearner.com"/>
    <s v="EW"/>
    <s v="Active"/>
    <s v="Part-Time"/>
    <s v="Zone B"/>
    <s v="Part-Time"/>
    <s v="Unk"/>
    <m/>
    <x v="0"/>
    <s v="Field Operations"/>
    <d v="1966-01-23T00:00:00"/>
    <x v="1607"/>
    <s v="50-59"/>
    <s v="MA"/>
    <s v="Driller"/>
    <x v="0"/>
    <n v="90728"/>
    <s v="Asian"/>
    <s v="Single"/>
    <s v="Exceeds"/>
    <n v="2"/>
  </r>
  <r>
    <n v="2103"/>
    <s v="Nola"/>
    <s v="Sellers"/>
    <d v="2020-10-02T00:00:00"/>
    <x v="0"/>
    <x v="0"/>
    <x v="0"/>
    <x v="0"/>
    <s v="Stephen Lester"/>
    <s v="nola.sellers@bilearner.com"/>
    <s v="MSC"/>
    <s v="Active"/>
    <s v="Contract"/>
    <s v="Zone A"/>
    <s v="Full-Time"/>
    <s v="Unk"/>
    <m/>
    <x v="0"/>
    <s v="Field Operations"/>
    <d v="1986-12-25T00:00:00"/>
    <x v="1608"/>
    <s v="30-39"/>
    <s v="MA"/>
    <s v="Construction Manager"/>
    <x v="0"/>
    <n v="49149"/>
    <s v="Asian"/>
    <s v="Widowed"/>
    <s v="Exceeds"/>
    <n v="5"/>
  </r>
  <r>
    <n v="2104"/>
    <s v="Andre"/>
    <s v="Fields"/>
    <d v="2020-09-14T00:00:00"/>
    <x v="0"/>
    <x v="0"/>
    <x v="0"/>
    <x v="0"/>
    <s v="Ana Trujillo"/>
    <s v="andre.fields@bilearner.com"/>
    <s v="TNS"/>
    <s v="Active"/>
    <s v="Contract"/>
    <s v="Zone A"/>
    <s v="Temporary"/>
    <s v="Unk"/>
    <m/>
    <x v="0"/>
    <s v="Field Operations"/>
    <d v="1949-08-19T00:00:00"/>
    <x v="1609"/>
    <s v="70-79"/>
    <s v="MA"/>
    <s v="Laborer"/>
    <x v="0"/>
    <n v="73771"/>
    <s v="Hispanic"/>
    <s v="Widowed"/>
    <s v="Exceeds"/>
    <n v="2"/>
  </r>
  <r>
    <n v="2105"/>
    <s v="Joel"/>
    <s v="Hanson"/>
    <d v="2020-01-19T00:00:00"/>
    <x v="0"/>
    <x v="0"/>
    <x v="0"/>
    <x v="0"/>
    <s v="Jennifer Campbell"/>
    <s v="joel.hanson@bilearner.com"/>
    <s v="PYZ"/>
    <s v="Active"/>
    <s v="Part-Time"/>
    <s v="Zone C"/>
    <s v="Part-Time"/>
    <s v="Unk"/>
    <m/>
    <x v="0"/>
    <s v="General - Sga"/>
    <d v="1960-01-27T00:00:00"/>
    <x v="1610"/>
    <s v="60-69"/>
    <s v="MA"/>
    <s v="Supervisor"/>
    <x v="0"/>
    <n v="92541"/>
    <s v="Hispanic"/>
    <s v="Single"/>
    <s v="Needs Improvement"/>
    <n v="4"/>
  </r>
  <r>
    <n v="2106"/>
    <s v="Tony"/>
    <s v="Mendoza"/>
    <d v="2019-04-14T00:00:00"/>
    <x v="89"/>
    <x v="15"/>
    <x v="1"/>
    <x v="0"/>
    <s v="Timothy Walters"/>
    <s v="tony.mendoza@bilearner.com"/>
    <s v="WBL"/>
    <s v="Active"/>
    <s v="Contract"/>
    <s v="Zone C"/>
    <s v="Temporary"/>
    <s v="Resignation"/>
    <s v="No even actually meet though three."/>
    <x v="0"/>
    <s v="Wireline Construction"/>
    <d v="1962-11-14T00:00:00"/>
    <x v="1611"/>
    <s v="60-69"/>
    <s v="MA"/>
    <s v="Foreman"/>
    <x v="1"/>
    <n v="47601"/>
    <s v="White"/>
    <s v="Widowed"/>
    <s v="Exceeds"/>
    <n v="2"/>
  </r>
  <r>
    <n v="2107"/>
    <s v="Jacqueline"/>
    <s v="Black"/>
    <d v="2023-06-02T00:00:00"/>
    <x v="56"/>
    <x v="21"/>
    <x v="1"/>
    <x v="0"/>
    <s v="Jesse Gilmore"/>
    <s v="jacqueline.black@bilearner.com"/>
    <s v="NEL"/>
    <s v="Active"/>
    <s v="Contract"/>
    <s v="Zone B"/>
    <s v="Temporary"/>
    <s v="Retirement"/>
    <s v="Cell push simply. Career situation record entire."/>
    <x v="0"/>
    <s v="Field Operations"/>
    <d v="1943-12-27T00:00:00"/>
    <x v="1612"/>
    <s v="80-89"/>
    <s v="MA"/>
    <s v="Project Manager"/>
    <x v="0"/>
    <n v="68361"/>
    <s v="Hispanic"/>
    <s v="Widowed"/>
    <s v="Exceeds"/>
    <n v="1"/>
  </r>
  <r>
    <n v="2108"/>
    <s v="Denise"/>
    <s v="Mccullough"/>
    <d v="2022-05-09T00:00:00"/>
    <x v="586"/>
    <x v="20"/>
    <x v="1"/>
    <x v="0"/>
    <s v="Austin Brown"/>
    <s v="denise.mccullough@bilearner.com"/>
    <s v="PL"/>
    <s v="Voluntarily Terminated"/>
    <s v="Part-Time"/>
    <s v="Zone A"/>
    <s v="Temporary"/>
    <s v="Retirement"/>
    <s v="Herself Mr office bed."/>
    <x v="0"/>
    <s v="Field Operations"/>
    <d v="1978-09-19T00:00:00"/>
    <x v="1613"/>
    <s v="40-49"/>
    <s v="MA"/>
    <s v="Driller"/>
    <x v="0"/>
    <n v="71922"/>
    <s v="White"/>
    <s v="Widowed"/>
    <s v="Needs Improvement"/>
    <n v="2"/>
  </r>
  <r>
    <n v="2109"/>
    <s v="Zain"/>
    <s v="Tanner"/>
    <d v="2021-02-23T00:00:00"/>
    <x v="0"/>
    <x v="0"/>
    <x v="0"/>
    <x v="0"/>
    <s v="Jeremiah Harper"/>
    <s v="zain.tanner@bilearner.com"/>
    <s v="BPC"/>
    <s v="Active"/>
    <s v="Part-Time"/>
    <s v="Zone C"/>
    <s v="Part-Time"/>
    <s v="Unk"/>
    <m/>
    <x v="0"/>
    <s v="Field Operations"/>
    <d v="1988-11-22T00:00:00"/>
    <x v="1614"/>
    <s v="30-39"/>
    <s v="MA"/>
    <s v="Tower Hand"/>
    <x v="0"/>
    <n v="51689"/>
    <s v="Other"/>
    <s v="Divorced"/>
    <s v="Exceeds"/>
    <n v="5"/>
  </r>
  <r>
    <n v="2110"/>
    <s v="Richard"/>
    <s v="Deleon"/>
    <d v="2021-06-04T00:00:00"/>
    <x v="0"/>
    <x v="0"/>
    <x v="0"/>
    <x v="0"/>
    <s v="Jessica Shaffer"/>
    <s v="richard.deleon@bilearner.com"/>
    <s v="CCDR"/>
    <s v="Active"/>
    <s v="Contract"/>
    <s v="Zone C"/>
    <s v="Temporary"/>
    <s v="Unk"/>
    <m/>
    <x v="0"/>
    <s v="General - Sga"/>
    <d v="1948-05-13T00:00:00"/>
    <x v="1615"/>
    <s v="70-79"/>
    <s v="MA"/>
    <s v="Vp"/>
    <x v="0"/>
    <n v="97553"/>
    <s v="Black"/>
    <s v="Single"/>
    <s v="Exceeds"/>
    <n v="4"/>
  </r>
  <r>
    <n v="2111"/>
    <s v="Carmelo"/>
    <s v="Hayden"/>
    <d v="2022-03-29T00:00:00"/>
    <x v="483"/>
    <x v="26"/>
    <x v="1"/>
    <x v="0"/>
    <s v="Sharon Salas"/>
    <s v="carmelo.hayden@bilearner.com"/>
    <s v="SVG"/>
    <s v="Active"/>
    <s v="Full-Time"/>
    <s v="Zone A"/>
    <s v="Temporary"/>
    <s v="Involuntary"/>
    <s v="Arrive allow reveal move."/>
    <x v="0"/>
    <s v="General - Con"/>
    <d v="1957-05-17T00:00:00"/>
    <x v="1616"/>
    <s v="60-69"/>
    <s v="MA"/>
    <s v="Lineman"/>
    <x v="0"/>
    <n v="92067"/>
    <s v="Asian"/>
    <s v="Single"/>
    <s v="Needs Improvement"/>
    <n v="5"/>
  </r>
  <r>
    <n v="2112"/>
    <s v="Emilio"/>
    <s v="Pierce"/>
    <d v="2019-07-30T00:00:00"/>
    <x v="587"/>
    <x v="34"/>
    <x v="1"/>
    <x v="0"/>
    <s v="Cristina Davis"/>
    <s v="emilio.pierce@bilearner.com"/>
    <s v="EW"/>
    <s v="Active"/>
    <s v="Part-Time"/>
    <s v="Zone B"/>
    <s v="Temporary"/>
    <s v="Voluntary"/>
    <s v="Guy present clear."/>
    <x v="0"/>
    <s v="Engineers"/>
    <d v="1943-09-24T00:00:00"/>
    <x v="1617"/>
    <s v="80-89"/>
    <s v="MA"/>
    <s v="Technician"/>
    <x v="0"/>
    <n v="65114"/>
    <s v="Other"/>
    <s v="Widowed"/>
    <s v="Exceeds"/>
    <n v="4"/>
  </r>
  <r>
    <n v="2113"/>
    <s v="Emerson"/>
    <s v="Wood"/>
    <d v="2020-07-09T00:00:00"/>
    <x v="41"/>
    <x v="17"/>
    <x v="1"/>
    <x v="0"/>
    <s v="Lisa Manning"/>
    <s v="emerson.wood@bilearner.com"/>
    <s v="MSC"/>
    <s v="Active"/>
    <s v="Part-Time"/>
    <s v="Zone B"/>
    <s v="Full-Time"/>
    <s v="Involuntary"/>
    <s v="Out phone market. Time parent economy each."/>
    <x v="0"/>
    <s v="General - Con"/>
    <d v="1944-10-20T00:00:00"/>
    <x v="1618"/>
    <s v="80-89"/>
    <s v="MA"/>
    <s v="Clerk"/>
    <x v="0"/>
    <n v="9677"/>
    <s v="White"/>
    <s v="Widowed"/>
    <s v="Exceeds"/>
    <n v="2"/>
  </r>
  <r>
    <n v="2114"/>
    <s v="Abagail"/>
    <s v="Moran"/>
    <d v="2019-08-24T00:00:00"/>
    <x v="0"/>
    <x v="0"/>
    <x v="0"/>
    <x v="2"/>
    <s v="Caitlin Stokes"/>
    <s v="abagail.moran@bilearner.com"/>
    <s v="NEL"/>
    <s v="Active"/>
    <s v="Contract"/>
    <s v="Zone C"/>
    <s v="Part-Time"/>
    <s v="Unk"/>
    <m/>
    <x v="0"/>
    <s v="Engineers"/>
    <d v="1992-04-24T00:00:00"/>
    <x v="1619"/>
    <s v="30-39"/>
    <s v="MA"/>
    <s v="Project Manager"/>
    <x v="0"/>
    <n v="38475"/>
    <s v="White"/>
    <s v="Single"/>
    <s v="Exceeds"/>
    <n v="4"/>
  </r>
  <r>
    <n v="2115"/>
    <s v="Nikhil"/>
    <s v="Cummings"/>
    <d v="2019-04-15T00:00:00"/>
    <x v="38"/>
    <x v="46"/>
    <x v="1"/>
    <x v="2"/>
    <s v="Kristin White"/>
    <s v="nikhil.cummings@bilearner.com"/>
    <s v="PL"/>
    <s v="Active"/>
    <s v="Contract"/>
    <s v="Zone A"/>
    <s v="Part-Time"/>
    <s v="Voluntary"/>
    <s v="Although center movement stock. While you local."/>
    <x v="0"/>
    <s v="Billable Consultants"/>
    <d v="1978-03-30T00:00:00"/>
    <x v="1620"/>
    <s v="40-49"/>
    <s v="MA"/>
    <s v="Engineer"/>
    <x v="0"/>
    <n v="25166"/>
    <s v="Asian"/>
    <s v="Married"/>
    <s v="Exceeds"/>
    <n v="2"/>
  </r>
  <r>
    <n v="2116"/>
    <s v="Stanley"/>
    <s v="Bowen"/>
    <d v="2021-08-21T00:00:00"/>
    <x v="0"/>
    <x v="0"/>
    <x v="0"/>
    <x v="2"/>
    <s v="David Cook"/>
    <s v="stanley.bowen@bilearner.com"/>
    <s v="BPC"/>
    <s v="Active"/>
    <s v="Part-Time"/>
    <s v="Zone C"/>
    <s v="Full-Time"/>
    <s v="Unk"/>
    <m/>
    <x v="0"/>
    <s v="Engineers"/>
    <d v="1946-09-03T00:00:00"/>
    <x v="1621"/>
    <s v="70-79"/>
    <s v="MA"/>
    <s v="Engineer"/>
    <x v="0"/>
    <n v="81288"/>
    <s v="Black"/>
    <s v="Divorced"/>
    <s v="Needs Improvement"/>
    <n v="4"/>
  </r>
  <r>
    <n v="2117"/>
    <s v="Terrell"/>
    <s v="Hanna"/>
    <d v="2020-06-22T00:00:00"/>
    <x v="0"/>
    <x v="0"/>
    <x v="0"/>
    <x v="2"/>
    <s v="Blake Proctor"/>
    <s v="terrell.hanna@bilearner.com"/>
    <s v="CCDR"/>
    <s v="Active"/>
    <s v="Full-Time"/>
    <s v="Zone B"/>
    <s v="Full-Time"/>
    <s v="Unk"/>
    <m/>
    <x v="0"/>
    <s v="Field Operations"/>
    <d v="1993-05-17T00:00:00"/>
    <x v="1622"/>
    <s v="30-39"/>
    <s v="MA"/>
    <s v="Laborer"/>
    <x v="0"/>
    <n v="45637"/>
    <s v="Hispanic"/>
    <s v="Divorced"/>
    <s v="Exceeds"/>
    <n v="2"/>
  </r>
  <r>
    <n v="2118"/>
    <s v="Dale"/>
    <s v="Mendoza"/>
    <d v="2020-01-28T00:00:00"/>
    <x v="0"/>
    <x v="0"/>
    <x v="0"/>
    <x v="2"/>
    <s v="Sherry Le"/>
    <s v="dale.mendoza@bilearner.com"/>
    <s v="SVG"/>
    <s v="Active"/>
    <s v="Part-Time"/>
    <s v="Zone C"/>
    <s v="Temporary"/>
    <s v="Unk"/>
    <m/>
    <x v="0"/>
    <s v="Project Management - Eng"/>
    <d v="2000-11-06T00:00:00"/>
    <x v="1623"/>
    <s v="20-29"/>
    <s v="MA"/>
    <s v="Coordinator"/>
    <x v="0"/>
    <n v="41529"/>
    <s v="White"/>
    <s v="Widowed"/>
    <s v="Exceeds"/>
    <n v="5"/>
  </r>
  <r>
    <n v="2119"/>
    <s v="Marcos"/>
    <s v="Carey"/>
    <d v="2019-03-29T00:00:00"/>
    <x v="0"/>
    <x v="0"/>
    <x v="0"/>
    <x v="2"/>
    <s v="Susan Smith"/>
    <s v="marcos.carey@bilearner.com"/>
    <s v="EW"/>
    <s v="Active"/>
    <s v="Part-Time"/>
    <s v="Zone A"/>
    <s v="Temporary"/>
    <s v="Unk"/>
    <m/>
    <x v="0"/>
    <s v="General - Con"/>
    <d v="1941-09-10T00:00:00"/>
    <x v="1624"/>
    <s v="80-89"/>
    <s v="MA"/>
    <s v="Foreman"/>
    <x v="0"/>
    <n v="72491"/>
    <s v="White"/>
    <s v="Married"/>
    <s v="Exceeds"/>
    <n v="5"/>
  </r>
  <r>
    <n v="2120"/>
    <s v="Simeon"/>
    <s v="Pittman"/>
    <d v="2018-10-05T00:00:00"/>
    <x v="0"/>
    <x v="0"/>
    <x v="0"/>
    <x v="2"/>
    <s v="William Waters"/>
    <s v="simeon.pittman@bilearner.com"/>
    <s v="MSC"/>
    <s v="Active"/>
    <s v="Contract"/>
    <s v="Zone C"/>
    <s v="Full-Time"/>
    <s v="Unk"/>
    <m/>
    <x v="0"/>
    <s v="Wireline Construction"/>
    <d v="1967-01-17T00:00:00"/>
    <x v="1625"/>
    <s v="50-59"/>
    <s v="MA"/>
    <s v="Lineman"/>
    <x v="0"/>
    <n v="66867"/>
    <s v="Asian"/>
    <s v="Divorced"/>
    <s v="Needs Improvement"/>
    <n v="2"/>
  </r>
  <r>
    <n v="2121"/>
    <s v="Jenna"/>
    <s v="Cochran"/>
    <d v="2020-08-20T00:00:00"/>
    <x v="0"/>
    <x v="0"/>
    <x v="0"/>
    <x v="2"/>
    <s v="Angel Rhodes"/>
    <s v="jenna.cochran@bilearner.com"/>
    <s v="TNS"/>
    <s v="Active"/>
    <s v="Part-Time"/>
    <s v="Zone A"/>
    <s v="Full-Time"/>
    <s v="Unk"/>
    <m/>
    <x v="0"/>
    <s v="Splicing"/>
    <d v="1998-09-11T00:00:00"/>
    <x v="1626"/>
    <s v="20-29"/>
    <s v="MA"/>
    <s v="Splicer"/>
    <x v="0"/>
    <n v="12265"/>
    <s v="Asian"/>
    <s v="Married"/>
    <s v="Exceeds"/>
    <n v="5"/>
  </r>
  <r>
    <n v="2122"/>
    <s v="Tia"/>
    <s v="Kent"/>
    <d v="2021-06-11T00:00:00"/>
    <x v="235"/>
    <x v="3"/>
    <x v="1"/>
    <x v="0"/>
    <s v="William Thomas"/>
    <s v="tia.kent@bilearner.com"/>
    <s v="BPC"/>
    <s v="Active"/>
    <s v="Full-Time"/>
    <s v="Zone C"/>
    <s v="Temporary"/>
    <s v="Resignation"/>
    <s v="Company event positive along avoid."/>
    <x v="0"/>
    <s v="General - Con"/>
    <d v="1975-10-21T00:00:00"/>
    <x v="1627"/>
    <s v="50-59"/>
    <s v="MA"/>
    <s v="Locator"/>
    <x v="0"/>
    <n v="65636"/>
    <s v="Asian"/>
    <s v="Married"/>
    <s v="Needs Improvement"/>
    <n v="5"/>
  </r>
  <r>
    <n v="2123"/>
    <s v="Chace"/>
    <s v="Farley"/>
    <d v="2021-09-10T00:00:00"/>
    <x v="0"/>
    <x v="0"/>
    <x v="0"/>
    <x v="0"/>
    <s v="Jackie Tran"/>
    <s v="chace.farley@bilearner.com"/>
    <s v="CCDR"/>
    <s v="Active"/>
    <s v="Contract"/>
    <s v="Zone B"/>
    <s v="Temporary"/>
    <s v="Unk"/>
    <m/>
    <x v="0"/>
    <s v="Catv"/>
    <d v="1979-02-12T00:00:00"/>
    <x v="1628"/>
    <s v="40-49"/>
    <s v="MA"/>
    <s v="Project Manager"/>
    <x v="0"/>
    <n v="96364"/>
    <s v="White"/>
    <s v="Widowed"/>
    <s v="Exceeds"/>
    <n v="2"/>
  </r>
  <r>
    <n v="2124"/>
    <s v="Spencer"/>
    <s v="Hicks"/>
    <d v="2023-02-21T00:00:00"/>
    <x v="57"/>
    <x v="26"/>
    <x v="1"/>
    <x v="0"/>
    <s v="Kristin Lee"/>
    <s v="spencer.hicks@bilearner.com"/>
    <s v="SVG"/>
    <s v="Voluntarily Terminated"/>
    <s v="Contract"/>
    <s v="Zone B"/>
    <s v="Temporary"/>
    <s v="Voluntary"/>
    <s v="New serve test what conference management."/>
    <x v="0"/>
    <s v="Wireline Construction"/>
    <d v="1950-08-09T00:00:00"/>
    <x v="1629"/>
    <s v="70-79"/>
    <s v="MA"/>
    <s v="Laborer"/>
    <x v="0"/>
    <n v="42707"/>
    <s v="White"/>
    <s v="Single"/>
    <s v="Exceeds"/>
    <n v="2"/>
  </r>
  <r>
    <n v="2125"/>
    <s v="Leslie"/>
    <s v="Zamora"/>
    <d v="2019-08-09T00:00:00"/>
    <x v="0"/>
    <x v="0"/>
    <x v="0"/>
    <x v="0"/>
    <s v="Sean Ayers"/>
    <s v="leslie.zamora@bilearner.com"/>
    <s v="EW"/>
    <s v="Active"/>
    <s v="Full-Time"/>
    <s v="Zone B"/>
    <s v="Part-Time"/>
    <s v="Unk"/>
    <m/>
    <x v="0"/>
    <s v="Engineers"/>
    <d v="2001-05-30T00:00:00"/>
    <x v="1630"/>
    <s v="20-29"/>
    <s v="MA"/>
    <s v="Project Manager"/>
    <x v="0"/>
    <n v="1514"/>
    <s v="White"/>
    <s v="Divorced"/>
    <s v="Exceeds"/>
    <n v="4"/>
  </r>
  <r>
    <n v="2126"/>
    <s v="Chasity"/>
    <s v="Kennedy"/>
    <d v="2021-03-08T00:00:00"/>
    <x v="434"/>
    <x v="23"/>
    <x v="1"/>
    <x v="0"/>
    <s v="Steven Logan"/>
    <s v="chasity.kennedy@bilearner.com"/>
    <s v="MSC"/>
    <s v="Active"/>
    <s v="Part-Time"/>
    <s v="Zone C"/>
    <s v="Temporary"/>
    <s v="Involuntary"/>
    <s v="Will cut garden exist ability its human."/>
    <x v="0"/>
    <s v="Technology / It"/>
    <d v="1969-06-20T00:00:00"/>
    <x v="1631"/>
    <s v="50-59"/>
    <s v="MA"/>
    <s v="Helpdesk"/>
    <x v="0"/>
    <n v="35121"/>
    <s v="Black"/>
    <s v="Married"/>
    <s v="PIP"/>
    <n v="1"/>
  </r>
  <r>
    <n v="2127"/>
    <s v="Makena"/>
    <s v="Benitez"/>
    <d v="2019-07-20T00:00:00"/>
    <x v="0"/>
    <x v="0"/>
    <x v="0"/>
    <x v="0"/>
    <s v="Pamela Davis"/>
    <s v="makena.benitez@bilearner.com"/>
    <s v="TNS"/>
    <s v="Active"/>
    <s v="Contract"/>
    <s v="Zone A"/>
    <s v="Part-Time"/>
    <s v="Unk"/>
    <m/>
    <x v="0"/>
    <s v="Field Operations"/>
    <d v="1953-11-26T00:00:00"/>
    <x v="1147"/>
    <s v="70-79"/>
    <s v="MA"/>
    <s v="Foreman"/>
    <x v="0"/>
    <n v="36490"/>
    <s v="Black"/>
    <s v="Single"/>
    <s v="Needs Improvement"/>
    <n v="4"/>
  </r>
  <r>
    <n v="2128"/>
    <s v="Remington"/>
    <s v="Walton"/>
    <d v="2023-03-27T00:00:00"/>
    <x v="0"/>
    <x v="0"/>
    <x v="0"/>
    <x v="0"/>
    <s v="Catherine Lane"/>
    <s v="remington.walton@bilearner.com"/>
    <s v="PYZ"/>
    <s v="Active"/>
    <s v="Full-Time"/>
    <s v="Zone A"/>
    <s v="Temporary"/>
    <s v="Unk"/>
    <m/>
    <x v="0"/>
    <s v="Field Operations"/>
    <d v="1955-10-02T00:00:00"/>
    <x v="1632"/>
    <s v="70-79"/>
    <s v="MA"/>
    <s v="Foreman"/>
    <x v="0"/>
    <n v="85293"/>
    <s v="Black"/>
    <s v="Widowed"/>
    <s v="Needs Improvement"/>
    <n v="2"/>
  </r>
  <r>
    <n v="2129"/>
    <s v="Raina"/>
    <s v="Best"/>
    <d v="2019-10-07T00:00:00"/>
    <x v="0"/>
    <x v="0"/>
    <x v="0"/>
    <x v="0"/>
    <s v="Samantha Alexander"/>
    <s v="raina.best@bilearner.com"/>
    <s v="WBL"/>
    <s v="Active"/>
    <s v="Part-Time"/>
    <s v="Zone B"/>
    <s v="Temporary"/>
    <s v="Unk"/>
    <m/>
    <x v="0"/>
    <s v="Field Operations"/>
    <d v="1988-02-02T00:00:00"/>
    <x v="1633"/>
    <s v="30-39"/>
    <s v="MA"/>
    <s v="Technician"/>
    <x v="1"/>
    <n v="40632"/>
    <s v="Other"/>
    <s v="Divorced"/>
    <s v="Needs Improvement"/>
    <n v="2"/>
  </r>
  <r>
    <n v="2130"/>
    <s v="Paulina"/>
    <s v="Henderson"/>
    <d v="2022-12-13T00:00:00"/>
    <x v="0"/>
    <x v="0"/>
    <x v="0"/>
    <x v="0"/>
    <s v="Jade Quinn"/>
    <s v="paulina.henderson@bilearner.com"/>
    <s v="NEL"/>
    <s v="Active"/>
    <s v="Contract"/>
    <s v="Zone C"/>
    <s v="Part-Time"/>
    <s v="Unk"/>
    <m/>
    <x v="0"/>
    <s v="Field Operations"/>
    <d v="1973-02-24T00:00:00"/>
    <x v="1634"/>
    <s v="50-59"/>
    <s v="MA"/>
    <s v="Tower Hand"/>
    <x v="0"/>
    <n v="54337"/>
    <s v="Other"/>
    <s v="Married"/>
    <s v="Needs Improvement"/>
    <n v="1"/>
  </r>
  <r>
    <n v="2131"/>
    <s v="Kaiya"/>
    <s v="Marsh"/>
    <d v="2020-06-06T00:00:00"/>
    <x v="415"/>
    <x v="37"/>
    <x v="1"/>
    <x v="0"/>
    <s v="John Harvey"/>
    <s v="kaiya.marsh@bilearner.com"/>
    <s v="PL"/>
    <s v="Voluntarily Terminated"/>
    <s v="Part-Time"/>
    <s v="Zone C"/>
    <s v="Part-Time"/>
    <s v="Resignation"/>
    <s v="Dream enough treatment knowledge area."/>
    <x v="0"/>
    <s v="Field Operations"/>
    <d v="1951-03-12T00:00:00"/>
    <x v="1635"/>
    <s v="70-79"/>
    <s v="MA"/>
    <s v="Laborer"/>
    <x v="0"/>
    <n v="88590"/>
    <s v="Black"/>
    <s v="Widowed"/>
    <s v="Needs Improvement"/>
    <n v="4"/>
  </r>
  <r>
    <n v="2132"/>
    <s v="Scarlett"/>
    <s v="Brooks"/>
    <d v="2022-04-25T00:00:00"/>
    <x v="0"/>
    <x v="0"/>
    <x v="0"/>
    <x v="0"/>
    <s v="Christine Campbell"/>
    <s v="scarlett.brooks@bilearner.com"/>
    <s v="BPC"/>
    <s v="Active"/>
    <s v="Full-Time"/>
    <s v="Zone A"/>
    <s v="Full-Time"/>
    <s v="Unk"/>
    <m/>
    <x v="0"/>
    <s v="Fielders"/>
    <d v="1964-06-18T00:00:00"/>
    <x v="1636"/>
    <s v="60-69"/>
    <s v="MA"/>
    <s v="Technician"/>
    <x v="0"/>
    <n v="70052"/>
    <s v="Other"/>
    <s v="Widowed"/>
    <s v="Needs Improvement"/>
    <n v="2"/>
  </r>
  <r>
    <n v="2133"/>
    <s v="Makhi"/>
    <s v="Kramer"/>
    <d v="2020-07-28T00:00:00"/>
    <x v="0"/>
    <x v="0"/>
    <x v="0"/>
    <x v="0"/>
    <s v="Adriana Wood"/>
    <s v="makhi.kramer@bilearner.com"/>
    <s v="CCDR"/>
    <s v="Active"/>
    <s v="Contract"/>
    <s v="Zone A"/>
    <s v="Full-Time"/>
    <s v="Unk"/>
    <m/>
    <x v="0"/>
    <s v="Field Operations"/>
    <d v="1974-08-20T00:00:00"/>
    <x v="1637"/>
    <s v="50-59"/>
    <s v="MA"/>
    <s v="Tower Hand"/>
    <x v="0"/>
    <n v="88134"/>
    <s v="Black"/>
    <s v="Single"/>
    <s v="PIP"/>
    <n v="1"/>
  </r>
  <r>
    <n v="2134"/>
    <s v="Beatrice"/>
    <s v="Faulkner"/>
    <d v="2022-02-28T00:00:00"/>
    <x v="588"/>
    <x v="22"/>
    <x v="1"/>
    <x v="0"/>
    <s v="Vanessa Garcia"/>
    <s v="beatrice.faulkner@bilearner.com"/>
    <s v="SVG"/>
    <s v="Active"/>
    <s v="Part-Time"/>
    <s v="Zone B"/>
    <s v="Temporary"/>
    <s v="Resignation"/>
    <s v="Out always about must with ago here."/>
    <x v="0"/>
    <s v="Aerial"/>
    <d v="2001-07-09T00:00:00"/>
    <x v="791"/>
    <s v="20-29"/>
    <s v="MA"/>
    <s v="Foreman"/>
    <x v="0"/>
    <n v="36904"/>
    <s v="Hispanic"/>
    <s v="Widowed"/>
    <s v="Exceeds"/>
    <n v="2"/>
  </r>
  <r>
    <n v="2135"/>
    <s v="Valeria"/>
    <s v="Mayo"/>
    <d v="2021-10-25T00:00:00"/>
    <x v="135"/>
    <x v="22"/>
    <x v="1"/>
    <x v="0"/>
    <s v="Shaun Barr"/>
    <s v="valeria.mayo@bilearner.com"/>
    <s v="EW"/>
    <s v="Active"/>
    <s v="Contract"/>
    <s v="Zone A"/>
    <s v="Part-Time"/>
    <s v="Voluntary"/>
    <s v="Board from heart ago allow list."/>
    <x v="0"/>
    <s v="Engineers"/>
    <d v="1955-04-25T00:00:00"/>
    <x v="1638"/>
    <s v="70-79"/>
    <s v="MA"/>
    <s v="Technician"/>
    <x v="0"/>
    <n v="65653"/>
    <s v="Asian"/>
    <s v="Married"/>
    <s v="Exceeds"/>
    <n v="2"/>
  </r>
  <r>
    <n v="2136"/>
    <s v="Darrell"/>
    <s v="Vaughan"/>
    <d v="2018-09-12T00:00:00"/>
    <x v="589"/>
    <x v="37"/>
    <x v="1"/>
    <x v="0"/>
    <s v="Elizabeth Ray"/>
    <s v="darrell.vaughan@bilearner.com"/>
    <s v="MSC"/>
    <s v="Active"/>
    <s v="Part-Time"/>
    <s v="Zone A"/>
    <s v="Part-Time"/>
    <s v="Involuntary"/>
    <s v="Despite expect democratic then affect toward."/>
    <x v="0"/>
    <s v="Underground"/>
    <d v="1991-10-08T00:00:00"/>
    <x v="1639"/>
    <s v="30-39"/>
    <s v="MA"/>
    <s v="Labor"/>
    <x v="0"/>
    <n v="19006"/>
    <s v="Other"/>
    <s v="Divorced"/>
    <s v="Exceeds"/>
    <n v="1"/>
  </r>
  <r>
    <n v="2137"/>
    <s v="Carlos"/>
    <s v="Murphy"/>
    <d v="2022-12-31T00:00:00"/>
    <x v="590"/>
    <x v="11"/>
    <x v="1"/>
    <x v="2"/>
    <s v="Joseph Guerra"/>
    <s v="carlos.murphy@bilearner.com"/>
    <s v="CCDR"/>
    <s v="Future Start"/>
    <s v="Contract"/>
    <s v="Zone B"/>
    <s v="Full-Time"/>
    <s v="Involuntary"/>
    <s v="Fight perhaps along western."/>
    <x v="0"/>
    <s v="General - Con"/>
    <d v="1962-02-21T00:00:00"/>
    <x v="1640"/>
    <s v="60-69"/>
    <s v="MA"/>
    <s v="Laborer"/>
    <x v="0"/>
    <n v="53948"/>
    <s v="Black"/>
    <s v="Married"/>
    <s v="Exceeds"/>
    <n v="5"/>
  </r>
  <r>
    <n v="2138"/>
    <s v="Wilson"/>
    <s v="Sloan"/>
    <d v="2021-11-04T00:00:00"/>
    <x v="340"/>
    <x v="23"/>
    <x v="1"/>
    <x v="2"/>
    <s v="Charles Castillo"/>
    <s v="wilson.sloan@bilearner.com"/>
    <s v="EW"/>
    <s v="Active"/>
    <s v="Contract"/>
    <s v="Zone C"/>
    <s v="Temporary"/>
    <s v="Involuntary"/>
    <s v="Direction garden particularly trial."/>
    <x v="0"/>
    <s v="Project Management - Con"/>
    <d v="1966-08-11T00:00:00"/>
    <x v="1641"/>
    <s v="50-59"/>
    <s v="MA"/>
    <s v="Evp"/>
    <x v="0"/>
    <n v="69346"/>
    <s v="Hispanic"/>
    <s v="Divorced"/>
    <s v="Exceeds"/>
    <n v="2"/>
  </r>
  <r>
    <n v="2139"/>
    <s v="Kaleb"/>
    <s v="Elliott"/>
    <d v="2020-05-05T00:00:00"/>
    <x v="0"/>
    <x v="0"/>
    <x v="0"/>
    <x v="2"/>
    <s v="Laura Fernandez"/>
    <s v="kaleb.elliott@bilearner.com"/>
    <s v="MSC"/>
    <s v="Active"/>
    <s v="Part-Time"/>
    <s v="Zone B"/>
    <s v="Full-Time"/>
    <s v="Unk"/>
    <m/>
    <x v="0"/>
    <s v="Aerial"/>
    <d v="1968-03-30T00:00:00"/>
    <x v="1642"/>
    <s v="50-59"/>
    <s v="MA"/>
    <s v="Laborer"/>
    <x v="0"/>
    <n v="3763"/>
    <s v="White"/>
    <s v="Widowed"/>
    <s v="Exceeds"/>
    <n v="2"/>
  </r>
  <r>
    <n v="2140"/>
    <s v="Harley"/>
    <s v="Jones"/>
    <d v="2020-12-08T00:00:00"/>
    <x v="0"/>
    <x v="0"/>
    <x v="0"/>
    <x v="2"/>
    <s v="Christine Bryant"/>
    <s v="harley.jones@bilearner.com"/>
    <s v="NEL"/>
    <s v="Active"/>
    <s v="Contract"/>
    <s v="Zone A"/>
    <s v="Part-Time"/>
    <s v="Unk"/>
    <m/>
    <x v="0"/>
    <s v="Engineers"/>
    <d v="1969-08-22T00:00:00"/>
    <x v="1643"/>
    <s v="50-59"/>
    <s v="MA"/>
    <s v="Supervisor"/>
    <x v="0"/>
    <n v="74489"/>
    <s v="Black"/>
    <s v="Widowed"/>
    <s v="Exceeds"/>
    <n v="2"/>
  </r>
  <r>
    <n v="2141"/>
    <s v="Casey"/>
    <s v="Dixon"/>
    <d v="2018-09-29T00:00:00"/>
    <x v="326"/>
    <x v="53"/>
    <x v="1"/>
    <x v="2"/>
    <s v="Andrea Simmons"/>
    <s v="casey.dixon@bilearner.com"/>
    <s v="PL"/>
    <s v="Active"/>
    <s v="Contract"/>
    <s v="Zone C"/>
    <s v="Full-Time"/>
    <s v="Resignation"/>
    <s v="Many with summer."/>
    <x v="0"/>
    <s v="Aerial"/>
    <d v="1946-07-25T00:00:00"/>
    <x v="1644"/>
    <s v="70-79"/>
    <s v="MA"/>
    <s v="Foreman"/>
    <x v="0"/>
    <n v="73814"/>
    <s v="Hispanic"/>
    <s v="Married"/>
    <s v="Exceeds"/>
    <n v="2"/>
  </r>
  <r>
    <n v="2142"/>
    <s v="Josue"/>
    <s v="Gentry"/>
    <d v="2020-01-09T00:00:00"/>
    <x v="278"/>
    <x v="28"/>
    <x v="1"/>
    <x v="2"/>
    <s v="Jill Hubbard"/>
    <s v="josue.gentry@bilearner.com"/>
    <s v="PYZ"/>
    <s v="Active"/>
    <s v="Contract"/>
    <s v="Zone A"/>
    <s v="Temporary"/>
    <s v="Involuntary"/>
    <s v="Often his world its threat last."/>
    <x v="0"/>
    <s v="Engineers"/>
    <d v="1965-01-25T00:00:00"/>
    <x v="1645"/>
    <s v="60-69"/>
    <s v="MA"/>
    <s v="Engineer"/>
    <x v="0"/>
    <n v="40697"/>
    <s v="Other"/>
    <s v="Widowed"/>
    <s v="Exceeds"/>
    <n v="2"/>
  </r>
  <r>
    <n v="2143"/>
    <s v="Adelaide"/>
    <s v="Meyer"/>
    <d v="2020-07-01T00:00:00"/>
    <x v="553"/>
    <x v="41"/>
    <x v="1"/>
    <x v="2"/>
    <s v="Jessica Morales"/>
    <s v="adelaide.meyer@bilearner.com"/>
    <s v="SVG"/>
    <s v="Future Start"/>
    <s v="Contract"/>
    <s v="Zone A"/>
    <s v="Temporary"/>
    <s v="Involuntary"/>
    <s v="Gas group whose within step clear choose."/>
    <x v="0"/>
    <s v="Yard (Material Handling)"/>
    <d v="1994-01-25T00:00:00"/>
    <x v="1646"/>
    <s v="30-39"/>
    <s v="MA"/>
    <s v="Coordinator"/>
    <x v="0"/>
    <n v="46121"/>
    <s v="Asian"/>
    <s v="Divorced"/>
    <s v="Exceeds"/>
    <n v="1"/>
  </r>
  <r>
    <n v="2144"/>
    <s v="Pierre"/>
    <s v="Craig"/>
    <d v="2022-08-25T00:00:00"/>
    <x v="0"/>
    <x v="0"/>
    <x v="0"/>
    <x v="2"/>
    <s v="Matthew Valdez"/>
    <s v="pierre.craig@bilearner.com"/>
    <s v="TNS"/>
    <s v="Active"/>
    <s v="Full-Time"/>
    <s v="Zone B"/>
    <s v="Temporary"/>
    <s v="Unk"/>
    <m/>
    <x v="0"/>
    <s v="Field Operations"/>
    <d v="1998-01-28T00:00:00"/>
    <x v="1647"/>
    <s v="20-29"/>
    <s v="MA"/>
    <s v="Laborer"/>
    <x v="0"/>
    <n v="80572"/>
    <s v="Hispanic"/>
    <s v="Divorced"/>
    <s v="Exceeds"/>
    <n v="2"/>
  </r>
  <r>
    <n v="2145"/>
    <s v="Leo"/>
    <s v="Hickman"/>
    <d v="2019-02-27T00:00:00"/>
    <x v="0"/>
    <x v="0"/>
    <x v="0"/>
    <x v="2"/>
    <s v="Alex Price"/>
    <s v="leo.hickman@bilearner.com"/>
    <s v="WBL"/>
    <s v="Active"/>
    <s v="Full-Time"/>
    <s v="Zone A"/>
    <s v="Full-Time"/>
    <s v="Unk"/>
    <m/>
    <x v="0"/>
    <s v="General - Sga"/>
    <d v="1989-10-04T00:00:00"/>
    <x v="1648"/>
    <s v="30-39"/>
    <s v="MA"/>
    <s v="Coordinator"/>
    <x v="0"/>
    <n v="58886"/>
    <s v="Other"/>
    <s v="Divorced"/>
    <s v="Exceeds"/>
    <n v="1"/>
  </r>
  <r>
    <n v="2146"/>
    <s v="Frankie"/>
    <s v="Franklin"/>
    <d v="2019-12-25T00:00:00"/>
    <x v="591"/>
    <x v="29"/>
    <x v="1"/>
    <x v="0"/>
    <s v="Jerry Peters"/>
    <s v="frankie.franklin@bilearner.com"/>
    <s v="MSC"/>
    <s v="Voluntarily Terminated"/>
    <s v="Full-Time"/>
    <s v="Zone A"/>
    <s v="Temporary"/>
    <s v="Resignation"/>
    <s v="Line close that rich."/>
    <x v="0"/>
    <s v="Splicing"/>
    <d v="1943-11-03T00:00:00"/>
    <x v="1649"/>
    <s v="80-89"/>
    <s v="MA"/>
    <s v="Model Assistant"/>
    <x v="0"/>
    <n v="73772"/>
    <s v="Other"/>
    <s v="Divorced"/>
    <s v="Exceeds"/>
    <n v="2"/>
  </r>
  <r>
    <n v="2147"/>
    <s v="Vance"/>
    <s v="Cain"/>
    <d v="2020-08-14T00:00:00"/>
    <x v="592"/>
    <x v="1"/>
    <x v="1"/>
    <x v="0"/>
    <s v="Jessica Myers"/>
    <s v="vance.cain@bilearner.com"/>
    <s v="NEL"/>
    <s v="Active"/>
    <s v="Contract"/>
    <s v="Zone B"/>
    <s v="Temporary"/>
    <s v="Involuntary"/>
    <s v="Gas also suffer air support size make."/>
    <x v="0"/>
    <s v="Aerial"/>
    <d v="1981-11-06T00:00:00"/>
    <x v="1650"/>
    <s v="40-49"/>
    <s v="MA"/>
    <s v="Lineman"/>
    <x v="0"/>
    <n v="80599"/>
    <s v="Hispanic"/>
    <s v="Divorced"/>
    <s v="Exceeds"/>
    <n v="4"/>
  </r>
  <r>
    <n v="2148"/>
    <s v="Joel"/>
    <s v="Koch"/>
    <d v="2021-07-30T00:00:00"/>
    <x v="0"/>
    <x v="0"/>
    <x v="0"/>
    <x v="0"/>
    <s v="Andrea Morales"/>
    <s v="joel.koch@bilearner.com"/>
    <s v="PL"/>
    <s v="Active"/>
    <s v="Full-Time"/>
    <s v="Zone A"/>
    <s v="Full-Time"/>
    <s v="Unk"/>
    <m/>
    <x v="0"/>
    <s v="Splicing"/>
    <d v="1949-04-21T00:00:00"/>
    <x v="1651"/>
    <s v="70-79"/>
    <s v="MA"/>
    <s v="Splicer"/>
    <x v="0"/>
    <n v="75427"/>
    <s v="Black"/>
    <s v="Widowed"/>
    <s v="Exceeds"/>
    <n v="5"/>
  </r>
  <r>
    <n v="2149"/>
    <s v="Cheyanne"/>
    <s v="Hess"/>
    <d v="2021-05-02T00:00:00"/>
    <x v="298"/>
    <x v="7"/>
    <x v="1"/>
    <x v="0"/>
    <s v="Charles Williams"/>
    <s v="cheyanne.hess@bilearner.com"/>
    <s v="PYZ"/>
    <s v="Voluntarily Terminated"/>
    <s v="Full-Time"/>
    <s v="Zone A"/>
    <s v="Temporary"/>
    <s v="Involuntary"/>
    <s v="Development produce health drop should."/>
    <x v="0"/>
    <s v="Project Management - Con"/>
    <d v="1997-03-26T00:00:00"/>
    <x v="1652"/>
    <s v="20-29"/>
    <s v="MA"/>
    <s v="Coordinator"/>
    <x v="0"/>
    <n v="90636"/>
    <s v="White"/>
    <s v="Single"/>
    <s v="Exceeds"/>
    <n v="5"/>
  </r>
  <r>
    <n v="2150"/>
    <s v="Ishaan"/>
    <s v="Sheppard"/>
    <d v="2023-01-21T00:00:00"/>
    <x v="593"/>
    <x v="8"/>
    <x v="1"/>
    <x v="0"/>
    <s v="Eric Rivera"/>
    <s v="ishaan.sheppard@bilearner.com"/>
    <s v="SVG"/>
    <s v="Active"/>
    <s v="Full-Time"/>
    <s v="Zone B"/>
    <s v="Full-Time"/>
    <s v="Voluntary"/>
    <s v="Onto brother heavy this job."/>
    <x v="0"/>
    <s v="Splicing"/>
    <d v="1971-10-06T00:00:00"/>
    <x v="1653"/>
    <s v="50-59"/>
    <s v="MA"/>
    <s v="Splicer"/>
    <x v="0"/>
    <n v="73850"/>
    <s v="Asian"/>
    <s v="Widowed"/>
    <s v="Exceeds"/>
    <n v="5"/>
  </r>
  <r>
    <n v="2151"/>
    <s v="Areli"/>
    <s v="Mitchell"/>
    <d v="2021-01-20T00:00:00"/>
    <x v="298"/>
    <x v="17"/>
    <x v="1"/>
    <x v="0"/>
    <s v="Jimmy Watkins"/>
    <s v="areli.mitchell@bilearner.com"/>
    <s v="TNS"/>
    <s v="Active"/>
    <s v="Contract"/>
    <s v="Zone B"/>
    <s v="Temporary"/>
    <s v="Involuntary"/>
    <s v="Cut mind yard third."/>
    <x v="0"/>
    <s v="Fielders"/>
    <d v="1950-12-05T00:00:00"/>
    <x v="1654"/>
    <s v="70-79"/>
    <s v="MA"/>
    <s v="Engineer"/>
    <x v="0"/>
    <n v="47622"/>
    <s v="Hispanic"/>
    <s v="Married"/>
    <s v="Exceeds"/>
    <n v="1"/>
  </r>
  <r>
    <n v="2152"/>
    <s v="Alexis"/>
    <s v="Kirby"/>
    <d v="2020-10-07T00:00:00"/>
    <x v="0"/>
    <x v="0"/>
    <x v="0"/>
    <x v="0"/>
    <s v="Keith Odonnell"/>
    <s v="alexis.kirby@bilearner.com"/>
    <s v="WBL"/>
    <s v="Active"/>
    <s v="Part-Time"/>
    <s v="Zone C"/>
    <s v="Temporary"/>
    <s v="Unk"/>
    <m/>
    <x v="0"/>
    <s v="Engineers"/>
    <d v="1956-01-07T00:00:00"/>
    <x v="1345"/>
    <s v="60-69"/>
    <s v="MA"/>
    <s v="Project Manager"/>
    <x v="0"/>
    <n v="70069"/>
    <s v="White"/>
    <s v="Widowed"/>
    <s v="Exceeds"/>
    <n v="2"/>
  </r>
  <r>
    <n v="2153"/>
    <s v="Alfred"/>
    <s v="Caldwell"/>
    <d v="2019-06-15T00:00:00"/>
    <x v="0"/>
    <x v="0"/>
    <x v="0"/>
    <x v="0"/>
    <s v="Isaiah Giles"/>
    <s v="alfred.caldwell@bilearner.com"/>
    <s v="BPC"/>
    <s v="Active"/>
    <s v="Contract"/>
    <s v="Zone C"/>
    <s v="Part-Time"/>
    <s v="Unk"/>
    <m/>
    <x v="0"/>
    <s v="Project Management - Con"/>
    <d v="1944-09-10T00:00:00"/>
    <x v="1655"/>
    <s v="80-89"/>
    <s v="MA"/>
    <s v="Model Assistant"/>
    <x v="0"/>
    <n v="58613"/>
    <s v="Other"/>
    <s v="Married"/>
    <s v="Exceeds"/>
    <n v="4"/>
  </r>
  <r>
    <n v="2154"/>
    <s v="Julianna"/>
    <s v="Vang"/>
    <d v="2022-04-28T00:00:00"/>
    <x v="0"/>
    <x v="0"/>
    <x v="0"/>
    <x v="0"/>
    <s v="Steven Mccarthy"/>
    <s v="julianna.vang@bilearner.com"/>
    <s v="CCDR"/>
    <s v="Active"/>
    <s v="Part-Time"/>
    <s v="Zone A"/>
    <s v="Temporary"/>
    <s v="Unk"/>
    <m/>
    <x v="0"/>
    <s v="Field Operations"/>
    <d v="1975-09-08T00:00:00"/>
    <x v="1656"/>
    <s v="50-59"/>
    <s v="MA"/>
    <s v="Driller"/>
    <x v="1"/>
    <n v="3793"/>
    <s v="Other"/>
    <s v="Married"/>
    <s v="Exceeds"/>
    <n v="4"/>
  </r>
  <r>
    <n v="2155"/>
    <s v="Arthur"/>
    <s v="Wilson"/>
    <d v="2019-06-29T00:00:00"/>
    <x v="594"/>
    <x v="35"/>
    <x v="1"/>
    <x v="0"/>
    <s v="Jesse Montoya"/>
    <s v="arthur.wilson@bilearner.com"/>
    <s v="EW"/>
    <s v="Voluntarily Terminated"/>
    <s v="Part-Time"/>
    <s v="Zone B"/>
    <s v="Full-Time"/>
    <s v="Resignation"/>
    <s v="See take music any idea same military."/>
    <x v="0"/>
    <s v="Finance &amp; Accounting"/>
    <d v="1942-02-24T00:00:00"/>
    <x v="582"/>
    <s v="80-89"/>
    <s v="MA"/>
    <s v="Coordinator"/>
    <x v="0"/>
    <n v="72455"/>
    <s v="Other"/>
    <s v="Single"/>
    <s v="Exceeds"/>
    <n v="4"/>
  </r>
  <r>
    <n v="2156"/>
    <s v="Ariel"/>
    <s v="Osborn"/>
    <d v="2018-09-11T00:00:00"/>
    <x v="595"/>
    <x v="18"/>
    <x v="1"/>
    <x v="0"/>
    <s v="Melissa Glass"/>
    <s v="ariel.osborn@bilearner.com"/>
    <s v="MSC"/>
    <s v="Active"/>
    <s v="Part-Time"/>
    <s v="Zone B"/>
    <s v="Temporary"/>
    <s v="Voluntary"/>
    <s v="Over still care thought to."/>
    <x v="0"/>
    <s v="Executive"/>
    <d v="1989-01-29T00:00:00"/>
    <x v="515"/>
    <s v="30-39"/>
    <s v="MA"/>
    <s v="Manager"/>
    <x v="0"/>
    <n v="94916"/>
    <s v="Black"/>
    <s v="Widowed"/>
    <s v="Exceeds"/>
    <n v="3"/>
  </r>
  <r>
    <n v="2157"/>
    <s v="Ansley"/>
    <s v="Arias"/>
    <d v="2020-05-15T00:00:00"/>
    <x v="238"/>
    <x v="23"/>
    <x v="1"/>
    <x v="0"/>
    <s v="Heather Swanson"/>
    <s v="ansley.arias@bilearner.com"/>
    <s v="NEL"/>
    <s v="Active"/>
    <s v="Contract"/>
    <s v="Zone A"/>
    <s v="Full-Time"/>
    <s v="Retirement"/>
    <s v="West run alone address week wear."/>
    <x v="0"/>
    <s v="General - Sga"/>
    <d v="1950-02-02T00:00:00"/>
    <x v="1657"/>
    <s v="70-79"/>
    <s v="MA"/>
    <s v="Assistant"/>
    <x v="0"/>
    <n v="1687"/>
    <s v="Asian"/>
    <s v="Married"/>
    <s v="Exceeds"/>
    <n v="4"/>
  </r>
  <r>
    <n v="2158"/>
    <s v="Melany"/>
    <s v="Stafford"/>
    <d v="2023-02-23T00:00:00"/>
    <x v="0"/>
    <x v="0"/>
    <x v="0"/>
    <x v="0"/>
    <s v="Scott Baker"/>
    <s v="melany.stafford@bilearner.com"/>
    <s v="PL"/>
    <s v="Active"/>
    <s v="Full-Time"/>
    <s v="Zone B"/>
    <s v="Full-Time"/>
    <s v="Unk"/>
    <m/>
    <x v="0"/>
    <s v="Field Operations"/>
    <d v="1962-07-07T00:00:00"/>
    <x v="1658"/>
    <s v="60-69"/>
    <s v="MA"/>
    <s v="Foreman"/>
    <x v="0"/>
    <n v="54978"/>
    <s v="White"/>
    <s v="Married"/>
    <s v="Exceeds"/>
    <n v="3"/>
  </r>
  <r>
    <n v="2159"/>
    <s v="Matias"/>
    <s v="Burns"/>
    <d v="2021-03-23T00:00:00"/>
    <x v="459"/>
    <x v="16"/>
    <x v="1"/>
    <x v="0"/>
    <s v="James Medina"/>
    <s v="matias.burns@bilearner.com"/>
    <s v="PYZ"/>
    <s v="Active"/>
    <s v="Full-Time"/>
    <s v="Zone C"/>
    <s v="Temporary"/>
    <s v="Resignation"/>
    <s v="Major actually hot cell."/>
    <x v="0"/>
    <s v="Aerial"/>
    <d v="1983-05-31T00:00:00"/>
    <x v="1659"/>
    <s v="40-49"/>
    <s v="MA"/>
    <s v="Lineman"/>
    <x v="0"/>
    <n v="73141"/>
    <s v="White"/>
    <s v="Widowed"/>
    <s v="Exceeds"/>
    <n v="5"/>
  </r>
  <r>
    <n v="2160"/>
    <s v="Aden"/>
    <s v="George"/>
    <d v="2022-11-07T00:00:00"/>
    <x v="596"/>
    <x v="26"/>
    <x v="1"/>
    <x v="0"/>
    <s v="Tyler Sexton"/>
    <s v="aden.george@bilearner.com"/>
    <s v="SVG"/>
    <s v="Active"/>
    <s v="Full-Time"/>
    <s v="Zone A"/>
    <s v="Part-Time"/>
    <s v="Involuntary"/>
    <s v="Glass agree upon picture that production."/>
    <x v="0"/>
    <s v="General - Con"/>
    <d v="1988-05-22T00:00:00"/>
    <x v="1660"/>
    <s v="30-39"/>
    <s v="MA"/>
    <s v="Laborer"/>
    <x v="0"/>
    <n v="5804"/>
    <s v="Other"/>
    <s v="Married"/>
    <s v="Exceeds"/>
    <n v="3"/>
  </r>
  <r>
    <n v="2161"/>
    <s v="Rodolfo"/>
    <s v="Franklin"/>
    <d v="2021-05-19T00:00:00"/>
    <x v="0"/>
    <x v="0"/>
    <x v="0"/>
    <x v="0"/>
    <s v="Karen Frank"/>
    <s v="rodolfo.franklin@bilearner.com"/>
    <s v="TNS"/>
    <s v="Active"/>
    <s v="Contract"/>
    <s v="Zone C"/>
    <s v="Full-Time"/>
    <s v="Unk"/>
    <m/>
    <x v="0"/>
    <s v="Project Management - Con"/>
    <d v="1951-05-26T00:00:00"/>
    <x v="1661"/>
    <s v="70-79"/>
    <s v="MA"/>
    <s v="Engineer"/>
    <x v="0"/>
    <n v="61393"/>
    <s v="Asian"/>
    <s v="Single"/>
    <s v="Exceeds"/>
    <n v="3"/>
  </r>
  <r>
    <n v="2162"/>
    <s v="Juliet"/>
    <s v="Wall"/>
    <d v="2021-01-02T00:00:00"/>
    <x v="0"/>
    <x v="0"/>
    <x v="0"/>
    <x v="2"/>
    <s v="Emily Mills"/>
    <s v="juliet.wall@bilearner.com"/>
    <s v="WBL"/>
    <s v="Active"/>
    <s v="Full-Time"/>
    <s v="Zone B"/>
    <s v="Temporary"/>
    <s v="Unk"/>
    <m/>
    <x v="0"/>
    <s v="Project Management - Con"/>
    <d v="1970-04-05T00:00:00"/>
    <x v="1662"/>
    <s v="50-59"/>
    <s v="MA"/>
    <s v="Project Manager"/>
    <x v="0"/>
    <n v="53999"/>
    <s v="Asian"/>
    <s v="Married"/>
    <s v="Exceeds"/>
    <n v="3"/>
  </r>
  <r>
    <n v="2163"/>
    <s v="London"/>
    <s v="Contreras"/>
    <d v="2019-03-26T00:00:00"/>
    <x v="0"/>
    <x v="0"/>
    <x v="0"/>
    <x v="2"/>
    <s v="Anna Garcia"/>
    <s v="london.contreras@bilearner.com"/>
    <s v="NEL"/>
    <s v="Active"/>
    <s v="Contract"/>
    <s v="Zone B"/>
    <s v="Full-Time"/>
    <s v="Unk"/>
    <m/>
    <x v="0"/>
    <s v="General - Sga"/>
    <d v="1966-11-19T00:00:00"/>
    <x v="1663"/>
    <s v="50-59"/>
    <s v="MA"/>
    <s v="Lineman"/>
    <x v="0"/>
    <n v="32240"/>
    <s v="White"/>
    <s v="Married"/>
    <s v="Exceeds"/>
    <n v="1"/>
  </r>
  <r>
    <n v="2164"/>
    <s v="Kyler"/>
    <s v="Burton"/>
    <d v="2020-09-28T00:00:00"/>
    <x v="0"/>
    <x v="0"/>
    <x v="0"/>
    <x v="2"/>
    <s v="Jennifer Moore"/>
    <s v="kyler.burton@bilearner.com"/>
    <s v="PL"/>
    <s v="Active"/>
    <s v="Part-Time"/>
    <s v="Zone C"/>
    <s v="Full-Time"/>
    <s v="Unk"/>
    <m/>
    <x v="0"/>
    <s v="General - Eng"/>
    <d v="1950-07-27T00:00:00"/>
    <x v="1664"/>
    <s v="70-79"/>
    <s v="MA"/>
    <s v="Technician"/>
    <x v="0"/>
    <n v="95333"/>
    <s v="Black"/>
    <s v="Divorced"/>
    <s v="Exceeds"/>
    <n v="3"/>
  </r>
  <r>
    <n v="2165"/>
    <s v="Yasmine"/>
    <s v="Hughes"/>
    <d v="2019-03-16T00:00:00"/>
    <x v="597"/>
    <x v="10"/>
    <x v="1"/>
    <x v="2"/>
    <s v="Tracey Cox"/>
    <s v="yasmine.hughes@bilearner.com"/>
    <s v="BPC"/>
    <s v="Active"/>
    <s v="Contract"/>
    <s v="Zone C"/>
    <s v="Full-Time"/>
    <s v="Involuntary"/>
    <s v="Line know television."/>
    <x v="0"/>
    <s v="Field Operations"/>
    <d v="1948-02-06T00:00:00"/>
    <x v="1665"/>
    <s v="70-79"/>
    <s v="MA"/>
    <s v="Laborer"/>
    <x v="0"/>
    <n v="26451"/>
    <s v="Asian"/>
    <s v="Divorced"/>
    <s v="Exceeds"/>
    <n v="3"/>
  </r>
  <r>
    <n v="2166"/>
    <s v="Dillon"/>
    <s v="Sullivan"/>
    <d v="2019-03-20T00:00:00"/>
    <x v="0"/>
    <x v="0"/>
    <x v="0"/>
    <x v="2"/>
    <s v="Michelle Kennedy"/>
    <s v="dillon.sullivan@bilearner.com"/>
    <s v="CCDR"/>
    <s v="Active"/>
    <s v="Contract"/>
    <s v="Zone B"/>
    <s v="Part-Time"/>
    <s v="Unk"/>
    <m/>
    <x v="0"/>
    <s v="Field Operations"/>
    <d v="1997-09-09T00:00:00"/>
    <x v="190"/>
    <s v="20-29"/>
    <s v="MA"/>
    <s v="Operator"/>
    <x v="0"/>
    <n v="7438"/>
    <s v="Asian"/>
    <s v="Widowed"/>
    <s v="Exceeds"/>
    <n v="3"/>
  </r>
  <r>
    <n v="2167"/>
    <s v="Kendrick"/>
    <s v="Ashley"/>
    <d v="2018-12-30T00:00:00"/>
    <x v="598"/>
    <x v="23"/>
    <x v="1"/>
    <x v="2"/>
    <s v="Theresa Olson"/>
    <s v="kendrick.ashley@bilearner.com"/>
    <s v="SVG"/>
    <s v="Future Start"/>
    <s v="Part-Time"/>
    <s v="Zone B"/>
    <s v="Temporary"/>
    <s v="Voluntary"/>
    <s v="Maintain race expert cost continue store."/>
    <x v="0"/>
    <s v="Technology / It"/>
    <d v="1991-11-27T00:00:00"/>
    <x v="1666"/>
    <s v="30-39"/>
    <s v="MA"/>
    <s v="Administrator"/>
    <x v="0"/>
    <n v="5348"/>
    <s v="Hispanic"/>
    <s v="Divorced"/>
    <s v="Exceeds"/>
    <n v="3"/>
  </r>
  <r>
    <n v="2168"/>
    <s v="Rashad"/>
    <s v="Mayo"/>
    <d v="2018-08-08T00:00:00"/>
    <x v="0"/>
    <x v="0"/>
    <x v="0"/>
    <x v="2"/>
    <s v="Denise Roach"/>
    <s v="rashad.mayo@bilearner.com"/>
    <s v="EW"/>
    <s v="Active"/>
    <s v="Part-Time"/>
    <s v="Zone B"/>
    <s v="Full-Time"/>
    <s v="Unk"/>
    <m/>
    <x v="0"/>
    <s v="Field Operations"/>
    <d v="1995-01-16T00:00:00"/>
    <x v="1667"/>
    <s v="30-39"/>
    <s v="MA"/>
    <s v="Technician"/>
    <x v="0"/>
    <n v="26000"/>
    <s v="Black"/>
    <s v="Divorced"/>
    <s v="Exceeds"/>
    <n v="3"/>
  </r>
  <r>
    <n v="2169"/>
    <s v="Larissa"/>
    <s v="Warner"/>
    <d v="2020-07-04T00:00:00"/>
    <x v="599"/>
    <x v="36"/>
    <x v="1"/>
    <x v="2"/>
    <s v="Sarah Harrison"/>
    <s v="larissa.warner@bilearner.com"/>
    <s v="MSC"/>
    <s v="Active"/>
    <s v="Full-Time"/>
    <s v="Zone A"/>
    <s v="Full-Time"/>
    <s v="Retirement"/>
    <s v="Method suggest leave process deep tough seek."/>
    <x v="0"/>
    <s v="General - Con"/>
    <d v="1995-12-26T00:00:00"/>
    <x v="1668"/>
    <s v="20-29"/>
    <s v="MA"/>
    <s v="Flagger"/>
    <x v="0"/>
    <n v="81396"/>
    <s v="Black"/>
    <s v="Widowed"/>
    <s v="Exceeds"/>
    <n v="3"/>
  </r>
  <r>
    <n v="2170"/>
    <s v="Delilah"/>
    <s v="Cooke"/>
    <d v="2023-01-29T00:00:00"/>
    <x v="0"/>
    <x v="0"/>
    <x v="0"/>
    <x v="0"/>
    <s v="Shawn Prince"/>
    <s v="delilah.cooke@bilearner.com"/>
    <s v="PL"/>
    <s v="Active"/>
    <s v="Full-Time"/>
    <s v="Zone C"/>
    <s v="Part-Time"/>
    <s v="Unk"/>
    <m/>
    <x v="0"/>
    <s v="Wireline Construction"/>
    <d v="1950-06-17T00:00:00"/>
    <x v="1669"/>
    <s v="70-79"/>
    <s v="MA"/>
    <s v="Billing"/>
    <x v="0"/>
    <n v="65842"/>
    <s v="Black"/>
    <s v="Widowed"/>
    <s v="Exceeds"/>
    <n v="3"/>
  </r>
  <r>
    <n v="2171"/>
    <s v="Simone"/>
    <s v="Sharp"/>
    <d v="2021-08-09T00:00:00"/>
    <x v="327"/>
    <x v="28"/>
    <x v="1"/>
    <x v="0"/>
    <s v="Nicholas Ho"/>
    <s v="simone.sharp@bilearner.com"/>
    <s v="BPC"/>
    <s v="Active"/>
    <s v="Full-Time"/>
    <s v="Zone A"/>
    <s v="Part-Time"/>
    <s v="Resignation"/>
    <s v="Change lose be mention blue rise society."/>
    <x v="0"/>
    <s v="Executive"/>
    <d v="1992-02-11T00:00:00"/>
    <x v="1670"/>
    <s v="30-39"/>
    <s v="MA"/>
    <s v="Executive Assistant"/>
    <x v="0"/>
    <n v="34460"/>
    <s v="Hispanic"/>
    <s v="Married"/>
    <s v="Exceeds"/>
    <n v="3"/>
  </r>
  <r>
    <n v="2172"/>
    <s v="Cristofer"/>
    <s v="Mcbride"/>
    <d v="2021-05-16T00:00:00"/>
    <x v="600"/>
    <x v="7"/>
    <x v="1"/>
    <x v="0"/>
    <s v="Jennifer Collins"/>
    <s v="cristofer.mcbride@bilearner.com"/>
    <s v="CCDR"/>
    <s v="Voluntarily Terminated"/>
    <s v="Part-Time"/>
    <s v="Zone C"/>
    <s v="Temporary"/>
    <s v="Retirement"/>
    <s v="Cost he international center head."/>
    <x v="0"/>
    <s v="Field Operations"/>
    <d v="1994-06-01T00:00:00"/>
    <x v="1671"/>
    <s v="30-39"/>
    <s v="MA"/>
    <s v="Laborer"/>
    <x v="0"/>
    <n v="84884"/>
    <s v="Other"/>
    <s v="Single"/>
    <s v="Exceeds"/>
    <n v="3"/>
  </r>
  <r>
    <n v="2173"/>
    <s v="Charlize"/>
    <s v="Wong"/>
    <d v="2021-08-14T00:00:00"/>
    <x v="601"/>
    <x v="21"/>
    <x v="1"/>
    <x v="0"/>
    <s v="Ryan Armstrong"/>
    <s v="charlize.wong@bilearner.com"/>
    <s v="SVG"/>
    <s v="Voluntarily Terminated"/>
    <s v="Contract"/>
    <s v="Zone A"/>
    <s v="Part-Time"/>
    <s v="Retirement"/>
    <s v="Others pull establish maintain dark at."/>
    <x v="0"/>
    <s v="Engineers"/>
    <d v="1987-10-04T00:00:00"/>
    <x v="1672"/>
    <s v="30-39"/>
    <s v="MA"/>
    <s v="Engineer"/>
    <x v="0"/>
    <n v="6115"/>
    <s v="Asian"/>
    <s v="Divorced"/>
    <s v="Exceeds"/>
    <n v="3"/>
  </r>
  <r>
    <n v="2174"/>
    <s v="Adelaide"/>
    <s v="Herman"/>
    <d v="2022-02-08T00:00:00"/>
    <x v="0"/>
    <x v="0"/>
    <x v="0"/>
    <x v="0"/>
    <s v="Mark Moore"/>
    <s v="adelaide.herman@bilearner.com"/>
    <s v="EW"/>
    <s v="Active"/>
    <s v="Full-Time"/>
    <s v="Zone B"/>
    <s v="Temporary"/>
    <s v="Unk"/>
    <m/>
    <x v="0"/>
    <s v="General - Eng"/>
    <d v="1970-12-29T00:00:00"/>
    <x v="1216"/>
    <s v="50-59"/>
    <s v="MA"/>
    <s v="Coordinator"/>
    <x v="0"/>
    <n v="6918"/>
    <s v="Black"/>
    <s v="Married"/>
    <s v="Exceeds"/>
    <n v="3"/>
  </r>
  <r>
    <n v="2175"/>
    <s v="Kason"/>
    <s v="Ellison"/>
    <d v="2019-12-16T00:00:00"/>
    <x v="36"/>
    <x v="4"/>
    <x v="1"/>
    <x v="0"/>
    <s v="Julia Mitchell"/>
    <s v="kason.ellison@bilearner.com"/>
    <s v="MSC"/>
    <s v="Active"/>
    <s v="Contract"/>
    <s v="Zone C"/>
    <s v="Temporary"/>
    <s v="Voluntary"/>
    <s v="Somebody include mention staff determine."/>
    <x v="0"/>
    <s v="Field Operations"/>
    <d v="1987-10-02T00:00:00"/>
    <x v="1673"/>
    <s v="30-39"/>
    <s v="MA"/>
    <s v="Technician"/>
    <x v="0"/>
    <n v="71740"/>
    <s v="Hispanic"/>
    <s v="Widowed"/>
    <s v="Exceeds"/>
    <n v="2"/>
  </r>
  <r>
    <n v="2176"/>
    <s v="Tyree"/>
    <s v="Weaver"/>
    <d v="2021-10-07T00:00:00"/>
    <x v="0"/>
    <x v="0"/>
    <x v="0"/>
    <x v="0"/>
    <s v="Theresa Welch"/>
    <s v="tyree.weaver@bilearner.com"/>
    <s v="TNS"/>
    <s v="Active"/>
    <s v="Full-Time"/>
    <s v="Zone B"/>
    <s v="Full-Time"/>
    <s v="Unk"/>
    <m/>
    <x v="0"/>
    <s v="Field Operations"/>
    <d v="1988-12-22T00:00:00"/>
    <x v="1674"/>
    <s v="30-39"/>
    <s v="MA"/>
    <s v="Foreman"/>
    <x v="0"/>
    <n v="4056"/>
    <s v="Asian"/>
    <s v="Married"/>
    <s v="Exceeds"/>
    <n v="2"/>
  </r>
  <r>
    <n v="2177"/>
    <s v="Landen"/>
    <s v="Figueroa"/>
    <d v="2020-12-23T00:00:00"/>
    <x v="0"/>
    <x v="0"/>
    <x v="0"/>
    <x v="0"/>
    <s v="Nicholas Robertson"/>
    <s v="landen.figueroa@bilearner.com"/>
    <s v="PYZ"/>
    <s v="Active"/>
    <s v="Full-Time"/>
    <s v="Zone A"/>
    <s v="Full-Time"/>
    <s v="Unk"/>
    <m/>
    <x v="0"/>
    <s v="Catv"/>
    <d v="1951-09-02T00:00:00"/>
    <x v="1675"/>
    <s v="70-79"/>
    <s v="MA"/>
    <s v="Supervisor"/>
    <x v="1"/>
    <n v="35807"/>
    <s v="Asian"/>
    <s v="Single"/>
    <s v="PIP"/>
    <n v="4"/>
  </r>
  <r>
    <n v="2178"/>
    <s v="Francis"/>
    <s v="Robbins"/>
    <d v="2022-11-01T00:00:00"/>
    <x v="0"/>
    <x v="0"/>
    <x v="0"/>
    <x v="0"/>
    <s v="Amy Hinton"/>
    <s v="francis.robbins@bilearner.com"/>
    <s v="WBL"/>
    <s v="Active"/>
    <s v="Contract"/>
    <s v="Zone B"/>
    <s v="Part-Time"/>
    <s v="Unk"/>
    <m/>
    <x v="0"/>
    <s v="Fielders"/>
    <d v="1990-08-30T00:00:00"/>
    <x v="1676"/>
    <s v="30-39"/>
    <s v="MA"/>
    <s v="Engineer"/>
    <x v="0"/>
    <n v="86281"/>
    <s v="Hispanic"/>
    <s v="Married"/>
    <s v="PIP"/>
    <n v="4"/>
  </r>
  <r>
    <n v="2179"/>
    <s v="Raphael"/>
    <s v="Solomon"/>
    <d v="2022-10-28T00:00:00"/>
    <x v="12"/>
    <x v="4"/>
    <x v="1"/>
    <x v="0"/>
    <s v="Christopher Gardner"/>
    <s v="raphael.solomon@bilearner.com"/>
    <s v="NEL"/>
    <s v="Voluntarily Terminated"/>
    <s v="Contract"/>
    <s v="Zone B"/>
    <s v="Full-Time"/>
    <s v="Retirement"/>
    <s v="Tree read security individual."/>
    <x v="0"/>
    <s v="Project Management - Con"/>
    <d v="1996-01-04T00:00:00"/>
    <x v="426"/>
    <s v="20-29"/>
    <s v="MA"/>
    <s v="Supervisor"/>
    <x v="0"/>
    <n v="28181"/>
    <s v="Black"/>
    <s v="Widowed"/>
    <s v="PIP"/>
    <n v="4"/>
  </r>
  <r>
    <n v="2180"/>
    <s v="Zariah"/>
    <s v="Castaneda"/>
    <d v="2018-11-03T00:00:00"/>
    <x v="167"/>
    <x v="56"/>
    <x v="1"/>
    <x v="0"/>
    <s v="Elizabeth Koch"/>
    <s v="zariah.castaneda@bilearner.com"/>
    <s v="PL"/>
    <s v="Active"/>
    <s v="Full-Time"/>
    <s v="Zone A"/>
    <s v="Full-Time"/>
    <s v="Resignation"/>
    <s v="Cultural later per thank."/>
    <x v="0"/>
    <s v="Field Operations"/>
    <d v="1980-08-10T00:00:00"/>
    <x v="1677"/>
    <s v="40-49"/>
    <s v="MA"/>
    <s v="Technician"/>
    <x v="0"/>
    <n v="74027"/>
    <s v="Hispanic"/>
    <s v="Widowed"/>
    <s v="PIP"/>
    <n v="5"/>
  </r>
  <r>
    <n v="2181"/>
    <s v="Trevin"/>
    <s v="Lambert"/>
    <d v="2019-03-05T00:00:00"/>
    <x v="602"/>
    <x v="14"/>
    <x v="1"/>
    <x v="0"/>
    <s v="Nathaniel Harvey"/>
    <s v="trevin.lambert@bilearner.com"/>
    <s v="BPC"/>
    <s v="Active"/>
    <s v="Contract"/>
    <s v="Zone A"/>
    <s v="Temporary"/>
    <s v="Resignation"/>
    <s v="Every maybe feel court."/>
    <x v="0"/>
    <s v="Field Operations"/>
    <d v="1991-08-13T00:00:00"/>
    <x v="1678"/>
    <s v="30-39"/>
    <s v="MA"/>
    <s v="Foreman"/>
    <x v="0"/>
    <n v="94011"/>
    <s v="Black"/>
    <s v="Single"/>
    <s v="PIP"/>
    <n v="5"/>
  </r>
  <r>
    <n v="2182"/>
    <s v="Nathalie"/>
    <s v="Hays"/>
    <d v="2021-03-14T00:00:00"/>
    <x v="0"/>
    <x v="0"/>
    <x v="0"/>
    <x v="0"/>
    <s v="Sharon Thompson"/>
    <s v="nathalie.hays@bilearner.com"/>
    <s v="CCDR"/>
    <s v="Active"/>
    <s v="Full-Time"/>
    <s v="Zone A"/>
    <s v="Part-Time"/>
    <s v="Unk"/>
    <m/>
    <x v="0"/>
    <s v="General - Eng"/>
    <d v="1992-01-20T00:00:00"/>
    <x v="1679"/>
    <s v="30-39"/>
    <s v="MA"/>
    <s v="Engineer"/>
    <x v="0"/>
    <n v="96129"/>
    <s v="Black"/>
    <s v="Widowed"/>
    <s v="Exceeds"/>
    <n v="4"/>
  </r>
  <r>
    <n v="2183"/>
    <s v="Bria"/>
    <s v="Bush"/>
    <d v="2018-12-13T00:00:00"/>
    <x v="0"/>
    <x v="0"/>
    <x v="0"/>
    <x v="0"/>
    <s v="Vickie Garrett"/>
    <s v="bria.bush@bilearner.com"/>
    <s v="SVG"/>
    <s v="Active"/>
    <s v="Contract"/>
    <s v="Zone C"/>
    <s v="Full-Time"/>
    <s v="Unk"/>
    <m/>
    <x v="0"/>
    <s v="Finance &amp; Accounting"/>
    <d v="1949-09-12T00:00:00"/>
    <x v="1680"/>
    <s v="70-79"/>
    <s v="MA"/>
    <s v="Manager"/>
    <x v="0"/>
    <n v="81415"/>
    <s v="White"/>
    <s v="Divorced"/>
    <s v="Exceeds"/>
    <n v="5"/>
  </r>
  <r>
    <n v="2184"/>
    <s v="Mason"/>
    <s v="Brewer"/>
    <d v="2021-09-05T00:00:00"/>
    <x v="232"/>
    <x v="18"/>
    <x v="1"/>
    <x v="0"/>
    <s v="Jeremy Ritter"/>
    <s v="mason.brewer@bilearner.com"/>
    <s v="EW"/>
    <s v="Active"/>
    <s v="Full-Time"/>
    <s v="Zone C"/>
    <s v="Part-Time"/>
    <s v="Retirement"/>
    <s v="Line operation form notice."/>
    <x v="0"/>
    <s v="Aerial"/>
    <d v="1984-02-20T00:00:00"/>
    <x v="1681"/>
    <s v="40-49"/>
    <s v="MA"/>
    <s v="Laborer"/>
    <x v="0"/>
    <n v="22258"/>
    <s v="Other"/>
    <s v="Divorced"/>
    <s v="Exceeds"/>
    <n v="2"/>
  </r>
  <r>
    <n v="2185"/>
    <s v="Salvatore"/>
    <s v="Snyder"/>
    <d v="2020-05-17T00:00:00"/>
    <x v="603"/>
    <x v="37"/>
    <x v="1"/>
    <x v="2"/>
    <s v="Todd Henson"/>
    <s v="salvatore.snyder@bilearner.com"/>
    <s v="WBL"/>
    <s v="Voluntarily Terminated"/>
    <s v="Contract"/>
    <s v="Zone A"/>
    <s v="Full-Time"/>
    <s v="Involuntary"/>
    <s v="Lawyer her author poor. Person determine before."/>
    <x v="0"/>
    <s v="Aerial"/>
    <d v="1959-04-21T00:00:00"/>
    <x v="1682"/>
    <s v="60-69"/>
    <s v="MA"/>
    <s v="Groundman"/>
    <x v="0"/>
    <n v="13138"/>
    <s v="Asian"/>
    <s v="Single"/>
    <s v="Exceeds"/>
    <n v="5"/>
  </r>
  <r>
    <n v="2186"/>
    <s v="Vivian"/>
    <s v="Hickman"/>
    <d v="2023-03-03T00:00:00"/>
    <x v="341"/>
    <x v="11"/>
    <x v="1"/>
    <x v="2"/>
    <s v="Nathan Bush"/>
    <s v="vivian.hickman@bilearner.com"/>
    <s v="NEL"/>
    <s v="Active"/>
    <s v="Part-Time"/>
    <s v="Zone A"/>
    <s v="Temporary"/>
    <s v="Voluntary"/>
    <s v="Speech street suggest call edge."/>
    <x v="0"/>
    <s v="Field Operations"/>
    <d v="1997-05-17T00:00:00"/>
    <x v="1683"/>
    <s v="20-29"/>
    <s v="MA"/>
    <s v="Technician"/>
    <x v="1"/>
    <n v="74447"/>
    <s v="Hispanic"/>
    <s v="Married"/>
    <s v="Exceeds"/>
    <n v="1"/>
  </r>
  <r>
    <n v="2187"/>
    <s v="Amaris"/>
    <s v="Kirk"/>
    <d v="2020-02-28T00:00:00"/>
    <x v="0"/>
    <x v="0"/>
    <x v="0"/>
    <x v="2"/>
    <s v="Erica Wilson"/>
    <s v="amaris.kirk@bilearner.com"/>
    <s v="PL"/>
    <s v="Active"/>
    <s v="Part-Time"/>
    <s v="Zone B"/>
    <s v="Full-Time"/>
    <s v="Unk"/>
    <m/>
    <x v="0"/>
    <s v="Engineers"/>
    <d v="1998-01-26T00:00:00"/>
    <x v="1684"/>
    <s v="20-29"/>
    <s v="MA"/>
    <s v="Program Manager"/>
    <x v="0"/>
    <n v="31571"/>
    <s v="Hispanic"/>
    <s v="Married"/>
    <s v="Exceeds"/>
    <n v="5"/>
  </r>
  <r>
    <n v="2188"/>
    <s v="Grant"/>
    <s v="York"/>
    <d v="2021-02-11T00:00:00"/>
    <x v="536"/>
    <x v="41"/>
    <x v="1"/>
    <x v="2"/>
    <s v="Patrick Garner"/>
    <s v="grant.york@bilearner.com"/>
    <s v="BPC"/>
    <s v="Active"/>
    <s v="Part-Time"/>
    <s v="Zone A"/>
    <s v="Part-Time"/>
    <s v="Involuntary"/>
    <s v="Minute accept the must."/>
    <x v="0"/>
    <s v="Field Operations"/>
    <d v="1965-02-21T00:00:00"/>
    <x v="1685"/>
    <s v="60-69"/>
    <s v="MA"/>
    <s v="Laborer"/>
    <x v="0"/>
    <n v="1509"/>
    <s v="Black"/>
    <s v="Married"/>
    <s v="Exceeds"/>
    <n v="2"/>
  </r>
  <r>
    <n v="2189"/>
    <s v="Tyree"/>
    <s v="Mahoney"/>
    <d v="2019-01-25T00:00:00"/>
    <x v="0"/>
    <x v="0"/>
    <x v="0"/>
    <x v="2"/>
    <s v="Daniel Mullins"/>
    <s v="tyree.mahoney@bilearner.com"/>
    <s v="CCDR"/>
    <s v="Active"/>
    <s v="Part-Time"/>
    <s v="Zone B"/>
    <s v="Temporary"/>
    <s v="Unk"/>
    <m/>
    <x v="0"/>
    <s v="Shop (Fleet)"/>
    <d v="1944-07-04T00:00:00"/>
    <x v="1686"/>
    <s v="80-89"/>
    <s v="MA"/>
    <s v="Shop"/>
    <x v="0"/>
    <n v="15861"/>
    <s v="White"/>
    <s v="Divorced"/>
    <s v="Needs Improvement"/>
    <n v="5"/>
  </r>
  <r>
    <n v="2190"/>
    <s v="Kimberly"/>
    <s v="Horn"/>
    <d v="2023-04-25T00:00:00"/>
    <x v="522"/>
    <x v="21"/>
    <x v="1"/>
    <x v="2"/>
    <s v="Steven Kennedy"/>
    <s v="kimberly.horn@bilearner.com"/>
    <s v="SVG"/>
    <s v="Active"/>
    <s v="Part-Time"/>
    <s v="Zone C"/>
    <s v="Full-Time"/>
    <s v="Voluntary"/>
    <s v="Ago determine fact itself. Act employee but."/>
    <x v="0"/>
    <s v="General - Con"/>
    <d v="1985-01-20T00:00:00"/>
    <x v="1687"/>
    <s v="40-49"/>
    <s v="MA"/>
    <s v="Laborer"/>
    <x v="0"/>
    <n v="46637"/>
    <s v="Asian"/>
    <s v="Single"/>
    <s v="Needs Improvement"/>
    <n v="5"/>
  </r>
  <r>
    <n v="2191"/>
    <s v="Paul"/>
    <s v="Moreno"/>
    <d v="2021-02-14T00:00:00"/>
    <x v="604"/>
    <x v="2"/>
    <x v="1"/>
    <x v="2"/>
    <s v="Joshua Nguyen"/>
    <s v="paul.moreno@bilearner.com"/>
    <s v="EW"/>
    <s v="Active"/>
    <s v="Contract"/>
    <s v="Zone C"/>
    <s v="Part-Time"/>
    <s v="Retirement"/>
    <s v="Kid oil news part."/>
    <x v="0"/>
    <s v="Engineers"/>
    <d v="1971-11-19T00:00:00"/>
    <x v="1688"/>
    <s v="50-59"/>
    <s v="MA"/>
    <s v="Engineer"/>
    <x v="0"/>
    <n v="47342"/>
    <s v="Asian"/>
    <s v="Married"/>
    <s v="Needs Improvement"/>
    <n v="5"/>
  </r>
  <r>
    <n v="2192"/>
    <s v="Macey"/>
    <s v="Christian"/>
    <d v="2020-10-07T00:00:00"/>
    <x v="392"/>
    <x v="12"/>
    <x v="1"/>
    <x v="2"/>
    <s v="Robert Wallace"/>
    <s v="macey.christian@bilearner.com"/>
    <s v="MSC"/>
    <s v="Active"/>
    <s v="Part-Time"/>
    <s v="Zone C"/>
    <s v="Part-Time"/>
    <s v="Voluntary"/>
    <s v="Economy instead sense."/>
    <x v="0"/>
    <s v="General - Con"/>
    <d v="1945-06-29T00:00:00"/>
    <x v="1689"/>
    <s v="80-89"/>
    <s v="MA"/>
    <s v="Administration"/>
    <x v="0"/>
    <n v="41219"/>
    <s v="Black"/>
    <s v="Divorced"/>
    <s v="Needs Improvement"/>
    <n v="1"/>
  </r>
  <r>
    <n v="2193"/>
    <s v="Joel"/>
    <s v="Bowen"/>
    <d v="2019-02-28T00:00:00"/>
    <x v="393"/>
    <x v="45"/>
    <x v="1"/>
    <x v="0"/>
    <s v="Carol Ingram"/>
    <s v="joel.bowen@bilearner.com"/>
    <s v="NEL"/>
    <s v="Voluntarily Terminated"/>
    <s v="Part-Time"/>
    <s v="Zone A"/>
    <s v="Part-Time"/>
    <s v="Involuntary"/>
    <s v="Design and respond dog true knowledge."/>
    <x v="0"/>
    <s v="Field Operations"/>
    <d v="1963-08-01T00:00:00"/>
    <x v="1690"/>
    <s v="60-69"/>
    <s v="MA"/>
    <s v="Laborer"/>
    <x v="1"/>
    <n v="67704"/>
    <s v="White"/>
    <s v="Married"/>
    <s v="Needs Improvement"/>
    <n v="4"/>
  </r>
  <r>
    <n v="2194"/>
    <s v="Isis"/>
    <s v="Vega"/>
    <d v="2019-07-27T00:00:00"/>
    <x v="0"/>
    <x v="0"/>
    <x v="0"/>
    <x v="0"/>
    <s v="Deanna Diaz"/>
    <s v="isis.vega@bilearner.com"/>
    <s v="PL"/>
    <s v="Active"/>
    <s v="Full-Time"/>
    <s v="Zone B"/>
    <s v="Temporary"/>
    <s v="Unk"/>
    <m/>
    <x v="0"/>
    <s v="Field Operations"/>
    <d v="1992-02-18T00:00:00"/>
    <x v="1691"/>
    <s v="30-39"/>
    <s v="MA"/>
    <s v="Laborer"/>
    <x v="0"/>
    <n v="57434"/>
    <s v="Other"/>
    <s v="Widowed"/>
    <s v="Needs Improvement"/>
    <n v="2"/>
  </r>
  <r>
    <n v="2195"/>
    <s v="Josie"/>
    <s v="Mercer"/>
    <d v="2023-06-02T00:00:00"/>
    <x v="107"/>
    <x v="21"/>
    <x v="1"/>
    <x v="0"/>
    <s v="Traci Dillon"/>
    <s v="josie.mercer@bilearner.com"/>
    <s v="BPC"/>
    <s v="Active"/>
    <s v="Contract"/>
    <s v="Zone C"/>
    <s v="Part-Time"/>
    <s v="Voluntary"/>
    <s v="Popular but sort training region everybody."/>
    <x v="0"/>
    <s v="Underground"/>
    <d v="1954-10-31T00:00:00"/>
    <x v="1692"/>
    <s v="70-79"/>
    <s v="MA"/>
    <s v="Laborer"/>
    <x v="0"/>
    <n v="46366"/>
    <s v="Black"/>
    <s v="Single"/>
    <s v="Needs Improvement"/>
    <n v="2"/>
  </r>
  <r>
    <n v="2196"/>
    <s v="Ellie"/>
    <s v="Ortega"/>
    <d v="2022-11-14T00:00:00"/>
    <x v="605"/>
    <x v="21"/>
    <x v="1"/>
    <x v="0"/>
    <s v="Steven Valdez"/>
    <s v="ellie.ortega@bilearner.com"/>
    <s v="CCDR"/>
    <s v="Voluntarily Terminated"/>
    <s v="Full-Time"/>
    <s v="Zone A"/>
    <s v="Full-Time"/>
    <s v="Resignation"/>
    <s v="Part not culture news. Here enter must."/>
    <x v="0"/>
    <s v="Underground"/>
    <d v="1983-06-25T00:00:00"/>
    <x v="1693"/>
    <s v="40-49"/>
    <s v="MA"/>
    <s v="Operator"/>
    <x v="1"/>
    <n v="15989"/>
    <s v="White"/>
    <s v="Single"/>
    <s v="Needs Improvement"/>
    <n v="5"/>
  </r>
  <r>
    <n v="2197"/>
    <s v="Adrien"/>
    <s v="Maddox"/>
    <d v="2018-08-22T00:00:00"/>
    <x v="179"/>
    <x v="5"/>
    <x v="1"/>
    <x v="0"/>
    <s v="Tamara Humphrey"/>
    <s v="adrien.maddox@bilearner.com"/>
    <s v="SVG"/>
    <s v="Voluntarily Terminated"/>
    <s v="Contract"/>
    <s v="Zone C"/>
    <s v="Full-Time"/>
    <s v="Involuntary"/>
    <s v="Two job continue often public often."/>
    <x v="0"/>
    <s v="Wireline Construction"/>
    <d v="1983-04-12T00:00:00"/>
    <x v="1694"/>
    <s v="40-49"/>
    <s v="MA"/>
    <s v="Operator"/>
    <x v="0"/>
    <n v="77437"/>
    <s v="Asian"/>
    <s v="Divorced"/>
    <s v="Needs Improvement"/>
    <n v="4"/>
  </r>
  <r>
    <n v="2198"/>
    <s v="Landyn"/>
    <s v="Velez"/>
    <d v="2022-12-15T00:00:00"/>
    <x v="118"/>
    <x v="11"/>
    <x v="1"/>
    <x v="0"/>
    <s v="Joseph Bell"/>
    <s v="landyn.velez@bilearner.com"/>
    <s v="EW"/>
    <s v="Active"/>
    <s v="Contract"/>
    <s v="Zone B"/>
    <s v="Temporary"/>
    <s v="Retirement"/>
    <s v="Friend country free."/>
    <x v="0"/>
    <s v="Field Operations"/>
    <d v="1963-07-01T00:00:00"/>
    <x v="1695"/>
    <s v="60-69"/>
    <s v="MA"/>
    <s v="Driver"/>
    <x v="0"/>
    <n v="63184"/>
    <s v="White"/>
    <s v="Single"/>
    <s v="Exceeds"/>
    <n v="1"/>
  </r>
  <r>
    <n v="2199"/>
    <s v="Lilly"/>
    <s v="Haynes"/>
    <d v="2020-05-31T00:00:00"/>
    <x v="0"/>
    <x v="0"/>
    <x v="0"/>
    <x v="0"/>
    <s v="Catherine Spencer"/>
    <s v="lilly.haynes@bilearner.com"/>
    <s v="MSC"/>
    <s v="Active"/>
    <s v="Full-Time"/>
    <s v="Zone C"/>
    <s v="Full-Time"/>
    <s v="Unk"/>
    <m/>
    <x v="0"/>
    <s v="General - Con"/>
    <d v="1977-07-10T00:00:00"/>
    <x v="1696"/>
    <s v="40-49"/>
    <s v="MA"/>
    <s v="Manager"/>
    <x v="0"/>
    <n v="15120"/>
    <s v="White"/>
    <s v="Divorced"/>
    <s v="Exceeds"/>
    <n v="4"/>
  </r>
  <r>
    <n v="2200"/>
    <s v="Bianca"/>
    <s v="Cardenas"/>
    <d v="2022-07-19T00:00:00"/>
    <x v="0"/>
    <x v="0"/>
    <x v="0"/>
    <x v="0"/>
    <s v="Raven Jackson"/>
    <s v="bianca.cardenas@bilearner.com"/>
    <s v="TNS"/>
    <s v="Active"/>
    <s v="Contract"/>
    <s v="Zone A"/>
    <s v="Full-Time"/>
    <s v="Unk"/>
    <m/>
    <x v="0"/>
    <s v="Field Operations"/>
    <d v="1954-03-15T00:00:00"/>
    <x v="1697"/>
    <s v="70-79"/>
    <s v="MA"/>
    <s v="Laborer"/>
    <x v="0"/>
    <n v="4751"/>
    <s v="Asian"/>
    <s v="Single"/>
    <s v="Exceeds"/>
    <n v="4"/>
  </r>
  <r>
    <n v="2201"/>
    <s v="Cayden"/>
    <s v="Bartlett"/>
    <d v="2020-07-01T00:00:00"/>
    <x v="0"/>
    <x v="0"/>
    <x v="0"/>
    <x v="0"/>
    <s v="Linda Mills"/>
    <s v="cayden.bartlett@bilearner.com"/>
    <s v="PYZ"/>
    <s v="Active"/>
    <s v="Contract"/>
    <s v="Zone C"/>
    <s v="Part-Time"/>
    <s v="Unk"/>
    <m/>
    <x v="0"/>
    <s v="Project Management - Con"/>
    <d v="1990-06-27T00:00:00"/>
    <x v="1698"/>
    <s v="30-39"/>
    <s v="MA"/>
    <s v="Technician"/>
    <x v="1"/>
    <n v="37225"/>
    <s v="Other"/>
    <s v="Married"/>
    <s v="Exceeds"/>
    <n v="2"/>
  </r>
  <r>
    <n v="2202"/>
    <s v="Desiree"/>
    <s v="Walker"/>
    <d v="2020-11-18T00:00:00"/>
    <x v="0"/>
    <x v="0"/>
    <x v="0"/>
    <x v="0"/>
    <s v="Sandra Hawkins"/>
    <s v="desiree.walker@bilearner.com"/>
    <s v="WBL"/>
    <s v="Active"/>
    <s v="Contract"/>
    <s v="Zone A"/>
    <s v="Part-Time"/>
    <s v="Unk"/>
    <m/>
    <x v="0"/>
    <s v="Project Management - Con"/>
    <d v="1969-01-01T00:00:00"/>
    <x v="1699"/>
    <s v="50-59"/>
    <s v="MA"/>
    <s v="Project Manager"/>
    <x v="0"/>
    <n v="92017"/>
    <s v="Asian"/>
    <s v="Married"/>
    <s v="Exceeds"/>
    <n v="4"/>
  </r>
  <r>
    <n v="2203"/>
    <s v="Colton"/>
    <s v="Le"/>
    <d v="2020-02-29T00:00:00"/>
    <x v="606"/>
    <x v="1"/>
    <x v="1"/>
    <x v="0"/>
    <s v="Richard Jones"/>
    <s v="colton.le@bilearner.com"/>
    <s v="NEL"/>
    <s v="Voluntarily Terminated"/>
    <s v="Contract"/>
    <s v="Zone A"/>
    <s v="Part-Time"/>
    <s v="Involuntary"/>
    <s v="Together three executive compare."/>
    <x v="0"/>
    <s v="General - Con"/>
    <d v="1986-04-05T00:00:00"/>
    <x v="1700"/>
    <s v="30-39"/>
    <s v="MA"/>
    <s v="Technician"/>
    <x v="0"/>
    <n v="42742"/>
    <s v="Asian"/>
    <s v="Married"/>
    <s v="Exceeds"/>
    <n v="1"/>
  </r>
  <r>
    <n v="2204"/>
    <s v="Leonidas"/>
    <s v="Bridges"/>
    <d v="2021-09-24T00:00:00"/>
    <x v="504"/>
    <x v="26"/>
    <x v="1"/>
    <x v="0"/>
    <s v="Lee Crawford"/>
    <s v="leonidas.bridges@bilearner.com"/>
    <s v="PL"/>
    <s v="Active"/>
    <s v="Part-Time"/>
    <s v="Zone B"/>
    <s v="Part-Time"/>
    <s v="Retirement"/>
    <s v="Natural event religious during article total."/>
    <x v="0"/>
    <s v="Shop (Fleet)"/>
    <d v="1984-10-23T00:00:00"/>
    <x v="1701"/>
    <s v="40-49"/>
    <s v="MA"/>
    <s v="Supervisor"/>
    <x v="0"/>
    <n v="58905"/>
    <s v="Other"/>
    <s v="Divorced"/>
    <s v="Needs Improvement"/>
    <n v="2"/>
  </r>
  <r>
    <n v="2205"/>
    <s v="Gia"/>
    <s v="Franco"/>
    <d v="2022-04-13T00:00:00"/>
    <x v="106"/>
    <x v="22"/>
    <x v="1"/>
    <x v="0"/>
    <s v="Jason Boyd"/>
    <s v="gia.franco@bilearner.com"/>
    <s v="BPC"/>
    <s v="Active"/>
    <s v="Full-Time"/>
    <s v="Zone B"/>
    <s v="Full-Time"/>
    <s v="Involuntary"/>
    <s v="Article machine reflect land lose simply medical."/>
    <x v="0"/>
    <s v="General - Sga"/>
    <d v="1944-01-13T00:00:00"/>
    <x v="1702"/>
    <s v="80-89"/>
    <s v="MA"/>
    <s v="Administrator"/>
    <x v="0"/>
    <n v="32235"/>
    <s v="Black"/>
    <s v="Divorced"/>
    <s v="Needs Improvement"/>
    <n v="4"/>
  </r>
  <r>
    <n v="2206"/>
    <s v="Audrina"/>
    <s v="Williams"/>
    <d v="2022-10-25T00:00:00"/>
    <x v="0"/>
    <x v="0"/>
    <x v="0"/>
    <x v="0"/>
    <s v="Tracey Scott"/>
    <s v="audrina.williams@bilearner.com"/>
    <s v="CCDR"/>
    <s v="Active"/>
    <s v="Contract"/>
    <s v="Zone A"/>
    <s v="Temporary"/>
    <s v="Unk"/>
    <m/>
    <x v="0"/>
    <s v="Field Operations"/>
    <d v="1942-01-09T00:00:00"/>
    <x v="1703"/>
    <s v="80-89"/>
    <s v="MA"/>
    <s v="Tower Hand"/>
    <x v="0"/>
    <n v="40461"/>
    <s v="Other"/>
    <s v="Widowed"/>
    <s v="Needs Improvement"/>
    <n v="5"/>
  </r>
  <r>
    <n v="2207"/>
    <s v="Sam"/>
    <s v="Knight"/>
    <d v="2021-01-27T00:00:00"/>
    <x v="0"/>
    <x v="0"/>
    <x v="0"/>
    <x v="0"/>
    <s v="Juan Owens"/>
    <s v="sam.knight@bilearner.com"/>
    <s v="SVG"/>
    <s v="Active"/>
    <s v="Full-Time"/>
    <s v="Zone C"/>
    <s v="Full-Time"/>
    <s v="Unk"/>
    <m/>
    <x v="0"/>
    <s v="Field Operations"/>
    <d v="1953-06-06T00:00:00"/>
    <x v="1704"/>
    <s v="70-79"/>
    <s v="MA"/>
    <s v="Welder"/>
    <x v="0"/>
    <n v="97669"/>
    <s v="Black"/>
    <s v="Divorced"/>
    <s v="Needs Improvement"/>
    <n v="5"/>
  </r>
  <r>
    <n v="2208"/>
    <s v="Lisa"/>
    <s v="Galia"/>
    <d v="2018-09-21T00:00:00"/>
    <x v="0"/>
    <x v="0"/>
    <x v="0"/>
    <x v="3"/>
    <s v="Keith Fisher"/>
    <s v="lisa.galia@bilearner.com"/>
    <s v="WBL"/>
    <s v="Active"/>
    <s v="Full-Time"/>
    <s v="Zone B"/>
    <s v="Full-Time"/>
    <s v="Unk"/>
    <m/>
    <x v="2"/>
    <s v="Fielders"/>
    <d v="1948-10-20T00:00:00"/>
    <x v="1705"/>
    <s v="70-79"/>
    <s v="CT"/>
    <s v="Technician"/>
    <x v="0"/>
    <n v="6040"/>
    <s v="Other"/>
    <s v="Married"/>
    <s v="Needs Improvement"/>
    <n v="5"/>
  </r>
  <r>
    <n v="2209"/>
    <s v="Rick"/>
    <s v="Clayton"/>
    <d v="2020-04-14T00:00:00"/>
    <x v="0"/>
    <x v="0"/>
    <x v="0"/>
    <x v="3"/>
    <s v="Aaron Ramos"/>
    <s v="rick.clayton@bilearner.com"/>
    <s v="PYZ"/>
    <s v="Active"/>
    <s v="Part-Time"/>
    <s v="Zone C"/>
    <s v="Part-Time"/>
    <s v="Unk"/>
    <m/>
    <x v="2"/>
    <s v="Wireline Construction"/>
    <d v="2000-08-30T00:00:00"/>
    <x v="1706"/>
    <s v="20-29"/>
    <s v="MA"/>
    <s v="Groundman"/>
    <x v="1"/>
    <n v="2170"/>
    <s v="Black"/>
    <s v="Widowed"/>
    <s v="Needs Improvement"/>
    <n v="5"/>
  </r>
  <r>
    <n v="2210"/>
    <s v="Julia"/>
    <s v="Soto"/>
    <d v="2021-05-31T00:00:00"/>
    <x v="553"/>
    <x v="3"/>
    <x v="1"/>
    <x v="3"/>
    <s v="Kimberly Frazier"/>
    <s v="julia.soto@bilearner.com"/>
    <s v="PL"/>
    <s v="Active"/>
    <s v="Part-Time"/>
    <s v="Zone C"/>
    <s v="Temporary"/>
    <s v="Resignation"/>
    <s v="Quite able race more friend voice choice."/>
    <x v="2"/>
    <s v="Wireline Construction"/>
    <d v="1965-02-12T00:00:00"/>
    <x v="1707"/>
    <s v="60-69"/>
    <s v="MA"/>
    <s v="Vp"/>
    <x v="0"/>
    <n v="2360"/>
    <s v="Black"/>
    <s v="Single"/>
    <s v="Exceeds"/>
    <n v="4"/>
  </r>
  <r>
    <n v="2211"/>
    <s v="Leonara"/>
    <s v="Lindsay"/>
    <d v="2020-04-10T00:00:00"/>
    <x v="0"/>
    <x v="0"/>
    <x v="0"/>
    <x v="3"/>
    <s v="Matthew Wood"/>
    <s v="leonara.lindsay@bilearner.com"/>
    <s v="WBL"/>
    <s v="Active"/>
    <s v="Contract"/>
    <s v="Zone C"/>
    <s v="Temporary"/>
    <s v="Unk"/>
    <m/>
    <x v="2"/>
    <s v="Field Operations"/>
    <d v="1971-08-24T00:00:00"/>
    <x v="1708"/>
    <s v="50-59"/>
    <s v="CT"/>
    <s v="Administrator"/>
    <x v="0"/>
    <n v="6070"/>
    <s v="White"/>
    <s v="Married"/>
    <s v="Exceeds"/>
    <n v="5"/>
  </r>
  <r>
    <n v="2212"/>
    <s v="Savanna"/>
    <s v="Mayo"/>
    <d v="2022-07-03T00:00:00"/>
    <x v="146"/>
    <x v="27"/>
    <x v="1"/>
    <x v="3"/>
    <s v="Amber Hoffman"/>
    <s v="savanna.mayo@bilearner.com"/>
    <s v="MSC"/>
    <s v="Active"/>
    <s v="Full-Time"/>
    <s v="Zone C"/>
    <s v="Part-Time"/>
    <s v="Involuntary"/>
    <s v="Possible shake fall type discover expert."/>
    <x v="2"/>
    <s v="Field Operations"/>
    <d v="1991-05-11T00:00:00"/>
    <x v="1709"/>
    <s v="30-39"/>
    <s v="MA"/>
    <s v="Cfo"/>
    <x v="0"/>
    <n v="74179"/>
    <s v="White"/>
    <s v="Widowed"/>
    <s v="Exceeds"/>
    <n v="1"/>
  </r>
  <r>
    <n v="2213"/>
    <s v="Branden"/>
    <s v="Khan"/>
    <d v="2023-03-15T00:00:00"/>
    <x v="38"/>
    <x v="21"/>
    <x v="1"/>
    <x v="3"/>
    <s v="David Kennedy"/>
    <s v="branden.khan@bilearner.com"/>
    <s v="EW"/>
    <s v="Active"/>
    <s v="Part-Time"/>
    <s v="Zone A"/>
    <s v="Full-Time"/>
    <s v="Retirement"/>
    <s v="You suggest area."/>
    <x v="2"/>
    <s v="Shop (Fleet)"/>
    <d v="1965-09-03T00:00:00"/>
    <x v="1710"/>
    <s v="60-69"/>
    <s v="MA"/>
    <s v="Shop"/>
    <x v="0"/>
    <n v="8415"/>
    <s v="Asian"/>
    <s v="Married"/>
    <s v="Exceeds"/>
    <n v="5"/>
  </r>
  <r>
    <n v="2214"/>
    <s v="Aiden"/>
    <s v="Wade"/>
    <d v="2021-07-29T00:00:00"/>
    <x v="607"/>
    <x v="14"/>
    <x v="1"/>
    <x v="3"/>
    <s v="Amber Johnson"/>
    <s v="aiden.wade@bilearner.com"/>
    <s v="CCDR"/>
    <s v="Active"/>
    <s v="Contract"/>
    <s v="Zone C"/>
    <s v="Full-Time"/>
    <s v="Resignation"/>
    <s v="Religious far child break thought watch."/>
    <x v="2"/>
    <s v="Field Operations"/>
    <d v="1951-10-22T00:00:00"/>
    <x v="1711"/>
    <s v="70-79"/>
    <s v="MA"/>
    <s v="Tower Hand"/>
    <x v="0"/>
    <n v="8196"/>
    <s v="Black"/>
    <s v="Married"/>
    <s v="Exceeds"/>
    <n v="4"/>
  </r>
  <r>
    <n v="2215"/>
    <s v="Conrad"/>
    <s v="Ochoa"/>
    <d v="2022-02-05T00:00:00"/>
    <x v="45"/>
    <x v="16"/>
    <x v="1"/>
    <x v="3"/>
    <s v="Susan Kelly"/>
    <s v="conrad.ochoa@bilearner.com"/>
    <s v="BPC"/>
    <s v="Active"/>
    <s v="Contract"/>
    <s v="Zone B"/>
    <s v="Temporary"/>
    <s v="Resignation"/>
    <s v="Ten when myself hit off."/>
    <x v="2"/>
    <s v="Engineers"/>
    <d v="1962-12-17T00:00:00"/>
    <x v="1712"/>
    <s v="60-69"/>
    <s v="MA"/>
    <s v="Engineer"/>
    <x v="0"/>
    <n v="95814"/>
    <s v="Asian"/>
    <s v="Divorced"/>
    <s v="Exceeds"/>
    <n v="1"/>
  </r>
  <r>
    <n v="2216"/>
    <s v="Jaylyn"/>
    <s v="Bruce"/>
    <d v="2022-11-09T00:00:00"/>
    <x v="0"/>
    <x v="0"/>
    <x v="0"/>
    <x v="26"/>
    <s v="Lynn Fry"/>
    <s v="jaylyn.bruce@bilearner.com"/>
    <s v="WBL"/>
    <s v="Active"/>
    <s v="Part-Time"/>
    <s v="Zone B"/>
    <s v="Temporary"/>
    <s v="Unk"/>
    <m/>
    <x v="2"/>
    <s v="General - Con"/>
    <d v="1972-02-10T00:00:00"/>
    <x v="1713"/>
    <s v="50-59"/>
    <s v="MA"/>
    <s v="Technician"/>
    <x v="0"/>
    <n v="21899"/>
    <s v="Hispanic"/>
    <s v="Single"/>
    <s v="Exceeds"/>
    <n v="1"/>
  </r>
  <r>
    <n v="2217"/>
    <s v="Kaylie"/>
    <s v="Ayers"/>
    <d v="2020-11-23T00:00:00"/>
    <x v="608"/>
    <x v="11"/>
    <x v="1"/>
    <x v="27"/>
    <s v="Donna Brown"/>
    <s v="kaylie.ayers@bilearner.com"/>
    <s v="TNS"/>
    <s v="Active"/>
    <s v="Part-Time"/>
    <s v="Zone A"/>
    <s v="Temporary"/>
    <s v="Voluntary"/>
    <s v="Knowledge thank speak clearly."/>
    <x v="2"/>
    <s v="People Services"/>
    <d v="1995-07-21T00:00:00"/>
    <x v="1714"/>
    <s v="30-39"/>
    <s v="CT"/>
    <s v="Director"/>
    <x v="0"/>
    <n v="52244"/>
    <s v="Hispanic"/>
    <s v="Divorced"/>
    <s v="Exceeds"/>
    <n v="4"/>
  </r>
  <r>
    <n v="2218"/>
    <s v="Abdullah"/>
    <s v="Arellano"/>
    <d v="2019-02-21T00:00:00"/>
    <x v="182"/>
    <x v="35"/>
    <x v="1"/>
    <x v="28"/>
    <s v="Jacob Christian"/>
    <s v="abdullah.arellano@bilearner.com"/>
    <s v="SVG"/>
    <s v="Active"/>
    <s v="Part-Time"/>
    <s v="Zone B"/>
    <s v="Part-Time"/>
    <s v="Resignation"/>
    <s v="Quality heavy security nature amount take room."/>
    <x v="2"/>
    <s v="Field Operations"/>
    <d v="1967-11-08T00:00:00"/>
    <x v="1715"/>
    <s v="50-59"/>
    <s v="MA"/>
    <s v="Foreman"/>
    <x v="0"/>
    <n v="29237"/>
    <s v="Asian"/>
    <s v="Widowed"/>
    <s v="Exceeds"/>
    <n v="4"/>
  </r>
  <r>
    <n v="2219"/>
    <s v="Hazel"/>
    <s v="Lane"/>
    <d v="2022-09-25T00:00:00"/>
    <x v="609"/>
    <x v="20"/>
    <x v="1"/>
    <x v="3"/>
    <s v="Lance Torres"/>
    <s v="hazel.lane@bilearner.com"/>
    <s v="SVG"/>
    <s v="Active"/>
    <s v="Part-Time"/>
    <s v="Zone C"/>
    <s v="Part-Time"/>
    <s v="Retirement"/>
    <s v="Past really million address again forget."/>
    <x v="2"/>
    <s v="Wireline Construction"/>
    <d v="1966-10-25T00:00:00"/>
    <x v="1716"/>
    <s v="50-59"/>
    <s v="MA"/>
    <s v="Laborer"/>
    <x v="0"/>
    <n v="8635"/>
    <s v="Hispanic"/>
    <s v="Widowed"/>
    <s v="Exceeds"/>
    <n v="5"/>
  </r>
  <r>
    <n v="2220"/>
    <s v="Lilah"/>
    <s v="Harrison"/>
    <d v="2022-09-17T00:00:00"/>
    <x v="0"/>
    <x v="0"/>
    <x v="0"/>
    <x v="3"/>
    <s v="Charles Johnson"/>
    <s v="lilah.harrison@bilearner.com"/>
    <s v="EW"/>
    <s v="Active"/>
    <s v="Contract"/>
    <s v="Zone B"/>
    <s v="Temporary"/>
    <s v="Unk"/>
    <m/>
    <x v="2"/>
    <s v="General - Eng"/>
    <d v="1961-09-03T00:00:00"/>
    <x v="1717"/>
    <s v="60-69"/>
    <s v="MA"/>
    <s v="Engineer"/>
    <x v="0"/>
    <n v="30879"/>
    <s v="Asian"/>
    <s v="Married"/>
    <s v="Exceeds"/>
    <n v="4"/>
  </r>
  <r>
    <n v="2221"/>
    <s v="Cedric"/>
    <s v="Sawyer"/>
    <d v="2019-05-31T00:00:00"/>
    <x v="0"/>
    <x v="0"/>
    <x v="0"/>
    <x v="3"/>
    <s v="Megan Walker"/>
    <s v="cedric.sawyer@bilearner.com"/>
    <s v="MSC"/>
    <s v="Active"/>
    <s v="Contract"/>
    <s v="Zone C"/>
    <s v="Part-Time"/>
    <s v="Unk"/>
    <m/>
    <x v="2"/>
    <s v="Field Operations"/>
    <d v="1993-11-14T00:00:00"/>
    <x v="1497"/>
    <s v="30-39"/>
    <s v="MA"/>
    <s v="Laborer"/>
    <x v="0"/>
    <n v="49637"/>
    <s v="Hispanic"/>
    <s v="Single"/>
    <s v="Exceeds"/>
    <n v="4"/>
  </r>
  <r>
    <n v="2222"/>
    <s v="Caiden"/>
    <s v="Lam"/>
    <d v="2020-07-21T00:00:00"/>
    <x v="610"/>
    <x v="14"/>
    <x v="1"/>
    <x v="3"/>
    <s v="Scott Thomas"/>
    <s v="caiden.lam@bilearner.com"/>
    <s v="TNS"/>
    <s v="Active"/>
    <s v="Part-Time"/>
    <s v="Zone A"/>
    <s v="Temporary"/>
    <s v="Resignation"/>
    <s v="End trouble tonight amount page reach debate."/>
    <x v="2"/>
    <s v="Wireline Construction"/>
    <d v="1998-07-17T00:00:00"/>
    <x v="1718"/>
    <s v="20-29"/>
    <s v="MA"/>
    <s v="Laborer"/>
    <x v="0"/>
    <n v="77955"/>
    <s v="Hispanic"/>
    <s v="Widowed"/>
    <s v="Exceeds"/>
    <n v="4"/>
  </r>
  <r>
    <n v="2223"/>
    <s v="Isla"/>
    <s v="Hawkins"/>
    <d v="2020-07-04T00:00:00"/>
    <x v="0"/>
    <x v="0"/>
    <x v="0"/>
    <x v="26"/>
    <s v="Jason Smith"/>
    <s v="isla.hawkins@bilearner.com"/>
    <s v="BPC"/>
    <s v="Active"/>
    <s v="Full-Time"/>
    <s v="Zone C"/>
    <s v="Temporary"/>
    <s v="Unk"/>
    <m/>
    <x v="2"/>
    <s v="Executive"/>
    <d v="1942-02-18T00:00:00"/>
    <x v="1546"/>
    <s v="80-89"/>
    <s v="MA"/>
    <s v="Vp"/>
    <x v="0"/>
    <n v="43748"/>
    <s v="Asian"/>
    <s v="Widowed"/>
    <s v="Exceeds"/>
    <n v="2"/>
  </r>
  <r>
    <n v="2224"/>
    <s v="Hadley"/>
    <s v="Nash"/>
    <d v="2020-10-13T00:00:00"/>
    <x v="0"/>
    <x v="0"/>
    <x v="0"/>
    <x v="27"/>
    <s v="Eric Clay"/>
    <s v="hadley.nash@bilearner.com"/>
    <s v="CCDR"/>
    <s v="Active"/>
    <s v="Full-Time"/>
    <s v="Zone A"/>
    <s v="Temporary"/>
    <s v="Unk"/>
    <m/>
    <x v="2"/>
    <s v="Wireline Construction"/>
    <d v="1999-01-14T00:00:00"/>
    <x v="1719"/>
    <s v="20-29"/>
    <s v="CT"/>
    <s v="Groundman"/>
    <x v="0"/>
    <n v="8958"/>
    <s v="Asian"/>
    <s v="Divorced"/>
    <s v="Exceeds"/>
    <n v="4"/>
  </r>
  <r>
    <n v="2225"/>
    <s v="Milo"/>
    <s v="Jensen"/>
    <d v="2023-05-01T00:00:00"/>
    <x v="0"/>
    <x v="0"/>
    <x v="0"/>
    <x v="28"/>
    <s v="Kimberly Rosales"/>
    <s v="milo.jensen@bilearner.com"/>
    <s v="EW"/>
    <s v="Active"/>
    <s v="Part-Time"/>
    <s v="Zone A"/>
    <s v="Full-Time"/>
    <s v="Unk"/>
    <m/>
    <x v="2"/>
    <s v="Engineers"/>
    <d v="1971-12-03T00:00:00"/>
    <x v="1720"/>
    <s v="50-59"/>
    <s v="MA"/>
    <s v="Project Manager"/>
    <x v="1"/>
    <n v="84923"/>
    <s v="Black"/>
    <s v="Divorced"/>
    <s v="Exceeds"/>
    <n v="2"/>
  </r>
  <r>
    <n v="2226"/>
    <s v="Zechariah"/>
    <s v="Strong"/>
    <d v="2019-03-22T00:00:00"/>
    <x v="611"/>
    <x v="2"/>
    <x v="1"/>
    <x v="3"/>
    <s v="Daniel Blake"/>
    <s v="zechariah.strong@bilearner.com"/>
    <s v="SVG"/>
    <s v="Active"/>
    <s v="Contract"/>
    <s v="Zone A"/>
    <s v="Full-Time"/>
    <s v="Resignation"/>
    <s v="Clearly rule suddenly."/>
    <x v="2"/>
    <s v="General - Eng"/>
    <d v="1960-09-07T00:00:00"/>
    <x v="1721"/>
    <s v="60-69"/>
    <s v="MA"/>
    <s v="Administrative"/>
    <x v="0"/>
    <n v="73392"/>
    <s v="White"/>
    <s v="Married"/>
    <s v="Exceeds"/>
    <n v="1"/>
  </r>
  <r>
    <n v="2227"/>
    <s v="Raymond"/>
    <s v="Maldonado"/>
    <d v="2021-12-27T00:00:00"/>
    <x v="0"/>
    <x v="0"/>
    <x v="0"/>
    <x v="3"/>
    <s v="Timothy Young"/>
    <s v="raymond.maldonado@bilearner.com"/>
    <s v="EW"/>
    <s v="Active"/>
    <s v="Contract"/>
    <s v="Zone B"/>
    <s v="Full-Time"/>
    <s v="Unk"/>
    <m/>
    <x v="2"/>
    <s v="Aerial"/>
    <d v="1995-06-05T00:00:00"/>
    <x v="1722"/>
    <s v="30-39"/>
    <s v="MA"/>
    <s v="Lineman"/>
    <x v="0"/>
    <n v="13915"/>
    <s v="Black"/>
    <s v="Widowed"/>
    <s v="Needs Improvement"/>
    <n v="5"/>
  </r>
  <r>
    <n v="2228"/>
    <s v="Kayley"/>
    <s v="Romero"/>
    <d v="2018-08-12T00:00:00"/>
    <x v="612"/>
    <x v="57"/>
    <x v="1"/>
    <x v="3"/>
    <s v="Michael Webb"/>
    <s v="kayley.romero@bilearner.com"/>
    <s v="MSC"/>
    <s v="Active"/>
    <s v="Part-Time"/>
    <s v="Zone B"/>
    <s v="Part-Time"/>
    <s v="Resignation"/>
    <s v="Partner performance newspaper sense all where."/>
    <x v="2"/>
    <s v="Wireless"/>
    <d v="1942-09-16T00:00:00"/>
    <x v="1723"/>
    <s v="80-89"/>
    <s v="MA"/>
    <s v="Laborer"/>
    <x v="0"/>
    <n v="58630"/>
    <s v="White"/>
    <s v="Divorced"/>
    <s v="PIP"/>
    <n v="4"/>
  </r>
  <r>
    <n v="2229"/>
    <s v="Antonio"/>
    <s v="Gray"/>
    <d v="2022-12-28T00:00:00"/>
    <x v="0"/>
    <x v="0"/>
    <x v="0"/>
    <x v="3"/>
    <s v="Mitchell Wilson"/>
    <s v="antonio.gray@bilearner.com"/>
    <s v="TNS"/>
    <s v="Active"/>
    <s v="Part-Time"/>
    <s v="Zone A"/>
    <s v="Temporary"/>
    <s v="Unk"/>
    <m/>
    <x v="2"/>
    <s v="Underground"/>
    <d v="1977-10-01T00:00:00"/>
    <x v="1724"/>
    <s v="40-49"/>
    <s v="MA"/>
    <s v="Laborer"/>
    <x v="0"/>
    <n v="11746"/>
    <s v="Asian"/>
    <s v="Divorced"/>
    <s v="PIP"/>
    <n v="4"/>
  </r>
  <r>
    <n v="2230"/>
    <s v="Kane"/>
    <s v="Mcfarland"/>
    <d v="2018-11-25T00:00:00"/>
    <x v="0"/>
    <x v="0"/>
    <x v="0"/>
    <x v="26"/>
    <s v="Jose Rivera"/>
    <s v="kane.mcfarland@bilearner.com"/>
    <s v="PYZ"/>
    <s v="Active"/>
    <s v="Part-Time"/>
    <s v="Zone A"/>
    <s v="Full-Time"/>
    <s v="Unk"/>
    <m/>
    <x v="2"/>
    <s v="General - Con"/>
    <d v="1972-08-20T00:00:00"/>
    <x v="1725"/>
    <s v="50-59"/>
    <s v="CT"/>
    <s v="Supervisor"/>
    <x v="0"/>
    <n v="51949"/>
    <s v="Hispanic"/>
    <s v="Married"/>
    <s v="Fully Meets"/>
    <n v="2"/>
  </r>
  <r>
    <n v="2231"/>
    <s v="Kylie"/>
    <s v="Ellis"/>
    <d v="2020-12-26T00:00:00"/>
    <x v="0"/>
    <x v="0"/>
    <x v="0"/>
    <x v="27"/>
    <s v="Joshua Maxwell"/>
    <s v="kylie.ellis@bilearner.com"/>
    <s v="WBL"/>
    <s v="Active"/>
    <s v="Full-Time"/>
    <s v="Zone A"/>
    <s v="Part-Time"/>
    <s v="Unk"/>
    <m/>
    <x v="2"/>
    <s v="General - Con"/>
    <d v="1990-04-24T00:00:00"/>
    <x v="1726"/>
    <s v="30-39"/>
    <s v="CT"/>
    <s v="Laborer"/>
    <x v="0"/>
    <n v="54795"/>
    <s v="Other"/>
    <s v="Single"/>
    <s v="Fully Meets"/>
    <n v="2"/>
  </r>
  <r>
    <n v="2232"/>
    <s v="Jovan"/>
    <s v="Giles"/>
    <d v="2022-12-16T00:00:00"/>
    <x v="0"/>
    <x v="0"/>
    <x v="0"/>
    <x v="28"/>
    <s v="Whitney Small"/>
    <s v="jovan.giles@bilearner.com"/>
    <s v="NEL"/>
    <s v="Active"/>
    <s v="Part-Time"/>
    <s v="Zone A"/>
    <s v="Full-Time"/>
    <s v="Unk"/>
    <m/>
    <x v="2"/>
    <s v="Field Operations"/>
    <d v="1942-10-05T00:00:00"/>
    <x v="1727"/>
    <s v="80-89"/>
    <s v="MA"/>
    <s v="Engineer"/>
    <x v="1"/>
    <n v="79191"/>
    <s v="Hispanic"/>
    <s v="Single"/>
    <s v="Fully Meets"/>
    <n v="5"/>
  </r>
  <r>
    <n v="2233"/>
    <s v="Sheldon"/>
    <s v="Castillo"/>
    <d v="2019-09-27T00:00:00"/>
    <x v="0"/>
    <x v="0"/>
    <x v="0"/>
    <x v="3"/>
    <s v="Wendy Khan"/>
    <s v="sheldon.castillo@bilearner.com"/>
    <s v="MSC"/>
    <s v="Active"/>
    <s v="Contract"/>
    <s v="Zone B"/>
    <s v="Full-Time"/>
    <s v="Unk"/>
    <m/>
    <x v="2"/>
    <s v="Splicing"/>
    <d v="1977-04-22T00:00:00"/>
    <x v="1728"/>
    <s v="40-49"/>
    <s v="MA"/>
    <s v="Lineman"/>
    <x v="0"/>
    <n v="93777"/>
    <s v="Asian"/>
    <s v="Single"/>
    <s v="Fully Meets"/>
    <n v="1"/>
  </r>
  <r>
    <n v="2234"/>
    <s v="Ariel"/>
    <s v="Barnes"/>
    <d v="2021-02-20T00:00:00"/>
    <x v="139"/>
    <x v="33"/>
    <x v="1"/>
    <x v="3"/>
    <s v="William Phillips"/>
    <s v="ariel.barnes@bilearner.com"/>
    <s v="EW"/>
    <s v="Active"/>
    <s v="Part-Time"/>
    <s v="Zone C"/>
    <s v="Full-Time"/>
    <s v="Resignation"/>
    <s v="Particularly put occur. Approach often be."/>
    <x v="2"/>
    <s v="Wireline Construction"/>
    <d v="1975-02-26T00:00:00"/>
    <x v="1729"/>
    <s v="50-59"/>
    <s v="MA"/>
    <s v="Laborer"/>
    <x v="0"/>
    <n v="87474"/>
    <s v="Black"/>
    <s v="Married"/>
    <s v="Fully Meets"/>
    <n v="2"/>
  </r>
  <r>
    <n v="2235"/>
    <s v="Kyson"/>
    <s v="Grimes"/>
    <d v="2022-02-26T00:00:00"/>
    <x v="0"/>
    <x v="0"/>
    <x v="0"/>
    <x v="3"/>
    <s v="Elizabeth Peterson"/>
    <s v="kyson.grimes@bilearner.com"/>
    <s v="CCDR"/>
    <s v="Active"/>
    <s v="Full-Time"/>
    <s v="Zone B"/>
    <s v="Full-Time"/>
    <s v="Unk"/>
    <m/>
    <x v="2"/>
    <s v="Shop (Fleet)"/>
    <d v="1954-08-31T00:00:00"/>
    <x v="719"/>
    <s v="70-79"/>
    <s v="MA"/>
    <s v="Model Assistant"/>
    <x v="0"/>
    <n v="37994"/>
    <s v="Other"/>
    <s v="Single"/>
    <s v="Fully Meets"/>
    <n v="1"/>
  </r>
  <r>
    <n v="2236"/>
    <s v="Princess"/>
    <s v="Long"/>
    <d v="2018-12-23T00:00:00"/>
    <x v="613"/>
    <x v="42"/>
    <x v="1"/>
    <x v="3"/>
    <s v="Amber Rocha"/>
    <s v="princess.long@bilearner.com"/>
    <s v="BPC"/>
    <s v="Active"/>
    <s v="Full-Time"/>
    <s v="Zone A"/>
    <s v="Temporary"/>
    <s v="Involuntary"/>
    <s v="Choice learn town themselves cup experience."/>
    <x v="2"/>
    <s v="Engineers"/>
    <d v="1948-10-28T00:00:00"/>
    <x v="1730"/>
    <s v="70-79"/>
    <s v="CT"/>
    <s v="Project Manager"/>
    <x v="0"/>
    <n v="44145"/>
    <s v="Hispanic"/>
    <s v="Widowed"/>
    <s v="Fully Meets"/>
    <n v="1"/>
  </r>
  <r>
    <n v="2237"/>
    <s v="Lyla"/>
    <s v="Wong"/>
    <d v="2022-01-10T00:00:00"/>
    <x v="605"/>
    <x v="16"/>
    <x v="1"/>
    <x v="26"/>
    <s v="John Thomas"/>
    <s v="lyla.wong@bilearner.com"/>
    <s v="WBL"/>
    <s v="Active"/>
    <s v="Full-Time"/>
    <s v="Zone B"/>
    <s v="Temporary"/>
    <s v="Resignation"/>
    <s v="Run vote behind factor father."/>
    <x v="2"/>
    <s v="Underground"/>
    <d v="1975-04-22T00:00:00"/>
    <x v="1731"/>
    <s v="50-59"/>
    <s v="CT"/>
    <s v="Laborer"/>
    <x v="0"/>
    <n v="25760"/>
    <s v="Other"/>
    <s v="Single"/>
    <s v="Fully Meets"/>
    <n v="2"/>
  </r>
  <r>
    <n v="2238"/>
    <s v="Shyanne"/>
    <s v="Livingston"/>
    <d v="2021-03-04T00:00:00"/>
    <x v="614"/>
    <x v="28"/>
    <x v="1"/>
    <x v="27"/>
    <s v="April Burns"/>
    <s v="shyanne.livingston@bilearner.com"/>
    <s v="TNS"/>
    <s v="Active"/>
    <s v="Part-Time"/>
    <s v="Zone B"/>
    <s v="Temporary"/>
    <s v="Resignation"/>
    <s v="Office little different tax down top."/>
    <x v="2"/>
    <s v="Project Management - Con"/>
    <d v="1972-01-17T00:00:00"/>
    <x v="1732"/>
    <s v="50-59"/>
    <s v="CT"/>
    <s v="Purchasing"/>
    <x v="1"/>
    <n v="55252"/>
    <s v="Hispanic"/>
    <s v="Widowed"/>
    <s v="Fully Meets"/>
    <n v="2"/>
  </r>
  <r>
    <n v="2239"/>
    <s v="Dario"/>
    <s v="Whitney"/>
    <d v="2023-03-10T00:00:00"/>
    <x v="557"/>
    <x v="11"/>
    <x v="1"/>
    <x v="28"/>
    <s v="Sean Hill"/>
    <s v="dario.whitney@bilearner.com"/>
    <s v="SVG"/>
    <s v="Active"/>
    <s v="Full-Time"/>
    <s v="Zone C"/>
    <s v="Part-Time"/>
    <s v="Retirement"/>
    <s v="Future where and."/>
    <x v="2"/>
    <s v="Catv"/>
    <d v="1962-12-11T00:00:00"/>
    <x v="356"/>
    <s v="60-69"/>
    <s v="MA"/>
    <s v="Manager"/>
    <x v="1"/>
    <n v="62468"/>
    <s v="Asian"/>
    <s v="Divorced"/>
    <s v="Fully Meets"/>
    <n v="5"/>
  </r>
  <r>
    <n v="2240"/>
    <s v="Pedro"/>
    <s v="Nelson"/>
    <d v="2018-12-05T00:00:00"/>
    <x v="0"/>
    <x v="0"/>
    <x v="0"/>
    <x v="3"/>
    <s v="Erika Green"/>
    <s v="pedro.nelson@bilearner.com"/>
    <s v="SVG"/>
    <s v="Active"/>
    <s v="Part-Time"/>
    <s v="Zone B"/>
    <s v="Part-Time"/>
    <s v="Unk"/>
    <m/>
    <x v="2"/>
    <s v="Finance &amp; Accounting"/>
    <d v="1997-11-28T00:00:00"/>
    <x v="1733"/>
    <s v="20-29"/>
    <s v="MA"/>
    <s v="Accounting"/>
    <x v="0"/>
    <n v="91567"/>
    <s v="Hispanic"/>
    <s v="Married"/>
    <s v="Fully Meets"/>
    <n v="2"/>
  </r>
  <r>
    <n v="2241"/>
    <s v="Carlo"/>
    <s v="Carr"/>
    <d v="2021-06-24T00:00:00"/>
    <x v="0"/>
    <x v="0"/>
    <x v="0"/>
    <x v="3"/>
    <s v="David Velasquez"/>
    <s v="carlo.carr@bilearner.com"/>
    <s v="EW"/>
    <s v="Active"/>
    <s v="Part-Time"/>
    <s v="Zone C"/>
    <s v="Part-Time"/>
    <s v="Unk"/>
    <m/>
    <x v="2"/>
    <s v="Technology / It"/>
    <d v="1981-06-01T00:00:00"/>
    <x v="1734"/>
    <s v="40-49"/>
    <s v="MA"/>
    <s v="Engineer"/>
    <x v="0"/>
    <n v="5139"/>
    <s v="Hispanic"/>
    <s v="Married"/>
    <s v="Fully Meets"/>
    <n v="2"/>
  </r>
  <r>
    <n v="2242"/>
    <s v="Aileen"/>
    <s v="Pacheco"/>
    <d v="2022-05-10T00:00:00"/>
    <x v="140"/>
    <x v="8"/>
    <x v="1"/>
    <x v="3"/>
    <s v="Alicia Farrell"/>
    <s v="aileen.pacheco@bilearner.com"/>
    <s v="MSC"/>
    <s v="Active"/>
    <s v="Full-Time"/>
    <s v="Zone C"/>
    <s v="Temporary"/>
    <s v="Resignation"/>
    <s v="Performance paper teacher tree student."/>
    <x v="2"/>
    <s v="Field Operations"/>
    <d v="1994-03-29T00:00:00"/>
    <x v="1735"/>
    <s v="30-39"/>
    <s v="MA"/>
    <s v="Runner"/>
    <x v="0"/>
    <n v="48114"/>
    <s v="Hispanic"/>
    <s v="Married"/>
    <s v="Fully Meets"/>
    <n v="4"/>
  </r>
  <r>
    <n v="2243"/>
    <s v="Dorian"/>
    <s v="Wu"/>
    <d v="2023-04-13T00:00:00"/>
    <x v="167"/>
    <x v="11"/>
    <x v="1"/>
    <x v="3"/>
    <s v="Desiree Martinez"/>
    <s v="dorian.wu@bilearner.com"/>
    <s v="TNS"/>
    <s v="Active"/>
    <s v="Full-Time"/>
    <s v="Zone A"/>
    <s v="Part-Time"/>
    <s v="Involuntary"/>
    <s v="This bank out."/>
    <x v="2"/>
    <s v="Finance &amp; Accounting"/>
    <d v="1954-07-20T00:00:00"/>
    <x v="1736"/>
    <s v="70-79"/>
    <s v="CT"/>
    <s v="Accounting"/>
    <x v="0"/>
    <n v="90316"/>
    <s v="Other"/>
    <s v="Married"/>
    <s v="Fully Meets"/>
    <n v="4"/>
  </r>
  <r>
    <n v="2244"/>
    <s v="Monica"/>
    <s v="Pham"/>
    <d v="2022-08-04T00:00:00"/>
    <x v="0"/>
    <x v="0"/>
    <x v="0"/>
    <x v="26"/>
    <s v="Jesse Archer"/>
    <s v="monica.pham@bilearner.com"/>
    <s v="PYZ"/>
    <s v="Active"/>
    <s v="Contract"/>
    <s v="Zone C"/>
    <s v="Temporary"/>
    <s v="Unk"/>
    <m/>
    <x v="2"/>
    <s v="Field Operations"/>
    <d v="1949-12-08T00:00:00"/>
    <x v="1737"/>
    <s v="70-79"/>
    <s v="CT"/>
    <s v="Driller"/>
    <x v="0"/>
    <n v="47299"/>
    <s v="Other"/>
    <s v="Married"/>
    <s v="Fully Meets"/>
    <n v="4"/>
  </r>
  <r>
    <n v="2245"/>
    <s v="Londyn"/>
    <s v="Underwood"/>
    <d v="2021-02-28T00:00:00"/>
    <x v="615"/>
    <x v="40"/>
    <x v="1"/>
    <x v="27"/>
    <s v="Mrs. Lori Petty MD"/>
    <s v="londyn.underwood@bilearner.com"/>
    <s v="WBL"/>
    <s v="Active"/>
    <s v="Part-Time"/>
    <s v="Zone C"/>
    <s v="Part-Time"/>
    <s v="Resignation"/>
    <s v="Later star one than within live."/>
    <x v="2"/>
    <s v="Engineers"/>
    <d v="1946-09-15T00:00:00"/>
    <x v="286"/>
    <s v="70-79"/>
    <s v="MA"/>
    <s v="Supervisor"/>
    <x v="1"/>
    <n v="54056"/>
    <s v="Black"/>
    <s v="Divorced"/>
    <s v="Fully Meets"/>
    <n v="5"/>
  </r>
  <r>
    <n v="2246"/>
    <s v="Britney"/>
    <s v="Logan"/>
    <d v="2020-10-14T00:00:00"/>
    <x v="616"/>
    <x v="3"/>
    <x v="1"/>
    <x v="28"/>
    <s v="Paul Robertson"/>
    <s v="britney.logan@bilearner.com"/>
    <s v="NEL"/>
    <s v="Active"/>
    <s v="Contract"/>
    <s v="Zone B"/>
    <s v="Part-Time"/>
    <s v="Resignation"/>
    <s v="Expect kitchen even anyone. Without agent she."/>
    <x v="2"/>
    <s v="Field Operations"/>
    <d v="1973-11-22T00:00:00"/>
    <x v="1738"/>
    <s v="50-59"/>
    <s v="MA"/>
    <s v="Technician"/>
    <x v="1"/>
    <n v="7728"/>
    <s v="White"/>
    <s v="Divorced"/>
    <s v="Fully Meets"/>
    <n v="4"/>
  </r>
  <r>
    <n v="2247"/>
    <s v="Alessandra"/>
    <s v="Novak"/>
    <d v="2018-09-10T00:00:00"/>
    <x v="32"/>
    <x v="58"/>
    <x v="1"/>
    <x v="3"/>
    <s v="William Murray"/>
    <s v="alessandra.novak@bilearner.com"/>
    <s v="SVG"/>
    <s v="Active"/>
    <s v="Part-Time"/>
    <s v="Zone B"/>
    <s v="Temporary"/>
    <s v="Resignation"/>
    <s v="Three sell often star."/>
    <x v="2"/>
    <s v="Fielders"/>
    <d v="1983-04-10T00:00:00"/>
    <x v="1739"/>
    <s v="40-49"/>
    <s v="MA"/>
    <s v="Engineer"/>
    <x v="0"/>
    <n v="70092"/>
    <s v="Hispanic"/>
    <s v="Widowed"/>
    <s v="Fully Meets"/>
    <n v="2"/>
  </r>
  <r>
    <n v="2248"/>
    <s v="Ariel"/>
    <s v="Powers"/>
    <d v="2022-12-16T00:00:00"/>
    <x v="258"/>
    <x v="34"/>
    <x v="1"/>
    <x v="3"/>
    <s v="Corey Fletcher"/>
    <s v="ariel.powers@bilearner.com"/>
    <s v="EW"/>
    <s v="Active"/>
    <s v="Part-Time"/>
    <s v="Zone B"/>
    <s v="Temporary"/>
    <s v="Retirement"/>
    <s v="Adult wind join time memory customer."/>
    <x v="2"/>
    <s v="Field Operations"/>
    <d v="1999-12-17T00:00:00"/>
    <x v="1740"/>
    <s v="20-29"/>
    <s v="MA"/>
    <s v="Laborer"/>
    <x v="0"/>
    <n v="71142"/>
    <s v="Hispanic"/>
    <s v="Widowed"/>
    <s v="Fully Meets"/>
    <n v="2"/>
  </r>
  <r>
    <n v="2249"/>
    <s v="Jewel"/>
    <s v="Bryant"/>
    <d v="2018-09-28T00:00:00"/>
    <x v="617"/>
    <x v="19"/>
    <x v="1"/>
    <x v="3"/>
    <s v="James Rhodes"/>
    <s v="jewel.bryant@bilearner.com"/>
    <s v="MSC"/>
    <s v="Active"/>
    <s v="Contract"/>
    <s v="Zone C"/>
    <s v="Part-Time"/>
    <s v="Voluntary"/>
    <s v="Only movie ability wait according."/>
    <x v="2"/>
    <s v="Field Operations"/>
    <d v="1994-11-07T00:00:00"/>
    <x v="136"/>
    <s v="30-39"/>
    <s v="MA"/>
    <s v="Laborer"/>
    <x v="0"/>
    <n v="2760"/>
    <s v="Black"/>
    <s v="Divorced"/>
    <s v="Fully Meets"/>
    <n v="4"/>
  </r>
  <r>
    <n v="2250"/>
    <s v="Irene"/>
    <s v="Kim"/>
    <d v="2022-03-08T00:00:00"/>
    <x v="618"/>
    <x v="21"/>
    <x v="1"/>
    <x v="3"/>
    <s v="Peter Williams"/>
    <s v="irene.kim@bilearner.com"/>
    <s v="TNS"/>
    <s v="Active"/>
    <s v="Contract"/>
    <s v="Zone C"/>
    <s v="Temporary"/>
    <s v="Involuntary"/>
    <s v="Money read truth determine remain Mrs."/>
    <x v="2"/>
    <s v="Aerial"/>
    <d v="1962-09-02T00:00:00"/>
    <x v="1741"/>
    <s v="60-69"/>
    <s v="CT"/>
    <s v="Groundman"/>
    <x v="0"/>
    <n v="13557"/>
    <s v="Asian"/>
    <s v="Married"/>
    <s v="Fully Meets"/>
    <n v="5"/>
  </r>
  <r>
    <n v="2251"/>
    <s v="Carla"/>
    <s v="Willis"/>
    <d v="2022-01-12T00:00:00"/>
    <x v="0"/>
    <x v="0"/>
    <x v="0"/>
    <x v="26"/>
    <s v="Bradley Gray"/>
    <s v="carla.willis@bilearner.com"/>
    <s v="PYZ"/>
    <s v="Active"/>
    <s v="Part-Time"/>
    <s v="Zone B"/>
    <s v="Temporary"/>
    <s v="Unk"/>
    <m/>
    <x v="2"/>
    <s v="Project Management - Con"/>
    <d v="1978-10-03T00:00:00"/>
    <x v="576"/>
    <s v="40-49"/>
    <s v="MA"/>
    <s v="Program Manager"/>
    <x v="0"/>
    <n v="81938"/>
    <s v="Hispanic"/>
    <s v="Divorced"/>
    <s v="Fully Meets"/>
    <n v="2"/>
  </r>
  <r>
    <n v="2252"/>
    <s v="Ricardo"/>
    <s v="Fitzgerald"/>
    <d v="2020-12-08T00:00:00"/>
    <x v="0"/>
    <x v="0"/>
    <x v="0"/>
    <x v="27"/>
    <s v="Sarah Robinson"/>
    <s v="ricardo.fitzgerald@bilearner.com"/>
    <s v="WBL"/>
    <s v="Active"/>
    <s v="Contract"/>
    <s v="Zone B"/>
    <s v="Part-Time"/>
    <s v="Unk"/>
    <m/>
    <x v="2"/>
    <s v="Field Operations"/>
    <d v="1973-11-12T00:00:00"/>
    <x v="1742"/>
    <s v="50-59"/>
    <s v="MA"/>
    <s v="Coordinator"/>
    <x v="1"/>
    <n v="73648"/>
    <s v="White"/>
    <s v="Widowed"/>
    <s v="Fully Meets"/>
    <n v="4"/>
  </r>
  <r>
    <n v="2253"/>
    <s v="Steven"/>
    <s v="Jarvis"/>
    <d v="2020-11-17T00:00:00"/>
    <x v="0"/>
    <x v="0"/>
    <x v="0"/>
    <x v="3"/>
    <s v="Mark Parker"/>
    <s v="steven.jarvis@bilearner.com"/>
    <s v="PYZ"/>
    <s v="Active"/>
    <s v="Full-Time"/>
    <s v="Zone A"/>
    <s v="Full-Time"/>
    <s v="Unk"/>
    <m/>
    <x v="2"/>
    <s v="Field Operations"/>
    <d v="1982-02-05T00:00:00"/>
    <x v="1743"/>
    <s v="40-49"/>
    <s v="MA"/>
    <s v="Technician"/>
    <x v="0"/>
    <n v="73024"/>
    <s v="Other"/>
    <s v="Single"/>
    <s v="Fully Meets"/>
    <n v="1"/>
  </r>
  <r>
    <n v="2254"/>
    <s v="Benjamin"/>
    <s v="Marquez"/>
    <d v="2021-01-18T00:00:00"/>
    <x v="0"/>
    <x v="0"/>
    <x v="0"/>
    <x v="3"/>
    <s v="Mrs. Jessica Whitehead"/>
    <s v="benjamin.marquez@bilearner.com"/>
    <s v="SVG"/>
    <s v="Active"/>
    <s v="Full-Time"/>
    <s v="Zone A"/>
    <s v="Part-Time"/>
    <s v="Unk"/>
    <m/>
    <x v="2"/>
    <s v="General - Sga"/>
    <d v="1957-10-27T00:00:00"/>
    <x v="1744"/>
    <s v="60-69"/>
    <s v="MA"/>
    <s v="Administrator"/>
    <x v="0"/>
    <n v="44031"/>
    <s v="Hispanic"/>
    <s v="Single"/>
    <s v="Fully Meets"/>
    <n v="2"/>
  </r>
  <r>
    <n v="2255"/>
    <s v="Gabrielle"/>
    <s v="Mercer"/>
    <d v="2020-09-15T00:00:00"/>
    <x v="18"/>
    <x v="14"/>
    <x v="1"/>
    <x v="3"/>
    <s v="Jose Jordan"/>
    <s v="gabrielle.mercer@bilearner.com"/>
    <s v="TNS"/>
    <s v="Active"/>
    <s v="Full-Time"/>
    <s v="Zone C"/>
    <s v="Part-Time"/>
    <s v="Involuntary"/>
    <s v="This focus strategy behind among this."/>
    <x v="2"/>
    <s v="Wireline Construction"/>
    <d v="1990-07-16T00:00:00"/>
    <x v="1745"/>
    <s v="30-39"/>
    <s v="MA"/>
    <s v="Lineman"/>
    <x v="0"/>
    <n v="67812"/>
    <s v="Hispanic"/>
    <s v="Single"/>
    <s v="Fully Meets"/>
    <n v="2"/>
  </r>
  <r>
    <n v="2256"/>
    <s v="Kaylyn"/>
    <s v="Pham"/>
    <d v="2019-12-11T00:00:00"/>
    <x v="0"/>
    <x v="0"/>
    <x v="0"/>
    <x v="3"/>
    <s v="Dawn Smith DDS"/>
    <s v="kaylyn.pham@bilearner.com"/>
    <s v="WBL"/>
    <s v="Active"/>
    <s v="Part-Time"/>
    <s v="Zone C"/>
    <s v="Full-Time"/>
    <s v="Unk"/>
    <m/>
    <x v="2"/>
    <s v="Field Operations"/>
    <d v="1981-12-29T00:00:00"/>
    <x v="1746"/>
    <s v="40-49"/>
    <s v="CT"/>
    <s v="Driller"/>
    <x v="0"/>
    <n v="67840"/>
    <s v="Asian"/>
    <s v="Widowed"/>
    <s v="Fully Meets"/>
    <n v="5"/>
  </r>
  <r>
    <n v="2257"/>
    <s v="Ingrid"/>
    <s v="Lucero"/>
    <d v="2021-04-29T00:00:00"/>
    <x v="619"/>
    <x v="10"/>
    <x v="1"/>
    <x v="26"/>
    <s v="Meredith Martin"/>
    <s v="ingrid.lucero@bilearner.com"/>
    <s v="WBL"/>
    <s v="Active"/>
    <s v="Contract"/>
    <s v="Zone B"/>
    <s v="Full-Time"/>
    <s v="Voluntary"/>
    <s v="Teach yard style bed relate seat."/>
    <x v="2"/>
    <s v="General - Eng"/>
    <d v="1988-10-22T00:00:00"/>
    <x v="1747"/>
    <s v="30-39"/>
    <s v="MA"/>
    <s v="Administrative"/>
    <x v="1"/>
    <n v="77019"/>
    <s v="White"/>
    <s v="Married"/>
    <s v="Fully Meets"/>
    <n v="2"/>
  </r>
  <r>
    <n v="2258"/>
    <s v="Keshawn"/>
    <s v="Gilmore"/>
    <d v="2021-04-03T00:00:00"/>
    <x v="0"/>
    <x v="0"/>
    <x v="0"/>
    <x v="27"/>
    <s v="Jodi Wheeler"/>
    <s v="keshawn.gilmore@bilearner.com"/>
    <s v="TNS"/>
    <s v="Active"/>
    <s v="Full-Time"/>
    <s v="Zone C"/>
    <s v="Part-Time"/>
    <s v="Unk"/>
    <m/>
    <x v="2"/>
    <s v="Engineers"/>
    <d v="1999-02-20T00:00:00"/>
    <x v="1748"/>
    <s v="20-29"/>
    <s v="MA"/>
    <s v="Engineer"/>
    <x v="1"/>
    <n v="88137"/>
    <s v="White"/>
    <s v="Widowed"/>
    <s v="Fully Meets"/>
    <n v="2"/>
  </r>
  <r>
    <n v="2259"/>
    <s v="Connor"/>
    <s v="Wang"/>
    <d v="2022-02-01T00:00:00"/>
    <x v="0"/>
    <x v="0"/>
    <x v="0"/>
    <x v="3"/>
    <s v="Robert Morrow"/>
    <s v="connor.wang@bilearner.com"/>
    <s v="SVG"/>
    <s v="Active"/>
    <s v="Part-Time"/>
    <s v="Zone A"/>
    <s v="Temporary"/>
    <s v="Unk"/>
    <m/>
    <x v="2"/>
    <s v="General - Eng"/>
    <d v="1961-03-24T00:00:00"/>
    <x v="1749"/>
    <s v="60-69"/>
    <s v="MA"/>
    <s v="Drafter"/>
    <x v="0"/>
    <n v="76781"/>
    <s v="Hispanic"/>
    <s v="Divorced"/>
    <s v="Fully Meets"/>
    <n v="1"/>
  </r>
  <r>
    <n v="2260"/>
    <s v="Rocco"/>
    <s v="Vaughan"/>
    <d v="2020-01-17T00:00:00"/>
    <x v="620"/>
    <x v="13"/>
    <x v="1"/>
    <x v="3"/>
    <s v="Victor Armstrong"/>
    <s v="rocco.vaughan@bilearner.com"/>
    <s v="EW"/>
    <s v="Active"/>
    <s v="Part-Time"/>
    <s v="Zone B"/>
    <s v="Temporary"/>
    <s v="Voluntary"/>
    <s v="Stay moment go try. Trouble morning skin join."/>
    <x v="2"/>
    <s v="Engineers"/>
    <d v="1992-10-21T00:00:00"/>
    <x v="574"/>
    <s v="30-39"/>
    <s v="MA"/>
    <s v="Billing"/>
    <x v="0"/>
    <n v="17501"/>
    <s v="Hispanic"/>
    <s v="Widowed"/>
    <s v="Fully Meets"/>
    <n v="1"/>
  </r>
  <r>
    <n v="2261"/>
    <s v="Samuel"/>
    <s v="Jennings"/>
    <d v="2022-06-01T00:00:00"/>
    <x v="0"/>
    <x v="0"/>
    <x v="0"/>
    <x v="3"/>
    <s v="Gregory Brown"/>
    <s v="samuel.jennings@bilearner.com"/>
    <s v="MSC"/>
    <s v="Active"/>
    <s v="Full-Time"/>
    <s v="Zone B"/>
    <s v="Part-Time"/>
    <s v="Unk"/>
    <m/>
    <x v="2"/>
    <s v="Wireline Construction"/>
    <d v="1958-06-01T00:00:00"/>
    <x v="1750"/>
    <s v="60-69"/>
    <s v="CT"/>
    <s v="Foreman"/>
    <x v="0"/>
    <n v="24054"/>
    <s v="Black"/>
    <s v="Divorced"/>
    <s v="Fully Meets"/>
    <n v="2"/>
  </r>
  <r>
    <n v="2262"/>
    <s v="Shane"/>
    <s v="Harper"/>
    <d v="2019-03-17T00:00:00"/>
    <x v="0"/>
    <x v="0"/>
    <x v="0"/>
    <x v="3"/>
    <s v="Andrea Clark"/>
    <s v="shane.harper@bilearner.com"/>
    <s v="TNS"/>
    <s v="Active"/>
    <s v="Contract"/>
    <s v="Zone A"/>
    <s v="Temporary"/>
    <s v="Unk"/>
    <m/>
    <x v="2"/>
    <s v="Engineers"/>
    <d v="1950-10-03T00:00:00"/>
    <x v="1751"/>
    <s v="70-79"/>
    <s v="CT"/>
    <s v="Engineer"/>
    <x v="0"/>
    <n v="84506"/>
    <s v="Other"/>
    <s v="Divorced"/>
    <s v="Fully Meets"/>
    <n v="2"/>
  </r>
  <r>
    <n v="2263"/>
    <s v="Kali"/>
    <s v="Yates"/>
    <d v="2020-01-07T00:00:00"/>
    <x v="0"/>
    <x v="0"/>
    <x v="0"/>
    <x v="26"/>
    <s v="Casey Galvan"/>
    <s v="kali.yates@bilearner.com"/>
    <s v="PYZ"/>
    <s v="Active"/>
    <s v="Contract"/>
    <s v="Zone B"/>
    <s v="Temporary"/>
    <s v="Unk"/>
    <m/>
    <x v="2"/>
    <s v="General - Sga"/>
    <d v="1965-10-09T00:00:00"/>
    <x v="1752"/>
    <s v="60-69"/>
    <s v="MA"/>
    <s v="Assistant"/>
    <x v="1"/>
    <n v="10273"/>
    <s v="Hispanic"/>
    <s v="Single"/>
    <s v="Fully Meets"/>
    <n v="2"/>
  </r>
  <r>
    <n v="2264"/>
    <s v="Piper"/>
    <s v="Guzman"/>
    <d v="2021-02-24T00:00:00"/>
    <x v="532"/>
    <x v="33"/>
    <x v="1"/>
    <x v="27"/>
    <s v="Joseph Underwood"/>
    <s v="piper.guzman@bilearner.com"/>
    <s v="WBL"/>
    <s v="Active"/>
    <s v="Part-Time"/>
    <s v="Zone A"/>
    <s v="Part-Time"/>
    <s v="Involuntary"/>
    <s v="Cultural responsibility whose wear."/>
    <x v="2"/>
    <s v="Executive"/>
    <d v="1979-03-05T00:00:00"/>
    <x v="1753"/>
    <s v="40-49"/>
    <s v="MA"/>
    <s v="Manager"/>
    <x v="1"/>
    <n v="4377"/>
    <s v="White"/>
    <s v="Single"/>
    <s v="Fully Meets"/>
    <n v="5"/>
  </r>
  <r>
    <n v="2265"/>
    <s v="Halle"/>
    <s v="Pena"/>
    <d v="2019-12-30T00:00:00"/>
    <x v="0"/>
    <x v="0"/>
    <x v="0"/>
    <x v="3"/>
    <s v="Chelsea Smith"/>
    <s v="halle.pena@bilearner.com"/>
    <s v="SVG"/>
    <s v="Active"/>
    <s v="Contract"/>
    <s v="Zone C"/>
    <s v="Part-Time"/>
    <s v="Unk"/>
    <m/>
    <x v="2"/>
    <s v="Field Operations"/>
    <d v="1944-12-30T00:00:00"/>
    <x v="1754"/>
    <s v="80-89"/>
    <s v="MA"/>
    <s v="Construction Manager"/>
    <x v="0"/>
    <n v="87370"/>
    <s v="Hispanic"/>
    <s v="Single"/>
    <s v="Fully Meets"/>
    <n v="1"/>
  </r>
  <r>
    <n v="2266"/>
    <s v="Jameson"/>
    <s v="Eaton"/>
    <d v="2020-05-12T00:00:00"/>
    <x v="621"/>
    <x v="33"/>
    <x v="1"/>
    <x v="3"/>
    <s v="Timothy Owens"/>
    <s v="jameson.eaton@bilearner.com"/>
    <s v="EW"/>
    <s v="Active"/>
    <s v="Full-Time"/>
    <s v="Zone B"/>
    <s v="Temporary"/>
    <s v="Resignation"/>
    <s v="Chair out man man."/>
    <x v="2"/>
    <s v="Field Operations"/>
    <d v="1975-02-10T00:00:00"/>
    <x v="1485"/>
    <s v="50-59"/>
    <s v="MA"/>
    <s v="Construction Manager"/>
    <x v="0"/>
    <n v="84988"/>
    <s v="Other"/>
    <s v="Single"/>
    <s v="Fully Meets"/>
    <n v="5"/>
  </r>
  <r>
    <n v="2267"/>
    <s v="Antony"/>
    <s v="Brandt"/>
    <d v="2023-04-04T00:00:00"/>
    <x v="0"/>
    <x v="0"/>
    <x v="0"/>
    <x v="3"/>
    <s v="Jennifer Watts"/>
    <s v="antony.brandt@bilearner.com"/>
    <s v="MSC"/>
    <s v="Active"/>
    <s v="Full-Time"/>
    <s v="Zone A"/>
    <s v="Part-Time"/>
    <s v="Unk"/>
    <m/>
    <x v="2"/>
    <s v="General - Con"/>
    <d v="1971-06-18T00:00:00"/>
    <x v="1755"/>
    <s v="50-59"/>
    <s v="CT"/>
    <s v="Technician"/>
    <x v="0"/>
    <n v="43148"/>
    <s v="Hispanic"/>
    <s v="Divorced"/>
    <s v="Fully Meets"/>
    <n v="4"/>
  </r>
  <r>
    <n v="2268"/>
    <s v="Armani"/>
    <s v="Rogers"/>
    <d v="2021-01-04T00:00:00"/>
    <x v="554"/>
    <x v="22"/>
    <x v="1"/>
    <x v="3"/>
    <s v="Kelly Waters"/>
    <s v="armani.rogers@bilearner.com"/>
    <s v="TNS"/>
    <s v="Active"/>
    <s v="Contract"/>
    <s v="Zone C"/>
    <s v="Full-Time"/>
    <s v="Resignation"/>
    <s v="Real build something family save."/>
    <x v="2"/>
    <s v="General - Con"/>
    <d v="1963-08-06T00:00:00"/>
    <x v="1756"/>
    <s v="60-69"/>
    <s v="CT"/>
    <s v="Technician"/>
    <x v="1"/>
    <n v="58818"/>
    <s v="White"/>
    <s v="Single"/>
    <s v="Fully Meets"/>
    <n v="2"/>
  </r>
  <r>
    <n v="2269"/>
    <s v="Jacoby"/>
    <s v="Lyons"/>
    <d v="2020-04-28T00:00:00"/>
    <x v="622"/>
    <x v="47"/>
    <x v="1"/>
    <x v="26"/>
    <s v="Beverly Ramirez"/>
    <s v="jacoby.lyons@bilearner.com"/>
    <s v="PYZ"/>
    <s v="Active"/>
    <s v="Full-Time"/>
    <s v="Zone C"/>
    <s v="Full-Time"/>
    <s v="Resignation"/>
    <s v="Type three hear court street sport key."/>
    <x v="2"/>
    <s v="Executive"/>
    <d v="1974-01-15T00:00:00"/>
    <x v="1757"/>
    <s v="50-59"/>
    <s v="MA"/>
    <s v="Ceo"/>
    <x v="1"/>
    <n v="42997"/>
    <s v="Hispanic"/>
    <s v="Divorced"/>
    <s v="Fully Meets"/>
    <n v="1"/>
  </r>
  <r>
    <n v="2270"/>
    <s v="Dylan"/>
    <s v="Livingston"/>
    <d v="2019-04-16T00:00:00"/>
    <x v="623"/>
    <x v="12"/>
    <x v="1"/>
    <x v="3"/>
    <s v="David Rose PhD"/>
    <s v="dylan.livingston@bilearner.com"/>
    <s v="PYZ"/>
    <s v="Active"/>
    <s v="Contract"/>
    <s v="Zone C"/>
    <s v="Part-Time"/>
    <s v="Resignation"/>
    <s v="Significant issue rich air race."/>
    <x v="2"/>
    <s v="Project Management - Con"/>
    <d v="1952-09-19T00:00:00"/>
    <x v="1758"/>
    <s v="70-79"/>
    <s v="MA"/>
    <s v="Manager"/>
    <x v="0"/>
    <n v="93829"/>
    <s v="Asian"/>
    <s v="Single"/>
    <s v="Fully Meets"/>
    <n v="4"/>
  </r>
  <r>
    <n v="2271"/>
    <s v="Raelynn"/>
    <s v="Compton"/>
    <d v="2022-07-09T00:00:00"/>
    <x v="0"/>
    <x v="0"/>
    <x v="0"/>
    <x v="3"/>
    <s v="Jared Conley"/>
    <s v="raelynn.compton@bilearner.com"/>
    <s v="SVG"/>
    <s v="Active"/>
    <s v="Full-Time"/>
    <s v="Zone A"/>
    <s v="Temporary"/>
    <s v="Unk"/>
    <m/>
    <x v="2"/>
    <s v="Field Operations"/>
    <d v="1996-07-20T00:00:00"/>
    <x v="1759"/>
    <s v="20-29"/>
    <s v="MA"/>
    <s v="Tower Hand"/>
    <x v="0"/>
    <n v="48655"/>
    <s v="Hispanic"/>
    <s v="Single"/>
    <s v="Fully Meets"/>
    <n v="2"/>
  </r>
  <r>
    <n v="2272"/>
    <s v="Darryl"/>
    <s v="Richmond"/>
    <d v="2022-08-29T00:00:00"/>
    <x v="590"/>
    <x v="26"/>
    <x v="1"/>
    <x v="3"/>
    <s v="Daniel Simpson"/>
    <s v="darryl.richmond@bilearner.com"/>
    <s v="TNS"/>
    <s v="Active"/>
    <s v="Part-Time"/>
    <s v="Zone C"/>
    <s v="Full-Time"/>
    <s v="Retirement"/>
    <s v="Turn left degree audience fly present."/>
    <x v="2"/>
    <s v="Field Operations"/>
    <d v="1987-04-04T00:00:00"/>
    <x v="1068"/>
    <s v="30-39"/>
    <s v="CT"/>
    <s v="Laborer"/>
    <x v="0"/>
    <n v="62715"/>
    <s v="Black"/>
    <s v="Divorced"/>
    <s v="Fully Meets"/>
    <n v="2"/>
  </r>
  <r>
    <n v="2273"/>
    <s v="Ana"/>
    <s v="Stafford"/>
    <d v="2020-01-26T00:00:00"/>
    <x v="624"/>
    <x v="33"/>
    <x v="1"/>
    <x v="3"/>
    <s v="Kenneth Chavez"/>
    <s v="ana.stafford@bilearner.com"/>
    <s v="WBL"/>
    <s v="Active"/>
    <s v="Full-Time"/>
    <s v="Zone A"/>
    <s v="Part-Time"/>
    <s v="Resignation"/>
    <s v="Field have cup because military."/>
    <x v="2"/>
    <s v="Project Management - Eng"/>
    <d v="1956-05-16T00:00:00"/>
    <x v="1760"/>
    <s v="60-69"/>
    <s v="CT"/>
    <s v="Planner"/>
    <x v="1"/>
    <n v="75785"/>
    <s v="Other"/>
    <s v="Divorced"/>
    <s v="Fully Meets"/>
    <n v="4"/>
  </r>
  <r>
    <n v="2274"/>
    <s v="Carlos"/>
    <s v="Mccoy"/>
    <d v="2020-02-18T00:00:00"/>
    <x v="0"/>
    <x v="0"/>
    <x v="0"/>
    <x v="26"/>
    <s v="Carlos Clarke"/>
    <s v="carlos.mccoy@bilearner.com"/>
    <s v="BPC"/>
    <s v="Active"/>
    <s v="Full-Time"/>
    <s v="Zone A"/>
    <s v="Temporary"/>
    <s v="Unk"/>
    <m/>
    <x v="2"/>
    <s v="Aerial"/>
    <d v="2000-01-23T00:00:00"/>
    <x v="1761"/>
    <s v="20-29"/>
    <s v="MA"/>
    <s v="Lineman"/>
    <x v="1"/>
    <n v="52491"/>
    <s v="Other"/>
    <s v="Widowed"/>
    <s v="Fully Meets"/>
    <n v="4"/>
  </r>
  <r>
    <n v="2275"/>
    <s v="Michael"/>
    <s v="Albert"/>
    <d v="2022-01-25T00:00:00"/>
    <x v="0"/>
    <x v="0"/>
    <x v="0"/>
    <x v="20"/>
    <s v="Daniel Garcia"/>
    <s v="michael.albert@bilearner.com"/>
    <s v="EW"/>
    <s v="Active"/>
    <s v="Part-Time"/>
    <s v="Zone B"/>
    <s v="Full-Time"/>
    <s v="Unk"/>
    <m/>
    <x v="0"/>
    <s v="Yard (Material Handling)"/>
    <d v="1950-12-09T00:00:00"/>
    <x v="366"/>
    <s v="70-79"/>
    <s v="MA"/>
    <s v="Runner"/>
    <x v="1"/>
    <n v="2169"/>
    <s v="Asian"/>
    <s v="Married"/>
    <s v="Fully Meets"/>
    <n v="2"/>
  </r>
  <r>
    <n v="2276"/>
    <s v="Courtney E"/>
    <s v="Wallace"/>
    <d v="2023-07-10T00:00:00"/>
    <x v="0"/>
    <x v="0"/>
    <x v="0"/>
    <x v="20"/>
    <s v="Danielle Graham"/>
    <s v="courtney e.wallace@bilearner.com"/>
    <s v="TNS"/>
    <s v="Active"/>
    <s v="Full-Time"/>
    <s v="Zone B"/>
    <s v="Temporary"/>
    <s v="Unk"/>
    <m/>
    <x v="0"/>
    <s v="Project Management - Con"/>
    <d v="1982-11-21T00:00:00"/>
    <x v="1762"/>
    <s v="40-49"/>
    <s v="MA"/>
    <s v="Project Manager"/>
    <x v="0"/>
    <n v="2478"/>
    <s v="White"/>
    <s v="Divorced"/>
    <s v="Fully Meets"/>
    <n v="1"/>
  </r>
  <r>
    <n v="2277"/>
    <s v="Amy"/>
    <s v="Dunn"/>
    <d v="2022-04-14T00:00:00"/>
    <x v="0"/>
    <x v="0"/>
    <x v="0"/>
    <x v="20"/>
    <s v="Thomas Boyle"/>
    <s v="amy.dunn@bilearner.com"/>
    <s v="CCDR"/>
    <s v="Active"/>
    <s v="Contract"/>
    <s v="Zone B"/>
    <s v="Temporary"/>
    <s v="Unk"/>
    <m/>
    <x v="0"/>
    <s v="Field Operations"/>
    <d v="1963-09-29T00:00:00"/>
    <x v="1763"/>
    <s v="60-69"/>
    <s v="MA"/>
    <s v="Technician"/>
    <x v="0"/>
    <n v="1731"/>
    <s v="Hispanic"/>
    <s v="Widowed"/>
    <s v="Fully Meets"/>
    <n v="5"/>
  </r>
  <r>
    <n v="2278"/>
    <s v="Kissy"/>
    <s v="Sullivan"/>
    <d v="2022-07-10T00:00:00"/>
    <x v="0"/>
    <x v="0"/>
    <x v="0"/>
    <x v="20"/>
    <s v="Mark Moody DVM"/>
    <s v="kissy.sullivan@bilearner.com"/>
    <s v="CCDR"/>
    <s v="Active"/>
    <s v="Part-Time"/>
    <s v="Zone B"/>
    <s v="Temporary"/>
    <s v="Unk"/>
    <m/>
    <x v="0"/>
    <s v="Wireless"/>
    <d v="1963-05-27T00:00:00"/>
    <x v="1764"/>
    <s v="60-69"/>
    <s v="MA"/>
    <s v="Operator"/>
    <x v="0"/>
    <n v="1776"/>
    <s v="White"/>
    <s v="Widowed"/>
    <s v="Fully Meets"/>
    <n v="4"/>
  </r>
  <r>
    <n v="2279"/>
    <s v="Walter"/>
    <s v="Immediato"/>
    <d v="2022-06-27T00:00:00"/>
    <x v="0"/>
    <x v="0"/>
    <x v="0"/>
    <x v="20"/>
    <s v="Lance Green"/>
    <s v="walter.immediato@bilearner.com"/>
    <s v="EW"/>
    <s v="Active"/>
    <s v="Contract"/>
    <s v="Zone C"/>
    <s v="Full-Time"/>
    <s v="Unk"/>
    <m/>
    <x v="0"/>
    <s v="Safety"/>
    <d v="1977-02-12T00:00:00"/>
    <x v="1765"/>
    <s v="40-49"/>
    <s v="MA"/>
    <s v="Safety"/>
    <x v="1"/>
    <n v="2128"/>
    <s v="Other"/>
    <s v="Divorced"/>
    <s v="Fully Meets"/>
    <n v="1"/>
  </r>
  <r>
    <n v="2280"/>
    <s v="Ebonee"/>
    <s v="Peterson"/>
    <d v="2018-12-04T00:00:00"/>
    <x v="107"/>
    <x v="53"/>
    <x v="1"/>
    <x v="20"/>
    <s v="Brittany Thompson"/>
    <s v="ebonee.peterson@bilearner.com"/>
    <s v="PYZ"/>
    <s v="Voluntarily Terminated"/>
    <s v="Contract"/>
    <s v="Zone A"/>
    <s v="Temporary"/>
    <s v="Retirement"/>
    <s v="Maybe establish real still."/>
    <x v="0"/>
    <s v="Catv"/>
    <d v="1985-03-06T00:00:00"/>
    <x v="1766"/>
    <s v="40-49"/>
    <s v="MA"/>
    <s v="Foreman"/>
    <x v="0"/>
    <n v="2030"/>
    <s v="White"/>
    <s v="Married"/>
    <s v="Fully Meets"/>
    <n v="4"/>
  </r>
  <r>
    <n v="2281"/>
    <s v="Elijiah"/>
    <s v="Gray"/>
    <d v="2019-09-10T00:00:00"/>
    <x v="0"/>
    <x v="0"/>
    <x v="0"/>
    <x v="20"/>
    <s v="Shannon Klein"/>
    <s v="elijiah.gray@bilearner.com"/>
    <s v="PL"/>
    <s v="Active"/>
    <s v="Full-Time"/>
    <s v="Zone C"/>
    <s v="Full-Time"/>
    <s v="Unk"/>
    <m/>
    <x v="0"/>
    <s v="Field Operations"/>
    <d v="1998-09-12T00:00:00"/>
    <x v="1767"/>
    <s v="20-29"/>
    <s v="MA"/>
    <s v="Laborer"/>
    <x v="1"/>
    <n v="1752"/>
    <s v="Hispanic"/>
    <s v="Single"/>
    <s v="Fully Meets"/>
    <n v="4"/>
  </r>
  <r>
    <n v="2282"/>
    <s v="Charles"/>
    <s v="Bozzi"/>
    <d v="2019-04-25T00:00:00"/>
    <x v="0"/>
    <x v="0"/>
    <x v="0"/>
    <x v="20"/>
    <s v="Richard Jackson"/>
    <s v="charles.bozzi@bilearner.com"/>
    <s v="PL"/>
    <s v="Active"/>
    <s v="Part-Time"/>
    <s v="Zone A"/>
    <s v="Full-Time"/>
    <s v="Unk"/>
    <m/>
    <x v="0"/>
    <s v="Fielders"/>
    <d v="1967-07-28T00:00:00"/>
    <x v="1768"/>
    <s v="50-59"/>
    <s v="MA"/>
    <s v="Engineer"/>
    <x v="1"/>
    <n v="1901"/>
    <s v="Asian"/>
    <s v="Single"/>
    <s v="Fully Meets"/>
    <n v="4"/>
  </r>
  <r>
    <n v="2283"/>
    <s v="Sean"/>
    <s v="Quinn"/>
    <d v="2018-10-03T00:00:00"/>
    <x v="625"/>
    <x v="27"/>
    <x v="1"/>
    <x v="18"/>
    <s v="Michael Stevenson"/>
    <s v="sean.quinn@bilearner.com"/>
    <s v="WBL"/>
    <s v="Voluntarily Terminated"/>
    <s v="Part-Time"/>
    <s v="Zone B"/>
    <s v="Temporary"/>
    <s v="Retirement"/>
    <s v="Available area dog Republican big town left."/>
    <x v="5"/>
    <s v="Field Operations"/>
    <d v="1961-12-17T00:00:00"/>
    <x v="1769"/>
    <s v="60-69"/>
    <s v="MA"/>
    <s v="Technician"/>
    <x v="1"/>
    <n v="2045"/>
    <s v="White"/>
    <s v="Single"/>
    <s v="Fully Meets"/>
    <n v="4"/>
  </r>
  <r>
    <n v="2284"/>
    <s v="Jennifer"/>
    <s v="Zamora"/>
    <d v="2022-06-14T00:00:00"/>
    <x v="0"/>
    <x v="0"/>
    <x v="0"/>
    <x v="13"/>
    <s v="Jim Lee"/>
    <s v="jennifer.zamora@bilearner.com"/>
    <s v="EW"/>
    <s v="Active"/>
    <s v="Part-Time"/>
    <s v="Zone C"/>
    <s v="Part-Time"/>
    <s v="Unk"/>
    <m/>
    <x v="2"/>
    <s v="Wireline Construction"/>
    <d v="1960-09-23T00:00:00"/>
    <x v="1105"/>
    <s v="60-69"/>
    <s v="MA"/>
    <s v="Foreman"/>
    <x v="0"/>
    <n v="2067"/>
    <s v="Other"/>
    <s v="Widowed"/>
    <s v="Fully Meets"/>
    <n v="2"/>
  </r>
  <r>
    <n v="2285"/>
    <s v="Webster L"/>
    <s v="Butler"/>
    <d v="2022-02-15T00:00:00"/>
    <x v="0"/>
    <x v="0"/>
    <x v="0"/>
    <x v="20"/>
    <s v="Thomas Green"/>
    <s v="webster l.butler@bilearner.com"/>
    <s v="BPC"/>
    <s v="Active"/>
    <s v="Full-Time"/>
    <s v="Zone C"/>
    <s v="Temporary"/>
    <s v="Unk"/>
    <m/>
    <x v="0"/>
    <s v="Project Management - Con"/>
    <d v="1971-05-28T00:00:00"/>
    <x v="1770"/>
    <s v="50-59"/>
    <s v="MA"/>
    <s v="Coordinator"/>
    <x v="1"/>
    <n v="2169"/>
    <s v="Other"/>
    <s v="Single"/>
    <s v="Fully Meets"/>
    <n v="5"/>
  </r>
  <r>
    <n v="2286"/>
    <s v="Brannon"/>
    <s v="Miller"/>
    <d v="2018-09-24T00:00:00"/>
    <x v="229"/>
    <x v="12"/>
    <x v="1"/>
    <x v="20"/>
    <s v="Jonathan Nguyen"/>
    <s v="brannon.miller@bilearner.com"/>
    <s v="NEL"/>
    <s v="Active"/>
    <s v="Contract"/>
    <s v="Zone B"/>
    <s v="Temporary"/>
    <s v="Voluntary"/>
    <s v="Place doctor be water message activity."/>
    <x v="0"/>
    <s v="General - Eng"/>
    <d v="1981-10-10T00:00:00"/>
    <x v="1771"/>
    <s v="40-49"/>
    <s v="MA"/>
    <s v="Specialist"/>
    <x v="1"/>
    <n v="2045"/>
    <s v="Black"/>
    <s v="Divorced"/>
    <s v="Fully Meets"/>
    <n v="2"/>
  </r>
  <r>
    <n v="2287"/>
    <s v="Ketsia"/>
    <s v="Liebig"/>
    <d v="2022-03-09T00:00:00"/>
    <x v="448"/>
    <x v="14"/>
    <x v="1"/>
    <x v="20"/>
    <s v="James Hunt"/>
    <s v="ketsia.liebig@bilearner.com"/>
    <s v="PYZ"/>
    <s v="Active"/>
    <s v="Contract"/>
    <s v="Zone B"/>
    <s v="Part-Time"/>
    <s v="Involuntary"/>
    <s v="Rise she since boy."/>
    <x v="0"/>
    <s v="General - Con"/>
    <d v="1961-03-20T00:00:00"/>
    <x v="1772"/>
    <s v="60-69"/>
    <s v="MA"/>
    <s v="Technician"/>
    <x v="0"/>
    <n v="2110"/>
    <s v="White"/>
    <s v="Single"/>
    <s v="Fully Meets"/>
    <n v="2"/>
  </r>
  <r>
    <n v="2288"/>
    <s v="Kelley"/>
    <s v="Spirea"/>
    <d v="2018-11-07T00:00:00"/>
    <x v="450"/>
    <x v="18"/>
    <x v="1"/>
    <x v="20"/>
    <s v="Laura Mccarty"/>
    <s v="kelley.spirea@bilearner.com"/>
    <s v="NEL"/>
    <s v="Active"/>
    <s v="Full-Time"/>
    <s v="Zone A"/>
    <s v="Temporary"/>
    <s v="Involuntary"/>
    <s v="Foreign thank people."/>
    <x v="0"/>
    <s v="Fielders"/>
    <d v="1984-09-09T00:00:00"/>
    <x v="1773"/>
    <s v="40-49"/>
    <s v="MA"/>
    <s v="Engineer"/>
    <x v="0"/>
    <n v="2451"/>
    <s v="Black"/>
    <s v="Divorced"/>
    <s v="Fully Meets"/>
    <n v="5"/>
  </r>
  <r>
    <n v="2289"/>
    <s v="Brandon R"/>
    <s v="LeBlanc"/>
    <d v="2019-08-31T00:00:00"/>
    <x v="0"/>
    <x v="0"/>
    <x v="0"/>
    <x v="18"/>
    <s v="James Reynolds"/>
    <s v="brandon r.leblanc@bilearner.com"/>
    <s v="BPC"/>
    <s v="Active"/>
    <s v="Full-Time"/>
    <s v="Zone A"/>
    <s v="Part-Time"/>
    <s v="Unk"/>
    <m/>
    <x v="5"/>
    <s v="Field Operations"/>
    <d v="1962-03-05T00:00:00"/>
    <x v="1774"/>
    <s v="60-69"/>
    <s v="MA"/>
    <s v="Laborer"/>
    <x v="1"/>
    <n v="1460"/>
    <s v="White"/>
    <s v="Single"/>
    <s v="Fully Meets"/>
    <n v="4"/>
  </r>
  <r>
    <n v="2290"/>
    <s v="Debra"/>
    <s v="Houlihan"/>
    <d v="2020-11-27T00:00:00"/>
    <x v="496"/>
    <x v="47"/>
    <x v="1"/>
    <x v="29"/>
    <s v="Joseph Chavez"/>
    <s v="debra.houlihan@bilearner.com"/>
    <s v="EW"/>
    <s v="Active"/>
    <s v="Full-Time"/>
    <s v="Zone B"/>
    <s v="Temporary"/>
    <s v="Retirement"/>
    <s v="Such physical more himself movie."/>
    <x v="1"/>
    <s v="Wireline Construction"/>
    <d v="1942-04-16T00:00:00"/>
    <x v="1775"/>
    <s v="80-89"/>
    <s v="RI"/>
    <s v="Groundman"/>
    <x v="0"/>
    <n v="2908"/>
    <s v="Hispanic"/>
    <s v="Widowed"/>
    <s v="Fully Meets"/>
    <n v="2"/>
  </r>
  <r>
    <n v="2291"/>
    <s v="Elisa"/>
    <s v="Bramante"/>
    <d v="2020-07-07T00:00:00"/>
    <x v="0"/>
    <x v="0"/>
    <x v="0"/>
    <x v="30"/>
    <s v="Mr. Nicholas Greene"/>
    <s v="elisa.bramante@bilearner.com"/>
    <s v="NEL"/>
    <s v="Active"/>
    <s v="Contract"/>
    <s v="Zone B"/>
    <s v="Part-Time"/>
    <s v="Unk"/>
    <m/>
    <x v="0"/>
    <s v="General - Con"/>
    <d v="1985-02-17T00:00:00"/>
    <x v="1776"/>
    <s v="40-49"/>
    <s v="MA"/>
    <s v="Technician"/>
    <x v="0"/>
    <n v="2030"/>
    <s v="Black"/>
    <s v="Married"/>
    <s v="Fully Meets"/>
    <n v="4"/>
  </r>
  <r>
    <n v="2292"/>
    <s v="Jonathan"/>
    <s v="Hogland"/>
    <d v="2020-01-11T00:00:00"/>
    <x v="0"/>
    <x v="0"/>
    <x v="0"/>
    <x v="20"/>
    <s v="Ann Watson"/>
    <s v="jonathan.hogland@bilearner.com"/>
    <s v="TNS"/>
    <s v="Active"/>
    <s v="Contract"/>
    <s v="Zone C"/>
    <s v="Temporary"/>
    <s v="Unk"/>
    <m/>
    <x v="0"/>
    <s v="Aerial"/>
    <d v="1963-04-07T00:00:00"/>
    <x v="1777"/>
    <s v="60-69"/>
    <s v="MA"/>
    <s v="Foreman"/>
    <x v="1"/>
    <n v="1890"/>
    <s v="White"/>
    <s v="Widowed"/>
    <s v="Fully Meets"/>
    <n v="2"/>
  </r>
  <r>
    <n v="2293"/>
    <s v="David"/>
    <s v="Stanley"/>
    <d v="2020-06-15T00:00:00"/>
    <x v="626"/>
    <x v="1"/>
    <x v="1"/>
    <x v="20"/>
    <s v="Richard Collins"/>
    <s v="david.stanley@bilearner.com"/>
    <s v="CCDR"/>
    <s v="Active"/>
    <s v="Contract"/>
    <s v="Zone B"/>
    <s v="Full-Time"/>
    <s v="Involuntary"/>
    <s v="Health more majority think sister."/>
    <x v="0"/>
    <s v="Field Operations"/>
    <d v="1998-04-01T00:00:00"/>
    <x v="1778"/>
    <s v="20-29"/>
    <s v="MA"/>
    <s v="Laborer"/>
    <x v="1"/>
    <n v="1803"/>
    <s v="Other"/>
    <s v="Single"/>
    <s v="Fully Meets"/>
    <n v="2"/>
  </r>
  <r>
    <n v="2294"/>
    <s v="Ariana"/>
    <s v="Strickland"/>
    <d v="2020-10-10T00:00:00"/>
    <x v="0"/>
    <x v="0"/>
    <x v="0"/>
    <x v="20"/>
    <s v="Amanda Harris"/>
    <s v="ariana.strickland@bilearner.com"/>
    <s v="PYZ"/>
    <s v="Active"/>
    <s v="Contract"/>
    <s v="Zone A"/>
    <s v="Part-Time"/>
    <s v="Unk"/>
    <m/>
    <x v="0"/>
    <s v="Field Operations"/>
    <d v="1975-12-03T00:00:00"/>
    <x v="1779"/>
    <s v="50-59"/>
    <s v="MA"/>
    <s v="Engineer"/>
    <x v="1"/>
    <n v="6930"/>
    <s v="Black"/>
    <s v="Single"/>
    <s v="Fully Meets"/>
    <n v="4"/>
  </r>
  <r>
    <n v="2295"/>
    <s v="Everett"/>
    <s v="Jordan"/>
    <d v="2022-05-19T00:00:00"/>
    <x v="22"/>
    <x v="33"/>
    <x v="1"/>
    <x v="20"/>
    <s v="Michael Davis"/>
    <s v="everett.jordan@bilearner.com"/>
    <s v="SVG"/>
    <s v="Active"/>
    <s v="Full-Time"/>
    <s v="Zone B"/>
    <s v="Temporary"/>
    <s v="Involuntary"/>
    <s v="Two describe leg executive that ok."/>
    <x v="0"/>
    <s v="Field Operations"/>
    <d v="1999-01-25T00:00:00"/>
    <x v="540"/>
    <s v="20-29"/>
    <s v="MA"/>
    <s v="Driller"/>
    <x v="0"/>
    <n v="53295"/>
    <s v="Asian"/>
    <s v="Divorced"/>
    <s v="Fully Meets"/>
    <n v="5"/>
  </r>
  <r>
    <n v="2296"/>
    <s v="Ronnie"/>
    <s v="Middleton"/>
    <d v="2021-08-25T00:00:00"/>
    <x v="0"/>
    <x v="0"/>
    <x v="0"/>
    <x v="20"/>
    <s v="Caroline Reynolds"/>
    <s v="ronnie.middleton@bilearner.com"/>
    <s v="TNS"/>
    <s v="Active"/>
    <s v="Full-Time"/>
    <s v="Zone B"/>
    <s v="Temporary"/>
    <s v="Unk"/>
    <m/>
    <x v="0"/>
    <s v="Field Operations"/>
    <d v="1973-04-18T00:00:00"/>
    <x v="231"/>
    <s v="50-59"/>
    <s v="MA"/>
    <s v="Driller"/>
    <x v="0"/>
    <n v="85028"/>
    <s v="Hispanic"/>
    <s v="Divorced"/>
    <s v="Fully Meets"/>
    <n v="1"/>
  </r>
  <r>
    <n v="2297"/>
    <s v="Deandre"/>
    <s v="Richard"/>
    <d v="2018-12-18T00:00:00"/>
    <x v="627"/>
    <x v="28"/>
    <x v="1"/>
    <x v="20"/>
    <s v="Christine Adams"/>
    <s v="deandre.richard@bilearner.com"/>
    <s v="WBL"/>
    <s v="Voluntarily Terminated"/>
    <s v="Part-Time"/>
    <s v="Zone C"/>
    <s v="Full-Time"/>
    <s v="Resignation"/>
    <s v="Gas place rich dog process movement along."/>
    <x v="0"/>
    <s v="Aerial"/>
    <d v="1958-09-23T00:00:00"/>
    <x v="1780"/>
    <s v="60-69"/>
    <s v="MA"/>
    <s v="Laborer"/>
    <x v="0"/>
    <n v="92649"/>
    <s v="Black"/>
    <s v="Single"/>
    <s v="Fully Meets"/>
    <n v="2"/>
  </r>
  <r>
    <n v="2298"/>
    <s v="Terry"/>
    <s v="Gay"/>
    <d v="2023-08-05T00:00:00"/>
    <x v="0"/>
    <x v="0"/>
    <x v="0"/>
    <x v="20"/>
    <s v="Kelsey Morales"/>
    <s v="terry.gay@bilearner.com"/>
    <s v="WBL"/>
    <s v="Active"/>
    <s v="Full-Time"/>
    <s v="Zone B"/>
    <s v="Full-Time"/>
    <s v="Unk"/>
    <m/>
    <x v="0"/>
    <s v="Field Operations"/>
    <d v="1958-04-27T00:00:00"/>
    <x v="1781"/>
    <s v="60-69"/>
    <s v="MA"/>
    <s v="Laborer"/>
    <x v="0"/>
    <n v="9493"/>
    <s v="Other"/>
    <s v="Married"/>
    <s v="Fully Meets"/>
    <n v="4"/>
  </r>
  <r>
    <n v="2299"/>
    <s v="Emiliano"/>
    <s v="Rich"/>
    <d v="2022-04-13T00:00:00"/>
    <x v="133"/>
    <x v="14"/>
    <x v="1"/>
    <x v="20"/>
    <s v="Ashley Cummings"/>
    <s v="emiliano.rich@bilearner.com"/>
    <s v="TNS"/>
    <s v="Active"/>
    <s v="Part-Time"/>
    <s v="Zone A"/>
    <s v="Temporary"/>
    <s v="Resignation"/>
    <s v="Learn staff above address."/>
    <x v="0"/>
    <s v="Field Operations"/>
    <d v="1942-02-24T00:00:00"/>
    <x v="582"/>
    <s v="80-89"/>
    <s v="MA"/>
    <s v="Laborer"/>
    <x v="0"/>
    <n v="12684"/>
    <s v="Asian"/>
    <s v="Married"/>
    <s v="Fully Meets"/>
    <n v="2"/>
  </r>
  <r>
    <n v="2300"/>
    <s v="Wesley"/>
    <s v="Nguyen"/>
    <d v="2020-09-26T00:00:00"/>
    <x v="0"/>
    <x v="0"/>
    <x v="0"/>
    <x v="20"/>
    <s v="Donna Pope"/>
    <s v="wesley.nguyen@bilearner.com"/>
    <s v="SVG"/>
    <s v="Active"/>
    <s v="Full-Time"/>
    <s v="Zone A"/>
    <s v="Full-Time"/>
    <s v="Unk"/>
    <m/>
    <x v="0"/>
    <s v="Underground"/>
    <d v="1947-09-04T00:00:00"/>
    <x v="1782"/>
    <s v="70-79"/>
    <s v="MA"/>
    <s v="Laborer"/>
    <x v="0"/>
    <n v="37470"/>
    <s v="Black"/>
    <s v="Single"/>
    <s v="Fully Meets"/>
    <n v="5"/>
  </r>
  <r>
    <n v="2301"/>
    <s v="Lauren"/>
    <s v="Keith"/>
    <d v="2021-02-12T00:00:00"/>
    <x v="283"/>
    <x v="3"/>
    <x v="1"/>
    <x v="20"/>
    <s v="Peter Williams"/>
    <s v="lauren.keith@bilearner.com"/>
    <s v="PYZ"/>
    <s v="Active"/>
    <s v="Part-Time"/>
    <s v="Zone C"/>
    <s v="Temporary"/>
    <s v="Voluntary"/>
    <s v="Join executive spend speak many sometimes."/>
    <x v="0"/>
    <s v="Underground"/>
    <d v="1946-08-12T00:00:00"/>
    <x v="1004"/>
    <s v="70-79"/>
    <s v="MA"/>
    <s v="Operator"/>
    <x v="0"/>
    <n v="1425"/>
    <s v="Asian"/>
    <s v="Single"/>
    <s v="Fully Meets"/>
    <n v="1"/>
  </r>
  <r>
    <n v="2302"/>
    <s v="Marlene"/>
    <s v="Rhodes"/>
    <d v="2019-01-02T00:00:00"/>
    <x v="628"/>
    <x v="37"/>
    <x v="1"/>
    <x v="20"/>
    <s v="Katie Carroll"/>
    <s v="marlene.rhodes@bilearner.com"/>
    <s v="PL"/>
    <s v="Terminated for Cause"/>
    <s v="Contract"/>
    <s v="Zone C"/>
    <s v="Temporary"/>
    <s v="Resignation"/>
    <s v="Per spend challenge key ever say."/>
    <x v="0"/>
    <s v="Wireline Construction"/>
    <d v="1988-11-28T00:00:00"/>
    <x v="1783"/>
    <s v="30-39"/>
    <s v="MA"/>
    <s v="Operator"/>
    <x v="0"/>
    <n v="23761"/>
    <s v="Hispanic"/>
    <s v="Married"/>
    <s v="Fully Meets"/>
    <n v="4"/>
  </r>
  <r>
    <n v="2303"/>
    <s v="Penelope"/>
    <s v="Jordan"/>
    <d v="2019-10-26T00:00:00"/>
    <x v="33"/>
    <x v="25"/>
    <x v="1"/>
    <x v="20"/>
    <s v="Christopher Owen"/>
    <s v="penelope.jordan@bilearner.com"/>
    <s v="NEL"/>
    <s v="Terminated for Cause"/>
    <s v="Contract"/>
    <s v="Zone C"/>
    <s v="Temporary"/>
    <s v="Resignation"/>
    <s v="Plant white design action."/>
    <x v="0"/>
    <s v="Field Operations"/>
    <d v="1957-12-27T00:00:00"/>
    <x v="1784"/>
    <s v="60-69"/>
    <s v="MA"/>
    <s v="Driver"/>
    <x v="0"/>
    <n v="73691"/>
    <s v="Black"/>
    <s v="Divorced"/>
    <s v="Fully Meets"/>
    <n v="5"/>
  </r>
  <r>
    <n v="2304"/>
    <s v="Marlon"/>
    <s v="Stanton"/>
    <d v="2021-04-11T00:00:00"/>
    <x v="0"/>
    <x v="0"/>
    <x v="0"/>
    <x v="21"/>
    <s v="Michael Richardson"/>
    <s v="marlon.stanton@bilearner.com"/>
    <s v="MSC"/>
    <s v="Active"/>
    <s v="Full-Time"/>
    <s v="Zone B"/>
    <s v="Part-Time"/>
    <s v="Unk"/>
    <m/>
    <x v="0"/>
    <s v="General - Con"/>
    <d v="1957-04-21T00:00:00"/>
    <x v="1785"/>
    <s v="60-69"/>
    <s v="MA"/>
    <s v="Manager"/>
    <x v="0"/>
    <n v="66973"/>
    <s v="White"/>
    <s v="Divorced"/>
    <s v="Fully Meets"/>
    <n v="2"/>
  </r>
  <r>
    <n v="2305"/>
    <s v="Rosemary"/>
    <s v="Thornton"/>
    <d v="2019-12-11T00:00:00"/>
    <x v="629"/>
    <x v="3"/>
    <x v="1"/>
    <x v="4"/>
    <s v="Tracy Logan"/>
    <s v="rosemary.thornton@bilearner.com"/>
    <s v="EW"/>
    <s v="Active"/>
    <s v="Part-Time"/>
    <s v="Zone A"/>
    <s v="Full-Time"/>
    <s v="Resignation"/>
    <s v="Want agency relationship house nice mother."/>
    <x v="0"/>
    <s v="Field Operations"/>
    <d v="1970-10-03T00:00:00"/>
    <x v="1786"/>
    <s v="50-59"/>
    <s v="MA"/>
    <s v="Laborer"/>
    <x v="0"/>
    <n v="18379"/>
    <s v="White"/>
    <s v="Divorced"/>
    <s v="Fully Meets"/>
    <n v="2"/>
  </r>
  <r>
    <n v="2306"/>
    <s v="Ayanna"/>
    <s v="Lutz"/>
    <d v="2020-10-21T00:00:00"/>
    <x v="519"/>
    <x v="31"/>
    <x v="1"/>
    <x v="4"/>
    <s v="Thomas Whitaker"/>
    <s v="ayanna.lutz@bilearner.com"/>
    <s v="CCDR"/>
    <s v="Active"/>
    <s v="Part-Time"/>
    <s v="Zone B"/>
    <s v="Full-Time"/>
    <s v="Resignation"/>
    <s v="Think network make manager."/>
    <x v="0"/>
    <s v="Project Management - Con"/>
    <d v="1999-11-06T00:00:00"/>
    <x v="1787"/>
    <s v="20-29"/>
    <s v="MA"/>
    <s v="Technician"/>
    <x v="1"/>
    <n v="91517"/>
    <s v="Hispanic"/>
    <s v="Married"/>
    <s v="Fully Meets"/>
    <n v="1"/>
  </r>
  <r>
    <n v="2307"/>
    <s v="Case"/>
    <s v="Hahn"/>
    <d v="2020-05-08T00:00:00"/>
    <x v="0"/>
    <x v="0"/>
    <x v="0"/>
    <x v="4"/>
    <s v="James Hernandez"/>
    <s v="case.hahn@bilearner.com"/>
    <s v="BPC"/>
    <s v="Active"/>
    <s v="Part-Time"/>
    <s v="Zone C"/>
    <s v="Part-Time"/>
    <s v="Unk"/>
    <m/>
    <x v="3"/>
    <s v="Project Management - Con"/>
    <d v="1988-05-05T00:00:00"/>
    <x v="1788"/>
    <s v="30-39"/>
    <s v="MA"/>
    <s v="Project Manager"/>
    <x v="1"/>
    <n v="1057"/>
    <s v="Asian"/>
    <s v="Single"/>
    <s v="Fully Meets"/>
    <n v="2"/>
  </r>
  <r>
    <n v="2308"/>
    <s v="Asia"/>
    <s v="Rivers"/>
    <d v="2022-05-24T00:00:00"/>
    <x v="81"/>
    <x v="26"/>
    <x v="1"/>
    <x v="10"/>
    <s v="Matthew Tucker"/>
    <s v="asia.rivers@bilearner.com"/>
    <s v="EW"/>
    <s v="Active"/>
    <s v="Full-Time"/>
    <s v="Zone A"/>
    <s v="Full-Time"/>
    <s v="Retirement"/>
    <s v="Where vote relate expect executive game seem."/>
    <x v="0"/>
    <s v="Field Operations"/>
    <d v="1999-05-09T00:00:00"/>
    <x v="1789"/>
    <s v="20-29"/>
    <s v="MA"/>
    <s v="Coordinator"/>
    <x v="1"/>
    <n v="20854"/>
    <s v="Other"/>
    <s v="Divorced"/>
    <s v="Fully Meets"/>
    <n v="5"/>
  </r>
  <r>
    <n v="2309"/>
    <s v="Alexa"/>
    <s v="Mercer"/>
    <d v="2019-06-05T00:00:00"/>
    <x v="0"/>
    <x v="0"/>
    <x v="0"/>
    <x v="10"/>
    <s v="Kelly Mathis"/>
    <s v="alexa.mercer@bilearner.com"/>
    <s v="CCDR"/>
    <s v="Active"/>
    <s v="Part-Time"/>
    <s v="Zone A"/>
    <s v="Part-Time"/>
    <s v="Unk"/>
    <m/>
    <x v="0"/>
    <s v="General - Con"/>
    <d v="1991-04-07T00:00:00"/>
    <x v="1790"/>
    <s v="30-39"/>
    <s v="MA"/>
    <s v="Technician"/>
    <x v="1"/>
    <n v="39014"/>
    <s v="Hispanic"/>
    <s v="Widowed"/>
    <s v="Fully Meets"/>
    <n v="2"/>
  </r>
  <r>
    <n v="2310"/>
    <s v="Jade"/>
    <s v="Sloan"/>
    <d v="2022-04-21T00:00:00"/>
    <x v="0"/>
    <x v="0"/>
    <x v="0"/>
    <x v="11"/>
    <s v="Kimberly Garcia"/>
    <s v="jade.sloan@bilearner.com"/>
    <s v="BPC"/>
    <s v="Active"/>
    <s v="Part-Time"/>
    <s v="Zone B"/>
    <s v="Part-Time"/>
    <s v="Unk"/>
    <m/>
    <x v="0"/>
    <s v="Fielders"/>
    <d v="1983-11-21T00:00:00"/>
    <x v="1791"/>
    <s v="40-49"/>
    <s v="MA"/>
    <s v="Engineer"/>
    <x v="1"/>
    <n v="10223"/>
    <s v="Hispanic"/>
    <s v="Single"/>
    <s v="Fully Meets"/>
    <n v="5"/>
  </r>
  <r>
    <n v="2311"/>
    <s v="Araceli"/>
    <s v="Castillo"/>
    <d v="2019-12-10T00:00:00"/>
    <x v="630"/>
    <x v="5"/>
    <x v="1"/>
    <x v="10"/>
    <s v="Craig White"/>
    <s v="araceli.castillo@bilearner.com"/>
    <s v="PYZ"/>
    <s v="Active"/>
    <s v="Part-Time"/>
    <s v="Zone A"/>
    <s v="Full-Time"/>
    <s v="Voluntary"/>
    <s v="Ago usually quickly Mrs television guess."/>
    <x v="0"/>
    <s v="Field Operations"/>
    <d v="1971-03-25T00:00:00"/>
    <x v="1792"/>
    <s v="50-59"/>
    <s v="MA"/>
    <s v="Laborer"/>
    <x v="0"/>
    <n v="85441"/>
    <s v="Black"/>
    <s v="Divorced"/>
    <s v="Fully Meets"/>
    <n v="2"/>
  </r>
  <r>
    <n v="2312"/>
    <s v="Maximilian"/>
    <s v="Carney"/>
    <d v="2019-11-26T00:00:00"/>
    <x v="0"/>
    <x v="0"/>
    <x v="0"/>
    <x v="10"/>
    <s v="Samantha Barnett"/>
    <s v="maximilian.carney@bilearner.com"/>
    <s v="WBL"/>
    <s v="Active"/>
    <s v="Full-Time"/>
    <s v="Zone C"/>
    <s v="Part-Time"/>
    <s v="Unk"/>
    <m/>
    <x v="2"/>
    <s v="Field Operations"/>
    <d v="1951-12-11T00:00:00"/>
    <x v="1793"/>
    <s v="70-79"/>
    <s v="MA"/>
    <s v="Laborer"/>
    <x v="1"/>
    <n v="96303"/>
    <s v="Asian"/>
    <s v="Widowed"/>
    <s v="Fully Meets"/>
    <n v="4"/>
  </r>
  <r>
    <n v="2313"/>
    <s v="Ayanna"/>
    <s v="Bowman"/>
    <d v="2021-09-13T00:00:00"/>
    <x v="0"/>
    <x v="0"/>
    <x v="0"/>
    <x v="10"/>
    <s v="Sara Clayton"/>
    <s v="ayanna.bowman@bilearner.com"/>
    <s v="NEL"/>
    <s v="Active"/>
    <s v="Part-Time"/>
    <s v="Zone C"/>
    <s v="Full-Time"/>
    <s v="Unk"/>
    <m/>
    <x v="2"/>
    <s v="Shop (Fleet)"/>
    <d v="2000-10-30T00:00:00"/>
    <x v="1794"/>
    <s v="20-29"/>
    <s v="MA"/>
    <s v="Shop"/>
    <x v="1"/>
    <n v="40706"/>
    <s v="Asian"/>
    <s v="Divorced"/>
    <s v="Fully Meets"/>
    <n v="2"/>
  </r>
  <r>
    <n v="2314"/>
    <s v="Lia"/>
    <s v="Blair"/>
    <d v="2019-08-19T00:00:00"/>
    <x v="0"/>
    <x v="0"/>
    <x v="0"/>
    <x v="10"/>
    <s v="Vanessa Bell"/>
    <s v="lia.blair@bilearner.com"/>
    <s v="PL"/>
    <s v="Active"/>
    <s v="Part-Time"/>
    <s v="Zone C"/>
    <s v="Part-Time"/>
    <s v="Unk"/>
    <m/>
    <x v="2"/>
    <s v="Field Operations"/>
    <d v="1961-10-18T00:00:00"/>
    <x v="1795"/>
    <s v="60-69"/>
    <s v="MA"/>
    <s v="Technician"/>
    <x v="0"/>
    <n v="48955"/>
    <s v="Asian"/>
    <s v="Married"/>
    <s v="Fully Meets"/>
    <n v="1"/>
  </r>
  <r>
    <n v="2315"/>
    <s v="Marcelo"/>
    <s v="Flowers"/>
    <d v="2022-06-12T00:00:00"/>
    <x v="57"/>
    <x v="14"/>
    <x v="1"/>
    <x v="20"/>
    <s v="Kyle Strong"/>
    <s v="marcelo.flowers@bilearner.com"/>
    <s v="CCDR"/>
    <s v="Active"/>
    <s v="Full-Time"/>
    <s v="Zone A"/>
    <s v="Full-Time"/>
    <s v="Voluntary"/>
    <s v="Probably must design."/>
    <x v="0"/>
    <s v="Project Management - Con"/>
    <d v="1986-02-19T00:00:00"/>
    <x v="1796"/>
    <s v="30-39"/>
    <s v="MA"/>
    <s v="Project Manager"/>
    <x v="0"/>
    <n v="83033"/>
    <s v="Other"/>
    <s v="Married"/>
    <s v="Fully Meets"/>
    <n v="4"/>
  </r>
  <r>
    <n v="2316"/>
    <s v="Antwan"/>
    <s v="Gay"/>
    <d v="2021-07-21T00:00:00"/>
    <x v="0"/>
    <x v="0"/>
    <x v="0"/>
    <x v="20"/>
    <s v="Michelle Walker"/>
    <s v="antwan.gay@bilearner.com"/>
    <s v="SVG"/>
    <s v="Active"/>
    <s v="Full-Time"/>
    <s v="Zone B"/>
    <s v="Full-Time"/>
    <s v="Unk"/>
    <m/>
    <x v="0"/>
    <s v="Field Operations"/>
    <d v="1973-09-29T00:00:00"/>
    <x v="1797"/>
    <s v="50-59"/>
    <s v="MA"/>
    <s v="Technician"/>
    <x v="1"/>
    <n v="14556"/>
    <s v="Asian"/>
    <s v="Divorced"/>
    <s v="Fully Meets"/>
    <n v="2"/>
  </r>
  <r>
    <n v="2317"/>
    <s v="Jaydan"/>
    <s v="Hoffman"/>
    <d v="2020-11-13T00:00:00"/>
    <x v="0"/>
    <x v="0"/>
    <x v="0"/>
    <x v="20"/>
    <s v="Debbie Smith"/>
    <s v="jaydan.hoffman@bilearner.com"/>
    <s v="EW"/>
    <s v="Active"/>
    <s v="Full-Time"/>
    <s v="Zone A"/>
    <s v="Temporary"/>
    <s v="Unk"/>
    <m/>
    <x v="0"/>
    <s v="Yard (Material Handling)"/>
    <d v="1944-06-16T00:00:00"/>
    <x v="1798"/>
    <s v="80-89"/>
    <s v="MA"/>
    <s v="Manager"/>
    <x v="0"/>
    <n v="76366"/>
    <s v="Black"/>
    <s v="Single"/>
    <s v="Fully Meets"/>
    <n v="1"/>
  </r>
  <r>
    <n v="2318"/>
    <s v="Faith"/>
    <s v="Golden"/>
    <d v="2022-02-20T00:00:00"/>
    <x v="0"/>
    <x v="0"/>
    <x v="0"/>
    <x v="20"/>
    <s v="Samuel Brown"/>
    <s v="faith.golden@bilearner.com"/>
    <s v="MSC"/>
    <s v="Active"/>
    <s v="Part-Time"/>
    <s v="Zone A"/>
    <s v="Temporary"/>
    <s v="Unk"/>
    <m/>
    <x v="0"/>
    <s v="Field Operations"/>
    <d v="1957-03-25T00:00:00"/>
    <x v="1455"/>
    <s v="60-69"/>
    <s v="MA"/>
    <s v="Laborer"/>
    <x v="0"/>
    <n v="57512"/>
    <s v="White"/>
    <s v="Widowed"/>
    <s v="Fully Meets"/>
    <n v="2"/>
  </r>
  <r>
    <n v="2319"/>
    <s v="Kaylee"/>
    <s v="Harvey"/>
    <d v="2019-03-28T00:00:00"/>
    <x v="477"/>
    <x v="9"/>
    <x v="1"/>
    <x v="20"/>
    <s v="Steven Miller"/>
    <s v="kaylee.harvey@bilearner.com"/>
    <s v="TNS"/>
    <s v="Voluntarily Terminated"/>
    <s v="Contract"/>
    <s v="Zone A"/>
    <s v="Part-Time"/>
    <s v="Voluntary"/>
    <s v="Continue move everything."/>
    <x v="0"/>
    <s v="General - Sga"/>
    <d v="1983-02-18T00:00:00"/>
    <x v="1799"/>
    <s v="40-49"/>
    <s v="MA"/>
    <s v="Administrator"/>
    <x v="0"/>
    <n v="31008"/>
    <s v="White"/>
    <s v="Widowed"/>
    <s v="Fully Meets"/>
    <n v="5"/>
  </r>
  <r>
    <n v="2320"/>
    <s v="Kristen"/>
    <s v="Peters"/>
    <d v="2022-10-26T00:00:00"/>
    <x v="631"/>
    <x v="20"/>
    <x v="1"/>
    <x v="20"/>
    <s v="David Powers"/>
    <s v="kristen.peters@bilearner.com"/>
    <s v="PYZ"/>
    <s v="Voluntarily Terminated"/>
    <s v="Part-Time"/>
    <s v="Zone A"/>
    <s v="Full-Time"/>
    <s v="Voluntary"/>
    <s v="Else enjoy include expect."/>
    <x v="0"/>
    <s v="Fielders"/>
    <d v="1964-09-09T00:00:00"/>
    <x v="1800"/>
    <s v="60-69"/>
    <s v="MA"/>
    <s v="Engineer"/>
    <x v="0"/>
    <n v="64961"/>
    <s v="White"/>
    <s v="Single"/>
    <s v="Fully Meets"/>
    <n v="4"/>
  </r>
  <r>
    <n v="2321"/>
    <s v="Hadassah"/>
    <s v="Gallegos"/>
    <d v="2023-05-10T00:00:00"/>
    <x v="519"/>
    <x v="11"/>
    <x v="1"/>
    <x v="20"/>
    <s v="Kimberly Owen"/>
    <s v="hadassah.gallegos@bilearner.com"/>
    <s v="WBL"/>
    <s v="Active"/>
    <s v="Full-Time"/>
    <s v="Zone C"/>
    <s v="Full-Time"/>
    <s v="Voluntary"/>
    <s v="Camera four star growth design then."/>
    <x v="0"/>
    <s v="Field Operations"/>
    <d v="1951-08-21T00:00:00"/>
    <x v="1801"/>
    <s v="70-79"/>
    <s v="MA"/>
    <s v="Technician"/>
    <x v="0"/>
    <n v="1269"/>
    <s v="Black"/>
    <s v="Divorced"/>
    <s v="Fully Meets"/>
    <n v="2"/>
  </r>
  <r>
    <n v="2322"/>
    <s v="Ariel"/>
    <s v="Cervantes"/>
    <d v="2022-09-01T00:00:00"/>
    <x v="0"/>
    <x v="0"/>
    <x v="0"/>
    <x v="20"/>
    <s v="Angela Sims"/>
    <s v="ariel.cervantes@bilearner.com"/>
    <s v="NEL"/>
    <s v="Active"/>
    <s v="Contract"/>
    <s v="Zone C"/>
    <s v="Part-Time"/>
    <s v="Unk"/>
    <m/>
    <x v="0"/>
    <s v="Field Operations"/>
    <d v="1963-04-27T00:00:00"/>
    <x v="1802"/>
    <s v="60-69"/>
    <s v="MA"/>
    <s v="Driller"/>
    <x v="0"/>
    <n v="73596"/>
    <s v="Asian"/>
    <s v="Divorced"/>
    <s v="Fully Meets"/>
    <n v="5"/>
  </r>
  <r>
    <n v="2323"/>
    <s v="Aubree"/>
    <s v="Villanueva"/>
    <d v="2021-04-21T00:00:00"/>
    <x v="256"/>
    <x v="19"/>
    <x v="1"/>
    <x v="20"/>
    <s v="Sheila Roberts MD"/>
    <s v="aubree.villanueva@bilearner.com"/>
    <s v="PL"/>
    <s v="Active"/>
    <s v="Part-Time"/>
    <s v="Zone C"/>
    <s v="Temporary"/>
    <s v="Retirement"/>
    <s v="Fill outside then discuss table."/>
    <x v="0"/>
    <s v="Project Management - Con"/>
    <d v="1959-07-05T00:00:00"/>
    <x v="1803"/>
    <s v="60-69"/>
    <s v="MA"/>
    <s v="Manager"/>
    <x v="0"/>
    <n v="35263"/>
    <s v="Asian"/>
    <s v="Divorced"/>
    <s v="Fully Meets"/>
    <n v="5"/>
  </r>
  <r>
    <n v="2324"/>
    <s v="Aspen"/>
    <s v="Dixon"/>
    <d v="2021-07-23T00:00:00"/>
    <x v="544"/>
    <x v="18"/>
    <x v="1"/>
    <x v="20"/>
    <s v="Justin Perez"/>
    <s v="aspen.dixon@bilearner.com"/>
    <s v="BPC"/>
    <s v="Terminated for Cause"/>
    <s v="Part-Time"/>
    <s v="Zone A"/>
    <s v="Temporary"/>
    <s v="Involuntary"/>
    <s v="International time want art own sit."/>
    <x v="0"/>
    <s v="General - Con"/>
    <d v="1996-07-17T00:00:00"/>
    <x v="1804"/>
    <s v="20-29"/>
    <s v="MA"/>
    <s v="Splicer"/>
    <x v="0"/>
    <n v="94592"/>
    <s v="Black"/>
    <s v="Widowed"/>
    <s v="Fully Meets"/>
    <n v="4"/>
  </r>
  <r>
    <n v="2325"/>
    <s v="Keenan"/>
    <s v="Jensen"/>
    <d v="2020-12-29T00:00:00"/>
    <x v="0"/>
    <x v="0"/>
    <x v="0"/>
    <x v="20"/>
    <s v="Megan Rich"/>
    <s v="keenan.jensen@bilearner.com"/>
    <s v="CCDR"/>
    <s v="Active"/>
    <s v="Part-Time"/>
    <s v="Zone A"/>
    <s v="Temporary"/>
    <s v="Unk"/>
    <m/>
    <x v="0"/>
    <s v="Field Operations"/>
    <d v="1999-10-20T00:00:00"/>
    <x v="1805"/>
    <s v="20-29"/>
    <s v="MA"/>
    <s v="Laborer"/>
    <x v="0"/>
    <n v="60295"/>
    <s v="Asian"/>
    <s v="Divorced"/>
    <s v="Fully Meets"/>
    <n v="1"/>
  </r>
  <r>
    <n v="2326"/>
    <s v="Malakai"/>
    <s v="Whitehead"/>
    <d v="2022-08-08T00:00:00"/>
    <x v="0"/>
    <x v="0"/>
    <x v="0"/>
    <x v="21"/>
    <s v="James Dorsey"/>
    <s v="malakai.whitehead@bilearner.com"/>
    <s v="SVG"/>
    <s v="Active"/>
    <s v="Contract"/>
    <s v="Zone A"/>
    <s v="Temporary"/>
    <s v="Unk"/>
    <m/>
    <x v="0"/>
    <s v="Project Management - Con"/>
    <d v="1947-11-19T00:00:00"/>
    <x v="1806"/>
    <s v="70-79"/>
    <s v="MA"/>
    <s v="Safety"/>
    <x v="0"/>
    <n v="25257"/>
    <s v="Black"/>
    <s v="Single"/>
    <s v="Fully Meets"/>
    <n v="2"/>
  </r>
  <r>
    <n v="2327"/>
    <s v="Parker"/>
    <s v="Cunningham"/>
    <d v="2020-07-30T00:00:00"/>
    <x v="0"/>
    <x v="0"/>
    <x v="0"/>
    <x v="4"/>
    <s v="Erik Gray MD"/>
    <s v="parker.cunningham@bilearner.com"/>
    <s v="EW"/>
    <s v="Active"/>
    <s v="Full-Time"/>
    <s v="Zone A"/>
    <s v="Part-Time"/>
    <s v="Unk"/>
    <m/>
    <x v="0"/>
    <s v="Field Operations"/>
    <d v="1971-11-27T00:00:00"/>
    <x v="1807"/>
    <s v="50-59"/>
    <s v="MA"/>
    <s v="Laborer"/>
    <x v="1"/>
    <n v="43033"/>
    <s v="Black"/>
    <s v="Married"/>
    <s v="Fully Meets"/>
    <n v="4"/>
  </r>
  <r>
    <n v="2328"/>
    <s v="Kadyn"/>
    <s v="Herring"/>
    <d v="2019-03-18T00:00:00"/>
    <x v="0"/>
    <x v="0"/>
    <x v="0"/>
    <x v="4"/>
    <s v="Steven Ayala"/>
    <s v="kadyn.herring@bilearner.com"/>
    <s v="MSC"/>
    <s v="Active"/>
    <s v="Full-Time"/>
    <s v="Zone B"/>
    <s v="Part-Time"/>
    <s v="Unk"/>
    <m/>
    <x v="0"/>
    <s v="General - Con"/>
    <d v="1980-05-26T00:00:00"/>
    <x v="956"/>
    <s v="40-49"/>
    <s v="MA"/>
    <s v="Splicer"/>
    <x v="1"/>
    <n v="48068"/>
    <s v="Asian"/>
    <s v="Divorced"/>
    <s v="Fully Meets"/>
    <n v="4"/>
  </r>
  <r>
    <n v="2329"/>
    <s v="Aubree"/>
    <s v="Anderson"/>
    <d v="2019-07-25T00:00:00"/>
    <x v="467"/>
    <x v="51"/>
    <x v="1"/>
    <x v="4"/>
    <s v="Larry Gonzales"/>
    <s v="aubree.anderson@bilearner.com"/>
    <s v="TNS"/>
    <s v="Active"/>
    <s v="Full-Time"/>
    <s v="Zone A"/>
    <s v="Full-Time"/>
    <s v="Retirement"/>
    <s v="War way happy safe consumer probably."/>
    <x v="3"/>
    <s v="Aerial"/>
    <d v="1962-10-26T00:00:00"/>
    <x v="1808"/>
    <s v="60-69"/>
    <s v="MA"/>
    <s v="Lineman"/>
    <x v="1"/>
    <n v="82740"/>
    <s v="Asian"/>
    <s v="Single"/>
    <s v="Fully Meets"/>
    <n v="2"/>
  </r>
  <r>
    <n v="2330"/>
    <s v="John"/>
    <s v="Forbes"/>
    <d v="2021-10-16T00:00:00"/>
    <x v="0"/>
    <x v="0"/>
    <x v="0"/>
    <x v="10"/>
    <s v="Crystal Mahoney"/>
    <s v="john.forbes@bilearner.com"/>
    <s v="SVG"/>
    <s v="Active"/>
    <s v="Full-Time"/>
    <s v="Zone C"/>
    <s v="Part-Time"/>
    <s v="Unk"/>
    <m/>
    <x v="0"/>
    <s v="Executive"/>
    <d v="1957-12-13T00:00:00"/>
    <x v="1809"/>
    <s v="60-69"/>
    <s v="MA"/>
    <s v="Vp"/>
    <x v="1"/>
    <n v="57688"/>
    <s v="Other"/>
    <s v="Married"/>
    <s v="Fully Meets"/>
    <n v="2"/>
  </r>
  <r>
    <n v="2331"/>
    <s v="Violet"/>
    <s v="Willis"/>
    <d v="2019-12-06T00:00:00"/>
    <x v="632"/>
    <x v="36"/>
    <x v="1"/>
    <x v="10"/>
    <s v="Sara Edwards"/>
    <s v="violet.willis@bilearner.com"/>
    <s v="TNS"/>
    <s v="Active"/>
    <s v="Contract"/>
    <s v="Zone C"/>
    <s v="Part-Time"/>
    <s v="Retirement"/>
    <s v="Energy general place investment notice."/>
    <x v="0"/>
    <s v="Wireline Construction"/>
    <d v="1952-02-14T00:00:00"/>
    <x v="1810"/>
    <s v="70-79"/>
    <s v="MA"/>
    <s v="Supervisor"/>
    <x v="1"/>
    <n v="34849"/>
    <s v="Black"/>
    <s v="Divorced"/>
    <s v="Fully Meets"/>
    <n v="1"/>
  </r>
  <r>
    <n v="2332"/>
    <s v="Jaime"/>
    <s v="Austin"/>
    <d v="2019-06-29T00:00:00"/>
    <x v="465"/>
    <x v="14"/>
    <x v="1"/>
    <x v="11"/>
    <s v="Lisa Barrera"/>
    <s v="jaime.austin@bilearner.com"/>
    <s v="WBL"/>
    <s v="Active"/>
    <s v="Contract"/>
    <s v="Zone C"/>
    <s v="Full-Time"/>
    <s v="Involuntary"/>
    <s v="Choice while growth future."/>
    <x v="0"/>
    <s v="Fielders"/>
    <d v="1971-08-21T00:00:00"/>
    <x v="1811"/>
    <s v="50-59"/>
    <s v="MA"/>
    <s v="Engineer"/>
    <x v="1"/>
    <n v="31351"/>
    <s v="White"/>
    <s v="Widowed"/>
    <s v="Fully Meets"/>
    <n v="4"/>
  </r>
  <r>
    <n v="2333"/>
    <s v="Natalee"/>
    <s v="Lane"/>
    <d v="2019-04-03T00:00:00"/>
    <x v="0"/>
    <x v="0"/>
    <x v="0"/>
    <x v="10"/>
    <s v="Melissa Hodges"/>
    <s v="natalee.lane@bilearner.com"/>
    <s v="BPC"/>
    <s v="Active"/>
    <s v="Full-Time"/>
    <s v="Zone C"/>
    <s v="Temporary"/>
    <s v="Unk"/>
    <m/>
    <x v="2"/>
    <s v="Yard (Material Handling)"/>
    <d v="1951-07-19T00:00:00"/>
    <x v="408"/>
    <s v="70-79"/>
    <s v="MA"/>
    <s v="Associate"/>
    <x v="0"/>
    <n v="17611"/>
    <s v="Asian"/>
    <s v="Divorced"/>
    <s v="Fully Meets"/>
    <n v="1"/>
  </r>
  <r>
    <n v="2334"/>
    <s v="Iris"/>
    <s v="Preston"/>
    <d v="2021-07-21T00:00:00"/>
    <x v="467"/>
    <x v="10"/>
    <x v="1"/>
    <x v="10"/>
    <s v="Alexandria Hahn"/>
    <s v="iris.preston@bilearner.com"/>
    <s v="CCDR"/>
    <s v="Active"/>
    <s v="Contract"/>
    <s v="Zone A"/>
    <s v="Temporary"/>
    <s v="Retirement"/>
    <s v="According term along ago leave."/>
    <x v="2"/>
    <s v="Engineers"/>
    <d v="1983-02-19T00:00:00"/>
    <x v="1812"/>
    <s v="40-49"/>
    <s v="MA"/>
    <s v="Engineer"/>
    <x v="1"/>
    <n v="93589"/>
    <s v="Asian"/>
    <s v="Single"/>
    <s v="Fully Meets"/>
    <n v="4"/>
  </r>
  <r>
    <n v="2335"/>
    <s v="Magdalena"/>
    <s v="Fischer"/>
    <d v="2022-07-27T00:00:00"/>
    <x v="0"/>
    <x v="0"/>
    <x v="0"/>
    <x v="10"/>
    <s v="Charles Willis"/>
    <s v="magdalena.fischer@bilearner.com"/>
    <s v="EW"/>
    <s v="Active"/>
    <s v="Full-Time"/>
    <s v="Zone C"/>
    <s v="Temporary"/>
    <s v="Unk"/>
    <m/>
    <x v="2"/>
    <s v="General - Con"/>
    <d v="1944-11-19T00:00:00"/>
    <x v="1813"/>
    <s v="80-89"/>
    <s v="MA"/>
    <s v="Foreman"/>
    <x v="1"/>
    <n v="58353"/>
    <s v="White"/>
    <s v="Divorced"/>
    <s v="Fully Meets"/>
    <n v="4"/>
  </r>
  <r>
    <n v="2336"/>
    <s v="Walter"/>
    <s v="Dominguez"/>
    <d v="2019-10-06T00:00:00"/>
    <x v="0"/>
    <x v="0"/>
    <x v="0"/>
    <x v="20"/>
    <s v="Tim Wilcox"/>
    <s v="walter.dominguez@bilearner.com"/>
    <s v="CCDR"/>
    <s v="Active"/>
    <s v="Contract"/>
    <s v="Zone A"/>
    <s v="Full-Time"/>
    <s v="Unk"/>
    <m/>
    <x v="0"/>
    <s v="General - Con"/>
    <d v="1984-05-06T00:00:00"/>
    <x v="1814"/>
    <s v="40-49"/>
    <s v="MA"/>
    <s v="Foreman"/>
    <x v="0"/>
    <n v="61633"/>
    <s v="Other"/>
    <s v="Single"/>
    <s v="Fully Meets"/>
    <n v="4"/>
  </r>
  <r>
    <n v="2337"/>
    <s v="Hallie"/>
    <s v="Macias"/>
    <d v="2021-04-16T00:00:00"/>
    <x v="0"/>
    <x v="0"/>
    <x v="0"/>
    <x v="20"/>
    <s v="Amber White"/>
    <s v="hallie.macias@bilearner.com"/>
    <s v="SVG"/>
    <s v="Active"/>
    <s v="Full-Time"/>
    <s v="Zone C"/>
    <s v="Part-Time"/>
    <s v="Unk"/>
    <m/>
    <x v="0"/>
    <s v="Engineers"/>
    <d v="1989-01-25T00:00:00"/>
    <x v="585"/>
    <s v="30-39"/>
    <s v="MA"/>
    <s v="Engineer"/>
    <x v="1"/>
    <n v="29639"/>
    <s v="Other"/>
    <s v="Single"/>
    <s v="Fully Meets"/>
    <n v="4"/>
  </r>
  <r>
    <n v="2338"/>
    <s v="Ivan"/>
    <s v="Hull"/>
    <d v="2018-10-10T00:00:00"/>
    <x v="633"/>
    <x v="55"/>
    <x v="1"/>
    <x v="20"/>
    <s v="Robert Sullivan"/>
    <s v="ivan.hull@bilearner.com"/>
    <s v="EW"/>
    <s v="Active"/>
    <s v="Part-Time"/>
    <s v="Zone C"/>
    <s v="Temporary"/>
    <s v="Involuntary"/>
    <s v="Body move possible play. Relate husband Mrs."/>
    <x v="0"/>
    <s v="Project Management - Con"/>
    <d v="1971-08-06T00:00:00"/>
    <x v="1815"/>
    <s v="50-59"/>
    <s v="MA"/>
    <s v="Supervisor"/>
    <x v="0"/>
    <n v="6536"/>
    <s v="Other"/>
    <s v="Married"/>
    <s v="Fully Meets"/>
    <n v="4"/>
  </r>
  <r>
    <n v="2339"/>
    <s v="India"/>
    <s v="Kemp"/>
    <d v="2022-07-25T00:00:00"/>
    <x v="634"/>
    <x v="19"/>
    <x v="1"/>
    <x v="20"/>
    <s v="Brett Aguilar"/>
    <s v="india.kemp@bilearner.com"/>
    <s v="MSC"/>
    <s v="Voluntarily Terminated"/>
    <s v="Full-Time"/>
    <s v="Zone B"/>
    <s v="Part-Time"/>
    <s v="Retirement"/>
    <s v="Pretty he matter south treat benefit."/>
    <x v="0"/>
    <s v="General - Sga"/>
    <d v="1972-08-06T00:00:00"/>
    <x v="1816"/>
    <s v="50-59"/>
    <s v="MA"/>
    <s v="Administrator"/>
    <x v="0"/>
    <n v="19049"/>
    <s v="Black"/>
    <s v="Married"/>
    <s v="Fully Meets"/>
    <n v="1"/>
  </r>
  <r>
    <n v="2340"/>
    <s v="Alice"/>
    <s v="Dudley"/>
    <d v="2021-03-17T00:00:00"/>
    <x v="585"/>
    <x v="7"/>
    <x v="1"/>
    <x v="20"/>
    <s v="Derrick Cannon"/>
    <s v="alice.dudley@bilearner.com"/>
    <s v="TNS"/>
    <s v="Voluntarily Terminated"/>
    <s v="Contract"/>
    <s v="Zone A"/>
    <s v="Temporary"/>
    <s v="Resignation"/>
    <s v="Professor phone billion none very evidence."/>
    <x v="0"/>
    <s v="General - Con"/>
    <d v="2001-02-27T00:00:00"/>
    <x v="1817"/>
    <s v="20-29"/>
    <s v="MA"/>
    <s v="Laborer"/>
    <x v="0"/>
    <n v="29529"/>
    <s v="White"/>
    <s v="Single"/>
    <s v="Fully Meets"/>
    <n v="5"/>
  </r>
  <r>
    <n v="2341"/>
    <s v="Jesus"/>
    <s v="Hendricks"/>
    <d v="2018-10-13T00:00:00"/>
    <x v="0"/>
    <x v="0"/>
    <x v="0"/>
    <x v="20"/>
    <s v="Brandon Walsh"/>
    <s v="jesus.hendricks@bilearner.com"/>
    <s v="PYZ"/>
    <s v="Active"/>
    <s v="Full-Time"/>
    <s v="Zone A"/>
    <s v="Full-Time"/>
    <s v="Unk"/>
    <m/>
    <x v="0"/>
    <s v="General - Sga"/>
    <d v="1984-11-02T00:00:00"/>
    <x v="1818"/>
    <s v="40-49"/>
    <s v="MA"/>
    <s v="Mechanic"/>
    <x v="0"/>
    <n v="36574"/>
    <s v="Hispanic"/>
    <s v="Divorced"/>
    <s v="Fully Meets"/>
    <n v="2"/>
  </r>
  <r>
    <n v="2342"/>
    <s v="Eli"/>
    <s v="Owens"/>
    <d v="2020-01-09T00:00:00"/>
    <x v="0"/>
    <x v="0"/>
    <x v="0"/>
    <x v="20"/>
    <s v="Richard Higgins"/>
    <s v="eli.owens@bilearner.com"/>
    <s v="WBL"/>
    <s v="Active"/>
    <s v="Part-Time"/>
    <s v="Zone C"/>
    <s v="Temporary"/>
    <s v="Unk"/>
    <m/>
    <x v="0"/>
    <s v="Field Operations"/>
    <d v="1967-05-14T00:00:00"/>
    <x v="1819"/>
    <s v="50-59"/>
    <s v="MA"/>
    <s v="Laborer"/>
    <x v="0"/>
    <n v="5298"/>
    <s v="Other"/>
    <s v="Single"/>
    <s v="Fully Meets"/>
    <n v="5"/>
  </r>
  <r>
    <n v="2343"/>
    <s v="Emelia"/>
    <s v="Mcintyre"/>
    <d v="2019-09-18T00:00:00"/>
    <x v="0"/>
    <x v="0"/>
    <x v="0"/>
    <x v="20"/>
    <s v="Robert Warren"/>
    <s v="emelia.mcintyre@bilearner.com"/>
    <s v="NEL"/>
    <s v="Active"/>
    <s v="Full-Time"/>
    <s v="Zone B"/>
    <s v="Temporary"/>
    <s v="Unk"/>
    <m/>
    <x v="0"/>
    <s v="Wireless"/>
    <d v="1998-10-17T00:00:00"/>
    <x v="71"/>
    <s v="20-29"/>
    <s v="MA"/>
    <s v="Technician"/>
    <x v="0"/>
    <n v="38735"/>
    <s v="Hispanic"/>
    <s v="Single"/>
    <s v="Fully Meets"/>
    <n v="4"/>
  </r>
  <r>
    <n v="2344"/>
    <s v="Jaden"/>
    <s v="Bates"/>
    <d v="2019-10-26T00:00:00"/>
    <x v="635"/>
    <x v="26"/>
    <x v="1"/>
    <x v="20"/>
    <s v="Regina Smith"/>
    <s v="jaden.bates@bilearner.com"/>
    <s v="PL"/>
    <s v="Active"/>
    <s v="Contract"/>
    <s v="Zone C"/>
    <s v="Temporary"/>
    <s v="Retirement"/>
    <s v="Money start prove."/>
    <x v="0"/>
    <s v="Yard (Material Handling)"/>
    <d v="1991-08-23T00:00:00"/>
    <x v="1820"/>
    <s v="30-39"/>
    <s v="MA"/>
    <s v="Engineer"/>
    <x v="0"/>
    <n v="42542"/>
    <s v="Other"/>
    <s v="Divorced"/>
    <s v="Fully Meets"/>
    <n v="1"/>
  </r>
  <r>
    <n v="2345"/>
    <s v="Nyla"/>
    <s v="Schwartz"/>
    <d v="2020-09-14T00:00:00"/>
    <x v="129"/>
    <x v="30"/>
    <x v="1"/>
    <x v="20"/>
    <s v="Cindy Schneider"/>
    <s v="nyla.schwartz@bilearner.com"/>
    <s v="BPC"/>
    <s v="Terminated for Cause"/>
    <s v="Full-Time"/>
    <s v="Zone B"/>
    <s v="Temporary"/>
    <s v="Involuntary"/>
    <s v="Upon around example dream style technology term."/>
    <x v="0"/>
    <s v="Field Operations"/>
    <d v="1971-01-10T00:00:00"/>
    <x v="1821"/>
    <s v="50-59"/>
    <s v="MA"/>
    <s v="Specialist"/>
    <x v="0"/>
    <n v="7521"/>
    <s v="Hispanic"/>
    <s v="Married"/>
    <s v="Fully Meets"/>
    <n v="2"/>
  </r>
  <r>
    <n v="2346"/>
    <s v="Taryn"/>
    <s v="Black"/>
    <d v="2023-04-09T00:00:00"/>
    <x v="0"/>
    <x v="0"/>
    <x v="0"/>
    <x v="20"/>
    <s v="Elizabeth Dillon"/>
    <s v="taryn.black@bilearner.com"/>
    <s v="CCDR"/>
    <s v="Active"/>
    <s v="Part-Time"/>
    <s v="Zone A"/>
    <s v="Full-Time"/>
    <s v="Unk"/>
    <m/>
    <x v="0"/>
    <s v="Field Operations"/>
    <d v="1984-02-28T00:00:00"/>
    <x v="1822"/>
    <s v="40-49"/>
    <s v="MA"/>
    <s v="Technician"/>
    <x v="0"/>
    <n v="9394"/>
    <s v="Hispanic"/>
    <s v="Widowed"/>
    <s v="Fully Meets"/>
    <n v="4"/>
  </r>
  <r>
    <n v="2347"/>
    <s v="Karley"/>
    <s v="Novak"/>
    <d v="2019-10-25T00:00:00"/>
    <x v="0"/>
    <x v="0"/>
    <x v="0"/>
    <x v="21"/>
    <s v="Jesus Smith"/>
    <s v="karley.novak@bilearner.com"/>
    <s v="SVG"/>
    <s v="Active"/>
    <s v="Full-Time"/>
    <s v="Zone A"/>
    <s v="Part-Time"/>
    <s v="Unk"/>
    <m/>
    <x v="0"/>
    <s v="Field Operations"/>
    <d v="1977-11-07T00:00:00"/>
    <x v="1823"/>
    <s v="40-49"/>
    <s v="MA"/>
    <s v="Laborer"/>
    <x v="0"/>
    <n v="14720"/>
    <s v="White"/>
    <s v="Single"/>
    <s v="Fully Meets"/>
    <n v="1"/>
  </r>
  <r>
    <n v="2348"/>
    <s v="Payten"/>
    <s v="Harvey"/>
    <d v="2022-06-25T00:00:00"/>
    <x v="0"/>
    <x v="0"/>
    <x v="0"/>
    <x v="4"/>
    <s v="Timothy Waters"/>
    <s v="payten.harvey@bilearner.com"/>
    <s v="EW"/>
    <s v="Active"/>
    <s v="Part-Time"/>
    <s v="Zone C"/>
    <s v="Full-Time"/>
    <s v="Unk"/>
    <m/>
    <x v="0"/>
    <s v="Field Operations"/>
    <d v="1976-02-21T00:00:00"/>
    <x v="1824"/>
    <s v="40-49"/>
    <s v="MA"/>
    <s v="Technician"/>
    <x v="1"/>
    <n v="85605"/>
    <s v="Asian"/>
    <s v="Single"/>
    <s v="Fully Meets"/>
    <n v="1"/>
  </r>
  <r>
    <n v="2349"/>
    <s v="Reagan"/>
    <s v="Atkinson"/>
    <d v="2023-01-26T00:00:00"/>
    <x v="282"/>
    <x v="21"/>
    <x v="1"/>
    <x v="4"/>
    <s v="Joshua Johnson"/>
    <s v="reagan.atkinson@bilearner.com"/>
    <s v="MSC"/>
    <s v="Active"/>
    <s v="Part-Time"/>
    <s v="Zone C"/>
    <s v="Full-Time"/>
    <s v="Voluntary"/>
    <s v="Address machine break person force interview."/>
    <x v="0"/>
    <s v="General - Con"/>
    <d v="1956-06-03T00:00:00"/>
    <x v="1825"/>
    <s v="60-69"/>
    <s v="MA"/>
    <s v="Laborer"/>
    <x v="1"/>
    <n v="38286"/>
    <s v="Black"/>
    <s v="Widowed"/>
    <s v="Fully Meets"/>
    <n v="4"/>
  </r>
  <r>
    <n v="2350"/>
    <s v="Rey"/>
    <s v="Werner"/>
    <d v="2020-02-19T00:00:00"/>
    <x v="0"/>
    <x v="0"/>
    <x v="0"/>
    <x v="4"/>
    <s v="Joanna Foster"/>
    <s v="rey.werner@bilearner.com"/>
    <s v="TNS"/>
    <s v="Active"/>
    <s v="Part-Time"/>
    <s v="Zone A"/>
    <s v="Temporary"/>
    <s v="Unk"/>
    <m/>
    <x v="3"/>
    <s v="Wireline Construction"/>
    <d v="1973-04-24T00:00:00"/>
    <x v="1826"/>
    <s v="50-59"/>
    <s v="MA"/>
    <s v="Laborer"/>
    <x v="1"/>
    <n v="59836"/>
    <s v="Black"/>
    <s v="Divorced"/>
    <s v="Fully Meets"/>
    <n v="2"/>
  </r>
  <r>
    <n v="2351"/>
    <s v="Kendall"/>
    <s v="Mcintyre"/>
    <d v="2019-12-24T00:00:00"/>
    <x v="36"/>
    <x v="34"/>
    <x v="1"/>
    <x v="10"/>
    <s v="Rita Abbott"/>
    <s v="kendall.mcintyre@bilearner.com"/>
    <s v="EW"/>
    <s v="Active"/>
    <s v="Contract"/>
    <s v="Zone B"/>
    <s v="Temporary"/>
    <s v="Retirement"/>
    <s v="Market as per stop kid score detail."/>
    <x v="0"/>
    <s v="Engineers"/>
    <d v="1943-02-27T00:00:00"/>
    <x v="1827"/>
    <s v="80-89"/>
    <s v="MA"/>
    <s v="Technician"/>
    <x v="1"/>
    <n v="25767"/>
    <s v="Hispanic"/>
    <s v="Widowed"/>
    <s v="Fully Meets"/>
    <n v="4"/>
  </r>
  <r>
    <n v="2352"/>
    <s v="Anahi"/>
    <s v="Frye"/>
    <d v="2020-10-16T00:00:00"/>
    <x v="636"/>
    <x v="11"/>
    <x v="1"/>
    <x v="10"/>
    <s v="Renee Ritter"/>
    <s v="anahi.frye@bilearner.com"/>
    <s v="MSC"/>
    <s v="Active"/>
    <s v="Full-Time"/>
    <s v="Zone B"/>
    <s v="Temporary"/>
    <s v="Retirement"/>
    <s v="Practice miss lead message measure."/>
    <x v="0"/>
    <s v="General - Con"/>
    <d v="1993-12-31T00:00:00"/>
    <x v="1563"/>
    <s v="30-39"/>
    <s v="MA"/>
    <s v="Lineman"/>
    <x v="1"/>
    <n v="19689"/>
    <s v="White"/>
    <s v="Widowed"/>
    <s v="Fully Meets"/>
    <n v="2"/>
  </r>
  <r>
    <n v="2353"/>
    <s v="Dalia"/>
    <s v="Booth"/>
    <d v="2018-09-07T00:00:00"/>
    <x v="0"/>
    <x v="0"/>
    <x v="0"/>
    <x v="11"/>
    <s v="Michelle Nguyen"/>
    <s v="dalia.booth@bilearner.com"/>
    <s v="TNS"/>
    <s v="Active"/>
    <s v="Part-Time"/>
    <s v="Zone B"/>
    <s v="Full-Time"/>
    <s v="Unk"/>
    <m/>
    <x v="2"/>
    <s v="Field Operations"/>
    <d v="1997-07-26T00:00:00"/>
    <x v="1828"/>
    <s v="20-29"/>
    <s v="MA"/>
    <s v="Foreman"/>
    <x v="0"/>
    <n v="19035"/>
    <s v="Hispanic"/>
    <s v="Married"/>
    <s v="Fully Meets"/>
    <n v="2"/>
  </r>
  <r>
    <n v="2354"/>
    <s v="Charlee"/>
    <s v="Navarro"/>
    <d v="2022-01-07T00:00:00"/>
    <x v="637"/>
    <x v="34"/>
    <x v="1"/>
    <x v="10"/>
    <s v="Elizabeth Houston"/>
    <s v="charlee.navarro@bilearner.com"/>
    <s v="PYZ"/>
    <s v="Active"/>
    <s v="Part-Time"/>
    <s v="Zone C"/>
    <s v="Full-Time"/>
    <s v="Retirement"/>
    <s v="Especially usually citizen do."/>
    <x v="2"/>
    <s v="Wireline Construction"/>
    <d v="1971-09-02T00:00:00"/>
    <x v="1829"/>
    <s v="50-59"/>
    <s v="MA"/>
    <s v="Clerk"/>
    <x v="0"/>
    <n v="61793"/>
    <s v="White"/>
    <s v="Divorced"/>
    <s v="Fully Meets"/>
    <n v="2"/>
  </r>
  <r>
    <n v="2355"/>
    <s v="Karter"/>
    <s v="Perry"/>
    <d v="2019-03-25T00:00:00"/>
    <x v="638"/>
    <x v="11"/>
    <x v="1"/>
    <x v="10"/>
    <s v="Elizabeth Gray"/>
    <s v="karter.perry@bilearner.com"/>
    <s v="WBL"/>
    <s v="Active"/>
    <s v="Contract"/>
    <s v="Zone C"/>
    <s v="Temporary"/>
    <s v="Retirement"/>
    <s v="Teacher often knowledge free best."/>
    <x v="2"/>
    <s v="Field Operations"/>
    <d v="1943-01-17T00:00:00"/>
    <x v="1830"/>
    <s v="80-89"/>
    <s v="MA"/>
    <s v="Civil Hand"/>
    <x v="1"/>
    <n v="91193"/>
    <s v="Asian"/>
    <s v="Single"/>
    <s v="Fully Meets"/>
    <n v="1"/>
  </r>
  <r>
    <n v="2356"/>
    <s v="Sariah"/>
    <s v="Little"/>
    <d v="2021-11-18T00:00:00"/>
    <x v="280"/>
    <x v="14"/>
    <x v="1"/>
    <x v="10"/>
    <s v="Courtney Webb"/>
    <s v="sariah.little@bilearner.com"/>
    <s v="NEL"/>
    <s v="Active"/>
    <s v="Part-Time"/>
    <s v="Zone C"/>
    <s v="Temporary"/>
    <s v="Retirement"/>
    <s v="Audience deal cost figure student might let."/>
    <x v="2"/>
    <s v="Catv"/>
    <d v="1955-07-14T00:00:00"/>
    <x v="1831"/>
    <s v="70-79"/>
    <s v="MA"/>
    <s v="Laborer"/>
    <x v="1"/>
    <n v="11058"/>
    <s v="Black"/>
    <s v="Single"/>
    <s v="Fully Meets"/>
    <n v="4"/>
  </r>
  <r>
    <n v="2357"/>
    <s v="Antoine"/>
    <s v="Murray"/>
    <d v="2022-12-31T00:00:00"/>
    <x v="375"/>
    <x v="4"/>
    <x v="1"/>
    <x v="20"/>
    <s v="Erin Richard"/>
    <s v="antoine.murray@bilearner.com"/>
    <s v="PL"/>
    <s v="Active"/>
    <s v="Contract"/>
    <s v="Zone B"/>
    <s v="Temporary"/>
    <s v="Involuntary"/>
    <s v="Where author federal Democrat in institution."/>
    <x v="0"/>
    <s v="General - Con"/>
    <d v="1943-09-15T00:00:00"/>
    <x v="1832"/>
    <s v="80-89"/>
    <s v="MA"/>
    <s v="Foreman"/>
    <x v="0"/>
    <n v="48133"/>
    <s v="Black"/>
    <s v="Married"/>
    <s v="Fully Meets"/>
    <n v="1"/>
  </r>
  <r>
    <n v="2358"/>
    <s v="Summer"/>
    <s v="Huang"/>
    <d v="2020-05-14T00:00:00"/>
    <x v="639"/>
    <x v="31"/>
    <x v="1"/>
    <x v="20"/>
    <s v="Christy Wagner"/>
    <s v="summer.huang@bilearner.com"/>
    <s v="PYZ"/>
    <s v="Active"/>
    <s v="Part-Time"/>
    <s v="Zone B"/>
    <s v="Temporary"/>
    <s v="Involuntary"/>
    <s v="A especially friend."/>
    <x v="0"/>
    <s v="Executive"/>
    <d v="1993-03-20T00:00:00"/>
    <x v="1833"/>
    <s v="30-39"/>
    <s v="MA"/>
    <s v="Executive Assistant"/>
    <x v="1"/>
    <n v="14776"/>
    <s v="Black"/>
    <s v="Married"/>
    <s v="Fully Meets"/>
    <n v="4"/>
  </r>
  <r>
    <n v="2359"/>
    <s v="Jaylyn"/>
    <s v="Contreras"/>
    <d v="2020-12-13T00:00:00"/>
    <x v="241"/>
    <x v="2"/>
    <x v="1"/>
    <x v="20"/>
    <s v="Andrew Wright"/>
    <s v="jaylyn.contreras@bilearner.com"/>
    <s v="SVG"/>
    <s v="Active"/>
    <s v="Full-Time"/>
    <s v="Zone B"/>
    <s v="Part-Time"/>
    <s v="Retirement"/>
    <s v="Suddenly part eye bag."/>
    <x v="0"/>
    <s v="Engineers"/>
    <d v="1996-07-01T00:00:00"/>
    <x v="1834"/>
    <s v="20-29"/>
    <s v="MA"/>
    <s v="Project Manager"/>
    <x v="0"/>
    <n v="87985"/>
    <s v="Other"/>
    <s v="Married"/>
    <s v="Fully Meets"/>
    <n v="2"/>
  </r>
  <r>
    <n v="2360"/>
    <s v="Brenna"/>
    <s v="York"/>
    <d v="2021-11-16T00:00:00"/>
    <x v="406"/>
    <x v="14"/>
    <x v="1"/>
    <x v="20"/>
    <s v="Deborah Wood"/>
    <s v="brenna.york@bilearner.com"/>
    <s v="TNS"/>
    <s v="Voluntarily Terminated"/>
    <s v="Part-Time"/>
    <s v="Zone B"/>
    <s v="Part-Time"/>
    <s v="Voluntary"/>
    <s v="Decide rich traditional house task road."/>
    <x v="0"/>
    <s v="Fielders"/>
    <d v="1990-10-06T00:00:00"/>
    <x v="1835"/>
    <s v="30-39"/>
    <s v="MA"/>
    <s v="Engineer"/>
    <x v="0"/>
    <n v="26846"/>
    <s v="Asian"/>
    <s v="Widowed"/>
    <s v="Fully Meets"/>
    <n v="1"/>
  </r>
  <r>
    <n v="2361"/>
    <s v="Braden"/>
    <s v="Wiggins"/>
    <d v="2022-12-01T00:00:00"/>
    <x v="26"/>
    <x v="20"/>
    <x v="1"/>
    <x v="20"/>
    <s v="Christine Randall"/>
    <s v="braden.wiggins@bilearner.com"/>
    <s v="WBL"/>
    <s v="Voluntarily Terminated"/>
    <s v="Full-Time"/>
    <s v="Zone C"/>
    <s v="Full-Time"/>
    <s v="Involuntary"/>
    <s v="Report provide home follow price."/>
    <x v="0"/>
    <s v="Project Management - Con"/>
    <d v="1996-12-05T00:00:00"/>
    <x v="1351"/>
    <s v="20-29"/>
    <s v="MA"/>
    <s v="Supervisor"/>
    <x v="0"/>
    <n v="66281"/>
    <s v="Asian"/>
    <s v="Divorced"/>
    <s v="Fully Meets"/>
    <n v="2"/>
  </r>
  <r>
    <n v="2362"/>
    <s v="Nola"/>
    <s v="Bullock"/>
    <d v="2020-10-30T00:00:00"/>
    <x v="640"/>
    <x v="13"/>
    <x v="1"/>
    <x v="20"/>
    <s v="Debra Green"/>
    <s v="nola.bullock@bilearner.com"/>
    <s v="BPC"/>
    <s v="Active"/>
    <s v="Full-Time"/>
    <s v="Zone C"/>
    <s v="Part-Time"/>
    <s v="Involuntary"/>
    <s v="Building source bill true education form include."/>
    <x v="0"/>
    <s v="Field Operations"/>
    <d v="1974-05-06T00:00:00"/>
    <x v="1836"/>
    <s v="50-59"/>
    <s v="MA"/>
    <s v="Construction Manager"/>
    <x v="0"/>
    <n v="97050"/>
    <s v="Asian"/>
    <s v="Married"/>
    <s v="Fully Meets"/>
    <n v="2"/>
  </r>
  <r>
    <n v="2363"/>
    <s v="Kaleigh"/>
    <s v="Keller"/>
    <d v="2021-02-08T00:00:00"/>
    <x v="157"/>
    <x v="23"/>
    <x v="1"/>
    <x v="20"/>
    <s v="Frances Olsen"/>
    <s v="kaleigh.keller@bilearner.com"/>
    <s v="CCDR"/>
    <s v="Active"/>
    <s v="Full-Time"/>
    <s v="Zone C"/>
    <s v="Temporary"/>
    <s v="Retirement"/>
    <s v="Least if civil partner court number song."/>
    <x v="0"/>
    <s v="Wireline Construction"/>
    <d v="1983-02-17T00:00:00"/>
    <x v="1837"/>
    <s v="40-49"/>
    <s v="MA"/>
    <s v="Foreman"/>
    <x v="0"/>
    <n v="14808"/>
    <s v="Hispanic"/>
    <s v="Widowed"/>
    <s v="Fully Meets"/>
    <n v="2"/>
  </r>
  <r>
    <n v="2364"/>
    <s v="Milagros"/>
    <s v="Jimenez"/>
    <d v="2019-08-05T00:00:00"/>
    <x v="0"/>
    <x v="0"/>
    <x v="0"/>
    <x v="20"/>
    <s v="Benjamin Johnson"/>
    <s v="milagros.jimenez@bilearner.com"/>
    <s v="EW"/>
    <s v="Active"/>
    <s v="Full-Time"/>
    <s v="Zone A"/>
    <s v="Temporary"/>
    <s v="Unk"/>
    <m/>
    <x v="0"/>
    <s v="Field Operations"/>
    <d v="1960-08-24T00:00:00"/>
    <x v="1838"/>
    <s v="60-69"/>
    <s v="MA"/>
    <s v="Technician"/>
    <x v="1"/>
    <n v="53839"/>
    <s v="Black"/>
    <s v="Widowed"/>
    <s v="Fully Meets"/>
    <n v="5"/>
  </r>
  <r>
    <n v="2365"/>
    <s v="Timothy"/>
    <s v="Goodwin"/>
    <d v="2018-11-29T00:00:00"/>
    <x v="343"/>
    <x v="45"/>
    <x v="1"/>
    <x v="20"/>
    <s v="Tyler Galvan"/>
    <s v="timothy.goodwin@bilearner.com"/>
    <s v="MSC"/>
    <s v="Terminated for Cause"/>
    <s v="Contract"/>
    <s v="Zone A"/>
    <s v="Temporary"/>
    <s v="Involuntary"/>
    <s v="Station today affect many know."/>
    <x v="0"/>
    <s v="Engineers"/>
    <d v="1953-08-25T00:00:00"/>
    <x v="1839"/>
    <s v="70-79"/>
    <s v="MA"/>
    <s v="Technician"/>
    <x v="0"/>
    <n v="43609"/>
    <s v="Black"/>
    <s v="Married"/>
    <s v="Fully Meets"/>
    <n v="1"/>
  </r>
  <r>
    <n v="2366"/>
    <s v="Reese"/>
    <s v="Kennedy"/>
    <d v="2018-11-16T00:00:00"/>
    <x v="641"/>
    <x v="31"/>
    <x v="1"/>
    <x v="20"/>
    <s v="Terri Morris"/>
    <s v="reese.kennedy@bilearner.com"/>
    <s v="NEL"/>
    <s v="Terminated for Cause"/>
    <s v="Full-Time"/>
    <s v="Zone B"/>
    <s v="Part-Time"/>
    <s v="Retirement"/>
    <s v="Factor strategy defense citizen."/>
    <x v="0"/>
    <s v="Fielders"/>
    <d v="1944-07-22T00:00:00"/>
    <x v="1840"/>
    <s v="80-89"/>
    <s v="MA"/>
    <s v="Engineer"/>
    <x v="0"/>
    <n v="83442"/>
    <s v="Asian"/>
    <s v="Divorced"/>
    <s v="Fully Meets"/>
    <n v="2"/>
  </r>
  <r>
    <n v="2367"/>
    <s v="Mariam"/>
    <s v="Doyle"/>
    <d v="2020-08-23T00:00:00"/>
    <x v="249"/>
    <x v="37"/>
    <x v="1"/>
    <x v="20"/>
    <s v="John Hurst"/>
    <s v="mariam.doyle@bilearner.com"/>
    <s v="PL"/>
    <s v="Active"/>
    <s v="Contract"/>
    <s v="Zone C"/>
    <s v="Part-Time"/>
    <s v="Resignation"/>
    <s v="Soon walk early star."/>
    <x v="0"/>
    <s v="Wireline Construction"/>
    <d v="1959-07-29T00:00:00"/>
    <x v="1841"/>
    <s v="60-69"/>
    <s v="MA"/>
    <s v="Foreman"/>
    <x v="0"/>
    <n v="6820"/>
    <s v="Hispanic"/>
    <s v="Widowed"/>
    <s v="Fully Meets"/>
    <n v="5"/>
  </r>
  <r>
    <n v="2368"/>
    <s v="Clinton"/>
    <s v="Brennan"/>
    <d v="2020-08-22T00:00:00"/>
    <x v="343"/>
    <x v="31"/>
    <x v="1"/>
    <x v="21"/>
    <s v="Kristi Lee"/>
    <s v="clinton.brennan@bilearner.com"/>
    <s v="PYZ"/>
    <s v="Active"/>
    <s v="Full-Time"/>
    <s v="Zone B"/>
    <s v="Temporary"/>
    <s v="Resignation"/>
    <s v="Like save Mr instead doctor traditional one."/>
    <x v="0"/>
    <s v="Wireline Construction"/>
    <d v="1950-03-31T00:00:00"/>
    <x v="169"/>
    <s v="70-79"/>
    <s v="MA"/>
    <s v="Splicer"/>
    <x v="0"/>
    <n v="50782"/>
    <s v="White"/>
    <s v="Single"/>
    <s v="Fully Meets"/>
    <n v="1"/>
  </r>
  <r>
    <n v="2369"/>
    <s v="Maximilian"/>
    <s v="Moyer"/>
    <d v="2021-10-19T00:00:00"/>
    <x v="642"/>
    <x v="33"/>
    <x v="1"/>
    <x v="4"/>
    <s v="Nicole Sosa"/>
    <s v="maximilian.moyer@bilearner.com"/>
    <s v="SVG"/>
    <s v="Active"/>
    <s v="Part-Time"/>
    <s v="Zone B"/>
    <s v="Full-Time"/>
    <s v="Retirement"/>
    <s v="Window paper dark power knowledge must current."/>
    <x v="0"/>
    <s v="Field Operations"/>
    <d v="1987-09-16T00:00:00"/>
    <x v="1842"/>
    <s v="30-39"/>
    <s v="MA"/>
    <s v="Engineer"/>
    <x v="1"/>
    <n v="59893"/>
    <s v="Other"/>
    <s v="Divorced"/>
    <s v="Fully Meets"/>
    <n v="5"/>
  </r>
  <r>
    <n v="2370"/>
    <s v="Salvador"/>
    <s v="Robinson"/>
    <d v="2020-02-21T00:00:00"/>
    <x v="643"/>
    <x v="37"/>
    <x v="1"/>
    <x v="4"/>
    <s v="Cynthia Nguyen"/>
    <s v="salvador.robinson@bilearner.com"/>
    <s v="TNS"/>
    <s v="Active"/>
    <s v="Contract"/>
    <s v="Zone B"/>
    <s v="Full-Time"/>
    <s v="Retirement"/>
    <s v="Most sport property respond."/>
    <x v="0"/>
    <s v="Field Operations"/>
    <d v="1952-01-31T00:00:00"/>
    <x v="1843"/>
    <s v="70-79"/>
    <s v="MA"/>
    <s v="Locator"/>
    <x v="1"/>
    <n v="84707"/>
    <s v="Other"/>
    <s v="Widowed"/>
    <s v="Fully Meets"/>
    <n v="5"/>
  </r>
  <r>
    <n v="2371"/>
    <s v="Ahmed"/>
    <s v="Mcmahon"/>
    <d v="2022-11-21T00:00:00"/>
    <x v="0"/>
    <x v="0"/>
    <x v="0"/>
    <x v="10"/>
    <s v="Brian Ortiz MD"/>
    <s v="ahmed.mcmahon@bilearner.com"/>
    <s v="EW"/>
    <s v="Active"/>
    <s v="Contract"/>
    <s v="Zone B"/>
    <s v="Temporary"/>
    <s v="Unk"/>
    <m/>
    <x v="0"/>
    <s v="Field Operations"/>
    <d v="2000-05-30T00:00:00"/>
    <x v="1844"/>
    <s v="20-29"/>
    <s v="MA"/>
    <s v="Supervisor"/>
    <x v="1"/>
    <n v="59104"/>
    <s v="White"/>
    <s v="Married"/>
    <s v="Fully Meets"/>
    <n v="1"/>
  </r>
  <r>
    <n v="2372"/>
    <s v="Junior"/>
    <s v="York"/>
    <d v="2019-08-05T00:00:00"/>
    <x v="614"/>
    <x v="41"/>
    <x v="1"/>
    <x v="10"/>
    <s v="Lisa Davis"/>
    <s v="junior.york@bilearner.com"/>
    <s v="CCDR"/>
    <s v="Active"/>
    <s v="Full-Time"/>
    <s v="Zone A"/>
    <s v="Part-Time"/>
    <s v="Involuntary"/>
    <s v="Skin none party discover fact low buy ok."/>
    <x v="0"/>
    <s v="Field Operations"/>
    <d v="1992-03-10T00:00:00"/>
    <x v="1845"/>
    <s v="30-39"/>
    <s v="MA"/>
    <s v="Driller"/>
    <x v="0"/>
    <n v="61932"/>
    <s v="Hispanic"/>
    <s v="Single"/>
    <s v="Fully Meets"/>
    <n v="2"/>
  </r>
  <r>
    <n v="2373"/>
    <s v="Marilyn"/>
    <s v="Wiley"/>
    <d v="2020-11-05T00:00:00"/>
    <x v="644"/>
    <x v="18"/>
    <x v="1"/>
    <x v="11"/>
    <s v="Erica Allen"/>
    <s v="marilyn.wiley@bilearner.com"/>
    <s v="BPC"/>
    <s v="Active"/>
    <s v="Full-Time"/>
    <s v="Zone A"/>
    <s v="Full-Time"/>
    <s v="Resignation"/>
    <s v="Thought official else loss admit threat treat."/>
    <x v="2"/>
    <s v="Catv"/>
    <d v="1982-10-22T00:00:00"/>
    <x v="1846"/>
    <s v="40-49"/>
    <s v="MA"/>
    <s v="Foreman"/>
    <x v="0"/>
    <n v="62911"/>
    <s v="Other"/>
    <s v="Divorced"/>
    <s v="Fully Meets"/>
    <n v="2"/>
  </r>
  <r>
    <n v="2374"/>
    <s v="Selena"/>
    <s v="Hebert"/>
    <d v="2021-06-12T00:00:00"/>
    <x v="645"/>
    <x v="27"/>
    <x v="1"/>
    <x v="10"/>
    <s v="Michael Lucas"/>
    <s v="selena.hebert@bilearner.com"/>
    <s v="WBL"/>
    <s v="Active"/>
    <s v="Part-Time"/>
    <s v="Zone A"/>
    <s v="Part-Time"/>
    <s v="Retirement"/>
    <s v="Industry majority population final. Bit go deal."/>
    <x v="2"/>
    <s v="Field Operations"/>
    <d v="1962-08-09T00:00:00"/>
    <x v="1847"/>
    <s v="60-69"/>
    <s v="MA"/>
    <s v="Laborer"/>
    <x v="0"/>
    <n v="51977"/>
    <s v="Asian"/>
    <s v="Divorced"/>
    <s v="Fully Meets"/>
    <n v="2"/>
  </r>
  <r>
    <n v="2375"/>
    <s v="Selena"/>
    <s v="Adkins"/>
    <d v="2018-09-13T00:00:00"/>
    <x v="0"/>
    <x v="0"/>
    <x v="0"/>
    <x v="10"/>
    <s v="Eric Campbell"/>
    <s v="selena.adkins@bilearner.com"/>
    <s v="TNS"/>
    <s v="Active"/>
    <s v="Contract"/>
    <s v="Zone B"/>
    <s v="Full-Time"/>
    <s v="Unk"/>
    <m/>
    <x v="2"/>
    <s v="General - Con"/>
    <d v="1958-11-02T00:00:00"/>
    <x v="1848"/>
    <s v="60-69"/>
    <s v="MA"/>
    <s v="Foreman"/>
    <x v="1"/>
    <n v="90110"/>
    <s v="Black"/>
    <s v="Single"/>
    <s v="Fully Meets"/>
    <n v="1"/>
  </r>
  <r>
    <n v="2376"/>
    <s v="Erica"/>
    <s v="Sloan"/>
    <d v="2023-04-09T00:00:00"/>
    <x v="189"/>
    <x v="21"/>
    <x v="1"/>
    <x v="20"/>
    <s v="Jamie Simon"/>
    <s v="erica.sloan@bilearner.com"/>
    <s v="CCDR"/>
    <s v="Active"/>
    <s v="Full-Time"/>
    <s v="Zone A"/>
    <s v="Temporary"/>
    <s v="Involuntary"/>
    <s v="Move story heavy list image arrive today."/>
    <x v="0"/>
    <s v="Field Operations"/>
    <d v="1983-10-10T00:00:00"/>
    <x v="1849"/>
    <s v="40-49"/>
    <s v="MA"/>
    <s v="Technician"/>
    <x v="0"/>
    <n v="2573"/>
    <s v="Asian"/>
    <s v="Divorced"/>
    <s v="Fully Meets"/>
    <n v="4"/>
  </r>
  <r>
    <n v="2377"/>
    <s v="Payton"/>
    <s v="Nolan"/>
    <d v="2021-01-09T00:00:00"/>
    <x v="0"/>
    <x v="0"/>
    <x v="0"/>
    <x v="20"/>
    <s v="Jeremy Lee"/>
    <s v="payton.nolan@bilearner.com"/>
    <s v="SVG"/>
    <s v="Active"/>
    <s v="Contract"/>
    <s v="Zone B"/>
    <s v="Part-Time"/>
    <s v="Unk"/>
    <m/>
    <x v="0"/>
    <s v="Executive"/>
    <d v="1960-06-14T00:00:00"/>
    <x v="1850"/>
    <s v="60-69"/>
    <s v="MA"/>
    <s v="Vp"/>
    <x v="1"/>
    <n v="2433"/>
    <s v="White"/>
    <s v="Single"/>
    <s v="Fully Meets"/>
    <n v="4"/>
  </r>
  <r>
    <n v="2378"/>
    <s v="Leticia"/>
    <s v="Parks"/>
    <d v="2020-03-23T00:00:00"/>
    <x v="0"/>
    <x v="0"/>
    <x v="0"/>
    <x v="20"/>
    <s v="Zachary Parker"/>
    <s v="leticia.parks@bilearner.com"/>
    <s v="EW"/>
    <s v="Active"/>
    <s v="Part-Time"/>
    <s v="Zone A"/>
    <s v="Full-Time"/>
    <s v="Unk"/>
    <m/>
    <x v="0"/>
    <s v="Project Management - Eng"/>
    <d v="1944-11-23T00:00:00"/>
    <x v="1851"/>
    <s v="80-89"/>
    <s v="MA"/>
    <s v="Administrative"/>
    <x v="0"/>
    <n v="16691"/>
    <s v="Other"/>
    <s v="Married"/>
    <s v="Fully Meets"/>
    <n v="2"/>
  </r>
  <r>
    <n v="2379"/>
    <s v="Carolyn"/>
    <s v="Sosa"/>
    <d v="2019-10-19T00:00:00"/>
    <x v="646"/>
    <x v="1"/>
    <x v="1"/>
    <x v="20"/>
    <s v="Jennifer Krause"/>
    <s v="carolyn.sosa@bilearner.com"/>
    <s v="MSC"/>
    <s v="Voluntarily Terminated"/>
    <s v="Full-Time"/>
    <s v="Zone C"/>
    <s v="Part-Time"/>
    <s v="Resignation"/>
    <s v="Only subject throw conference official."/>
    <x v="0"/>
    <s v="Fielders"/>
    <d v="1991-12-22T00:00:00"/>
    <x v="1852"/>
    <s v="30-39"/>
    <s v="MA"/>
    <s v="Technician"/>
    <x v="0"/>
    <n v="28545"/>
    <s v="Asian"/>
    <s v="Divorced"/>
    <s v="Fully Meets"/>
    <n v="2"/>
  </r>
  <r>
    <n v="2380"/>
    <s v="German"/>
    <s v="Higgins"/>
    <d v="2023-07-02T00:00:00"/>
    <x v="174"/>
    <x v="11"/>
    <x v="1"/>
    <x v="20"/>
    <s v="Heidi Martin"/>
    <s v="german.higgins@bilearner.com"/>
    <s v="TNS"/>
    <s v="Active"/>
    <s v="Full-Time"/>
    <s v="Zone A"/>
    <s v="Temporary"/>
    <s v="Retirement"/>
    <s v="Attack result fly Republican."/>
    <x v="0"/>
    <s v="General - Con"/>
    <d v="1956-12-19T00:00:00"/>
    <x v="1853"/>
    <s v="60-69"/>
    <s v="MA"/>
    <s v="Laborer"/>
    <x v="0"/>
    <n v="87440"/>
    <s v="Other"/>
    <s v="Married"/>
    <s v="Fully Meets"/>
    <n v="2"/>
  </r>
  <r>
    <n v="2381"/>
    <s v="Heath"/>
    <s v="Romero"/>
    <d v="2019-08-29T00:00:00"/>
    <x v="0"/>
    <x v="0"/>
    <x v="0"/>
    <x v="20"/>
    <s v="Eric Strickland"/>
    <s v="heath.romero@bilearner.com"/>
    <s v="PYZ"/>
    <s v="Active"/>
    <s v="Part-Time"/>
    <s v="Zone B"/>
    <s v="Part-Time"/>
    <s v="Unk"/>
    <m/>
    <x v="0"/>
    <s v="Catv"/>
    <d v="1988-04-08T00:00:00"/>
    <x v="1854"/>
    <s v="30-39"/>
    <s v="MA"/>
    <s v="Foreman"/>
    <x v="0"/>
    <n v="10486"/>
    <s v="Other"/>
    <s v="Divorced"/>
    <s v="Fully Meets"/>
    <n v="2"/>
  </r>
  <r>
    <n v="2382"/>
    <s v="Davion"/>
    <s v="Friedman"/>
    <d v="2023-07-17T00:00:00"/>
    <x v="220"/>
    <x v="11"/>
    <x v="1"/>
    <x v="20"/>
    <s v="Mark Wood"/>
    <s v="davion.friedman@bilearner.com"/>
    <s v="WBL"/>
    <s v="Active"/>
    <s v="Part-Time"/>
    <s v="Zone C"/>
    <s v="Temporary"/>
    <s v="Involuntary"/>
    <s v="Light free he rest thought."/>
    <x v="0"/>
    <s v="Catv"/>
    <d v="1943-12-10T00:00:00"/>
    <x v="1855"/>
    <s v="80-89"/>
    <s v="MA"/>
    <s v="Laborer"/>
    <x v="1"/>
    <n v="59652"/>
    <s v="Asian"/>
    <s v="Single"/>
    <s v="Fully Meets"/>
    <n v="1"/>
  </r>
  <r>
    <n v="2383"/>
    <s v="Danny"/>
    <s v="Thomas"/>
    <d v="2020-02-02T00:00:00"/>
    <x v="0"/>
    <x v="0"/>
    <x v="0"/>
    <x v="20"/>
    <s v="Robert Wolfe"/>
    <s v="danny.thomas@bilearner.com"/>
    <s v="NEL"/>
    <s v="Active"/>
    <s v="Full-Time"/>
    <s v="Zone A"/>
    <s v="Full-Time"/>
    <s v="Unk"/>
    <m/>
    <x v="0"/>
    <s v="Field Operations"/>
    <d v="1973-04-08T00:00:00"/>
    <x v="1856"/>
    <s v="50-59"/>
    <s v="MA"/>
    <s v="Laborer"/>
    <x v="1"/>
    <n v="87927"/>
    <s v="Asian"/>
    <s v="Widowed"/>
    <s v="Fully Meets"/>
    <n v="4"/>
  </r>
  <r>
    <n v="2384"/>
    <s v="Matthias"/>
    <s v="Dunlap"/>
    <d v="2021-10-14T00:00:00"/>
    <x v="182"/>
    <x v="14"/>
    <x v="1"/>
    <x v="20"/>
    <s v="Kimberly Moore"/>
    <s v="matthias.dunlap@bilearner.com"/>
    <s v="PL"/>
    <s v="Terminated for Cause"/>
    <s v="Full-Time"/>
    <s v="Zone A"/>
    <s v="Temporary"/>
    <s v="Resignation"/>
    <s v="East crime wind subject because."/>
    <x v="0"/>
    <s v="Field Operations"/>
    <d v="1979-09-11T00:00:00"/>
    <x v="1857"/>
    <s v="40-49"/>
    <s v="MA"/>
    <s v="Foreman"/>
    <x v="0"/>
    <n v="47596"/>
    <s v="Hispanic"/>
    <s v="Married"/>
    <s v="Fully Meets"/>
    <n v="5"/>
  </r>
  <r>
    <n v="2385"/>
    <s v="Sawyer"/>
    <s v="Little"/>
    <d v="2020-04-10T00:00:00"/>
    <x v="0"/>
    <x v="0"/>
    <x v="0"/>
    <x v="20"/>
    <s v="Eric Richardson"/>
    <s v="sawyer.little@bilearner.com"/>
    <s v="BPC"/>
    <s v="Active"/>
    <s v="Contract"/>
    <s v="Zone A"/>
    <s v="Part-Time"/>
    <s v="Unk"/>
    <m/>
    <x v="0"/>
    <s v="Yard (Material Handling)"/>
    <d v="1953-11-19T00:00:00"/>
    <x v="1858"/>
    <s v="70-79"/>
    <s v="MA"/>
    <s v="Associate"/>
    <x v="0"/>
    <n v="46287"/>
    <s v="Asian"/>
    <s v="Single"/>
    <s v="Fully Meets"/>
    <n v="2"/>
  </r>
  <r>
    <n v="2386"/>
    <s v="Uriel"/>
    <s v="Brennan"/>
    <d v="2018-12-14T00:00:00"/>
    <x v="0"/>
    <x v="0"/>
    <x v="0"/>
    <x v="20"/>
    <s v="Tyler Christian"/>
    <s v="uriel.brennan@bilearner.com"/>
    <s v="CCDR"/>
    <s v="Active"/>
    <s v="Part-Time"/>
    <s v="Zone B"/>
    <s v="Part-Time"/>
    <s v="Unk"/>
    <m/>
    <x v="0"/>
    <s v="Finance &amp; Accounting"/>
    <d v="1975-12-25T00:00:00"/>
    <x v="1859"/>
    <s v="40-49"/>
    <s v="MA"/>
    <s v="Administrative"/>
    <x v="0"/>
    <n v="87401"/>
    <s v="Black"/>
    <s v="Widowed"/>
    <s v="Fully Meets"/>
    <n v="1"/>
  </r>
  <r>
    <n v="2387"/>
    <s v="Gretchen"/>
    <s v="Richards"/>
    <d v="2022-06-27T00:00:00"/>
    <x v="23"/>
    <x v="4"/>
    <x v="1"/>
    <x v="21"/>
    <s v="Brandi Lambert"/>
    <s v="gretchen.richards@bilearner.com"/>
    <s v="SVG"/>
    <s v="Active"/>
    <s v="Contract"/>
    <s v="Zone C"/>
    <s v="Temporary"/>
    <s v="Resignation"/>
    <s v="Somebody air turn. Dark civil any serious."/>
    <x v="0"/>
    <s v="Safety"/>
    <d v="1994-05-28T00:00:00"/>
    <x v="1860"/>
    <s v="30-39"/>
    <s v="MA"/>
    <s v="Safety"/>
    <x v="1"/>
    <n v="40201"/>
    <s v="Hispanic"/>
    <s v="Widowed"/>
    <s v="Fully Meets"/>
    <n v="1"/>
  </r>
  <r>
    <n v="2388"/>
    <s v="Madden"/>
    <s v="Roman"/>
    <d v="2020-09-07T00:00:00"/>
    <x v="0"/>
    <x v="0"/>
    <x v="0"/>
    <x v="4"/>
    <s v="Taylor Shaw"/>
    <s v="madden.roman@bilearner.com"/>
    <s v="EW"/>
    <s v="Active"/>
    <s v="Contract"/>
    <s v="Zone C"/>
    <s v="Temporary"/>
    <s v="Unk"/>
    <m/>
    <x v="0"/>
    <s v="Fielders"/>
    <d v="1953-05-15T00:00:00"/>
    <x v="1861"/>
    <s v="70-79"/>
    <s v="MA"/>
    <s v="Engineer"/>
    <x v="1"/>
    <n v="94290"/>
    <s v="Other"/>
    <s v="Single"/>
    <s v="Fully Meets"/>
    <n v="2"/>
  </r>
  <r>
    <n v="2389"/>
    <s v="Keshawn"/>
    <s v="Singh"/>
    <d v="2019-11-03T00:00:00"/>
    <x v="647"/>
    <x v="23"/>
    <x v="1"/>
    <x v="10"/>
    <s v="Michelle Scott"/>
    <s v="keshawn.singh@bilearner.com"/>
    <s v="EW"/>
    <s v="Active"/>
    <s v="Contract"/>
    <s v="Zone C"/>
    <s v="Part-Time"/>
    <s v="Resignation"/>
    <s v="Be there wide. Treatment blue learn choice."/>
    <x v="0"/>
    <s v="General - Eng"/>
    <d v="1976-05-22T00:00:00"/>
    <x v="1862"/>
    <s v="40-49"/>
    <s v="MA"/>
    <s v="Administrative"/>
    <x v="1"/>
    <n v="35338"/>
    <s v="White"/>
    <s v="Widowed"/>
    <s v="Fully Meets"/>
    <n v="2"/>
  </r>
  <r>
    <n v="2390"/>
    <s v="Barrett"/>
    <s v="Obrien"/>
    <d v="2020-05-15T00:00:00"/>
    <x v="648"/>
    <x v="23"/>
    <x v="1"/>
    <x v="10"/>
    <s v="Lawrence Walsh"/>
    <s v="barrett.obrien@bilearner.com"/>
    <s v="MSC"/>
    <s v="Active"/>
    <s v="Part-Time"/>
    <s v="Zone C"/>
    <s v="Part-Time"/>
    <s v="Involuntary"/>
    <s v="Hair force rate state own lose administration."/>
    <x v="0"/>
    <s v="Engineers"/>
    <d v="1943-02-13T00:00:00"/>
    <x v="1863"/>
    <s v="80-89"/>
    <s v="MA"/>
    <s v="Coordinator"/>
    <x v="0"/>
    <n v="94090"/>
    <s v="Asian"/>
    <s v="Divorced"/>
    <s v="Fully Meets"/>
    <n v="1"/>
  </r>
  <r>
    <n v="2391"/>
    <s v="Gisselle"/>
    <s v="Villanueva"/>
    <d v="2023-04-28T00:00:00"/>
    <x v="585"/>
    <x v="11"/>
    <x v="1"/>
    <x v="11"/>
    <s v="Cassandra Snyder"/>
    <s v="gisselle.villanueva@bilearner.com"/>
    <s v="TNS"/>
    <s v="Active"/>
    <s v="Part-Time"/>
    <s v="Zone B"/>
    <s v="Full-Time"/>
    <s v="Resignation"/>
    <s v="Tough respond possible example."/>
    <x v="2"/>
    <s v="Splicing"/>
    <d v="1964-02-11T00:00:00"/>
    <x v="1460"/>
    <s v="60-69"/>
    <s v="MA"/>
    <s v="Splicer"/>
    <x v="0"/>
    <n v="44623"/>
    <s v="Asian"/>
    <s v="Widowed"/>
    <s v="Fully Meets"/>
    <n v="1"/>
  </r>
  <r>
    <n v="2392"/>
    <s v="Demetrius"/>
    <s v="Mendez"/>
    <d v="2019-08-05T00:00:00"/>
    <x v="0"/>
    <x v="0"/>
    <x v="0"/>
    <x v="10"/>
    <s v="Timothy Mason"/>
    <s v="demetrius.mendez@bilearner.com"/>
    <s v="BPC"/>
    <s v="Active"/>
    <s v="Full-Time"/>
    <s v="Zone A"/>
    <s v="Full-Time"/>
    <s v="Unk"/>
    <m/>
    <x v="2"/>
    <s v="People Services"/>
    <d v="1944-09-27T00:00:00"/>
    <x v="1864"/>
    <s v="80-89"/>
    <s v="MA"/>
    <s v="Services"/>
    <x v="1"/>
    <n v="91306"/>
    <s v="Black"/>
    <s v="Single"/>
    <s v="Fully Meets"/>
    <n v="1"/>
  </r>
  <r>
    <n v="2393"/>
    <s v="Rhett"/>
    <s v="Holmes"/>
    <d v="2018-12-05T00:00:00"/>
    <x v="377"/>
    <x v="42"/>
    <x v="1"/>
    <x v="20"/>
    <s v="Michael Morse"/>
    <s v="rhett.holmes@bilearner.com"/>
    <s v="NEL"/>
    <s v="Active"/>
    <s v="Full-Time"/>
    <s v="Zone C"/>
    <s v="Part-Time"/>
    <s v="Involuntary"/>
    <s v="Line believe write might anything yet."/>
    <x v="0"/>
    <s v="Engineers"/>
    <d v="1993-09-04T00:00:00"/>
    <x v="1865"/>
    <s v="30-39"/>
    <s v="MA"/>
    <s v="Engineer"/>
    <x v="0"/>
    <n v="79531"/>
    <s v="Other"/>
    <s v="Widowed"/>
    <s v="Fully Meets"/>
    <n v="5"/>
  </r>
  <r>
    <n v="2394"/>
    <s v="Harold"/>
    <s v="David"/>
    <d v="2022-04-25T00:00:00"/>
    <x v="380"/>
    <x v="10"/>
    <x v="1"/>
    <x v="20"/>
    <s v="Patty Boyd"/>
    <s v="harold.david@bilearner.com"/>
    <s v="PL"/>
    <s v="Active"/>
    <s v="Full-Time"/>
    <s v="Zone C"/>
    <s v="Full-Time"/>
    <s v="Involuntary"/>
    <s v="Else condition director woman unit."/>
    <x v="0"/>
    <s v="Field Operations"/>
    <d v="1980-09-17T00:00:00"/>
    <x v="1866"/>
    <s v="40-49"/>
    <s v="MA"/>
    <s v="Laborer"/>
    <x v="1"/>
    <n v="57850"/>
    <s v="White"/>
    <s v="Single"/>
    <s v="Fully Meets"/>
    <n v="2"/>
  </r>
  <r>
    <n v="2395"/>
    <s v="Terrell"/>
    <s v="Guerra"/>
    <d v="2019-12-10T00:00:00"/>
    <x v="0"/>
    <x v="0"/>
    <x v="0"/>
    <x v="20"/>
    <s v="Linda Simmons"/>
    <s v="terrell.guerra@bilearner.com"/>
    <s v="PYZ"/>
    <s v="Active"/>
    <s v="Part-Time"/>
    <s v="Zone C"/>
    <s v="Part-Time"/>
    <s v="Unk"/>
    <m/>
    <x v="0"/>
    <s v="General - Eng"/>
    <d v="1983-06-24T00:00:00"/>
    <x v="1867"/>
    <s v="40-49"/>
    <s v="MA"/>
    <s v="Engineer"/>
    <x v="1"/>
    <n v="8880"/>
    <s v="Black"/>
    <s v="Divorced"/>
    <s v="Fully Meets"/>
    <n v="1"/>
  </r>
  <r>
    <n v="2396"/>
    <s v="Reginald"/>
    <s v="Klein"/>
    <d v="2022-06-30T00:00:00"/>
    <x v="615"/>
    <x v="11"/>
    <x v="1"/>
    <x v="20"/>
    <s v="Gerald Carpenter"/>
    <s v="reginald.klein@bilearner.com"/>
    <s v="SVG"/>
    <s v="Voluntarily Terminated"/>
    <s v="Contract"/>
    <s v="Zone C"/>
    <s v="Part-Time"/>
    <s v="Resignation"/>
    <s v="Above difference event coach."/>
    <x v="0"/>
    <s v="General - Eng"/>
    <d v="1960-07-18T00:00:00"/>
    <x v="1868"/>
    <s v="60-69"/>
    <s v="MA"/>
    <s v="Engineer"/>
    <x v="0"/>
    <n v="11959"/>
    <s v="Other"/>
    <s v="Single"/>
    <s v="Fully Meets"/>
    <n v="1"/>
  </r>
  <r>
    <n v="2397"/>
    <s v="Marcos"/>
    <s v="Sloan"/>
    <d v="2018-09-19T00:00:00"/>
    <x v="649"/>
    <x v="20"/>
    <x v="1"/>
    <x v="20"/>
    <s v="Barry Powell"/>
    <s v="marcos.sloan@bilearner.com"/>
    <s v="TNS"/>
    <s v="Active"/>
    <s v="Part-Time"/>
    <s v="Zone B"/>
    <s v="Full-Time"/>
    <s v="Retirement"/>
    <s v="Husband should TV sport message friend history."/>
    <x v="0"/>
    <s v="Field Operations"/>
    <d v="1990-08-22T00:00:00"/>
    <x v="1869"/>
    <s v="30-39"/>
    <s v="MA"/>
    <s v="Laborer"/>
    <x v="0"/>
    <n v="90692"/>
    <s v="Other"/>
    <s v="Widowed"/>
    <s v="Fully Meets"/>
    <n v="2"/>
  </r>
  <r>
    <n v="2398"/>
    <s v="Davion"/>
    <s v="Hahn"/>
    <d v="2019-07-08T00:00:00"/>
    <x v="650"/>
    <x v="51"/>
    <x v="1"/>
    <x v="20"/>
    <s v="Angela Bailey"/>
    <s v="davion.hahn@bilearner.com"/>
    <s v="WBL"/>
    <s v="Active"/>
    <s v="Contract"/>
    <s v="Zone C"/>
    <s v="Temporary"/>
    <s v="Resignation"/>
    <s v="Laugh step east degree. Visit get late along."/>
    <x v="0"/>
    <s v="General - Con"/>
    <d v="1959-06-11T00:00:00"/>
    <x v="1870"/>
    <s v="60-69"/>
    <s v="MA"/>
    <s v="Foreman"/>
    <x v="0"/>
    <n v="75907"/>
    <s v="White"/>
    <s v="Widowed"/>
    <s v="Fully Meets"/>
    <n v="5"/>
  </r>
  <r>
    <n v="2399"/>
    <s v="Brice"/>
    <s v="Phillips"/>
    <d v="2023-05-25T00:00:00"/>
    <x v="460"/>
    <x v="8"/>
    <x v="1"/>
    <x v="20"/>
    <s v="Brian Peters"/>
    <s v="brice.phillips@bilearner.com"/>
    <s v="PYZ"/>
    <s v="Active"/>
    <s v="Full-Time"/>
    <s v="Zone B"/>
    <s v="Part-Time"/>
    <s v="Retirement"/>
    <s v="Else big job administration."/>
    <x v="0"/>
    <s v="Wireline Construction"/>
    <d v="1958-06-13T00:00:00"/>
    <x v="1871"/>
    <s v="60-69"/>
    <s v="MA"/>
    <s v="Driver"/>
    <x v="1"/>
    <n v="2777"/>
    <s v="White"/>
    <s v="Married"/>
    <s v="Fully Meets"/>
    <n v="4"/>
  </r>
  <r>
    <n v="2400"/>
    <s v="Alvaro"/>
    <s v="Le"/>
    <d v="2018-11-03T00:00:00"/>
    <x v="0"/>
    <x v="0"/>
    <x v="0"/>
    <x v="20"/>
    <s v="Michael Anderson"/>
    <s v="alvaro.le@bilearner.com"/>
    <s v="WBL"/>
    <s v="Active"/>
    <s v="Contract"/>
    <s v="Zone A"/>
    <s v="Part-Time"/>
    <s v="Unk"/>
    <m/>
    <x v="0"/>
    <s v="General - Sga"/>
    <d v="1961-06-12T00:00:00"/>
    <x v="1872"/>
    <s v="60-69"/>
    <s v="MA"/>
    <s v="Supervisor"/>
    <x v="1"/>
    <n v="28115"/>
    <s v="Black"/>
    <s v="Married"/>
    <s v="Fully Meets"/>
    <n v="2"/>
  </r>
  <r>
    <n v="2401"/>
    <s v="Darien"/>
    <s v="Young"/>
    <d v="2022-11-09T00:00:00"/>
    <x v="48"/>
    <x v="8"/>
    <x v="1"/>
    <x v="20"/>
    <s v="Christopher Reid"/>
    <s v="darien.young@bilearner.com"/>
    <s v="NEL"/>
    <s v="Terminated for Cause"/>
    <s v="Full-Time"/>
    <s v="Zone C"/>
    <s v="Part-Time"/>
    <s v="Resignation"/>
    <s v="Sit energy consider voice director."/>
    <x v="0"/>
    <s v="Field Operations"/>
    <d v="1945-09-23T00:00:00"/>
    <x v="1873"/>
    <s v="80-89"/>
    <s v="MA"/>
    <s v="Technician"/>
    <x v="0"/>
    <n v="96954"/>
    <s v="Asian"/>
    <s v="Divorced"/>
    <s v="Fully Meets"/>
    <n v="5"/>
  </r>
  <r>
    <n v="2402"/>
    <s v="Hayley"/>
    <s v="Chung"/>
    <d v="2022-04-14T00:00:00"/>
    <x v="91"/>
    <x v="34"/>
    <x v="1"/>
    <x v="20"/>
    <s v="Dawn Smith"/>
    <s v="hayley.chung@bilearner.com"/>
    <s v="PL"/>
    <s v="Terminated for Cause"/>
    <s v="Full-Time"/>
    <s v="Zone C"/>
    <s v="Full-Time"/>
    <s v="Resignation"/>
    <s v="Rather event ground scientist change."/>
    <x v="0"/>
    <s v="Shop (Fleet)"/>
    <d v="1985-09-19T00:00:00"/>
    <x v="1874"/>
    <s v="40-49"/>
    <s v="MA"/>
    <s v="Supervisor"/>
    <x v="0"/>
    <n v="36118"/>
    <s v="Black"/>
    <s v="Widowed"/>
    <s v="Fully Meets"/>
    <n v="2"/>
  </r>
  <r>
    <n v="2403"/>
    <s v="Ellis"/>
    <s v="Maldonado"/>
    <d v="2020-08-06T00:00:00"/>
    <x v="445"/>
    <x v="38"/>
    <x v="1"/>
    <x v="20"/>
    <s v="Michael Hayes"/>
    <s v="ellis.maldonado@bilearner.com"/>
    <s v="BPC"/>
    <s v="Active"/>
    <s v="Full-Time"/>
    <s v="Zone C"/>
    <s v="Temporary"/>
    <s v="Retirement"/>
    <s v="Each himself anything you."/>
    <x v="0"/>
    <s v="Finance &amp; Accounting"/>
    <d v="1958-03-22T00:00:00"/>
    <x v="1875"/>
    <s v="60-69"/>
    <s v="MA"/>
    <s v="Administrative"/>
    <x v="0"/>
    <n v="48453"/>
    <s v="Hispanic"/>
    <s v="Married"/>
    <s v="Fully Meets"/>
    <n v="4"/>
  </r>
  <r>
    <n v="2404"/>
    <s v="Alena"/>
    <s v="Ibarra"/>
    <d v="2019-06-26T00:00:00"/>
    <x v="651"/>
    <x v="20"/>
    <x v="1"/>
    <x v="20"/>
    <s v="Brandy Coleman"/>
    <s v="alena.ibarra@bilearner.com"/>
    <s v="CCDR"/>
    <s v="Active"/>
    <s v="Contract"/>
    <s v="Zone C"/>
    <s v="Temporary"/>
    <s v="Voluntary"/>
    <s v="Into go between. Before number education fast."/>
    <x v="0"/>
    <s v="General - Con"/>
    <d v="1949-05-19T00:00:00"/>
    <x v="1876"/>
    <s v="70-79"/>
    <s v="MA"/>
    <s v="Manager"/>
    <x v="0"/>
    <n v="25247"/>
    <s v="White"/>
    <s v="Divorced"/>
    <s v="Fully Meets"/>
    <n v="2"/>
  </r>
  <r>
    <n v="2405"/>
    <s v="Emily"/>
    <s v="Davidson"/>
    <d v="2020-09-13T00:00:00"/>
    <x v="652"/>
    <x v="18"/>
    <x v="1"/>
    <x v="21"/>
    <s v="Jackie Walsh"/>
    <s v="emily.davidson@bilearner.com"/>
    <s v="SVG"/>
    <s v="Voluntarily Terminated"/>
    <s v="Full-Time"/>
    <s v="Zone B"/>
    <s v="Part-Time"/>
    <s v="Involuntary"/>
    <s v="Your never oil finally public major shake they."/>
    <x v="0"/>
    <s v="Field Operations"/>
    <d v="1950-04-06T00:00:00"/>
    <x v="1877"/>
    <s v="70-79"/>
    <s v="MA"/>
    <s v="Lineman"/>
    <x v="1"/>
    <n v="3445"/>
    <s v="White"/>
    <s v="Divorced"/>
    <s v="Fully Meets"/>
    <n v="4"/>
  </r>
  <r>
    <n v="2406"/>
    <s v="Nickolas"/>
    <s v="Stephens"/>
    <d v="2018-11-13T00:00:00"/>
    <x v="0"/>
    <x v="0"/>
    <x v="0"/>
    <x v="4"/>
    <s v="Taylor Cohen"/>
    <s v="nickolas.stephens@bilearner.com"/>
    <s v="EW"/>
    <s v="Active"/>
    <s v="Part-Time"/>
    <s v="Zone B"/>
    <s v="Part-Time"/>
    <s v="Unk"/>
    <m/>
    <x v="0"/>
    <s v="Engineers"/>
    <d v="1971-03-25T00:00:00"/>
    <x v="1792"/>
    <s v="50-59"/>
    <s v="MA"/>
    <s v="Technician"/>
    <x v="1"/>
    <n v="73530"/>
    <s v="Black"/>
    <s v="Widowed"/>
    <s v="Fully Meets"/>
    <n v="1"/>
  </r>
  <r>
    <n v="2407"/>
    <s v="Lamont"/>
    <s v="Prince"/>
    <d v="2019-10-06T00:00:00"/>
    <x v="653"/>
    <x v="55"/>
    <x v="1"/>
    <x v="10"/>
    <s v="Gary Gray"/>
    <s v="lamont.prince@bilearner.com"/>
    <s v="EW"/>
    <s v="Active"/>
    <s v="Full-Time"/>
    <s v="Zone C"/>
    <s v="Temporary"/>
    <s v="Involuntary"/>
    <s v="Throughout thank respond direction."/>
    <x v="0"/>
    <s v="Finance &amp; Accounting"/>
    <d v="1953-04-17T00:00:00"/>
    <x v="1878"/>
    <s v="70-79"/>
    <s v="MA"/>
    <s v="Clerk"/>
    <x v="1"/>
    <n v="47723"/>
    <s v="Other"/>
    <s v="Widowed"/>
    <s v="Fully Meets"/>
    <n v="4"/>
  </r>
  <r>
    <n v="2408"/>
    <s v="Gunner"/>
    <s v="Boone"/>
    <d v="2021-09-15T00:00:00"/>
    <x v="0"/>
    <x v="0"/>
    <x v="0"/>
    <x v="10"/>
    <s v="Jeffrey Barnes"/>
    <s v="gunner.boone@bilearner.com"/>
    <s v="MSC"/>
    <s v="Active"/>
    <s v="Full-Time"/>
    <s v="Zone B"/>
    <s v="Part-Time"/>
    <s v="Unk"/>
    <m/>
    <x v="2"/>
    <s v="Field Operations"/>
    <d v="1962-01-10T00:00:00"/>
    <x v="1879"/>
    <s v="60-69"/>
    <s v="MA"/>
    <s v="Foreman"/>
    <x v="0"/>
    <n v="46328"/>
    <s v="Black"/>
    <s v="Divorced"/>
    <s v="Fully Meets"/>
    <n v="5"/>
  </r>
  <r>
    <n v="2409"/>
    <s v="Kaitlin"/>
    <s v="Cooke"/>
    <d v="2020-02-06T00:00:00"/>
    <x v="0"/>
    <x v="0"/>
    <x v="0"/>
    <x v="11"/>
    <s v="Robert Wilson"/>
    <s v="kaitlin.cooke@bilearner.com"/>
    <s v="TNS"/>
    <s v="Active"/>
    <s v="Full-Time"/>
    <s v="Zone B"/>
    <s v="Full-Time"/>
    <s v="Unk"/>
    <m/>
    <x v="2"/>
    <s v="Engineers"/>
    <d v="1996-10-30T00:00:00"/>
    <x v="1880"/>
    <s v="20-29"/>
    <s v="MA"/>
    <s v="Program Manager"/>
    <x v="0"/>
    <n v="91289"/>
    <s v="White"/>
    <s v="Single"/>
    <s v="Fully Meets"/>
    <n v="4"/>
  </r>
  <r>
    <n v="2410"/>
    <s v="Sam"/>
    <s v="Gross"/>
    <d v="2022-10-21T00:00:00"/>
    <x v="0"/>
    <x v="0"/>
    <x v="0"/>
    <x v="10"/>
    <s v="Thomas Ryan"/>
    <s v="sam.gross@bilearner.com"/>
    <s v="PYZ"/>
    <s v="Active"/>
    <s v="Full-Time"/>
    <s v="Zone B"/>
    <s v="Part-Time"/>
    <s v="Unk"/>
    <m/>
    <x v="2"/>
    <s v="Engineers"/>
    <d v="1957-11-19T00:00:00"/>
    <x v="1881"/>
    <s v="60-69"/>
    <s v="MA"/>
    <s v="Project Manager"/>
    <x v="1"/>
    <n v="39919"/>
    <s v="White"/>
    <s v="Divorced"/>
    <s v="Fully Meets"/>
    <n v="2"/>
  </r>
  <r>
    <n v="2411"/>
    <s v="Nathaly"/>
    <s v="Stuart"/>
    <d v="2022-10-11T00:00:00"/>
    <x v="0"/>
    <x v="0"/>
    <x v="0"/>
    <x v="20"/>
    <s v="Paul Johnson"/>
    <s v="nathaly.stuart@bilearner.com"/>
    <s v="NEL"/>
    <s v="Active"/>
    <s v="Part-Time"/>
    <s v="Zone B"/>
    <s v="Temporary"/>
    <s v="Unk"/>
    <m/>
    <x v="0"/>
    <s v="General - Con"/>
    <d v="1994-07-16T00:00:00"/>
    <x v="830"/>
    <s v="30-39"/>
    <s v="MA"/>
    <s v="Lineman"/>
    <x v="0"/>
    <n v="43601"/>
    <s v="Black"/>
    <s v="Widowed"/>
    <s v="Fully Meets"/>
    <n v="2"/>
  </r>
  <r>
    <n v="2412"/>
    <s v="Frankie"/>
    <s v="Yang"/>
    <d v="2022-01-30T00:00:00"/>
    <x v="146"/>
    <x v="10"/>
    <x v="1"/>
    <x v="20"/>
    <s v="James Spears"/>
    <s v="frankie.yang@bilearner.com"/>
    <s v="PL"/>
    <s v="Active"/>
    <s v="Full-Time"/>
    <s v="Zone B"/>
    <s v="Part-Time"/>
    <s v="Voluntary"/>
    <s v="Current voice question house."/>
    <x v="0"/>
    <s v="Engineers"/>
    <d v="1994-10-13T00:00:00"/>
    <x v="1882"/>
    <s v="30-39"/>
    <s v="MA"/>
    <s v="Engineer"/>
    <x v="1"/>
    <n v="63971"/>
    <s v="White"/>
    <s v="Widowed"/>
    <s v="Fully Meets"/>
    <n v="2"/>
  </r>
  <r>
    <n v="2413"/>
    <s v="Alexus"/>
    <s v="Greer"/>
    <d v="2022-07-27T00:00:00"/>
    <x v="55"/>
    <x v="8"/>
    <x v="1"/>
    <x v="20"/>
    <s v="Clayton Phillips"/>
    <s v="alexus.greer@bilearner.com"/>
    <s v="PYZ"/>
    <s v="Active"/>
    <s v="Full-Time"/>
    <s v="Zone B"/>
    <s v="Temporary"/>
    <s v="Resignation"/>
    <s v="Tree choose manager ask prove three."/>
    <x v="0"/>
    <s v="General - Con"/>
    <d v="1942-04-10T00:00:00"/>
    <x v="1883"/>
    <s v="80-89"/>
    <s v="MA"/>
    <s v="Driver"/>
    <x v="0"/>
    <n v="18899"/>
    <s v="White"/>
    <s v="Single"/>
    <s v="Fully Meets"/>
    <n v="4"/>
  </r>
  <r>
    <n v="2414"/>
    <s v="Julianne"/>
    <s v="Shaw"/>
    <d v="2022-05-26T00:00:00"/>
    <x v="0"/>
    <x v="0"/>
    <x v="0"/>
    <x v="20"/>
    <s v="Carmen Fuentes"/>
    <s v="julianne.shaw@bilearner.com"/>
    <s v="SVG"/>
    <s v="Active"/>
    <s v="Part-Time"/>
    <s v="Zone B"/>
    <s v="Part-Time"/>
    <s v="Unk"/>
    <m/>
    <x v="0"/>
    <s v="General - Con"/>
    <d v="1952-07-16T00:00:00"/>
    <x v="1884"/>
    <s v="70-79"/>
    <s v="MA"/>
    <s v="Laborer"/>
    <x v="0"/>
    <n v="82519"/>
    <s v="Asian"/>
    <s v="Single"/>
    <s v="Fully Meets"/>
    <n v="2"/>
  </r>
  <r>
    <n v="2415"/>
    <s v="Raelynn"/>
    <s v="Lara"/>
    <d v="2021-02-08T00:00:00"/>
    <x v="654"/>
    <x v="18"/>
    <x v="1"/>
    <x v="20"/>
    <s v="Steven Drake"/>
    <s v="raelynn.lara@bilearner.com"/>
    <s v="TNS"/>
    <s v="Active"/>
    <s v="Full-Time"/>
    <s v="Zone B"/>
    <s v="Full-Time"/>
    <s v="Involuntary"/>
    <s v="Strategy kind particular unit need."/>
    <x v="0"/>
    <s v="Field Operations"/>
    <d v="1952-09-10T00:00:00"/>
    <x v="1885"/>
    <s v="70-79"/>
    <s v="MA"/>
    <s v="Technician"/>
    <x v="0"/>
    <n v="25010"/>
    <s v="White"/>
    <s v="Married"/>
    <s v="Fully Meets"/>
    <n v="4"/>
  </r>
  <r>
    <n v="2416"/>
    <s v="Leland"/>
    <s v="Chang"/>
    <d v="2022-06-06T00:00:00"/>
    <x v="0"/>
    <x v="0"/>
    <x v="0"/>
    <x v="20"/>
    <s v="Tiffany Taylor"/>
    <s v="leland.chang@bilearner.com"/>
    <s v="WBL"/>
    <s v="Active"/>
    <s v="Contract"/>
    <s v="Zone C"/>
    <s v="Full-Time"/>
    <s v="Unk"/>
    <m/>
    <x v="0"/>
    <s v="General - Con"/>
    <d v="1994-06-08T00:00:00"/>
    <x v="1886"/>
    <s v="30-39"/>
    <s v="MA"/>
    <s v="Laborer"/>
    <x v="1"/>
    <n v="91822"/>
    <s v="Asian"/>
    <s v="Single"/>
    <s v="Fully Meets"/>
    <n v="2"/>
  </r>
  <r>
    <n v="2417"/>
    <s v="Hayley"/>
    <s v="Webb"/>
    <d v="2021-02-27T00:00:00"/>
    <x v="106"/>
    <x v="17"/>
    <x v="1"/>
    <x v="20"/>
    <s v="Anna Love"/>
    <s v="hayley.webb@bilearner.com"/>
    <s v="BPC"/>
    <s v="Active"/>
    <s v="Contract"/>
    <s v="Zone C"/>
    <s v="Full-Time"/>
    <s v="Retirement"/>
    <s v="Me local somebody method away choose hit truth."/>
    <x v="0"/>
    <s v="Engineers"/>
    <d v="1986-11-10T00:00:00"/>
    <x v="1887"/>
    <s v="30-39"/>
    <s v="MA"/>
    <s v="Program Manager"/>
    <x v="1"/>
    <n v="37752"/>
    <s v="White"/>
    <s v="Single"/>
    <s v="Fully Meets"/>
    <n v="4"/>
  </r>
  <r>
    <n v="2418"/>
    <s v="Teagan"/>
    <s v="Rodriguez"/>
    <d v="2022-01-26T00:00:00"/>
    <x v="479"/>
    <x v="22"/>
    <x v="1"/>
    <x v="20"/>
    <s v="Sean Garcia"/>
    <s v="teagan.rodriguez@bilearner.com"/>
    <s v="CCDR"/>
    <s v="Terminated for Cause"/>
    <s v="Contract"/>
    <s v="Zone B"/>
    <s v="Temporary"/>
    <s v="Involuntary"/>
    <s v="Speak high idea reach both. Many policy rock six."/>
    <x v="0"/>
    <s v="Project Management - Con"/>
    <d v="1942-06-20T00:00:00"/>
    <x v="704"/>
    <s v="80-89"/>
    <s v="MA"/>
    <s v="Manager"/>
    <x v="1"/>
    <n v="16793"/>
    <s v="Black"/>
    <s v="Married"/>
    <s v="Fully Meets"/>
    <n v="1"/>
  </r>
  <r>
    <n v="2419"/>
    <s v="Kaylyn"/>
    <s v="Joyce"/>
    <d v="2020-04-01T00:00:00"/>
    <x v="0"/>
    <x v="0"/>
    <x v="0"/>
    <x v="20"/>
    <s v="Joshua Benton"/>
    <s v="kaylyn.joyce@bilearner.com"/>
    <s v="EW"/>
    <s v="Active"/>
    <s v="Part-Time"/>
    <s v="Zone A"/>
    <s v="Temporary"/>
    <s v="Unk"/>
    <m/>
    <x v="0"/>
    <s v="Wireline Construction"/>
    <d v="2000-08-16T00:00:00"/>
    <x v="1888"/>
    <s v="20-29"/>
    <s v="MA"/>
    <s v="Driver"/>
    <x v="0"/>
    <n v="94808"/>
    <s v="White"/>
    <s v="Married"/>
    <s v="Fully Meets"/>
    <n v="2"/>
  </r>
  <r>
    <n v="2420"/>
    <s v="Carleigh"/>
    <s v="Garrison"/>
    <d v="2020-06-03T00:00:00"/>
    <x v="0"/>
    <x v="0"/>
    <x v="0"/>
    <x v="20"/>
    <s v="Emily Fritz"/>
    <s v="carleigh.garrison@bilearner.com"/>
    <s v="MSC"/>
    <s v="Active"/>
    <s v="Contract"/>
    <s v="Zone B"/>
    <s v="Full-Time"/>
    <s v="Unk"/>
    <m/>
    <x v="0"/>
    <s v="Project Management - Con"/>
    <d v="1949-04-01T00:00:00"/>
    <x v="1889"/>
    <s v="70-79"/>
    <s v="MA"/>
    <s v="Coordinator"/>
    <x v="0"/>
    <n v="22631"/>
    <s v="White"/>
    <s v="Single"/>
    <s v="Fully Meets"/>
    <n v="5"/>
  </r>
  <r>
    <n v="2421"/>
    <s v="Brycen"/>
    <s v="York"/>
    <d v="2021-11-20T00:00:00"/>
    <x v="0"/>
    <x v="0"/>
    <x v="0"/>
    <x v="20"/>
    <s v="Kayla Allen"/>
    <s v="brycen.york@bilearner.com"/>
    <s v="NEL"/>
    <s v="Active"/>
    <s v="Full-Time"/>
    <s v="Zone C"/>
    <s v="Part-Time"/>
    <s v="Unk"/>
    <m/>
    <x v="0"/>
    <s v="Engineers"/>
    <d v="1986-09-03T00:00:00"/>
    <x v="1890"/>
    <s v="30-39"/>
    <s v="MA"/>
    <s v="Engineer"/>
    <x v="0"/>
    <n v="70680"/>
    <s v="Asian"/>
    <s v="Married"/>
    <s v="Fully Meets"/>
    <n v="2"/>
  </r>
  <r>
    <n v="2422"/>
    <s v="Rigoberto"/>
    <s v="Gibson"/>
    <d v="2021-12-21T00:00:00"/>
    <x v="655"/>
    <x v="19"/>
    <x v="1"/>
    <x v="20"/>
    <s v="Joseph Parker"/>
    <s v="rigoberto.gibson@bilearner.com"/>
    <s v="PL"/>
    <s v="Voluntarily Terminated"/>
    <s v="Part-Time"/>
    <s v="Zone A"/>
    <s v="Temporary"/>
    <s v="Involuntary"/>
    <s v="Last conference eat store citizen."/>
    <x v="0"/>
    <s v="General - Con"/>
    <d v="1949-03-16T00:00:00"/>
    <x v="1891"/>
    <s v="70-79"/>
    <s v="MA"/>
    <s v="Laborer"/>
    <x v="1"/>
    <n v="86374"/>
    <s v="Hispanic"/>
    <s v="Widowed"/>
    <s v="Fully Meets"/>
    <n v="2"/>
  </r>
  <r>
    <n v="2423"/>
    <s v="Yael"/>
    <s v="Garcia"/>
    <d v="2018-10-10T00:00:00"/>
    <x v="0"/>
    <x v="0"/>
    <x v="0"/>
    <x v="21"/>
    <s v="Tina Lopez"/>
    <s v="yael.garcia@bilearner.com"/>
    <s v="PYZ"/>
    <s v="Active"/>
    <s v="Contract"/>
    <s v="Zone A"/>
    <s v="Full-Time"/>
    <s v="Unk"/>
    <m/>
    <x v="0"/>
    <s v="General - Con"/>
    <d v="1977-11-10T00:00:00"/>
    <x v="1892"/>
    <s v="40-49"/>
    <s v="MA"/>
    <s v="Laborer"/>
    <x v="1"/>
    <n v="93897"/>
    <s v="Asian"/>
    <s v="Divorced"/>
    <s v="Fully Meets"/>
    <n v="1"/>
  </r>
  <r>
    <n v="2424"/>
    <s v="Jonathon"/>
    <s v="Montes"/>
    <d v="2019-02-26T00:00:00"/>
    <x v="656"/>
    <x v="24"/>
    <x v="1"/>
    <x v="4"/>
    <s v="Joseph Krause"/>
    <s v="jonathon.montes@bilearner.com"/>
    <s v="SVG"/>
    <s v="Active"/>
    <s v="Full-Time"/>
    <s v="Zone C"/>
    <s v="Full-Time"/>
    <s v="Resignation"/>
    <s v="Author sure care fish."/>
    <x v="3"/>
    <s v="Engineers"/>
    <d v="1974-08-18T00:00:00"/>
    <x v="1893"/>
    <s v="50-59"/>
    <s v="MA"/>
    <s v="Technician"/>
    <x v="1"/>
    <n v="47083"/>
    <s v="Hispanic"/>
    <s v="Divorced"/>
    <s v="Fully Meets"/>
    <n v="2"/>
  </r>
  <r>
    <n v="2425"/>
    <s v="Alexzander"/>
    <s v="Guzman"/>
    <d v="2022-06-19T00:00:00"/>
    <x v="326"/>
    <x v="16"/>
    <x v="1"/>
    <x v="30"/>
    <s v="David Patel"/>
    <s v="alexzander.guzman@bilearner.com"/>
    <s v="MSC"/>
    <s v="Active"/>
    <s v="Contract"/>
    <s v="Zone C"/>
    <s v="Full-Time"/>
    <s v="Resignation"/>
    <s v="And even room after establish. Me single stage."/>
    <x v="0"/>
    <s v="Wireline Construction"/>
    <d v="1982-06-15T00:00:00"/>
    <x v="1894"/>
    <s v="40-49"/>
    <s v="MA"/>
    <s v="Driver"/>
    <x v="1"/>
    <n v="61895"/>
    <s v="Asian"/>
    <s v="Divorced"/>
    <s v="Fully Meets"/>
    <n v="2"/>
  </r>
  <r>
    <n v="2426"/>
    <s v="Gunnar"/>
    <s v="Gray"/>
    <d v="2020-07-20T00:00:00"/>
    <x v="158"/>
    <x v="6"/>
    <x v="1"/>
    <x v="10"/>
    <s v="Johnny Hall"/>
    <s v="gunnar.gray@bilearner.com"/>
    <s v="EW"/>
    <s v="Active"/>
    <s v="Full-Time"/>
    <s v="Zone C"/>
    <s v="Part-Time"/>
    <s v="Retirement"/>
    <s v="Scientist open would defense receive old."/>
    <x v="0"/>
    <s v="General - Con"/>
    <d v="1959-03-03T00:00:00"/>
    <x v="1895"/>
    <s v="60-69"/>
    <s v="MA"/>
    <s v="Foreman"/>
    <x v="0"/>
    <n v="43373"/>
    <s v="White"/>
    <s v="Widowed"/>
    <s v="Fully Meets"/>
    <n v="2"/>
  </r>
  <r>
    <n v="2427"/>
    <s v="Emilee"/>
    <s v="Thompson"/>
    <d v="2020-01-17T00:00:00"/>
    <x v="657"/>
    <x v="19"/>
    <x v="1"/>
    <x v="10"/>
    <s v="Mary Contreras"/>
    <s v="emilee.thompson@bilearner.com"/>
    <s v="CCDR"/>
    <s v="Active"/>
    <s v="Part-Time"/>
    <s v="Zone C"/>
    <s v="Full-Time"/>
    <s v="Voluntary"/>
    <s v="Next explain account stay."/>
    <x v="2"/>
    <s v="Field Operations"/>
    <d v="1956-11-22T00:00:00"/>
    <x v="1896"/>
    <s v="60-69"/>
    <s v="MA"/>
    <s v="Top Hand"/>
    <x v="0"/>
    <n v="87868"/>
    <s v="Asian"/>
    <s v="Divorced"/>
    <s v="Fully Meets"/>
    <n v="5"/>
  </r>
  <r>
    <n v="2428"/>
    <s v="Emmett"/>
    <s v="Chandler"/>
    <d v="2021-06-04T00:00:00"/>
    <x v="658"/>
    <x v="27"/>
    <x v="1"/>
    <x v="11"/>
    <s v="Pamela Shelton"/>
    <s v="emmett.chandler@bilearner.com"/>
    <s v="BPC"/>
    <s v="Active"/>
    <s v="Part-Time"/>
    <s v="Zone B"/>
    <s v="Temporary"/>
    <s v="Voluntary"/>
    <s v="Price apply father morning population."/>
    <x v="2"/>
    <s v="Yard (Material Handling)"/>
    <d v="1963-01-22T00:00:00"/>
    <x v="1897"/>
    <s v="60-69"/>
    <s v="MA"/>
    <s v="Shop"/>
    <x v="0"/>
    <n v="7404"/>
    <s v="White"/>
    <s v="Divorced"/>
    <s v="Fully Meets"/>
    <n v="4"/>
  </r>
  <r>
    <n v="2429"/>
    <s v="Vincent"/>
    <s v="Ramsey"/>
    <d v="2019-04-19T00:00:00"/>
    <x v="659"/>
    <x v="1"/>
    <x v="1"/>
    <x v="20"/>
    <s v="Kristy Taylor"/>
    <s v="vincent.ramsey@bilearner.com"/>
    <s v="BPC"/>
    <s v="Active"/>
    <s v="Part-Time"/>
    <s v="Zone C"/>
    <s v="Temporary"/>
    <s v="Involuntary"/>
    <s v="Condition control raise."/>
    <x v="0"/>
    <s v="Field Operations"/>
    <d v="1999-05-01T00:00:00"/>
    <x v="1898"/>
    <s v="20-29"/>
    <s v="MA"/>
    <s v="Laborer"/>
    <x v="1"/>
    <n v="68494"/>
    <s v="Black"/>
    <s v="Widowed"/>
    <s v="Fully Meets"/>
    <n v="4"/>
  </r>
  <r>
    <n v="2430"/>
    <s v="Dallas"/>
    <s v="Ross"/>
    <d v="2018-11-17T00:00:00"/>
    <x v="311"/>
    <x v="7"/>
    <x v="1"/>
    <x v="20"/>
    <s v="Gregory Myers"/>
    <s v="dallas.ross@bilearner.com"/>
    <s v="CCDR"/>
    <s v="Active"/>
    <s v="Full-Time"/>
    <s v="Zone B"/>
    <s v="Part-Time"/>
    <s v="Voluntary"/>
    <s v="Production major type value live movie."/>
    <x v="0"/>
    <s v="General - Con"/>
    <d v="1948-04-25T00:00:00"/>
    <x v="1899"/>
    <s v="70-79"/>
    <s v="MA"/>
    <s v="Technician"/>
    <x v="1"/>
    <n v="69480"/>
    <s v="White"/>
    <s v="Single"/>
    <s v="Fully Meets"/>
    <n v="2"/>
  </r>
  <r>
    <n v="2431"/>
    <s v="Elvis"/>
    <s v="Kaufman"/>
    <d v="2022-08-18T00:00:00"/>
    <x v="172"/>
    <x v="33"/>
    <x v="1"/>
    <x v="20"/>
    <s v="Gregg Thomas"/>
    <s v="elvis.kaufman@bilearner.com"/>
    <s v="SVG"/>
    <s v="Active"/>
    <s v="Contract"/>
    <s v="Zone A"/>
    <s v="Full-Time"/>
    <s v="Resignation"/>
    <s v="At ago debate special can economy."/>
    <x v="0"/>
    <s v="General - Con"/>
    <d v="1942-03-12T00:00:00"/>
    <x v="1900"/>
    <s v="80-89"/>
    <s v="MA"/>
    <s v="Laborer"/>
    <x v="0"/>
    <n v="16520"/>
    <s v="Asian"/>
    <s v="Widowed"/>
    <s v="Fully Meets"/>
    <n v="4"/>
  </r>
  <r>
    <n v="2432"/>
    <s v="Rayna"/>
    <s v="Gates"/>
    <d v="2023-02-10T00:00:00"/>
    <x v="358"/>
    <x v="8"/>
    <x v="1"/>
    <x v="20"/>
    <s v="William Castillo"/>
    <s v="rayna.gates@bilearner.com"/>
    <s v="EW"/>
    <s v="Voluntarily Terminated"/>
    <s v="Contract"/>
    <s v="Zone C"/>
    <s v="Full-Time"/>
    <s v="Retirement"/>
    <s v="Leader specific wife appear art they."/>
    <x v="0"/>
    <s v="Yard (Material Handling)"/>
    <d v="1963-04-18T00:00:00"/>
    <x v="1901"/>
    <s v="60-69"/>
    <s v="MA"/>
    <s v="Shop"/>
    <x v="0"/>
    <n v="44133"/>
    <s v="Asian"/>
    <s v="Married"/>
    <s v="Fully Meets"/>
    <n v="2"/>
  </r>
  <r>
    <n v="2433"/>
    <s v="Darryl"/>
    <s v="Wiley"/>
    <d v="2020-04-22T00:00:00"/>
    <x v="283"/>
    <x v="12"/>
    <x v="1"/>
    <x v="20"/>
    <s v="Edwin Freeman"/>
    <s v="darryl.wiley@bilearner.com"/>
    <s v="MSC"/>
    <s v="Active"/>
    <s v="Contract"/>
    <s v="Zone C"/>
    <s v="Temporary"/>
    <s v="Retirement"/>
    <s v="Game play arm argue blood try here."/>
    <x v="0"/>
    <s v="Engineers"/>
    <d v="1976-08-30T00:00:00"/>
    <x v="1902"/>
    <s v="40-49"/>
    <s v="MA"/>
    <s v="Project Manager"/>
    <x v="1"/>
    <n v="28492"/>
    <s v="White"/>
    <s v="Widowed"/>
    <s v="Fully Meets"/>
    <n v="1"/>
  </r>
  <r>
    <n v="2434"/>
    <s v="Liam"/>
    <s v="Blevins"/>
    <d v="2023-01-14T00:00:00"/>
    <x v="63"/>
    <x v="19"/>
    <x v="1"/>
    <x v="20"/>
    <s v="Melissa Rice"/>
    <s v="liam.blevins@bilearner.com"/>
    <s v="TNS"/>
    <s v="Active"/>
    <s v="Part-Time"/>
    <s v="Zone A"/>
    <s v="Full-Time"/>
    <s v="Involuntary"/>
    <s v="Dog dark piece where ask low away."/>
    <x v="0"/>
    <s v="General - Con"/>
    <d v="1991-09-22T00:00:00"/>
    <x v="1903"/>
    <s v="30-39"/>
    <s v="MA"/>
    <s v="Foreman"/>
    <x v="1"/>
    <n v="34702"/>
    <s v="Asian"/>
    <s v="Single"/>
    <s v="Fully Meets"/>
    <n v="5"/>
  </r>
  <r>
    <n v="2435"/>
    <s v="Easton"/>
    <s v="Zavala"/>
    <d v="2023-03-13T00:00:00"/>
    <x v="660"/>
    <x v="11"/>
    <x v="1"/>
    <x v="20"/>
    <s v="Gina Dillon"/>
    <s v="easton.zavala@bilearner.com"/>
    <s v="PYZ"/>
    <s v="Terminated for Cause"/>
    <s v="Full-Time"/>
    <s v="Zone C"/>
    <s v="Part-Time"/>
    <s v="Involuntary"/>
    <s v="Unit begin commercial wish financial care."/>
    <x v="0"/>
    <s v="Engineers"/>
    <d v="1982-06-05T00:00:00"/>
    <x v="1904"/>
    <s v="40-49"/>
    <s v="MA"/>
    <s v="Planner"/>
    <x v="1"/>
    <n v="97893"/>
    <s v="Other"/>
    <s v="Widowed"/>
    <s v="Fully Meets"/>
    <n v="2"/>
  </r>
  <r>
    <n v="2436"/>
    <s v="Susan"/>
    <s v="Wiggins"/>
    <d v="2022-12-30T00:00:00"/>
    <x v="293"/>
    <x v="19"/>
    <x v="1"/>
    <x v="20"/>
    <s v="Anna Garcia"/>
    <s v="susan.wiggins@bilearner.com"/>
    <s v="WBL"/>
    <s v="Terminated for Cause"/>
    <s v="Full-Time"/>
    <s v="Zone B"/>
    <s v="Part-Time"/>
    <s v="Voluntary"/>
    <s v="Result so show improve. Leg message cup else."/>
    <x v="0"/>
    <s v="Field Operations"/>
    <d v="1958-04-23T00:00:00"/>
    <x v="1905"/>
    <s v="60-69"/>
    <s v="MA"/>
    <s v="Driller"/>
    <x v="1"/>
    <n v="94765"/>
    <s v="Asian"/>
    <s v="Widowed"/>
    <s v="Fully Meets"/>
    <n v="4"/>
  </r>
  <r>
    <n v="2437"/>
    <s v="Alison"/>
    <s v="Evans"/>
    <d v="2020-06-04T00:00:00"/>
    <x v="218"/>
    <x v="41"/>
    <x v="1"/>
    <x v="20"/>
    <s v="Christopher Mccann"/>
    <s v="alison.evans@bilearner.com"/>
    <s v="NEL"/>
    <s v="Terminated for Cause"/>
    <s v="Full-Time"/>
    <s v="Zone A"/>
    <s v="Full-Time"/>
    <s v="Voluntary"/>
    <s v="Nation you bad daughter only huge them."/>
    <x v="0"/>
    <s v="Shop (Fleet)"/>
    <d v="1977-05-30T00:00:00"/>
    <x v="1906"/>
    <s v="40-49"/>
    <s v="MA"/>
    <s v="Mechanic"/>
    <x v="0"/>
    <n v="83290"/>
    <s v="Other"/>
    <s v="Single"/>
    <s v="Fully Meets"/>
    <n v="2"/>
  </r>
  <r>
    <n v="2438"/>
    <s v="Humberto"/>
    <s v="Rocha"/>
    <d v="2022-03-13T00:00:00"/>
    <x v="0"/>
    <x v="0"/>
    <x v="0"/>
    <x v="20"/>
    <s v="Melanie Mullins"/>
    <s v="humberto.rocha@bilearner.com"/>
    <s v="PL"/>
    <s v="Active"/>
    <s v="Contract"/>
    <s v="Zone A"/>
    <s v="Full-Time"/>
    <s v="Unk"/>
    <m/>
    <x v="0"/>
    <s v="Wireless"/>
    <d v="1964-09-22T00:00:00"/>
    <x v="1907"/>
    <s v="60-69"/>
    <s v="MA"/>
    <s v="Operator"/>
    <x v="0"/>
    <n v="47253"/>
    <s v="Black"/>
    <s v="Divorced"/>
    <s v="Fully Meets"/>
    <n v="5"/>
  </r>
  <r>
    <n v="2439"/>
    <s v="Cordell"/>
    <s v="Vazquez"/>
    <d v="2021-08-21T00:00:00"/>
    <x v="0"/>
    <x v="0"/>
    <x v="0"/>
    <x v="20"/>
    <s v="Paula Henderson"/>
    <s v="cordell.vazquez@bilearner.com"/>
    <s v="BPC"/>
    <s v="Active"/>
    <s v="Contract"/>
    <s v="Zone B"/>
    <s v="Part-Time"/>
    <s v="Unk"/>
    <m/>
    <x v="0"/>
    <s v="Engineers"/>
    <d v="1944-05-10T00:00:00"/>
    <x v="1908"/>
    <s v="80-89"/>
    <s v="MA"/>
    <s v="Engineer"/>
    <x v="0"/>
    <n v="52238"/>
    <s v="White"/>
    <s v="Single"/>
    <s v="Fully Meets"/>
    <n v="5"/>
  </r>
  <r>
    <n v="2440"/>
    <s v="Teagan"/>
    <s v="Fletcher"/>
    <d v="2021-05-15T00:00:00"/>
    <x v="0"/>
    <x v="0"/>
    <x v="0"/>
    <x v="20"/>
    <s v="Beverly Dennis"/>
    <s v="teagan.fletcher@bilearner.com"/>
    <s v="CCDR"/>
    <s v="Active"/>
    <s v="Contract"/>
    <s v="Zone B"/>
    <s v="Temporary"/>
    <s v="Unk"/>
    <m/>
    <x v="0"/>
    <s v="General - Con"/>
    <d v="1962-07-23T00:00:00"/>
    <x v="1909"/>
    <s v="60-69"/>
    <s v="MA"/>
    <s v="Laborer"/>
    <x v="1"/>
    <n v="72975"/>
    <s v="Other"/>
    <s v="Divorced"/>
    <s v="Fully Meets"/>
    <n v="1"/>
  </r>
  <r>
    <n v="2441"/>
    <s v="Camden"/>
    <s v="Mcclure"/>
    <d v="2021-07-14T00:00:00"/>
    <x v="0"/>
    <x v="0"/>
    <x v="0"/>
    <x v="21"/>
    <s v="Barry Mcfarland"/>
    <s v="camden.mcclure@bilearner.com"/>
    <s v="SVG"/>
    <s v="Active"/>
    <s v="Contract"/>
    <s v="Zone B"/>
    <s v="Part-Time"/>
    <s v="Unk"/>
    <m/>
    <x v="0"/>
    <s v="General - Sga"/>
    <d v="1973-12-19T00:00:00"/>
    <x v="1910"/>
    <s v="50-59"/>
    <s v="MA"/>
    <s v="Recruiter"/>
    <x v="1"/>
    <n v="94258"/>
    <s v="Hispanic"/>
    <s v="Married"/>
    <s v="Fully Meets"/>
    <n v="2"/>
  </r>
  <r>
    <n v="2442"/>
    <s v="Larissa"/>
    <s v="Garza"/>
    <d v="2023-01-31T00:00:00"/>
    <x v="34"/>
    <x v="26"/>
    <x v="1"/>
    <x v="30"/>
    <s v="Sandra Manning"/>
    <s v="larissa.garza@bilearner.com"/>
    <s v="SVG"/>
    <s v="Active"/>
    <s v="Contract"/>
    <s v="Zone C"/>
    <s v="Full-Time"/>
    <s v="Resignation"/>
    <s v="Would assume boy show newspaper."/>
    <x v="0"/>
    <s v="Executive"/>
    <d v="1973-04-16T00:00:00"/>
    <x v="1911"/>
    <s v="50-59"/>
    <s v="MA"/>
    <s v="Vp"/>
    <x v="0"/>
    <n v="53145"/>
    <s v="Black"/>
    <s v="Divorced"/>
    <s v="Fully Meets"/>
    <n v="1"/>
  </r>
  <r>
    <n v="2443"/>
    <s v="Camron"/>
    <s v="Jenkins"/>
    <d v="2020-07-27T00:00:00"/>
    <x v="0"/>
    <x v="0"/>
    <x v="0"/>
    <x v="10"/>
    <s v="Jennifer Lamb"/>
    <s v="camron.jenkins@bilearner.com"/>
    <s v="EW"/>
    <s v="Active"/>
    <s v="Part-Time"/>
    <s v="Zone B"/>
    <s v="Full-Time"/>
    <s v="Unk"/>
    <m/>
    <x v="0"/>
    <s v="Wireline Construction"/>
    <d v="1976-03-28T00:00:00"/>
    <x v="1912"/>
    <s v="40-49"/>
    <s v="MA"/>
    <s v="Foreman"/>
    <x v="0"/>
    <n v="8971"/>
    <s v="White"/>
    <s v="Widowed"/>
    <s v="Fully Meets"/>
    <n v="1"/>
  </r>
  <r>
    <n v="2444"/>
    <s v="America"/>
    <s v="Buchanan"/>
    <d v="2023-04-16T00:00:00"/>
    <x v="0"/>
    <x v="0"/>
    <x v="0"/>
    <x v="10"/>
    <s v="Jacob Berry"/>
    <s v="america.buchanan@bilearner.com"/>
    <s v="MSC"/>
    <s v="Active"/>
    <s v="Part-Time"/>
    <s v="Zone C"/>
    <s v="Part-Time"/>
    <s v="Unk"/>
    <m/>
    <x v="2"/>
    <s v="Wireline Construction"/>
    <d v="1957-09-07T00:00:00"/>
    <x v="1913"/>
    <s v="60-69"/>
    <s v="MA"/>
    <s v="Traffic"/>
    <x v="0"/>
    <n v="53240"/>
    <s v="Black"/>
    <s v="Single"/>
    <s v="Fully Meets"/>
    <n v="4"/>
  </r>
  <r>
    <n v="2445"/>
    <s v="Avery"/>
    <s v="Koch"/>
    <d v="2019-12-30T00:00:00"/>
    <x v="0"/>
    <x v="0"/>
    <x v="0"/>
    <x v="20"/>
    <s v="Kelly Mercer"/>
    <s v="avery.koch@bilearner.com"/>
    <s v="MSC"/>
    <s v="Active"/>
    <s v="Contract"/>
    <s v="Zone B"/>
    <s v="Temporary"/>
    <s v="Unk"/>
    <m/>
    <x v="0"/>
    <s v="General - Con"/>
    <d v="1969-12-31T00:00:00"/>
    <x v="1914"/>
    <s v="50-59"/>
    <s v="MA"/>
    <s v="Technician"/>
    <x v="0"/>
    <n v="55950"/>
    <s v="Asian"/>
    <s v="Widowed"/>
    <s v="Fully Meets"/>
    <n v="2"/>
  </r>
  <r>
    <n v="2446"/>
    <s v="Devan"/>
    <s v="Hall"/>
    <d v="2021-12-06T00:00:00"/>
    <x v="285"/>
    <x v="10"/>
    <x v="1"/>
    <x v="20"/>
    <s v="Wendy James"/>
    <s v="devan.hall@bilearner.com"/>
    <s v="NEL"/>
    <s v="Active"/>
    <s v="Contract"/>
    <s v="Zone C"/>
    <s v="Full-Time"/>
    <s v="Involuntary"/>
    <s v="Every year particular mouth."/>
    <x v="0"/>
    <s v="Executive"/>
    <d v="1948-10-20T00:00:00"/>
    <x v="1705"/>
    <s v="70-79"/>
    <s v="MA"/>
    <s v="Manager"/>
    <x v="1"/>
    <n v="59946"/>
    <s v="Black"/>
    <s v="Divorced"/>
    <s v="Fully Meets"/>
    <n v="5"/>
  </r>
  <r>
    <n v="2447"/>
    <s v="Jensen"/>
    <s v="Mccullough"/>
    <d v="2020-02-02T00:00:00"/>
    <x v="661"/>
    <x v="7"/>
    <x v="1"/>
    <x v="20"/>
    <s v="Eric Miller"/>
    <s v="jensen.mccullough@bilearner.com"/>
    <s v="PL"/>
    <s v="Active"/>
    <s v="Full-Time"/>
    <s v="Zone A"/>
    <s v="Full-Time"/>
    <s v="Voluntary"/>
    <s v="Interest again main describe end charge."/>
    <x v="0"/>
    <s v="Engineers"/>
    <d v="1992-04-13T00:00:00"/>
    <x v="1915"/>
    <s v="30-39"/>
    <s v="MA"/>
    <s v="Administrative"/>
    <x v="0"/>
    <n v="7019"/>
    <s v="White"/>
    <s v="Widowed"/>
    <s v="Fully Meets"/>
    <n v="4"/>
  </r>
  <r>
    <n v="2448"/>
    <s v="Kristin"/>
    <s v="Hickman"/>
    <d v="2020-10-23T00:00:00"/>
    <x v="662"/>
    <x v="26"/>
    <x v="1"/>
    <x v="20"/>
    <s v="Doris Boyd"/>
    <s v="kristin.hickman@bilearner.com"/>
    <s v="PYZ"/>
    <s v="Voluntarily Terminated"/>
    <s v="Full-Time"/>
    <s v="Zone C"/>
    <s v="Part-Time"/>
    <s v="Voluntary"/>
    <s v="Hard thousand fund follow take want full."/>
    <x v="0"/>
    <s v="General - Eng"/>
    <d v="1989-01-17T00:00:00"/>
    <x v="1916"/>
    <s v="30-39"/>
    <s v="MA"/>
    <s v="Specialist"/>
    <x v="0"/>
    <n v="43686"/>
    <s v="Asian"/>
    <s v="Single"/>
    <s v="Fully Meets"/>
    <n v="4"/>
  </r>
  <r>
    <n v="2449"/>
    <s v="Chana"/>
    <s v="Fox"/>
    <d v="2020-04-29T00:00:00"/>
    <x v="93"/>
    <x v="1"/>
    <x v="1"/>
    <x v="20"/>
    <s v="Desiree Blair"/>
    <s v="chana.fox@bilearner.com"/>
    <s v="SVG"/>
    <s v="Voluntarily Terminated"/>
    <s v="Part-Time"/>
    <s v="Zone B"/>
    <s v="Temporary"/>
    <s v="Retirement"/>
    <s v="Authority be bank."/>
    <x v="0"/>
    <s v="Aerial"/>
    <d v="1986-02-10T00:00:00"/>
    <x v="1917"/>
    <s v="30-39"/>
    <s v="MA"/>
    <s v="Lineman"/>
    <x v="0"/>
    <n v="63427"/>
    <s v="Hispanic"/>
    <s v="Single"/>
    <s v="Fully Meets"/>
    <n v="4"/>
  </r>
  <r>
    <n v="2450"/>
    <s v="Vivian"/>
    <s v="Bright"/>
    <d v="2022-08-18T00:00:00"/>
    <x v="663"/>
    <x v="21"/>
    <x v="1"/>
    <x v="20"/>
    <s v="Angela Chapman"/>
    <s v="vivian.bright@bilearner.com"/>
    <s v="TNS"/>
    <s v="Active"/>
    <s v="Full-Time"/>
    <s v="Zone A"/>
    <s v="Part-Time"/>
    <s v="Resignation"/>
    <s v="Prove group type several wife those question."/>
    <x v="0"/>
    <s v="Aerial"/>
    <d v="1996-10-15T00:00:00"/>
    <x v="1918"/>
    <s v="20-29"/>
    <s v="MA"/>
    <s v="Lineman"/>
    <x v="1"/>
    <n v="73413"/>
    <s v="Asian"/>
    <s v="Single"/>
    <s v="Fully Meets"/>
    <n v="1"/>
  </r>
  <r>
    <n v="2451"/>
    <s v="Rosa"/>
    <s v="Rosales"/>
    <d v="2020-09-08T00:00:00"/>
    <x v="0"/>
    <x v="0"/>
    <x v="0"/>
    <x v="20"/>
    <s v="Carol Allen"/>
    <s v="rosa.rosales@bilearner.com"/>
    <s v="WBL"/>
    <s v="Active"/>
    <s v="Contract"/>
    <s v="Zone A"/>
    <s v="Temporary"/>
    <s v="Unk"/>
    <m/>
    <x v="0"/>
    <s v="Splicing"/>
    <d v="1943-11-14T00:00:00"/>
    <x v="798"/>
    <s v="80-89"/>
    <s v="MA"/>
    <s v="Supervisor"/>
    <x v="1"/>
    <n v="78058"/>
    <s v="Black"/>
    <s v="Married"/>
    <s v="Fully Meets"/>
    <n v="5"/>
  </r>
  <r>
    <n v="2452"/>
    <s v="Fabian"/>
    <s v="Mullins"/>
    <d v="2022-10-14T00:00:00"/>
    <x v="0"/>
    <x v="0"/>
    <x v="0"/>
    <x v="20"/>
    <s v="Michael Cortez"/>
    <s v="fabian.mullins@bilearner.com"/>
    <s v="BPC"/>
    <s v="Active"/>
    <s v="Full-Time"/>
    <s v="Zone C"/>
    <s v="Part-Time"/>
    <s v="Unk"/>
    <m/>
    <x v="0"/>
    <s v="Project Management - Con"/>
    <d v="1972-10-23T00:00:00"/>
    <x v="1919"/>
    <s v="50-59"/>
    <s v="MA"/>
    <s v="Vp"/>
    <x v="1"/>
    <n v="15079"/>
    <s v="Asian"/>
    <s v="Married"/>
    <s v="Fully Meets"/>
    <n v="2"/>
  </r>
  <r>
    <n v="2453"/>
    <s v="Mila"/>
    <s v="Poole"/>
    <d v="2023-05-13T00:00:00"/>
    <x v="0"/>
    <x v="0"/>
    <x v="0"/>
    <x v="20"/>
    <s v="Erin Abbott"/>
    <s v="mila.poole@bilearner.com"/>
    <s v="CCDR"/>
    <s v="Active"/>
    <s v="Full-Time"/>
    <s v="Zone C"/>
    <s v="Full-Time"/>
    <s v="Unk"/>
    <m/>
    <x v="0"/>
    <s v="Underground"/>
    <d v="1988-09-22T00:00:00"/>
    <x v="1920"/>
    <s v="30-39"/>
    <s v="MA"/>
    <s v="Laborer"/>
    <x v="1"/>
    <n v="70878"/>
    <s v="Other"/>
    <s v="Widowed"/>
    <s v="Fully Meets"/>
    <n v="1"/>
  </r>
  <r>
    <n v="2454"/>
    <s v="Callum"/>
    <s v="Mccormick"/>
    <d v="2021-02-28T00:00:00"/>
    <x v="0"/>
    <x v="0"/>
    <x v="0"/>
    <x v="20"/>
    <s v="David Russell"/>
    <s v="callum.mccormick@bilearner.com"/>
    <s v="EW"/>
    <s v="Active"/>
    <s v="Full-Time"/>
    <s v="Zone A"/>
    <s v="Part-Time"/>
    <s v="Unk"/>
    <m/>
    <x v="0"/>
    <s v="Fielders"/>
    <d v="1989-03-12T00:00:00"/>
    <x v="1921"/>
    <s v="30-39"/>
    <s v="MA"/>
    <s v="Engineer"/>
    <x v="0"/>
    <n v="5526"/>
    <s v="Asian"/>
    <s v="Married"/>
    <s v="Fully Meets"/>
    <n v="5"/>
  </r>
  <r>
    <n v="2455"/>
    <s v="Jakob"/>
    <s v="Luna"/>
    <d v="2020-03-03T00:00:00"/>
    <x v="0"/>
    <x v="0"/>
    <x v="0"/>
    <x v="20"/>
    <s v="Raymond Robinson"/>
    <s v="jakob.luna@bilearner.com"/>
    <s v="MSC"/>
    <s v="Active"/>
    <s v="Full-Time"/>
    <s v="Zone B"/>
    <s v="Full-Time"/>
    <s v="Unk"/>
    <m/>
    <x v="0"/>
    <s v="General - Con"/>
    <d v="1991-12-06T00:00:00"/>
    <x v="1922"/>
    <s v="30-39"/>
    <s v="MA"/>
    <s v="Specialist"/>
    <x v="0"/>
    <n v="50307"/>
    <s v="Hispanic"/>
    <s v="Single"/>
    <s v="Fully Meets"/>
    <n v="2"/>
  </r>
  <r>
    <n v="2456"/>
    <s v="Odin"/>
    <s v="Sampson"/>
    <d v="2021-11-29T00:00:00"/>
    <x v="0"/>
    <x v="0"/>
    <x v="0"/>
    <x v="20"/>
    <s v="Anthony Luna"/>
    <s v="odin.sampson@bilearner.com"/>
    <s v="NEL"/>
    <s v="Active"/>
    <s v="Full-Time"/>
    <s v="Zone A"/>
    <s v="Full-Time"/>
    <s v="Unk"/>
    <m/>
    <x v="0"/>
    <s v="Wireline Construction"/>
    <d v="1970-08-27T00:00:00"/>
    <x v="1923"/>
    <s v="50-59"/>
    <s v="MA"/>
    <s v="Laborer"/>
    <x v="1"/>
    <n v="70237"/>
    <s v="Asian"/>
    <s v="Single"/>
    <s v="Fully Meets"/>
    <n v="5"/>
  </r>
  <r>
    <n v="2457"/>
    <s v="George"/>
    <s v="Meyers"/>
    <d v="2018-08-24T00:00:00"/>
    <x v="0"/>
    <x v="0"/>
    <x v="0"/>
    <x v="20"/>
    <s v="David Fox"/>
    <s v="george.meyers@bilearner.com"/>
    <s v="PL"/>
    <s v="Active"/>
    <s v="Part-Time"/>
    <s v="Zone A"/>
    <s v="Part-Time"/>
    <s v="Unk"/>
    <m/>
    <x v="0"/>
    <s v="Field Operations"/>
    <d v="1961-04-14T00:00:00"/>
    <x v="1924"/>
    <s v="60-69"/>
    <s v="MA"/>
    <s v="Groundman"/>
    <x v="1"/>
    <n v="82947"/>
    <s v="Hispanic"/>
    <s v="Single"/>
    <s v="Fully Meets"/>
    <n v="2"/>
  </r>
  <r>
    <n v="2458"/>
    <s v="Angelica"/>
    <s v="Gamble"/>
    <d v="2020-10-21T00:00:00"/>
    <x v="664"/>
    <x v="3"/>
    <x v="1"/>
    <x v="21"/>
    <s v="Robert Conway"/>
    <s v="angelica.gamble@bilearner.com"/>
    <s v="PYZ"/>
    <s v="Active"/>
    <s v="Part-Time"/>
    <s v="Zone B"/>
    <s v="Temporary"/>
    <s v="Voluntary"/>
    <s v="Fund season forward just."/>
    <x v="0"/>
    <s v="Shop (Fleet)"/>
    <d v="1979-03-10T00:00:00"/>
    <x v="1925"/>
    <s v="40-49"/>
    <s v="MA"/>
    <s v="Technician"/>
    <x v="1"/>
    <n v="59127"/>
    <s v="Other"/>
    <s v="Widowed"/>
    <s v="Fully Meets"/>
    <n v="2"/>
  </r>
  <r>
    <n v="2459"/>
    <s v="Bradyn"/>
    <s v="Pham"/>
    <d v="2020-12-15T00:00:00"/>
    <x v="665"/>
    <x v="4"/>
    <x v="1"/>
    <x v="30"/>
    <s v="Sarah Kennedy"/>
    <s v="bradyn.pham@bilearner.com"/>
    <s v="SVG"/>
    <s v="Active"/>
    <s v="Full-Time"/>
    <s v="Zone A"/>
    <s v="Temporary"/>
    <s v="Retirement"/>
    <s v="Type by way so firm high building."/>
    <x v="0"/>
    <s v="Field Operations"/>
    <d v="1995-07-10T00:00:00"/>
    <x v="1926"/>
    <s v="30-39"/>
    <s v="RI"/>
    <s v="Laborer"/>
    <x v="0"/>
    <n v="89047"/>
    <s v="Asian"/>
    <s v="Married"/>
    <s v="Fully Meets"/>
    <n v="4"/>
  </r>
  <r>
    <n v="2460"/>
    <s v="Konner"/>
    <s v="Pierce"/>
    <d v="2018-09-05T00:00:00"/>
    <x v="58"/>
    <x v="54"/>
    <x v="1"/>
    <x v="10"/>
    <s v="Kathryn Chen"/>
    <s v="konner.pierce@bilearner.com"/>
    <s v="EW"/>
    <s v="Active"/>
    <s v="Contract"/>
    <s v="Zone C"/>
    <s v="Full-Time"/>
    <s v="Retirement"/>
    <s v="Recently five outside class term."/>
    <x v="2"/>
    <s v="Finance &amp; Accounting"/>
    <d v="1959-10-21T00:00:00"/>
    <x v="1927"/>
    <s v="60-69"/>
    <s v="MA"/>
    <s v="Controller"/>
    <x v="0"/>
    <n v="15258"/>
    <s v="White"/>
    <s v="Widowed"/>
    <s v="Fully Meets"/>
    <n v="2"/>
  </r>
  <r>
    <n v="2461"/>
    <s v="Tucker"/>
    <s v="Haas"/>
    <d v="2021-09-27T00:00:00"/>
    <x v="0"/>
    <x v="0"/>
    <x v="0"/>
    <x v="18"/>
    <s v="Billy Waters"/>
    <s v="tucker.haas@bilearner.com"/>
    <s v="EW"/>
    <s v="Active"/>
    <s v="Part-Time"/>
    <s v="Zone A"/>
    <s v="Full-Time"/>
    <s v="Unk"/>
    <m/>
    <x v="5"/>
    <s v="Splicing"/>
    <d v="1979-06-05T00:00:00"/>
    <x v="1928"/>
    <s v="40-49"/>
    <s v="MA"/>
    <s v="Splicer"/>
    <x v="1"/>
    <n v="23555"/>
    <s v="Black"/>
    <s v="Divorced"/>
    <s v="Fully Meets"/>
    <n v="5"/>
  </r>
  <r>
    <n v="2462"/>
    <s v="Lainey"/>
    <s v="York"/>
    <d v="2020-01-09T00:00:00"/>
    <x v="666"/>
    <x v="14"/>
    <x v="1"/>
    <x v="20"/>
    <s v="Miranda Webb"/>
    <s v="lainey.york@bilearner.com"/>
    <s v="NEL"/>
    <s v="Active"/>
    <s v="Part-Time"/>
    <s v="Zone C"/>
    <s v="Full-Time"/>
    <s v="Voluntary"/>
    <s v="Claim serve PM camera else."/>
    <x v="0"/>
    <s v="General - Con"/>
    <d v="1948-11-03T00:00:00"/>
    <x v="1929"/>
    <s v="70-79"/>
    <s v="MA"/>
    <s v="Foreman"/>
    <x v="0"/>
    <n v="83298"/>
    <s v="White"/>
    <s v="Married"/>
    <s v="Fully Meets"/>
    <n v="2"/>
  </r>
  <r>
    <n v="2463"/>
    <s v="Ava"/>
    <s v="Chan"/>
    <d v="2018-12-06T00:00:00"/>
    <x v="0"/>
    <x v="0"/>
    <x v="0"/>
    <x v="20"/>
    <s v="Elizabeth Cook"/>
    <s v="ava.chan@bilearner.com"/>
    <s v="PL"/>
    <s v="Active"/>
    <s v="Part-Time"/>
    <s v="Zone A"/>
    <s v="Part-Time"/>
    <s v="Unk"/>
    <m/>
    <x v="0"/>
    <s v="Fielders"/>
    <d v="1986-04-03T00:00:00"/>
    <x v="1930"/>
    <s v="30-39"/>
    <s v="MA"/>
    <s v="Engineer"/>
    <x v="0"/>
    <n v="27705"/>
    <s v="Hispanic"/>
    <s v="Widowed"/>
    <s v="Fully Meets"/>
    <n v="4"/>
  </r>
  <r>
    <n v="2464"/>
    <s v="Marquise"/>
    <s v="Pacheco"/>
    <d v="2022-08-11T00:00:00"/>
    <x v="0"/>
    <x v="0"/>
    <x v="0"/>
    <x v="20"/>
    <s v="Lindsay Nguyen"/>
    <s v="marquise.pacheco@bilearner.com"/>
    <s v="BPC"/>
    <s v="Active"/>
    <s v="Full-Time"/>
    <s v="Zone B"/>
    <s v="Temporary"/>
    <s v="Unk"/>
    <m/>
    <x v="0"/>
    <s v="Field Operations"/>
    <d v="1955-05-24T00:00:00"/>
    <x v="1931"/>
    <s v="70-79"/>
    <s v="MA"/>
    <s v="Technician"/>
    <x v="1"/>
    <n v="78500"/>
    <s v="White"/>
    <s v="Widowed"/>
    <s v="Fully Meets"/>
    <n v="2"/>
  </r>
  <r>
    <n v="2465"/>
    <s v="Callum"/>
    <s v="Miles"/>
    <d v="2020-04-13T00:00:00"/>
    <x v="667"/>
    <x v="1"/>
    <x v="1"/>
    <x v="20"/>
    <s v="Heidi Mann"/>
    <s v="callum.miles@bilearner.com"/>
    <s v="CCDR"/>
    <s v="Active"/>
    <s v="Contract"/>
    <s v="Zone A"/>
    <s v="Full-Time"/>
    <s v="Retirement"/>
    <s v="Site least knowledge right every."/>
    <x v="0"/>
    <s v="Field Operations"/>
    <d v="1961-11-09T00:00:00"/>
    <x v="1932"/>
    <s v="60-69"/>
    <s v="MA"/>
    <s v="Laborer"/>
    <x v="0"/>
    <n v="42463"/>
    <s v="White"/>
    <s v="Single"/>
    <s v="Fully Meets"/>
    <n v="2"/>
  </r>
  <r>
    <n v="2466"/>
    <s v="Natasha"/>
    <s v="Valdez"/>
    <d v="2021-11-14T00:00:00"/>
    <x v="42"/>
    <x v="1"/>
    <x v="1"/>
    <x v="20"/>
    <s v="Matthew Hull"/>
    <s v="natasha.valdez@bilearner.com"/>
    <s v="SVG"/>
    <s v="Voluntarily Terminated"/>
    <s v="Contract"/>
    <s v="Zone A"/>
    <s v="Full-Time"/>
    <s v="Voluntary"/>
    <s v="Sense activity son. One radio Mr method shoulder."/>
    <x v="0"/>
    <s v="Fielders"/>
    <d v="1967-09-13T00:00:00"/>
    <x v="1933"/>
    <s v="50-59"/>
    <s v="MA"/>
    <s v="Engineer"/>
    <x v="0"/>
    <n v="17484"/>
    <s v="White"/>
    <s v="Widowed"/>
    <s v="Fully Meets"/>
    <n v="2"/>
  </r>
  <r>
    <n v="2467"/>
    <s v="Talia"/>
    <s v="Barrett"/>
    <d v="2022-03-17T00:00:00"/>
    <x v="380"/>
    <x v="22"/>
    <x v="1"/>
    <x v="20"/>
    <s v="Ryan Wise"/>
    <s v="talia.barrett@bilearner.com"/>
    <s v="EW"/>
    <s v="Voluntarily Terminated"/>
    <s v="Full-Time"/>
    <s v="Zone B"/>
    <s v="Full-Time"/>
    <s v="Involuntary"/>
    <s v="Change hundred despite get sit agent discuss."/>
    <x v="0"/>
    <s v="Engineers"/>
    <d v="1979-01-02T00:00:00"/>
    <x v="1934"/>
    <s v="40-49"/>
    <s v="MA"/>
    <s v="Engineer"/>
    <x v="0"/>
    <n v="86392"/>
    <s v="Other"/>
    <s v="Married"/>
    <s v="Fully Meets"/>
    <n v="5"/>
  </r>
  <r>
    <n v="2468"/>
    <s v="Kailyn"/>
    <s v="Torres"/>
    <d v="2019-05-06T00:00:00"/>
    <x v="0"/>
    <x v="0"/>
    <x v="0"/>
    <x v="20"/>
    <s v="Justin Cook"/>
    <s v="kailyn.torres@bilearner.com"/>
    <s v="MSC"/>
    <s v="Active"/>
    <s v="Part-Time"/>
    <s v="Zone A"/>
    <s v="Part-Time"/>
    <s v="Unk"/>
    <m/>
    <x v="0"/>
    <s v="General - Con"/>
    <d v="1957-11-15T00:00:00"/>
    <x v="1935"/>
    <s v="60-69"/>
    <s v="MA"/>
    <s v="Laborer"/>
    <x v="1"/>
    <n v="53359"/>
    <s v="Hispanic"/>
    <s v="Married"/>
    <s v="Fully Meets"/>
    <n v="5"/>
  </r>
  <r>
    <n v="2469"/>
    <s v="Uriah"/>
    <s v="Pennington"/>
    <d v="2021-11-27T00:00:00"/>
    <x v="34"/>
    <x v="18"/>
    <x v="1"/>
    <x v="20"/>
    <s v="Heather Liu"/>
    <s v="uriah.pennington@bilearner.com"/>
    <s v="TNS"/>
    <s v="Active"/>
    <s v="Part-Time"/>
    <s v="Zone C"/>
    <s v="Part-Time"/>
    <s v="Involuntary"/>
    <s v="Clearly really poor story health air particular."/>
    <x v="0"/>
    <s v="Field Operations"/>
    <d v="2001-02-04T00:00:00"/>
    <x v="1936"/>
    <s v="20-29"/>
    <s v="MA"/>
    <s v="Supervisor"/>
    <x v="1"/>
    <n v="74482"/>
    <s v="Hispanic"/>
    <s v="Divorced"/>
    <s v="Fully Meets"/>
    <n v="4"/>
  </r>
  <r>
    <n v="2470"/>
    <s v="Cesar"/>
    <s v="Hunter"/>
    <d v="2021-02-09T00:00:00"/>
    <x v="0"/>
    <x v="0"/>
    <x v="0"/>
    <x v="20"/>
    <s v="Dustin Carroll"/>
    <s v="cesar.hunter@bilearner.com"/>
    <s v="BPC"/>
    <s v="Active"/>
    <s v="Full-Time"/>
    <s v="Zone C"/>
    <s v="Temporary"/>
    <s v="Unk"/>
    <m/>
    <x v="0"/>
    <s v="General - Con"/>
    <d v="1988-10-24T00:00:00"/>
    <x v="1937"/>
    <s v="30-39"/>
    <s v="MA"/>
    <s v="Laborer"/>
    <x v="1"/>
    <n v="71766"/>
    <s v="Asian"/>
    <s v="Single"/>
    <s v="Fully Meets"/>
    <n v="5"/>
  </r>
  <r>
    <n v="2471"/>
    <s v="Brianna"/>
    <s v="Hurley"/>
    <d v="2022-01-06T00:00:00"/>
    <x v="0"/>
    <x v="0"/>
    <x v="0"/>
    <x v="20"/>
    <s v="Cindy Riley"/>
    <s v="brianna.hurley@bilearner.com"/>
    <s v="CCDR"/>
    <s v="Active"/>
    <s v="Part-Time"/>
    <s v="Zone C"/>
    <s v="Part-Time"/>
    <s v="Unk"/>
    <m/>
    <x v="0"/>
    <s v="Fielders"/>
    <d v="1959-07-25T00:00:00"/>
    <x v="1938"/>
    <s v="60-69"/>
    <s v="MA"/>
    <s v="Engineer"/>
    <x v="1"/>
    <n v="84366"/>
    <s v="Other"/>
    <s v="Divorced"/>
    <s v="Fully Meets"/>
    <n v="2"/>
  </r>
  <r>
    <n v="2472"/>
    <s v="Ariel"/>
    <s v="May"/>
    <d v="2023-07-28T00:00:00"/>
    <x v="0"/>
    <x v="0"/>
    <x v="0"/>
    <x v="20"/>
    <s v="Gary Davis"/>
    <s v="ariel.may@bilearner.com"/>
    <s v="EW"/>
    <s v="Active"/>
    <s v="Full-Time"/>
    <s v="Zone B"/>
    <s v="Temporary"/>
    <s v="Unk"/>
    <m/>
    <x v="0"/>
    <s v="Aerial"/>
    <d v="1975-10-26T00:00:00"/>
    <x v="1939"/>
    <s v="50-59"/>
    <s v="MA"/>
    <s v="Foreman"/>
    <x v="0"/>
    <n v="71843"/>
    <s v="Asian"/>
    <s v="Married"/>
    <s v="Fully Meets"/>
    <n v="2"/>
  </r>
  <r>
    <n v="2473"/>
    <s v="Anastasia"/>
    <s v="Hardy"/>
    <d v="2021-03-27T00:00:00"/>
    <x v="668"/>
    <x v="1"/>
    <x v="1"/>
    <x v="20"/>
    <s v="Alexa Powell"/>
    <s v="anastasia.hardy@bilearner.com"/>
    <s v="MSC"/>
    <s v="Active"/>
    <s v="Contract"/>
    <s v="Zone B"/>
    <s v="Full-Time"/>
    <s v="Involuntary"/>
    <s v="Ability project political animal."/>
    <x v="0"/>
    <s v="Corp Operations"/>
    <d v="1982-07-15T00:00:00"/>
    <x v="1940"/>
    <s v="40-49"/>
    <s v="MA"/>
    <s v="Administrative"/>
    <x v="1"/>
    <n v="55005"/>
    <s v="Hispanic"/>
    <s v="Single"/>
    <s v="Fully Meets"/>
    <n v="4"/>
  </r>
  <r>
    <n v="2474"/>
    <s v="Aliana"/>
    <s v="Blake"/>
    <d v="2023-03-12T00:00:00"/>
    <x v="306"/>
    <x v="8"/>
    <x v="1"/>
    <x v="20"/>
    <s v="Amber Ross"/>
    <s v="aliana.blake@bilearner.com"/>
    <s v="NEL"/>
    <s v="Active"/>
    <s v="Contract"/>
    <s v="Zone A"/>
    <s v="Temporary"/>
    <s v="Involuntary"/>
    <s v="Technology eight stage hold chance after police."/>
    <x v="0"/>
    <s v="Field Operations"/>
    <d v="1959-01-13T00:00:00"/>
    <x v="1941"/>
    <s v="60-69"/>
    <s v="MA"/>
    <s v="Technician"/>
    <x v="1"/>
    <n v="38407"/>
    <s v="Black"/>
    <s v="Married"/>
    <s v="Fully Meets"/>
    <n v="4"/>
  </r>
  <r>
    <n v="2475"/>
    <s v="Houston"/>
    <s v="Burnett"/>
    <d v="2022-10-05T00:00:00"/>
    <x v="280"/>
    <x v="8"/>
    <x v="1"/>
    <x v="20"/>
    <s v="Gabriel Fitzgerald"/>
    <s v="houston.burnett@bilearner.com"/>
    <s v="PL"/>
    <s v="Voluntarily Terminated"/>
    <s v="Part-Time"/>
    <s v="Zone C"/>
    <s v="Temporary"/>
    <s v="Retirement"/>
    <s v="Finish sense money public debate field professor."/>
    <x v="0"/>
    <s v="General - Con"/>
    <d v="1942-02-26T00:00:00"/>
    <x v="1942"/>
    <s v="80-89"/>
    <s v="MA"/>
    <s v="Splicer"/>
    <x v="1"/>
    <n v="14857"/>
    <s v="White"/>
    <s v="Single"/>
    <s v="Fully Meets"/>
    <n v="4"/>
  </r>
  <r>
    <n v="2476"/>
    <s v="Case"/>
    <s v="Conley"/>
    <d v="2021-10-01T00:00:00"/>
    <x v="376"/>
    <x v="13"/>
    <x v="1"/>
    <x v="21"/>
    <s v="Ryan Thompson"/>
    <s v="case.conley@bilearner.com"/>
    <s v="PYZ"/>
    <s v="Active"/>
    <s v="Part-Time"/>
    <s v="Zone B"/>
    <s v="Full-Time"/>
    <s v="Voluntary"/>
    <s v="Yard charge week wait address."/>
    <x v="3"/>
    <s v="Yard (Material Handling)"/>
    <d v="1967-07-11T00:00:00"/>
    <x v="1943"/>
    <s v="50-59"/>
    <s v="MA"/>
    <s v="Runner"/>
    <x v="1"/>
    <n v="6637"/>
    <s v="Other"/>
    <s v="Single"/>
    <s v="Fully Meets"/>
    <n v="2"/>
  </r>
  <r>
    <n v="2477"/>
    <s v="Trevin"/>
    <s v="Shannon"/>
    <d v="2022-01-31T00:00:00"/>
    <x v="0"/>
    <x v="0"/>
    <x v="0"/>
    <x v="29"/>
    <s v="Timothy Spencer"/>
    <s v="trevin.shannon@bilearner.com"/>
    <s v="PL"/>
    <s v="Active"/>
    <s v="Contract"/>
    <s v="Zone A"/>
    <s v="Full-Time"/>
    <s v="Unk"/>
    <m/>
    <x v="1"/>
    <s v="Field Operations"/>
    <d v="1982-09-14T00:00:00"/>
    <x v="1944"/>
    <s v="40-49"/>
    <s v="RI"/>
    <s v="Laborer"/>
    <x v="0"/>
    <n v="92396"/>
    <s v="Asian"/>
    <s v="Divorced"/>
    <s v="Fully Meets"/>
    <n v="2"/>
  </r>
  <r>
    <n v="2478"/>
    <s v="Braden"/>
    <s v="Nicholson"/>
    <d v="2020-06-01T00:00:00"/>
    <x v="0"/>
    <x v="0"/>
    <x v="0"/>
    <x v="30"/>
    <s v="Andrew Fleming"/>
    <s v="braden.nicholson@bilearner.com"/>
    <s v="PYZ"/>
    <s v="Active"/>
    <s v="Full-Time"/>
    <s v="Zone A"/>
    <s v="Temporary"/>
    <s v="Unk"/>
    <m/>
    <x v="0"/>
    <s v="General - Con"/>
    <d v="1994-07-26T00:00:00"/>
    <x v="1945"/>
    <s v="30-39"/>
    <s v="RI"/>
    <s v="Flagger"/>
    <x v="0"/>
    <n v="6085"/>
    <s v="White"/>
    <s v="Single"/>
    <s v="Fully Meets"/>
    <n v="5"/>
  </r>
  <r>
    <n v="2479"/>
    <s v="Mireya"/>
    <s v="Sutton"/>
    <d v="2023-04-18T00:00:00"/>
    <x v="669"/>
    <x v="11"/>
    <x v="1"/>
    <x v="10"/>
    <s v="Edward Ross"/>
    <s v="mireya.sutton@bilearner.com"/>
    <s v="SVG"/>
    <s v="Active"/>
    <s v="Contract"/>
    <s v="Zone C"/>
    <s v="Part-Time"/>
    <s v="Involuntary"/>
    <s v="Material role once lawyer phone turn company."/>
    <x v="2"/>
    <s v="General - Con"/>
    <d v="1946-12-17T00:00:00"/>
    <x v="1946"/>
    <s v="70-79"/>
    <s v="MA"/>
    <s v="Laborer"/>
    <x v="0"/>
    <n v="67089"/>
    <s v="Hispanic"/>
    <s v="Divorced"/>
    <s v="Fully Meets"/>
    <n v="4"/>
  </r>
  <r>
    <n v="2480"/>
    <s v="Jason"/>
    <s v="Foss"/>
    <d v="2020-07-25T00:00:00"/>
    <x v="0"/>
    <x v="0"/>
    <x v="0"/>
    <x v="31"/>
    <s v="Renee Johnson"/>
    <s v="jason.foss@bilearner.com"/>
    <s v="CCDR"/>
    <s v="Active"/>
    <s v="Part-Time"/>
    <s v="Zone C"/>
    <s v="Part-Time"/>
    <s v="Unk"/>
    <m/>
    <x v="2"/>
    <s v="Splicing"/>
    <d v="1977-03-26T00:00:00"/>
    <x v="1947"/>
    <s v="40-49"/>
    <s v="MA"/>
    <s v="Technician"/>
    <x v="1"/>
    <n v="1460"/>
    <s v="White"/>
    <s v="Widowed"/>
    <s v="Fully Meets"/>
    <n v="2"/>
  </r>
  <r>
    <n v="2481"/>
    <s v="Simon"/>
    <s v="Roup"/>
    <d v="2018-12-12T00:00:00"/>
    <x v="0"/>
    <x v="0"/>
    <x v="0"/>
    <x v="28"/>
    <s v="Thomas Kim"/>
    <s v="simon.roup@bilearner.com"/>
    <s v="PL"/>
    <s v="Active"/>
    <s v="Full-Time"/>
    <s v="Zone A"/>
    <s v="Part-Time"/>
    <s v="Unk"/>
    <m/>
    <x v="2"/>
    <s v="Aerial"/>
    <d v="1997-07-03T00:00:00"/>
    <x v="1948"/>
    <s v="20-29"/>
    <s v="MA"/>
    <s v="Lineman"/>
    <x v="1"/>
    <n v="2481"/>
    <s v="Black"/>
    <s v="Divorced"/>
    <s v="Fully Meets"/>
    <n v="1"/>
  </r>
  <r>
    <n v="2482"/>
    <s v="Eric"/>
    <s v="Dougall"/>
    <d v="2018-09-01T00:00:00"/>
    <x v="670"/>
    <x v="15"/>
    <x v="1"/>
    <x v="26"/>
    <s v="Erin Jones"/>
    <s v="eric.dougall@bilearner.com"/>
    <s v="PYZ"/>
    <s v="Active"/>
    <s v="Contract"/>
    <s v="Zone C"/>
    <s v="Full-Time"/>
    <s v="Voluntary"/>
    <s v="Particularly box maybe."/>
    <x v="2"/>
    <s v="Isp"/>
    <d v="1950-04-17T00:00:00"/>
    <x v="1949"/>
    <s v="70-79"/>
    <s v="MA"/>
    <s v="Manager"/>
    <x v="1"/>
    <n v="1886"/>
    <s v="Black"/>
    <s v="Married"/>
    <s v="Fully Meets"/>
    <n v="4"/>
  </r>
  <r>
    <n v="2483"/>
    <s v="Peter"/>
    <s v="Monroe"/>
    <d v="2019-11-24T00:00:00"/>
    <x v="0"/>
    <x v="0"/>
    <x v="0"/>
    <x v="27"/>
    <s v="Amy Palmer"/>
    <s v="peter.monroe@bilearner.com"/>
    <s v="WBL"/>
    <s v="Active"/>
    <s v="Part-Time"/>
    <s v="Zone A"/>
    <s v="Temporary"/>
    <s v="Unk"/>
    <m/>
    <x v="2"/>
    <s v="Fielders"/>
    <d v="1944-05-22T00:00:00"/>
    <x v="1950"/>
    <s v="80-89"/>
    <s v="MA"/>
    <s v="Engineer"/>
    <x v="1"/>
    <n v="2134"/>
    <s v="Black"/>
    <s v="Divorced"/>
    <s v="Fully Meets"/>
    <n v="2"/>
  </r>
  <r>
    <n v="2484"/>
    <s v="Brian"/>
    <s v="Champaigne"/>
    <d v="2021-12-26T00:00:00"/>
    <x v="0"/>
    <x v="0"/>
    <x v="0"/>
    <x v="14"/>
    <s v="Natalie Liu"/>
    <s v="brian.champaigne@bilearner.com"/>
    <s v="SVG"/>
    <s v="Active"/>
    <s v="Part-Time"/>
    <s v="Zone A"/>
    <s v="Part-Time"/>
    <s v="Unk"/>
    <m/>
    <x v="2"/>
    <s v="Field Operations"/>
    <d v="1947-11-27T00:00:00"/>
    <x v="1951"/>
    <s v="70-79"/>
    <s v="MA"/>
    <s v="Laborer"/>
    <x v="1"/>
    <n v="2045"/>
    <s v="Black"/>
    <s v="Single"/>
    <s v="Fully Meets"/>
    <n v="4"/>
  </r>
  <r>
    <n v="2485"/>
    <s v="Alex"/>
    <s v="Sweetwater"/>
    <d v="2020-03-04T00:00:00"/>
    <x v="221"/>
    <x v="18"/>
    <x v="1"/>
    <x v="16"/>
    <s v="Regina Becker"/>
    <s v="alex.sweetwater@bilearner.com"/>
    <s v="NEL"/>
    <s v="Active"/>
    <s v="Part-Time"/>
    <s v="Zone B"/>
    <s v="Part-Time"/>
    <s v="Retirement"/>
    <s v="Price card crime. Beautiful travel world treat."/>
    <x v="4"/>
    <s v="Wireless"/>
    <d v="1945-10-25T00:00:00"/>
    <x v="1952"/>
    <s v="80-89"/>
    <s v="MA"/>
    <s v="Supervisor"/>
    <x v="1"/>
    <n v="2184"/>
    <s v="White"/>
    <s v="Widowed"/>
    <s v="Fully Meets"/>
    <n v="4"/>
  </r>
  <r>
    <n v="2486"/>
    <s v="Ricardo"/>
    <s v="Ruiz"/>
    <d v="2020-05-03T00:00:00"/>
    <x v="0"/>
    <x v="0"/>
    <x v="0"/>
    <x v="28"/>
    <s v="Timothy Jackson"/>
    <s v="ricardo.ruiz@bilearner.com"/>
    <s v="TNS"/>
    <s v="Active"/>
    <s v="Part-Time"/>
    <s v="Zone A"/>
    <s v="Temporary"/>
    <s v="Unk"/>
    <m/>
    <x v="2"/>
    <s v="General - Con"/>
    <d v="1985-08-24T00:00:00"/>
    <x v="1953"/>
    <s v="40-49"/>
    <s v="MA"/>
    <s v="Coordinator"/>
    <x v="1"/>
    <n v="1915"/>
    <s v="Black"/>
    <s v="Married"/>
    <s v="Fully Meets"/>
    <n v="5"/>
  </r>
  <r>
    <n v="2487"/>
    <s v="Leo"/>
    <s v="Cooper"/>
    <d v="2019-07-20T00:00:00"/>
    <x v="0"/>
    <x v="0"/>
    <x v="0"/>
    <x v="28"/>
    <s v="Laura Avila"/>
    <s v="leo.cooper@bilearner.com"/>
    <s v="PYZ"/>
    <s v="Active"/>
    <s v="Part-Time"/>
    <s v="Zone A"/>
    <s v="Temporary"/>
    <s v="Unk"/>
    <m/>
    <x v="2"/>
    <s v="Splicing"/>
    <d v="1978-12-09T00:00:00"/>
    <x v="1954"/>
    <s v="40-49"/>
    <s v="MA"/>
    <s v="Laborer"/>
    <x v="1"/>
    <n v="86917"/>
    <s v="White"/>
    <s v="Single"/>
    <s v="Fully Meets"/>
    <n v="4"/>
  </r>
  <r>
    <n v="2488"/>
    <s v="Braedon"/>
    <s v="Welch"/>
    <d v="2022-05-26T00:00:00"/>
    <x v="671"/>
    <x v="26"/>
    <x v="1"/>
    <x v="31"/>
    <s v="Angela Mcdonald"/>
    <s v="braedon.welch@bilearner.com"/>
    <s v="PL"/>
    <s v="Active"/>
    <s v="Contract"/>
    <s v="Zone A"/>
    <s v="Full-Time"/>
    <s v="Resignation"/>
    <s v="Follow fact investment."/>
    <x v="2"/>
    <s v="Field Operations"/>
    <d v="1989-01-31T00:00:00"/>
    <x v="1955"/>
    <s v="30-39"/>
    <s v="MA"/>
    <s v="Tower Hand"/>
    <x v="1"/>
    <n v="10930"/>
    <s v="Other"/>
    <s v="Married"/>
    <s v="Fully Meets"/>
    <n v="1"/>
  </r>
  <r>
    <n v="2489"/>
    <s v="Graham"/>
    <s v="Villa"/>
    <d v="2021-07-24T00:00:00"/>
    <x v="0"/>
    <x v="0"/>
    <x v="0"/>
    <x v="29"/>
    <s v="Michael Johnson"/>
    <s v="graham.villa@bilearner.com"/>
    <s v="NEL"/>
    <s v="Active"/>
    <s v="Contract"/>
    <s v="Zone A"/>
    <s v="Part-Time"/>
    <s v="Unk"/>
    <m/>
    <x v="2"/>
    <s v="Field Operations"/>
    <d v="1954-07-23T00:00:00"/>
    <x v="1956"/>
    <s v="70-79"/>
    <s v="MA"/>
    <s v="Technician"/>
    <x v="1"/>
    <n v="38550"/>
    <s v="Hispanic"/>
    <s v="Single"/>
    <s v="Fully Meets"/>
    <n v="5"/>
  </r>
  <r>
    <n v="2490"/>
    <s v="Kyle"/>
    <s v="Ali"/>
    <d v="2021-09-27T00:00:00"/>
    <x v="0"/>
    <x v="0"/>
    <x v="0"/>
    <x v="30"/>
    <s v="Carmen Patterson"/>
    <s v="kyle.ali@bilearner.com"/>
    <s v="MSC"/>
    <s v="Active"/>
    <s v="Contract"/>
    <s v="Zone A"/>
    <s v="Part-Time"/>
    <s v="Unk"/>
    <m/>
    <x v="2"/>
    <s v="General - Con"/>
    <d v="1954-07-21T00:00:00"/>
    <x v="1957"/>
    <s v="70-79"/>
    <s v="MA"/>
    <s v="Laborer"/>
    <x v="1"/>
    <n v="5891"/>
    <s v="Other"/>
    <s v="Widowed"/>
    <s v="Fully Meets"/>
    <n v="4"/>
  </r>
  <r>
    <n v="2491"/>
    <s v="Giovanna"/>
    <s v="Romero"/>
    <d v="2019-04-07T00:00:00"/>
    <x v="0"/>
    <x v="0"/>
    <x v="0"/>
    <x v="17"/>
    <s v="Thomas Smith"/>
    <s v="giovanna.romero@bilearner.com"/>
    <s v="BPC"/>
    <s v="Active"/>
    <s v="Contract"/>
    <s v="Zone A"/>
    <s v="Full-Time"/>
    <s v="Unk"/>
    <m/>
    <x v="4"/>
    <s v="General - Con"/>
    <d v="1944-05-28T00:00:00"/>
    <x v="1958"/>
    <s v="80-89"/>
    <s v="MA"/>
    <s v="Flagger"/>
    <x v="1"/>
    <n v="16917"/>
    <s v="Black"/>
    <s v="Single"/>
    <s v="Fully Meets"/>
    <n v="1"/>
  </r>
  <r>
    <n v="2492"/>
    <s v="Natalya"/>
    <s v="Norman"/>
    <d v="2019-07-20T00:00:00"/>
    <x v="0"/>
    <x v="0"/>
    <x v="0"/>
    <x v="17"/>
    <s v="Catherine Peterson"/>
    <s v="natalya.norman@bilearner.com"/>
    <s v="CCDR"/>
    <s v="Active"/>
    <s v="Full-Time"/>
    <s v="Zone C"/>
    <s v="Temporary"/>
    <s v="Unk"/>
    <m/>
    <x v="4"/>
    <s v="General - Con"/>
    <d v="1957-12-04T00:00:00"/>
    <x v="862"/>
    <s v="60-69"/>
    <s v="MA"/>
    <s v="Laborer"/>
    <x v="1"/>
    <n v="34504"/>
    <s v="White"/>
    <s v="Married"/>
    <s v="Fully Meets"/>
    <n v="2"/>
  </r>
  <r>
    <n v="2493"/>
    <s v="Connor"/>
    <s v="Carrillo"/>
    <d v="2022-12-03T00:00:00"/>
    <x v="3"/>
    <x v="4"/>
    <x v="1"/>
    <x v="17"/>
    <s v="Thomas Green"/>
    <s v="connor.carrillo@bilearner.com"/>
    <s v="SVG"/>
    <s v="Active"/>
    <s v="Contract"/>
    <s v="Zone C"/>
    <s v="Full-Time"/>
    <s v="Retirement"/>
    <s v="Small phone project life realize."/>
    <x v="4"/>
    <s v="Field Operations"/>
    <d v="1981-05-16T00:00:00"/>
    <x v="1588"/>
    <s v="40-49"/>
    <s v="MA"/>
    <s v="Driller"/>
    <x v="1"/>
    <n v="13337"/>
    <s v="Black"/>
    <s v="Divorced"/>
    <s v="Fully Meets"/>
    <n v="4"/>
  </r>
  <r>
    <n v="2494"/>
    <s v="Owen"/>
    <s v="Burch"/>
    <d v="2020-04-04T00:00:00"/>
    <x v="121"/>
    <x v="47"/>
    <x v="1"/>
    <x v="28"/>
    <s v="Dawn Foley"/>
    <s v="owen.burch@bilearner.com"/>
    <s v="MSC"/>
    <s v="Active"/>
    <s v="Contract"/>
    <s v="Zone A"/>
    <s v="Temporary"/>
    <s v="Retirement"/>
    <s v="Away manage guess gun old."/>
    <x v="2"/>
    <s v="Field Operations"/>
    <d v="1978-08-04T00:00:00"/>
    <x v="1959"/>
    <s v="40-49"/>
    <s v="MA"/>
    <s v="Laborer"/>
    <x v="1"/>
    <n v="67346"/>
    <s v="Asian"/>
    <s v="Married"/>
    <s v="Fully Meets"/>
    <n v="4"/>
  </r>
  <r>
    <n v="2495"/>
    <s v="Abel"/>
    <s v="Bush"/>
    <d v="2020-03-08T00:00:00"/>
    <x v="432"/>
    <x v="6"/>
    <x v="1"/>
    <x v="31"/>
    <s v="John Jones"/>
    <s v="abel.bush@bilearner.com"/>
    <s v="NEL"/>
    <s v="Active"/>
    <s v="Contract"/>
    <s v="Zone B"/>
    <s v="Part-Time"/>
    <s v="Resignation"/>
    <s v="Method hundred lawyer feel interesting."/>
    <x v="2"/>
    <s v="Fielders"/>
    <d v="1970-01-26T00:00:00"/>
    <x v="1960"/>
    <s v="50-59"/>
    <s v="MA"/>
    <s v="Engineer"/>
    <x v="1"/>
    <n v="71472"/>
    <s v="Black"/>
    <s v="Married"/>
    <s v="Fully Meets"/>
    <n v="1"/>
  </r>
  <r>
    <n v="2496"/>
    <s v="Selina"/>
    <s v="Mullins"/>
    <d v="2020-09-28T00:00:00"/>
    <x v="116"/>
    <x v="17"/>
    <x v="1"/>
    <x v="29"/>
    <s v="Brian Thompson"/>
    <s v="selina.mullins@bilearner.com"/>
    <s v="PL"/>
    <s v="Active"/>
    <s v="Part-Time"/>
    <s v="Zone B"/>
    <s v="Temporary"/>
    <s v="Retirement"/>
    <s v="Reduce evidence policy clear nothing at."/>
    <x v="2"/>
    <s v="Underground"/>
    <d v="1961-03-18T00:00:00"/>
    <x v="1961"/>
    <s v="60-69"/>
    <s v="MA"/>
    <s v="Operator"/>
    <x v="1"/>
    <n v="55912"/>
    <s v="Other"/>
    <s v="Single"/>
    <s v="Fully Meets"/>
    <n v="2"/>
  </r>
  <r>
    <n v="2497"/>
    <s v="Marilyn"/>
    <s v="Chaney"/>
    <d v="2021-07-14T00:00:00"/>
    <x v="551"/>
    <x v="14"/>
    <x v="1"/>
    <x v="30"/>
    <s v="Angel Howard"/>
    <s v="marilyn.chaney@bilearner.com"/>
    <s v="PYZ"/>
    <s v="Active"/>
    <s v="Full-Time"/>
    <s v="Zone C"/>
    <s v="Temporary"/>
    <s v="Voluntary"/>
    <s v="Kind produce join effect."/>
    <x v="2"/>
    <s v="Field Operations"/>
    <d v="1955-09-05T00:00:00"/>
    <x v="1962"/>
    <s v="70-79"/>
    <s v="MA"/>
    <s v="Technician"/>
    <x v="1"/>
    <n v="24639"/>
    <s v="White"/>
    <s v="Single"/>
    <s v="Fully Meets"/>
    <n v="4"/>
  </r>
  <r>
    <n v="2498"/>
    <s v="Camron"/>
    <s v="Keller"/>
    <d v="2019-10-17T00:00:00"/>
    <x v="672"/>
    <x v="34"/>
    <x v="1"/>
    <x v="24"/>
    <s v="Joseph Bowen"/>
    <s v="camron.keller@bilearner.com"/>
    <s v="PYZ"/>
    <s v="Terminated for Cause"/>
    <s v="Full-Time"/>
    <s v="Zone A"/>
    <s v="Temporary"/>
    <s v="Involuntary"/>
    <s v="Brother election movie born enough."/>
    <x v="2"/>
    <s v="Field Operations"/>
    <d v="1999-09-08T00:00:00"/>
    <x v="1963"/>
    <s v="20-29"/>
    <s v="MA"/>
    <s v="Foreman"/>
    <x v="0"/>
    <n v="44117"/>
    <s v="Asian"/>
    <s v="Divorced"/>
    <s v="Fully Meets"/>
    <n v="4"/>
  </r>
  <r>
    <n v="2499"/>
    <s v="Ali"/>
    <s v="Benjamin"/>
    <d v="2023-04-08T00:00:00"/>
    <x v="475"/>
    <x v="8"/>
    <x v="1"/>
    <x v="17"/>
    <s v="Micheal Moreno"/>
    <s v="ali.benjamin@bilearner.com"/>
    <s v="PL"/>
    <s v="Active"/>
    <s v="Contract"/>
    <s v="Zone B"/>
    <s v="Full-Time"/>
    <s v="Resignation"/>
    <s v="Girl foreign would simple believe."/>
    <x v="4"/>
    <s v="Project Management - Con"/>
    <d v="1989-09-04T00:00:00"/>
    <x v="1964"/>
    <s v="30-39"/>
    <s v="MA"/>
    <s v="Manager"/>
    <x v="1"/>
    <n v="32650"/>
    <s v="Asian"/>
    <s v="Married"/>
    <s v="Fully Meets"/>
    <n v="4"/>
  </r>
  <r>
    <n v="2500"/>
    <s v="Annabelle"/>
    <s v="Frederick"/>
    <d v="2019-07-25T00:00:00"/>
    <x v="0"/>
    <x v="0"/>
    <x v="0"/>
    <x v="17"/>
    <s v="John Vaughn"/>
    <s v="annabelle.frederick@bilearner.com"/>
    <s v="BPC"/>
    <s v="Active"/>
    <s v="Full-Time"/>
    <s v="Zone C"/>
    <s v="Part-Time"/>
    <s v="Unk"/>
    <m/>
    <x v="4"/>
    <s v="Field Operations"/>
    <d v="1948-06-17T00:00:00"/>
    <x v="1965"/>
    <s v="70-79"/>
    <s v="MA"/>
    <s v="Laborer"/>
    <x v="1"/>
    <n v="27273"/>
    <s v="Hispanic"/>
    <s v="Married"/>
    <s v="Fully Meets"/>
    <n v="2"/>
  </r>
  <r>
    <n v="2501"/>
    <s v="Joy"/>
    <s v="Sellers"/>
    <d v="2022-12-25T00:00:00"/>
    <x v="0"/>
    <x v="0"/>
    <x v="0"/>
    <x v="17"/>
    <s v="Jennifer Graves"/>
    <s v="joy.sellers@bilearner.com"/>
    <s v="CCDR"/>
    <s v="Active"/>
    <s v="Full-Time"/>
    <s v="Zone A"/>
    <s v="Temporary"/>
    <s v="Unk"/>
    <m/>
    <x v="4"/>
    <s v="Finance &amp; Accounting"/>
    <d v="1952-10-12T00:00:00"/>
    <x v="1966"/>
    <s v="70-79"/>
    <s v="MA"/>
    <s v="Manager"/>
    <x v="1"/>
    <n v="89368"/>
    <s v="Black"/>
    <s v="Divorced"/>
    <s v="Fully Meets"/>
    <n v="2"/>
  </r>
  <r>
    <n v="2502"/>
    <s v="Charlie"/>
    <s v="Brady"/>
    <d v="2019-01-27T00:00:00"/>
    <x v="0"/>
    <x v="0"/>
    <x v="0"/>
    <x v="17"/>
    <s v="Sandra Rodriguez"/>
    <s v="charlie.brady@bilearner.com"/>
    <s v="SVG"/>
    <s v="Active"/>
    <s v="Part-Time"/>
    <s v="Zone C"/>
    <s v="Temporary"/>
    <s v="Unk"/>
    <m/>
    <x v="4"/>
    <s v="Wireline Construction"/>
    <d v="1999-06-06T00:00:00"/>
    <x v="1967"/>
    <s v="20-29"/>
    <s v="MA"/>
    <s v="Supervisor"/>
    <x v="1"/>
    <n v="25819"/>
    <s v="White"/>
    <s v="Divorced"/>
    <s v="Fully Meets"/>
    <n v="2"/>
  </r>
  <r>
    <n v="2503"/>
    <s v="Ally"/>
    <s v="Goodman"/>
    <d v="2021-12-26T00:00:00"/>
    <x v="673"/>
    <x v="21"/>
    <x v="1"/>
    <x v="28"/>
    <s v="Sean Wong"/>
    <s v="ally.goodman@bilearner.com"/>
    <s v="PL"/>
    <s v="Active"/>
    <s v="Contract"/>
    <s v="Zone C"/>
    <s v="Temporary"/>
    <s v="Voluntary"/>
    <s v="Determine yes action college."/>
    <x v="2"/>
    <s v="General - Con"/>
    <d v="1949-12-23T00:00:00"/>
    <x v="1968"/>
    <s v="70-79"/>
    <s v="MA"/>
    <s v="Clerk"/>
    <x v="1"/>
    <n v="6113"/>
    <s v="White"/>
    <s v="Married"/>
    <s v="Fully Meets"/>
    <n v="5"/>
  </r>
  <r>
    <n v="2504"/>
    <s v="Vanessa"/>
    <s v="Zuniga"/>
    <d v="2023-01-12T00:00:00"/>
    <x v="0"/>
    <x v="0"/>
    <x v="0"/>
    <x v="31"/>
    <s v="Nathan Espinoza"/>
    <s v="vanessa.zuniga@bilearner.com"/>
    <s v="BPC"/>
    <s v="Active"/>
    <s v="Full-Time"/>
    <s v="Zone A"/>
    <s v="Part-Time"/>
    <s v="Unk"/>
    <m/>
    <x v="2"/>
    <s v="Engineers"/>
    <d v="1976-02-16T00:00:00"/>
    <x v="1969"/>
    <s v="40-49"/>
    <s v="MA"/>
    <s v="Engineer"/>
    <x v="1"/>
    <n v="60048"/>
    <s v="Black"/>
    <s v="Single"/>
    <s v="Fully Meets"/>
    <n v="4"/>
  </r>
  <r>
    <n v="2505"/>
    <s v="Carleigh"/>
    <s v="Hendricks"/>
    <d v="2019-07-02T00:00:00"/>
    <x v="0"/>
    <x v="0"/>
    <x v="0"/>
    <x v="29"/>
    <s v="Kyle Day"/>
    <s v="carleigh.hendricks@bilearner.com"/>
    <s v="CCDR"/>
    <s v="Active"/>
    <s v="Contract"/>
    <s v="Zone B"/>
    <s v="Temporary"/>
    <s v="Unk"/>
    <m/>
    <x v="2"/>
    <s v="Splicing"/>
    <d v="1988-05-01T00:00:00"/>
    <x v="1970"/>
    <s v="30-39"/>
    <s v="MA"/>
    <s v="Tester"/>
    <x v="1"/>
    <n v="23929"/>
    <s v="Asian"/>
    <s v="Single"/>
    <s v="Fully Meets"/>
    <n v="1"/>
  </r>
  <r>
    <n v="2506"/>
    <s v="Trey"/>
    <s v="Johnston"/>
    <d v="2022-06-30T00:00:00"/>
    <x v="0"/>
    <x v="0"/>
    <x v="0"/>
    <x v="30"/>
    <s v="Jacob Robinson"/>
    <s v="trey.johnston@bilearner.com"/>
    <s v="SVG"/>
    <s v="Active"/>
    <s v="Full-Time"/>
    <s v="Zone C"/>
    <s v="Full-Time"/>
    <s v="Unk"/>
    <m/>
    <x v="2"/>
    <s v="Field Operations"/>
    <d v="1947-07-12T00:00:00"/>
    <x v="1971"/>
    <s v="70-79"/>
    <s v="MA"/>
    <s v="Groundman"/>
    <x v="1"/>
    <n v="76072"/>
    <s v="White"/>
    <s v="Single"/>
    <s v="Fully Meets"/>
    <n v="5"/>
  </r>
  <r>
    <n v="2507"/>
    <s v="Adalyn"/>
    <s v="Hess"/>
    <d v="2023-01-05T00:00:00"/>
    <x v="495"/>
    <x v="11"/>
    <x v="1"/>
    <x v="24"/>
    <s v="Kimberly Moore"/>
    <s v="adalyn.hess@bilearner.com"/>
    <s v="CCDR"/>
    <s v="Terminated for Cause"/>
    <s v="Part-Time"/>
    <s v="Zone B"/>
    <s v="Temporary"/>
    <s v="Resignation"/>
    <s v="Space west energy week our federal operation."/>
    <x v="2"/>
    <s v="Aerial"/>
    <d v="1985-09-06T00:00:00"/>
    <x v="1972"/>
    <s v="40-49"/>
    <s v="MA"/>
    <s v="Foreman"/>
    <x v="0"/>
    <n v="93702"/>
    <s v="White"/>
    <s v="Single"/>
    <s v="Fully Meets"/>
    <n v="5"/>
  </r>
  <r>
    <n v="2508"/>
    <s v="Selina"/>
    <s v="Tapia"/>
    <d v="2018-11-18T00:00:00"/>
    <x v="0"/>
    <x v="0"/>
    <x v="0"/>
    <x v="24"/>
    <s v="Kelsey Cochran"/>
    <s v="selina.tapia@bilearner.com"/>
    <s v="SVG"/>
    <s v="Active"/>
    <s v="Full-Time"/>
    <s v="Zone A"/>
    <s v="Part-Time"/>
    <s v="Unk"/>
    <m/>
    <x v="2"/>
    <s v="Field Operations"/>
    <d v="1972-06-20T00:00:00"/>
    <x v="1973"/>
    <s v="50-59"/>
    <s v="MA"/>
    <s v="Technician"/>
    <x v="1"/>
    <n v="96865"/>
    <s v="Other"/>
    <s v="Single"/>
    <s v="Fully Meets"/>
    <n v="5"/>
  </r>
  <r>
    <n v="2509"/>
    <s v="Madeleine"/>
    <s v="Paul"/>
    <d v="2020-09-21T00:00:00"/>
    <x v="400"/>
    <x v="14"/>
    <x v="1"/>
    <x v="17"/>
    <s v="Abigail Reynolds"/>
    <s v="madeleine.paul@bilearner.com"/>
    <s v="EW"/>
    <s v="Active"/>
    <s v="Part-Time"/>
    <s v="Zone C"/>
    <s v="Full-Time"/>
    <s v="Involuntary"/>
    <s v="Resource concern production level good happy."/>
    <x v="4"/>
    <s v="Billable Consultants"/>
    <d v="1998-03-19T00:00:00"/>
    <x v="906"/>
    <s v="20-29"/>
    <s v="MA"/>
    <s v="Engineer"/>
    <x v="0"/>
    <n v="68690"/>
    <s v="Hispanic"/>
    <s v="Married"/>
    <s v="Fully Meets"/>
    <n v="2"/>
  </r>
  <r>
    <n v="2510"/>
    <s v="Ronald"/>
    <s v="Lamb"/>
    <d v="2019-11-25T00:00:00"/>
    <x v="53"/>
    <x v="32"/>
    <x v="1"/>
    <x v="17"/>
    <s v="Mitchell Oliver"/>
    <s v="ronald.lamb@bilearner.com"/>
    <s v="MSC"/>
    <s v="Active"/>
    <s v="Contract"/>
    <s v="Zone C"/>
    <s v="Temporary"/>
    <s v="Retirement"/>
    <s v="Radio fight consumer senior traditional himself."/>
    <x v="4"/>
    <s v="Aerial"/>
    <d v="1988-03-24T00:00:00"/>
    <x v="1974"/>
    <s v="30-39"/>
    <s v="MA"/>
    <s v="Lineman"/>
    <x v="1"/>
    <n v="87866"/>
    <s v="Asian"/>
    <s v="Single"/>
    <s v="Fully Meets"/>
    <n v="1"/>
  </r>
  <r>
    <n v="2511"/>
    <s v="Ernesto"/>
    <s v="Beltran"/>
    <d v="2021-02-05T00:00:00"/>
    <x v="241"/>
    <x v="24"/>
    <x v="1"/>
    <x v="17"/>
    <s v="Edwin Sparks"/>
    <s v="ernesto.beltran@bilearner.com"/>
    <s v="NEL"/>
    <s v="Active"/>
    <s v="Full-Time"/>
    <s v="Zone C"/>
    <s v="Part-Time"/>
    <s v="Involuntary"/>
    <s v="Show step student add. Name deal take last."/>
    <x v="4"/>
    <s v="Engineers"/>
    <d v="1946-12-27T00:00:00"/>
    <x v="1975"/>
    <s v="70-79"/>
    <s v="MA"/>
    <s v="Technician"/>
    <x v="1"/>
    <n v="9299"/>
    <s v="Asian"/>
    <s v="Single"/>
    <s v="Fully Meets"/>
    <n v="4"/>
  </r>
  <r>
    <n v="2512"/>
    <s v="Lawrence"/>
    <s v="Obrien"/>
    <d v="2023-04-16T00:00:00"/>
    <x v="674"/>
    <x v="21"/>
    <x v="1"/>
    <x v="17"/>
    <s v="Pamela Robbins"/>
    <s v="lawrence.obrien@bilearner.com"/>
    <s v="PL"/>
    <s v="Active"/>
    <s v="Part-Time"/>
    <s v="Zone B"/>
    <s v="Temporary"/>
    <s v="Retirement"/>
    <s v="May dream may apply involve natural."/>
    <x v="4"/>
    <s v="Field Operations"/>
    <d v="1967-03-06T00:00:00"/>
    <x v="1976"/>
    <s v="50-59"/>
    <s v="MA"/>
    <s v="Laborer"/>
    <x v="1"/>
    <n v="25059"/>
    <s v="Hispanic"/>
    <s v="Widowed"/>
    <s v="Fully Meets"/>
    <n v="4"/>
  </r>
  <r>
    <n v="2513"/>
    <s v="Trinity"/>
    <s v="Estes"/>
    <d v="2021-08-19T00:00:00"/>
    <x v="675"/>
    <x v="34"/>
    <x v="1"/>
    <x v="28"/>
    <s v="Laura Goodman"/>
    <s v="trinity.estes@bilearner.com"/>
    <s v="PYZ"/>
    <s v="Active"/>
    <s v="Full-Time"/>
    <s v="Zone A"/>
    <s v="Full-Time"/>
    <s v="Involuntary"/>
    <s v="Fine father forget two pay sort before dinner."/>
    <x v="2"/>
    <s v="General - Eng"/>
    <d v="1941-10-18T00:00:00"/>
    <x v="1977"/>
    <s v="80-89"/>
    <s v="MA"/>
    <s v="Engineer"/>
    <x v="1"/>
    <n v="6272"/>
    <s v="Asian"/>
    <s v="Divorced"/>
    <s v="Fully Meets"/>
    <n v="2"/>
  </r>
  <r>
    <n v="2514"/>
    <s v="Amina"/>
    <s v="Bush"/>
    <d v="2022-01-14T00:00:00"/>
    <x v="0"/>
    <x v="0"/>
    <x v="0"/>
    <x v="31"/>
    <s v="Jeffrey Frazier"/>
    <s v="amina.bush@bilearner.com"/>
    <s v="PL"/>
    <s v="Active"/>
    <s v="Part-Time"/>
    <s v="Zone A"/>
    <s v="Full-Time"/>
    <s v="Unk"/>
    <m/>
    <x v="2"/>
    <s v="Engineers"/>
    <d v="1957-09-09T00:00:00"/>
    <x v="1978"/>
    <s v="60-69"/>
    <s v="MA"/>
    <s v="Engineer"/>
    <x v="1"/>
    <n v="28525"/>
    <s v="White"/>
    <s v="Single"/>
    <s v="Fully Meets"/>
    <n v="1"/>
  </r>
  <r>
    <n v="2515"/>
    <s v="Mayra"/>
    <s v="Lynn"/>
    <d v="2018-09-11T00:00:00"/>
    <x v="0"/>
    <x v="0"/>
    <x v="0"/>
    <x v="29"/>
    <s v="Michael Perez"/>
    <s v="mayra.lynn@bilearner.com"/>
    <s v="NEL"/>
    <s v="Active"/>
    <s v="Contract"/>
    <s v="Zone A"/>
    <s v="Full-Time"/>
    <s v="Unk"/>
    <m/>
    <x v="2"/>
    <s v="General - Sga"/>
    <d v="1996-06-10T00:00:00"/>
    <x v="1979"/>
    <s v="20-29"/>
    <s v="MA"/>
    <s v="Administrator"/>
    <x v="1"/>
    <n v="88143"/>
    <s v="Hispanic"/>
    <s v="Single"/>
    <s v="Fully Meets"/>
    <n v="4"/>
  </r>
  <r>
    <n v="2516"/>
    <s v="Ally"/>
    <s v="Brennan"/>
    <d v="2022-02-18T00:00:00"/>
    <x v="0"/>
    <x v="0"/>
    <x v="0"/>
    <x v="30"/>
    <s v="Robert Cannon"/>
    <s v="ally.brennan@bilearner.com"/>
    <s v="MSC"/>
    <s v="Active"/>
    <s v="Full-Time"/>
    <s v="Zone C"/>
    <s v="Temporary"/>
    <s v="Unk"/>
    <m/>
    <x v="2"/>
    <s v="Field Operations"/>
    <d v="1989-07-25T00:00:00"/>
    <x v="1980"/>
    <s v="30-39"/>
    <s v="MA"/>
    <s v="Laborer"/>
    <x v="1"/>
    <n v="41482"/>
    <s v="Hispanic"/>
    <s v="Widowed"/>
    <s v="Fully Meets"/>
    <n v="5"/>
  </r>
  <r>
    <n v="2517"/>
    <s v="Alina"/>
    <s v="Benson"/>
    <d v="2019-12-01T00:00:00"/>
    <x v="244"/>
    <x v="51"/>
    <x v="1"/>
    <x v="24"/>
    <s v="Mario Ellis"/>
    <s v="alina.benson@bilearner.com"/>
    <s v="CCDR"/>
    <s v="Active"/>
    <s v="Full-Time"/>
    <s v="Zone A"/>
    <s v="Full-Time"/>
    <s v="Retirement"/>
    <s v="Carry threat by whose ok grow information."/>
    <x v="2"/>
    <s v="Aerial"/>
    <d v="1963-02-10T00:00:00"/>
    <x v="1981"/>
    <s v="60-69"/>
    <s v="MA"/>
    <s v="Laborer"/>
    <x v="1"/>
    <n v="20916"/>
    <s v="Asian"/>
    <s v="Single"/>
    <s v="Fully Meets"/>
    <n v="2"/>
  </r>
  <r>
    <n v="2518"/>
    <s v="Rebekah"/>
    <s v="Delacruz"/>
    <d v="2021-02-28T00:00:00"/>
    <x v="94"/>
    <x v="3"/>
    <x v="1"/>
    <x v="24"/>
    <s v="Christina Barnes"/>
    <s v="rebekah.delacruz@bilearner.com"/>
    <s v="SVG"/>
    <s v="Active"/>
    <s v="Full-Time"/>
    <s v="Zone A"/>
    <s v="Full-Time"/>
    <s v="Voluntary"/>
    <s v="Behind person those information road."/>
    <x v="2"/>
    <s v="Wireline Construction"/>
    <d v="1963-12-26T00:00:00"/>
    <x v="1982"/>
    <s v="60-69"/>
    <s v="MA"/>
    <s v="Laborer"/>
    <x v="1"/>
    <n v="53499"/>
    <s v="White"/>
    <s v="Widowed"/>
    <s v="Fully Meets"/>
    <n v="4"/>
  </r>
  <r>
    <n v="2519"/>
    <s v="Melody"/>
    <s v="Wright"/>
    <d v="2021-11-13T00:00:00"/>
    <x v="0"/>
    <x v="0"/>
    <x v="0"/>
    <x v="17"/>
    <s v="Julia Johnson"/>
    <s v="melody.wright@bilearner.com"/>
    <s v="NEL"/>
    <s v="Active"/>
    <s v="Part-Time"/>
    <s v="Zone A"/>
    <s v="Part-Time"/>
    <s v="Unk"/>
    <m/>
    <x v="4"/>
    <s v="Splicing"/>
    <d v="1963-05-14T00:00:00"/>
    <x v="1983"/>
    <s v="60-69"/>
    <s v="MA"/>
    <s v="Splicer"/>
    <x v="0"/>
    <n v="32395"/>
    <s v="White"/>
    <s v="Married"/>
    <s v="Fully Meets"/>
    <n v="4"/>
  </r>
  <r>
    <n v="2520"/>
    <s v="Richard"/>
    <s v="Oconnell"/>
    <d v="2020-09-27T00:00:00"/>
    <x v="0"/>
    <x v="0"/>
    <x v="0"/>
    <x v="17"/>
    <s v="Kristin Andrews"/>
    <s v="richard.oconnell@bilearner.com"/>
    <s v="PL"/>
    <s v="Active"/>
    <s v="Part-Time"/>
    <s v="Zone C"/>
    <s v="Part-Time"/>
    <s v="Unk"/>
    <m/>
    <x v="4"/>
    <s v="Project Management - Con"/>
    <d v="1948-06-17T00:00:00"/>
    <x v="1965"/>
    <s v="70-79"/>
    <s v="MA"/>
    <s v="Coordinator"/>
    <x v="1"/>
    <n v="47987"/>
    <s v="Asian"/>
    <s v="Divorced"/>
    <s v="Fully Meets"/>
    <n v="1"/>
  </r>
  <r>
    <n v="2521"/>
    <s v="Olivia"/>
    <s v="Goodman"/>
    <d v="2022-09-03T00:00:00"/>
    <x v="0"/>
    <x v="0"/>
    <x v="0"/>
    <x v="17"/>
    <s v="Kim Murphy"/>
    <s v="olivia.goodman@bilearner.com"/>
    <s v="BPC"/>
    <s v="Active"/>
    <s v="Contract"/>
    <s v="Zone C"/>
    <s v="Temporary"/>
    <s v="Unk"/>
    <m/>
    <x v="4"/>
    <s v="Engineers"/>
    <d v="1954-08-24T00:00:00"/>
    <x v="1984"/>
    <s v="70-79"/>
    <s v="MA"/>
    <s v="Engineer"/>
    <x v="1"/>
    <n v="74262"/>
    <s v="White"/>
    <s v="Divorced"/>
    <s v="Fully Meets"/>
    <n v="1"/>
  </r>
  <r>
    <n v="2522"/>
    <s v="Zaniyah"/>
    <s v="Parks"/>
    <d v="2020-10-09T00:00:00"/>
    <x v="676"/>
    <x v="10"/>
    <x v="1"/>
    <x v="28"/>
    <s v="Jeffrey Santana"/>
    <s v="zaniyah.parks@bilearner.com"/>
    <s v="PL"/>
    <s v="Active"/>
    <s v="Full-Time"/>
    <s v="Zone C"/>
    <s v="Temporary"/>
    <s v="Voluntary"/>
    <s v="Difference wide news north we."/>
    <x v="2"/>
    <s v="Field Operations"/>
    <d v="1949-01-21T00:00:00"/>
    <x v="1985"/>
    <s v="70-79"/>
    <s v="MA"/>
    <s v="Driller"/>
    <x v="1"/>
    <n v="54386"/>
    <s v="Other"/>
    <s v="Married"/>
    <s v="Fully Meets"/>
    <n v="4"/>
  </r>
  <r>
    <n v="2523"/>
    <s v="Maximilian"/>
    <s v="Williamson"/>
    <d v="2021-11-06T00:00:00"/>
    <x v="0"/>
    <x v="0"/>
    <x v="0"/>
    <x v="31"/>
    <s v="Elizabeth Pope"/>
    <s v="maximilian.williamson@bilearner.com"/>
    <s v="BPC"/>
    <s v="Active"/>
    <s v="Full-Time"/>
    <s v="Zone A"/>
    <s v="Temporary"/>
    <s v="Unk"/>
    <m/>
    <x v="2"/>
    <s v="General - Con"/>
    <d v="1970-09-08T00:00:00"/>
    <x v="1986"/>
    <s v="50-59"/>
    <s v="MA"/>
    <s v="Lineman"/>
    <x v="1"/>
    <n v="25953"/>
    <s v="Hispanic"/>
    <s v="Single"/>
    <s v="Fully Meets"/>
    <n v="5"/>
  </r>
  <r>
    <n v="2524"/>
    <s v="Serena"/>
    <s v="Barajas"/>
    <d v="2023-06-24T00:00:00"/>
    <x v="0"/>
    <x v="0"/>
    <x v="0"/>
    <x v="29"/>
    <s v="Sheila Estrada"/>
    <s v="serena.barajas@bilearner.com"/>
    <s v="CCDR"/>
    <s v="Active"/>
    <s v="Contract"/>
    <s v="Zone A"/>
    <s v="Part-Time"/>
    <s v="Unk"/>
    <m/>
    <x v="2"/>
    <s v="Finance &amp; Accounting"/>
    <d v="1969-03-17T00:00:00"/>
    <x v="1987"/>
    <s v="50-59"/>
    <s v="MA"/>
    <s v="Manager"/>
    <x v="1"/>
    <n v="88225"/>
    <s v="Black"/>
    <s v="Married"/>
    <s v="Fully Meets"/>
    <n v="1"/>
  </r>
  <r>
    <n v="2525"/>
    <s v="Larry"/>
    <s v="Novak"/>
    <d v="2021-09-15T00:00:00"/>
    <x v="508"/>
    <x v="37"/>
    <x v="1"/>
    <x v="30"/>
    <s v="Zachary Higgins"/>
    <s v="larry.novak@bilearner.com"/>
    <s v="SVG"/>
    <s v="Active"/>
    <s v="Full-Time"/>
    <s v="Zone B"/>
    <s v="Full-Time"/>
    <s v="Retirement"/>
    <s v="Executive might picture speech light."/>
    <x v="1"/>
    <s v="General - Con"/>
    <d v="1952-02-07T00:00:00"/>
    <x v="1988"/>
    <s v="70-79"/>
    <s v="MA"/>
    <s v="Lineman"/>
    <x v="1"/>
    <n v="11241"/>
    <s v="Other"/>
    <s v="Married"/>
    <s v="Fully Meets"/>
    <n v="2"/>
  </r>
  <r>
    <n v="2526"/>
    <s v="Kadyn"/>
    <s v="Marsh"/>
    <d v="2022-10-14T00:00:00"/>
    <x v="0"/>
    <x v="0"/>
    <x v="0"/>
    <x v="24"/>
    <s v="Anthony Harris"/>
    <s v="kadyn.marsh@bilearner.com"/>
    <s v="NEL"/>
    <s v="Active"/>
    <s v="Contract"/>
    <s v="Zone C"/>
    <s v="Part-Time"/>
    <s v="Unk"/>
    <m/>
    <x v="2"/>
    <s v="Engineers"/>
    <d v="1964-03-28T00:00:00"/>
    <x v="1989"/>
    <s v="60-69"/>
    <s v="MA"/>
    <s v="Engineer"/>
    <x v="0"/>
    <n v="88079"/>
    <s v="Other"/>
    <s v="Single"/>
    <s v="Fully Meets"/>
    <n v="1"/>
  </r>
  <r>
    <n v="2527"/>
    <s v="Nylah"/>
    <s v="Hood"/>
    <d v="2019-07-22T00:00:00"/>
    <x v="0"/>
    <x v="0"/>
    <x v="0"/>
    <x v="24"/>
    <s v="Brenda Salas"/>
    <s v="nylah.hood@bilearner.com"/>
    <s v="PL"/>
    <s v="Active"/>
    <s v="Full-Time"/>
    <s v="Zone A"/>
    <s v="Temporary"/>
    <s v="Unk"/>
    <m/>
    <x v="2"/>
    <s v="Engineers"/>
    <d v="1991-06-14T00:00:00"/>
    <x v="1990"/>
    <s v="30-39"/>
    <s v="MA"/>
    <s v="Project Manager"/>
    <x v="1"/>
    <n v="61715"/>
    <s v="Asian"/>
    <s v="Married"/>
    <s v="Fully Meets"/>
    <n v="2"/>
  </r>
  <r>
    <n v="2528"/>
    <s v="Rigoberto"/>
    <s v="Allen"/>
    <d v="2023-03-20T00:00:00"/>
    <x v="609"/>
    <x v="21"/>
    <x v="1"/>
    <x v="24"/>
    <s v="Melvin Mitchell"/>
    <s v="rigoberto.allen@bilearner.com"/>
    <s v="PYZ"/>
    <s v="Active"/>
    <s v="Part-Time"/>
    <s v="Zone C"/>
    <s v="Part-Time"/>
    <s v="Retirement"/>
    <s v="Southern alone father state."/>
    <x v="2"/>
    <s v="Project Management - Con"/>
    <d v="1985-06-09T00:00:00"/>
    <x v="1991"/>
    <s v="40-49"/>
    <s v="MA"/>
    <s v="Coordinator"/>
    <x v="1"/>
    <n v="78254"/>
    <s v="White"/>
    <s v="Married"/>
    <s v="Fully Meets"/>
    <n v="1"/>
  </r>
  <r>
    <n v="2529"/>
    <s v="Gabriella"/>
    <s v="Clements"/>
    <d v="2022-05-02T00:00:00"/>
    <x v="0"/>
    <x v="0"/>
    <x v="0"/>
    <x v="17"/>
    <s v="Angela Boyle"/>
    <s v="gabriella.clements@bilearner.com"/>
    <s v="NEL"/>
    <s v="Active"/>
    <s v="Full-Time"/>
    <s v="Zone B"/>
    <s v="Part-Time"/>
    <s v="Unk"/>
    <m/>
    <x v="4"/>
    <s v="Underground"/>
    <d v="1953-05-17T00:00:00"/>
    <x v="1992"/>
    <s v="70-79"/>
    <s v="MA"/>
    <s v="Operator"/>
    <x v="0"/>
    <n v="53709"/>
    <s v="Other"/>
    <s v="Single"/>
    <s v="Fully Meets"/>
    <n v="2"/>
  </r>
  <r>
    <n v="2530"/>
    <s v="Hana"/>
    <s v="Lucero"/>
    <d v="2022-10-20T00:00:00"/>
    <x v="107"/>
    <x v="27"/>
    <x v="1"/>
    <x v="17"/>
    <s v="Mr. John Long"/>
    <s v="hana.lucero@bilearner.com"/>
    <s v="PL"/>
    <s v="Active"/>
    <s v="Part-Time"/>
    <s v="Zone C"/>
    <s v="Temporary"/>
    <s v="Retirement"/>
    <s v="Scientist strong team civil quality."/>
    <x v="4"/>
    <s v="Yard (Material Handling)"/>
    <d v="1980-04-11T00:00:00"/>
    <x v="1993"/>
    <s v="40-49"/>
    <s v="MA"/>
    <s v="Attendant"/>
    <x v="1"/>
    <n v="75065"/>
    <s v="White"/>
    <s v="Divorced"/>
    <s v="Fully Meets"/>
    <n v="2"/>
  </r>
  <r>
    <n v="2531"/>
    <s v="Luciana"/>
    <s v="Gill"/>
    <d v="2023-07-24T00:00:00"/>
    <x v="67"/>
    <x v="11"/>
    <x v="1"/>
    <x v="17"/>
    <s v="Mary Thomas"/>
    <s v="luciana.gill@bilearner.com"/>
    <s v="BPC"/>
    <s v="Active"/>
    <s v="Part-Time"/>
    <s v="Zone B"/>
    <s v="Full-Time"/>
    <s v="Voluntary"/>
    <s v="Open several spring mouth."/>
    <x v="4"/>
    <s v="Executive"/>
    <d v="1951-05-21T00:00:00"/>
    <x v="1994"/>
    <s v="70-79"/>
    <s v="MA"/>
    <s v="Manager"/>
    <x v="1"/>
    <n v="10274"/>
    <s v="Black"/>
    <s v="Widowed"/>
    <s v="Fully Meets"/>
    <n v="2"/>
  </r>
  <r>
    <n v="2532"/>
    <s v="Demetrius"/>
    <s v="Cooley"/>
    <d v="2020-07-18T00:00:00"/>
    <x v="0"/>
    <x v="0"/>
    <x v="0"/>
    <x v="28"/>
    <s v="Lisa Holloway DDS"/>
    <s v="demetrius.cooley@bilearner.com"/>
    <s v="NEL"/>
    <s v="Active"/>
    <s v="Contract"/>
    <s v="Zone A"/>
    <s v="Part-Time"/>
    <s v="Unk"/>
    <m/>
    <x v="2"/>
    <s v="General - Con"/>
    <d v="1972-09-04T00:00:00"/>
    <x v="1995"/>
    <s v="50-59"/>
    <s v="MA"/>
    <s v="Technician"/>
    <x v="1"/>
    <n v="85461"/>
    <s v="Other"/>
    <s v="Widowed"/>
    <s v="Fully Meets"/>
    <n v="4"/>
  </r>
  <r>
    <n v="2533"/>
    <s v="Chandler"/>
    <s v="Reynolds"/>
    <d v="2021-05-05T00:00:00"/>
    <x v="0"/>
    <x v="0"/>
    <x v="0"/>
    <x v="28"/>
    <s v="Lauren Baker"/>
    <s v="chandler.reynolds@bilearner.com"/>
    <s v="PL"/>
    <s v="Active"/>
    <s v="Full-Time"/>
    <s v="Zone A"/>
    <s v="Temporary"/>
    <s v="Unk"/>
    <m/>
    <x v="2"/>
    <s v="Field Operations"/>
    <d v="1966-06-13T00:00:00"/>
    <x v="1996"/>
    <s v="50-59"/>
    <s v="MA"/>
    <s v="Technician"/>
    <x v="1"/>
    <n v="53235"/>
    <s v="White"/>
    <s v="Divorced"/>
    <s v="Fully Meets"/>
    <n v="1"/>
  </r>
  <r>
    <n v="2534"/>
    <s v="Iyana"/>
    <s v="Benjamin"/>
    <d v="2019-04-15T00:00:00"/>
    <x v="677"/>
    <x v="7"/>
    <x v="1"/>
    <x v="31"/>
    <s v="Scott Moore"/>
    <s v="iyana.benjamin@bilearner.com"/>
    <s v="BPC"/>
    <s v="Active"/>
    <s v="Part-Time"/>
    <s v="Zone B"/>
    <s v="Temporary"/>
    <s v="Retirement"/>
    <s v="Manager since future contain play."/>
    <x v="2"/>
    <s v="Project Management - Con"/>
    <d v="1960-07-05T00:00:00"/>
    <x v="1997"/>
    <s v="60-69"/>
    <s v="MA"/>
    <s v="Coordinator"/>
    <x v="1"/>
    <n v="96561"/>
    <s v="Other"/>
    <s v="Divorced"/>
    <s v="Fully Meets"/>
    <n v="1"/>
  </r>
  <r>
    <n v="2535"/>
    <s v="Antoine"/>
    <s v="Haney"/>
    <d v="2020-08-24T00:00:00"/>
    <x v="503"/>
    <x v="30"/>
    <x v="1"/>
    <x v="29"/>
    <s v="David Roberts"/>
    <s v="antoine.haney@bilearner.com"/>
    <s v="CCDR"/>
    <s v="Active"/>
    <s v="Contract"/>
    <s v="Zone B"/>
    <s v="Part-Time"/>
    <s v="Resignation"/>
    <s v="Well energy step may."/>
    <x v="1"/>
    <s v="Field Operations"/>
    <d v="1978-09-22T00:00:00"/>
    <x v="1998"/>
    <s v="40-49"/>
    <s v="MA"/>
    <s v="Engineer"/>
    <x v="1"/>
    <n v="6563"/>
    <s v="Other"/>
    <s v="Single"/>
    <s v="Fully Meets"/>
    <n v="2"/>
  </r>
  <r>
    <n v="2536"/>
    <s v="Alfred"/>
    <s v="Rivas"/>
    <d v="2022-12-31T00:00:00"/>
    <x v="0"/>
    <x v="0"/>
    <x v="0"/>
    <x v="30"/>
    <s v="Randy Thomas"/>
    <s v="alfred.rivas@bilearner.com"/>
    <s v="SVG"/>
    <s v="Active"/>
    <s v="Contract"/>
    <s v="Zone C"/>
    <s v="Temporary"/>
    <s v="Unk"/>
    <m/>
    <x v="1"/>
    <s v="Field Operations"/>
    <d v="1951-02-03T00:00:00"/>
    <x v="1999"/>
    <s v="70-79"/>
    <s v="MA"/>
    <s v="Driller"/>
    <x v="1"/>
    <n v="67353"/>
    <s v="Hispanic"/>
    <s v="Married"/>
    <s v="Fully Meets"/>
    <n v="2"/>
  </r>
  <r>
    <n v="2537"/>
    <s v="Darien"/>
    <s v="Sawyer"/>
    <d v="2022-09-18T00:00:00"/>
    <x v="678"/>
    <x v="27"/>
    <x v="1"/>
    <x v="24"/>
    <s v="James Bradley"/>
    <s v="darien.sawyer@bilearner.com"/>
    <s v="PL"/>
    <s v="Active"/>
    <s v="Full-Time"/>
    <s v="Zone A"/>
    <s v="Full-Time"/>
    <s v="Involuntary"/>
    <s v="Positive might religious mouth else."/>
    <x v="2"/>
    <s v="Field Operations"/>
    <d v="1951-07-24T00:00:00"/>
    <x v="2000"/>
    <s v="70-79"/>
    <s v="MA"/>
    <s v="Tower Hand"/>
    <x v="0"/>
    <n v="73238"/>
    <s v="White"/>
    <s v="Single"/>
    <s v="Fully Meets"/>
    <n v="2"/>
  </r>
  <r>
    <n v="2538"/>
    <s v="Isaias"/>
    <s v="Pineda"/>
    <d v="2019-09-14T00:00:00"/>
    <x v="0"/>
    <x v="0"/>
    <x v="0"/>
    <x v="24"/>
    <s v="Ebony Shepard"/>
    <s v="isaias.pineda@bilearner.com"/>
    <s v="BPC"/>
    <s v="Active"/>
    <s v="Full-Time"/>
    <s v="Zone C"/>
    <s v="Part-Time"/>
    <s v="Unk"/>
    <m/>
    <x v="2"/>
    <s v="Wireline Construction"/>
    <d v="1986-02-19T00:00:00"/>
    <x v="1796"/>
    <s v="30-39"/>
    <s v="MA"/>
    <s v="Groundman"/>
    <x v="0"/>
    <n v="95322"/>
    <s v="Hispanic"/>
    <s v="Single"/>
    <s v="Fully Meets"/>
    <n v="5"/>
  </r>
  <r>
    <n v="2539"/>
    <s v="Casey"/>
    <s v="Bradford"/>
    <d v="2019-03-19T00:00:00"/>
    <x v="0"/>
    <x v="0"/>
    <x v="0"/>
    <x v="24"/>
    <s v="Michael Johnson"/>
    <s v="casey.bradford@bilearner.com"/>
    <s v="CCDR"/>
    <s v="Active"/>
    <s v="Part-Time"/>
    <s v="Zone B"/>
    <s v="Temporary"/>
    <s v="Unk"/>
    <m/>
    <x v="2"/>
    <s v="Wireline Construction"/>
    <d v="1953-10-04T00:00:00"/>
    <x v="2001"/>
    <s v="70-79"/>
    <s v="MA"/>
    <s v="Foreman"/>
    <x v="1"/>
    <n v="17448"/>
    <s v="Black"/>
    <s v="Married"/>
    <s v="Fully Meets"/>
    <n v="2"/>
  </r>
  <r>
    <n v="2540"/>
    <s v="London"/>
    <s v="Bautista"/>
    <d v="2022-10-18T00:00:00"/>
    <x v="48"/>
    <x v="8"/>
    <x v="1"/>
    <x v="16"/>
    <s v="Caroline Brooks"/>
    <s v="london.bautista@bilearner.com"/>
    <s v="CCDR"/>
    <s v="Active"/>
    <s v="Contract"/>
    <s v="Zone B"/>
    <s v="Part-Time"/>
    <s v="Resignation"/>
    <s v="Actually not sell one."/>
    <x v="4"/>
    <s v="Finance &amp; Accounting"/>
    <d v="1994-08-26T00:00:00"/>
    <x v="2002"/>
    <s v="30-39"/>
    <s v="MA"/>
    <s v="Svp"/>
    <x v="0"/>
    <n v="61856"/>
    <s v="Black"/>
    <s v="Divorced"/>
    <s v="Fully Meets"/>
    <n v="4"/>
  </r>
  <r>
    <n v="2541"/>
    <s v="Kayleigh"/>
    <s v="Davenport"/>
    <d v="2022-07-31T00:00:00"/>
    <x v="0"/>
    <x v="0"/>
    <x v="0"/>
    <x v="17"/>
    <s v="Pamela Stone"/>
    <s v="kayleigh.davenport@bilearner.com"/>
    <s v="EW"/>
    <s v="Active"/>
    <s v="Full-Time"/>
    <s v="Zone B"/>
    <s v="Temporary"/>
    <s v="Unk"/>
    <m/>
    <x v="4"/>
    <s v="Engineers"/>
    <d v="1973-01-09T00:00:00"/>
    <x v="1278"/>
    <s v="50-59"/>
    <s v="MA"/>
    <s v="Engineer"/>
    <x v="0"/>
    <n v="60675"/>
    <s v="Other"/>
    <s v="Married"/>
    <s v="Fully Meets"/>
    <n v="1"/>
  </r>
  <r>
    <n v="2542"/>
    <s v="Koen"/>
    <s v="Flores"/>
    <d v="2023-03-06T00:00:00"/>
    <x v="0"/>
    <x v="0"/>
    <x v="0"/>
    <x v="17"/>
    <s v="Amanda Nguyen"/>
    <s v="koen.flores@bilearner.com"/>
    <s v="MSC"/>
    <s v="Active"/>
    <s v="Part-Time"/>
    <s v="Zone A"/>
    <s v="Part-Time"/>
    <s v="Unk"/>
    <m/>
    <x v="4"/>
    <s v="Engineers"/>
    <d v="1959-09-01T00:00:00"/>
    <x v="2003"/>
    <s v="60-69"/>
    <s v="MA"/>
    <s v="Engineer"/>
    <x v="1"/>
    <n v="55449"/>
    <s v="Black"/>
    <s v="Single"/>
    <s v="Fully Meets"/>
    <n v="4"/>
  </r>
  <r>
    <n v="2543"/>
    <s v="Ernest"/>
    <s v="Finley"/>
    <d v="2019-01-30T00:00:00"/>
    <x v="148"/>
    <x v="7"/>
    <x v="1"/>
    <x v="17"/>
    <s v="Kenneth Berry"/>
    <s v="ernest.finley@bilearner.com"/>
    <s v="NEL"/>
    <s v="Voluntarily Terminated"/>
    <s v="Full-Time"/>
    <s v="Zone A"/>
    <s v="Full-Time"/>
    <s v="Resignation"/>
    <s v="First peace oil more last us. Front product many."/>
    <x v="4"/>
    <s v="General - Con"/>
    <d v="1991-12-25T00:00:00"/>
    <x v="219"/>
    <s v="30-39"/>
    <s v="MA"/>
    <s v="Operator"/>
    <x v="1"/>
    <n v="59271"/>
    <s v="White"/>
    <s v="Divorced"/>
    <s v="Fully Meets"/>
    <n v="2"/>
  </r>
  <r>
    <n v="2544"/>
    <s v="Wade"/>
    <s v="Hernandez"/>
    <d v="2023-05-22T00:00:00"/>
    <x v="309"/>
    <x v="21"/>
    <x v="1"/>
    <x v="28"/>
    <s v="Julie Howard"/>
    <s v="wade.hernandez@bilearner.com"/>
    <s v="SVG"/>
    <s v="Active"/>
    <s v="Full-Time"/>
    <s v="Zone C"/>
    <s v="Temporary"/>
    <s v="Voluntary"/>
    <s v="Black civil room chance. This mind find adult."/>
    <x v="2"/>
    <s v="Splicing"/>
    <d v="1946-04-14T00:00:00"/>
    <x v="2004"/>
    <s v="70-79"/>
    <s v="MA"/>
    <s v="Laborer"/>
    <x v="1"/>
    <n v="59420"/>
    <s v="White"/>
    <s v="Married"/>
    <s v="Fully Meets"/>
    <n v="1"/>
  </r>
  <r>
    <n v="2545"/>
    <s v="Odin"/>
    <s v="Key"/>
    <d v="2018-12-22T00:00:00"/>
    <x v="0"/>
    <x v="0"/>
    <x v="0"/>
    <x v="28"/>
    <s v="Michael Whitehead"/>
    <s v="odin.key@bilearner.com"/>
    <s v="PYZ"/>
    <s v="Active"/>
    <s v="Contract"/>
    <s v="Zone B"/>
    <s v="Full-Time"/>
    <s v="Unk"/>
    <m/>
    <x v="2"/>
    <s v="Project Management - Con"/>
    <d v="1951-10-08T00:00:00"/>
    <x v="2005"/>
    <s v="70-79"/>
    <s v="MA"/>
    <s v="Coordinator"/>
    <x v="1"/>
    <n v="57785"/>
    <s v="Hispanic"/>
    <s v="Widowed"/>
    <s v="Fully Meets"/>
    <n v="4"/>
  </r>
  <r>
    <n v="2546"/>
    <s v="Deven"/>
    <s v="Huff"/>
    <d v="2022-11-08T00:00:00"/>
    <x v="0"/>
    <x v="0"/>
    <x v="0"/>
    <x v="31"/>
    <s v="Martin Obrien"/>
    <s v="deven.huff@bilearner.com"/>
    <s v="PL"/>
    <s v="Active"/>
    <s v="Part-Time"/>
    <s v="Zone A"/>
    <s v="Part-Time"/>
    <s v="Unk"/>
    <m/>
    <x v="2"/>
    <s v="Finance &amp; Accounting"/>
    <d v="1990-02-14T00:00:00"/>
    <x v="2006"/>
    <s v="30-39"/>
    <s v="MA"/>
    <s v="Clerk"/>
    <x v="1"/>
    <n v="26419"/>
    <s v="Other"/>
    <s v="Married"/>
    <s v="Fully Meets"/>
    <n v="4"/>
  </r>
  <r>
    <n v="2547"/>
    <s v="Kenna"/>
    <s v="Simon"/>
    <d v="2021-07-03T00:00:00"/>
    <x v="0"/>
    <x v="0"/>
    <x v="0"/>
    <x v="29"/>
    <s v="Katherine Morgan"/>
    <s v="kenna.simon@bilearner.com"/>
    <s v="NEL"/>
    <s v="Active"/>
    <s v="Full-Time"/>
    <s v="Zone A"/>
    <s v="Temporary"/>
    <s v="Unk"/>
    <m/>
    <x v="1"/>
    <s v="General - Con"/>
    <d v="1970-07-15T00:00:00"/>
    <x v="2007"/>
    <s v="50-59"/>
    <s v="MA"/>
    <s v="Laborer"/>
    <x v="1"/>
    <n v="31784"/>
    <s v="Hispanic"/>
    <s v="Widowed"/>
    <s v="Fully Meets"/>
    <n v="4"/>
  </r>
  <r>
    <n v="2548"/>
    <s v="Luz"/>
    <s v="Garza"/>
    <d v="2018-11-14T00:00:00"/>
    <x v="679"/>
    <x v="47"/>
    <x v="1"/>
    <x v="24"/>
    <s v="Brittany Johnson"/>
    <s v="luz.garza@bilearner.com"/>
    <s v="PYZ"/>
    <s v="Active"/>
    <s v="Contract"/>
    <s v="Zone A"/>
    <s v="Temporary"/>
    <s v="Resignation"/>
    <s v="Win onto effect security instead."/>
    <x v="2"/>
    <s v="General - Sga"/>
    <d v="1954-02-16T00:00:00"/>
    <x v="2008"/>
    <s v="70-79"/>
    <s v="MA"/>
    <s v="Manager"/>
    <x v="0"/>
    <n v="70770"/>
    <s v="Other"/>
    <s v="Divorced"/>
    <s v="Fully Meets"/>
    <n v="1"/>
  </r>
  <r>
    <n v="2549"/>
    <s v="Tristan"/>
    <s v="Reed"/>
    <d v="2021-09-18T00:00:00"/>
    <x v="0"/>
    <x v="0"/>
    <x v="0"/>
    <x v="24"/>
    <s v="Robert Wilkerson"/>
    <s v="tristan.reed@bilearner.com"/>
    <s v="PL"/>
    <s v="Active"/>
    <s v="Contract"/>
    <s v="Zone A"/>
    <s v="Part-Time"/>
    <s v="Unk"/>
    <m/>
    <x v="2"/>
    <s v="Field Operations"/>
    <d v="1963-07-04T00:00:00"/>
    <x v="2009"/>
    <s v="60-69"/>
    <s v="MA"/>
    <s v="Project Manager"/>
    <x v="0"/>
    <n v="51516"/>
    <s v="White"/>
    <s v="Divorced"/>
    <s v="Fully Meets"/>
    <n v="5"/>
  </r>
  <r>
    <n v="2550"/>
    <s v="Beckett"/>
    <s v="Beck"/>
    <d v="2020-11-19T00:00:00"/>
    <x v="680"/>
    <x v="16"/>
    <x v="1"/>
    <x v="16"/>
    <s v="Mark Cole"/>
    <s v="beckett.beck@bilearner.com"/>
    <s v="WBL"/>
    <s v="Active"/>
    <s v="Contract"/>
    <s v="Zone A"/>
    <s v="Part-Time"/>
    <s v="Involuntary"/>
    <s v="Market remember too less bring simple sort."/>
    <x v="4"/>
    <s v="General - Con"/>
    <d v="1952-04-25T00:00:00"/>
    <x v="2010"/>
    <s v="70-79"/>
    <s v="MA"/>
    <s v="Flagger"/>
    <x v="0"/>
    <n v="69865"/>
    <s v="White"/>
    <s v="Widowed"/>
    <s v="Fully Meets"/>
    <n v="5"/>
  </r>
  <r>
    <n v="2551"/>
    <s v="Coby"/>
    <s v="Giles"/>
    <d v="2023-05-04T00:00:00"/>
    <x v="508"/>
    <x v="21"/>
    <x v="1"/>
    <x v="17"/>
    <s v="Edwin Chen"/>
    <s v="coby.giles@bilearner.com"/>
    <s v="NEL"/>
    <s v="Active"/>
    <s v="Full-Time"/>
    <s v="Zone B"/>
    <s v="Temporary"/>
    <s v="Voluntary"/>
    <s v="Will low work decade site."/>
    <x v="4"/>
    <s v="General - Con"/>
    <d v="1988-05-12T00:00:00"/>
    <x v="2011"/>
    <s v="30-39"/>
    <s v="MA"/>
    <s v="Manager"/>
    <x v="0"/>
    <n v="49964"/>
    <s v="Other"/>
    <s v="Widowed"/>
    <s v="Fully Meets"/>
    <n v="1"/>
  </r>
  <r>
    <n v="2552"/>
    <s v="Jalen"/>
    <s v="Jennings"/>
    <d v="2023-01-21T00:00:00"/>
    <x v="0"/>
    <x v="0"/>
    <x v="0"/>
    <x v="17"/>
    <s v="Nathan Vazquez"/>
    <s v="jalen.jennings@bilearner.com"/>
    <s v="PL"/>
    <s v="Active"/>
    <s v="Full-Time"/>
    <s v="Zone B"/>
    <s v="Temporary"/>
    <s v="Unk"/>
    <m/>
    <x v="4"/>
    <s v="Project Management - Con"/>
    <d v="1954-11-03T00:00:00"/>
    <x v="2012"/>
    <s v="70-79"/>
    <s v="MA"/>
    <s v="Foreman"/>
    <x v="1"/>
    <n v="72168"/>
    <s v="White"/>
    <s v="Single"/>
    <s v="Fully Meets"/>
    <n v="5"/>
  </r>
  <r>
    <n v="2553"/>
    <s v="Ralph"/>
    <s v="Barrera"/>
    <d v="2022-08-19T00:00:00"/>
    <x v="392"/>
    <x v="26"/>
    <x v="1"/>
    <x v="28"/>
    <s v="William Brown"/>
    <s v="ralph.barrera@bilearner.com"/>
    <s v="NEL"/>
    <s v="Active"/>
    <s v="Contract"/>
    <s v="Zone B"/>
    <s v="Part-Time"/>
    <s v="Resignation"/>
    <s v="Wife send office ball yourself it lot."/>
    <x v="2"/>
    <s v="Aerial"/>
    <d v="1973-10-09T00:00:00"/>
    <x v="2013"/>
    <s v="50-59"/>
    <s v="MA"/>
    <s v="Laborer"/>
    <x v="1"/>
    <n v="87974"/>
    <s v="Other"/>
    <s v="Divorced"/>
    <s v="Fully Meets"/>
    <n v="2"/>
  </r>
  <r>
    <n v="2554"/>
    <s v="Shania"/>
    <s v="Caldwell"/>
    <d v="2022-07-18T00:00:00"/>
    <x v="681"/>
    <x v="28"/>
    <x v="1"/>
    <x v="28"/>
    <s v="Dylan Brown"/>
    <s v="shania.caldwell@bilearner.com"/>
    <s v="PL"/>
    <s v="Active"/>
    <s v="Part-Time"/>
    <s v="Zone A"/>
    <s v="Full-Time"/>
    <s v="Voluntary"/>
    <s v="Do month risk college detail."/>
    <x v="2"/>
    <s v="General - Eng"/>
    <d v="1991-10-03T00:00:00"/>
    <x v="2014"/>
    <s v="30-39"/>
    <s v="MA"/>
    <s v="Engineer"/>
    <x v="1"/>
    <n v="2505"/>
    <s v="Hispanic"/>
    <s v="Widowed"/>
    <s v="Fully Meets"/>
    <n v="1"/>
  </r>
  <r>
    <n v="2555"/>
    <s v="Colby"/>
    <s v="Horne"/>
    <d v="2019-08-14T00:00:00"/>
    <x v="682"/>
    <x v="13"/>
    <x v="1"/>
    <x v="31"/>
    <s v="Victoria Munoz"/>
    <s v="colby.horne@bilearner.com"/>
    <s v="BPC"/>
    <s v="Active"/>
    <s v="Full-Time"/>
    <s v="Zone A"/>
    <s v="Temporary"/>
    <s v="Resignation"/>
    <s v="Mr opportunity dinner chance common."/>
    <x v="2"/>
    <s v="Wireless"/>
    <d v="1956-10-26T00:00:00"/>
    <x v="2015"/>
    <s v="60-69"/>
    <s v="MA"/>
    <s v="Foreman"/>
    <x v="1"/>
    <n v="6633"/>
    <s v="Other"/>
    <s v="Widowed"/>
    <s v="Fully Meets"/>
    <n v="2"/>
  </r>
  <r>
    <n v="2556"/>
    <s v="Kaiden"/>
    <s v="Cunningham"/>
    <d v="2020-12-10T00:00:00"/>
    <x v="424"/>
    <x v="3"/>
    <x v="1"/>
    <x v="29"/>
    <s v="John Smith"/>
    <s v="kaiden.cunningham@bilearner.com"/>
    <s v="CCDR"/>
    <s v="Active"/>
    <s v="Part-Time"/>
    <s v="Zone A"/>
    <s v="Full-Time"/>
    <s v="Voluntary"/>
    <s v="Develop together popular be."/>
    <x v="1"/>
    <s v="Project Management - Eng"/>
    <d v="1996-04-25T00:00:00"/>
    <x v="2016"/>
    <s v="20-29"/>
    <s v="MA"/>
    <s v="Manager"/>
    <x v="1"/>
    <n v="73638"/>
    <s v="White"/>
    <s v="Married"/>
    <s v="Fully Meets"/>
    <n v="2"/>
  </r>
  <r>
    <n v="2557"/>
    <s v="Davion"/>
    <s v="Vasquez"/>
    <d v="2019-09-20T00:00:00"/>
    <x v="0"/>
    <x v="0"/>
    <x v="0"/>
    <x v="24"/>
    <s v="Jo Ruiz"/>
    <s v="davion.vasquez@bilearner.com"/>
    <s v="MSC"/>
    <s v="Active"/>
    <s v="Full-Time"/>
    <s v="Zone B"/>
    <s v="Temporary"/>
    <s v="Unk"/>
    <m/>
    <x v="2"/>
    <s v="Engineers"/>
    <d v="1964-06-17T00:00:00"/>
    <x v="2017"/>
    <s v="60-69"/>
    <s v="MA"/>
    <s v="Engineer"/>
    <x v="0"/>
    <n v="96051"/>
    <s v="Black"/>
    <s v="Married"/>
    <s v="Fully Meets"/>
    <n v="2"/>
  </r>
  <r>
    <n v="2558"/>
    <s v="Maeve"/>
    <s v="Gordon"/>
    <d v="2021-11-19T00:00:00"/>
    <x v="648"/>
    <x v="21"/>
    <x v="1"/>
    <x v="16"/>
    <s v="Ernest Jones"/>
    <s v="maeve.gordon@bilearner.com"/>
    <s v="WBL"/>
    <s v="Active"/>
    <s v="Full-Time"/>
    <s v="Zone B"/>
    <s v="Full-Time"/>
    <s v="Involuntary"/>
    <s v="Kid actually Congress computer season behind."/>
    <x v="4"/>
    <s v="Field Operations"/>
    <d v="1965-11-25T00:00:00"/>
    <x v="2018"/>
    <s v="60-69"/>
    <s v="MA"/>
    <s v="Operator"/>
    <x v="0"/>
    <n v="87152"/>
    <s v="Asian"/>
    <s v="Widowed"/>
    <s v="Fully Meets"/>
    <n v="4"/>
  </r>
  <r>
    <n v="2559"/>
    <s v="Monserrat"/>
    <s v="Ferguson"/>
    <d v="2022-04-29T00:00:00"/>
    <x v="0"/>
    <x v="0"/>
    <x v="0"/>
    <x v="17"/>
    <s v="James Gibson"/>
    <s v="monserrat.ferguson@bilearner.com"/>
    <s v="NEL"/>
    <s v="Active"/>
    <s v="Part-Time"/>
    <s v="Zone B"/>
    <s v="Full-Time"/>
    <s v="Unk"/>
    <m/>
    <x v="4"/>
    <s v="Field Operations"/>
    <d v="1957-11-23T00:00:00"/>
    <x v="2019"/>
    <s v="60-69"/>
    <s v="MA"/>
    <s v="Technician"/>
    <x v="1"/>
    <n v="79836"/>
    <s v="White"/>
    <s v="Widowed"/>
    <s v="Fully Meets"/>
    <n v="1"/>
  </r>
  <r>
    <n v="2560"/>
    <s v="Nathan"/>
    <s v="Schmitt"/>
    <d v="2021-06-30T00:00:00"/>
    <x v="318"/>
    <x v="11"/>
    <x v="1"/>
    <x v="27"/>
    <s v="Sarah Campbell"/>
    <s v="nathan.schmitt@bilearner.com"/>
    <s v="WBL"/>
    <s v="Active"/>
    <s v="Part-Time"/>
    <s v="Zone A"/>
    <s v="Part-Time"/>
    <s v="Voluntary"/>
    <s v="According maintain president start upon evening."/>
    <x v="2"/>
    <s v="Field Operations"/>
    <d v="1977-01-05T00:00:00"/>
    <x v="2020"/>
    <s v="40-49"/>
    <s v="MA"/>
    <s v="Vp"/>
    <x v="1"/>
    <n v="43352"/>
    <s v="Black"/>
    <s v="Widowed"/>
    <s v="Fully Meets"/>
    <n v="4"/>
  </r>
  <r>
    <n v="2561"/>
    <s v="Ashly"/>
    <s v="Mullen"/>
    <d v="2021-07-15T00:00:00"/>
    <x v="0"/>
    <x v="0"/>
    <x v="0"/>
    <x v="28"/>
    <s v="Melody Walker"/>
    <s v="ashly.mullen@bilearner.com"/>
    <s v="NEL"/>
    <s v="Active"/>
    <s v="Contract"/>
    <s v="Zone B"/>
    <s v="Temporary"/>
    <s v="Unk"/>
    <m/>
    <x v="2"/>
    <s v="General - Con"/>
    <d v="1956-06-11T00:00:00"/>
    <x v="2021"/>
    <s v="60-69"/>
    <s v="MA"/>
    <s v="Laborer"/>
    <x v="1"/>
    <n v="33873"/>
    <s v="Hispanic"/>
    <s v="Married"/>
    <s v="Fully Meets"/>
    <n v="2"/>
  </r>
  <r>
    <n v="2562"/>
    <s v="Angelique"/>
    <s v="Cochran"/>
    <d v="2021-04-12T00:00:00"/>
    <x v="431"/>
    <x v="36"/>
    <x v="1"/>
    <x v="28"/>
    <s v="Benjamin Mcdonald"/>
    <s v="angelique.cochran@bilearner.com"/>
    <s v="PL"/>
    <s v="Active"/>
    <s v="Contract"/>
    <s v="Zone B"/>
    <s v="Full-Time"/>
    <s v="Retirement"/>
    <s v="Suffer arm security about control with."/>
    <x v="2"/>
    <s v="Field Operations"/>
    <d v="1967-11-18T00:00:00"/>
    <x v="2022"/>
    <s v="50-59"/>
    <s v="MA"/>
    <s v="Technician"/>
    <x v="1"/>
    <n v="83544"/>
    <s v="Other"/>
    <s v="Married"/>
    <s v="Fully Meets"/>
    <n v="4"/>
  </r>
  <r>
    <n v="2563"/>
    <s v="Kenny"/>
    <s v="Rojas"/>
    <d v="2020-12-08T00:00:00"/>
    <x v="0"/>
    <x v="0"/>
    <x v="0"/>
    <x v="31"/>
    <s v="Sean Gonzalez"/>
    <s v="kenny.rojas@bilearner.com"/>
    <s v="BPC"/>
    <s v="Active"/>
    <s v="Contract"/>
    <s v="Zone B"/>
    <s v="Temporary"/>
    <s v="Unk"/>
    <m/>
    <x v="2"/>
    <s v="Fielders"/>
    <d v="1953-11-17T00:00:00"/>
    <x v="2023"/>
    <s v="70-79"/>
    <s v="MA"/>
    <s v="Engineer"/>
    <x v="1"/>
    <n v="73171"/>
    <s v="Other"/>
    <s v="Widowed"/>
    <s v="Fully Meets"/>
    <n v="2"/>
  </r>
  <r>
    <n v="2564"/>
    <s v="Deandre"/>
    <s v="Oneal"/>
    <d v="2019-10-31T00:00:00"/>
    <x v="683"/>
    <x v="26"/>
    <x v="1"/>
    <x v="29"/>
    <s v="Brian Mueller"/>
    <s v="deandre.oneal@bilearner.com"/>
    <s v="CCDR"/>
    <s v="Active"/>
    <s v="Contract"/>
    <s v="Zone B"/>
    <s v="Full-Time"/>
    <s v="Voluntary"/>
    <s v="Finish law price under."/>
    <x v="1"/>
    <s v="General - Con"/>
    <d v="1995-07-11T00:00:00"/>
    <x v="2024"/>
    <s v="30-39"/>
    <s v="MA"/>
    <s v="Flagger"/>
    <x v="1"/>
    <n v="36351"/>
    <s v="Hispanic"/>
    <s v="Married"/>
    <s v="Fully Meets"/>
    <n v="1"/>
  </r>
  <r>
    <n v="2565"/>
    <s v="Adison"/>
    <s v="Huerta"/>
    <d v="2020-01-22T00:00:00"/>
    <x v="0"/>
    <x v="0"/>
    <x v="0"/>
    <x v="24"/>
    <s v="Jeffrey Duran"/>
    <s v="adison.huerta@bilearner.com"/>
    <s v="PL"/>
    <s v="Active"/>
    <s v="Contract"/>
    <s v="Zone C"/>
    <s v="Temporary"/>
    <s v="Unk"/>
    <m/>
    <x v="2"/>
    <s v="Field Operations"/>
    <d v="1985-11-14T00:00:00"/>
    <x v="2025"/>
    <s v="40-49"/>
    <s v="MA"/>
    <s v="Technician"/>
    <x v="0"/>
    <n v="93447"/>
    <s v="White"/>
    <s v="Married"/>
    <s v="Fully Meets"/>
    <n v="2"/>
  </r>
  <r>
    <n v="2566"/>
    <s v="Elisabeth"/>
    <s v="Bradley"/>
    <d v="2022-09-20T00:00:00"/>
    <x v="0"/>
    <x v="0"/>
    <x v="0"/>
    <x v="16"/>
    <s v="Erica Lawrence"/>
    <s v="elisabeth.bradley@bilearner.com"/>
    <s v="CCDR"/>
    <s v="Active"/>
    <s v="Full-Time"/>
    <s v="Zone B"/>
    <s v="Full-Time"/>
    <s v="Unk"/>
    <m/>
    <x v="4"/>
    <s v="General - Con"/>
    <d v="1966-09-30T00:00:00"/>
    <x v="2026"/>
    <s v="50-59"/>
    <s v="MA"/>
    <s v="Coordinator"/>
    <x v="1"/>
    <n v="69590"/>
    <s v="Other"/>
    <s v="Married"/>
    <s v="Fully Meets"/>
    <n v="2"/>
  </r>
  <r>
    <n v="2567"/>
    <s v="Sylvia"/>
    <s v="Price"/>
    <d v="2022-12-22T00:00:00"/>
    <x v="99"/>
    <x v="20"/>
    <x v="1"/>
    <x v="27"/>
    <s v="Christy Cunningham"/>
    <s v="sylvia.price@bilearner.com"/>
    <s v="CCDR"/>
    <s v="Active"/>
    <s v="Full-Time"/>
    <s v="Zone B"/>
    <s v="Part-Time"/>
    <s v="Voluntary"/>
    <s v="Dream quickly relationship involve enough name."/>
    <x v="2"/>
    <s v="Field Operations"/>
    <d v="1959-10-15T00:00:00"/>
    <x v="2027"/>
    <s v="60-69"/>
    <s v="MA"/>
    <s v="Foreman"/>
    <x v="1"/>
    <n v="51819"/>
    <s v="Black"/>
    <s v="Widowed"/>
    <s v="Fully Meets"/>
    <n v="5"/>
  </r>
  <r>
    <n v="2568"/>
    <s v="Eden"/>
    <s v="Choi"/>
    <d v="2019-03-12T00:00:00"/>
    <x v="0"/>
    <x v="0"/>
    <x v="0"/>
    <x v="28"/>
    <s v="Mr. David Booth"/>
    <s v="eden.choi@bilearner.com"/>
    <s v="EW"/>
    <s v="Active"/>
    <s v="Full-Time"/>
    <s v="Zone C"/>
    <s v="Full-Time"/>
    <s v="Unk"/>
    <m/>
    <x v="2"/>
    <s v="Aerial"/>
    <d v="1990-04-27T00:00:00"/>
    <x v="2028"/>
    <s v="30-39"/>
    <s v="MA"/>
    <s v="Lineman"/>
    <x v="1"/>
    <n v="40294"/>
    <s v="Asian"/>
    <s v="Widowed"/>
    <s v="Fully Meets"/>
    <n v="4"/>
  </r>
  <r>
    <n v="2569"/>
    <s v="Emerson"/>
    <s v="Grimes"/>
    <d v="2021-10-07T00:00:00"/>
    <x v="40"/>
    <x v="8"/>
    <x v="1"/>
    <x v="28"/>
    <s v="Mrs. Debra Flynn"/>
    <s v="emerson.grimes@bilearner.com"/>
    <s v="MSC"/>
    <s v="Active"/>
    <s v="Full-Time"/>
    <s v="Zone C"/>
    <s v="Temporary"/>
    <s v="Retirement"/>
    <s v="Anything human medical offer dinner hard by."/>
    <x v="2"/>
    <s v="General - Con"/>
    <d v="1995-03-28T00:00:00"/>
    <x v="2029"/>
    <s v="30-39"/>
    <s v="MA"/>
    <s v="Laborer"/>
    <x v="1"/>
    <n v="53854"/>
    <s v="Black"/>
    <s v="Single"/>
    <s v="Fully Meets"/>
    <n v="2"/>
  </r>
  <r>
    <n v="2570"/>
    <s v="Ayden"/>
    <s v="Wu"/>
    <d v="2019-06-16T00:00:00"/>
    <x v="421"/>
    <x v="48"/>
    <x v="1"/>
    <x v="31"/>
    <s v="Tamara Adkins"/>
    <s v="ayden.wu@bilearner.com"/>
    <s v="NEL"/>
    <s v="Active"/>
    <s v="Contract"/>
    <s v="Zone A"/>
    <s v="Full-Time"/>
    <s v="Voluntary"/>
    <s v="War model build important determine."/>
    <x v="2"/>
    <s v="Field Operations"/>
    <d v="1991-11-18T00:00:00"/>
    <x v="131"/>
    <s v="30-39"/>
    <s v="MA"/>
    <s v="Laborer"/>
    <x v="1"/>
    <n v="60717"/>
    <s v="Black"/>
    <s v="Single"/>
    <s v="Fully Meets"/>
    <n v="4"/>
  </r>
  <r>
    <n v="2571"/>
    <s v="Hayley"/>
    <s v="Keller"/>
    <d v="2021-03-17T00:00:00"/>
    <x v="684"/>
    <x v="3"/>
    <x v="1"/>
    <x v="14"/>
    <s v="Megan Hart"/>
    <s v="hayley.keller@bilearner.com"/>
    <s v="SVG"/>
    <s v="Active"/>
    <s v="Part-Time"/>
    <s v="Zone A"/>
    <s v="Full-Time"/>
    <s v="Retirement"/>
    <s v="Maintain which memory born."/>
    <x v="2"/>
    <s v="Field Operations"/>
    <d v="1989-02-11T00:00:00"/>
    <x v="2030"/>
    <s v="30-39"/>
    <s v="MA"/>
    <s v="Technician"/>
    <x v="0"/>
    <n v="30960"/>
    <s v="Asian"/>
    <s v="Divorced"/>
    <s v="Fully Meets"/>
    <n v="2"/>
  </r>
  <r>
    <n v="2572"/>
    <s v="Alannah"/>
    <s v="Rivas"/>
    <d v="2022-08-07T00:00:00"/>
    <x v="75"/>
    <x v="27"/>
    <x v="1"/>
    <x v="24"/>
    <s v="Stacy Lopez"/>
    <s v="alannah.rivas@bilearner.com"/>
    <s v="PYZ"/>
    <s v="Active"/>
    <s v="Contract"/>
    <s v="Zone A"/>
    <s v="Temporary"/>
    <s v="Resignation"/>
    <s v="Lawyer suggest cultural blue yes camera daughter."/>
    <x v="2"/>
    <s v="Engineers"/>
    <d v="1994-05-20T00:00:00"/>
    <x v="2031"/>
    <s v="30-39"/>
    <s v="MA"/>
    <s v="Technician"/>
    <x v="1"/>
    <n v="81338"/>
    <s v="Asian"/>
    <s v="Widowed"/>
    <s v="Fully Meets"/>
    <n v="4"/>
  </r>
  <r>
    <n v="2573"/>
    <s v="Jessica"/>
    <s v="Bunbury"/>
    <d v="2020-01-17T00:00:00"/>
    <x v="323"/>
    <x v="51"/>
    <x v="1"/>
    <x v="1"/>
    <s v="Keith Adams"/>
    <s v="jessica.bunbury@bilearner.com"/>
    <s v="NEL"/>
    <s v="Voluntarily Terminated"/>
    <s v="Contract"/>
    <s v="Zone A"/>
    <s v="Temporary"/>
    <s v="Voluntary"/>
    <s v="Decide cut camera conference last size will."/>
    <x v="1"/>
    <s v="Field Operations"/>
    <d v="1987-01-02T00:00:00"/>
    <x v="2032"/>
    <s v="30-39"/>
    <s v="VA"/>
    <s v="Laborer"/>
    <x v="0"/>
    <n v="21851"/>
    <s v="Black"/>
    <s v="Divorced"/>
    <s v="Fully Meets"/>
    <n v="4"/>
  </r>
  <r>
    <n v="2574"/>
    <s v="Giovanni"/>
    <s v="Leruth"/>
    <d v="2022-06-11T00:00:00"/>
    <x v="367"/>
    <x v="27"/>
    <x v="1"/>
    <x v="1"/>
    <s v="Travis Davenport"/>
    <s v="giovanni.leruth@bilearner.com"/>
    <s v="EW"/>
    <s v="Active"/>
    <s v="Full-Time"/>
    <s v="Zone C"/>
    <s v="Full-Time"/>
    <s v="Involuntary"/>
    <s v="House seven human available."/>
    <x v="1"/>
    <s v="Billable Consultants"/>
    <d v="1971-11-18T00:00:00"/>
    <x v="2033"/>
    <s v="50-59"/>
    <s v="UT"/>
    <s v="Engineer"/>
    <x v="1"/>
    <n v="84111"/>
    <s v="Hispanic"/>
    <s v="Widowed"/>
    <s v="Fully Meets"/>
    <n v="2"/>
  </r>
  <r>
    <n v="2575"/>
    <s v="Ricardo"/>
    <s v="Gonzales"/>
    <d v="2021-03-03T00:00:00"/>
    <x v="449"/>
    <x v="36"/>
    <x v="1"/>
    <x v="1"/>
    <s v="Patricia Norris"/>
    <s v="ricardo.gonzales@bilearner.com"/>
    <s v="PYZ"/>
    <s v="Active"/>
    <s v="Contract"/>
    <s v="Zone C"/>
    <s v="Temporary"/>
    <s v="Retirement"/>
    <s v="Establish fear recently owner."/>
    <x v="1"/>
    <s v="Splicing"/>
    <d v="1951-06-21T00:00:00"/>
    <x v="36"/>
    <s v="70-79"/>
    <s v="ID"/>
    <s v="Splicer"/>
    <x v="1"/>
    <n v="83706"/>
    <s v="Other"/>
    <s v="Widowed"/>
    <s v="Fully Meets"/>
    <n v="4"/>
  </r>
  <r>
    <n v="2576"/>
    <s v="Caitrin"/>
    <s v="Strong"/>
    <d v="2020-04-16T00:00:00"/>
    <x v="685"/>
    <x v="33"/>
    <x v="1"/>
    <x v="1"/>
    <s v="Patrick Patterson"/>
    <s v="caitrin.strong@bilearner.com"/>
    <s v="CCDR"/>
    <s v="Active"/>
    <s v="Contract"/>
    <s v="Zone B"/>
    <s v="Part-Time"/>
    <s v="Resignation"/>
    <s v="Doctor statement she rule order wind."/>
    <x v="1"/>
    <s v="General - Sga"/>
    <d v="1969-12-27T00:00:00"/>
    <x v="2034"/>
    <s v="50-59"/>
    <s v="MT"/>
    <s v="Supervisor"/>
    <x v="0"/>
    <n v="59102"/>
    <s v="Asian"/>
    <s v="Widowed"/>
    <s v="Fully Meets"/>
    <n v="1"/>
  </r>
  <r>
    <n v="2577"/>
    <s v="Jenna"/>
    <s v="Dietrich"/>
    <d v="2022-09-22T00:00:00"/>
    <x v="458"/>
    <x v="26"/>
    <x v="1"/>
    <x v="1"/>
    <s v="Mrs. Stephanie Forbes"/>
    <s v="jenna.dietrich@bilearner.com"/>
    <s v="PYZ"/>
    <s v="Active"/>
    <s v="Full-Time"/>
    <s v="Zone A"/>
    <s v="Temporary"/>
    <s v="Voluntary"/>
    <s v="Less air right in southern it material."/>
    <x v="1"/>
    <s v="Wireline Construction"/>
    <d v="1963-07-28T00:00:00"/>
    <x v="2035"/>
    <s v="60-69"/>
    <s v="WA"/>
    <s v="Lineman"/>
    <x v="0"/>
    <n v="98052"/>
    <s v="Other"/>
    <s v="Married"/>
    <s v="Fully Meets"/>
    <n v="2"/>
  </r>
  <r>
    <n v="2578"/>
    <s v="Michelle"/>
    <s v="Carter"/>
    <d v="2023-05-30T00:00:00"/>
    <x v="0"/>
    <x v="0"/>
    <x v="0"/>
    <x v="1"/>
    <s v="Jon Estes"/>
    <s v="michelle.carter@bilearner.com"/>
    <s v="MSC"/>
    <s v="Active"/>
    <s v="Part-Time"/>
    <s v="Zone A"/>
    <s v="Full-Time"/>
    <s v="Unk"/>
    <m/>
    <x v="1"/>
    <s v="Shop (Fleet)"/>
    <d v="1996-01-28T00:00:00"/>
    <x v="2036"/>
    <s v="20-29"/>
    <s v="VT"/>
    <s v="Assistant"/>
    <x v="0"/>
    <n v="5664"/>
    <s v="Black"/>
    <s v="Single"/>
    <s v="Fully Meets"/>
    <n v="5"/>
  </r>
  <r>
    <n v="2579"/>
    <s v="Jackie"/>
    <s v="Valentin"/>
    <d v="2021-01-14T00:00:00"/>
    <x v="0"/>
    <x v="0"/>
    <x v="0"/>
    <x v="1"/>
    <s v="Julia Moss"/>
    <s v="jackie.valentin@bilearner.com"/>
    <s v="MSC"/>
    <s v="Active"/>
    <s v="Full-Time"/>
    <s v="Zone C"/>
    <s v="Full-Time"/>
    <s v="Unk"/>
    <m/>
    <x v="1"/>
    <s v="General - Eng"/>
    <d v="1977-06-29T00:00:00"/>
    <x v="2037"/>
    <s v="40-49"/>
    <s v="AZ"/>
    <s v="Administrative"/>
    <x v="0"/>
    <n v="85006"/>
    <s v="White"/>
    <s v="Married"/>
    <s v="Fully Meets"/>
    <n v="2"/>
  </r>
  <r>
    <n v="2580"/>
    <s v="Alfred"/>
    <s v="Digitale"/>
    <d v="2020-04-29T00:00:00"/>
    <x v="686"/>
    <x v="3"/>
    <x v="1"/>
    <x v="1"/>
    <s v="Nathan Kelly"/>
    <s v="alfred.digitale@bilearner.com"/>
    <s v="BPC"/>
    <s v="Active"/>
    <s v="Full-Time"/>
    <s v="Zone A"/>
    <s v="Part-Time"/>
    <s v="Resignation"/>
    <s v="Key whose anyone religious mother movie."/>
    <x v="1"/>
    <s v="Finance &amp; Accounting"/>
    <d v="1954-04-07T00:00:00"/>
    <x v="2038"/>
    <s v="70-79"/>
    <s v="NH"/>
    <s v="Administration"/>
    <x v="1"/>
    <n v="3062"/>
    <s v="White"/>
    <s v="Single"/>
    <s v="Fully Meets"/>
    <n v="2"/>
  </r>
  <r>
    <n v="2581"/>
    <s v="Howard"/>
    <s v="Mullaney"/>
    <d v="2021-07-07T00:00:00"/>
    <x v="0"/>
    <x v="0"/>
    <x v="0"/>
    <x v="1"/>
    <s v="Nina Scott"/>
    <s v="howard.mullaney@bilearner.com"/>
    <s v="MSC"/>
    <s v="Active"/>
    <s v="Full-Time"/>
    <s v="Zone A"/>
    <s v="Full-Time"/>
    <s v="Unk"/>
    <m/>
    <x v="1"/>
    <s v="Field Operations"/>
    <d v="1970-11-12T00:00:00"/>
    <x v="2039"/>
    <s v="50-59"/>
    <s v="AL"/>
    <s v="Laborer"/>
    <x v="1"/>
    <n v="36006"/>
    <s v="Other"/>
    <s v="Divorced"/>
    <s v="Fully Meets"/>
    <n v="1"/>
  </r>
  <r>
    <n v="2582"/>
    <s v="Whitney"/>
    <s v="Gill"/>
    <d v="2020-07-28T00:00:00"/>
    <x v="0"/>
    <x v="0"/>
    <x v="0"/>
    <x v="1"/>
    <s v="John Hunter"/>
    <s v="whitney.gill@bilearner.com"/>
    <s v="MSC"/>
    <s v="Active"/>
    <s v="Part-Time"/>
    <s v="Zone C"/>
    <s v="Temporary"/>
    <s v="Unk"/>
    <m/>
    <x v="1"/>
    <s v="Wireline Construction"/>
    <d v="1992-08-31T00:00:00"/>
    <x v="2040"/>
    <s v="30-39"/>
    <s v="OH"/>
    <s v="Laborer"/>
    <x v="0"/>
    <n v="43050"/>
    <s v="Hispanic"/>
    <s v="Single"/>
    <s v="Fully Meets"/>
    <n v="1"/>
  </r>
  <r>
    <n v="2583"/>
    <s v="Gerry"/>
    <s v="Friedman"/>
    <d v="2020-09-16T00:00:00"/>
    <x v="0"/>
    <x v="0"/>
    <x v="0"/>
    <x v="1"/>
    <s v="Raymond Fields"/>
    <s v="gerry.friedman@bilearner.com"/>
    <s v="PYZ"/>
    <s v="Active"/>
    <s v="Contract"/>
    <s v="Zone B"/>
    <s v="Temporary"/>
    <s v="Unk"/>
    <m/>
    <x v="1"/>
    <s v="Engineers"/>
    <d v="1996-02-29T00:00:00"/>
    <x v="2041"/>
    <s v="20-29"/>
    <s v="NY"/>
    <s v="Project Manager"/>
    <x v="1"/>
    <n v="10171"/>
    <s v="Black"/>
    <s v="Married"/>
    <s v="Fully Meets"/>
    <n v="5"/>
  </r>
  <r>
    <n v="2584"/>
    <s v="Noah"/>
    <s v="Villanueva"/>
    <d v="2023-04-23T00:00:00"/>
    <x v="0"/>
    <x v="0"/>
    <x v="0"/>
    <x v="1"/>
    <s v="Samuel Reyes"/>
    <s v="noah.villanueva@bilearner.com"/>
    <s v="TNS"/>
    <s v="Active"/>
    <s v="Part-Time"/>
    <s v="Zone C"/>
    <s v="Part-Time"/>
    <s v="Unk"/>
    <m/>
    <x v="1"/>
    <s v="Engineers"/>
    <d v="1956-09-27T00:00:00"/>
    <x v="2042"/>
    <s v="60-69"/>
    <s v="ME"/>
    <s v="Engineer"/>
    <x v="1"/>
    <n v="4063"/>
    <s v="White"/>
    <s v="Single"/>
    <s v="Fully Meets"/>
    <n v="4"/>
  </r>
  <r>
    <n v="2585"/>
    <s v="Mike"/>
    <s v="Guilianno"/>
    <d v="2021-06-04T00:00:00"/>
    <x v="0"/>
    <x v="0"/>
    <x v="0"/>
    <x v="1"/>
    <s v="Martha Stone"/>
    <s v="mike.guilianno@bilearner.com"/>
    <s v="PYZ"/>
    <s v="Active"/>
    <s v="Contract"/>
    <s v="Zone A"/>
    <s v="Temporary"/>
    <s v="Unk"/>
    <m/>
    <x v="1"/>
    <s v="General - Con"/>
    <d v="2001-05-21T00:00:00"/>
    <x v="2043"/>
    <s v="20-29"/>
    <s v="TN"/>
    <s v="Laborer"/>
    <x v="1"/>
    <n v="37129"/>
    <s v="Asian"/>
    <s v="Divorced"/>
    <s v="Fully Meets"/>
    <n v="2"/>
  </r>
  <r>
    <n v="2586"/>
    <s v="Travis"/>
    <s v="Ozark"/>
    <d v="2020-04-15T00:00:00"/>
    <x v="0"/>
    <x v="0"/>
    <x v="0"/>
    <x v="1"/>
    <s v="Joshua Campbell"/>
    <s v="travis.ozark@bilearner.com"/>
    <s v="CCDR"/>
    <s v="Active"/>
    <s v="Full-Time"/>
    <s v="Zone B"/>
    <s v="Temporary"/>
    <s v="Unk"/>
    <m/>
    <x v="1"/>
    <s v="Field Operations"/>
    <d v="1980-04-25T00:00:00"/>
    <x v="2044"/>
    <s v="40-49"/>
    <s v="NC"/>
    <s v="Laborer"/>
    <x v="1"/>
    <n v="27229"/>
    <s v="Asian"/>
    <s v="Divorced"/>
    <s v="Fully Meets"/>
    <n v="4"/>
  </r>
  <r>
    <n v="2587"/>
    <s v="Rylee"/>
    <s v="Frye"/>
    <d v="2019-09-04T00:00:00"/>
    <x v="687"/>
    <x v="20"/>
    <x v="1"/>
    <x v="1"/>
    <s v="Ashley Phillips"/>
    <s v="rylee.frye@bilearner.com"/>
    <s v="NEL"/>
    <s v="Active"/>
    <s v="Full-Time"/>
    <s v="Zone A"/>
    <s v="Part-Time"/>
    <s v="Involuntary"/>
    <s v="Rest society tell into ahead."/>
    <x v="1"/>
    <s v="Field Operations"/>
    <d v="2000-07-31T00:00:00"/>
    <x v="2045"/>
    <s v="20-29"/>
    <s v="MA"/>
    <s v="Technician"/>
    <x v="1"/>
    <n v="69470"/>
    <s v="Other"/>
    <s v="Widowed"/>
    <s v="Fully Meets"/>
    <n v="5"/>
  </r>
  <r>
    <n v="2588"/>
    <s v="Callum"/>
    <s v="Ford"/>
    <d v="2020-08-18T00:00:00"/>
    <x v="0"/>
    <x v="0"/>
    <x v="0"/>
    <x v="1"/>
    <s v="Joshua Mccoy"/>
    <s v="callum.ford@bilearner.com"/>
    <s v="PL"/>
    <s v="Active"/>
    <s v="Full-Time"/>
    <s v="Zone C"/>
    <s v="Full-Time"/>
    <s v="Unk"/>
    <m/>
    <x v="1"/>
    <s v="Field Operations"/>
    <d v="1988-07-24T00:00:00"/>
    <x v="2046"/>
    <s v="30-39"/>
    <s v="MA"/>
    <s v="Laborer"/>
    <x v="1"/>
    <n v="90985"/>
    <s v="Other"/>
    <s v="Single"/>
    <s v="Fully Meets"/>
    <n v="5"/>
  </r>
  <r>
    <n v="2589"/>
    <s v="Jabari"/>
    <s v="Frank"/>
    <d v="2020-12-05T00:00:00"/>
    <x v="0"/>
    <x v="0"/>
    <x v="0"/>
    <x v="1"/>
    <s v="Timothy Brown"/>
    <s v="jabari.frank@bilearner.com"/>
    <s v="BPC"/>
    <s v="Active"/>
    <s v="Contract"/>
    <s v="Zone A"/>
    <s v="Temporary"/>
    <s v="Unk"/>
    <m/>
    <x v="1"/>
    <s v="Fielders"/>
    <d v="1950-12-26T00:00:00"/>
    <x v="2047"/>
    <s v="70-79"/>
    <s v="AZ"/>
    <s v="Engineer"/>
    <x v="1"/>
    <n v="62646"/>
    <s v="Asian"/>
    <s v="Single"/>
    <s v="Fully Meets"/>
    <n v="5"/>
  </r>
  <r>
    <n v="2590"/>
    <s v="Stephanie"/>
    <s v="Wilkinson"/>
    <d v="2023-01-13T00:00:00"/>
    <x v="241"/>
    <x v="11"/>
    <x v="1"/>
    <x v="1"/>
    <s v="Nancy Mccarthy"/>
    <s v="stephanie.wilkinson@bilearner.com"/>
    <s v="CCDR"/>
    <s v="Active"/>
    <s v="Part-Time"/>
    <s v="Zone A"/>
    <s v="Full-Time"/>
    <s v="Retirement"/>
    <s v="Media move management if my."/>
    <x v="1"/>
    <s v="Engineers"/>
    <d v="1998-02-07T00:00:00"/>
    <x v="2048"/>
    <s v="20-29"/>
    <s v="AZ"/>
    <s v="Engineer"/>
    <x v="1"/>
    <n v="47626"/>
    <s v="Asian"/>
    <s v="Married"/>
    <s v="Fully Meets"/>
    <n v="5"/>
  </r>
  <r>
    <n v="2591"/>
    <s v="Cruz"/>
    <s v="Arellano"/>
    <d v="2019-09-17T00:00:00"/>
    <x v="0"/>
    <x v="0"/>
    <x v="0"/>
    <x v="1"/>
    <s v="Patricia Martinez"/>
    <s v="cruz.arellano@bilearner.com"/>
    <s v="SVG"/>
    <s v="Active"/>
    <s v="Full-Time"/>
    <s v="Zone B"/>
    <s v="Full-Time"/>
    <s v="Unk"/>
    <m/>
    <x v="1"/>
    <s v="General - Con"/>
    <d v="1993-08-08T00:00:00"/>
    <x v="600"/>
    <s v="30-39"/>
    <s v="AZ"/>
    <s v="Laborer"/>
    <x v="1"/>
    <n v="19215"/>
    <s v="Asian"/>
    <s v="Single"/>
    <s v="Fully Meets"/>
    <n v="4"/>
  </r>
  <r>
    <n v="2592"/>
    <s v="Rubi"/>
    <s v="Shields"/>
    <d v="2020-10-15T00:00:00"/>
    <x v="0"/>
    <x v="0"/>
    <x v="0"/>
    <x v="1"/>
    <s v="Martin Shelton"/>
    <s v="rubi.shields@bilearner.com"/>
    <s v="EW"/>
    <s v="Active"/>
    <s v="Contract"/>
    <s v="Zone B"/>
    <s v="Part-Time"/>
    <s v="Unk"/>
    <m/>
    <x v="1"/>
    <s v="Field Operations"/>
    <d v="1949-06-12T00:00:00"/>
    <x v="2049"/>
    <s v="70-79"/>
    <s v="TN"/>
    <s v="Splicer"/>
    <x v="1"/>
    <n v="80307"/>
    <s v="Asian"/>
    <s v="Single"/>
    <s v="Fully Meets"/>
    <n v="2"/>
  </r>
  <r>
    <n v="2593"/>
    <s v="Sage"/>
    <s v="Booker"/>
    <d v="2018-12-01T00:00:00"/>
    <x v="273"/>
    <x v="31"/>
    <x v="1"/>
    <x v="1"/>
    <s v="Kimberly Lee"/>
    <s v="sage.booker@bilearner.com"/>
    <s v="MSC"/>
    <s v="Active"/>
    <s v="Contract"/>
    <s v="Zone A"/>
    <s v="Temporary"/>
    <s v="Voluntary"/>
    <s v="Weight join evidence oil father."/>
    <x v="1"/>
    <s v="General - Con"/>
    <d v="1972-02-08T00:00:00"/>
    <x v="2050"/>
    <s v="50-59"/>
    <s v="TN"/>
    <s v="Laborer"/>
    <x v="1"/>
    <n v="64576"/>
    <s v="Other"/>
    <s v="Widowed"/>
    <s v="Fully Meets"/>
    <n v="1"/>
  </r>
  <r>
    <n v="2594"/>
    <s v="Aileen"/>
    <s v="Wright"/>
    <d v="2023-07-24T00:00:00"/>
    <x v="0"/>
    <x v="0"/>
    <x v="0"/>
    <x v="1"/>
    <s v="Nathan Silva"/>
    <s v="aileen.wright@bilearner.com"/>
    <s v="TNS"/>
    <s v="Active"/>
    <s v="Part-Time"/>
    <s v="Zone C"/>
    <s v="Temporary"/>
    <s v="Unk"/>
    <m/>
    <x v="1"/>
    <s v="Fielders"/>
    <d v="1956-03-27T00:00:00"/>
    <x v="2051"/>
    <s v="60-69"/>
    <s v="TN"/>
    <s v="Engineer"/>
    <x v="1"/>
    <n v="1126"/>
    <s v="Other"/>
    <s v="Divorced"/>
    <s v="Fully Meets"/>
    <n v="1"/>
  </r>
  <r>
    <n v="2595"/>
    <s v="Karly"/>
    <s v="Ho"/>
    <d v="2019-10-08T00:00:00"/>
    <x v="0"/>
    <x v="0"/>
    <x v="0"/>
    <x v="1"/>
    <s v="Julie Young"/>
    <s v="karly.ho@bilearner.com"/>
    <s v="PYZ"/>
    <s v="Active"/>
    <s v="Part-Time"/>
    <s v="Zone A"/>
    <s v="Full-Time"/>
    <s v="Unk"/>
    <m/>
    <x v="1"/>
    <s v="Aerial"/>
    <d v="1998-03-25T00:00:00"/>
    <x v="2052"/>
    <s v="20-29"/>
    <s v="TN"/>
    <s v="Administrator"/>
    <x v="1"/>
    <n v="68371"/>
    <s v="Asian"/>
    <s v="Divorced"/>
    <s v="Fully Meets"/>
    <n v="4"/>
  </r>
  <r>
    <n v="2596"/>
    <s v="Thaddeus"/>
    <s v="Lutz"/>
    <d v="2021-10-16T00:00:00"/>
    <x v="47"/>
    <x v="4"/>
    <x v="1"/>
    <x v="1"/>
    <s v="Katelyn Kramer"/>
    <s v="thaddeus.lutz@bilearner.com"/>
    <s v="WBL"/>
    <s v="Active"/>
    <s v="Contract"/>
    <s v="Zone A"/>
    <s v="Full-Time"/>
    <s v="Voluntary"/>
    <s v="Also protect scientist. Fear result major the."/>
    <x v="1"/>
    <s v="Corp Operations"/>
    <d v="1977-05-20T00:00:00"/>
    <x v="2053"/>
    <s v="40-49"/>
    <s v="ID"/>
    <s v="Administrative"/>
    <x v="1"/>
    <n v="68985"/>
    <s v="Black"/>
    <s v="Divorced"/>
    <s v="Fully Meets"/>
    <n v="2"/>
  </r>
  <r>
    <n v="2597"/>
    <s v="Layla"/>
    <s v="Kane"/>
    <d v="2020-04-03T00:00:00"/>
    <x v="0"/>
    <x v="0"/>
    <x v="0"/>
    <x v="1"/>
    <s v="Mrs. Deanna Cooper"/>
    <s v="layla.kane@bilearner.com"/>
    <s v="NEL"/>
    <s v="Active"/>
    <s v="Contract"/>
    <s v="Zone A"/>
    <s v="Full-Time"/>
    <s v="Unk"/>
    <m/>
    <x v="1"/>
    <s v="Field Operations"/>
    <d v="1944-09-25T00:00:00"/>
    <x v="2054"/>
    <s v="80-89"/>
    <s v="ID"/>
    <s v="Technician"/>
    <x v="1"/>
    <n v="92704"/>
    <s v="Asian"/>
    <s v="Divorced"/>
    <s v="Fully Meets"/>
    <n v="2"/>
  </r>
  <r>
    <n v="2598"/>
    <s v="Yesenia"/>
    <s v="Payne"/>
    <d v="2020-01-08T00:00:00"/>
    <x v="0"/>
    <x v="0"/>
    <x v="0"/>
    <x v="1"/>
    <s v="Brian Scott"/>
    <s v="yesenia.payne@bilearner.com"/>
    <s v="PL"/>
    <s v="Active"/>
    <s v="Part-Time"/>
    <s v="Zone A"/>
    <s v="Temporary"/>
    <s v="Unk"/>
    <m/>
    <x v="1"/>
    <s v="General - Con"/>
    <d v="1964-09-05T00:00:00"/>
    <x v="2055"/>
    <s v="60-69"/>
    <s v="ID"/>
    <s v="Splicer"/>
    <x v="1"/>
    <n v="8573"/>
    <s v="Asian"/>
    <s v="Divorced"/>
    <s v="Fully Meets"/>
    <n v="4"/>
  </r>
  <r>
    <n v="2599"/>
    <s v="Jase"/>
    <s v="Waters"/>
    <d v="2022-03-27T00:00:00"/>
    <x v="302"/>
    <x v="1"/>
    <x v="1"/>
    <x v="22"/>
    <s v="Michaela Jones"/>
    <s v="jase.waters@bilearner.com"/>
    <s v="BPC"/>
    <s v="Active"/>
    <s v="Contract"/>
    <s v="Zone A"/>
    <s v="Temporary"/>
    <s v="Voluntary"/>
    <s v="Very research level send picture pressure our."/>
    <x v="1"/>
    <s v="Yard (Material Handling)"/>
    <d v="1942-07-11T00:00:00"/>
    <x v="2056"/>
    <s v="80-89"/>
    <s v="ID"/>
    <s v="Runner"/>
    <x v="0"/>
    <n v="40513"/>
    <s v="Black"/>
    <s v="Widowed"/>
    <s v="Fully Meets"/>
    <n v="2"/>
  </r>
  <r>
    <n v="2600"/>
    <s v="Thomas"/>
    <s v="Sloan"/>
    <d v="2018-09-18T00:00:00"/>
    <x v="0"/>
    <x v="0"/>
    <x v="0"/>
    <x v="22"/>
    <s v="Kelsey Dunn"/>
    <s v="thomas.sloan@bilearner.com"/>
    <s v="CCDR"/>
    <s v="Active"/>
    <s v="Full-Time"/>
    <s v="Zone C"/>
    <s v="Temporary"/>
    <s v="Unk"/>
    <m/>
    <x v="1"/>
    <s v="Aerial"/>
    <d v="1965-01-16T00:00:00"/>
    <x v="2057"/>
    <s v="60-69"/>
    <s v="WA"/>
    <s v="Lineman"/>
    <x v="0"/>
    <n v="46029"/>
    <s v="Asian"/>
    <s v="Widowed"/>
    <s v="Fully Meets"/>
    <n v="2"/>
  </r>
  <r>
    <n v="2601"/>
    <s v="Anya"/>
    <s v="Baldwin"/>
    <d v="2019-11-29T00:00:00"/>
    <x v="688"/>
    <x v="26"/>
    <x v="1"/>
    <x v="22"/>
    <s v="Lonnie Sanders"/>
    <s v="anya.baldwin@bilearner.com"/>
    <s v="SVG"/>
    <s v="Active"/>
    <s v="Full-Time"/>
    <s v="Zone C"/>
    <s v="Part-Time"/>
    <s v="Involuntary"/>
    <s v="Glass effort however relate partner lay what."/>
    <x v="1"/>
    <s v="General - Con"/>
    <d v="2001-03-02T00:00:00"/>
    <x v="2058"/>
    <s v="20-29"/>
    <s v="WA"/>
    <s v="Laborer"/>
    <x v="0"/>
    <n v="44158"/>
    <s v="Hispanic"/>
    <s v="Widowed"/>
    <s v="Fully Meets"/>
    <n v="1"/>
  </r>
  <r>
    <n v="2602"/>
    <s v="Jacquelyn"/>
    <s v="Austin"/>
    <d v="2019-04-16T00:00:00"/>
    <x v="570"/>
    <x v="32"/>
    <x v="1"/>
    <x v="23"/>
    <s v="Ariana Brady"/>
    <s v="jacquelyn.austin@bilearner.com"/>
    <s v="EW"/>
    <s v="Active"/>
    <s v="Full-Time"/>
    <s v="Zone C"/>
    <s v="Full-Time"/>
    <s v="Involuntary"/>
    <s v="Rather middle organization officer."/>
    <x v="5"/>
    <s v="Wireline Construction"/>
    <d v="1982-08-07T00:00:00"/>
    <x v="2059"/>
    <s v="40-49"/>
    <s v="MA"/>
    <s v="Clerk"/>
    <x v="0"/>
    <n v="27947"/>
    <s v="Other"/>
    <s v="Widowed"/>
    <s v="Fully Meets"/>
    <n v="2"/>
  </r>
  <r>
    <n v="2603"/>
    <s v="Kaitlynn"/>
    <s v="Aguirre"/>
    <d v="2019-03-05T00:00:00"/>
    <x v="689"/>
    <x v="20"/>
    <x v="1"/>
    <x v="1"/>
    <s v="Jessica Rose"/>
    <s v="kaitlynn.aguirre@bilearner.com"/>
    <s v="NEL"/>
    <s v="Active"/>
    <s v="Part-Time"/>
    <s v="Zone A"/>
    <s v="Full-Time"/>
    <s v="Involuntary"/>
    <s v="Front tend couple a budget strategy."/>
    <x v="1"/>
    <s v="Splicing"/>
    <d v="1999-06-08T00:00:00"/>
    <x v="2060"/>
    <s v="20-29"/>
    <s v="MA"/>
    <s v="Splicer"/>
    <x v="1"/>
    <n v="18574"/>
    <s v="Other"/>
    <s v="Divorced"/>
    <s v="Fully Meets"/>
    <n v="2"/>
  </r>
  <r>
    <n v="2604"/>
    <s v="Saniyah"/>
    <s v="Cantu"/>
    <d v="2018-12-20T00:00:00"/>
    <x v="690"/>
    <x v="3"/>
    <x v="1"/>
    <x v="1"/>
    <s v="Barbara Neal"/>
    <s v="saniyah.cantu@bilearner.com"/>
    <s v="PL"/>
    <s v="Active"/>
    <s v="Contract"/>
    <s v="Zone C"/>
    <s v="Full-Time"/>
    <s v="Voluntary"/>
    <s v="Compare factor only together."/>
    <x v="1"/>
    <s v="Aerial"/>
    <d v="1987-03-10T00:00:00"/>
    <x v="2061"/>
    <s v="30-39"/>
    <s v="MA"/>
    <s v="Engineer"/>
    <x v="1"/>
    <n v="68833"/>
    <s v="Other"/>
    <s v="Divorced"/>
    <s v="Fully Meets"/>
    <n v="5"/>
  </r>
  <r>
    <n v="2605"/>
    <s v="Jakayla"/>
    <s v="Dickson"/>
    <d v="2021-03-08T00:00:00"/>
    <x v="82"/>
    <x v="2"/>
    <x v="1"/>
    <x v="1"/>
    <s v="Julie Mcclain"/>
    <s v="jakayla.dickson@bilearner.com"/>
    <s v="BPC"/>
    <s v="Active"/>
    <s v="Full-Time"/>
    <s v="Zone C"/>
    <s v="Part-Time"/>
    <s v="Retirement"/>
    <s v="Situation affect medical friend audience fight."/>
    <x v="1"/>
    <s v="Wireline Construction"/>
    <d v="1968-08-11T00:00:00"/>
    <x v="2062"/>
    <s v="50-59"/>
    <s v="AZ"/>
    <s v="Supervisor"/>
    <x v="1"/>
    <n v="29838"/>
    <s v="Black"/>
    <s v="Married"/>
    <s v="Fully Meets"/>
    <n v="4"/>
  </r>
  <r>
    <n v="2606"/>
    <s v="Aspen"/>
    <s v="Freeman"/>
    <d v="2020-10-23T00:00:00"/>
    <x v="0"/>
    <x v="0"/>
    <x v="0"/>
    <x v="1"/>
    <s v="Mary Mitchell"/>
    <s v="aspen.freeman@bilearner.com"/>
    <s v="CCDR"/>
    <s v="Active"/>
    <s v="Full-Time"/>
    <s v="Zone C"/>
    <s v="Part-Time"/>
    <s v="Unk"/>
    <m/>
    <x v="1"/>
    <s v="Project Management - Con"/>
    <d v="1951-08-02T00:00:00"/>
    <x v="160"/>
    <s v="70-79"/>
    <s v="AZ"/>
    <s v="Project Manager"/>
    <x v="1"/>
    <n v="24803"/>
    <s v="White"/>
    <s v="Single"/>
    <s v="Fully Meets"/>
    <n v="2"/>
  </r>
  <r>
    <n v="2607"/>
    <s v="Lamont"/>
    <s v="Summers"/>
    <d v="2019-03-29T00:00:00"/>
    <x v="0"/>
    <x v="0"/>
    <x v="0"/>
    <x v="1"/>
    <s v="Jason Reeves"/>
    <s v="lamont.summers@bilearner.com"/>
    <s v="SVG"/>
    <s v="Active"/>
    <s v="Contract"/>
    <s v="Zone B"/>
    <s v="Part-Time"/>
    <s v="Unk"/>
    <m/>
    <x v="1"/>
    <s v="Fielders"/>
    <d v="1976-10-14T00:00:00"/>
    <x v="2063"/>
    <s v="40-49"/>
    <s v="AL"/>
    <s v="Engineer"/>
    <x v="1"/>
    <n v="89972"/>
    <s v="White"/>
    <s v="Married"/>
    <s v="Fully Meets"/>
    <n v="2"/>
  </r>
  <r>
    <n v="2608"/>
    <s v="Lewis"/>
    <s v="Hobbs"/>
    <d v="2020-10-25T00:00:00"/>
    <x v="0"/>
    <x v="0"/>
    <x v="0"/>
    <x v="1"/>
    <s v="Cynthia Hurley"/>
    <s v="lewis.hobbs@bilearner.com"/>
    <s v="EW"/>
    <s v="Active"/>
    <s v="Contract"/>
    <s v="Zone A"/>
    <s v="Full-Time"/>
    <s v="Unk"/>
    <m/>
    <x v="1"/>
    <s v="Field Operations"/>
    <d v="1977-12-01T00:00:00"/>
    <x v="2064"/>
    <s v="40-49"/>
    <s v="TN"/>
    <s v="Lineman"/>
    <x v="1"/>
    <n v="47864"/>
    <s v="Asian"/>
    <s v="Married"/>
    <s v="Fully Meets"/>
    <n v="4"/>
  </r>
  <r>
    <n v="2609"/>
    <s v="Harrison"/>
    <s v="Camacho"/>
    <d v="2019-12-06T00:00:00"/>
    <x v="20"/>
    <x v="23"/>
    <x v="1"/>
    <x v="1"/>
    <s v="Robert Thompson"/>
    <s v="harrison.camacho@bilearner.com"/>
    <s v="MSC"/>
    <s v="Active"/>
    <s v="Part-Time"/>
    <s v="Zone B"/>
    <s v="Temporary"/>
    <s v="Retirement"/>
    <s v="Upon budget class college now this trade."/>
    <x v="1"/>
    <s v="General - Sga"/>
    <d v="1971-08-13T00:00:00"/>
    <x v="2065"/>
    <s v="50-59"/>
    <s v="TN"/>
    <s v="Administrative"/>
    <x v="1"/>
    <n v="55114"/>
    <s v="Asian"/>
    <s v="Widowed"/>
    <s v="Fully Meets"/>
    <n v="2"/>
  </r>
  <r>
    <n v="2610"/>
    <s v="Ronald"/>
    <s v="Marquez"/>
    <d v="2022-09-23T00:00:00"/>
    <x v="244"/>
    <x v="26"/>
    <x v="1"/>
    <x v="1"/>
    <s v="Kelly James"/>
    <s v="ronald.marquez@bilearner.com"/>
    <s v="TNS"/>
    <s v="Active"/>
    <s v="Full-Time"/>
    <s v="Zone B"/>
    <s v="Full-Time"/>
    <s v="Retirement"/>
    <s v="Join difference order size occur entire sell."/>
    <x v="1"/>
    <s v="General - Con"/>
    <d v="1947-12-30T00:00:00"/>
    <x v="2066"/>
    <s v="70-79"/>
    <s v="TN"/>
    <s v="Foreman"/>
    <x v="1"/>
    <n v="90224"/>
    <s v="White"/>
    <s v="Widowed"/>
    <s v="Fully Meets"/>
    <n v="2"/>
  </r>
  <r>
    <n v="2611"/>
    <s v="Arabella"/>
    <s v="Hunter"/>
    <d v="2019-12-26T00:00:00"/>
    <x v="644"/>
    <x v="17"/>
    <x v="1"/>
    <x v="1"/>
    <s v="Juan Henson"/>
    <s v="arabella.hunter@bilearner.com"/>
    <s v="PYZ"/>
    <s v="Active"/>
    <s v="Part-Time"/>
    <s v="Zone A"/>
    <s v="Temporary"/>
    <s v="Voluntary"/>
    <s v="Ground bad official number stuff stop leader."/>
    <x v="1"/>
    <s v="Wireline Construction"/>
    <d v="1956-09-22T00:00:00"/>
    <x v="2067"/>
    <s v="60-69"/>
    <s v="TN"/>
    <s v="Manager"/>
    <x v="1"/>
    <n v="22260"/>
    <s v="Black"/>
    <s v="Widowed"/>
    <s v="Fully Meets"/>
    <n v="2"/>
  </r>
  <r>
    <n v="2612"/>
    <s v="Amiya"/>
    <s v="Richardson"/>
    <d v="2018-08-27T00:00:00"/>
    <x v="691"/>
    <x v="22"/>
    <x v="1"/>
    <x v="1"/>
    <s v="Jacob Nelson"/>
    <s v="amiya.richardson@bilearner.com"/>
    <s v="WBL"/>
    <s v="Active"/>
    <s v="Part-Time"/>
    <s v="Zone B"/>
    <s v="Part-Time"/>
    <s v="Retirement"/>
    <s v="Site cut debate own born six."/>
    <x v="1"/>
    <s v="Field Operations"/>
    <d v="1963-07-01T00:00:00"/>
    <x v="1695"/>
    <s v="60-69"/>
    <s v="ID"/>
    <s v="Driller"/>
    <x v="1"/>
    <n v="95112"/>
    <s v="White"/>
    <s v="Married"/>
    <s v="Fully Meets"/>
    <n v="4"/>
  </r>
  <r>
    <n v="2613"/>
    <s v="Raquel"/>
    <s v="Sosa"/>
    <d v="2022-12-12T00:00:00"/>
    <x v="374"/>
    <x v="8"/>
    <x v="1"/>
    <x v="1"/>
    <s v="Lisa Green"/>
    <s v="raquel.sosa@bilearner.com"/>
    <s v="NEL"/>
    <s v="Active"/>
    <s v="Part-Time"/>
    <s v="Zone B"/>
    <s v="Full-Time"/>
    <s v="Resignation"/>
    <s v="Something service already fish create firm job."/>
    <x v="1"/>
    <s v="Project Management - Eng"/>
    <d v="1944-07-16T00:00:00"/>
    <x v="2068"/>
    <s v="80-89"/>
    <s v="ID"/>
    <s v="Project Manager"/>
    <x v="1"/>
    <n v="13814"/>
    <s v="Black"/>
    <s v="Single"/>
    <s v="Fully Meets"/>
    <n v="5"/>
  </r>
  <r>
    <n v="2614"/>
    <s v="Andy"/>
    <s v="Stewart"/>
    <d v="2021-05-13T00:00:00"/>
    <x v="0"/>
    <x v="0"/>
    <x v="0"/>
    <x v="1"/>
    <s v="Jose Copeland"/>
    <s v="andy.stewart@bilearner.com"/>
    <s v="PL"/>
    <s v="Active"/>
    <s v="Part-Time"/>
    <s v="Zone A"/>
    <s v="Full-Time"/>
    <s v="Unk"/>
    <m/>
    <x v="1"/>
    <s v="Field Operations"/>
    <d v="1987-03-14T00:00:00"/>
    <x v="2069"/>
    <s v="30-39"/>
    <s v="ID"/>
    <s v="Foreman"/>
    <x v="1"/>
    <n v="29887"/>
    <s v="Black"/>
    <s v="Divorced"/>
    <s v="Fully Meets"/>
    <n v="5"/>
  </r>
  <r>
    <n v="2615"/>
    <s v="Patrick"/>
    <s v="Padilla"/>
    <d v="2021-03-31T00:00:00"/>
    <x v="0"/>
    <x v="0"/>
    <x v="0"/>
    <x v="22"/>
    <s v="Richard Price"/>
    <s v="patrick.padilla@bilearner.com"/>
    <s v="BPC"/>
    <s v="Active"/>
    <s v="Contract"/>
    <s v="Zone B"/>
    <s v="Part-Time"/>
    <s v="Unk"/>
    <m/>
    <x v="1"/>
    <s v="Finance &amp; Accounting"/>
    <d v="1962-05-25T00:00:00"/>
    <x v="2070"/>
    <s v="60-69"/>
    <s v="WA"/>
    <s v="Controller"/>
    <x v="0"/>
    <n v="69576"/>
    <s v="Black"/>
    <s v="Single"/>
    <s v="Fully Meets"/>
    <n v="4"/>
  </r>
  <r>
    <n v="2616"/>
    <s v="Destiney"/>
    <s v="Navarro"/>
    <d v="2019-08-14T00:00:00"/>
    <x v="692"/>
    <x v="9"/>
    <x v="1"/>
    <x v="22"/>
    <s v="Gary Ortiz"/>
    <s v="destiney.navarro@bilearner.com"/>
    <s v="CCDR"/>
    <s v="Active"/>
    <s v="Full-Time"/>
    <s v="Zone A"/>
    <s v="Part-Time"/>
    <s v="Involuntary"/>
    <s v="Still box ten network apply."/>
    <x v="1"/>
    <s v="Engineers"/>
    <d v="1972-12-18T00:00:00"/>
    <x v="2071"/>
    <s v="50-59"/>
    <s v="WA"/>
    <s v="Engineer"/>
    <x v="0"/>
    <n v="62733"/>
    <s v="Black"/>
    <s v="Married"/>
    <s v="Fully Meets"/>
    <n v="1"/>
  </r>
  <r>
    <n v="2617"/>
    <s v="Yadira"/>
    <s v="Barron"/>
    <d v="2020-08-02T00:00:00"/>
    <x v="372"/>
    <x v="41"/>
    <x v="1"/>
    <x v="22"/>
    <s v="Tanya Wilson"/>
    <s v="yadira.barron@bilearner.com"/>
    <s v="SVG"/>
    <s v="Active"/>
    <s v="Full-Time"/>
    <s v="Zone C"/>
    <s v="Full-Time"/>
    <s v="Retirement"/>
    <s v="Piece manage well onto."/>
    <x v="1"/>
    <s v="Catv"/>
    <d v="1995-04-26T00:00:00"/>
    <x v="2072"/>
    <s v="30-39"/>
    <s v="WA"/>
    <s v="Foreman"/>
    <x v="0"/>
    <n v="78047"/>
    <s v="Hispanic"/>
    <s v="Single"/>
    <s v="Fully Meets"/>
    <n v="4"/>
  </r>
  <r>
    <n v="2618"/>
    <s v="Anika"/>
    <s v="Bender"/>
    <d v="2019-06-04T00:00:00"/>
    <x v="0"/>
    <x v="0"/>
    <x v="0"/>
    <x v="23"/>
    <s v="Linda Lewis"/>
    <s v="anika.bender@bilearner.com"/>
    <s v="EW"/>
    <s v="Active"/>
    <s v="Part-Time"/>
    <s v="Zone A"/>
    <s v="Full-Time"/>
    <s v="Unk"/>
    <m/>
    <x v="5"/>
    <s v="Wireline Construction"/>
    <d v="1994-11-20T00:00:00"/>
    <x v="2073"/>
    <s v="30-39"/>
    <s v="MA"/>
    <s v="Laborer"/>
    <x v="0"/>
    <n v="22491"/>
    <s v="White"/>
    <s v="Married"/>
    <s v="Fully Meets"/>
    <n v="4"/>
  </r>
  <r>
    <n v="2619"/>
    <s v="Carlo"/>
    <s v="Giles"/>
    <d v="2020-06-17T00:00:00"/>
    <x v="493"/>
    <x v="23"/>
    <x v="1"/>
    <x v="1"/>
    <s v="Alexandria Brown"/>
    <s v="carlo.giles@bilearner.com"/>
    <s v="WBL"/>
    <s v="Active"/>
    <s v="Contract"/>
    <s v="Zone A"/>
    <s v="Temporary"/>
    <s v="Involuntary"/>
    <s v="Use stay among place dinner."/>
    <x v="1"/>
    <s v="Field Operations"/>
    <d v="1946-04-06T00:00:00"/>
    <x v="2074"/>
    <s v="70-79"/>
    <s v="MA"/>
    <s v="Laborer"/>
    <x v="1"/>
    <n v="36412"/>
    <s v="Hispanic"/>
    <s v="Divorced"/>
    <s v="Fully Meets"/>
    <n v="5"/>
  </r>
  <r>
    <n v="2620"/>
    <s v="Kaylin"/>
    <s v="Dillon"/>
    <d v="2021-03-04T00:00:00"/>
    <x v="0"/>
    <x v="0"/>
    <x v="0"/>
    <x v="1"/>
    <s v="Sarah Bates"/>
    <s v="kaylin.dillon@bilearner.com"/>
    <s v="NEL"/>
    <s v="Active"/>
    <s v="Full-Time"/>
    <s v="Zone B"/>
    <s v="Full-Time"/>
    <s v="Unk"/>
    <m/>
    <x v="1"/>
    <s v="General - Con"/>
    <d v="1973-10-02T00:00:00"/>
    <x v="2075"/>
    <s v="50-59"/>
    <s v="MA"/>
    <s v="Laborer"/>
    <x v="1"/>
    <n v="14776"/>
    <s v="Asian"/>
    <s v="Married"/>
    <s v="Fully Meets"/>
    <n v="1"/>
  </r>
  <r>
    <n v="2621"/>
    <s v="Laura"/>
    <s v="Bullock"/>
    <d v="2018-09-14T00:00:00"/>
    <x v="0"/>
    <x v="0"/>
    <x v="0"/>
    <x v="1"/>
    <s v="Mr. Benjamin Lucas"/>
    <s v="laura.bullock@bilearner.com"/>
    <s v="PL"/>
    <s v="Active"/>
    <s v="Part-Time"/>
    <s v="Zone B"/>
    <s v="Temporary"/>
    <s v="Unk"/>
    <m/>
    <x v="1"/>
    <s v="Technology / It"/>
    <d v="1942-08-06T00:00:00"/>
    <x v="2076"/>
    <s v="80-89"/>
    <s v="AZ"/>
    <s v="Manager"/>
    <x v="1"/>
    <n v="57305"/>
    <s v="White"/>
    <s v="Single"/>
    <s v="Fully Meets"/>
    <n v="2"/>
  </r>
  <r>
    <n v="2622"/>
    <s v="Mary"/>
    <s v="Moore"/>
    <d v="2020-07-20T00:00:00"/>
    <x v="0"/>
    <x v="0"/>
    <x v="0"/>
    <x v="1"/>
    <s v="Sheila Taylor"/>
    <s v="mary.moore@bilearner.com"/>
    <s v="BPC"/>
    <s v="Active"/>
    <s v="Contract"/>
    <s v="Zone B"/>
    <s v="Full-Time"/>
    <s v="Unk"/>
    <m/>
    <x v="1"/>
    <s v="Executive"/>
    <d v="1991-09-30T00:00:00"/>
    <x v="2077"/>
    <s v="30-39"/>
    <s v="AZ"/>
    <s v="Vp"/>
    <x v="1"/>
    <n v="95143"/>
    <s v="Asian"/>
    <s v="Widowed"/>
    <s v="Fully Meets"/>
    <n v="4"/>
  </r>
  <r>
    <n v="2623"/>
    <s v="Harper"/>
    <s v="Clark"/>
    <d v="2020-05-21T00:00:00"/>
    <x v="693"/>
    <x v="14"/>
    <x v="1"/>
    <x v="1"/>
    <s v="Benjamin Cooper"/>
    <s v="harper.clark@bilearner.com"/>
    <s v="CCDR"/>
    <s v="Active"/>
    <s v="Contract"/>
    <s v="Zone C"/>
    <s v="Full-Time"/>
    <s v="Involuntary"/>
    <s v="Game success stock hold sometimes will approach."/>
    <x v="1"/>
    <s v="Field Operations"/>
    <d v="1953-07-13T00:00:00"/>
    <x v="578"/>
    <s v="70-79"/>
    <s v="AZ"/>
    <s v="Tower Hand"/>
    <x v="1"/>
    <n v="55592"/>
    <s v="Asian"/>
    <s v="Divorced"/>
    <s v="Fully Meets"/>
    <n v="2"/>
  </r>
  <r>
    <n v="2624"/>
    <s v="Charles"/>
    <s v="Howard"/>
    <d v="2023-06-11T00:00:00"/>
    <x v="220"/>
    <x v="21"/>
    <x v="1"/>
    <x v="1"/>
    <s v="Janet Andrews"/>
    <s v="charles.howard@bilearner.com"/>
    <s v="SVG"/>
    <s v="Active"/>
    <s v="Part-Time"/>
    <s v="Zone C"/>
    <s v="Temporary"/>
    <s v="Retirement"/>
    <s v="Simple them do consider grow."/>
    <x v="1"/>
    <s v="Wireline Construction"/>
    <d v="1984-07-22T00:00:00"/>
    <x v="2078"/>
    <s v="40-49"/>
    <s v="AL"/>
    <s v="Supervisor"/>
    <x v="1"/>
    <n v="12964"/>
    <s v="Other"/>
    <s v="Single"/>
    <s v="Fully Meets"/>
    <n v="2"/>
  </r>
  <r>
    <n v="2625"/>
    <s v="Jaron"/>
    <s v="Rojas"/>
    <d v="2022-11-27T00:00:00"/>
    <x v="250"/>
    <x v="34"/>
    <x v="1"/>
    <x v="1"/>
    <s v="William Ellis"/>
    <s v="jaron.rojas@bilearner.com"/>
    <s v="EW"/>
    <s v="Active"/>
    <s v="Full-Time"/>
    <s v="Zone B"/>
    <s v="Full-Time"/>
    <s v="Retirement"/>
    <s v="Situation anything economy time relationship."/>
    <x v="1"/>
    <s v="Splicing"/>
    <d v="1943-11-09T00:00:00"/>
    <x v="2079"/>
    <s v="80-89"/>
    <s v="TN"/>
    <s v="Driller"/>
    <x v="1"/>
    <n v="88783"/>
    <s v="Asian"/>
    <s v="Divorced"/>
    <s v="Fully Meets"/>
    <n v="2"/>
  </r>
  <r>
    <n v="2626"/>
    <s v="Jordyn"/>
    <s v="Mcguire"/>
    <d v="2020-03-02T00:00:00"/>
    <x v="327"/>
    <x v="2"/>
    <x v="1"/>
    <x v="1"/>
    <s v="Kenneth Perry"/>
    <s v="jordyn.mcguire@bilearner.com"/>
    <s v="MSC"/>
    <s v="Active"/>
    <s v="Full-Time"/>
    <s v="Zone C"/>
    <s v="Temporary"/>
    <s v="Resignation"/>
    <s v="Never whatever loss economic off without cause."/>
    <x v="1"/>
    <s v="Project Management - Con"/>
    <d v="1976-09-04T00:00:00"/>
    <x v="2080"/>
    <s v="40-49"/>
    <s v="TN"/>
    <s v="Manager"/>
    <x v="1"/>
    <n v="11087"/>
    <s v="Asian"/>
    <s v="Widowed"/>
    <s v="Fully Meets"/>
    <n v="4"/>
  </r>
  <r>
    <n v="2627"/>
    <s v="Valentino"/>
    <s v="Myers"/>
    <d v="2023-01-29T00:00:00"/>
    <x v="16"/>
    <x v="19"/>
    <x v="1"/>
    <x v="1"/>
    <s v="Michael Taylor"/>
    <s v="valentino.myers@bilearner.com"/>
    <s v="TNS"/>
    <s v="Active"/>
    <s v="Full-Time"/>
    <s v="Zone C"/>
    <s v="Part-Time"/>
    <s v="Retirement"/>
    <s v="Key as eye past. Three would affect about."/>
    <x v="1"/>
    <s v="Wireline Construction"/>
    <d v="1990-05-26T00:00:00"/>
    <x v="2081"/>
    <s v="30-39"/>
    <s v="TN"/>
    <s v="Foreman"/>
    <x v="1"/>
    <n v="43552"/>
    <s v="Other"/>
    <s v="Divorced"/>
    <s v="Fully Meets"/>
    <n v="4"/>
  </r>
  <r>
    <n v="2628"/>
    <s v="Charles"/>
    <s v="Coleman"/>
    <d v="2021-12-07T00:00:00"/>
    <x v="0"/>
    <x v="0"/>
    <x v="0"/>
    <x v="1"/>
    <s v="Thomas Roberts"/>
    <s v="charles.coleman@bilearner.com"/>
    <s v="BPC"/>
    <s v="Active"/>
    <s v="Part-Time"/>
    <s v="Zone A"/>
    <s v="Temporary"/>
    <s v="Unk"/>
    <m/>
    <x v="1"/>
    <s v="Sales &amp; Marketing"/>
    <d v="1991-11-19T00:00:00"/>
    <x v="2082"/>
    <s v="30-39"/>
    <s v="TN"/>
    <s v="Vp"/>
    <x v="1"/>
    <n v="33113"/>
    <s v="Hispanic"/>
    <s v="Divorced"/>
    <s v="Fully Meets"/>
    <n v="2"/>
  </r>
  <r>
    <n v="2629"/>
    <s v="Kamden"/>
    <s v="Cummings"/>
    <d v="2023-03-19T00:00:00"/>
    <x v="174"/>
    <x v="19"/>
    <x v="1"/>
    <x v="1"/>
    <s v="Stephen Green"/>
    <s v="kamden.cummings@bilearner.com"/>
    <s v="CCDR"/>
    <s v="Active"/>
    <s v="Contract"/>
    <s v="Zone B"/>
    <s v="Temporary"/>
    <s v="Retirement"/>
    <s v="Hot key speak song thus her member."/>
    <x v="1"/>
    <s v="Underground"/>
    <d v="1975-02-04T00:00:00"/>
    <x v="2083"/>
    <s v="50-59"/>
    <s v="ID"/>
    <s v="Laborer"/>
    <x v="1"/>
    <n v="12650"/>
    <s v="White"/>
    <s v="Single"/>
    <s v="Fully Meets"/>
    <n v="1"/>
  </r>
  <r>
    <n v="2630"/>
    <s v="Kiley"/>
    <s v="Wagner"/>
    <d v="2022-06-10T00:00:00"/>
    <x v="440"/>
    <x v="27"/>
    <x v="1"/>
    <x v="1"/>
    <s v="Andrea Dean"/>
    <s v="kiley.wagner@bilearner.com"/>
    <s v="EW"/>
    <s v="Active"/>
    <s v="Part-Time"/>
    <s v="Zone B"/>
    <s v="Full-Time"/>
    <s v="Involuntary"/>
    <s v="Force way bank trade."/>
    <x v="1"/>
    <s v="Field Operations"/>
    <d v="1994-11-04T00:00:00"/>
    <x v="2084"/>
    <s v="30-39"/>
    <s v="ID"/>
    <s v="Laborer"/>
    <x v="1"/>
    <n v="34069"/>
    <s v="Asian"/>
    <s v="Widowed"/>
    <s v="Fully Meets"/>
    <n v="5"/>
  </r>
  <r>
    <n v="2631"/>
    <s v="Darien"/>
    <s v="Young"/>
    <d v="2021-03-03T00:00:00"/>
    <x v="0"/>
    <x v="0"/>
    <x v="0"/>
    <x v="1"/>
    <s v="Maria Hale"/>
    <s v="darien.young@bilearner.com"/>
    <s v="MSC"/>
    <s v="Active"/>
    <s v="Full-Time"/>
    <s v="Zone C"/>
    <s v="Full-Time"/>
    <s v="Unk"/>
    <m/>
    <x v="1"/>
    <s v="Catv"/>
    <d v="1998-04-09T00:00:00"/>
    <x v="2085"/>
    <s v="20-29"/>
    <s v="ID"/>
    <s v="Foreman"/>
    <x v="0"/>
    <n v="50389"/>
    <s v="Black"/>
    <s v="Widowed"/>
    <s v="Fully Meets"/>
    <n v="2"/>
  </r>
  <r>
    <n v="2632"/>
    <s v="Madeline"/>
    <s v="Suarez"/>
    <d v="2022-03-06T00:00:00"/>
    <x v="0"/>
    <x v="0"/>
    <x v="0"/>
    <x v="22"/>
    <s v="Joshua Carpenter"/>
    <s v="madeline.suarez@bilearner.com"/>
    <s v="NEL"/>
    <s v="Active"/>
    <s v="Contract"/>
    <s v="Zone C"/>
    <s v="Part-Time"/>
    <s v="Unk"/>
    <m/>
    <x v="1"/>
    <s v="Field Operations"/>
    <d v="1975-10-20T00:00:00"/>
    <x v="2086"/>
    <s v="50-59"/>
    <s v="WA"/>
    <s v="Foreman"/>
    <x v="0"/>
    <n v="92311"/>
    <s v="Hispanic"/>
    <s v="Divorced"/>
    <s v="Fully Meets"/>
    <n v="4"/>
  </r>
  <r>
    <n v="2633"/>
    <s v="Zain"/>
    <s v="Nolan"/>
    <d v="2022-08-08T00:00:00"/>
    <x v="0"/>
    <x v="0"/>
    <x v="0"/>
    <x v="22"/>
    <s v="Steven Hall"/>
    <s v="zain.nolan@bilearner.com"/>
    <s v="PL"/>
    <s v="Active"/>
    <s v="Part-Time"/>
    <s v="Zone C"/>
    <s v="Full-Time"/>
    <s v="Unk"/>
    <m/>
    <x v="1"/>
    <s v="Project Management - Con"/>
    <d v="1985-09-09T00:00:00"/>
    <x v="2087"/>
    <s v="40-49"/>
    <s v="WA"/>
    <s v="Manager"/>
    <x v="0"/>
    <n v="10525"/>
    <s v="White"/>
    <s v="Single"/>
    <s v="Fully Meets"/>
    <n v="5"/>
  </r>
  <r>
    <n v="2634"/>
    <s v="Hezekiah"/>
    <s v="Mcgee"/>
    <d v="2023-03-12T00:00:00"/>
    <x v="0"/>
    <x v="0"/>
    <x v="0"/>
    <x v="22"/>
    <s v="David Clark"/>
    <s v="hezekiah.mcgee@bilearner.com"/>
    <s v="PYZ"/>
    <s v="Active"/>
    <s v="Part-Time"/>
    <s v="Zone B"/>
    <s v="Temporary"/>
    <s v="Unk"/>
    <m/>
    <x v="1"/>
    <s v="Field Operations"/>
    <d v="1943-02-16T00:00:00"/>
    <x v="2088"/>
    <s v="80-89"/>
    <s v="WA"/>
    <s v="Technician"/>
    <x v="0"/>
    <n v="12008"/>
    <s v="Asian"/>
    <s v="Single"/>
    <s v="Fully Meets"/>
    <n v="4"/>
  </r>
  <r>
    <n v="2635"/>
    <s v="Maxim"/>
    <s v="Phillips"/>
    <d v="2019-05-01T00:00:00"/>
    <x v="694"/>
    <x v="15"/>
    <x v="1"/>
    <x v="23"/>
    <s v="Lauren Shepard"/>
    <s v="maxim.phillips@bilearner.com"/>
    <s v="SVG"/>
    <s v="Active"/>
    <s v="Full-Time"/>
    <s v="Zone B"/>
    <s v="Temporary"/>
    <s v="Voluntary"/>
    <s v="Audience board south. Per state model beat."/>
    <x v="5"/>
    <s v="General - Con"/>
    <d v="1957-07-26T00:00:00"/>
    <x v="2089"/>
    <s v="60-69"/>
    <s v="MA"/>
    <s v="Locator"/>
    <x v="0"/>
    <n v="86499"/>
    <s v="Asian"/>
    <s v="Divorced"/>
    <s v="Fully Meets"/>
    <n v="1"/>
  </r>
  <r>
    <n v="2636"/>
    <s v="Gwendolyn"/>
    <s v="Hogan"/>
    <d v="2018-09-13T00:00:00"/>
    <x v="695"/>
    <x v="7"/>
    <x v="1"/>
    <x v="1"/>
    <s v="Jason Hayes"/>
    <s v="gwendolyn.hogan@bilearner.com"/>
    <s v="PYZ"/>
    <s v="Active"/>
    <s v="Full-Time"/>
    <s v="Zone B"/>
    <s v="Temporary"/>
    <s v="Resignation"/>
    <s v="Almost across fly recent go."/>
    <x v="1"/>
    <s v="General - Eng"/>
    <d v="1970-11-20T00:00:00"/>
    <x v="2090"/>
    <s v="50-59"/>
    <s v="MA"/>
    <s v="Technician"/>
    <x v="1"/>
    <n v="12113"/>
    <s v="Asian"/>
    <s v="Married"/>
    <s v="Fully Meets"/>
    <n v="5"/>
  </r>
  <r>
    <n v="2637"/>
    <s v="Kaia"/>
    <s v="Hernandez"/>
    <d v="2022-11-16T00:00:00"/>
    <x v="0"/>
    <x v="0"/>
    <x v="0"/>
    <x v="1"/>
    <s v="Troy Bennett"/>
    <s v="kaia.hernandez@bilearner.com"/>
    <s v="WBL"/>
    <s v="Active"/>
    <s v="Contract"/>
    <s v="Zone A"/>
    <s v="Temporary"/>
    <s v="Unk"/>
    <m/>
    <x v="1"/>
    <s v="Project Management - Con"/>
    <d v="1967-10-04T00:00:00"/>
    <x v="2091"/>
    <s v="50-59"/>
    <s v="MA"/>
    <s v="Supervisor"/>
    <x v="1"/>
    <n v="39143"/>
    <s v="Asian"/>
    <s v="Divorced"/>
    <s v="Fully Meets"/>
    <n v="5"/>
  </r>
  <r>
    <n v="2638"/>
    <s v="Mathias"/>
    <s v="Tran"/>
    <d v="2021-11-20T00:00:00"/>
    <x v="528"/>
    <x v="22"/>
    <x v="1"/>
    <x v="1"/>
    <s v="Michelle Guzman"/>
    <s v="mathias.tran@bilearner.com"/>
    <s v="NEL"/>
    <s v="Active"/>
    <s v="Contract"/>
    <s v="Zone B"/>
    <s v="Full-Time"/>
    <s v="Voluntary"/>
    <s v="Matter fight attention this strategy."/>
    <x v="1"/>
    <s v="Catv"/>
    <d v="1957-01-10T00:00:00"/>
    <x v="2092"/>
    <s v="60-69"/>
    <s v="AZ"/>
    <s v="Supervisor"/>
    <x v="1"/>
    <n v="16470"/>
    <s v="Asian"/>
    <s v="Divorced"/>
    <s v="Fully Meets"/>
    <n v="2"/>
  </r>
  <r>
    <n v="2639"/>
    <s v="Simeon"/>
    <s v="Roy"/>
    <d v="2020-09-29T00:00:00"/>
    <x v="0"/>
    <x v="0"/>
    <x v="0"/>
    <x v="1"/>
    <s v="Sandra Young"/>
    <s v="simeon.roy@bilearner.com"/>
    <s v="PL"/>
    <s v="Active"/>
    <s v="Part-Time"/>
    <s v="Zone C"/>
    <s v="Temporary"/>
    <s v="Unk"/>
    <m/>
    <x v="1"/>
    <s v="Project Management - Con"/>
    <d v="1975-09-22T00:00:00"/>
    <x v="2093"/>
    <s v="50-59"/>
    <s v="AZ"/>
    <s v="Manager"/>
    <x v="1"/>
    <n v="56991"/>
    <s v="Asian"/>
    <s v="Married"/>
    <s v="Fully Meets"/>
    <n v="2"/>
  </r>
  <r>
    <n v="2640"/>
    <s v="Magdalena"/>
    <s v="Whitehead"/>
    <d v="2021-08-28T00:00:00"/>
    <x v="696"/>
    <x v="14"/>
    <x v="1"/>
    <x v="1"/>
    <s v="Jacob Perez"/>
    <s v="magdalena.whitehead@bilearner.com"/>
    <s v="BPC"/>
    <s v="Active"/>
    <s v="Contract"/>
    <s v="Zone B"/>
    <s v="Full-Time"/>
    <s v="Voluntary"/>
    <s v="Company set policy drop become single."/>
    <x v="1"/>
    <s v="Wireline Construction"/>
    <d v="1962-11-06T00:00:00"/>
    <x v="2094"/>
    <s v="60-69"/>
    <s v="AZ"/>
    <s v="Foreman"/>
    <x v="1"/>
    <n v="9642"/>
    <s v="Black"/>
    <s v="Single"/>
    <s v="Fully Meets"/>
    <n v="4"/>
  </r>
  <r>
    <n v="2641"/>
    <s v="Gwendolyn"/>
    <s v="Mccall"/>
    <d v="2021-04-28T00:00:00"/>
    <x v="459"/>
    <x v="33"/>
    <x v="1"/>
    <x v="1"/>
    <s v="Lisa Dyer"/>
    <s v="gwendolyn.mccall@bilearner.com"/>
    <s v="CCDR"/>
    <s v="Active"/>
    <s v="Full-Time"/>
    <s v="Zone A"/>
    <s v="Full-Time"/>
    <s v="Voluntary"/>
    <s v="Politics suggest company trade treat region."/>
    <x v="1"/>
    <s v="Aerial"/>
    <d v="1975-07-20T00:00:00"/>
    <x v="2095"/>
    <s v="50-59"/>
    <s v="AZ"/>
    <s v="Groundman"/>
    <x v="1"/>
    <n v="23897"/>
    <s v="Asian"/>
    <s v="Married"/>
    <s v="Fully Meets"/>
    <n v="2"/>
  </r>
  <r>
    <n v="2642"/>
    <s v="Demarion"/>
    <s v="Harrington"/>
    <d v="2022-06-15T00:00:00"/>
    <x v="384"/>
    <x v="33"/>
    <x v="1"/>
    <x v="1"/>
    <s v="Rebecca Taylor DVM"/>
    <s v="demarion.harrington@bilearner.com"/>
    <s v="SVG"/>
    <s v="Active"/>
    <s v="Full-Time"/>
    <s v="Zone C"/>
    <s v="Full-Time"/>
    <s v="Voluntary"/>
    <s v="Significant color always require evening."/>
    <x v="1"/>
    <s v="Field Operations"/>
    <d v="1951-06-13T00:00:00"/>
    <x v="2096"/>
    <s v="70-79"/>
    <s v="AL"/>
    <s v="Laborer"/>
    <x v="1"/>
    <n v="65470"/>
    <s v="Asian"/>
    <s v="Divorced"/>
    <s v="Fully Meets"/>
    <n v="4"/>
  </r>
  <r>
    <n v="2643"/>
    <s v="Katelyn"/>
    <s v="Brown"/>
    <d v="2022-04-15T00:00:00"/>
    <x v="59"/>
    <x v="34"/>
    <x v="1"/>
    <x v="1"/>
    <s v="Deborah Stephens"/>
    <s v="katelyn.brown@bilearner.com"/>
    <s v="EW"/>
    <s v="Active"/>
    <s v="Full-Time"/>
    <s v="Zone A"/>
    <s v="Temporary"/>
    <s v="Voluntary"/>
    <s v="Likely debate ever college strategy way can."/>
    <x v="1"/>
    <s v="Wireline Construction"/>
    <d v="1966-12-24T00:00:00"/>
    <x v="2097"/>
    <s v="50-59"/>
    <s v="TN"/>
    <s v="Clerical"/>
    <x v="1"/>
    <n v="60277"/>
    <s v="Black"/>
    <s v="Divorced"/>
    <s v="Fully Meets"/>
    <n v="5"/>
  </r>
  <r>
    <n v="2644"/>
    <s v="Miranda"/>
    <s v="Keith"/>
    <d v="2020-07-19T00:00:00"/>
    <x v="697"/>
    <x v="27"/>
    <x v="1"/>
    <x v="1"/>
    <s v="Patrick Lopez"/>
    <s v="miranda.keith@bilearner.com"/>
    <s v="MSC"/>
    <s v="Active"/>
    <s v="Full-Time"/>
    <s v="Zone C"/>
    <s v="Part-Time"/>
    <s v="Involuntary"/>
    <s v="Within rise suggest war check happy whom."/>
    <x v="1"/>
    <s v="Aerial"/>
    <d v="1999-01-23T00:00:00"/>
    <x v="2098"/>
    <s v="20-29"/>
    <s v="TN"/>
    <s v="Lineman"/>
    <x v="1"/>
    <n v="25859"/>
    <s v="Other"/>
    <s v="Single"/>
    <s v="Fully Meets"/>
    <n v="5"/>
  </r>
  <r>
    <n v="2645"/>
    <s v="Breanna"/>
    <s v="Kerr"/>
    <d v="2020-07-02T00:00:00"/>
    <x v="0"/>
    <x v="0"/>
    <x v="0"/>
    <x v="1"/>
    <s v="Nicholas Martinez"/>
    <s v="breanna.kerr@bilearner.com"/>
    <s v="TNS"/>
    <s v="Active"/>
    <s v="Contract"/>
    <s v="Zone C"/>
    <s v="Temporary"/>
    <s v="Unk"/>
    <m/>
    <x v="1"/>
    <s v="Wireline Construction"/>
    <d v="1947-06-27T00:00:00"/>
    <x v="2099"/>
    <s v="70-79"/>
    <s v="TN"/>
    <s v="Manager"/>
    <x v="1"/>
    <n v="22815"/>
    <s v="Asian"/>
    <s v="Married"/>
    <s v="Fully Meets"/>
    <n v="4"/>
  </r>
  <r>
    <n v="2646"/>
    <s v="Saniya"/>
    <s v="Ho"/>
    <d v="2019-08-04T00:00:00"/>
    <x v="0"/>
    <x v="0"/>
    <x v="0"/>
    <x v="1"/>
    <s v="Cathy Whitehead"/>
    <s v="saniya.ho@bilearner.com"/>
    <s v="PYZ"/>
    <s v="Active"/>
    <s v="Contract"/>
    <s v="Zone A"/>
    <s v="Part-Time"/>
    <s v="Unk"/>
    <m/>
    <x v="1"/>
    <s v="Project Management - Con"/>
    <d v="2001-06-17T00:00:00"/>
    <x v="1161"/>
    <s v="20-29"/>
    <s v="ID"/>
    <s v="Manager"/>
    <x v="1"/>
    <n v="87653"/>
    <s v="Black"/>
    <s v="Widowed"/>
    <s v="Fully Meets"/>
    <n v="1"/>
  </r>
  <r>
    <n v="2647"/>
    <s v="Rylan"/>
    <s v="Key"/>
    <d v="2019-01-09T00:00:00"/>
    <x v="0"/>
    <x v="0"/>
    <x v="0"/>
    <x v="1"/>
    <s v="Lisa Johnson"/>
    <s v="rylan.key@bilearner.com"/>
    <s v="WBL"/>
    <s v="Active"/>
    <s v="Contract"/>
    <s v="Zone A"/>
    <s v="Temporary"/>
    <s v="Unk"/>
    <m/>
    <x v="1"/>
    <s v="Project Management - Con"/>
    <d v="1950-11-03T00:00:00"/>
    <x v="2100"/>
    <s v="70-79"/>
    <s v="ID"/>
    <s v="Coordinator"/>
    <x v="1"/>
    <n v="33659"/>
    <s v="Hispanic"/>
    <s v="Single"/>
    <s v="Fully Meets"/>
    <n v="5"/>
  </r>
  <r>
    <n v="2648"/>
    <s v="Nathaly"/>
    <s v="Stevens"/>
    <d v="2022-10-01T00:00:00"/>
    <x v="0"/>
    <x v="0"/>
    <x v="0"/>
    <x v="1"/>
    <s v="William Fernandez"/>
    <s v="nathaly.stevens@bilearner.com"/>
    <s v="NEL"/>
    <s v="Active"/>
    <s v="Part-Time"/>
    <s v="Zone A"/>
    <s v="Part-Time"/>
    <s v="Unk"/>
    <m/>
    <x v="1"/>
    <s v="Fielders"/>
    <d v="1994-07-05T00:00:00"/>
    <x v="2101"/>
    <s v="30-39"/>
    <s v="ID"/>
    <s v="Engineer"/>
    <x v="1"/>
    <n v="92454"/>
    <s v="Other"/>
    <s v="Married"/>
    <s v="Fully Meets"/>
    <n v="2"/>
  </r>
  <r>
    <n v="2649"/>
    <s v="Maximus"/>
    <s v="Delgado"/>
    <d v="2020-09-28T00:00:00"/>
    <x v="306"/>
    <x v="30"/>
    <x v="1"/>
    <x v="1"/>
    <s v="Leslie Scott"/>
    <s v="maximus.delgado@bilearner.com"/>
    <s v="PL"/>
    <s v="Active"/>
    <s v="Part-Time"/>
    <s v="Zone A"/>
    <s v="Full-Time"/>
    <s v="Retirement"/>
    <s v="Appear reality artist there understand."/>
    <x v="1"/>
    <s v="Project Management - Con"/>
    <d v="1973-03-21T00:00:00"/>
    <x v="2102"/>
    <s v="50-59"/>
    <s v="NY"/>
    <s v="Coordinator"/>
    <x v="0"/>
    <n v="59871"/>
    <s v="White"/>
    <s v="Widowed"/>
    <s v="Fully Meets"/>
    <n v="4"/>
  </r>
  <r>
    <n v="2650"/>
    <s v="Karley"/>
    <s v="Long"/>
    <d v="2018-11-15T00:00:00"/>
    <x v="0"/>
    <x v="0"/>
    <x v="0"/>
    <x v="22"/>
    <s v="Vanessa Donaldson DVM"/>
    <s v="karley.long@bilearner.com"/>
    <s v="BPC"/>
    <s v="Active"/>
    <s v="Part-Time"/>
    <s v="Zone B"/>
    <s v="Full-Time"/>
    <s v="Unk"/>
    <m/>
    <x v="1"/>
    <s v="Project Management - Con"/>
    <d v="1964-08-15T00:00:00"/>
    <x v="2103"/>
    <s v="60-69"/>
    <s v="WA"/>
    <s v="Project Manager"/>
    <x v="0"/>
    <n v="28100"/>
    <s v="Black"/>
    <s v="Single"/>
    <s v="Fully Meets"/>
    <n v="1"/>
  </r>
  <r>
    <n v="2651"/>
    <s v="Demarcus"/>
    <s v="Frazier"/>
    <d v="2020-11-24T00:00:00"/>
    <x v="0"/>
    <x v="0"/>
    <x v="0"/>
    <x v="22"/>
    <s v="Steven Saunders"/>
    <s v="demarcus.frazier@bilearner.com"/>
    <s v="CCDR"/>
    <s v="Active"/>
    <s v="Contract"/>
    <s v="Zone C"/>
    <s v="Full-Time"/>
    <s v="Unk"/>
    <m/>
    <x v="1"/>
    <s v="Project Management - Con"/>
    <d v="1992-03-02T00:00:00"/>
    <x v="2104"/>
    <s v="30-39"/>
    <s v="WA"/>
    <s v="Coordinator"/>
    <x v="0"/>
    <n v="30181"/>
    <s v="Hispanic"/>
    <s v="Divorced"/>
    <s v="Fully Meets"/>
    <n v="2"/>
  </r>
  <r>
    <n v="2652"/>
    <s v="Fernando"/>
    <s v="Richard"/>
    <d v="2023-07-09T00:00:00"/>
    <x v="92"/>
    <x v="11"/>
    <x v="1"/>
    <x v="22"/>
    <s v="Virginia Smith"/>
    <s v="fernando.richard@bilearner.com"/>
    <s v="SVG"/>
    <s v="Active"/>
    <s v="Contract"/>
    <s v="Zone C"/>
    <s v="Temporary"/>
    <s v="Voluntary"/>
    <s v="Continue personal federal another."/>
    <x v="1"/>
    <s v="General - Sga"/>
    <d v="1954-03-08T00:00:00"/>
    <x v="2105"/>
    <s v="70-79"/>
    <s v="MA"/>
    <s v="Manager"/>
    <x v="0"/>
    <n v="15228"/>
    <s v="Other"/>
    <s v="Widowed"/>
    <s v="Fully Meets"/>
    <n v="4"/>
  </r>
  <r>
    <n v="2653"/>
    <s v="Keon"/>
    <s v="Gonzalez"/>
    <d v="2023-04-20T00:00:00"/>
    <x v="698"/>
    <x v="11"/>
    <x v="1"/>
    <x v="1"/>
    <s v="Brett Vargas"/>
    <s v="keon.gonzalez@bilearner.com"/>
    <s v="PYZ"/>
    <s v="Active"/>
    <s v="Full-Time"/>
    <s v="Zone C"/>
    <s v="Part-Time"/>
    <s v="Retirement"/>
    <s v="Garden player quickly body science."/>
    <x v="1"/>
    <s v="Wireline Construction"/>
    <d v="1944-04-21T00:00:00"/>
    <x v="2106"/>
    <s v="80-89"/>
    <s v="MA"/>
    <s v="Operator"/>
    <x v="1"/>
    <n v="25594"/>
    <s v="White"/>
    <s v="Widowed"/>
    <s v="Fully Meets"/>
    <n v="1"/>
  </r>
  <r>
    <n v="2654"/>
    <s v="Lauryn"/>
    <s v="Anthony"/>
    <d v="2019-08-22T00:00:00"/>
    <x v="699"/>
    <x v="26"/>
    <x v="1"/>
    <x v="1"/>
    <s v="Mark Hernandez"/>
    <s v="lauryn.anthony@bilearner.com"/>
    <s v="WBL"/>
    <s v="Active"/>
    <s v="Full-Time"/>
    <s v="Zone C"/>
    <s v="Temporary"/>
    <s v="Resignation"/>
    <s v="Stay herself cultural pass large."/>
    <x v="1"/>
    <s v="General - Con"/>
    <d v="1955-07-09T00:00:00"/>
    <x v="2107"/>
    <s v="70-79"/>
    <s v="MA"/>
    <s v="Operator"/>
    <x v="1"/>
    <n v="97492"/>
    <s v="Black"/>
    <s v="Divorced"/>
    <s v="Fully Meets"/>
    <n v="4"/>
  </r>
  <r>
    <n v="2655"/>
    <s v="Amanda"/>
    <s v="Allison"/>
    <d v="2022-08-02T00:00:00"/>
    <x v="39"/>
    <x v="27"/>
    <x v="1"/>
    <x v="1"/>
    <s v="John Wright"/>
    <s v="amanda.allison@bilearner.com"/>
    <s v="NEL"/>
    <s v="Active"/>
    <s v="Contract"/>
    <s v="Zone A"/>
    <s v="Part-Time"/>
    <s v="Voluntary"/>
    <s v="Mother fine late simply close material yeah."/>
    <x v="1"/>
    <s v="General - Con"/>
    <d v="1964-11-08T00:00:00"/>
    <x v="2108"/>
    <s v="60-69"/>
    <s v="AZ"/>
    <s v="Manager"/>
    <x v="1"/>
    <n v="48881"/>
    <s v="Black"/>
    <s v="Divorced"/>
    <s v="Fully Meets"/>
    <n v="2"/>
  </r>
  <r>
    <n v="2656"/>
    <s v="Urijah"/>
    <s v="Houston"/>
    <d v="2018-10-31T00:00:00"/>
    <x v="700"/>
    <x v="1"/>
    <x v="1"/>
    <x v="1"/>
    <s v="Tony Moore"/>
    <s v="urijah.houston@bilearner.com"/>
    <s v="PL"/>
    <s v="Active"/>
    <s v="Part-Time"/>
    <s v="Zone B"/>
    <s v="Part-Time"/>
    <s v="Voluntary"/>
    <s v="Detail see down common great on especially."/>
    <x v="1"/>
    <s v="Aerial"/>
    <d v="1957-02-10T00:00:00"/>
    <x v="2109"/>
    <s v="60-69"/>
    <s v="AZ"/>
    <s v="Splicer"/>
    <x v="1"/>
    <n v="71509"/>
    <s v="Hispanic"/>
    <s v="Single"/>
    <s v="Fully Meets"/>
    <n v="4"/>
  </r>
  <r>
    <n v="2657"/>
    <s v="Trace"/>
    <s v="Brandt"/>
    <d v="2021-11-23T00:00:00"/>
    <x v="701"/>
    <x v="20"/>
    <x v="1"/>
    <x v="1"/>
    <s v="Jeffrey Hodge"/>
    <s v="trace.brandt@bilearner.com"/>
    <s v="BPC"/>
    <s v="Active"/>
    <s v="Contract"/>
    <s v="Zone B"/>
    <s v="Temporary"/>
    <s v="Voluntary"/>
    <s v="Decision decade approach."/>
    <x v="1"/>
    <s v="Isp"/>
    <d v="1995-06-06T00:00:00"/>
    <x v="2110"/>
    <s v="30-39"/>
    <s v="AZ"/>
    <s v="Manager"/>
    <x v="1"/>
    <n v="27097"/>
    <s v="White"/>
    <s v="Widowed"/>
    <s v="Fully Meets"/>
    <n v="2"/>
  </r>
  <r>
    <n v="2658"/>
    <s v="Yuliana"/>
    <s v="Levine"/>
    <d v="2023-07-01T00:00:00"/>
    <x v="375"/>
    <x v="11"/>
    <x v="1"/>
    <x v="1"/>
    <s v="Emily Simmons"/>
    <s v="yuliana.levine@bilearner.com"/>
    <s v="CCDR"/>
    <s v="Active"/>
    <s v="Full-Time"/>
    <s v="Zone A"/>
    <s v="Temporary"/>
    <s v="Involuntary"/>
    <s v="Heart certainly computer beat where pull."/>
    <x v="1"/>
    <s v="Engineers"/>
    <d v="1960-03-28T00:00:00"/>
    <x v="2111"/>
    <s v="60-69"/>
    <s v="AZ"/>
    <s v="Technician"/>
    <x v="1"/>
    <n v="74016"/>
    <s v="Black"/>
    <s v="Married"/>
    <s v="Fully Meets"/>
    <n v="2"/>
  </r>
  <r>
    <n v="2659"/>
    <s v="Bailey"/>
    <s v="Hays"/>
    <d v="2022-07-18T00:00:00"/>
    <x v="0"/>
    <x v="0"/>
    <x v="0"/>
    <x v="1"/>
    <s v="Jessica Gomez"/>
    <s v="bailey.hays@bilearner.com"/>
    <s v="SVG"/>
    <s v="Active"/>
    <s v="Part-Time"/>
    <s v="Zone B"/>
    <s v="Temporary"/>
    <s v="Unk"/>
    <m/>
    <x v="1"/>
    <s v="General - Con"/>
    <d v="1990-07-13T00:00:00"/>
    <x v="2112"/>
    <s v="30-39"/>
    <s v="AL"/>
    <s v="Administrative"/>
    <x v="1"/>
    <n v="71519"/>
    <s v="Black"/>
    <s v="Single"/>
    <s v="Fully Meets"/>
    <n v="2"/>
  </r>
  <r>
    <n v="2660"/>
    <s v="Sanaa"/>
    <s v="Valenzuela"/>
    <d v="2019-08-09T00:00:00"/>
    <x v="0"/>
    <x v="0"/>
    <x v="0"/>
    <x v="1"/>
    <s v="Cheryl Moody"/>
    <s v="sanaa.valenzuela@bilearner.com"/>
    <s v="EW"/>
    <s v="Active"/>
    <s v="Part-Time"/>
    <s v="Zone C"/>
    <s v="Part-Time"/>
    <s v="Unk"/>
    <m/>
    <x v="1"/>
    <s v="Shop (Fleet)"/>
    <d v="1959-10-27T00:00:00"/>
    <x v="687"/>
    <s v="60-69"/>
    <s v="TN"/>
    <s v="Mechanic"/>
    <x v="1"/>
    <n v="33045"/>
    <s v="Asian"/>
    <s v="Divorced"/>
    <s v="Fully Meets"/>
    <n v="4"/>
  </r>
  <r>
    <n v="2661"/>
    <s v="Avah"/>
    <s v="Hayes"/>
    <d v="2021-07-06T00:00:00"/>
    <x v="0"/>
    <x v="0"/>
    <x v="0"/>
    <x v="1"/>
    <s v="Patrick Coleman"/>
    <s v="avah.hayes@bilearner.com"/>
    <s v="MSC"/>
    <s v="Active"/>
    <s v="Part-Time"/>
    <s v="Zone A"/>
    <s v="Temporary"/>
    <s v="Unk"/>
    <m/>
    <x v="1"/>
    <s v="Engineers"/>
    <d v="1970-08-11T00:00:00"/>
    <x v="2113"/>
    <s v="50-59"/>
    <s v="TN"/>
    <s v="Administrative"/>
    <x v="1"/>
    <n v="65089"/>
    <s v="Black"/>
    <s v="Married"/>
    <s v="Fully Meets"/>
    <n v="2"/>
  </r>
  <r>
    <n v="2662"/>
    <s v="Cody"/>
    <s v="Bates"/>
    <d v="2021-02-02T00:00:00"/>
    <x v="0"/>
    <x v="0"/>
    <x v="0"/>
    <x v="1"/>
    <s v="Brittney Young"/>
    <s v="cody.bates@bilearner.com"/>
    <s v="TNS"/>
    <s v="Active"/>
    <s v="Contract"/>
    <s v="Zone A"/>
    <s v="Part-Time"/>
    <s v="Unk"/>
    <m/>
    <x v="1"/>
    <s v="General - Con"/>
    <d v="1945-09-12T00:00:00"/>
    <x v="2114"/>
    <s v="80-89"/>
    <s v="ID"/>
    <s v="Foreman"/>
    <x v="1"/>
    <n v="94177"/>
    <s v="Asian"/>
    <s v="Single"/>
    <s v="Fully Meets"/>
    <n v="2"/>
  </r>
  <r>
    <n v="2663"/>
    <s v="Eli"/>
    <s v="Grant"/>
    <d v="2023-01-06T00:00:00"/>
    <x v="219"/>
    <x v="19"/>
    <x v="1"/>
    <x v="1"/>
    <s v="Ryan Ward"/>
    <s v="eli.grant@bilearner.com"/>
    <s v="PYZ"/>
    <s v="Active"/>
    <s v="Part-Time"/>
    <s v="Zone B"/>
    <s v="Part-Time"/>
    <s v="Resignation"/>
    <s v="Party employee page half young budget."/>
    <x v="1"/>
    <s v="Splicing"/>
    <d v="1971-07-21T00:00:00"/>
    <x v="2115"/>
    <s v="50-59"/>
    <s v="ID"/>
    <s v="Technician"/>
    <x v="1"/>
    <n v="51278"/>
    <s v="Hispanic"/>
    <s v="Divorced"/>
    <s v="Fully Meets"/>
    <n v="5"/>
  </r>
  <r>
    <n v="2664"/>
    <s v="Felipe"/>
    <s v="Rollins"/>
    <d v="2021-11-13T00:00:00"/>
    <x v="0"/>
    <x v="0"/>
    <x v="0"/>
    <x v="1"/>
    <s v="Rose Cunningham"/>
    <s v="felipe.rollins@bilearner.com"/>
    <s v="WBL"/>
    <s v="Active"/>
    <s v="Full-Time"/>
    <s v="Zone C"/>
    <s v="Full-Time"/>
    <s v="Unk"/>
    <m/>
    <x v="1"/>
    <s v="Project Management - Con"/>
    <d v="1961-06-25T00:00:00"/>
    <x v="2116"/>
    <s v="60-69"/>
    <s v="ID"/>
    <s v="Manager"/>
    <x v="1"/>
    <n v="14665"/>
    <s v="Hispanic"/>
    <s v="Divorced"/>
    <s v="Fully Meets"/>
    <n v="1"/>
  </r>
  <r>
    <n v="2665"/>
    <s v="Abdiel"/>
    <s v="Good"/>
    <d v="2020-03-15T00:00:00"/>
    <x v="0"/>
    <x v="0"/>
    <x v="0"/>
    <x v="1"/>
    <s v="Jessica Harrison"/>
    <s v="abdiel.good@bilearner.com"/>
    <s v="NEL"/>
    <s v="Active"/>
    <s v="Contract"/>
    <s v="Zone A"/>
    <s v="Part-Time"/>
    <s v="Unk"/>
    <m/>
    <x v="1"/>
    <s v="Splicing"/>
    <d v="1991-07-14T00:00:00"/>
    <x v="2117"/>
    <s v="30-39"/>
    <s v="NY"/>
    <s v="Splicer"/>
    <x v="1"/>
    <n v="33859"/>
    <s v="Hispanic"/>
    <s v="Married"/>
    <s v="Fully Meets"/>
    <n v="4"/>
  </r>
  <r>
    <n v="2666"/>
    <s v="Kaylyn"/>
    <s v="Frye"/>
    <d v="2018-11-07T00:00:00"/>
    <x v="315"/>
    <x v="5"/>
    <x v="1"/>
    <x v="1"/>
    <s v="Taylor Lopez"/>
    <s v="kaylyn.frye@bilearner.com"/>
    <s v="PL"/>
    <s v="Active"/>
    <s v="Part-Time"/>
    <s v="Zone C"/>
    <s v="Full-Time"/>
    <s v="Retirement"/>
    <s v="Audience run degree that your beyond cell."/>
    <x v="1"/>
    <s v="Yard (Material Handling)"/>
    <d v="1946-01-19T00:00:00"/>
    <x v="2118"/>
    <s v="70-79"/>
    <s v="WA"/>
    <s v="Runner"/>
    <x v="0"/>
    <n v="91544"/>
    <s v="Other"/>
    <s v="Single"/>
    <s v="Fully Meets"/>
    <n v="4"/>
  </r>
  <r>
    <n v="2667"/>
    <s v="Marisol"/>
    <s v="Alvarez"/>
    <d v="2019-10-03T00:00:00"/>
    <x v="702"/>
    <x v="36"/>
    <x v="1"/>
    <x v="22"/>
    <s v="Joshua Brown"/>
    <s v="marisol.alvarez@bilearner.com"/>
    <s v="BPC"/>
    <s v="Active"/>
    <s v="Full-Time"/>
    <s v="Zone B"/>
    <s v="Part-Time"/>
    <s v="Retirement"/>
    <s v="Environment state tax sound stop group doctor."/>
    <x v="1"/>
    <s v="Billable Consultants"/>
    <d v="1965-10-08T00:00:00"/>
    <x v="2119"/>
    <s v="60-69"/>
    <s v="WA"/>
    <s v="Engineer"/>
    <x v="0"/>
    <n v="9760"/>
    <s v="Other"/>
    <s v="Widowed"/>
    <s v="Fully Meets"/>
    <n v="2"/>
  </r>
  <r>
    <n v="2668"/>
    <s v="Lane"/>
    <s v="Willis"/>
    <d v="2022-08-12T00:00:00"/>
    <x v="293"/>
    <x v="27"/>
    <x v="1"/>
    <x v="22"/>
    <s v="Roger Campbell"/>
    <s v="lane.willis@bilearner.com"/>
    <s v="CCDR"/>
    <s v="Active"/>
    <s v="Contract"/>
    <s v="Zone C"/>
    <s v="Part-Time"/>
    <s v="Resignation"/>
    <s v="Lot as card response consumer."/>
    <x v="1"/>
    <s v="General - Con"/>
    <d v="1978-11-12T00:00:00"/>
    <x v="2120"/>
    <s v="40-49"/>
    <s v="MA"/>
    <s v="Technician"/>
    <x v="0"/>
    <n v="94176"/>
    <s v="Asian"/>
    <s v="Married"/>
    <s v="Fully Meets"/>
    <n v="2"/>
  </r>
  <r>
    <n v="2669"/>
    <s v="Jade"/>
    <s v="Becker"/>
    <d v="2018-12-22T00:00:00"/>
    <x v="0"/>
    <x v="0"/>
    <x v="0"/>
    <x v="22"/>
    <s v="Jordan Alexander"/>
    <s v="jade.becker@bilearner.com"/>
    <s v="SVG"/>
    <s v="Active"/>
    <s v="Part-Time"/>
    <s v="Zone C"/>
    <s v="Full-Time"/>
    <s v="Unk"/>
    <m/>
    <x v="1"/>
    <s v="Field Operations"/>
    <d v="1952-01-19T00:00:00"/>
    <x v="2121"/>
    <s v="70-79"/>
    <s v="MA"/>
    <s v="Foreman"/>
    <x v="0"/>
    <n v="46445"/>
    <s v="Black"/>
    <s v="Single"/>
    <s v="Fully Meets"/>
    <n v="1"/>
  </r>
  <r>
    <n v="2670"/>
    <s v="Vincent"/>
    <s v="Logan"/>
    <d v="2021-03-27T00:00:00"/>
    <x v="0"/>
    <x v="0"/>
    <x v="0"/>
    <x v="1"/>
    <s v="Alexander Holmes"/>
    <s v="vincent.logan@bilearner.com"/>
    <s v="PYZ"/>
    <s v="Active"/>
    <s v="Part-Time"/>
    <s v="Zone A"/>
    <s v="Full-Time"/>
    <s v="Unk"/>
    <m/>
    <x v="1"/>
    <s v="Engineers"/>
    <d v="1994-03-06T00:00:00"/>
    <x v="2122"/>
    <s v="30-39"/>
    <s v="MA"/>
    <s v="Engineer"/>
    <x v="1"/>
    <n v="54346"/>
    <s v="Other"/>
    <s v="Widowed"/>
    <s v="Fully Meets"/>
    <n v="1"/>
  </r>
  <r>
    <n v="2671"/>
    <s v="Nasir"/>
    <s v="Glass"/>
    <d v="2022-07-18T00:00:00"/>
    <x v="0"/>
    <x v="0"/>
    <x v="0"/>
    <x v="1"/>
    <s v="Andrea Whitaker"/>
    <s v="nasir.glass@bilearner.com"/>
    <s v="WBL"/>
    <s v="Active"/>
    <s v="Part-Time"/>
    <s v="Zone C"/>
    <s v="Temporary"/>
    <s v="Unk"/>
    <m/>
    <x v="1"/>
    <s v="Field Operations"/>
    <d v="1944-06-23T00:00:00"/>
    <x v="2123"/>
    <s v="80-89"/>
    <s v="MA"/>
    <s v="Coordinator"/>
    <x v="1"/>
    <n v="10712"/>
    <s v="Asian"/>
    <s v="Widowed"/>
    <s v="Fully Meets"/>
    <n v="5"/>
  </r>
  <r>
    <n v="2672"/>
    <s v="Quincy"/>
    <s v="Shannon"/>
    <d v="2020-04-09T00:00:00"/>
    <x v="609"/>
    <x v="9"/>
    <x v="1"/>
    <x v="1"/>
    <s v="Carrie Wells"/>
    <s v="quincy.shannon@bilearner.com"/>
    <s v="NEL"/>
    <s v="Active"/>
    <s v="Contract"/>
    <s v="Zone A"/>
    <s v="Full-Time"/>
    <s v="Involuntary"/>
    <s v="Medical message face development moment because."/>
    <x v="1"/>
    <s v="Fielders"/>
    <d v="1999-07-23T00:00:00"/>
    <x v="2124"/>
    <s v="20-29"/>
    <s v="AZ"/>
    <s v="Engineer"/>
    <x v="1"/>
    <n v="3413"/>
    <s v="Asian"/>
    <s v="Married"/>
    <s v="Fully Meets"/>
    <n v="1"/>
  </r>
  <r>
    <n v="2673"/>
    <s v="Alena"/>
    <s v="Walter"/>
    <d v="2022-01-07T00:00:00"/>
    <x v="0"/>
    <x v="0"/>
    <x v="0"/>
    <x v="1"/>
    <s v="David Figueroa"/>
    <s v="alena.walter@bilearner.com"/>
    <s v="PL"/>
    <s v="Active"/>
    <s v="Full-Time"/>
    <s v="Zone B"/>
    <s v="Full-Time"/>
    <s v="Unk"/>
    <m/>
    <x v="1"/>
    <s v="Splicing"/>
    <d v="1999-07-19T00:00:00"/>
    <x v="2125"/>
    <s v="20-29"/>
    <s v="AZ"/>
    <s v="Splicer"/>
    <x v="1"/>
    <n v="80938"/>
    <s v="Other"/>
    <s v="Single"/>
    <s v="Fully Meets"/>
    <n v="4"/>
  </r>
  <r>
    <n v="2674"/>
    <s v="Clay"/>
    <s v="Compton"/>
    <d v="2022-07-15T00:00:00"/>
    <x v="0"/>
    <x v="0"/>
    <x v="0"/>
    <x v="1"/>
    <s v="Kevin Parrish"/>
    <s v="clay.compton@bilearner.com"/>
    <s v="BPC"/>
    <s v="Active"/>
    <s v="Part-Time"/>
    <s v="Zone A"/>
    <s v="Part-Time"/>
    <s v="Unk"/>
    <m/>
    <x v="1"/>
    <s v="Fielders"/>
    <d v="1968-12-16T00:00:00"/>
    <x v="2126"/>
    <s v="50-59"/>
    <s v="AZ"/>
    <s v="Engineer"/>
    <x v="1"/>
    <n v="31528"/>
    <s v="White"/>
    <s v="Widowed"/>
    <s v="Fully Meets"/>
    <n v="1"/>
  </r>
  <r>
    <n v="2675"/>
    <s v="Kayden"/>
    <s v="Fernandez"/>
    <d v="2020-11-29T00:00:00"/>
    <x v="140"/>
    <x v="23"/>
    <x v="1"/>
    <x v="1"/>
    <s v="Monica Miller"/>
    <s v="kayden.fernandez@bilearner.com"/>
    <s v="CCDR"/>
    <s v="Active"/>
    <s v="Part-Time"/>
    <s v="Zone C"/>
    <s v="Part-Time"/>
    <s v="Resignation"/>
    <s v="Board up meet away firm yet human find."/>
    <x v="1"/>
    <s v="Engineers"/>
    <d v="1946-06-07T00:00:00"/>
    <x v="2127"/>
    <s v="70-79"/>
    <s v="AL"/>
    <s v="Engineer"/>
    <x v="1"/>
    <n v="11366"/>
    <s v="Hispanic"/>
    <s v="Divorced"/>
    <s v="Fully Meets"/>
    <n v="5"/>
  </r>
  <r>
    <n v="2676"/>
    <s v="Bryson"/>
    <s v="Giles"/>
    <d v="2019-03-20T00:00:00"/>
    <x v="703"/>
    <x v="18"/>
    <x v="1"/>
    <x v="1"/>
    <s v="Brandi Collins"/>
    <s v="bryson.giles@bilearner.com"/>
    <s v="SVG"/>
    <s v="Active"/>
    <s v="Part-Time"/>
    <s v="Zone C"/>
    <s v="Part-Time"/>
    <s v="Resignation"/>
    <s v="Memory theory thank past could."/>
    <x v="1"/>
    <s v="Engineers"/>
    <d v="1972-08-01T00:00:00"/>
    <x v="2128"/>
    <s v="50-59"/>
    <s v="AL"/>
    <s v="Engineer"/>
    <x v="1"/>
    <n v="19248"/>
    <s v="Asian"/>
    <s v="Single"/>
    <s v="Fully Meets"/>
    <n v="2"/>
  </r>
  <r>
    <n v="2677"/>
    <s v="Demarcus"/>
    <s v="Small"/>
    <d v="2019-03-16T00:00:00"/>
    <x v="315"/>
    <x v="42"/>
    <x v="1"/>
    <x v="1"/>
    <s v="Jimmy Jones"/>
    <s v="demarcus.small@bilearner.com"/>
    <s v="EW"/>
    <s v="Active"/>
    <s v="Contract"/>
    <s v="Zone B"/>
    <s v="Full-Time"/>
    <s v="Resignation"/>
    <s v="Who few sport business various."/>
    <x v="1"/>
    <s v="Splicing"/>
    <d v="1990-10-13T00:00:00"/>
    <x v="2129"/>
    <s v="30-39"/>
    <s v="TN"/>
    <s v="Director"/>
    <x v="1"/>
    <n v="8371"/>
    <s v="Hispanic"/>
    <s v="Divorced"/>
    <s v="Fully Meets"/>
    <n v="1"/>
  </r>
  <r>
    <n v="2678"/>
    <s v="Presley"/>
    <s v="Dodson"/>
    <d v="2021-05-30T00:00:00"/>
    <x v="0"/>
    <x v="0"/>
    <x v="0"/>
    <x v="1"/>
    <s v="Bruce Roy"/>
    <s v="presley.dodson@bilearner.com"/>
    <s v="MSC"/>
    <s v="Active"/>
    <s v="Full-Time"/>
    <s v="Zone C"/>
    <s v="Part-Time"/>
    <s v="Unk"/>
    <m/>
    <x v="1"/>
    <s v="Field Operations"/>
    <d v="1966-05-01T00:00:00"/>
    <x v="2130"/>
    <s v="50-59"/>
    <s v="ID"/>
    <s v="Laborer"/>
    <x v="1"/>
    <n v="90990"/>
    <s v="White"/>
    <s v="Single"/>
    <s v="Fully Meets"/>
    <n v="5"/>
  </r>
  <r>
    <n v="2679"/>
    <s v="Christine"/>
    <s v="Giles"/>
    <d v="2022-11-17T00:00:00"/>
    <x v="0"/>
    <x v="0"/>
    <x v="0"/>
    <x v="1"/>
    <s v="Heather Wright"/>
    <s v="christine.giles@bilearner.com"/>
    <s v="TNS"/>
    <s v="Active"/>
    <s v="Contract"/>
    <s v="Zone A"/>
    <s v="Part-Time"/>
    <s v="Unk"/>
    <m/>
    <x v="1"/>
    <s v="General - Con"/>
    <d v="1951-10-20T00:00:00"/>
    <x v="2131"/>
    <s v="70-79"/>
    <s v="ID"/>
    <s v="Foreman"/>
    <x v="1"/>
    <n v="80607"/>
    <s v="Hispanic"/>
    <s v="Divorced"/>
    <s v="Fully Meets"/>
    <n v="5"/>
  </r>
  <r>
    <n v="2680"/>
    <s v="Jasmine"/>
    <s v="Rogers"/>
    <d v="2020-12-25T00:00:00"/>
    <x v="704"/>
    <x v="28"/>
    <x v="1"/>
    <x v="1"/>
    <s v="Joseph Rivas"/>
    <s v="jasmine.rogers@bilearner.com"/>
    <s v="PYZ"/>
    <s v="Active"/>
    <s v="Contract"/>
    <s v="Zone A"/>
    <s v="Full-Time"/>
    <s v="Involuntary"/>
    <s v="Smile most around."/>
    <x v="1"/>
    <s v="Billable Consultants"/>
    <d v="1948-01-24T00:00:00"/>
    <x v="2132"/>
    <s v="70-79"/>
    <s v="ID"/>
    <s v="Engineer"/>
    <x v="1"/>
    <n v="30228"/>
    <s v="Black"/>
    <s v="Single"/>
    <s v="Fully Meets"/>
    <n v="2"/>
  </r>
  <r>
    <n v="2681"/>
    <s v="Jaime"/>
    <s v="Greer"/>
    <d v="2020-06-16T00:00:00"/>
    <x v="705"/>
    <x v="10"/>
    <x v="1"/>
    <x v="1"/>
    <s v="Hannah Rose"/>
    <s v="jaime.greer@bilearner.com"/>
    <s v="WBL"/>
    <s v="Active"/>
    <s v="Part-Time"/>
    <s v="Zone C"/>
    <s v="Full-Time"/>
    <s v="Involuntary"/>
    <s v="Region hit sense national about."/>
    <x v="1"/>
    <s v="Field Operations"/>
    <d v="1984-02-04T00:00:00"/>
    <x v="2133"/>
    <s v="40-49"/>
    <s v="ID"/>
    <s v="Technician"/>
    <x v="1"/>
    <n v="47652"/>
    <s v="Black"/>
    <s v="Married"/>
    <s v="Fully Meets"/>
    <n v="1"/>
  </r>
  <r>
    <n v="2682"/>
    <s v="Keagan"/>
    <s v="Hutchinson"/>
    <d v="2020-07-28T00:00:00"/>
    <x v="0"/>
    <x v="0"/>
    <x v="0"/>
    <x v="1"/>
    <s v="Zachary Ortiz"/>
    <s v="keagan.hutchinson@bilearner.com"/>
    <s v="NEL"/>
    <s v="Active"/>
    <s v="Contract"/>
    <s v="Zone A"/>
    <s v="Temporary"/>
    <s v="Unk"/>
    <m/>
    <x v="1"/>
    <s v="Field Operations"/>
    <d v="1976-06-05T00:00:00"/>
    <x v="2134"/>
    <s v="40-49"/>
    <s v="NY"/>
    <s v="Supervisor"/>
    <x v="1"/>
    <n v="73798"/>
    <s v="Asian"/>
    <s v="Widowed"/>
    <s v="Fully Meets"/>
    <n v="2"/>
  </r>
  <r>
    <n v="2683"/>
    <s v="Charlize"/>
    <s v="Ballard"/>
    <d v="2021-12-31T00:00:00"/>
    <x v="0"/>
    <x v="0"/>
    <x v="0"/>
    <x v="1"/>
    <s v="Kimberly Soto"/>
    <s v="charlize.ballard@bilearner.com"/>
    <s v="PL"/>
    <s v="Active"/>
    <s v="Contract"/>
    <s v="Zone A"/>
    <s v="Temporary"/>
    <s v="Unk"/>
    <m/>
    <x v="1"/>
    <s v="General - Con"/>
    <d v="1952-10-14T00:00:00"/>
    <x v="2135"/>
    <s v="70-79"/>
    <s v="WA"/>
    <s v="Laborer"/>
    <x v="0"/>
    <n v="86439"/>
    <s v="Other"/>
    <s v="Divorced"/>
    <s v="Fully Meets"/>
    <n v="4"/>
  </r>
  <r>
    <n v="2684"/>
    <s v="Kendrick"/>
    <s v="Pollard"/>
    <d v="2022-02-07T00:00:00"/>
    <x v="535"/>
    <x v="14"/>
    <x v="1"/>
    <x v="22"/>
    <s v="Nicholas Huang"/>
    <s v="kendrick.pollard@bilearner.com"/>
    <s v="BPC"/>
    <s v="Active"/>
    <s v="Full-Time"/>
    <s v="Zone C"/>
    <s v="Part-Time"/>
    <s v="Retirement"/>
    <s v="Activity pay wall start cause."/>
    <x v="1"/>
    <s v="General - Sga"/>
    <d v="1983-10-07T00:00:00"/>
    <x v="2136"/>
    <s v="40-49"/>
    <s v="MA"/>
    <s v="Manager"/>
    <x v="0"/>
    <n v="60915"/>
    <s v="White"/>
    <s v="Widowed"/>
    <s v="Fully Meets"/>
    <n v="5"/>
  </r>
  <r>
    <n v="2685"/>
    <s v="Meadow"/>
    <s v="Reed"/>
    <d v="2021-11-23T00:00:00"/>
    <x v="706"/>
    <x v="26"/>
    <x v="1"/>
    <x v="22"/>
    <s v="Joshua Rosales"/>
    <s v="meadow.reed@bilearner.com"/>
    <s v="CCDR"/>
    <s v="Active"/>
    <s v="Full-Time"/>
    <s v="Zone B"/>
    <s v="Temporary"/>
    <s v="Resignation"/>
    <s v="Statement would join music great dark."/>
    <x v="1"/>
    <s v="General - Sga"/>
    <d v="1964-08-08T00:00:00"/>
    <x v="1157"/>
    <s v="60-69"/>
    <s v="MA"/>
    <s v="Supervisor"/>
    <x v="0"/>
    <n v="9417"/>
    <s v="Black"/>
    <s v="Divorced"/>
    <s v="Fully Meets"/>
    <n v="2"/>
  </r>
  <r>
    <n v="2686"/>
    <s v="Ryker"/>
    <s v="Hopkins"/>
    <d v="2021-08-15T00:00:00"/>
    <x v="0"/>
    <x v="0"/>
    <x v="0"/>
    <x v="1"/>
    <s v="Nicholas Graham"/>
    <s v="ryker.hopkins@bilearner.com"/>
    <s v="PYZ"/>
    <s v="Active"/>
    <s v="Contract"/>
    <s v="Zone C"/>
    <s v="Part-Time"/>
    <s v="Unk"/>
    <m/>
    <x v="1"/>
    <s v="Project Management - Con"/>
    <d v="1955-05-09T00:00:00"/>
    <x v="2137"/>
    <s v="70-79"/>
    <s v="MA"/>
    <s v="Technician"/>
    <x v="1"/>
    <n v="56247"/>
    <s v="Other"/>
    <s v="Single"/>
    <s v="Fully Meets"/>
    <n v="4"/>
  </r>
  <r>
    <n v="2687"/>
    <s v="Bruno"/>
    <s v="Ashley"/>
    <d v="2021-06-21T00:00:00"/>
    <x v="0"/>
    <x v="0"/>
    <x v="0"/>
    <x v="1"/>
    <s v="Christopher Black"/>
    <s v="bruno.ashley@bilearner.com"/>
    <s v="WBL"/>
    <s v="Active"/>
    <s v="Part-Time"/>
    <s v="Zone A"/>
    <s v="Full-Time"/>
    <s v="Unk"/>
    <m/>
    <x v="1"/>
    <s v="Engineers"/>
    <d v="1945-03-16T00:00:00"/>
    <x v="2138"/>
    <s v="80-89"/>
    <s v="AZ"/>
    <s v="Engineer"/>
    <x v="1"/>
    <n v="88522"/>
    <s v="White"/>
    <s v="Single"/>
    <s v="Fully Meets"/>
    <n v="2"/>
  </r>
  <r>
    <n v="2688"/>
    <s v="Luciana"/>
    <s v="Steele"/>
    <d v="2021-02-13T00:00:00"/>
    <x v="0"/>
    <x v="0"/>
    <x v="0"/>
    <x v="1"/>
    <s v="Edward Lane"/>
    <s v="luciana.steele@bilearner.com"/>
    <s v="NEL"/>
    <s v="Active"/>
    <s v="Contract"/>
    <s v="Zone B"/>
    <s v="Full-Time"/>
    <s v="Unk"/>
    <m/>
    <x v="1"/>
    <s v="Engineers"/>
    <d v="1967-02-09T00:00:00"/>
    <x v="2139"/>
    <s v="50-59"/>
    <s v="AZ"/>
    <s v="Engineer"/>
    <x v="1"/>
    <n v="97840"/>
    <s v="Black"/>
    <s v="Married"/>
    <s v="Fully Meets"/>
    <n v="1"/>
  </r>
  <r>
    <n v="2689"/>
    <s v="Johnathon"/>
    <s v="Serrano"/>
    <d v="2020-12-28T00:00:00"/>
    <x v="0"/>
    <x v="0"/>
    <x v="0"/>
    <x v="1"/>
    <s v="David Craig"/>
    <s v="johnathon.serrano@bilearner.com"/>
    <s v="PL"/>
    <s v="Active"/>
    <s v="Part-Time"/>
    <s v="Zone C"/>
    <s v="Part-Time"/>
    <s v="Unk"/>
    <m/>
    <x v="1"/>
    <s v="Wireline Construction"/>
    <d v="1954-05-09T00:00:00"/>
    <x v="2140"/>
    <s v="70-79"/>
    <s v="AZ"/>
    <s v="Foreman"/>
    <x v="1"/>
    <n v="72339"/>
    <s v="Other"/>
    <s v="Single"/>
    <s v="Fully Meets"/>
    <n v="1"/>
  </r>
  <r>
    <n v="2690"/>
    <s v="Joaquin"/>
    <s v="Cuevas"/>
    <d v="2022-04-12T00:00:00"/>
    <x v="707"/>
    <x v="26"/>
    <x v="1"/>
    <x v="1"/>
    <s v="Elizabeth Garrison"/>
    <s v="joaquin.cuevas@bilearner.com"/>
    <s v="BPC"/>
    <s v="Active"/>
    <s v="Part-Time"/>
    <s v="Zone B"/>
    <s v="Part-Time"/>
    <s v="Involuntary"/>
    <s v="Author hotel car care special organization."/>
    <x v="1"/>
    <s v="Project Management - Con"/>
    <d v="1997-04-14T00:00:00"/>
    <x v="2141"/>
    <s v="20-29"/>
    <s v="AZ"/>
    <s v="Field Project Manager"/>
    <x v="1"/>
    <n v="28406"/>
    <s v="Black"/>
    <s v="Married"/>
    <s v="Fully Meets"/>
    <n v="4"/>
  </r>
  <r>
    <n v="2691"/>
    <s v="Soren"/>
    <s v="Downs"/>
    <d v="2019-01-02T00:00:00"/>
    <x v="0"/>
    <x v="0"/>
    <x v="0"/>
    <x v="1"/>
    <s v="Taylor Huerta"/>
    <s v="soren.downs@bilearner.com"/>
    <s v="CCDR"/>
    <s v="Active"/>
    <s v="Part-Time"/>
    <s v="Zone C"/>
    <s v="Full-Time"/>
    <s v="Unk"/>
    <m/>
    <x v="1"/>
    <s v="General - Sga"/>
    <d v="1972-11-29T00:00:00"/>
    <x v="2142"/>
    <s v="50-59"/>
    <s v="AL"/>
    <s v="Supervisor"/>
    <x v="1"/>
    <n v="85311"/>
    <s v="Black"/>
    <s v="Widowed"/>
    <s v="Fully Meets"/>
    <n v="1"/>
  </r>
  <r>
    <n v="2692"/>
    <s v="Ralph"/>
    <s v="Stone"/>
    <d v="2020-08-01T00:00:00"/>
    <x v="708"/>
    <x v="2"/>
    <x v="1"/>
    <x v="1"/>
    <s v="Denise Adams"/>
    <s v="ralph.stone@bilearner.com"/>
    <s v="SVG"/>
    <s v="Active"/>
    <s v="Full-Time"/>
    <s v="Zone A"/>
    <s v="Full-Time"/>
    <s v="Voluntary"/>
    <s v="Hard way effort wear physical. Want between grow."/>
    <x v="1"/>
    <s v="Underground"/>
    <d v="1997-11-22T00:00:00"/>
    <x v="2143"/>
    <s v="20-29"/>
    <s v="TN"/>
    <s v="Foreman"/>
    <x v="1"/>
    <n v="97985"/>
    <s v="White"/>
    <s v="Widowed"/>
    <s v="Fully Meets"/>
    <n v="4"/>
  </r>
  <r>
    <n v="2693"/>
    <s v="Malcolm"/>
    <s v="Rivas"/>
    <d v="2020-10-14T00:00:00"/>
    <x v="0"/>
    <x v="0"/>
    <x v="0"/>
    <x v="1"/>
    <s v="Ryan Flores"/>
    <s v="malcolm.rivas@bilearner.com"/>
    <s v="EW"/>
    <s v="Active"/>
    <s v="Part-Time"/>
    <s v="Zone C"/>
    <s v="Temporary"/>
    <s v="Unk"/>
    <m/>
    <x v="1"/>
    <s v="General - Sga"/>
    <d v="1987-09-26T00:00:00"/>
    <x v="2144"/>
    <s v="30-39"/>
    <s v="TN"/>
    <s v="Assistant"/>
    <x v="1"/>
    <n v="52988"/>
    <s v="White"/>
    <s v="Married"/>
    <s v="Fully Meets"/>
    <n v="4"/>
  </r>
  <r>
    <n v="2694"/>
    <s v="Adam"/>
    <s v="Beltran"/>
    <d v="2023-05-26T00:00:00"/>
    <x v="92"/>
    <x v="21"/>
    <x v="1"/>
    <x v="1"/>
    <s v="Mackenzie Cole"/>
    <s v="adam.beltran@bilearner.com"/>
    <s v="MSC"/>
    <s v="Active"/>
    <s v="Full-Time"/>
    <s v="Zone C"/>
    <s v="Full-Time"/>
    <s v="Involuntary"/>
    <s v="Movie before ability. Seem watch deal center."/>
    <x v="1"/>
    <s v="Engineers"/>
    <d v="1980-12-15T00:00:00"/>
    <x v="2145"/>
    <s v="40-49"/>
    <s v="ID"/>
    <s v="Director"/>
    <x v="1"/>
    <n v="16500"/>
    <s v="Black"/>
    <s v="Widowed"/>
    <s v="Fully Meets"/>
    <n v="4"/>
  </r>
  <r>
    <n v="2695"/>
    <s v="Isis"/>
    <s v="Ortega"/>
    <d v="2021-08-26T00:00:00"/>
    <x v="709"/>
    <x v="1"/>
    <x v="1"/>
    <x v="1"/>
    <s v="Emily Jones"/>
    <s v="isis.ortega@bilearner.com"/>
    <s v="TNS"/>
    <s v="Active"/>
    <s v="Full-Time"/>
    <s v="Zone A"/>
    <s v="Temporary"/>
    <s v="Retirement"/>
    <s v="Offer performance arrive travel."/>
    <x v="1"/>
    <s v="Underground"/>
    <d v="1960-10-24T00:00:00"/>
    <x v="2146"/>
    <s v="60-69"/>
    <s v="ID"/>
    <s v="Laborer"/>
    <x v="1"/>
    <n v="70237"/>
    <s v="Other"/>
    <s v="Married"/>
    <s v="Fully Meets"/>
    <n v="2"/>
  </r>
  <r>
    <n v="2696"/>
    <s v="Meadow"/>
    <s v="Delgado"/>
    <d v="2022-11-20T00:00:00"/>
    <x v="412"/>
    <x v="8"/>
    <x v="1"/>
    <x v="1"/>
    <s v="Chelsea Garcia"/>
    <s v="meadow.delgado@bilearner.com"/>
    <s v="PYZ"/>
    <s v="Active"/>
    <s v="Contract"/>
    <s v="Zone A"/>
    <s v="Temporary"/>
    <s v="Retirement"/>
    <s v="Top seem police tree against."/>
    <x v="1"/>
    <s v="Project Management - Con"/>
    <d v="1953-03-09T00:00:00"/>
    <x v="2147"/>
    <s v="70-79"/>
    <s v="ID"/>
    <s v="Manager"/>
    <x v="1"/>
    <n v="18726"/>
    <s v="Other"/>
    <s v="Married"/>
    <s v="Fully Meets"/>
    <n v="4"/>
  </r>
  <r>
    <n v="2697"/>
    <s v="Benjamin"/>
    <s v="Goodman"/>
    <d v="2020-02-22T00:00:00"/>
    <x v="0"/>
    <x v="0"/>
    <x v="0"/>
    <x v="1"/>
    <s v="Jacob Simmons"/>
    <s v="benjamin.goodman@bilearner.com"/>
    <s v="WBL"/>
    <s v="Active"/>
    <s v="Full-Time"/>
    <s v="Zone A"/>
    <s v="Full-Time"/>
    <s v="Unk"/>
    <m/>
    <x v="1"/>
    <s v="Splicing"/>
    <d v="1964-02-08T00:00:00"/>
    <x v="2148"/>
    <s v="60-69"/>
    <s v="NY"/>
    <s v="Laborer"/>
    <x v="1"/>
    <n v="21341"/>
    <s v="White"/>
    <s v="Married"/>
    <s v="Fully Meets"/>
    <n v="1"/>
  </r>
  <r>
    <n v="2698"/>
    <s v="Jaycee"/>
    <s v="Alexander"/>
    <d v="2021-04-04T00:00:00"/>
    <x v="0"/>
    <x v="0"/>
    <x v="0"/>
    <x v="1"/>
    <s v="Samuel Phillips"/>
    <s v="jaycee.alexander@bilearner.com"/>
    <s v="NEL"/>
    <s v="Active"/>
    <s v="Contract"/>
    <s v="Zone B"/>
    <s v="Full-Time"/>
    <s v="Unk"/>
    <m/>
    <x v="1"/>
    <s v="Field Operations"/>
    <d v="1969-02-01T00:00:00"/>
    <x v="2149"/>
    <s v="50-59"/>
    <s v="NY"/>
    <s v="Operator"/>
    <x v="1"/>
    <n v="46549"/>
    <s v="Hispanic"/>
    <s v="Single"/>
    <s v="Fully Meets"/>
    <n v="4"/>
  </r>
  <r>
    <n v="2699"/>
    <s v="Cannon"/>
    <s v="Gray"/>
    <d v="2023-08-05T00:00:00"/>
    <x v="0"/>
    <x v="0"/>
    <x v="0"/>
    <x v="1"/>
    <s v="Stephen Burns"/>
    <s v="cannon.gray@bilearner.com"/>
    <s v="PL"/>
    <s v="Active"/>
    <s v="Contract"/>
    <s v="Zone C"/>
    <s v="Temporary"/>
    <s v="Unk"/>
    <m/>
    <x v="1"/>
    <s v="Engineers"/>
    <d v="1985-08-24T00:00:00"/>
    <x v="1953"/>
    <s v="40-49"/>
    <s v="WA"/>
    <s v="Engineer"/>
    <x v="0"/>
    <n v="8797"/>
    <s v="Other"/>
    <s v="Married"/>
    <s v="Fully Meets"/>
    <n v="5"/>
  </r>
  <r>
    <n v="2700"/>
    <s v="Brynn"/>
    <s v="Kennedy"/>
    <d v="2023-01-10T00:00:00"/>
    <x v="114"/>
    <x v="4"/>
    <x v="1"/>
    <x v="22"/>
    <s v="Nicholas White"/>
    <s v="brynn.kennedy@bilearner.com"/>
    <s v="BPC"/>
    <s v="Active"/>
    <s v="Full-Time"/>
    <s v="Zone B"/>
    <s v="Temporary"/>
    <s v="Resignation"/>
    <s v="Visit you let sort amount visit."/>
    <x v="1"/>
    <s v="Project Management - Con"/>
    <d v="1992-09-01T00:00:00"/>
    <x v="2150"/>
    <s v="30-39"/>
    <s v="MA"/>
    <s v="Manager"/>
    <x v="0"/>
    <n v="20560"/>
    <s v="Other"/>
    <s v="Single"/>
    <s v="Fully Meets"/>
    <n v="4"/>
  </r>
  <r>
    <n v="2701"/>
    <s v="Branden"/>
    <s v="Ali"/>
    <d v="2019-04-19T00:00:00"/>
    <x v="0"/>
    <x v="0"/>
    <x v="0"/>
    <x v="22"/>
    <s v="Gregory Hill"/>
    <s v="branden.ali@bilearner.com"/>
    <s v="CCDR"/>
    <s v="Active"/>
    <s v="Contract"/>
    <s v="Zone A"/>
    <s v="Full-Time"/>
    <s v="Unk"/>
    <m/>
    <x v="1"/>
    <s v="Field Operations"/>
    <d v="1959-09-06T00:00:00"/>
    <x v="2151"/>
    <s v="60-69"/>
    <s v="MA"/>
    <s v="Controller"/>
    <x v="0"/>
    <n v="11623"/>
    <s v="Black"/>
    <s v="Married"/>
    <s v="Fully Meets"/>
    <n v="5"/>
  </r>
  <r>
    <n v="2702"/>
    <s v="Sophie"/>
    <s v="Carrillo"/>
    <d v="2019-10-02T00:00:00"/>
    <x v="0"/>
    <x v="0"/>
    <x v="0"/>
    <x v="1"/>
    <s v="Anna Henry"/>
    <s v="sophie.carrillo@bilearner.com"/>
    <s v="BPC"/>
    <s v="Active"/>
    <s v="Contract"/>
    <s v="Zone B"/>
    <s v="Full-Time"/>
    <s v="Unk"/>
    <m/>
    <x v="1"/>
    <s v="Aerial"/>
    <d v="1962-09-18T00:00:00"/>
    <x v="2152"/>
    <s v="60-69"/>
    <s v="MA"/>
    <s v="Foreman"/>
    <x v="1"/>
    <n v="80318"/>
    <s v="Asian"/>
    <s v="Married"/>
    <s v="Fully Meets"/>
    <n v="2"/>
  </r>
  <r>
    <n v="2703"/>
    <s v="Saul"/>
    <s v="Shaw"/>
    <d v="2018-11-14T00:00:00"/>
    <x v="0"/>
    <x v="0"/>
    <x v="0"/>
    <x v="1"/>
    <s v="Jennifer Alvarez"/>
    <s v="saul.shaw@bilearner.com"/>
    <s v="CCDR"/>
    <s v="Active"/>
    <s v="Full-Time"/>
    <s v="Zone A"/>
    <s v="Part-Time"/>
    <s v="Unk"/>
    <m/>
    <x v="1"/>
    <s v="General - Con"/>
    <d v="1986-04-07T00:00:00"/>
    <x v="2153"/>
    <s v="30-39"/>
    <s v="AZ"/>
    <s v="Laborer"/>
    <x v="1"/>
    <n v="37397"/>
    <s v="Other"/>
    <s v="Single"/>
    <s v="Fully Meets"/>
    <n v="5"/>
  </r>
  <r>
    <n v="2704"/>
    <s v="Isla"/>
    <s v="Mcdaniel"/>
    <d v="2020-01-27T00:00:00"/>
    <x v="710"/>
    <x v="41"/>
    <x v="1"/>
    <x v="1"/>
    <s v="Ashley Larson"/>
    <s v="isla.mcdaniel@bilearner.com"/>
    <s v="EW"/>
    <s v="Active"/>
    <s v="Part-Time"/>
    <s v="Zone A"/>
    <s v="Full-Time"/>
    <s v="Voluntary"/>
    <s v="Mention adult treatment old play."/>
    <x v="1"/>
    <s v="Field Operations"/>
    <d v="1998-07-30T00:00:00"/>
    <x v="2154"/>
    <s v="20-29"/>
    <s v="AZ"/>
    <s v="Technician"/>
    <x v="1"/>
    <n v="39020"/>
    <s v="Black"/>
    <s v="Widowed"/>
    <s v="Fully Meets"/>
    <n v="4"/>
  </r>
  <r>
    <n v="2705"/>
    <s v="Lea"/>
    <s v="Cantu"/>
    <d v="2018-11-04T00:00:00"/>
    <x v="0"/>
    <x v="0"/>
    <x v="0"/>
    <x v="1"/>
    <s v="Donna Hurst"/>
    <s v="lea.cantu@bilearner.com"/>
    <s v="MSC"/>
    <s v="Active"/>
    <s v="Full-Time"/>
    <s v="Zone B"/>
    <s v="Temporary"/>
    <s v="Unk"/>
    <m/>
    <x v="1"/>
    <s v="General - Con"/>
    <d v="2000-10-24T00:00:00"/>
    <x v="2155"/>
    <s v="20-29"/>
    <s v="AZ"/>
    <s v="Supervisor"/>
    <x v="0"/>
    <n v="57908"/>
    <s v="Hispanic"/>
    <s v="Divorced"/>
    <s v="Fully Meets"/>
    <n v="2"/>
  </r>
  <r>
    <n v="2706"/>
    <s v="Yadiel"/>
    <s v="Riggs"/>
    <d v="2018-12-13T00:00:00"/>
    <x v="711"/>
    <x v="21"/>
    <x v="1"/>
    <x v="1"/>
    <s v="Eric Byrd"/>
    <s v="yadiel.riggs@bilearner.com"/>
    <s v="NEL"/>
    <s v="Active"/>
    <s v="Part-Time"/>
    <s v="Zone A"/>
    <s v="Part-Time"/>
    <s v="Involuntary"/>
    <s v="Can last meet shake imagine he."/>
    <x v="1"/>
    <s v="Field Operations"/>
    <d v="1975-09-24T00:00:00"/>
    <x v="2156"/>
    <s v="50-59"/>
    <s v="NC"/>
    <s v="Electrician"/>
    <x v="1"/>
    <n v="39922"/>
    <s v="Asian"/>
    <s v="Widowed"/>
    <s v="Fully Meets"/>
    <n v="2"/>
  </r>
  <r>
    <n v="2707"/>
    <s v="Annalise"/>
    <s v="Olsen"/>
    <d v="2022-11-28T00:00:00"/>
    <x v="0"/>
    <x v="0"/>
    <x v="0"/>
    <x v="1"/>
    <s v="Brianna Johnson"/>
    <s v="annalise.olsen@bilearner.com"/>
    <s v="PL"/>
    <s v="Active"/>
    <s v="Full-Time"/>
    <s v="Zone B"/>
    <s v="Part-Time"/>
    <s v="Unk"/>
    <m/>
    <x v="1"/>
    <s v="General - Con"/>
    <d v="1992-08-20T00:00:00"/>
    <x v="2157"/>
    <s v="30-39"/>
    <s v="AL"/>
    <s v="Foreman"/>
    <x v="1"/>
    <n v="95876"/>
    <s v="White"/>
    <s v="Married"/>
    <s v="Fully Meets"/>
    <n v="4"/>
  </r>
  <r>
    <n v="2708"/>
    <s v="Theodore"/>
    <s v="Castro"/>
    <d v="2022-06-08T00:00:00"/>
    <x v="712"/>
    <x v="21"/>
    <x v="1"/>
    <x v="1"/>
    <s v="Savannah Oconnell"/>
    <s v="theodore.castro@bilearner.com"/>
    <s v="PYZ"/>
    <s v="Active"/>
    <s v="Full-Time"/>
    <s v="Zone C"/>
    <s v="Part-Time"/>
    <s v="Involuntary"/>
    <s v="After draw carry north federal region recently."/>
    <x v="1"/>
    <s v="General - Con"/>
    <d v="1965-07-31T00:00:00"/>
    <x v="2158"/>
    <s v="60-69"/>
    <s v="TN"/>
    <s v="Foreman"/>
    <x v="1"/>
    <n v="47846"/>
    <s v="Asian"/>
    <s v="Married"/>
    <s v="Fully Meets"/>
    <n v="2"/>
  </r>
  <r>
    <n v="2709"/>
    <s v="Emily"/>
    <s v="Freeman"/>
    <d v="2022-04-03T00:00:00"/>
    <x v="0"/>
    <x v="0"/>
    <x v="0"/>
    <x v="1"/>
    <s v="Madison Kemp"/>
    <s v="emily.freeman@bilearner.com"/>
    <s v="SVG"/>
    <s v="Active"/>
    <s v="Full-Time"/>
    <s v="Zone A"/>
    <s v="Full-Time"/>
    <s v="Unk"/>
    <m/>
    <x v="1"/>
    <s v="Field Operations"/>
    <d v="1985-01-28T00:00:00"/>
    <x v="835"/>
    <s v="40-49"/>
    <s v="ID"/>
    <s v="Locator"/>
    <x v="1"/>
    <n v="62350"/>
    <s v="Asian"/>
    <s v="Married"/>
    <s v="Fully Meets"/>
    <n v="2"/>
  </r>
  <r>
    <n v="2710"/>
    <s v="Madyson"/>
    <s v="Yates"/>
    <d v="2022-02-28T00:00:00"/>
    <x v="0"/>
    <x v="0"/>
    <x v="0"/>
    <x v="1"/>
    <s v="Julian Bowen"/>
    <s v="madyson.yates@bilearner.com"/>
    <s v="TNS"/>
    <s v="Active"/>
    <s v="Part-Time"/>
    <s v="Zone C"/>
    <s v="Full-Time"/>
    <s v="Unk"/>
    <m/>
    <x v="1"/>
    <s v="Field Operations"/>
    <d v="1994-04-14T00:00:00"/>
    <x v="2159"/>
    <s v="30-39"/>
    <s v="ID"/>
    <s v="Manager"/>
    <x v="1"/>
    <n v="45874"/>
    <s v="Black"/>
    <s v="Single"/>
    <s v="Fully Meets"/>
    <n v="5"/>
  </r>
  <r>
    <n v="2711"/>
    <s v="Rachel"/>
    <s v="Bowers"/>
    <d v="2021-08-19T00:00:00"/>
    <x v="0"/>
    <x v="0"/>
    <x v="0"/>
    <x v="1"/>
    <s v="Brittany Dickerson"/>
    <s v="rachel.bowers@bilearner.com"/>
    <s v="WBL"/>
    <s v="Active"/>
    <s v="Contract"/>
    <s v="Zone C"/>
    <s v="Temporary"/>
    <s v="Unk"/>
    <m/>
    <x v="1"/>
    <s v="Field Operations"/>
    <d v="1973-06-09T00:00:00"/>
    <x v="2160"/>
    <s v="50-59"/>
    <s v="ID"/>
    <s v="Technician"/>
    <x v="1"/>
    <n v="54605"/>
    <s v="Black"/>
    <s v="Divorced"/>
    <s v="Fully Meets"/>
    <n v="2"/>
  </r>
  <r>
    <n v="2712"/>
    <s v="Helen"/>
    <s v="Humphrey"/>
    <d v="2018-08-19T00:00:00"/>
    <x v="0"/>
    <x v="0"/>
    <x v="0"/>
    <x v="1"/>
    <s v="Richard Henry"/>
    <s v="helen.humphrey@bilearner.com"/>
    <s v="PYZ"/>
    <s v="Active"/>
    <s v="Full-Time"/>
    <s v="Zone A"/>
    <s v="Full-Time"/>
    <s v="Unk"/>
    <m/>
    <x v="1"/>
    <s v="General - Con"/>
    <d v="1992-07-08T00:00:00"/>
    <x v="2161"/>
    <s v="30-39"/>
    <s v="NY"/>
    <s v="Foreman"/>
    <x v="1"/>
    <n v="42080"/>
    <s v="Other"/>
    <s v="Married"/>
    <s v="Fully Meets"/>
    <n v="1"/>
  </r>
  <r>
    <n v="2713"/>
    <s v="Abagail"/>
    <s v="Villanueva"/>
    <d v="2019-10-15T00:00:00"/>
    <x v="0"/>
    <x v="0"/>
    <x v="0"/>
    <x v="1"/>
    <s v="Whitney Ross"/>
    <s v="abagail.villanueva@bilearner.com"/>
    <s v="WBL"/>
    <s v="Active"/>
    <s v="Full-Time"/>
    <s v="Zone A"/>
    <s v="Full-Time"/>
    <s v="Unk"/>
    <m/>
    <x v="1"/>
    <s v="Aerial"/>
    <d v="1997-02-09T00:00:00"/>
    <x v="2162"/>
    <s v="20-29"/>
    <s v="NY"/>
    <s v="Foreman"/>
    <x v="1"/>
    <n v="92148"/>
    <s v="Black"/>
    <s v="Married"/>
    <s v="Fully Meets"/>
    <n v="5"/>
  </r>
  <r>
    <n v="2714"/>
    <s v="Julie"/>
    <s v="Lloyd"/>
    <d v="2023-02-23T00:00:00"/>
    <x v="404"/>
    <x v="21"/>
    <x v="1"/>
    <x v="1"/>
    <s v="Keith Martinez"/>
    <s v="julie.lloyd@bilearner.com"/>
    <s v="NEL"/>
    <s v="Active"/>
    <s v="Part-Time"/>
    <s v="Zone C"/>
    <s v="Temporary"/>
    <s v="Resignation"/>
    <s v="Break price parent seat natural whatever."/>
    <x v="1"/>
    <s v="Field Operations"/>
    <d v="1972-07-11T00:00:00"/>
    <x v="2163"/>
    <s v="50-59"/>
    <s v="WA"/>
    <s v="Tower Hand"/>
    <x v="1"/>
    <n v="3780"/>
    <s v="Asian"/>
    <s v="Widowed"/>
    <s v="Fully Meets"/>
    <n v="1"/>
  </r>
  <r>
    <n v="2715"/>
    <s v="Alejandro"/>
    <s v="Wilkinson"/>
    <d v="2023-02-01T00:00:00"/>
    <x v="0"/>
    <x v="0"/>
    <x v="0"/>
    <x v="1"/>
    <s v="Robert Avery"/>
    <s v="alejandro.wilkinson@bilearner.com"/>
    <s v="PL"/>
    <s v="Active"/>
    <s v="Full-Time"/>
    <s v="Zone B"/>
    <s v="Temporary"/>
    <s v="Unk"/>
    <m/>
    <x v="1"/>
    <s v="Field Operations"/>
    <d v="1995-08-18T00:00:00"/>
    <x v="2164"/>
    <s v="30-39"/>
    <s v="WA"/>
    <s v="Manager"/>
    <x v="0"/>
    <n v="44669"/>
    <s v="Asian"/>
    <s v="Divorced"/>
    <s v="Fully Meets"/>
    <n v="4"/>
  </r>
  <r>
    <n v="2716"/>
    <s v="Yadiel"/>
    <s v="Mata"/>
    <d v="2023-05-07T00:00:00"/>
    <x v="0"/>
    <x v="0"/>
    <x v="0"/>
    <x v="22"/>
    <s v="Jesse Torres"/>
    <s v="yadiel.mata@bilearner.com"/>
    <s v="BPC"/>
    <s v="Active"/>
    <s v="Contract"/>
    <s v="Zone A"/>
    <s v="Temporary"/>
    <s v="Unk"/>
    <m/>
    <x v="1"/>
    <s v="Executive"/>
    <d v="1969-12-21T00:00:00"/>
    <x v="2165"/>
    <s v="50-59"/>
    <s v="MA"/>
    <s v="Ceo"/>
    <x v="0"/>
    <n v="22894"/>
    <s v="Asian"/>
    <s v="Widowed"/>
    <s v="Fully Meets"/>
    <n v="2"/>
  </r>
  <r>
    <n v="2717"/>
    <s v="Colt"/>
    <s v="Sutton"/>
    <d v="2020-05-26T00:00:00"/>
    <x v="0"/>
    <x v="0"/>
    <x v="0"/>
    <x v="1"/>
    <s v="William Garner"/>
    <s v="colt.sutton@bilearner.com"/>
    <s v="PYZ"/>
    <s v="Active"/>
    <s v="Full-Time"/>
    <s v="Zone A"/>
    <s v="Temporary"/>
    <s v="Unk"/>
    <m/>
    <x v="1"/>
    <s v="Field Operations"/>
    <d v="1995-11-05T00:00:00"/>
    <x v="2166"/>
    <s v="30-39"/>
    <s v="MA"/>
    <s v="Supervisor"/>
    <x v="1"/>
    <n v="77267"/>
    <s v="Black"/>
    <s v="Divorced"/>
    <s v="Fully Meets"/>
    <n v="1"/>
  </r>
  <r>
    <n v="2718"/>
    <s v="Madalyn"/>
    <s v="Prince"/>
    <d v="2022-02-09T00:00:00"/>
    <x v="0"/>
    <x v="0"/>
    <x v="0"/>
    <x v="1"/>
    <s v="Matthew Willis"/>
    <s v="madalyn.prince@bilearner.com"/>
    <s v="WBL"/>
    <s v="Active"/>
    <s v="Part-Time"/>
    <s v="Zone A"/>
    <s v="Part-Time"/>
    <s v="Unk"/>
    <m/>
    <x v="1"/>
    <s v="Aerial"/>
    <d v="1999-01-26T00:00:00"/>
    <x v="2167"/>
    <s v="20-29"/>
    <s v="AZ"/>
    <s v="Laborer"/>
    <x v="1"/>
    <n v="91638"/>
    <s v="Other"/>
    <s v="Married"/>
    <s v="Fully Meets"/>
    <n v="5"/>
  </r>
  <r>
    <n v="2719"/>
    <s v="Clara"/>
    <s v="Stewart"/>
    <d v="2022-06-20T00:00:00"/>
    <x v="341"/>
    <x v="28"/>
    <x v="1"/>
    <x v="1"/>
    <s v="Monica Sims"/>
    <s v="clara.stewart@bilearner.com"/>
    <s v="NEL"/>
    <s v="Active"/>
    <s v="Contract"/>
    <s v="Zone C"/>
    <s v="Temporary"/>
    <s v="Voluntary"/>
    <s v="Dinner teach cover later."/>
    <x v="1"/>
    <s v="Finance &amp; Accounting"/>
    <d v="1996-02-11T00:00:00"/>
    <x v="2168"/>
    <s v="20-29"/>
    <s v="AZ"/>
    <s v="Intern"/>
    <x v="1"/>
    <n v="35738"/>
    <s v="Hispanic"/>
    <s v="Divorced"/>
    <s v="Fully Meets"/>
    <n v="4"/>
  </r>
  <r>
    <n v="2720"/>
    <s v="Cheyenne"/>
    <s v="Herman"/>
    <d v="2022-01-08T00:00:00"/>
    <x v="467"/>
    <x v="20"/>
    <x v="1"/>
    <x v="1"/>
    <s v="Kathleen Hickman"/>
    <s v="cheyenne.herman@bilearner.com"/>
    <s v="PL"/>
    <s v="Active"/>
    <s v="Contract"/>
    <s v="Zone A"/>
    <s v="Temporary"/>
    <s v="Retirement"/>
    <s v="Debate want series success above."/>
    <x v="1"/>
    <s v="Field Operations"/>
    <d v="1994-08-13T00:00:00"/>
    <x v="2169"/>
    <s v="30-39"/>
    <s v="NC"/>
    <s v="Top Hand"/>
    <x v="0"/>
    <n v="26500"/>
    <s v="Asian"/>
    <s v="Widowed"/>
    <s v="Fully Meets"/>
    <n v="4"/>
  </r>
  <r>
    <n v="2721"/>
    <s v="Emerson"/>
    <s v="Zavala"/>
    <d v="2020-03-01T00:00:00"/>
    <x v="0"/>
    <x v="0"/>
    <x v="0"/>
    <x v="1"/>
    <s v="Brendan Melendez"/>
    <s v="emerson.zavala@bilearner.com"/>
    <s v="BPC"/>
    <s v="Active"/>
    <s v="Full-Time"/>
    <s v="Zone A"/>
    <s v="Full-Time"/>
    <s v="Unk"/>
    <m/>
    <x v="1"/>
    <s v="Shop (Fleet)"/>
    <d v="1981-11-15T00:00:00"/>
    <x v="2170"/>
    <s v="40-49"/>
    <s v="NC"/>
    <s v="Manager"/>
    <x v="1"/>
    <n v="6085"/>
    <s v="Hispanic"/>
    <s v="Married"/>
    <s v="Fully Meets"/>
    <n v="4"/>
  </r>
  <r>
    <n v="2722"/>
    <s v="Sawyer"/>
    <s v="Oneal"/>
    <d v="2020-10-05T00:00:00"/>
    <x v="0"/>
    <x v="0"/>
    <x v="0"/>
    <x v="1"/>
    <s v="Wendy Sullivan"/>
    <s v="sawyer.oneal@bilearner.com"/>
    <s v="CCDR"/>
    <s v="Active"/>
    <s v="Contract"/>
    <s v="Zone C"/>
    <s v="Temporary"/>
    <s v="Unk"/>
    <m/>
    <x v="1"/>
    <s v="General - Con"/>
    <d v="1979-12-02T00:00:00"/>
    <x v="2171"/>
    <s v="40-49"/>
    <s v="AL"/>
    <s v="Technician"/>
    <x v="1"/>
    <n v="15704"/>
    <s v="White"/>
    <s v="Single"/>
    <s v="Fully Meets"/>
    <n v="2"/>
  </r>
  <r>
    <n v="2723"/>
    <s v="Kyleigh"/>
    <s v="Mathis"/>
    <d v="2021-05-12T00:00:00"/>
    <x v="360"/>
    <x v="10"/>
    <x v="1"/>
    <x v="1"/>
    <s v="Ariel Davis"/>
    <s v="kyleigh.mathis@bilearner.com"/>
    <s v="SVG"/>
    <s v="Active"/>
    <s v="Part-Time"/>
    <s v="Zone C"/>
    <s v="Temporary"/>
    <s v="Voluntary"/>
    <s v="Another instead but house six make citizen."/>
    <x v="1"/>
    <s v="Field Operations"/>
    <d v="1975-03-17T00:00:00"/>
    <x v="2172"/>
    <s v="50-59"/>
    <s v="TN"/>
    <s v="Technician"/>
    <x v="1"/>
    <n v="37293"/>
    <s v="White"/>
    <s v="Widowed"/>
    <s v="Fully Meets"/>
    <n v="2"/>
  </r>
  <r>
    <n v="2724"/>
    <s v="Maximus"/>
    <s v="Mcdowell"/>
    <d v="2023-01-01T00:00:00"/>
    <x v="496"/>
    <x v="4"/>
    <x v="1"/>
    <x v="1"/>
    <s v="Nicholas Robinson"/>
    <s v="maximus.mcdowell@bilearner.com"/>
    <s v="EW"/>
    <s v="Active"/>
    <s v="Part-Time"/>
    <s v="Zone B"/>
    <s v="Temporary"/>
    <s v="Involuntary"/>
    <s v="Game reach not save individual."/>
    <x v="1"/>
    <s v="Catv"/>
    <d v="1943-01-15T00:00:00"/>
    <x v="2173"/>
    <s v="80-89"/>
    <s v="ID"/>
    <s v="Foreman"/>
    <x v="1"/>
    <n v="96396"/>
    <s v="Other"/>
    <s v="Divorced"/>
    <s v="Fully Meets"/>
    <n v="1"/>
  </r>
  <r>
    <n v="2725"/>
    <s v="Dean"/>
    <s v="Little"/>
    <d v="2019-11-18T00:00:00"/>
    <x v="0"/>
    <x v="0"/>
    <x v="0"/>
    <x v="1"/>
    <s v="Elaine Johnson"/>
    <s v="dean.little@bilearner.com"/>
    <s v="MSC"/>
    <s v="Active"/>
    <s v="Contract"/>
    <s v="Zone B"/>
    <s v="Full-Time"/>
    <s v="Unk"/>
    <m/>
    <x v="1"/>
    <s v="Field Operations"/>
    <d v="1969-07-21T00:00:00"/>
    <x v="2174"/>
    <s v="50-59"/>
    <s v="ID"/>
    <s v="Laborer"/>
    <x v="1"/>
    <n v="25528"/>
    <s v="White"/>
    <s v="Single"/>
    <s v="Fully Meets"/>
    <n v="4"/>
  </r>
  <r>
    <n v="2726"/>
    <s v="Martin"/>
    <s v="Herrera"/>
    <d v="2021-05-12T00:00:00"/>
    <x v="381"/>
    <x v="34"/>
    <x v="1"/>
    <x v="1"/>
    <s v="Rachel White"/>
    <s v="martin.herrera@bilearner.com"/>
    <s v="TNS"/>
    <s v="Active"/>
    <s v="Contract"/>
    <s v="Zone B"/>
    <s v="Full-Time"/>
    <s v="Retirement"/>
    <s v="Vote yard sign address lead knowledge front."/>
    <x v="1"/>
    <s v="Wireline Construction"/>
    <d v="1971-02-23T00:00:00"/>
    <x v="2175"/>
    <s v="50-59"/>
    <s v="NY"/>
    <s v="Groundman"/>
    <x v="1"/>
    <n v="20036"/>
    <s v="Asian"/>
    <s v="Single"/>
    <s v="Fully Meets"/>
    <n v="2"/>
  </r>
  <r>
    <n v="2727"/>
    <s v="Uriah"/>
    <s v="Briggs"/>
    <d v="2020-02-14T00:00:00"/>
    <x v="713"/>
    <x v="36"/>
    <x v="1"/>
    <x v="1"/>
    <s v="Sheri Valenzuela"/>
    <s v="uriah.briggs@bilearner.com"/>
    <s v="PYZ"/>
    <s v="Active"/>
    <s v="Contract"/>
    <s v="Zone C"/>
    <s v="Full-Time"/>
    <s v="Resignation"/>
    <s v="Risk hundred social."/>
    <x v="1"/>
    <s v="General - Con"/>
    <d v="1984-10-12T00:00:00"/>
    <x v="2176"/>
    <s v="40-49"/>
    <s v="NY"/>
    <s v="Lineman"/>
    <x v="1"/>
    <n v="83448"/>
    <s v="White"/>
    <s v="Divorced"/>
    <s v="Fully Meets"/>
    <n v="5"/>
  </r>
  <r>
    <n v="2728"/>
    <s v="Kianna"/>
    <s v="Little"/>
    <d v="2020-05-08T00:00:00"/>
    <x v="149"/>
    <x v="49"/>
    <x v="1"/>
    <x v="1"/>
    <s v="Brandon Perez"/>
    <s v="kianna.little@bilearner.com"/>
    <s v="WBL"/>
    <s v="Active"/>
    <s v="Full-Time"/>
    <s v="Zone B"/>
    <s v="Full-Time"/>
    <s v="Involuntary"/>
    <s v="World area thus attention start."/>
    <x v="1"/>
    <s v="Splicing"/>
    <d v="1956-09-07T00:00:00"/>
    <x v="941"/>
    <s v="60-69"/>
    <s v="WA"/>
    <s v="Foreman"/>
    <x v="1"/>
    <n v="16416"/>
    <s v="Hispanic"/>
    <s v="Single"/>
    <s v="Fully Meets"/>
    <n v="2"/>
  </r>
  <r>
    <n v="2729"/>
    <s v="David"/>
    <s v="Kirk"/>
    <d v="2018-12-10T00:00:00"/>
    <x v="0"/>
    <x v="0"/>
    <x v="0"/>
    <x v="1"/>
    <s v="Kathryn Kidd DVM"/>
    <s v="david.kirk@bilearner.com"/>
    <s v="NEL"/>
    <s v="Active"/>
    <s v="Part-Time"/>
    <s v="Zone B"/>
    <s v="Full-Time"/>
    <s v="Unk"/>
    <m/>
    <x v="1"/>
    <s v="Engineers"/>
    <d v="1948-03-10T00:00:00"/>
    <x v="2177"/>
    <s v="70-79"/>
    <s v="WA"/>
    <s v="Engineer"/>
    <x v="0"/>
    <n v="83077"/>
    <s v="Hispanic"/>
    <s v="Divorced"/>
    <s v="Fully Meets"/>
    <n v="2"/>
  </r>
  <r>
    <n v="2730"/>
    <s v="Alexandra"/>
    <s v="Bryant"/>
    <d v="2021-12-08T00:00:00"/>
    <x v="0"/>
    <x v="0"/>
    <x v="0"/>
    <x v="1"/>
    <s v="Mario Moran"/>
    <s v="alexandra.bryant@bilearner.com"/>
    <s v="PL"/>
    <s v="Active"/>
    <s v="Contract"/>
    <s v="Zone B"/>
    <s v="Part-Time"/>
    <s v="Unk"/>
    <m/>
    <x v="1"/>
    <s v="Underground"/>
    <d v="1967-07-28T00:00:00"/>
    <x v="1768"/>
    <s v="50-59"/>
    <s v="VT"/>
    <s v="Operator"/>
    <x v="0"/>
    <n v="23617"/>
    <s v="Hispanic"/>
    <s v="Single"/>
    <s v="Fully Meets"/>
    <n v="2"/>
  </r>
  <r>
    <n v="2731"/>
    <s v="Denzel"/>
    <s v="Jensen"/>
    <d v="2019-01-31T00:00:00"/>
    <x v="0"/>
    <x v="0"/>
    <x v="0"/>
    <x v="22"/>
    <s v="Brian Allen"/>
    <s v="denzel.jensen@bilearner.com"/>
    <s v="BPC"/>
    <s v="Active"/>
    <s v="Part-Time"/>
    <s v="Zone C"/>
    <s v="Full-Time"/>
    <s v="Unk"/>
    <m/>
    <x v="1"/>
    <s v="General - Con"/>
    <d v="1949-12-30T00:00:00"/>
    <x v="774"/>
    <s v="70-79"/>
    <s v="MA"/>
    <s v="Technician"/>
    <x v="0"/>
    <n v="24569"/>
    <s v="Other"/>
    <s v="Married"/>
    <s v="Fully Meets"/>
    <n v="1"/>
  </r>
  <r>
    <n v="2732"/>
    <s v="Fletcher"/>
    <s v="Maxwell"/>
    <d v="2022-08-31T00:00:00"/>
    <x v="247"/>
    <x v="20"/>
    <x v="1"/>
    <x v="1"/>
    <s v="Stephanie Jackson"/>
    <s v="fletcher.maxwell@bilearner.com"/>
    <s v="PYZ"/>
    <s v="Active"/>
    <s v="Contract"/>
    <s v="Zone A"/>
    <s v="Full-Time"/>
    <s v="Retirement"/>
    <s v="Exactly fear as speech."/>
    <x v="1"/>
    <s v="Shop (Fleet)"/>
    <d v="1989-04-07T00:00:00"/>
    <x v="2178"/>
    <s v="30-39"/>
    <s v="ME"/>
    <s v="Shop"/>
    <x v="1"/>
    <n v="37938"/>
    <s v="Black"/>
    <s v="Single"/>
    <s v="Fully Meets"/>
    <n v="2"/>
  </r>
  <r>
    <n v="2733"/>
    <s v="Davian"/>
    <s v="Davis"/>
    <d v="2022-02-01T00:00:00"/>
    <x v="0"/>
    <x v="0"/>
    <x v="0"/>
    <x v="1"/>
    <s v="Rodney Robinson"/>
    <s v="davian.davis@bilearner.com"/>
    <s v="WBL"/>
    <s v="Active"/>
    <s v="Contract"/>
    <s v="Zone A"/>
    <s v="Temporary"/>
    <s v="Unk"/>
    <m/>
    <x v="1"/>
    <s v="General - Sga"/>
    <d v="1996-01-05T00:00:00"/>
    <x v="2179"/>
    <s v="20-29"/>
    <s v="AZ"/>
    <s v="Administrator"/>
    <x v="1"/>
    <n v="53746"/>
    <s v="Black"/>
    <s v="Single"/>
    <s v="Fully Meets"/>
    <n v="5"/>
  </r>
  <r>
    <n v="2734"/>
    <s v="Maxim"/>
    <s v="Mooney"/>
    <d v="2020-12-02T00:00:00"/>
    <x v="0"/>
    <x v="0"/>
    <x v="0"/>
    <x v="1"/>
    <s v="Alicia Mitchell"/>
    <s v="maxim.mooney@bilearner.com"/>
    <s v="NEL"/>
    <s v="Active"/>
    <s v="Contract"/>
    <s v="Zone C"/>
    <s v="Part-Time"/>
    <s v="Unk"/>
    <m/>
    <x v="1"/>
    <s v="General - Con"/>
    <d v="1948-12-03T00:00:00"/>
    <x v="2180"/>
    <s v="70-79"/>
    <s v="AZ"/>
    <s v="Laborer"/>
    <x v="0"/>
    <n v="51967"/>
    <s v="Black"/>
    <s v="Married"/>
    <s v="Fully Meets"/>
    <n v="4"/>
  </r>
  <r>
    <n v="2735"/>
    <s v="Santiago"/>
    <s v="Rosales"/>
    <d v="2020-10-16T00:00:00"/>
    <x v="0"/>
    <x v="0"/>
    <x v="0"/>
    <x v="1"/>
    <s v="Melissa Ray"/>
    <s v="santiago.rosales@bilearner.com"/>
    <s v="PL"/>
    <s v="Active"/>
    <s v="Contract"/>
    <s v="Zone B"/>
    <s v="Part-Time"/>
    <s v="Unk"/>
    <m/>
    <x v="1"/>
    <s v="Field Operations"/>
    <d v="2001-04-10T00:00:00"/>
    <x v="2181"/>
    <s v="20-29"/>
    <s v="NC"/>
    <s v="Groundman"/>
    <x v="0"/>
    <n v="26584"/>
    <s v="Asian"/>
    <s v="Single"/>
    <s v="Fully Meets"/>
    <n v="2"/>
  </r>
  <r>
    <n v="2736"/>
    <s v="Zara"/>
    <s v="Werner"/>
    <d v="2020-05-27T00:00:00"/>
    <x v="0"/>
    <x v="0"/>
    <x v="0"/>
    <x v="1"/>
    <s v="Michael Garza"/>
    <s v="zara.werner@bilearner.com"/>
    <s v="BPC"/>
    <s v="Active"/>
    <s v="Contract"/>
    <s v="Zone A"/>
    <s v="Full-Time"/>
    <s v="Unk"/>
    <m/>
    <x v="1"/>
    <s v="General - Con"/>
    <d v="1963-02-13T00:00:00"/>
    <x v="2182"/>
    <s v="60-69"/>
    <s v="AL"/>
    <s v="Laborer"/>
    <x v="1"/>
    <n v="2091"/>
    <s v="Other"/>
    <s v="Married"/>
    <s v="Fully Meets"/>
    <n v="5"/>
  </r>
  <r>
    <n v="2737"/>
    <s v="Darian"/>
    <s v="Hansen"/>
    <d v="2021-08-20T00:00:00"/>
    <x v="370"/>
    <x v="21"/>
    <x v="1"/>
    <x v="1"/>
    <s v="Victoria Padilla"/>
    <s v="darian.hansen@bilearner.com"/>
    <s v="CCDR"/>
    <s v="Active"/>
    <s v="Full-Time"/>
    <s v="Zone C"/>
    <s v="Temporary"/>
    <s v="Retirement"/>
    <s v="Music society money product next."/>
    <x v="1"/>
    <s v="General - Con"/>
    <d v="1972-05-26T00:00:00"/>
    <x v="1388"/>
    <s v="50-59"/>
    <s v="UT"/>
    <s v="Technician"/>
    <x v="1"/>
    <n v="84906"/>
    <s v="Black"/>
    <s v="Married"/>
    <s v="Fully Meets"/>
    <n v="4"/>
  </r>
  <r>
    <n v="2738"/>
    <s v="Kaeden"/>
    <s v="Branch"/>
    <d v="2019-02-07T00:00:00"/>
    <x v="714"/>
    <x v="21"/>
    <x v="1"/>
    <x v="1"/>
    <s v="Spencer Larson"/>
    <s v="kaeden.branch@bilearner.com"/>
    <s v="SVG"/>
    <s v="Active"/>
    <s v="Full-Time"/>
    <s v="Zone C"/>
    <s v="Full-Time"/>
    <s v="Involuntary"/>
    <s v="Member success us future a song every."/>
    <x v="1"/>
    <s v="Field Operations"/>
    <d v="1957-09-23T00:00:00"/>
    <x v="2183"/>
    <s v="60-69"/>
    <s v="TN"/>
    <s v="Laborer"/>
    <x v="1"/>
    <n v="86185"/>
    <s v="Hispanic"/>
    <s v="Married"/>
    <s v="Fully Meets"/>
    <n v="5"/>
  </r>
  <r>
    <n v="2739"/>
    <s v="Gabriel"/>
    <s v="Swanson"/>
    <d v="2021-02-18T00:00:00"/>
    <x v="715"/>
    <x v="28"/>
    <x v="1"/>
    <x v="1"/>
    <s v="Cynthia Martin"/>
    <s v="gabriel.swanson@bilearner.com"/>
    <s v="EW"/>
    <s v="Active"/>
    <s v="Contract"/>
    <s v="Zone A"/>
    <s v="Part-Time"/>
    <s v="Resignation"/>
    <s v="Idea why card study body commercial."/>
    <x v="1"/>
    <s v="General - Con"/>
    <d v="1944-09-21T00:00:00"/>
    <x v="2184"/>
    <s v="80-89"/>
    <s v="ID"/>
    <s v="Technician"/>
    <x v="1"/>
    <n v="82332"/>
    <s v="Black"/>
    <s v="Single"/>
    <s v="Fully Meets"/>
    <n v="4"/>
  </r>
  <r>
    <n v="2740"/>
    <s v="Madyson"/>
    <s v="Chapman"/>
    <d v="2022-12-02T00:00:00"/>
    <x v="0"/>
    <x v="0"/>
    <x v="0"/>
    <x v="1"/>
    <s v="Cody Hughes"/>
    <s v="madyson.chapman@bilearner.com"/>
    <s v="MSC"/>
    <s v="Active"/>
    <s v="Full-Time"/>
    <s v="Zone B"/>
    <s v="Part-Time"/>
    <s v="Unk"/>
    <m/>
    <x v="1"/>
    <s v="General - Sga"/>
    <d v="1983-09-25T00:00:00"/>
    <x v="1335"/>
    <s v="40-49"/>
    <s v="ID"/>
    <s v="Construction Manager"/>
    <x v="1"/>
    <n v="34011"/>
    <s v="Black"/>
    <s v="Single"/>
    <s v="Fully Meets"/>
    <n v="1"/>
  </r>
  <r>
    <n v="2741"/>
    <s v="Kellen"/>
    <s v="Hill"/>
    <d v="2021-07-29T00:00:00"/>
    <x v="169"/>
    <x v="28"/>
    <x v="1"/>
    <x v="1"/>
    <s v="Ronald Mata"/>
    <s v="kellen.hill@bilearner.com"/>
    <s v="TNS"/>
    <s v="Active"/>
    <s v="Full-Time"/>
    <s v="Zone A"/>
    <s v="Part-Time"/>
    <s v="Resignation"/>
    <s v="Amount address then peace deep community own six."/>
    <x v="1"/>
    <s v="Wireline Construction"/>
    <d v="1974-10-27T00:00:00"/>
    <x v="2185"/>
    <s v="50-59"/>
    <s v="NY"/>
    <s v="Technician"/>
    <x v="1"/>
    <n v="88627"/>
    <s v="Asian"/>
    <s v="Divorced"/>
    <s v="Fully Meets"/>
    <n v="4"/>
  </r>
  <r>
    <n v="2742"/>
    <s v="Samir"/>
    <s v="Gray"/>
    <d v="2022-04-23T00:00:00"/>
    <x v="484"/>
    <x v="20"/>
    <x v="1"/>
    <x v="1"/>
    <s v="Chad Boone"/>
    <s v="samir.gray@bilearner.com"/>
    <s v="PYZ"/>
    <s v="Active"/>
    <s v="Full-Time"/>
    <s v="Zone B"/>
    <s v="Full-Time"/>
    <s v="Retirement"/>
    <s v="Thing stock near question mouth."/>
    <x v="1"/>
    <s v="Field Operations"/>
    <d v="1991-10-09T00:00:00"/>
    <x v="2186"/>
    <s v="30-39"/>
    <s v="NH"/>
    <s v="Foreman"/>
    <x v="1"/>
    <n v="47497"/>
    <s v="Asian"/>
    <s v="Married"/>
    <s v="Fully Meets"/>
    <n v="2"/>
  </r>
  <r>
    <n v="2743"/>
    <s v="Stephanie"/>
    <s v="Hampton"/>
    <d v="2021-07-31T00:00:00"/>
    <x v="655"/>
    <x v="27"/>
    <x v="1"/>
    <x v="1"/>
    <s v="Carmen Wilson"/>
    <s v="stephanie.hampton@bilearner.com"/>
    <s v="WBL"/>
    <s v="Active"/>
    <s v="Full-Time"/>
    <s v="Zone B"/>
    <s v="Temporary"/>
    <s v="Voluntary"/>
    <s v="Decade structure outside I world agent treat."/>
    <x v="1"/>
    <s v="Field Operations"/>
    <d v="1982-01-28T00:00:00"/>
    <x v="2187"/>
    <s v="40-49"/>
    <s v="WA"/>
    <s v="Top Hand"/>
    <x v="1"/>
    <n v="16234"/>
    <s v="Black"/>
    <s v="Married"/>
    <s v="Fully Meets"/>
    <n v="4"/>
  </r>
  <r>
    <n v="2744"/>
    <s v="Walter"/>
    <s v="Mayo"/>
    <d v="2020-06-12T00:00:00"/>
    <x v="0"/>
    <x v="0"/>
    <x v="0"/>
    <x v="1"/>
    <s v="Paul Hernandez"/>
    <s v="walter.mayo@bilearner.com"/>
    <s v="NEL"/>
    <s v="Active"/>
    <s v="Contract"/>
    <s v="Zone C"/>
    <s v="Full-Time"/>
    <s v="Unk"/>
    <m/>
    <x v="1"/>
    <s v="Field Operations"/>
    <d v="1954-07-21T00:00:00"/>
    <x v="1957"/>
    <s v="70-79"/>
    <s v="VT"/>
    <s v="Laborer"/>
    <x v="0"/>
    <n v="25145"/>
    <s v="Asian"/>
    <s v="Married"/>
    <s v="Fully Meets"/>
    <n v="4"/>
  </r>
  <r>
    <n v="2745"/>
    <s v="Harley"/>
    <s v="Greer"/>
    <d v="2019-01-25T00:00:00"/>
    <x v="0"/>
    <x v="0"/>
    <x v="0"/>
    <x v="1"/>
    <s v="John Ferguson"/>
    <s v="harley.greer@bilearner.com"/>
    <s v="PL"/>
    <s v="Active"/>
    <s v="Contract"/>
    <s v="Zone B"/>
    <s v="Part-Time"/>
    <s v="Unk"/>
    <m/>
    <x v="1"/>
    <s v="Executive"/>
    <d v="2001-04-29T00:00:00"/>
    <x v="2188"/>
    <s v="20-29"/>
    <s v="VA"/>
    <s v="Director"/>
    <x v="0"/>
    <n v="71081"/>
    <s v="Hispanic"/>
    <s v="Divorced"/>
    <s v="Fully Meets"/>
    <n v="5"/>
  </r>
  <r>
    <n v="2746"/>
    <s v="Misael"/>
    <s v="Pratt"/>
    <d v="2020-10-24T00:00:00"/>
    <x v="448"/>
    <x v="17"/>
    <x v="1"/>
    <x v="22"/>
    <s v="Bailey Case"/>
    <s v="misael.pratt@bilearner.com"/>
    <s v="BPC"/>
    <s v="Voluntarily Terminated"/>
    <s v="Full-Time"/>
    <s v="Zone A"/>
    <s v="Full-Time"/>
    <s v="Involuntary"/>
    <s v="Art decade agreement bank."/>
    <x v="1"/>
    <s v="Project Management - Con"/>
    <d v="1977-05-17T00:00:00"/>
    <x v="2189"/>
    <s v="40-49"/>
    <s v="MA"/>
    <s v="Supervisor"/>
    <x v="0"/>
    <n v="39119"/>
    <s v="Hispanic"/>
    <s v="Widowed"/>
    <s v="Fully Meets"/>
    <n v="5"/>
  </r>
  <r>
    <n v="2747"/>
    <s v="Sneha"/>
    <s v="Jhaveri"/>
    <d v="2018-08-18T00:00:00"/>
    <x v="716"/>
    <x v="4"/>
    <x v="1"/>
    <x v="0"/>
    <s v="Todd Gonzales"/>
    <s v="sneha.jhaveri@bilearner.com"/>
    <s v="SVG"/>
    <s v="Active"/>
    <s v="Part-Time"/>
    <s v="Zone B"/>
    <s v="Part-Time"/>
    <s v="Voluntary"/>
    <s v="Few attorney all campaign town reflect behavior."/>
    <x v="0"/>
    <s v="General - Con"/>
    <d v="1960-11-23T00:00:00"/>
    <x v="2190"/>
    <s v="60-69"/>
    <s v="MA"/>
    <s v="Lineman"/>
    <x v="0"/>
    <n v="2109"/>
    <s v="Hispanic"/>
    <s v="Married"/>
    <s v="Fully Meets"/>
    <n v="4"/>
  </r>
  <r>
    <n v="2748"/>
    <s v="Melinda"/>
    <s v="Saar-Beckles"/>
    <d v="2022-07-11T00:00:00"/>
    <x v="0"/>
    <x v="0"/>
    <x v="0"/>
    <x v="0"/>
    <s v="Deanna Kerr"/>
    <s v="melinda.saar-beckles@bilearner.com"/>
    <s v="PYZ"/>
    <s v="Active"/>
    <s v="Full-Time"/>
    <s v="Zone C"/>
    <s v="Full-Time"/>
    <s v="Unk"/>
    <m/>
    <x v="0"/>
    <s v="General - Sga"/>
    <d v="1964-06-15T00:00:00"/>
    <x v="2191"/>
    <s v="60-69"/>
    <s v="MA"/>
    <s v="Laborer"/>
    <x v="0"/>
    <n v="1801"/>
    <s v="Hispanic"/>
    <s v="Widowed"/>
    <s v="Fully Meets"/>
    <n v="1"/>
  </r>
  <r>
    <n v="2749"/>
    <s v="Elizabeth"/>
    <s v="Meads"/>
    <d v="2018-11-15T00:00:00"/>
    <x v="717"/>
    <x v="11"/>
    <x v="1"/>
    <x v="0"/>
    <s v="Matthew Wilcox"/>
    <s v="elizabeth.meads@bilearner.com"/>
    <s v="BPC"/>
    <s v="Voluntarily Terminated"/>
    <s v="Full-Time"/>
    <s v="Zone B"/>
    <s v="Part-Time"/>
    <s v="Retirement"/>
    <s v="He PM simply interesting."/>
    <x v="0"/>
    <s v="Technology / It"/>
    <d v="1949-04-08T00:00:00"/>
    <x v="2192"/>
    <s v="70-79"/>
    <s v="MA"/>
    <s v="Administrator"/>
    <x v="0"/>
    <n v="1760"/>
    <s v="Black"/>
    <s v="Widowed"/>
    <s v="Fully Meets"/>
    <n v="5"/>
  </r>
  <r>
    <n v="2750"/>
    <s v="Patrick"/>
    <s v="Moran"/>
    <d v="2022-06-04T00:00:00"/>
    <x v="0"/>
    <x v="0"/>
    <x v="0"/>
    <x v="2"/>
    <s v="Timothy Roman"/>
    <s v="patrick.moran@bilearner.com"/>
    <s v="TNS"/>
    <s v="Active"/>
    <s v="Full-Time"/>
    <s v="Zone B"/>
    <s v="Full-Time"/>
    <s v="Unk"/>
    <m/>
    <x v="0"/>
    <s v="Field Operations"/>
    <d v="1949-04-03T00:00:00"/>
    <x v="5"/>
    <s v="70-79"/>
    <s v="MA"/>
    <s v="Laborer"/>
    <x v="1"/>
    <n v="2127"/>
    <s v="Asian"/>
    <s v="Divorced"/>
    <s v="Fully Meets"/>
    <n v="4"/>
  </r>
  <r>
    <n v="2751"/>
    <s v="Mathew"/>
    <s v="Linden"/>
    <d v="2018-10-27T00:00:00"/>
    <x v="248"/>
    <x v="27"/>
    <x v="1"/>
    <x v="2"/>
    <s v="Steven White"/>
    <s v="mathew.linden@bilearner.com"/>
    <s v="NEL"/>
    <s v="Leave of Absence"/>
    <s v="Full-Time"/>
    <s v="Zone B"/>
    <s v="Part-Time"/>
    <s v="Retirement"/>
    <s v="Seek reason commercial method among back war."/>
    <x v="0"/>
    <s v="Field Operations"/>
    <d v="1967-04-15T00:00:00"/>
    <x v="2193"/>
    <s v="50-59"/>
    <s v="MA"/>
    <s v="Laborer"/>
    <x v="1"/>
    <n v="1770"/>
    <s v="Black"/>
    <s v="Single"/>
    <s v="Fully Meets"/>
    <n v="5"/>
  </r>
  <r>
    <n v="2752"/>
    <s v="Adeel"/>
    <s v="Osturnka"/>
    <d v="2022-10-21T00:00:00"/>
    <x v="681"/>
    <x v="4"/>
    <x v="1"/>
    <x v="0"/>
    <s v="Laura Rodriguez"/>
    <s v="adeel.osturnka@bilearner.com"/>
    <s v="TNS"/>
    <s v="Active"/>
    <s v="Part-Time"/>
    <s v="Zone A"/>
    <s v="Temporary"/>
    <s v="Involuntary"/>
    <s v="Finish something start activity full professor."/>
    <x v="0"/>
    <s v="General - Con"/>
    <d v="1976-05-28T00:00:00"/>
    <x v="816"/>
    <s v="40-49"/>
    <s v="MA"/>
    <s v="Flagger"/>
    <x v="1"/>
    <n v="2478"/>
    <s v="Hispanic"/>
    <s v="Divorced"/>
    <s v="Fully Meets"/>
    <n v="4"/>
  </r>
  <r>
    <n v="2753"/>
    <s v="Lisa"/>
    <s v="Cornett"/>
    <d v="2023-01-13T00:00:00"/>
    <x v="16"/>
    <x v="26"/>
    <x v="1"/>
    <x v="0"/>
    <s v="Joshua Smith"/>
    <s v="lisa.cornett@bilearner.com"/>
    <s v="CCDR"/>
    <s v="Active"/>
    <s v="Contract"/>
    <s v="Zone B"/>
    <s v="Part-Time"/>
    <s v="Voluntary"/>
    <s v="Traditional stay important save box."/>
    <x v="0"/>
    <s v="Field Operations"/>
    <d v="1984-06-11T00:00:00"/>
    <x v="2194"/>
    <s v="40-49"/>
    <s v="MA"/>
    <s v="Driver"/>
    <x v="0"/>
    <n v="2189"/>
    <s v="Black"/>
    <s v="Widowed"/>
    <s v="Fully Meets"/>
    <n v="4"/>
  </r>
  <r>
    <n v="2754"/>
    <s v="Louis"/>
    <s v="Punjabhi"/>
    <d v="2020-04-05T00:00:00"/>
    <x v="0"/>
    <x v="0"/>
    <x v="0"/>
    <x v="0"/>
    <s v="Gabriella Copeland"/>
    <s v="louis.punjabhi@bilearner.com"/>
    <s v="SVG"/>
    <s v="Active"/>
    <s v="Full-Time"/>
    <s v="Zone C"/>
    <s v="Full-Time"/>
    <s v="Unk"/>
    <m/>
    <x v="0"/>
    <s v="Engineers"/>
    <d v="1977-05-05T00:00:00"/>
    <x v="2195"/>
    <s v="40-49"/>
    <s v="MA"/>
    <s v="Engineer"/>
    <x v="1"/>
    <n v="2109"/>
    <s v="Other"/>
    <s v="Married"/>
    <s v="Fully Meets"/>
    <n v="2"/>
  </r>
  <r>
    <n v="2755"/>
    <s v="Michael"/>
    <s v="Carey"/>
    <d v="2022-05-26T00:00:00"/>
    <x v="0"/>
    <x v="0"/>
    <x v="0"/>
    <x v="0"/>
    <s v="Connor Macdonald"/>
    <s v="michael.carey@bilearner.com"/>
    <s v="EW"/>
    <s v="Active"/>
    <s v="Contract"/>
    <s v="Zone B"/>
    <s v="Temporary"/>
    <s v="Unk"/>
    <m/>
    <x v="0"/>
    <s v="General - Con"/>
    <d v="1955-11-20T00:00:00"/>
    <x v="2196"/>
    <s v="70-79"/>
    <s v="MA"/>
    <s v="Technician"/>
    <x v="1"/>
    <n v="1701"/>
    <s v="Other"/>
    <s v="Single"/>
    <s v="Fully Meets"/>
    <n v="2"/>
  </r>
  <r>
    <n v="2756"/>
    <s v="Earnest"/>
    <s v="Hankard"/>
    <d v="2021-05-05T00:00:00"/>
    <x v="0"/>
    <x v="0"/>
    <x v="0"/>
    <x v="2"/>
    <s v="David Miller"/>
    <s v="earnest.hankard@bilearner.com"/>
    <s v="TNS"/>
    <s v="Active"/>
    <s v="Part-Time"/>
    <s v="Zone A"/>
    <s v="Part-Time"/>
    <s v="Unk"/>
    <m/>
    <x v="0"/>
    <s v="Field Operations"/>
    <d v="1986-07-21T00:00:00"/>
    <x v="2197"/>
    <s v="30-39"/>
    <s v="MA"/>
    <s v="Driller"/>
    <x v="1"/>
    <n v="2155"/>
    <s v="White"/>
    <s v="Divorced"/>
    <s v="Fully Meets"/>
    <n v="2"/>
  </r>
  <r>
    <n v="2757"/>
    <s v="Kimberly"/>
    <s v="Beak"/>
    <d v="2023-07-01T00:00:00"/>
    <x v="300"/>
    <x v="21"/>
    <x v="1"/>
    <x v="2"/>
    <s v="Joanna Poole"/>
    <s v="kimberly.beak@bilearner.com"/>
    <s v="BPC"/>
    <s v="Future Start"/>
    <s v="Part-Time"/>
    <s v="Zone C"/>
    <s v="Part-Time"/>
    <s v="Retirement"/>
    <s v="Class table south receive democratic."/>
    <x v="0"/>
    <s v="Project Management - Con"/>
    <d v="1948-01-19T00:00:00"/>
    <x v="2198"/>
    <s v="70-79"/>
    <s v="MA"/>
    <s v="Coordinator"/>
    <x v="0"/>
    <n v="2145"/>
    <s v="Hispanic"/>
    <s v="Divorced"/>
    <s v="Fully Meets"/>
    <n v="2"/>
  </r>
  <r>
    <n v="2758"/>
    <s v="Jonathan R"/>
    <s v="LeBel"/>
    <d v="2018-12-20T00:00:00"/>
    <x v="173"/>
    <x v="56"/>
    <x v="1"/>
    <x v="0"/>
    <s v="James Austin"/>
    <s v="jonathan r.lebel@bilearner.com"/>
    <s v="TNS"/>
    <s v="Terminated for Cause"/>
    <s v="Part-Time"/>
    <s v="Zone A"/>
    <s v="Full-Time"/>
    <s v="Involuntary"/>
    <s v="Difference require discuss."/>
    <x v="0"/>
    <s v="Wireline Construction"/>
    <d v="1946-02-12T00:00:00"/>
    <x v="2199"/>
    <s v="70-79"/>
    <s v="MA"/>
    <s v="Lineman"/>
    <x v="1"/>
    <n v="2050"/>
    <s v="Other"/>
    <s v="Divorced"/>
    <s v="Fully Meets"/>
    <n v="2"/>
  </r>
  <r>
    <n v="2759"/>
    <s v="Rick"/>
    <s v="Stoica"/>
    <d v="2018-08-26T00:00:00"/>
    <x v="0"/>
    <x v="0"/>
    <x v="0"/>
    <x v="0"/>
    <s v="Mrs. Megan Booker"/>
    <s v="rick.stoica@bilearner.com"/>
    <s v="PYZ"/>
    <s v="Active"/>
    <s v="Full-Time"/>
    <s v="Zone B"/>
    <s v="Full-Time"/>
    <s v="Unk"/>
    <m/>
    <x v="0"/>
    <s v="Aerial"/>
    <d v="1989-05-04T00:00:00"/>
    <x v="2200"/>
    <s v="30-39"/>
    <s v="MA"/>
    <s v="Lineman"/>
    <x v="1"/>
    <n v="2301"/>
    <s v="White"/>
    <s v="Divorced"/>
    <s v="Fully Meets"/>
    <n v="2"/>
  </r>
  <r>
    <n v="2760"/>
    <s v="Adil"/>
    <s v="Sahoo"/>
    <d v="2020-12-06T00:00:00"/>
    <x v="276"/>
    <x v="13"/>
    <x v="1"/>
    <x v="2"/>
    <s v="Alexis Shaw"/>
    <s v="adil.sahoo@bilearner.com"/>
    <s v="BPC"/>
    <s v="Active"/>
    <s v="Part-Time"/>
    <s v="Zone B"/>
    <s v="Temporary"/>
    <s v="Voluntary"/>
    <s v="Keep position nature most anything eat blue."/>
    <x v="0"/>
    <s v="Fielders"/>
    <d v="1969-07-20T00:00:00"/>
    <x v="2201"/>
    <s v="50-59"/>
    <s v="MA"/>
    <s v="Engineer"/>
    <x v="1"/>
    <n v="2062"/>
    <s v="Other"/>
    <s v="Single"/>
    <s v="Fully Meets"/>
    <n v="2"/>
  </r>
  <r>
    <n v="2761"/>
    <s v="Barbara"/>
    <s v="Gaul"/>
    <d v="2021-12-13T00:00:00"/>
    <x v="249"/>
    <x v="34"/>
    <x v="1"/>
    <x v="0"/>
    <s v="Austin Klein"/>
    <s v="barbara.gaul@bilearner.com"/>
    <s v="EW"/>
    <s v="Active"/>
    <s v="Contract"/>
    <s v="Zone C"/>
    <s v="Temporary"/>
    <s v="Resignation"/>
    <s v="Sport information for admit language mention."/>
    <x v="0"/>
    <s v="Wireline Construction"/>
    <d v="1997-02-07T00:00:00"/>
    <x v="2202"/>
    <s v="20-29"/>
    <s v="MA"/>
    <s v="Laborer"/>
    <x v="0"/>
    <n v="2121"/>
    <s v="Asian"/>
    <s v="Married"/>
    <s v="Fully Meets"/>
    <n v="4"/>
  </r>
  <r>
    <n v="2762"/>
    <s v="Carla"/>
    <s v="Demita"/>
    <d v="2021-06-27T00:00:00"/>
    <x v="718"/>
    <x v="4"/>
    <x v="1"/>
    <x v="2"/>
    <s v="Cheryl Cole"/>
    <s v="carla.demita@bilearner.com"/>
    <s v="CCDR"/>
    <s v="Voluntarily Terminated"/>
    <s v="Part-Time"/>
    <s v="Zone A"/>
    <s v="Temporary"/>
    <s v="Resignation"/>
    <s v="Stock avoid company tend tell success."/>
    <x v="0"/>
    <s v="Field Operations"/>
    <d v="1944-12-09T00:00:00"/>
    <x v="948"/>
    <s v="80-89"/>
    <s v="MA"/>
    <s v="Laborer"/>
    <x v="0"/>
    <n v="2343"/>
    <s v="Asian"/>
    <s v="Single"/>
    <s v="Fully Meets"/>
    <n v="4"/>
  </r>
  <r>
    <n v="2763"/>
    <s v="Paula"/>
    <s v="Gross"/>
    <d v="2019-10-19T00:00:00"/>
    <x v="0"/>
    <x v="0"/>
    <x v="0"/>
    <x v="0"/>
    <s v="Katelyn Coleman"/>
    <s v="paula.gross@bilearner.com"/>
    <s v="NEL"/>
    <s v="Active"/>
    <s v="Part-Time"/>
    <s v="Zone C"/>
    <s v="Full-Time"/>
    <s v="Unk"/>
    <m/>
    <x v="0"/>
    <s v="Field Operations"/>
    <d v="1991-05-18T00:00:00"/>
    <x v="2203"/>
    <s v="30-39"/>
    <s v="MA"/>
    <s v="Construction Manager"/>
    <x v="0"/>
    <n v="2176"/>
    <s v="Hispanic"/>
    <s v="Single"/>
    <s v="Fully Meets"/>
    <n v="2"/>
  </r>
  <r>
    <n v="2764"/>
    <s v="Francesco A"/>
    <s v="Barone"/>
    <d v="2022-11-26T00:00:00"/>
    <x v="45"/>
    <x v="21"/>
    <x v="1"/>
    <x v="0"/>
    <s v="Ronald Sims"/>
    <s v="francesco a.barone@bilearner.com"/>
    <s v="WBL"/>
    <s v="Active"/>
    <s v="Part-Time"/>
    <s v="Zone C"/>
    <s v="Full-Time"/>
    <s v="Involuntary"/>
    <s v="President clearly teach recently care."/>
    <x v="0"/>
    <s v="Engineers"/>
    <d v="1993-03-24T00:00:00"/>
    <x v="2204"/>
    <s v="30-39"/>
    <s v="MA"/>
    <s v="Engineer"/>
    <x v="1"/>
    <n v="1810"/>
    <s v="Black"/>
    <s v="Single"/>
    <s v="Fully Meets"/>
    <n v="2"/>
  </r>
  <r>
    <n v="2765"/>
    <s v="Rex"/>
    <s v="England"/>
    <d v="2019-08-19T00:00:00"/>
    <x v="0"/>
    <x v="0"/>
    <x v="0"/>
    <x v="0"/>
    <s v="Richard Long"/>
    <s v="rex.england@bilearner.com"/>
    <s v="PL"/>
    <s v="Active"/>
    <s v="Full-Time"/>
    <s v="Zone C"/>
    <s v="Full-Time"/>
    <s v="Unk"/>
    <m/>
    <x v="0"/>
    <s v="Wireline Construction"/>
    <d v="1967-07-09T00:00:00"/>
    <x v="2205"/>
    <s v="50-59"/>
    <s v="MA"/>
    <s v="Administrative"/>
    <x v="1"/>
    <n v="2045"/>
    <s v="Black"/>
    <s v="Widowed"/>
    <s v="Fully Meets"/>
    <n v="4"/>
  </r>
  <r>
    <n v="2766"/>
    <s v="Trina"/>
    <s v="Hendrickson"/>
    <d v="2018-08-22T00:00:00"/>
    <x v="477"/>
    <x v="35"/>
    <x v="1"/>
    <x v="2"/>
    <s v="Kaitlyn Hale"/>
    <s v="trina.hendrickson@bilearner.com"/>
    <s v="EW"/>
    <s v="Voluntarily Terminated"/>
    <s v="Part-Time"/>
    <s v="Zone A"/>
    <s v="Full-Time"/>
    <s v="Involuntary"/>
    <s v="Look area spend. Deal animal main interesting."/>
    <x v="0"/>
    <s v="Engineers"/>
    <d v="1957-06-28T00:00:00"/>
    <x v="2206"/>
    <s v="60-69"/>
    <s v="MA"/>
    <s v="Engineer"/>
    <x v="0"/>
    <n v="2021"/>
    <s v="Hispanic"/>
    <s v="Married"/>
    <s v="Fully Meets"/>
    <n v="2"/>
  </r>
  <r>
    <n v="2767"/>
    <s v="Colleen"/>
    <s v="Volk"/>
    <d v="2022-05-04T00:00:00"/>
    <x v="0"/>
    <x v="0"/>
    <x v="0"/>
    <x v="0"/>
    <s v="Joseph Carr"/>
    <s v="colleen.volk@bilearner.com"/>
    <s v="BPC"/>
    <s v="Active"/>
    <s v="Full-Time"/>
    <s v="Zone A"/>
    <s v="Full-Time"/>
    <s v="Unk"/>
    <m/>
    <x v="0"/>
    <s v="Field Operations"/>
    <d v="1949-01-15T00:00:00"/>
    <x v="2207"/>
    <s v="70-79"/>
    <s v="MA"/>
    <s v="Technician"/>
    <x v="0"/>
    <n v="2747"/>
    <s v="Asian"/>
    <s v="Divorced"/>
    <s v="Fully Meets"/>
    <n v="2"/>
  </r>
  <r>
    <n v="2768"/>
    <s v="Jean"/>
    <s v="Engdahl"/>
    <d v="2022-06-12T00:00:00"/>
    <x v="0"/>
    <x v="0"/>
    <x v="0"/>
    <x v="0"/>
    <s v="Deborah Schultz"/>
    <s v="jean.engdahl@bilearner.com"/>
    <s v="WBL"/>
    <s v="Active"/>
    <s v="Part-Time"/>
    <s v="Zone B"/>
    <s v="Temporary"/>
    <s v="Unk"/>
    <m/>
    <x v="0"/>
    <s v="Underground"/>
    <d v="1981-02-20T00:00:00"/>
    <x v="2208"/>
    <s v="40-49"/>
    <s v="MA"/>
    <s v="Operator"/>
    <x v="1"/>
    <n v="2026"/>
    <s v="Asian"/>
    <s v="Married"/>
    <s v="Fully Meets"/>
    <n v="2"/>
  </r>
  <r>
    <n v="2769"/>
    <s v="Paris"/>
    <s v="Blake"/>
    <d v="2018-11-08T00:00:00"/>
    <x v="0"/>
    <x v="0"/>
    <x v="0"/>
    <x v="0"/>
    <s v="Robert Brooks"/>
    <s v="paris.blake@bilearner.com"/>
    <s v="NEL"/>
    <s v="Active"/>
    <s v="Contract"/>
    <s v="Zone A"/>
    <s v="Part-Time"/>
    <s v="Unk"/>
    <m/>
    <x v="0"/>
    <s v="Aerial"/>
    <d v="1950-08-31T00:00:00"/>
    <x v="2209"/>
    <s v="70-79"/>
    <s v="MA"/>
    <s v="Foreman"/>
    <x v="1"/>
    <n v="95073"/>
    <s v="Other"/>
    <s v="Widowed"/>
    <s v="Fully Meets"/>
    <n v="4"/>
  </r>
  <r>
    <n v="2770"/>
    <s v="Neveah"/>
    <s v="Bird"/>
    <d v="2021-07-05T00:00:00"/>
    <x v="0"/>
    <x v="0"/>
    <x v="0"/>
    <x v="0"/>
    <s v="Richard Davis"/>
    <s v="neveah.bird@bilearner.com"/>
    <s v="PL"/>
    <s v="Active"/>
    <s v="Part-Time"/>
    <s v="Zone A"/>
    <s v="Part-Time"/>
    <s v="Unk"/>
    <m/>
    <x v="0"/>
    <s v="Field Operations"/>
    <d v="1945-11-19T00:00:00"/>
    <x v="2210"/>
    <s v="80-89"/>
    <s v="MA"/>
    <s v="Laborer"/>
    <x v="1"/>
    <n v="65497"/>
    <s v="Black"/>
    <s v="Divorced"/>
    <s v="Fully Meets"/>
    <n v="5"/>
  </r>
  <r>
    <n v="2771"/>
    <s v="Tia"/>
    <s v="Potter"/>
    <d v="2020-07-08T00:00:00"/>
    <x v="228"/>
    <x v="1"/>
    <x v="1"/>
    <x v="0"/>
    <s v="Tonya Moreno"/>
    <s v="tia.potter@bilearner.com"/>
    <s v="BPC"/>
    <s v="Terminated for Cause"/>
    <s v="Full-Time"/>
    <s v="Zone A"/>
    <s v="Temporary"/>
    <s v="Retirement"/>
    <s v="Talk into between trip final."/>
    <x v="0"/>
    <s v="Wireline Construction"/>
    <d v="1950-03-10T00:00:00"/>
    <x v="2211"/>
    <s v="70-79"/>
    <s v="MA"/>
    <s v="Laborer"/>
    <x v="1"/>
    <n v="37659"/>
    <s v="Other"/>
    <s v="Divorced"/>
    <s v="Fully Meets"/>
    <n v="5"/>
  </r>
  <r>
    <n v="2772"/>
    <s v="Alexandra"/>
    <s v="Bean"/>
    <d v="2020-03-13T00:00:00"/>
    <x v="0"/>
    <x v="0"/>
    <x v="0"/>
    <x v="0"/>
    <s v="Francis York"/>
    <s v="alexandra.bean@bilearner.com"/>
    <s v="CCDR"/>
    <s v="Active"/>
    <s v="Full-Time"/>
    <s v="Zone A"/>
    <s v="Temporary"/>
    <s v="Unk"/>
    <m/>
    <x v="0"/>
    <s v="Wireline Construction"/>
    <d v="1973-04-15T00:00:00"/>
    <x v="2212"/>
    <s v="50-59"/>
    <s v="MA"/>
    <s v="Laborer"/>
    <x v="1"/>
    <n v="74626"/>
    <s v="Other"/>
    <s v="Married"/>
    <s v="Fully Meets"/>
    <n v="1"/>
  </r>
  <r>
    <n v="2773"/>
    <s v="Tony"/>
    <s v="Grimes"/>
    <d v="2022-12-28T00:00:00"/>
    <x v="0"/>
    <x v="0"/>
    <x v="0"/>
    <x v="0"/>
    <s v="Misty Cole"/>
    <s v="tony.grimes@bilearner.com"/>
    <s v="SVG"/>
    <s v="Active"/>
    <s v="Full-Time"/>
    <s v="Zone B"/>
    <s v="Full-Time"/>
    <s v="Unk"/>
    <m/>
    <x v="0"/>
    <s v="Splicing"/>
    <d v="1964-06-20T00:00:00"/>
    <x v="2213"/>
    <s v="60-69"/>
    <s v="MA"/>
    <s v="Laborer"/>
    <x v="1"/>
    <n v="10950"/>
    <s v="White"/>
    <s v="Widowed"/>
    <s v="Fully Meets"/>
    <n v="2"/>
  </r>
  <r>
    <n v="2774"/>
    <s v="Macy"/>
    <s v="Nielsen"/>
    <d v="2020-03-17T00:00:00"/>
    <x v="0"/>
    <x v="0"/>
    <x v="0"/>
    <x v="0"/>
    <s v="Kenneth Perry"/>
    <s v="macy.nielsen@bilearner.com"/>
    <s v="EW"/>
    <s v="Active"/>
    <s v="Full-Time"/>
    <s v="Zone B"/>
    <s v="Part-Time"/>
    <s v="Unk"/>
    <m/>
    <x v="0"/>
    <s v="Field Operations"/>
    <d v="1993-06-05T00:00:00"/>
    <x v="2214"/>
    <s v="30-39"/>
    <s v="MA"/>
    <s v="Laborer"/>
    <x v="1"/>
    <n v="85907"/>
    <s v="Other"/>
    <s v="Divorced"/>
    <s v="Fully Meets"/>
    <n v="5"/>
  </r>
  <r>
    <n v="2775"/>
    <s v="Toby"/>
    <s v="Yates"/>
    <d v="2023-01-07T00:00:00"/>
    <x v="0"/>
    <x v="0"/>
    <x v="0"/>
    <x v="0"/>
    <s v="Andrew Wilkinson"/>
    <s v="toby.yates@bilearner.com"/>
    <s v="MSC"/>
    <s v="Active"/>
    <s v="Part-Time"/>
    <s v="Zone B"/>
    <s v="Temporary"/>
    <s v="Unk"/>
    <m/>
    <x v="0"/>
    <s v="Field Operations"/>
    <d v="1966-02-19T00:00:00"/>
    <x v="2215"/>
    <s v="50-59"/>
    <s v="MA"/>
    <s v="Tower Hand"/>
    <x v="0"/>
    <n v="50944"/>
    <s v="White"/>
    <s v="Single"/>
    <s v="Fully Meets"/>
    <n v="2"/>
  </r>
  <r>
    <n v="2776"/>
    <s v="Karlee"/>
    <s v="Davies"/>
    <d v="2021-12-22T00:00:00"/>
    <x v="0"/>
    <x v="0"/>
    <x v="0"/>
    <x v="0"/>
    <s v="Debbie Pearson"/>
    <s v="karlee.davies@bilearner.com"/>
    <s v="TNS"/>
    <s v="Active"/>
    <s v="Full-Time"/>
    <s v="Zone B"/>
    <s v="Part-Time"/>
    <s v="Unk"/>
    <m/>
    <x v="0"/>
    <s v="General - Eng"/>
    <d v="1975-02-06T00:00:00"/>
    <x v="2216"/>
    <s v="50-59"/>
    <s v="MA"/>
    <s v="Engineer"/>
    <x v="1"/>
    <n v="67113"/>
    <s v="White"/>
    <s v="Single"/>
    <s v="Fully Meets"/>
    <n v="4"/>
  </r>
  <r>
    <n v="2777"/>
    <s v="Hector"/>
    <s v="Escobar"/>
    <d v="2020-04-29T00:00:00"/>
    <x v="719"/>
    <x v="31"/>
    <x v="1"/>
    <x v="0"/>
    <s v="Frank Wilkinson"/>
    <s v="hector.escobar@bilearner.com"/>
    <s v="PYZ"/>
    <s v="Active"/>
    <s v="Part-Time"/>
    <s v="Zone B"/>
    <s v="Full-Time"/>
    <s v="Voluntary"/>
    <s v="Vote growth sound wide art."/>
    <x v="0"/>
    <s v="General - Con"/>
    <d v="1944-07-31T00:00:00"/>
    <x v="2217"/>
    <s v="80-89"/>
    <s v="MA"/>
    <s v="Laborer"/>
    <x v="1"/>
    <n v="37852"/>
    <s v="Hispanic"/>
    <s v="Single"/>
    <s v="Fully Meets"/>
    <n v="5"/>
  </r>
  <r>
    <n v="2778"/>
    <s v="Javon"/>
    <s v="Mckenzie"/>
    <d v="2020-12-02T00:00:00"/>
    <x v="0"/>
    <x v="0"/>
    <x v="0"/>
    <x v="0"/>
    <s v="Raymond Burton"/>
    <s v="javon.mckenzie@bilearner.com"/>
    <s v="WBL"/>
    <s v="Active"/>
    <s v="Part-Time"/>
    <s v="Zone C"/>
    <s v="Temporary"/>
    <s v="Unk"/>
    <m/>
    <x v="0"/>
    <s v="Wireless"/>
    <d v="1955-02-28T00:00:00"/>
    <x v="2218"/>
    <s v="70-79"/>
    <s v="MA"/>
    <s v="Foreman"/>
    <x v="1"/>
    <n v="33896"/>
    <s v="Asian"/>
    <s v="Divorced"/>
    <s v="Fully Meets"/>
    <n v="5"/>
  </r>
  <r>
    <n v="2779"/>
    <s v="Lilly"/>
    <s v="Huynh"/>
    <d v="2021-12-08T00:00:00"/>
    <x v="670"/>
    <x v="4"/>
    <x v="1"/>
    <x v="0"/>
    <s v="Adam Murphy"/>
    <s v="lilly.huynh@bilearner.com"/>
    <s v="NEL"/>
    <s v="Active"/>
    <s v="Contract"/>
    <s v="Zone A"/>
    <s v="Part-Time"/>
    <s v="Resignation"/>
    <s v="Exist how dog information accept around PM."/>
    <x v="0"/>
    <s v="Field Operations"/>
    <d v="1957-07-16T00:00:00"/>
    <x v="2219"/>
    <s v="60-69"/>
    <s v="MA"/>
    <s v="Laborer"/>
    <x v="1"/>
    <n v="88158"/>
    <s v="Hispanic"/>
    <s v="Married"/>
    <s v="Fully Meets"/>
    <n v="2"/>
  </r>
  <r>
    <n v="2780"/>
    <s v="Anika"/>
    <s v="Robbins"/>
    <d v="2022-04-13T00:00:00"/>
    <x v="300"/>
    <x v="22"/>
    <x v="1"/>
    <x v="0"/>
    <s v="Kimberly Stout"/>
    <s v="anika.robbins@bilearner.com"/>
    <s v="PL"/>
    <s v="Active"/>
    <s v="Contract"/>
    <s v="Zone B"/>
    <s v="Part-Time"/>
    <s v="Retirement"/>
    <s v="Chance ever laugh sign indicate."/>
    <x v="0"/>
    <s v="General - Con"/>
    <d v="1951-04-26T00:00:00"/>
    <x v="2220"/>
    <s v="70-79"/>
    <s v="MA"/>
    <s v="Foreman"/>
    <x v="1"/>
    <n v="18034"/>
    <s v="White"/>
    <s v="Married"/>
    <s v="Fully Meets"/>
    <n v="4"/>
  </r>
  <r>
    <n v="2781"/>
    <s v="Ishaan"/>
    <s v="Robinson"/>
    <d v="2020-12-23T00:00:00"/>
    <x v="145"/>
    <x v="18"/>
    <x v="1"/>
    <x v="0"/>
    <s v="Jonathan Hale"/>
    <s v="ishaan.robinson@bilearner.com"/>
    <s v="BPC"/>
    <s v="Voluntarily Terminated"/>
    <s v="Contract"/>
    <s v="Zone A"/>
    <s v="Part-Time"/>
    <s v="Retirement"/>
    <s v="Indicate less quality put listen nation."/>
    <x v="0"/>
    <s v="Field Operations"/>
    <d v="1969-10-22T00:00:00"/>
    <x v="2221"/>
    <s v="50-59"/>
    <s v="MA"/>
    <s v="Operator"/>
    <x v="1"/>
    <n v="47540"/>
    <s v="Asian"/>
    <s v="Divorced"/>
    <s v="Fully Meets"/>
    <n v="4"/>
  </r>
  <r>
    <n v="2782"/>
    <s v="Paola"/>
    <s v="Macdonald"/>
    <d v="2019-03-31T00:00:00"/>
    <x v="0"/>
    <x v="0"/>
    <x v="0"/>
    <x v="0"/>
    <s v="Robert Schmitt DDS"/>
    <s v="paola.macdonald@bilearner.com"/>
    <s v="CCDR"/>
    <s v="Active"/>
    <s v="Full-Time"/>
    <s v="Zone C"/>
    <s v="Temporary"/>
    <s v="Unk"/>
    <m/>
    <x v="0"/>
    <s v="General - Con"/>
    <d v="1987-06-18T00:00:00"/>
    <x v="2222"/>
    <s v="30-39"/>
    <s v="MA"/>
    <s v="Laborer"/>
    <x v="0"/>
    <n v="14142"/>
    <s v="Black"/>
    <s v="Single"/>
    <s v="Fully Meets"/>
    <n v="2"/>
  </r>
  <r>
    <n v="2783"/>
    <s v="Lorelei"/>
    <s v="Sellers"/>
    <d v="2023-06-11T00:00:00"/>
    <x v="106"/>
    <x v="21"/>
    <x v="1"/>
    <x v="2"/>
    <s v="Jamie Parker"/>
    <s v="lorelei.sellers@bilearner.com"/>
    <s v="SVG"/>
    <s v="Active"/>
    <s v="Part-Time"/>
    <s v="Zone A"/>
    <s v="Temporary"/>
    <s v="Resignation"/>
    <s v="Like open news car seem garden people."/>
    <x v="0"/>
    <s v="Wireline Construction"/>
    <d v="1977-10-21T00:00:00"/>
    <x v="2223"/>
    <s v="40-49"/>
    <s v="MA"/>
    <s v="Technician"/>
    <x v="1"/>
    <n v="68300"/>
    <s v="White"/>
    <s v="Married"/>
    <s v="Fully Meets"/>
    <n v="1"/>
  </r>
  <r>
    <n v="2784"/>
    <s v="Gillian"/>
    <s v="Riddle"/>
    <d v="2021-05-20T00:00:00"/>
    <x v="720"/>
    <x v="13"/>
    <x v="1"/>
    <x v="2"/>
    <s v="Lauren Thomas"/>
    <s v="gillian.riddle@bilearner.com"/>
    <s v="TNS"/>
    <s v="Active"/>
    <s v="Contract"/>
    <s v="Zone B"/>
    <s v="Full-Time"/>
    <s v="Involuntary"/>
    <s v="Base item do role debate perform."/>
    <x v="0"/>
    <s v="Field Operations"/>
    <d v="1981-03-08T00:00:00"/>
    <x v="2224"/>
    <s v="40-49"/>
    <s v="MA"/>
    <s v="Foreman"/>
    <x v="1"/>
    <n v="85699"/>
    <s v="White"/>
    <s v="Divorced"/>
    <s v="Fully Meets"/>
    <n v="2"/>
  </r>
  <r>
    <n v="2785"/>
    <s v="Atticus"/>
    <s v="White"/>
    <d v="2020-11-14T00:00:00"/>
    <x v="0"/>
    <x v="0"/>
    <x v="0"/>
    <x v="2"/>
    <s v="Pamela Taylor"/>
    <s v="atticus.white@bilearner.com"/>
    <s v="WBL"/>
    <s v="Active"/>
    <s v="Full-Time"/>
    <s v="Zone C"/>
    <s v="Full-Time"/>
    <s v="Unk"/>
    <m/>
    <x v="0"/>
    <s v="Field Operations"/>
    <d v="1967-07-06T00:00:00"/>
    <x v="2225"/>
    <s v="50-59"/>
    <s v="MA"/>
    <s v="Top Hand"/>
    <x v="1"/>
    <n v="96368"/>
    <s v="Hispanic"/>
    <s v="Widowed"/>
    <s v="Fully Meets"/>
    <n v="4"/>
  </r>
  <r>
    <n v="2786"/>
    <s v="Virginia"/>
    <s v="Nunez"/>
    <d v="2018-12-29T00:00:00"/>
    <x v="0"/>
    <x v="0"/>
    <x v="0"/>
    <x v="2"/>
    <s v="Phyllis Cox"/>
    <s v="virginia.nunez@bilearner.com"/>
    <s v="PYZ"/>
    <s v="Active"/>
    <s v="Contract"/>
    <s v="Zone A"/>
    <s v="Full-Time"/>
    <s v="Unk"/>
    <m/>
    <x v="0"/>
    <s v="Field Operations"/>
    <d v="2000-07-13T00:00:00"/>
    <x v="2226"/>
    <s v="20-29"/>
    <s v="MA"/>
    <s v="Laborer"/>
    <x v="0"/>
    <n v="33987"/>
    <s v="Asian"/>
    <s v="Widowed"/>
    <s v="Fully Meets"/>
    <n v="1"/>
  </r>
  <r>
    <n v="2787"/>
    <s v="Caden"/>
    <s v="Taylor"/>
    <d v="2021-04-22T00:00:00"/>
    <x v="0"/>
    <x v="0"/>
    <x v="0"/>
    <x v="2"/>
    <s v="Jonathan Williams"/>
    <s v="caden.taylor@bilearner.com"/>
    <s v="WBL"/>
    <s v="Active"/>
    <s v="Contract"/>
    <s v="Zone A"/>
    <s v="Full-Time"/>
    <s v="Unk"/>
    <m/>
    <x v="0"/>
    <s v="Executive"/>
    <d v="1948-12-10T00:00:00"/>
    <x v="2227"/>
    <s v="70-79"/>
    <s v="MA"/>
    <s v="Director"/>
    <x v="0"/>
    <n v="93541"/>
    <s v="White"/>
    <s v="Divorced"/>
    <s v="Fully Meets"/>
    <n v="4"/>
  </r>
  <r>
    <n v="2788"/>
    <s v="Brooks"/>
    <s v="Leach"/>
    <d v="2023-06-03T00:00:00"/>
    <x v="92"/>
    <x v="21"/>
    <x v="1"/>
    <x v="2"/>
    <s v="Edward Navarro"/>
    <s v="brooks.leach@bilearner.com"/>
    <s v="NEL"/>
    <s v="Voluntarily Terminated"/>
    <s v="Contract"/>
    <s v="Zone C"/>
    <s v="Full-Time"/>
    <s v="Involuntary"/>
    <s v="Program deal run."/>
    <x v="0"/>
    <s v="Project Management - Con"/>
    <d v="1949-02-07T00:00:00"/>
    <x v="2228"/>
    <s v="70-79"/>
    <s v="MA"/>
    <s v="Supervisor"/>
    <x v="0"/>
    <n v="87242"/>
    <s v="Black"/>
    <s v="Widowed"/>
    <s v="Fully Meets"/>
    <n v="1"/>
  </r>
  <r>
    <n v="2789"/>
    <s v="Isabel"/>
    <s v="Wyatt"/>
    <d v="2021-04-26T00:00:00"/>
    <x v="721"/>
    <x v="8"/>
    <x v="1"/>
    <x v="0"/>
    <s v="Matthew Craig"/>
    <s v="isabel.wyatt@bilearner.com"/>
    <s v="CCDR"/>
    <s v="Active"/>
    <s v="Contract"/>
    <s v="Zone B"/>
    <s v="Temporary"/>
    <s v="Retirement"/>
    <s v="Great parent relate growth summer."/>
    <x v="0"/>
    <s v="Wireless"/>
    <d v="1942-06-04T00:00:00"/>
    <x v="2229"/>
    <s v="80-89"/>
    <s v="MA"/>
    <s v="Manager"/>
    <x v="1"/>
    <n v="31575"/>
    <s v="Asian"/>
    <s v="Divorced"/>
    <s v="Fully Meets"/>
    <n v="4"/>
  </r>
  <r>
    <n v="2790"/>
    <s v="Angelo"/>
    <s v="Henry"/>
    <d v="2019-04-30T00:00:00"/>
    <x v="722"/>
    <x v="34"/>
    <x v="1"/>
    <x v="0"/>
    <s v="Warren Pollard"/>
    <s v="angelo.henry@bilearner.com"/>
    <s v="EW"/>
    <s v="Active"/>
    <s v="Contract"/>
    <s v="Zone B"/>
    <s v="Part-Time"/>
    <s v="Involuntary"/>
    <s v="Above fight animal support beautiful."/>
    <x v="0"/>
    <s v="Catv"/>
    <d v="1959-08-08T00:00:00"/>
    <x v="2230"/>
    <s v="60-69"/>
    <s v="MA"/>
    <s v="Laborer"/>
    <x v="1"/>
    <n v="64694"/>
    <s v="Hispanic"/>
    <s v="Widowed"/>
    <s v="Fully Meets"/>
    <n v="4"/>
  </r>
  <r>
    <n v="2791"/>
    <s v="Joselyn"/>
    <s v="Moss"/>
    <d v="2021-07-04T00:00:00"/>
    <x v="723"/>
    <x v="38"/>
    <x v="1"/>
    <x v="0"/>
    <s v="Felicia Smith"/>
    <s v="joselyn.moss@bilearner.com"/>
    <s v="MSC"/>
    <s v="Active"/>
    <s v="Contract"/>
    <s v="Zone B"/>
    <s v="Temporary"/>
    <s v="Involuntary"/>
    <s v="Better design cause yet history decide."/>
    <x v="0"/>
    <s v="Field Operations"/>
    <d v="1946-10-28T00:00:00"/>
    <x v="2231"/>
    <s v="70-79"/>
    <s v="MA"/>
    <s v="Driller"/>
    <x v="1"/>
    <n v="43706"/>
    <s v="White"/>
    <s v="Widowed"/>
    <s v="Fully Meets"/>
    <n v="2"/>
  </r>
  <r>
    <n v="2792"/>
    <s v="Diamond"/>
    <s v="Mcclain"/>
    <d v="2023-02-24T00:00:00"/>
    <x v="0"/>
    <x v="0"/>
    <x v="0"/>
    <x v="0"/>
    <s v="Robert Nguyen"/>
    <s v="diamond.mcclain@bilearner.com"/>
    <s v="NEL"/>
    <s v="Active"/>
    <s v="Part-Time"/>
    <s v="Zone A"/>
    <s v="Temporary"/>
    <s v="Unk"/>
    <m/>
    <x v="0"/>
    <s v="Engineers"/>
    <d v="1953-05-10T00:00:00"/>
    <x v="2232"/>
    <s v="70-79"/>
    <s v="MA"/>
    <s v="Technician"/>
    <x v="1"/>
    <n v="19908"/>
    <s v="Black"/>
    <s v="Single"/>
    <s v="Fully Meets"/>
    <n v="1"/>
  </r>
  <r>
    <n v="2793"/>
    <s v="Eden"/>
    <s v="Dalton"/>
    <d v="2021-03-02T00:00:00"/>
    <x v="0"/>
    <x v="0"/>
    <x v="0"/>
    <x v="0"/>
    <s v="Jesse Hall"/>
    <s v="eden.dalton@bilearner.com"/>
    <s v="PL"/>
    <s v="Active"/>
    <s v="Full-Time"/>
    <s v="Zone A"/>
    <s v="Full-Time"/>
    <s v="Unk"/>
    <m/>
    <x v="0"/>
    <s v="Yard (Material Handling)"/>
    <d v="1981-08-19T00:00:00"/>
    <x v="2233"/>
    <s v="40-49"/>
    <s v="MA"/>
    <s v="Supervisor"/>
    <x v="1"/>
    <n v="1901"/>
    <s v="Black"/>
    <s v="Divorced"/>
    <s v="Fully Meets"/>
    <n v="1"/>
  </r>
  <r>
    <n v="2794"/>
    <s v="Emely"/>
    <s v="Parks"/>
    <d v="2021-12-27T00:00:00"/>
    <x v="0"/>
    <x v="0"/>
    <x v="0"/>
    <x v="0"/>
    <s v="George Palmer Jr."/>
    <s v="emely.parks@bilearner.com"/>
    <s v="PYZ"/>
    <s v="Active"/>
    <s v="Contract"/>
    <s v="Zone B"/>
    <s v="Temporary"/>
    <s v="Unk"/>
    <m/>
    <x v="0"/>
    <s v="Field Operations"/>
    <d v="1976-05-16T00:00:00"/>
    <x v="2234"/>
    <s v="40-49"/>
    <s v="MA"/>
    <s v="Laborer"/>
    <x v="1"/>
    <n v="1877"/>
    <s v="Hispanic"/>
    <s v="Single"/>
    <s v="Fully Meets"/>
    <n v="5"/>
  </r>
  <r>
    <n v="2795"/>
    <s v="Corinne"/>
    <s v="Hopkins"/>
    <d v="2022-07-10T00:00:00"/>
    <x v="724"/>
    <x v="8"/>
    <x v="1"/>
    <x v="0"/>
    <s v="Casey Garner"/>
    <s v="corinne.hopkins@bilearner.com"/>
    <s v="SVG"/>
    <s v="Active"/>
    <s v="Part-Time"/>
    <s v="Zone C"/>
    <s v="Temporary"/>
    <s v="Voluntary"/>
    <s v="Defense pressure according more mind bed number."/>
    <x v="0"/>
    <s v="General - Eng"/>
    <d v="1949-01-26T00:00:00"/>
    <x v="2235"/>
    <s v="70-79"/>
    <s v="MA"/>
    <s v="Drafter"/>
    <x v="0"/>
    <n v="74746"/>
    <s v="Asian"/>
    <s v="Single"/>
    <s v="Fully Meets"/>
    <n v="4"/>
  </r>
  <r>
    <n v="2796"/>
    <s v="Destiny"/>
    <s v="Blake"/>
    <d v="2022-09-19T00:00:00"/>
    <x v="631"/>
    <x v="27"/>
    <x v="1"/>
    <x v="0"/>
    <s v="Megan Harrison"/>
    <s v="destiny.blake@bilearner.com"/>
    <s v="TNS"/>
    <s v="Active"/>
    <s v="Contract"/>
    <s v="Zone A"/>
    <s v="Full-Time"/>
    <s v="Voluntary"/>
    <s v="Risk management money field."/>
    <x v="0"/>
    <s v="Engineers"/>
    <d v="1991-09-01T00:00:00"/>
    <x v="2236"/>
    <s v="30-39"/>
    <s v="MA"/>
    <s v="Program Manager"/>
    <x v="0"/>
    <n v="96469"/>
    <s v="Asian"/>
    <s v="Married"/>
    <s v="Fully Meets"/>
    <n v="1"/>
  </r>
  <r>
    <n v="2797"/>
    <s v="Zaria"/>
    <s v="Kidd"/>
    <d v="2021-05-30T00:00:00"/>
    <x v="0"/>
    <x v="0"/>
    <x v="0"/>
    <x v="0"/>
    <s v="Sierra Thompson"/>
    <s v="zaria.kidd@bilearner.com"/>
    <s v="WBL"/>
    <s v="Active"/>
    <s v="Contract"/>
    <s v="Zone A"/>
    <s v="Temporary"/>
    <s v="Unk"/>
    <m/>
    <x v="0"/>
    <s v="Aerial"/>
    <d v="1964-11-13T00:00:00"/>
    <x v="2237"/>
    <s v="60-69"/>
    <s v="MA"/>
    <s v="Lineman"/>
    <x v="1"/>
    <n v="24994"/>
    <s v="Other"/>
    <s v="Married"/>
    <s v="Exceeds"/>
    <n v="1"/>
  </r>
  <r>
    <n v="2798"/>
    <s v="Adam"/>
    <s v="Ingram"/>
    <d v="2020-04-07T00:00:00"/>
    <x v="0"/>
    <x v="0"/>
    <x v="0"/>
    <x v="0"/>
    <s v="Donna Sullivan"/>
    <s v="adam.ingram@bilearner.com"/>
    <s v="BPC"/>
    <s v="Active"/>
    <s v="Contract"/>
    <s v="Zone A"/>
    <s v="Part-Time"/>
    <s v="Unk"/>
    <m/>
    <x v="0"/>
    <s v="Engineers"/>
    <d v="1969-05-17T00:00:00"/>
    <x v="2238"/>
    <s v="50-59"/>
    <s v="MA"/>
    <s v="Planner"/>
    <x v="1"/>
    <n v="89805"/>
    <s v="Asian"/>
    <s v="Divorced"/>
    <s v="Fully Meets"/>
    <n v="2"/>
  </r>
  <r>
    <n v="2799"/>
    <s v="Makenna"/>
    <s v="Foster"/>
    <d v="2021-04-20T00:00:00"/>
    <x v="725"/>
    <x v="40"/>
    <x v="1"/>
    <x v="0"/>
    <s v="Timothy Pratt"/>
    <s v="makenna.foster@bilearner.com"/>
    <s v="CCDR"/>
    <s v="Active"/>
    <s v="Part-Time"/>
    <s v="Zone A"/>
    <s v="Part-Time"/>
    <s v="Resignation"/>
    <s v="Opportunity upon apply and world."/>
    <x v="0"/>
    <s v="Engineers"/>
    <d v="1988-02-21T00:00:00"/>
    <x v="2239"/>
    <s v="30-39"/>
    <s v="MA"/>
    <s v="Engineer"/>
    <x v="1"/>
    <n v="54859"/>
    <s v="White"/>
    <s v="Divorced"/>
    <s v="Fully Meets"/>
    <n v="2"/>
  </r>
  <r>
    <n v="2800"/>
    <s v="Nayeli"/>
    <s v="Keith"/>
    <d v="2019-08-02T00:00:00"/>
    <x v="0"/>
    <x v="0"/>
    <x v="0"/>
    <x v="0"/>
    <s v="Kathryn Wolf"/>
    <s v="nayeli.keith@bilearner.com"/>
    <s v="EW"/>
    <s v="Active"/>
    <s v="Contract"/>
    <s v="Zone B"/>
    <s v="Temporary"/>
    <s v="Unk"/>
    <m/>
    <x v="0"/>
    <s v="General - Con"/>
    <d v="1948-07-10T00:00:00"/>
    <x v="2240"/>
    <s v="70-79"/>
    <s v="MA"/>
    <s v="Foreman"/>
    <x v="1"/>
    <n v="69497"/>
    <s v="Black"/>
    <s v="Married"/>
    <s v="Fully Meets"/>
    <n v="1"/>
  </r>
  <r>
    <n v="2801"/>
    <s v="Devon"/>
    <s v="Shannon"/>
    <d v="2022-01-11T00:00:00"/>
    <x v="0"/>
    <x v="0"/>
    <x v="0"/>
    <x v="0"/>
    <s v="Kiara Herman"/>
    <s v="devon.shannon@bilearner.com"/>
    <s v="MSC"/>
    <s v="Active"/>
    <s v="Full-Time"/>
    <s v="Zone C"/>
    <s v="Temporary"/>
    <s v="Unk"/>
    <m/>
    <x v="0"/>
    <s v="Field Operations"/>
    <d v="1995-09-28T00:00:00"/>
    <x v="2241"/>
    <s v="30-39"/>
    <s v="MA"/>
    <s v="Tower Hand"/>
    <x v="1"/>
    <n v="97933"/>
    <s v="White"/>
    <s v="Divorced"/>
    <s v="Fully Meets"/>
    <n v="5"/>
  </r>
  <r>
    <n v="2802"/>
    <s v="Lucy"/>
    <s v="Harrington"/>
    <d v="2020-11-15T00:00:00"/>
    <x v="0"/>
    <x v="0"/>
    <x v="0"/>
    <x v="0"/>
    <s v="Meghan Morrison DDS"/>
    <s v="lucy.harrington@bilearner.com"/>
    <s v="NEL"/>
    <s v="Active"/>
    <s v="Contract"/>
    <s v="Zone C"/>
    <s v="Part-Time"/>
    <s v="Unk"/>
    <m/>
    <x v="0"/>
    <s v="General - Con"/>
    <d v="1977-08-11T00:00:00"/>
    <x v="2242"/>
    <s v="40-49"/>
    <s v="MA"/>
    <s v="Technician"/>
    <x v="0"/>
    <n v="56662"/>
    <s v="White"/>
    <s v="Married"/>
    <s v="Fully Meets"/>
    <n v="4"/>
  </r>
  <r>
    <n v="2803"/>
    <s v="Rebecca"/>
    <s v="Francis"/>
    <d v="2020-05-08T00:00:00"/>
    <x v="0"/>
    <x v="0"/>
    <x v="0"/>
    <x v="0"/>
    <s v="Brittany Fisher"/>
    <s v="rebecca.francis@bilearner.com"/>
    <s v="PL"/>
    <s v="Active"/>
    <s v="Part-Time"/>
    <s v="Zone B"/>
    <s v="Part-Time"/>
    <s v="Unk"/>
    <m/>
    <x v="0"/>
    <s v="General - Con"/>
    <d v="1965-09-03T00:00:00"/>
    <x v="1710"/>
    <s v="60-69"/>
    <s v="MA"/>
    <s v="Foreman"/>
    <x v="0"/>
    <n v="13566"/>
    <s v="Asian"/>
    <s v="Married"/>
    <s v="Fully Meets"/>
    <n v="5"/>
  </r>
  <r>
    <n v="2804"/>
    <s v="Salma"/>
    <s v="Frederick"/>
    <d v="2019-03-10T00:00:00"/>
    <x v="0"/>
    <x v="0"/>
    <x v="0"/>
    <x v="2"/>
    <s v="Scott Brady"/>
    <s v="salma.frederick@bilearner.com"/>
    <s v="SVG"/>
    <s v="Active"/>
    <s v="Part-Time"/>
    <s v="Zone B"/>
    <s v="Full-Time"/>
    <s v="Unk"/>
    <m/>
    <x v="0"/>
    <s v="Project Management - Con"/>
    <d v="1953-03-01T00:00:00"/>
    <x v="2243"/>
    <s v="70-79"/>
    <s v="MA"/>
    <s v="Coordinator"/>
    <x v="1"/>
    <n v="4554"/>
    <s v="Hispanic"/>
    <s v="Married"/>
    <s v="Fully Meets"/>
    <n v="4"/>
  </r>
  <r>
    <n v="2805"/>
    <s v="Avery"/>
    <s v="Vance"/>
    <d v="2022-04-19T00:00:00"/>
    <x v="0"/>
    <x v="0"/>
    <x v="0"/>
    <x v="2"/>
    <s v="Charlotte Clark"/>
    <s v="avery.vance@bilearner.com"/>
    <s v="TNS"/>
    <s v="Active"/>
    <s v="Full-Time"/>
    <s v="Zone C"/>
    <s v="Part-Time"/>
    <s v="Unk"/>
    <m/>
    <x v="0"/>
    <s v="Field Operations"/>
    <d v="1988-07-30T00:00:00"/>
    <x v="2244"/>
    <s v="30-39"/>
    <s v="MA"/>
    <s v="Driver"/>
    <x v="1"/>
    <n v="19835"/>
    <s v="White"/>
    <s v="Widowed"/>
    <s v="Fully Meets"/>
    <n v="1"/>
  </r>
  <r>
    <n v="2806"/>
    <s v="Stephany"/>
    <s v="Jenkins"/>
    <d v="2019-11-30T00:00:00"/>
    <x v="0"/>
    <x v="0"/>
    <x v="0"/>
    <x v="2"/>
    <s v="Rebecca Stanley"/>
    <s v="stephany.jenkins@bilearner.com"/>
    <s v="WBL"/>
    <s v="Active"/>
    <s v="Full-Time"/>
    <s v="Zone A"/>
    <s v="Part-Time"/>
    <s v="Unk"/>
    <m/>
    <x v="0"/>
    <s v="Catv"/>
    <d v="1962-06-22T00:00:00"/>
    <x v="2245"/>
    <s v="60-69"/>
    <s v="MA"/>
    <s v="Supervisor"/>
    <x v="0"/>
    <n v="47920"/>
    <s v="Asian"/>
    <s v="Divorced"/>
    <s v="Fully Meets"/>
    <n v="2"/>
  </r>
  <r>
    <n v="2807"/>
    <s v="Brian"/>
    <s v="Kelly"/>
    <d v="2021-07-06T00:00:00"/>
    <x v="487"/>
    <x v="18"/>
    <x v="1"/>
    <x v="2"/>
    <s v="Scott Brown"/>
    <s v="brian.kelly@bilearner.com"/>
    <s v="BPC"/>
    <s v="Voluntarily Terminated"/>
    <s v="Part-Time"/>
    <s v="Zone A"/>
    <s v="Part-Time"/>
    <s v="Involuntary"/>
    <s v="Standard stuff girl site."/>
    <x v="0"/>
    <s v="Wireline Construction"/>
    <d v="1977-04-17T00:00:00"/>
    <x v="2246"/>
    <s v="40-49"/>
    <s v="MA"/>
    <s v="Driver"/>
    <x v="0"/>
    <n v="55399"/>
    <s v="White"/>
    <s v="Married"/>
    <s v="Fully Meets"/>
    <n v="2"/>
  </r>
  <r>
    <n v="2808"/>
    <s v="Keagan"/>
    <s v="Villa"/>
    <d v="2018-11-27T00:00:00"/>
    <x v="0"/>
    <x v="0"/>
    <x v="0"/>
    <x v="2"/>
    <s v="Sharon Fox"/>
    <s v="keagan.villa@bilearner.com"/>
    <s v="CCDR"/>
    <s v="Active"/>
    <s v="Part-Time"/>
    <s v="Zone B"/>
    <s v="Temporary"/>
    <s v="Unk"/>
    <m/>
    <x v="0"/>
    <s v="Billable Consultants"/>
    <d v="1993-12-25T00:00:00"/>
    <x v="1089"/>
    <s v="30-39"/>
    <s v="MA"/>
    <s v="Engineer"/>
    <x v="0"/>
    <n v="35224"/>
    <s v="Asian"/>
    <s v="Divorced"/>
    <s v="Fully Meets"/>
    <n v="4"/>
  </r>
  <r>
    <n v="2809"/>
    <s v="Kendra"/>
    <s v="Foley"/>
    <d v="2023-01-30T00:00:00"/>
    <x v="0"/>
    <x v="0"/>
    <x v="0"/>
    <x v="0"/>
    <s v="Robert Powers"/>
    <s v="kendra.foley@bilearner.com"/>
    <s v="WBL"/>
    <s v="Active"/>
    <s v="Full-Time"/>
    <s v="Zone C"/>
    <s v="Part-Time"/>
    <s v="Unk"/>
    <m/>
    <x v="0"/>
    <s v="Splicing"/>
    <d v="1964-02-24T00:00:00"/>
    <x v="2247"/>
    <s v="60-69"/>
    <s v="MA"/>
    <s v="Splicer"/>
    <x v="1"/>
    <n v="39078"/>
    <s v="Hispanic"/>
    <s v="Single"/>
    <s v="Fully Meets"/>
    <n v="2"/>
  </r>
  <r>
    <n v="2810"/>
    <s v="Jabari"/>
    <s v="Stanton"/>
    <d v="2022-11-17T00:00:00"/>
    <x v="412"/>
    <x v="8"/>
    <x v="1"/>
    <x v="0"/>
    <s v="Debra Phillips"/>
    <s v="jabari.stanton@bilearner.com"/>
    <s v="NEL"/>
    <s v="Active"/>
    <s v="Full-Time"/>
    <s v="Zone A"/>
    <s v="Part-Time"/>
    <s v="Resignation"/>
    <s v="Less boy reflect quickly health respond million."/>
    <x v="0"/>
    <s v="Field Operations"/>
    <d v="1959-04-10T00:00:00"/>
    <x v="2248"/>
    <s v="60-69"/>
    <s v="MA"/>
    <s v="Laborer"/>
    <x v="1"/>
    <n v="72285"/>
    <s v="Other"/>
    <s v="Married"/>
    <s v="Fully Meets"/>
    <n v="4"/>
  </r>
  <r>
    <n v="2811"/>
    <s v="Phoenix"/>
    <s v="Farley"/>
    <d v="2018-08-13T00:00:00"/>
    <x v="726"/>
    <x v="37"/>
    <x v="1"/>
    <x v="0"/>
    <s v="David Holt"/>
    <s v="phoenix.farley@bilearner.com"/>
    <s v="PL"/>
    <s v="Active"/>
    <s v="Part-Time"/>
    <s v="Zone A"/>
    <s v="Full-Time"/>
    <s v="Voluntary"/>
    <s v="Material owner together travel so conference."/>
    <x v="0"/>
    <s v="Field Operations"/>
    <d v="1996-01-04T00:00:00"/>
    <x v="426"/>
    <s v="20-29"/>
    <s v="MA"/>
    <s v="Laborer"/>
    <x v="1"/>
    <n v="82960"/>
    <s v="Hispanic"/>
    <s v="Widowed"/>
    <s v="Fully Meets"/>
    <n v="2"/>
  </r>
  <r>
    <n v="2812"/>
    <s v="Aurora"/>
    <s v="Bass"/>
    <d v="2021-07-02T00:00:00"/>
    <x v="57"/>
    <x v="24"/>
    <x v="1"/>
    <x v="0"/>
    <s v="Lisa Ingram"/>
    <s v="aurora.bass@bilearner.com"/>
    <s v="BPC"/>
    <s v="Terminated for Cause"/>
    <s v="Part-Time"/>
    <s v="Zone B"/>
    <s v="Temporary"/>
    <s v="Resignation"/>
    <s v="Now should knowledge the turn toward natural."/>
    <x v="0"/>
    <s v="General - Eng"/>
    <d v="1946-05-16T00:00:00"/>
    <x v="2249"/>
    <s v="70-79"/>
    <s v="MA"/>
    <s v="Manager"/>
    <x v="1"/>
    <n v="44272"/>
    <s v="White"/>
    <s v="Divorced"/>
    <s v="Fully Meets"/>
    <n v="4"/>
  </r>
  <r>
    <n v="2813"/>
    <s v="Enrique"/>
    <s v="Parks"/>
    <d v="2022-06-28T00:00:00"/>
    <x v="0"/>
    <x v="0"/>
    <x v="0"/>
    <x v="0"/>
    <s v="Mr. Ryan Griffin"/>
    <s v="enrique.parks@bilearner.com"/>
    <s v="CCDR"/>
    <s v="Active"/>
    <s v="Contract"/>
    <s v="Zone B"/>
    <s v="Full-Time"/>
    <s v="Unk"/>
    <m/>
    <x v="0"/>
    <s v="Wireline Construction"/>
    <d v="1973-08-27T00:00:00"/>
    <x v="2250"/>
    <s v="50-59"/>
    <s v="MA"/>
    <s v="Vp"/>
    <x v="1"/>
    <n v="56124"/>
    <s v="Other"/>
    <s v="Single"/>
    <s v="Fully Meets"/>
    <n v="1"/>
  </r>
  <r>
    <n v="2814"/>
    <s v="Kylie"/>
    <s v="Cox"/>
    <d v="2019-01-25T00:00:00"/>
    <x v="0"/>
    <x v="0"/>
    <x v="0"/>
    <x v="0"/>
    <s v="Michelle Woodard"/>
    <s v="kylie.cox@bilearner.com"/>
    <s v="SVG"/>
    <s v="Active"/>
    <s v="Part-Time"/>
    <s v="Zone A"/>
    <s v="Temporary"/>
    <s v="Unk"/>
    <m/>
    <x v="0"/>
    <s v="Field Operations"/>
    <d v="1975-09-28T00:00:00"/>
    <x v="2251"/>
    <s v="50-59"/>
    <s v="MA"/>
    <s v="Technician"/>
    <x v="1"/>
    <n v="19550"/>
    <s v="Hispanic"/>
    <s v="Single"/>
    <s v="Fully Meets"/>
    <n v="2"/>
  </r>
  <r>
    <n v="2815"/>
    <s v="Luke"/>
    <s v="Burke"/>
    <d v="2023-07-23T00:00:00"/>
    <x v="0"/>
    <x v="0"/>
    <x v="0"/>
    <x v="0"/>
    <s v="David Smith"/>
    <s v="luke.burke@bilearner.com"/>
    <s v="EW"/>
    <s v="Active"/>
    <s v="Contract"/>
    <s v="Zone C"/>
    <s v="Part-Time"/>
    <s v="Unk"/>
    <m/>
    <x v="0"/>
    <s v="Project Management - Con"/>
    <d v="1978-07-29T00:00:00"/>
    <x v="2252"/>
    <s v="40-49"/>
    <s v="MA"/>
    <s v="Manager"/>
    <x v="0"/>
    <n v="62651"/>
    <s v="Asian"/>
    <s v="Single"/>
    <s v="Fully Meets"/>
    <n v="4"/>
  </r>
  <r>
    <n v="2816"/>
    <s v="Ricardo"/>
    <s v="Mcdonald"/>
    <d v="2022-07-25T00:00:00"/>
    <x v="0"/>
    <x v="0"/>
    <x v="0"/>
    <x v="0"/>
    <s v="Jennifer Hernandez"/>
    <s v="ricardo.mcdonald@bilearner.com"/>
    <s v="MSC"/>
    <s v="Active"/>
    <s v="Full-Time"/>
    <s v="Zone C"/>
    <s v="Temporary"/>
    <s v="Unk"/>
    <m/>
    <x v="0"/>
    <s v="General - Con"/>
    <d v="1992-12-04T00:00:00"/>
    <x v="2253"/>
    <s v="30-39"/>
    <s v="MA"/>
    <s v="Splicer"/>
    <x v="0"/>
    <n v="15802"/>
    <s v="Black"/>
    <s v="Married"/>
    <s v="Fully Meets"/>
    <n v="5"/>
  </r>
  <r>
    <n v="2817"/>
    <s v="Camila"/>
    <s v="Hodges"/>
    <d v="2023-01-11T00:00:00"/>
    <x v="0"/>
    <x v="0"/>
    <x v="0"/>
    <x v="0"/>
    <s v="Theresa Davis"/>
    <s v="camila.hodges@bilearner.com"/>
    <s v="TNS"/>
    <s v="Active"/>
    <s v="Contract"/>
    <s v="Zone A"/>
    <s v="Part-Time"/>
    <s v="Unk"/>
    <m/>
    <x v="0"/>
    <s v="Field Operations"/>
    <d v="1998-09-12T00:00:00"/>
    <x v="1767"/>
    <s v="20-29"/>
    <s v="MA"/>
    <s v="Laborer"/>
    <x v="1"/>
    <n v="79678"/>
    <s v="White"/>
    <s v="Widowed"/>
    <s v="Fully Meets"/>
    <n v="4"/>
  </r>
  <r>
    <n v="2818"/>
    <s v="Tripp"/>
    <s v="Sanders"/>
    <d v="2023-07-28T00:00:00"/>
    <x v="106"/>
    <x v="11"/>
    <x v="1"/>
    <x v="0"/>
    <s v="Dr. Wendy Lopez"/>
    <s v="tripp.sanders@bilearner.com"/>
    <s v="PYZ"/>
    <s v="Active"/>
    <s v="Part-Time"/>
    <s v="Zone B"/>
    <s v="Temporary"/>
    <s v="Involuntary"/>
    <s v="Traditional force look heart talk plan."/>
    <x v="0"/>
    <s v="Fielders"/>
    <d v="1964-01-19T00:00:00"/>
    <x v="2254"/>
    <s v="60-69"/>
    <s v="MA"/>
    <s v="Engineer"/>
    <x v="1"/>
    <n v="9992"/>
    <s v="Hispanic"/>
    <s v="Single"/>
    <s v="Exceeds"/>
    <n v="2"/>
  </r>
  <r>
    <n v="2819"/>
    <s v="Davin"/>
    <s v="Wade"/>
    <d v="2023-05-06T00:00:00"/>
    <x v="0"/>
    <x v="0"/>
    <x v="0"/>
    <x v="0"/>
    <s v="Heidi Williams"/>
    <s v="davin.wade@bilearner.com"/>
    <s v="WBL"/>
    <s v="Active"/>
    <s v="Full-Time"/>
    <s v="Zone C"/>
    <s v="Part-Time"/>
    <s v="Unk"/>
    <m/>
    <x v="0"/>
    <s v="General - Con"/>
    <d v="2000-02-03T00:00:00"/>
    <x v="2255"/>
    <s v="20-29"/>
    <s v="MA"/>
    <s v="Flagger"/>
    <x v="1"/>
    <n v="74805"/>
    <s v="White"/>
    <s v="Widowed"/>
    <s v="Fully Meets"/>
    <n v="4"/>
  </r>
  <r>
    <n v="2820"/>
    <s v="Pierce"/>
    <s v="Bender"/>
    <d v="2022-09-18T00:00:00"/>
    <x v="0"/>
    <x v="0"/>
    <x v="0"/>
    <x v="0"/>
    <s v="Eric Soto"/>
    <s v="pierce.bender@bilearner.com"/>
    <s v="NEL"/>
    <s v="Active"/>
    <s v="Full-Time"/>
    <s v="Zone C"/>
    <s v="Temporary"/>
    <s v="Unk"/>
    <m/>
    <x v="0"/>
    <s v="Wireline Construction"/>
    <d v="1979-07-09T00:00:00"/>
    <x v="2256"/>
    <s v="40-49"/>
    <s v="MA"/>
    <s v="Laborer"/>
    <x v="1"/>
    <n v="42750"/>
    <s v="Hispanic"/>
    <s v="Divorced"/>
    <s v="Fully Meets"/>
    <n v="2"/>
  </r>
  <r>
    <n v="2821"/>
    <s v="Marin"/>
    <s v="Mosley"/>
    <d v="2019-09-08T00:00:00"/>
    <x v="320"/>
    <x v="24"/>
    <x v="1"/>
    <x v="0"/>
    <s v="Alfred Sanders"/>
    <s v="marin.mosley@bilearner.com"/>
    <s v="PL"/>
    <s v="Active"/>
    <s v="Full-Time"/>
    <s v="Zone B"/>
    <s v="Temporary"/>
    <s v="Retirement"/>
    <s v="Medical painting rich whole here."/>
    <x v="0"/>
    <s v="Field Operations"/>
    <d v="1998-09-22T00:00:00"/>
    <x v="2257"/>
    <s v="20-29"/>
    <s v="MA"/>
    <s v="Technician"/>
    <x v="1"/>
    <n v="36681"/>
    <s v="Hispanic"/>
    <s v="Single"/>
    <s v="Fully Meets"/>
    <n v="2"/>
  </r>
  <r>
    <n v="2822"/>
    <s v="Barrett"/>
    <s v="Sosa"/>
    <d v="2019-08-30T00:00:00"/>
    <x v="0"/>
    <x v="0"/>
    <x v="0"/>
    <x v="0"/>
    <s v="Jerome Adams"/>
    <s v="barrett.sosa@bilearner.com"/>
    <s v="BPC"/>
    <s v="Active"/>
    <s v="Part-Time"/>
    <s v="Zone B"/>
    <s v="Part-Time"/>
    <s v="Unk"/>
    <m/>
    <x v="0"/>
    <s v="Aerial"/>
    <d v="1959-03-15T00:00:00"/>
    <x v="2258"/>
    <s v="60-69"/>
    <s v="MA"/>
    <s v="Lineman"/>
    <x v="0"/>
    <n v="87892"/>
    <s v="White"/>
    <s v="Divorced"/>
    <s v="Fully Meets"/>
    <n v="4"/>
  </r>
  <r>
    <n v="2823"/>
    <s v="Eliezer"/>
    <s v="Briggs"/>
    <d v="2023-05-22T00:00:00"/>
    <x v="0"/>
    <x v="0"/>
    <x v="0"/>
    <x v="0"/>
    <s v="Ariel Graham"/>
    <s v="eliezer.briggs@bilearner.com"/>
    <s v="CCDR"/>
    <s v="Active"/>
    <s v="Contract"/>
    <s v="Zone B"/>
    <s v="Part-Time"/>
    <s v="Unk"/>
    <m/>
    <x v="0"/>
    <s v="General - Con"/>
    <d v="1985-12-07T00:00:00"/>
    <x v="18"/>
    <s v="40-49"/>
    <s v="MA"/>
    <s v="Operator"/>
    <x v="0"/>
    <n v="59827"/>
    <s v="White"/>
    <s v="Divorced"/>
    <s v="Fully Meets"/>
    <n v="2"/>
  </r>
  <r>
    <n v="2824"/>
    <s v="Talan"/>
    <s v="Garrett"/>
    <d v="2021-03-02T00:00:00"/>
    <x v="0"/>
    <x v="0"/>
    <x v="0"/>
    <x v="2"/>
    <s v="Melinda Shaw"/>
    <s v="talan.garrett@bilearner.com"/>
    <s v="EW"/>
    <s v="Active"/>
    <s v="Part-Time"/>
    <s v="Zone A"/>
    <s v="Full-Time"/>
    <s v="Unk"/>
    <m/>
    <x v="0"/>
    <s v="Wireline Construction"/>
    <d v="1962-12-25T00:00:00"/>
    <x v="2259"/>
    <s v="60-69"/>
    <s v="MA"/>
    <s v="Laborer"/>
    <x v="1"/>
    <n v="3624"/>
    <s v="Hispanic"/>
    <s v="Widowed"/>
    <s v="Fully Meets"/>
    <n v="5"/>
  </r>
  <r>
    <n v="2825"/>
    <s v="Van"/>
    <s v="Griffin"/>
    <d v="2023-02-13T00:00:00"/>
    <x v="0"/>
    <x v="0"/>
    <x v="0"/>
    <x v="2"/>
    <s v="Elizabeth Brown"/>
    <s v="van.griffin@bilearner.com"/>
    <s v="MSC"/>
    <s v="Active"/>
    <s v="Full-Time"/>
    <s v="Zone C"/>
    <s v="Temporary"/>
    <s v="Unk"/>
    <m/>
    <x v="0"/>
    <s v="Project Management - Eng"/>
    <d v="1982-12-29T00:00:00"/>
    <x v="2260"/>
    <s v="40-49"/>
    <s v="MA"/>
    <s v="Project Manager"/>
    <x v="1"/>
    <n v="80760"/>
    <s v="Hispanic"/>
    <s v="Widowed"/>
    <s v="Fully Meets"/>
    <n v="4"/>
  </r>
  <r>
    <n v="2826"/>
    <s v="Roger"/>
    <s v="Kaufman"/>
    <d v="2022-08-11T00:00:00"/>
    <x v="622"/>
    <x v="19"/>
    <x v="1"/>
    <x v="2"/>
    <s v="Jennifer Farmer"/>
    <s v="roger.kaufman@bilearner.com"/>
    <s v="TNS"/>
    <s v="Leave of Absence"/>
    <s v="Contract"/>
    <s v="Zone B"/>
    <s v="Full-Time"/>
    <s v="Involuntary"/>
    <s v="Prepare simply play edge."/>
    <x v="0"/>
    <s v="General - Con"/>
    <d v="1954-04-13T00:00:00"/>
    <x v="2261"/>
    <s v="70-79"/>
    <s v="MA"/>
    <s v="Technician"/>
    <x v="0"/>
    <n v="96266"/>
    <s v="Hispanic"/>
    <s v="Married"/>
    <s v="Fully Meets"/>
    <n v="5"/>
  </r>
  <r>
    <n v="2827"/>
    <s v="Ignacio"/>
    <s v="Mcintyre"/>
    <d v="2020-02-19T00:00:00"/>
    <x v="41"/>
    <x v="42"/>
    <x v="1"/>
    <x v="2"/>
    <s v="Bruce Barber"/>
    <s v="ignacio.mcintyre@bilearner.com"/>
    <s v="PYZ"/>
    <s v="Voluntarily Terminated"/>
    <s v="Full-Time"/>
    <s v="Zone A"/>
    <s v="Full-Time"/>
    <s v="Involuntary"/>
    <s v="Decision fill total."/>
    <x v="0"/>
    <s v="Field Operations"/>
    <d v="1980-08-09T00:00:00"/>
    <x v="2262"/>
    <s v="40-49"/>
    <s v="MA"/>
    <s v="Driver"/>
    <x v="0"/>
    <n v="23357"/>
    <s v="Other"/>
    <s v="Married"/>
    <s v="Fully Meets"/>
    <n v="4"/>
  </r>
  <r>
    <n v="2828"/>
    <s v="Jaydon"/>
    <s v="Lambert"/>
    <d v="2021-10-15T00:00:00"/>
    <x v="155"/>
    <x v="3"/>
    <x v="1"/>
    <x v="2"/>
    <s v="Dennis Foster"/>
    <s v="jaydon.lambert@bilearner.com"/>
    <s v="WBL"/>
    <s v="Voluntarily Terminated"/>
    <s v="Full-Time"/>
    <s v="Zone A"/>
    <s v="Temporary"/>
    <s v="Retirement"/>
    <s v="Camera parent choose add edge product keep."/>
    <x v="0"/>
    <s v="Field Operations"/>
    <d v="1944-05-11T00:00:00"/>
    <x v="2263"/>
    <s v="80-89"/>
    <s v="MA"/>
    <s v="Technician"/>
    <x v="0"/>
    <n v="95784"/>
    <s v="Black"/>
    <s v="Single"/>
    <s v="Fully Meets"/>
    <n v="2"/>
  </r>
  <r>
    <n v="2829"/>
    <s v="Serenity"/>
    <s v="Carlson"/>
    <d v="2022-11-16T00:00:00"/>
    <x v="0"/>
    <x v="0"/>
    <x v="0"/>
    <x v="0"/>
    <s v="Ryan Kelly"/>
    <s v="serenity.carlson@bilearner.com"/>
    <s v="WBL"/>
    <s v="Active"/>
    <s v="Part-Time"/>
    <s v="Zone B"/>
    <s v="Part-Time"/>
    <s v="Unk"/>
    <m/>
    <x v="0"/>
    <s v="Engineers"/>
    <d v="1947-04-14T00:00:00"/>
    <x v="1067"/>
    <s v="70-79"/>
    <s v="MA"/>
    <s v="Director"/>
    <x v="1"/>
    <n v="11197"/>
    <s v="Other"/>
    <s v="Single"/>
    <s v="Fully Meets"/>
    <n v="2"/>
  </r>
  <r>
    <n v="2830"/>
    <s v="Leslie"/>
    <s v="Maynard"/>
    <d v="2022-06-30T00:00:00"/>
    <x v="160"/>
    <x v="20"/>
    <x v="1"/>
    <x v="0"/>
    <s v="Nathan Johnson"/>
    <s v="leslie.maynard@bilearner.com"/>
    <s v="NEL"/>
    <s v="Active"/>
    <s v="Full-Time"/>
    <s v="Zone B"/>
    <s v="Part-Time"/>
    <s v="Resignation"/>
    <s v="Big author those five today."/>
    <x v="0"/>
    <s v="General - Eng"/>
    <d v="1994-05-26T00:00:00"/>
    <x v="2264"/>
    <s v="30-39"/>
    <s v="MA"/>
    <s v="Administrative"/>
    <x v="1"/>
    <n v="62490"/>
    <s v="White"/>
    <s v="Married"/>
    <s v="Fully Meets"/>
    <n v="1"/>
  </r>
  <r>
    <n v="2831"/>
    <s v="Craig"/>
    <s v="Sherman"/>
    <d v="2021-07-28T00:00:00"/>
    <x v="0"/>
    <x v="0"/>
    <x v="0"/>
    <x v="0"/>
    <s v="Philip Morris"/>
    <s v="craig.sherman@bilearner.com"/>
    <s v="PL"/>
    <s v="Active"/>
    <s v="Full-Time"/>
    <s v="Zone C"/>
    <s v="Full-Time"/>
    <s v="Unk"/>
    <m/>
    <x v="0"/>
    <s v="Aerial"/>
    <d v="1952-04-29T00:00:00"/>
    <x v="2265"/>
    <s v="70-79"/>
    <s v="MA"/>
    <s v="Lineman"/>
    <x v="1"/>
    <n v="20276"/>
    <s v="White"/>
    <s v="Widowed"/>
    <s v="Fully Meets"/>
    <n v="2"/>
  </r>
  <r>
    <n v="2832"/>
    <s v="Lilyana"/>
    <s v="Huffman"/>
    <d v="2021-11-21T00:00:00"/>
    <x v="0"/>
    <x v="0"/>
    <x v="0"/>
    <x v="0"/>
    <s v="Felicia Gomez"/>
    <s v="lilyana.huffman@bilearner.com"/>
    <s v="BPC"/>
    <s v="Active"/>
    <s v="Contract"/>
    <s v="Zone C"/>
    <s v="Full-Time"/>
    <s v="Unk"/>
    <m/>
    <x v="0"/>
    <s v="Field Operations"/>
    <d v="1975-01-03T00:00:00"/>
    <x v="2266"/>
    <s v="50-59"/>
    <s v="MA"/>
    <s v="Laborer"/>
    <x v="1"/>
    <n v="31155"/>
    <s v="White"/>
    <s v="Married"/>
    <s v="Fully Meets"/>
    <n v="5"/>
  </r>
  <r>
    <n v="2833"/>
    <s v="Jacey"/>
    <s v="Reeves"/>
    <d v="2020-10-12T00:00:00"/>
    <x v="0"/>
    <x v="0"/>
    <x v="0"/>
    <x v="0"/>
    <s v="Sandy Wilson"/>
    <s v="jacey.reeves@bilearner.com"/>
    <s v="CCDR"/>
    <s v="Active"/>
    <s v="Contract"/>
    <s v="Zone A"/>
    <s v="Full-Time"/>
    <s v="Unk"/>
    <m/>
    <x v="0"/>
    <s v="General - Con"/>
    <d v="1989-03-25T00:00:00"/>
    <x v="2267"/>
    <s v="30-39"/>
    <s v="MA"/>
    <s v="Laborer"/>
    <x v="1"/>
    <n v="11072"/>
    <s v="Asian"/>
    <s v="Married"/>
    <s v="Fully Meets"/>
    <n v="2"/>
  </r>
  <r>
    <n v="2834"/>
    <s v="Madyson"/>
    <s v="Silva"/>
    <d v="2018-10-02T00:00:00"/>
    <x v="727"/>
    <x v="38"/>
    <x v="1"/>
    <x v="0"/>
    <s v="Bonnie Bell"/>
    <s v="madyson.silva@bilearner.com"/>
    <s v="SVG"/>
    <s v="Active"/>
    <s v="Full-Time"/>
    <s v="Zone A"/>
    <s v="Full-Time"/>
    <s v="Involuntary"/>
    <s v="Be minute last meet former. Rich her account top."/>
    <x v="0"/>
    <s v="General - Con"/>
    <d v="1943-11-16T00:00:00"/>
    <x v="2268"/>
    <s v="80-89"/>
    <s v="MA"/>
    <s v="Technician"/>
    <x v="0"/>
    <n v="95191"/>
    <s v="Asian"/>
    <s v="Divorced"/>
    <s v="Fully Meets"/>
    <n v="5"/>
  </r>
  <r>
    <n v="2835"/>
    <s v="Liberty"/>
    <s v="Poole"/>
    <d v="2021-07-17T00:00:00"/>
    <x v="282"/>
    <x v="23"/>
    <x v="1"/>
    <x v="0"/>
    <s v="Jonathan Stephens"/>
    <s v="liberty.poole@bilearner.com"/>
    <s v="EW"/>
    <s v="Active"/>
    <s v="Contract"/>
    <s v="Zone C"/>
    <s v="Part-Time"/>
    <s v="Resignation"/>
    <s v="Need either go."/>
    <x v="0"/>
    <s v="Engineers"/>
    <d v="1995-04-11T00:00:00"/>
    <x v="2269"/>
    <s v="30-39"/>
    <s v="MA"/>
    <s v="Project Manager"/>
    <x v="0"/>
    <n v="81501"/>
    <s v="White"/>
    <s v="Divorced"/>
    <s v="Fully Meets"/>
    <n v="5"/>
  </r>
  <r>
    <n v="2836"/>
    <s v="Antonio"/>
    <s v="Romero"/>
    <d v="2022-04-13T00:00:00"/>
    <x v="0"/>
    <x v="0"/>
    <x v="0"/>
    <x v="0"/>
    <s v="Michael Horton"/>
    <s v="antonio.romero@bilearner.com"/>
    <s v="MSC"/>
    <s v="Active"/>
    <s v="Contract"/>
    <s v="Zone C"/>
    <s v="Part-Time"/>
    <s v="Unk"/>
    <m/>
    <x v="0"/>
    <s v="Catv"/>
    <d v="1988-10-07T00:00:00"/>
    <x v="2270"/>
    <s v="30-39"/>
    <s v="MA"/>
    <s v="Lineman"/>
    <x v="0"/>
    <n v="8731"/>
    <s v="Black"/>
    <s v="Divorced"/>
    <s v="Fully Meets"/>
    <n v="2"/>
  </r>
  <r>
    <n v="2837"/>
    <s v="Jaylen"/>
    <s v="Butler"/>
    <d v="2021-03-20T00:00:00"/>
    <x v="135"/>
    <x v="38"/>
    <x v="1"/>
    <x v="0"/>
    <s v="Eric Young"/>
    <s v="jaylen.butler@bilearner.com"/>
    <s v="TNS"/>
    <s v="Active"/>
    <s v="Part-Time"/>
    <s v="Zone C"/>
    <s v="Temporary"/>
    <s v="Involuntary"/>
    <s v="Administration field require."/>
    <x v="0"/>
    <s v="Splicing"/>
    <d v="1944-07-10T00:00:00"/>
    <x v="2271"/>
    <s v="80-89"/>
    <s v="MA"/>
    <s v="Intern"/>
    <x v="1"/>
    <n v="32946"/>
    <s v="Asian"/>
    <s v="Single"/>
    <s v="Fully Meets"/>
    <n v="4"/>
  </r>
  <r>
    <n v="2838"/>
    <s v="Gloria"/>
    <s v="Marks"/>
    <d v="2021-09-09T00:00:00"/>
    <x v="728"/>
    <x v="21"/>
    <x v="1"/>
    <x v="0"/>
    <s v="Michele Young"/>
    <s v="gloria.marks@bilearner.com"/>
    <s v="PYZ"/>
    <s v="Active"/>
    <s v="Part-Time"/>
    <s v="Zone A"/>
    <s v="Temporary"/>
    <s v="Voluntary"/>
    <s v="Bag physical goal will way against either."/>
    <x v="0"/>
    <s v="General - Sga"/>
    <d v="1945-05-13T00:00:00"/>
    <x v="2272"/>
    <s v="80-89"/>
    <s v="MA"/>
    <s v="Director"/>
    <x v="1"/>
    <n v="93005"/>
    <s v="Black"/>
    <s v="Single"/>
    <s v="Fully Meets"/>
    <n v="5"/>
  </r>
  <r>
    <n v="2839"/>
    <s v="Jaylee"/>
    <s v="Cunningham"/>
    <d v="2019-12-06T00:00:00"/>
    <x v="729"/>
    <x v="12"/>
    <x v="1"/>
    <x v="0"/>
    <s v="Karen Espinoza"/>
    <s v="jaylee.cunningham@bilearner.com"/>
    <s v="WBL"/>
    <s v="Active"/>
    <s v="Part-Time"/>
    <s v="Zone C"/>
    <s v="Part-Time"/>
    <s v="Voluntary"/>
    <s v="Information step name three choose."/>
    <x v="0"/>
    <s v="General - Con"/>
    <d v="1969-09-06T00:00:00"/>
    <x v="2273"/>
    <s v="50-59"/>
    <s v="MA"/>
    <s v="Foreman"/>
    <x v="1"/>
    <n v="72072"/>
    <s v="Black"/>
    <s v="Married"/>
    <s v="Fully Meets"/>
    <n v="1"/>
  </r>
  <r>
    <n v="2840"/>
    <s v="Jordon"/>
    <s v="Wyatt"/>
    <d v="2023-04-26T00:00:00"/>
    <x v="250"/>
    <x v="11"/>
    <x v="1"/>
    <x v="0"/>
    <s v="Yvonne Reilly"/>
    <s v="jordon.wyatt@bilearner.com"/>
    <s v="NEL"/>
    <s v="Active"/>
    <s v="Contract"/>
    <s v="Zone B"/>
    <s v="Part-Time"/>
    <s v="Voluntary"/>
    <s v="From continue left eye."/>
    <x v="0"/>
    <s v="Fielders"/>
    <d v="2000-04-29T00:00:00"/>
    <x v="2274"/>
    <s v="20-29"/>
    <s v="MA"/>
    <s v="Engineer"/>
    <x v="1"/>
    <n v="74671"/>
    <s v="Hispanic"/>
    <s v="Divorced"/>
    <s v="Fully Meets"/>
    <n v="2"/>
  </r>
  <r>
    <n v="2841"/>
    <s v="Darien"/>
    <s v="Doyle"/>
    <d v="2019-04-06T00:00:00"/>
    <x v="0"/>
    <x v="0"/>
    <x v="0"/>
    <x v="0"/>
    <s v="David Ball"/>
    <s v="darien.doyle@bilearner.com"/>
    <s v="PL"/>
    <s v="Active"/>
    <s v="Contract"/>
    <s v="Zone B"/>
    <s v="Temporary"/>
    <s v="Unk"/>
    <m/>
    <x v="0"/>
    <s v="General - Con"/>
    <d v="1961-10-14T00:00:00"/>
    <x v="2275"/>
    <s v="60-69"/>
    <s v="MA"/>
    <s v="Foreman"/>
    <x v="1"/>
    <n v="6774"/>
    <s v="Hispanic"/>
    <s v="Married"/>
    <s v="Fully Meets"/>
    <n v="5"/>
  </r>
  <r>
    <n v="2842"/>
    <s v="Ryan"/>
    <s v="Rollins"/>
    <d v="2020-10-19T00:00:00"/>
    <x v="323"/>
    <x v="41"/>
    <x v="1"/>
    <x v="0"/>
    <s v="Dr. Terry Young"/>
    <s v="ryan.rollins@bilearner.com"/>
    <s v="BPC"/>
    <s v="Voluntarily Terminated"/>
    <s v="Part-Time"/>
    <s v="Zone B"/>
    <s v="Temporary"/>
    <s v="Voluntary"/>
    <s v="Region easy at much couple week on."/>
    <x v="0"/>
    <s v="General - Con"/>
    <d v="1965-07-16T00:00:00"/>
    <x v="2276"/>
    <s v="60-69"/>
    <s v="MA"/>
    <s v="Laborer"/>
    <x v="0"/>
    <n v="90492"/>
    <s v="Black"/>
    <s v="Widowed"/>
    <s v="Fully Meets"/>
    <n v="1"/>
  </r>
  <r>
    <n v="2843"/>
    <s v="Manuel"/>
    <s v="Haley"/>
    <d v="2021-11-22T00:00:00"/>
    <x v="0"/>
    <x v="0"/>
    <x v="0"/>
    <x v="2"/>
    <s v="Raymond Johnson"/>
    <s v="manuel.haley@bilearner.com"/>
    <s v="SVG"/>
    <s v="Active"/>
    <s v="Full-Time"/>
    <s v="Zone C"/>
    <s v="Temporary"/>
    <s v="Unk"/>
    <m/>
    <x v="0"/>
    <s v="General - Con"/>
    <d v="1942-12-02T00:00:00"/>
    <x v="2277"/>
    <s v="80-89"/>
    <s v="MA"/>
    <s v="Technician"/>
    <x v="1"/>
    <n v="31013"/>
    <s v="Black"/>
    <s v="Married"/>
    <s v="Fully Meets"/>
    <n v="1"/>
  </r>
  <r>
    <n v="2844"/>
    <s v="Litzy"/>
    <s v="Lloyd"/>
    <d v="2020-12-30T00:00:00"/>
    <x v="413"/>
    <x v="31"/>
    <x v="1"/>
    <x v="2"/>
    <s v="Anthony Saunders"/>
    <s v="litzy.lloyd@bilearner.com"/>
    <s v="TNS"/>
    <s v="Leave of Absence"/>
    <s v="Contract"/>
    <s v="Zone A"/>
    <s v="Part-Time"/>
    <s v="Retirement"/>
    <s v="Process firm life from final medical."/>
    <x v="0"/>
    <s v="Engineers"/>
    <d v="1942-09-07T00:00:00"/>
    <x v="2278"/>
    <s v="80-89"/>
    <s v="MA"/>
    <s v="Technician"/>
    <x v="1"/>
    <n v="31828"/>
    <s v="Asian"/>
    <s v="Widowed"/>
    <s v="Fully Meets"/>
    <n v="5"/>
  </r>
  <r>
    <n v="2845"/>
    <s v="Jett"/>
    <s v="York"/>
    <d v="2020-09-03T00:00:00"/>
    <x v="0"/>
    <x v="0"/>
    <x v="0"/>
    <x v="2"/>
    <s v="Nancy Newman"/>
    <s v="jett.york@bilearner.com"/>
    <s v="WBL"/>
    <s v="Active"/>
    <s v="Full-Time"/>
    <s v="Zone B"/>
    <s v="Part-Time"/>
    <s v="Unk"/>
    <m/>
    <x v="0"/>
    <s v="General - Con"/>
    <d v="1979-06-18T00:00:00"/>
    <x v="2279"/>
    <s v="40-49"/>
    <s v="MA"/>
    <s v="Foreman"/>
    <x v="0"/>
    <n v="60312"/>
    <s v="White"/>
    <s v="Single"/>
    <s v="Fully Meets"/>
    <n v="4"/>
  </r>
  <r>
    <n v="2846"/>
    <s v="Natalia"/>
    <s v="Bush"/>
    <d v="2019-10-14T00:00:00"/>
    <x v="486"/>
    <x v="49"/>
    <x v="1"/>
    <x v="2"/>
    <s v="Robin Jones"/>
    <s v="natalia.bush@bilearner.com"/>
    <s v="BPC"/>
    <s v="Voluntarily Terminated"/>
    <s v="Contract"/>
    <s v="Zone C"/>
    <s v="Full-Time"/>
    <s v="Resignation"/>
    <s v="Million the fire begin truth language."/>
    <x v="0"/>
    <s v="Wireless"/>
    <d v="1955-09-02T00:00:00"/>
    <x v="2280"/>
    <s v="70-79"/>
    <s v="MA"/>
    <s v="Technician"/>
    <x v="0"/>
    <n v="31642"/>
    <s v="White"/>
    <s v="Divorced"/>
    <s v="Fully Meets"/>
    <n v="5"/>
  </r>
  <r>
    <n v="2847"/>
    <s v="Mallory"/>
    <s v="Carey"/>
    <d v="2021-02-19T00:00:00"/>
    <x v="142"/>
    <x v="4"/>
    <x v="1"/>
    <x v="2"/>
    <s v="Jessica Saunders"/>
    <s v="mallory.carey@bilearner.com"/>
    <s v="CCDR"/>
    <s v="Future Start"/>
    <s v="Part-Time"/>
    <s v="Zone C"/>
    <s v="Full-Time"/>
    <s v="Involuntary"/>
    <s v="Oil at Mr hotel. Same recently leg officer."/>
    <x v="0"/>
    <s v="Underground"/>
    <d v="1966-06-26T00:00:00"/>
    <x v="2281"/>
    <s v="50-59"/>
    <s v="MA"/>
    <s v="Laborer"/>
    <x v="0"/>
    <n v="81717"/>
    <s v="Black"/>
    <s v="Married"/>
    <s v="Fully Meets"/>
    <n v="2"/>
  </r>
  <r>
    <n v="2848"/>
    <s v="Pierre"/>
    <s v="Tate"/>
    <d v="2022-03-13T00:00:00"/>
    <x v="707"/>
    <x v="34"/>
    <x v="1"/>
    <x v="0"/>
    <s v="Willie Compton"/>
    <s v="pierre.tate@bilearner.com"/>
    <s v="BPC"/>
    <s v="Terminated for Cause"/>
    <s v="Full-Time"/>
    <s v="Zone A"/>
    <s v="Temporary"/>
    <s v="Involuntary"/>
    <s v="Perhaps system its answer small."/>
    <x v="0"/>
    <s v="Project Management - Con"/>
    <d v="1946-01-28T00:00:00"/>
    <x v="2282"/>
    <s v="70-79"/>
    <s v="MA"/>
    <s v="Project Manager"/>
    <x v="1"/>
    <n v="59518"/>
    <s v="White"/>
    <s v="Single"/>
    <s v="Exceeds"/>
    <n v="1"/>
  </r>
  <r>
    <n v="2849"/>
    <s v="Shannon"/>
    <s v="Hurst"/>
    <d v="2018-10-02T00:00:00"/>
    <x v="0"/>
    <x v="0"/>
    <x v="0"/>
    <x v="0"/>
    <s v="Andrew Thomas"/>
    <s v="shannon.hurst@bilearner.com"/>
    <s v="CCDR"/>
    <s v="Active"/>
    <s v="Part-Time"/>
    <s v="Zone C"/>
    <s v="Full-Time"/>
    <s v="Unk"/>
    <m/>
    <x v="0"/>
    <s v="General - Con"/>
    <d v="1949-07-27T00:00:00"/>
    <x v="2283"/>
    <s v="70-79"/>
    <s v="MA"/>
    <s v="Technician"/>
    <x v="1"/>
    <n v="4583"/>
    <s v="Hispanic"/>
    <s v="Single"/>
    <s v="Fully Meets"/>
    <n v="5"/>
  </r>
  <r>
    <n v="2850"/>
    <s v="Carleigh"/>
    <s v="Schultz"/>
    <d v="2022-10-06T00:00:00"/>
    <x v="29"/>
    <x v="11"/>
    <x v="1"/>
    <x v="0"/>
    <s v="Victoria Williams"/>
    <s v="carleigh.schultz@bilearner.com"/>
    <s v="EW"/>
    <s v="Active"/>
    <s v="Full-Time"/>
    <s v="Zone C"/>
    <s v="Part-Time"/>
    <s v="Retirement"/>
    <s v="Stand until high true effort kid."/>
    <x v="0"/>
    <s v="General - Con"/>
    <d v="1972-07-29T00:00:00"/>
    <x v="2284"/>
    <s v="50-59"/>
    <s v="MA"/>
    <s v="Technician"/>
    <x v="1"/>
    <n v="6816"/>
    <s v="Hispanic"/>
    <s v="Divorced"/>
    <s v="Exceeds"/>
    <n v="1"/>
  </r>
  <r>
    <n v="2851"/>
    <s v="Rihanna"/>
    <s v="Briggs"/>
    <d v="2020-09-21T00:00:00"/>
    <x v="0"/>
    <x v="0"/>
    <x v="0"/>
    <x v="0"/>
    <s v="Stephanie Gonzalez"/>
    <s v="rihanna.briggs@bilearner.com"/>
    <s v="MSC"/>
    <s v="Active"/>
    <s v="Full-Time"/>
    <s v="Zone B"/>
    <s v="Part-Time"/>
    <s v="Unk"/>
    <m/>
    <x v="0"/>
    <s v="Field Operations"/>
    <d v="1967-03-05T00:00:00"/>
    <x v="2285"/>
    <s v="50-59"/>
    <s v="MA"/>
    <s v="Construction Manager"/>
    <x v="1"/>
    <n v="26839"/>
    <s v="Black"/>
    <s v="Divorced"/>
    <s v="Fully Meets"/>
    <n v="4"/>
  </r>
  <r>
    <n v="2852"/>
    <s v="Eden"/>
    <s v="Levy"/>
    <d v="2021-12-06T00:00:00"/>
    <x v="0"/>
    <x v="0"/>
    <x v="0"/>
    <x v="0"/>
    <s v="Brianna Butler"/>
    <s v="eden.levy@bilearner.com"/>
    <s v="NEL"/>
    <s v="Active"/>
    <s v="Part-Time"/>
    <s v="Zone C"/>
    <s v="Temporary"/>
    <s v="Unk"/>
    <m/>
    <x v="0"/>
    <s v="Field Operations"/>
    <d v="1946-11-20T00:00:00"/>
    <x v="2286"/>
    <s v="70-79"/>
    <s v="MA"/>
    <s v="Laborer"/>
    <x v="1"/>
    <n v="87984"/>
    <s v="Other"/>
    <s v="Widowed"/>
    <s v="Fully Meets"/>
    <n v="1"/>
  </r>
  <r>
    <n v="2853"/>
    <s v="Nathanial"/>
    <s v="Davis"/>
    <d v="2022-11-16T00:00:00"/>
    <x v="660"/>
    <x v="26"/>
    <x v="1"/>
    <x v="0"/>
    <s v="Donald Hamilton"/>
    <s v="nathanial.davis@bilearner.com"/>
    <s v="PL"/>
    <s v="Terminated for Cause"/>
    <s v="Contract"/>
    <s v="Zone B"/>
    <s v="Part-Time"/>
    <s v="Voluntary"/>
    <s v="Population let responsibility."/>
    <x v="0"/>
    <s v="General - Con"/>
    <d v="1994-04-06T00:00:00"/>
    <x v="2287"/>
    <s v="30-39"/>
    <s v="MA"/>
    <s v="Operator"/>
    <x v="1"/>
    <n v="70147"/>
    <s v="Other"/>
    <s v="Widowed"/>
    <s v="Needs Improvement"/>
    <n v="5"/>
  </r>
  <r>
    <n v="2854"/>
    <s v="Eileen"/>
    <s v="Beard"/>
    <d v="2022-08-02T00:00:00"/>
    <x v="166"/>
    <x v="16"/>
    <x v="1"/>
    <x v="0"/>
    <s v="Amber Adams"/>
    <s v="eileen.beard@bilearner.com"/>
    <s v="PYZ"/>
    <s v="Active"/>
    <s v="Part-Time"/>
    <s v="Zone A"/>
    <s v="Full-Time"/>
    <s v="Resignation"/>
    <s v="Serious ball together lot body tonight artist."/>
    <x v="0"/>
    <s v="Executive"/>
    <d v="1945-12-18T00:00:00"/>
    <x v="2288"/>
    <s v="80-89"/>
    <s v="MA"/>
    <s v="Executive"/>
    <x v="0"/>
    <n v="76409"/>
    <s v="Hispanic"/>
    <s v="Married"/>
    <s v="Needs Improvement"/>
    <n v="2"/>
  </r>
  <r>
    <n v="2855"/>
    <s v="Kale"/>
    <s v="Potter"/>
    <d v="2022-01-19T00:00:00"/>
    <x v="0"/>
    <x v="0"/>
    <x v="0"/>
    <x v="0"/>
    <s v="Michael Armstrong"/>
    <s v="kale.potter@bilearner.com"/>
    <s v="SVG"/>
    <s v="Active"/>
    <s v="Part-Time"/>
    <s v="Zone C"/>
    <s v="Full-Time"/>
    <s v="Unk"/>
    <m/>
    <x v="0"/>
    <s v="Field Operations"/>
    <d v="1979-02-18T00:00:00"/>
    <x v="2289"/>
    <s v="40-49"/>
    <s v="MA"/>
    <s v="Clerk"/>
    <x v="0"/>
    <n v="75727"/>
    <s v="Black"/>
    <s v="Single"/>
    <s v="Needs Improvement"/>
    <n v="4"/>
  </r>
  <r>
    <n v="2856"/>
    <s v="Sage"/>
    <s v="Boyer"/>
    <d v="2022-04-09T00:00:00"/>
    <x v="0"/>
    <x v="0"/>
    <x v="0"/>
    <x v="0"/>
    <s v="Thomas Lewis"/>
    <s v="sage.boyer@bilearner.com"/>
    <s v="TNS"/>
    <s v="Active"/>
    <s v="Full-Time"/>
    <s v="Zone A"/>
    <s v="Temporary"/>
    <s v="Unk"/>
    <m/>
    <x v="0"/>
    <s v="Sales &amp; Marketing"/>
    <d v="1952-08-16T00:00:00"/>
    <x v="2290"/>
    <s v="70-79"/>
    <s v="MA"/>
    <s v="Director"/>
    <x v="0"/>
    <n v="14553"/>
    <s v="White"/>
    <s v="Married"/>
    <s v="Needs Improvement"/>
    <n v="5"/>
  </r>
  <r>
    <n v="2857"/>
    <s v="Dane"/>
    <s v="Owens"/>
    <d v="2019-07-19T00:00:00"/>
    <x v="730"/>
    <x v="9"/>
    <x v="1"/>
    <x v="0"/>
    <s v="Christina Young"/>
    <s v="dane.owens@bilearner.com"/>
    <s v="WBL"/>
    <s v="Active"/>
    <s v="Full-Time"/>
    <s v="Zone A"/>
    <s v="Part-Time"/>
    <s v="Involuntary"/>
    <s v="Create research source close."/>
    <x v="0"/>
    <s v="General - Con"/>
    <d v="1974-11-01T00:00:00"/>
    <x v="2291"/>
    <s v="50-59"/>
    <s v="MA"/>
    <s v="Laborer"/>
    <x v="1"/>
    <n v="93847"/>
    <s v="White"/>
    <s v="Single"/>
    <s v="Fully Meets"/>
    <n v="2"/>
  </r>
  <r>
    <n v="2858"/>
    <s v="Colin"/>
    <s v="Simpson"/>
    <d v="2021-09-02T00:00:00"/>
    <x v="235"/>
    <x v="1"/>
    <x v="1"/>
    <x v="0"/>
    <s v="Kayla Chavez"/>
    <s v="colin.simpson@bilearner.com"/>
    <s v="BPC"/>
    <s v="Active"/>
    <s v="Full-Time"/>
    <s v="Zone C"/>
    <s v="Temporary"/>
    <s v="Retirement"/>
    <s v="According foot decade argue poor hair."/>
    <x v="0"/>
    <s v="Engineers"/>
    <d v="1974-01-14T00:00:00"/>
    <x v="2292"/>
    <s v="50-59"/>
    <s v="MA"/>
    <s v="Engineer"/>
    <x v="1"/>
    <n v="22983"/>
    <s v="Other"/>
    <s v="Married"/>
    <s v="Fully Meets"/>
    <n v="5"/>
  </r>
  <r>
    <n v="2859"/>
    <s v="Rachel"/>
    <s v="Buckley"/>
    <d v="2019-02-01T00:00:00"/>
    <x v="0"/>
    <x v="0"/>
    <x v="0"/>
    <x v="0"/>
    <s v="Tracey Turner"/>
    <s v="rachel.buckley@bilearner.com"/>
    <s v="CCDR"/>
    <s v="Active"/>
    <s v="Full-Time"/>
    <s v="Zone C"/>
    <s v="Part-Time"/>
    <s v="Unk"/>
    <m/>
    <x v="0"/>
    <s v="Field Operations"/>
    <d v="1945-03-07T00:00:00"/>
    <x v="2293"/>
    <s v="80-89"/>
    <s v="MA"/>
    <s v="Engineer"/>
    <x v="1"/>
    <n v="36227"/>
    <s v="Other"/>
    <s v="Divorced"/>
    <s v="Needs Improvement"/>
    <n v="2"/>
  </r>
  <r>
    <n v="2860"/>
    <s v="Maria"/>
    <s v="Cameron"/>
    <d v="2023-04-13T00:00:00"/>
    <x v="128"/>
    <x v="21"/>
    <x v="1"/>
    <x v="0"/>
    <s v="Michelle Murphy"/>
    <s v="maria.cameron@bilearner.com"/>
    <s v="EW"/>
    <s v="Active"/>
    <s v="Part-Time"/>
    <s v="Zone C"/>
    <s v="Part-Time"/>
    <s v="Voluntary"/>
    <s v="Look dark travel herself election college what."/>
    <x v="0"/>
    <s v="General - Con"/>
    <d v="1961-10-31T00:00:00"/>
    <x v="2294"/>
    <s v="60-69"/>
    <s v="MA"/>
    <s v="Laborer"/>
    <x v="1"/>
    <n v="54190"/>
    <s v="Black"/>
    <s v="Married"/>
    <s v="Fully Meets"/>
    <n v="2"/>
  </r>
  <r>
    <n v="2861"/>
    <s v="Judith"/>
    <s v="Savage"/>
    <d v="2018-10-06T00:00:00"/>
    <x v="0"/>
    <x v="0"/>
    <x v="0"/>
    <x v="0"/>
    <s v="Sharon Jones"/>
    <s v="judith.savage@bilearner.com"/>
    <s v="MSC"/>
    <s v="Active"/>
    <s v="Full-Time"/>
    <s v="Zone C"/>
    <s v="Full-Time"/>
    <s v="Unk"/>
    <m/>
    <x v="0"/>
    <s v="General - Con"/>
    <d v="1986-07-13T00:00:00"/>
    <x v="2295"/>
    <s v="30-39"/>
    <s v="MA"/>
    <s v="Technician"/>
    <x v="1"/>
    <n v="31403"/>
    <s v="White"/>
    <s v="Widowed"/>
    <s v="Fully Meets"/>
    <n v="2"/>
  </r>
  <r>
    <n v="2862"/>
    <s v="Randall"/>
    <s v="West"/>
    <d v="2020-03-24T00:00:00"/>
    <x v="664"/>
    <x v="24"/>
    <x v="1"/>
    <x v="2"/>
    <s v="Tony Spears"/>
    <s v="randall.west@bilearner.com"/>
    <s v="SVG"/>
    <s v="Active"/>
    <s v="Part-Time"/>
    <s v="Zone B"/>
    <s v="Part-Time"/>
    <s v="Voluntary"/>
    <s v="Explain threat effort exist send sort dog."/>
    <x v="0"/>
    <s v="Engineers"/>
    <d v="1943-07-14T00:00:00"/>
    <x v="2296"/>
    <s v="80-89"/>
    <s v="MA"/>
    <s v="Engineer"/>
    <x v="1"/>
    <n v="13985"/>
    <s v="Other"/>
    <s v="Single"/>
    <s v="Fully Meets"/>
    <n v="4"/>
  </r>
  <r>
    <n v="2863"/>
    <s v="Caitlin"/>
    <s v="Palmer"/>
    <d v="2021-10-08T00:00:00"/>
    <x v="0"/>
    <x v="0"/>
    <x v="0"/>
    <x v="2"/>
    <s v="April Sutton"/>
    <s v="caitlin.palmer@bilearner.com"/>
    <s v="EW"/>
    <s v="Active"/>
    <s v="Full-Time"/>
    <s v="Zone B"/>
    <s v="Temporary"/>
    <s v="Unk"/>
    <m/>
    <x v="0"/>
    <s v="Yard (Material Handling)"/>
    <d v="1943-12-09T00:00:00"/>
    <x v="2297"/>
    <s v="80-89"/>
    <s v="MA"/>
    <s v="Coordinator"/>
    <x v="1"/>
    <n v="14407"/>
    <s v="Other"/>
    <s v="Widowed"/>
    <s v="Needs Improvement"/>
    <n v="4"/>
  </r>
  <r>
    <n v="2864"/>
    <s v="Luke"/>
    <s v="Heath"/>
    <d v="2022-05-16T00:00:00"/>
    <x v="0"/>
    <x v="0"/>
    <x v="0"/>
    <x v="2"/>
    <s v="Jeffrey Robinson"/>
    <s v="luke.heath@bilearner.com"/>
    <s v="MSC"/>
    <s v="Active"/>
    <s v="Part-Time"/>
    <s v="Zone B"/>
    <s v="Full-Time"/>
    <s v="Unk"/>
    <m/>
    <x v="0"/>
    <s v="Field Operations"/>
    <d v="1995-12-26T00:00:00"/>
    <x v="1668"/>
    <s v="20-29"/>
    <s v="MA"/>
    <s v="Technician"/>
    <x v="1"/>
    <n v="37065"/>
    <s v="Asian"/>
    <s v="Single"/>
    <s v="Fully Meets"/>
    <n v="2"/>
  </r>
  <r>
    <n v="2865"/>
    <s v="Esperanza"/>
    <s v="Horne"/>
    <d v="2022-05-10T00:00:00"/>
    <x v="731"/>
    <x v="34"/>
    <x v="1"/>
    <x v="2"/>
    <s v="Jeremy Frey"/>
    <s v="esperanza.horne@bilearner.com"/>
    <s v="TNS"/>
    <s v="Voluntarily Terminated"/>
    <s v="Part-Time"/>
    <s v="Zone C"/>
    <s v="Part-Time"/>
    <s v="Voluntary"/>
    <s v="This fly moment arm realize weight partner."/>
    <x v="0"/>
    <s v="General - Con"/>
    <d v="1969-08-27T00:00:00"/>
    <x v="2298"/>
    <s v="50-59"/>
    <s v="MA"/>
    <s v="Foreman"/>
    <x v="0"/>
    <n v="26583"/>
    <s v="White"/>
    <s v="Divorced"/>
    <s v="Fully Meets"/>
    <n v="1"/>
  </r>
  <r>
    <n v="2866"/>
    <s v="Jadon"/>
    <s v="Mata"/>
    <d v="2021-11-16T00:00:00"/>
    <x v="0"/>
    <x v="0"/>
    <x v="0"/>
    <x v="2"/>
    <s v="Danielle Rangel"/>
    <s v="jadon.mata@bilearner.com"/>
    <s v="BPC"/>
    <s v="Active"/>
    <s v="Part-Time"/>
    <s v="Zone C"/>
    <s v="Temporary"/>
    <s v="Unk"/>
    <m/>
    <x v="0"/>
    <s v="Field Operations"/>
    <d v="1951-09-07T00:00:00"/>
    <x v="2299"/>
    <s v="70-79"/>
    <s v="MA"/>
    <s v="Driller"/>
    <x v="0"/>
    <n v="49151"/>
    <s v="Hispanic"/>
    <s v="Single"/>
    <s v="Fully Meets"/>
    <n v="2"/>
  </r>
  <r>
    <n v="2867"/>
    <s v="Gillian"/>
    <s v="Hawkins"/>
    <d v="2019-02-25T00:00:00"/>
    <x v="0"/>
    <x v="0"/>
    <x v="0"/>
    <x v="2"/>
    <s v="Matthew Payne"/>
    <s v="gillian.hawkins@bilearner.com"/>
    <s v="CCDR"/>
    <s v="Active"/>
    <s v="Part-Time"/>
    <s v="Zone A"/>
    <s v="Temporary"/>
    <s v="Unk"/>
    <m/>
    <x v="0"/>
    <s v="Technology / It"/>
    <d v="1994-06-15T00:00:00"/>
    <x v="2300"/>
    <s v="30-39"/>
    <s v="MA"/>
    <s v="Manager"/>
    <x v="0"/>
    <n v="75033"/>
    <s v="White"/>
    <s v="Single"/>
    <s v="Fully Meets"/>
    <n v="2"/>
  </r>
  <r>
    <n v="2868"/>
    <s v="Lisa"/>
    <s v="Griffin"/>
    <d v="2022-07-01T00:00:00"/>
    <x v="0"/>
    <x v="0"/>
    <x v="0"/>
    <x v="0"/>
    <s v="Christopher Clark"/>
    <s v="lisa.griffin@bilearner.com"/>
    <s v="TNS"/>
    <s v="Active"/>
    <s v="Full-Time"/>
    <s v="Zone A"/>
    <s v="Temporary"/>
    <s v="Unk"/>
    <m/>
    <x v="0"/>
    <s v="Executive"/>
    <d v="1946-05-25T00:00:00"/>
    <x v="2301"/>
    <s v="70-79"/>
    <s v="MA"/>
    <s v="Vp"/>
    <x v="1"/>
    <n v="64530"/>
    <s v="Black"/>
    <s v="Married"/>
    <s v="Fully Meets"/>
    <n v="5"/>
  </r>
  <r>
    <n v="2869"/>
    <s v="Nelson"/>
    <s v="Carpenter"/>
    <d v="2022-12-17T00:00:00"/>
    <x v="0"/>
    <x v="0"/>
    <x v="0"/>
    <x v="0"/>
    <s v="Emily Williamson"/>
    <s v="nelson.carpenter@bilearner.com"/>
    <s v="PYZ"/>
    <s v="Active"/>
    <s v="Contract"/>
    <s v="Zone A"/>
    <s v="Full-Time"/>
    <s v="Unk"/>
    <m/>
    <x v="0"/>
    <s v="Aerial"/>
    <d v="1943-03-22T00:00:00"/>
    <x v="2302"/>
    <s v="80-89"/>
    <s v="MA"/>
    <s v="Lineman"/>
    <x v="1"/>
    <n v="53404"/>
    <s v="Black"/>
    <s v="Widowed"/>
    <s v="Fully Meets"/>
    <n v="2"/>
  </r>
  <r>
    <n v="2870"/>
    <s v="Sanai"/>
    <s v="Sweeney"/>
    <d v="2023-07-26T00:00:00"/>
    <x v="460"/>
    <x v="11"/>
    <x v="1"/>
    <x v="0"/>
    <s v="David Mccormick"/>
    <s v="sanai.sweeney@bilearner.com"/>
    <s v="WBL"/>
    <s v="Active"/>
    <s v="Part-Time"/>
    <s v="Zone B"/>
    <s v="Part-Time"/>
    <s v="Retirement"/>
    <s v="Professor anyone example never."/>
    <x v="0"/>
    <s v="Sales &amp; Marketing"/>
    <d v="1950-09-08T00:00:00"/>
    <x v="2303"/>
    <s v="70-79"/>
    <s v="MA"/>
    <s v="Vp"/>
    <x v="1"/>
    <n v="32806"/>
    <s v="Black"/>
    <s v="Married"/>
    <s v="Fully Meets"/>
    <n v="4"/>
  </r>
  <r>
    <n v="2871"/>
    <s v="Tania"/>
    <s v="Taylor"/>
    <d v="2022-03-11T00:00:00"/>
    <x v="502"/>
    <x v="26"/>
    <x v="1"/>
    <x v="0"/>
    <s v="Christina Smith"/>
    <s v="tania.taylor@bilearner.com"/>
    <s v="NEL"/>
    <s v="Active"/>
    <s v="Contract"/>
    <s v="Zone A"/>
    <s v="Part-Time"/>
    <s v="Resignation"/>
    <s v="Nothing it prepare imagine big."/>
    <x v="0"/>
    <s v="Catv"/>
    <d v="1953-04-27T00:00:00"/>
    <x v="2304"/>
    <s v="70-79"/>
    <s v="MA"/>
    <s v="Project Manager"/>
    <x v="1"/>
    <n v="46150"/>
    <s v="Hispanic"/>
    <s v="Divorced"/>
    <s v="Fully Meets"/>
    <n v="5"/>
  </r>
  <r>
    <n v="2872"/>
    <s v="Greta"/>
    <s v="Horne"/>
    <d v="2020-06-29T00:00:00"/>
    <x v="606"/>
    <x v="33"/>
    <x v="1"/>
    <x v="0"/>
    <s v="Steven Myers"/>
    <s v="greta.horne@bilearner.com"/>
    <s v="PL"/>
    <s v="Active"/>
    <s v="Contract"/>
    <s v="Zone B"/>
    <s v="Full-Time"/>
    <s v="Voluntary"/>
    <s v="Certain nation hot sense enjoy."/>
    <x v="0"/>
    <s v="Wireline Construction"/>
    <d v="1967-12-03T00:00:00"/>
    <x v="2305"/>
    <s v="50-59"/>
    <s v="MA"/>
    <s v="Operator"/>
    <x v="1"/>
    <n v="97145"/>
    <s v="Hispanic"/>
    <s v="Married"/>
    <s v="Fully Meets"/>
    <n v="2"/>
  </r>
  <r>
    <n v="2873"/>
    <s v="Jordyn"/>
    <s v="Snyder"/>
    <d v="2022-03-28T00:00:00"/>
    <x v="0"/>
    <x v="0"/>
    <x v="0"/>
    <x v="0"/>
    <s v="Scott Brown"/>
    <s v="jordyn.snyder@bilearner.com"/>
    <s v="BPC"/>
    <s v="Active"/>
    <s v="Part-Time"/>
    <s v="Zone A"/>
    <s v="Full-Time"/>
    <s v="Unk"/>
    <m/>
    <x v="0"/>
    <s v="Field Operations"/>
    <d v="1998-09-12T00:00:00"/>
    <x v="1767"/>
    <s v="20-29"/>
    <s v="MA"/>
    <s v="Supervisor"/>
    <x v="1"/>
    <n v="92640"/>
    <s v="Hispanic"/>
    <s v="Divorced"/>
    <s v="Fully Meets"/>
    <n v="4"/>
  </r>
  <r>
    <n v="2874"/>
    <s v="Alex"/>
    <s v="Collins"/>
    <d v="2022-02-14T00:00:00"/>
    <x v="0"/>
    <x v="0"/>
    <x v="0"/>
    <x v="0"/>
    <s v="Tracy Scott"/>
    <s v="alex.collins@bilearner.com"/>
    <s v="CCDR"/>
    <s v="Active"/>
    <s v="Part-Time"/>
    <s v="Zone A"/>
    <s v="Full-Time"/>
    <s v="Unk"/>
    <m/>
    <x v="0"/>
    <s v="Fielders"/>
    <d v="1953-12-12T00:00:00"/>
    <x v="2306"/>
    <s v="70-79"/>
    <s v="MA"/>
    <s v="Engineer"/>
    <x v="1"/>
    <n v="26011"/>
    <s v="White"/>
    <s v="Divorced"/>
    <s v="Fully Meets"/>
    <n v="1"/>
  </r>
  <r>
    <n v="2875"/>
    <s v="Harley"/>
    <s v="Walker"/>
    <d v="2020-12-25T00:00:00"/>
    <x v="223"/>
    <x v="27"/>
    <x v="1"/>
    <x v="0"/>
    <s v="Wanda Murray"/>
    <s v="harley.walker@bilearner.com"/>
    <s v="SVG"/>
    <s v="Active"/>
    <s v="Full-Time"/>
    <s v="Zone C"/>
    <s v="Temporary"/>
    <s v="Involuntary"/>
    <s v="Keep many else little argue full the."/>
    <x v="0"/>
    <s v="General - Con"/>
    <d v="1981-06-03T00:00:00"/>
    <x v="2307"/>
    <s v="40-49"/>
    <s v="MA"/>
    <s v="Administrative"/>
    <x v="0"/>
    <n v="60773"/>
    <s v="Black"/>
    <s v="Divorced"/>
    <s v="Fully Meets"/>
    <n v="4"/>
  </r>
  <r>
    <n v="2876"/>
    <s v="Luka"/>
    <s v="Novak"/>
    <d v="2023-04-27T00:00:00"/>
    <x v="0"/>
    <x v="0"/>
    <x v="0"/>
    <x v="0"/>
    <s v="Kim Berry"/>
    <s v="luka.novak@bilearner.com"/>
    <s v="EW"/>
    <s v="Active"/>
    <s v="Part-Time"/>
    <s v="Zone A"/>
    <s v="Temporary"/>
    <s v="Unk"/>
    <m/>
    <x v="0"/>
    <s v="Field Operations"/>
    <d v="1957-04-09T00:00:00"/>
    <x v="2308"/>
    <s v="60-69"/>
    <s v="MA"/>
    <s v="Warehouse Technician"/>
    <x v="0"/>
    <n v="91201"/>
    <s v="Asian"/>
    <s v="Divorced"/>
    <s v="Fully Meets"/>
    <n v="4"/>
  </r>
  <r>
    <n v="2877"/>
    <s v="Skylar"/>
    <s v="Riggs"/>
    <d v="2022-11-11T00:00:00"/>
    <x v="352"/>
    <x v="11"/>
    <x v="1"/>
    <x v="0"/>
    <s v="Emily Jennings"/>
    <s v="skylar.riggs@bilearner.com"/>
    <s v="MSC"/>
    <s v="Active"/>
    <s v="Contract"/>
    <s v="Zone B"/>
    <s v="Part-Time"/>
    <s v="Resignation"/>
    <s v="Food fire property exist southern audience."/>
    <x v="0"/>
    <s v="Project Management - Con"/>
    <d v="1944-12-28T00:00:00"/>
    <x v="2309"/>
    <s v="80-89"/>
    <s v="MA"/>
    <s v="Manager"/>
    <x v="0"/>
    <n v="51590"/>
    <s v="Asian"/>
    <s v="Widowed"/>
    <s v="Fully Meets"/>
    <n v="2"/>
  </r>
  <r>
    <n v="2878"/>
    <s v="Shania"/>
    <s v="Barrera"/>
    <d v="2021-05-04T00:00:00"/>
    <x v="732"/>
    <x v="34"/>
    <x v="1"/>
    <x v="0"/>
    <s v="Michael Hopkins"/>
    <s v="shania.barrera@bilearner.com"/>
    <s v="TNS"/>
    <s v="Active"/>
    <s v="Part-Time"/>
    <s v="Zone A"/>
    <s v="Part-Time"/>
    <s v="Resignation"/>
    <s v="Back worker why young worry human."/>
    <x v="0"/>
    <s v="General - Sga"/>
    <d v="1957-08-11T00:00:00"/>
    <x v="2310"/>
    <s v="60-69"/>
    <s v="MA"/>
    <s v="Contracts"/>
    <x v="1"/>
    <n v="26501"/>
    <s v="Black"/>
    <s v="Married"/>
    <s v="Fully Meets"/>
    <n v="2"/>
  </r>
  <r>
    <n v="2879"/>
    <s v="Trystan"/>
    <s v="Fernandez"/>
    <d v="2018-12-20T00:00:00"/>
    <x v="0"/>
    <x v="0"/>
    <x v="0"/>
    <x v="0"/>
    <s v="Cory Freeman"/>
    <s v="trystan.fernandez@bilearner.com"/>
    <s v="PYZ"/>
    <s v="Active"/>
    <s v="Full-Time"/>
    <s v="Zone A"/>
    <s v="Full-Time"/>
    <s v="Unk"/>
    <m/>
    <x v="0"/>
    <s v="Executive"/>
    <d v="1962-11-15T00:00:00"/>
    <x v="2311"/>
    <s v="60-69"/>
    <s v="MA"/>
    <s v="Vp"/>
    <x v="1"/>
    <n v="97759"/>
    <s v="Black"/>
    <s v="Married"/>
    <s v="Fully Meets"/>
    <n v="2"/>
  </r>
  <r>
    <n v="2880"/>
    <s v="Aimee"/>
    <s v="Berg"/>
    <d v="2021-06-11T00:00:00"/>
    <x v="96"/>
    <x v="3"/>
    <x v="1"/>
    <x v="0"/>
    <s v="Rodney Grant"/>
    <s v="aimee.berg@bilearner.com"/>
    <s v="WBL"/>
    <s v="Active"/>
    <s v="Contract"/>
    <s v="Zone A"/>
    <s v="Temporary"/>
    <s v="Retirement"/>
    <s v="Produce seek result he political alone form."/>
    <x v="0"/>
    <s v="General - Con"/>
    <d v="2000-08-21T00:00:00"/>
    <x v="2312"/>
    <s v="20-29"/>
    <s v="MA"/>
    <s v="Safety Manager"/>
    <x v="0"/>
    <n v="89647"/>
    <s v="Black"/>
    <s v="Single"/>
    <s v="Fully Meets"/>
    <n v="4"/>
  </r>
  <r>
    <n v="2881"/>
    <s v="Kyson"/>
    <s v="Scott"/>
    <d v="2023-06-07T00:00:00"/>
    <x v="0"/>
    <x v="0"/>
    <x v="0"/>
    <x v="0"/>
    <s v="Marcus Lloyd"/>
    <s v="kyson.scott@bilearner.com"/>
    <s v="NEL"/>
    <s v="Active"/>
    <s v="Contract"/>
    <s v="Zone B"/>
    <s v="Full-Time"/>
    <s v="Unk"/>
    <m/>
    <x v="0"/>
    <s v="Field Operations"/>
    <d v="1956-04-22T00:00:00"/>
    <x v="2313"/>
    <s v="60-69"/>
    <s v="MA"/>
    <s v="Laborer"/>
    <x v="1"/>
    <n v="19510"/>
    <s v="Asian"/>
    <s v="Divorced"/>
    <s v="Fully Meets"/>
    <n v="4"/>
  </r>
  <r>
    <n v="2882"/>
    <s v="Lamar"/>
    <s v="Kirk"/>
    <d v="2019-05-21T00:00:00"/>
    <x v="733"/>
    <x v="20"/>
    <x v="1"/>
    <x v="0"/>
    <s v="Peter Norton"/>
    <s v="lamar.kirk@bilearner.com"/>
    <s v="PL"/>
    <s v="Voluntarily Terminated"/>
    <s v="Part-Time"/>
    <s v="Zone B"/>
    <s v="Full-Time"/>
    <s v="Retirement"/>
    <s v="Since step style stage sound it."/>
    <x v="0"/>
    <s v="Shop (Fleet)"/>
    <d v="1978-11-29T00:00:00"/>
    <x v="1107"/>
    <s v="40-49"/>
    <s v="MA"/>
    <s v="Welder"/>
    <x v="1"/>
    <n v="85827"/>
    <s v="Asian"/>
    <s v="Widowed"/>
    <s v="Fully Meets"/>
    <n v="4"/>
  </r>
  <r>
    <n v="2883"/>
    <s v="Slade"/>
    <s v="Lynn"/>
    <d v="2019-03-01T00:00:00"/>
    <x v="0"/>
    <x v="0"/>
    <x v="0"/>
    <x v="2"/>
    <s v="Ashley Pearson"/>
    <s v="slade.lynn@bilearner.com"/>
    <s v="CCDR"/>
    <s v="Active"/>
    <s v="Part-Time"/>
    <s v="Zone C"/>
    <s v="Full-Time"/>
    <s v="Unk"/>
    <m/>
    <x v="0"/>
    <s v="General - Con"/>
    <d v="1960-07-02T00:00:00"/>
    <x v="2314"/>
    <s v="60-69"/>
    <s v="MA"/>
    <s v="Operator"/>
    <x v="1"/>
    <n v="74091"/>
    <s v="Hispanic"/>
    <s v="Married"/>
    <s v="Fully Meets"/>
    <n v="4"/>
  </r>
  <r>
    <n v="2884"/>
    <s v="Riley"/>
    <s v="Leon"/>
    <d v="2022-02-26T00:00:00"/>
    <x v="0"/>
    <x v="0"/>
    <x v="0"/>
    <x v="2"/>
    <s v="Larry Lewis"/>
    <s v="riley.leon@bilearner.com"/>
    <s v="SVG"/>
    <s v="Active"/>
    <s v="Part-Time"/>
    <s v="Zone A"/>
    <s v="Part-Time"/>
    <s v="Unk"/>
    <m/>
    <x v="0"/>
    <s v="Wireline Construction"/>
    <d v="1979-09-14T00:00:00"/>
    <x v="2315"/>
    <s v="40-49"/>
    <s v="MA"/>
    <s v="Technician"/>
    <x v="1"/>
    <n v="76359"/>
    <s v="Other"/>
    <s v="Married"/>
    <s v="Fully Meets"/>
    <n v="2"/>
  </r>
  <r>
    <n v="2885"/>
    <s v="Humberto"/>
    <s v="Yoder"/>
    <d v="2022-04-14T00:00:00"/>
    <x v="59"/>
    <x v="34"/>
    <x v="1"/>
    <x v="2"/>
    <s v="Kelli Blair"/>
    <s v="humberto.yoder@bilearner.com"/>
    <s v="EW"/>
    <s v="Leave of Absence"/>
    <s v="Full-Time"/>
    <s v="Zone B"/>
    <s v="Part-Time"/>
    <s v="Voluntary"/>
    <s v="Partner fact hand bag management woman."/>
    <x v="0"/>
    <s v="Field Operations"/>
    <d v="1977-01-27T00:00:00"/>
    <x v="2316"/>
    <s v="40-49"/>
    <s v="MA"/>
    <s v="Groundman"/>
    <x v="1"/>
    <n v="61247"/>
    <s v="Asian"/>
    <s v="Single"/>
    <s v="Fully Meets"/>
    <n v="1"/>
  </r>
  <r>
    <n v="2886"/>
    <s v="Michelle"/>
    <s v="Pearson"/>
    <d v="2020-08-06T00:00:00"/>
    <x v="0"/>
    <x v="0"/>
    <x v="0"/>
    <x v="2"/>
    <s v="Terry Bautista"/>
    <s v="michelle.pearson@bilearner.com"/>
    <s v="MSC"/>
    <s v="Active"/>
    <s v="Contract"/>
    <s v="Zone A"/>
    <s v="Temporary"/>
    <s v="Unk"/>
    <m/>
    <x v="0"/>
    <s v="Field Operations"/>
    <d v="1983-10-30T00:00:00"/>
    <x v="2317"/>
    <s v="40-49"/>
    <s v="MA"/>
    <s v="Supervisor"/>
    <x v="1"/>
    <n v="93231"/>
    <s v="Asian"/>
    <s v="Married"/>
    <s v="Fully Meets"/>
    <n v="2"/>
  </r>
  <r>
    <n v="2887"/>
    <s v="Natalya"/>
    <s v="Reyes"/>
    <d v="2020-01-28T00:00:00"/>
    <x v="734"/>
    <x v="24"/>
    <x v="1"/>
    <x v="2"/>
    <s v="Dylan Allen"/>
    <s v="natalya.reyes@bilearner.com"/>
    <s v="TNS"/>
    <s v="Voluntarily Terminated"/>
    <s v="Full-Time"/>
    <s v="Zone A"/>
    <s v="Temporary"/>
    <s v="Voluntary"/>
    <s v="Kind thank nothing say cold stop bill science."/>
    <x v="0"/>
    <s v="Shop (Fleet)"/>
    <d v="1987-04-27T00:00:00"/>
    <x v="449"/>
    <s v="30-39"/>
    <s v="MA"/>
    <s v="Shop"/>
    <x v="0"/>
    <n v="22862"/>
    <s v="Black"/>
    <s v="Married"/>
    <s v="Fully Meets"/>
    <n v="5"/>
  </r>
  <r>
    <n v="2888"/>
    <s v="Celia"/>
    <s v="Mcpherson"/>
    <d v="2021-04-17T00:00:00"/>
    <x v="265"/>
    <x v="16"/>
    <x v="1"/>
    <x v="2"/>
    <s v="Thomas Reed"/>
    <s v="celia.mcpherson@bilearner.com"/>
    <s v="PYZ"/>
    <s v="Future Start"/>
    <s v="Contract"/>
    <s v="Zone A"/>
    <s v="Temporary"/>
    <s v="Retirement"/>
    <s v="Stock usually public summer expert."/>
    <x v="0"/>
    <s v="Wireless"/>
    <d v="1983-04-26T00:00:00"/>
    <x v="2318"/>
    <s v="40-49"/>
    <s v="MA"/>
    <s v="Foreman"/>
    <x v="0"/>
    <n v="74469"/>
    <s v="White"/>
    <s v="Widowed"/>
    <s v="Fully Meets"/>
    <n v="5"/>
  </r>
  <r>
    <n v="2889"/>
    <s v="Matias"/>
    <s v="Barton"/>
    <d v="2019-09-29T00:00:00"/>
    <x v="536"/>
    <x v="25"/>
    <x v="1"/>
    <x v="2"/>
    <s v="Brian Castillo"/>
    <s v="matias.barton@bilearner.com"/>
    <s v="WBL"/>
    <s v="Future Start"/>
    <s v="Part-Time"/>
    <s v="Zone A"/>
    <s v="Temporary"/>
    <s v="Resignation"/>
    <s v="Such minute might federal college."/>
    <x v="0"/>
    <s v="Fielders"/>
    <d v="1988-10-25T00:00:00"/>
    <x v="2319"/>
    <s v="30-39"/>
    <s v="MA"/>
    <s v="Engineer"/>
    <x v="0"/>
    <n v="53693"/>
    <s v="Hispanic"/>
    <s v="Single"/>
    <s v="Fully Meets"/>
    <n v="1"/>
  </r>
  <r>
    <n v="2890"/>
    <s v="Caitlyn"/>
    <s v="Vaughan"/>
    <d v="2022-10-07T00:00:00"/>
    <x v="0"/>
    <x v="0"/>
    <x v="0"/>
    <x v="0"/>
    <s v="Christopher Ball"/>
    <s v="caitlyn.vaughan@bilearner.com"/>
    <s v="TNS"/>
    <s v="Active"/>
    <s v="Full-Time"/>
    <s v="Zone A"/>
    <s v="Full-Time"/>
    <s v="Unk"/>
    <m/>
    <x v="0"/>
    <s v="General - Sga"/>
    <d v="1988-07-20T00:00:00"/>
    <x v="2320"/>
    <s v="30-39"/>
    <s v="MA"/>
    <s v="Director"/>
    <x v="1"/>
    <n v="89622"/>
    <s v="Black"/>
    <s v="Single"/>
    <s v="Fully Meets"/>
    <n v="2"/>
  </r>
  <r>
    <n v="2891"/>
    <s v="Addyson"/>
    <s v="Pollard"/>
    <d v="2021-08-11T00:00:00"/>
    <x v="381"/>
    <x v="8"/>
    <x v="1"/>
    <x v="0"/>
    <s v="Andrew Bass"/>
    <s v="addyson.pollard@bilearner.com"/>
    <s v="PYZ"/>
    <s v="Active"/>
    <s v="Contract"/>
    <s v="Zone A"/>
    <s v="Temporary"/>
    <s v="Resignation"/>
    <s v="House gun series live environmental."/>
    <x v="0"/>
    <s v="Wireline Construction"/>
    <d v="1995-08-16T00:00:00"/>
    <x v="2321"/>
    <s v="30-39"/>
    <s v="MA"/>
    <s v="Laborer"/>
    <x v="1"/>
    <n v="7700"/>
    <s v="Black"/>
    <s v="Widowed"/>
    <s v="Fully Meets"/>
    <n v="1"/>
  </r>
  <r>
    <n v="2892"/>
    <s v="Laila"/>
    <s v="Wiggins"/>
    <d v="2021-04-10T00:00:00"/>
    <x v="506"/>
    <x v="18"/>
    <x v="1"/>
    <x v="0"/>
    <s v="Gregory Lee"/>
    <s v="laila.wiggins@bilearner.com"/>
    <s v="WBL"/>
    <s v="Active"/>
    <s v="Contract"/>
    <s v="Zone A"/>
    <s v="Full-Time"/>
    <s v="Resignation"/>
    <s v="Sure truth clear father experience can."/>
    <x v="0"/>
    <s v="Catv"/>
    <d v="1960-12-06T00:00:00"/>
    <x v="2322"/>
    <s v="60-69"/>
    <s v="MA"/>
    <s v="Lineman"/>
    <x v="1"/>
    <n v="26250"/>
    <s v="Hispanic"/>
    <s v="Divorced"/>
    <s v="Fully Meets"/>
    <n v="2"/>
  </r>
  <r>
    <n v="2893"/>
    <s v="Terrance"/>
    <s v="Wiggins"/>
    <d v="2022-02-24T00:00:00"/>
    <x v="0"/>
    <x v="0"/>
    <x v="0"/>
    <x v="0"/>
    <s v="Tasha Porter"/>
    <s v="terrance.wiggins@bilearner.com"/>
    <s v="NEL"/>
    <s v="Active"/>
    <s v="Full-Time"/>
    <s v="Zone A"/>
    <s v="Temporary"/>
    <s v="Unk"/>
    <m/>
    <x v="0"/>
    <s v="Field Operations"/>
    <d v="1945-01-25T00:00:00"/>
    <x v="2323"/>
    <s v="80-89"/>
    <s v="MA"/>
    <s v="Foreman"/>
    <x v="1"/>
    <n v="73855"/>
    <s v="White"/>
    <s v="Divorced"/>
    <s v="Fully Meets"/>
    <n v="2"/>
  </r>
  <r>
    <n v="2894"/>
    <s v="Aliza"/>
    <s v="Pace"/>
    <d v="2022-07-01T00:00:00"/>
    <x v="0"/>
    <x v="0"/>
    <x v="0"/>
    <x v="0"/>
    <s v="Michael Jenkins"/>
    <s v="aliza.pace@bilearner.com"/>
    <s v="PL"/>
    <s v="Active"/>
    <s v="Part-Time"/>
    <s v="Zone B"/>
    <s v="Full-Time"/>
    <s v="Unk"/>
    <m/>
    <x v="0"/>
    <s v="Field Operations"/>
    <d v="1949-07-22T00:00:00"/>
    <x v="2324"/>
    <s v="70-79"/>
    <s v="MA"/>
    <s v="Foreman"/>
    <x v="1"/>
    <n v="34327"/>
    <s v="White"/>
    <s v="Single"/>
    <s v="Fully Meets"/>
    <n v="4"/>
  </r>
  <r>
    <n v="2895"/>
    <s v="Mauricio"/>
    <s v="Stein"/>
    <d v="2023-04-04T00:00:00"/>
    <x v="172"/>
    <x v="8"/>
    <x v="1"/>
    <x v="0"/>
    <s v="Darlene Chambers"/>
    <s v="mauricio.stein@bilearner.com"/>
    <s v="BPC"/>
    <s v="Terminated for Cause"/>
    <s v="Full-Time"/>
    <s v="Zone A"/>
    <s v="Temporary"/>
    <s v="Voluntary"/>
    <s v="Baby growth reality western director."/>
    <x v="0"/>
    <s v="Field Operations"/>
    <d v="1998-04-11T00:00:00"/>
    <x v="2325"/>
    <s v="20-29"/>
    <s v="MA"/>
    <s v="Top Hand"/>
    <x v="1"/>
    <n v="9647"/>
    <s v="Asian"/>
    <s v="Married"/>
    <s v="Fully Meets"/>
    <n v="2"/>
  </r>
  <r>
    <n v="2896"/>
    <s v="Gia"/>
    <s v="Winters"/>
    <d v="2021-10-25T00:00:00"/>
    <x v="0"/>
    <x v="0"/>
    <x v="0"/>
    <x v="0"/>
    <s v="Stephanie Hill"/>
    <s v="gia.winters@bilearner.com"/>
    <s v="CCDR"/>
    <s v="Active"/>
    <s v="Full-Time"/>
    <s v="Zone B"/>
    <s v="Part-Time"/>
    <s v="Unk"/>
    <m/>
    <x v="0"/>
    <s v="Field Operations"/>
    <d v="1979-11-28T00:00:00"/>
    <x v="2326"/>
    <s v="40-49"/>
    <s v="MA"/>
    <s v="Laborer"/>
    <x v="1"/>
    <n v="68059"/>
    <s v="Other"/>
    <s v="Divorced"/>
    <s v="Fully Meets"/>
    <n v="4"/>
  </r>
  <r>
    <n v="2897"/>
    <s v="Aidyn"/>
    <s v="Cuevas"/>
    <d v="2022-03-04T00:00:00"/>
    <x v="508"/>
    <x v="22"/>
    <x v="1"/>
    <x v="0"/>
    <s v="Melissa Young"/>
    <s v="aidyn.cuevas@bilearner.com"/>
    <s v="SVG"/>
    <s v="Active"/>
    <s v="Full-Time"/>
    <s v="Zone C"/>
    <s v="Part-Time"/>
    <s v="Voluntary"/>
    <s v="Theory war statement international anyone."/>
    <x v="0"/>
    <s v="Field Operations"/>
    <d v="1963-06-10T00:00:00"/>
    <x v="609"/>
    <s v="60-69"/>
    <s v="MA"/>
    <s v="Mechanic"/>
    <x v="0"/>
    <n v="48860"/>
    <s v="Hispanic"/>
    <s v="Widowed"/>
    <s v="Fully Meets"/>
    <n v="4"/>
  </r>
  <r>
    <n v="2898"/>
    <s v="Angel"/>
    <s v="Santos"/>
    <d v="2019-12-20T00:00:00"/>
    <x v="0"/>
    <x v="0"/>
    <x v="0"/>
    <x v="0"/>
    <s v="Kenneth Vaughn"/>
    <s v="angel.santos@bilearner.com"/>
    <s v="EW"/>
    <s v="Active"/>
    <s v="Contract"/>
    <s v="Zone A"/>
    <s v="Full-Time"/>
    <s v="Unk"/>
    <m/>
    <x v="0"/>
    <s v="Field Operations"/>
    <d v="1987-01-09T00:00:00"/>
    <x v="2327"/>
    <s v="30-39"/>
    <s v="MA"/>
    <s v="Coordinator"/>
    <x v="0"/>
    <n v="53945"/>
    <s v="Other"/>
    <s v="Single"/>
    <s v="Fully Meets"/>
    <n v="4"/>
  </r>
  <r>
    <n v="2899"/>
    <s v="Johnathan"/>
    <s v="Huerta"/>
    <d v="2020-09-11T00:00:00"/>
    <x v="735"/>
    <x v="18"/>
    <x v="1"/>
    <x v="0"/>
    <s v="Mercedes Cervantes"/>
    <s v="johnathan.huerta@bilearner.com"/>
    <s v="MSC"/>
    <s v="Active"/>
    <s v="Part-Time"/>
    <s v="Zone B"/>
    <s v="Part-Time"/>
    <s v="Resignation"/>
    <s v="May evidence race million response need I."/>
    <x v="0"/>
    <s v="Project Management - Con"/>
    <d v="1992-04-29T00:00:00"/>
    <x v="2328"/>
    <s v="30-39"/>
    <s v="MA"/>
    <s v="Coordinator"/>
    <x v="1"/>
    <n v="26846"/>
    <s v="Other"/>
    <s v="Single"/>
    <s v="Fully Meets"/>
    <n v="5"/>
  </r>
  <r>
    <n v="2900"/>
    <s v="Katelyn"/>
    <s v="Garner"/>
    <d v="2021-10-31T00:00:00"/>
    <x v="309"/>
    <x v="13"/>
    <x v="1"/>
    <x v="0"/>
    <s v="Christine Owens"/>
    <s v="katelyn.garner@bilearner.com"/>
    <s v="TNS"/>
    <s v="Active"/>
    <s v="Part-Time"/>
    <s v="Zone B"/>
    <s v="Temporary"/>
    <s v="Resignation"/>
    <s v="Bar poor finish culture movie despite."/>
    <x v="0"/>
    <s v="General - Con"/>
    <d v="1952-10-01T00:00:00"/>
    <x v="2329"/>
    <s v="70-79"/>
    <s v="MA"/>
    <s v="Locator"/>
    <x v="1"/>
    <n v="32806"/>
    <s v="White"/>
    <s v="Widowed"/>
    <s v="Exceeds"/>
    <n v="2"/>
  </r>
  <r>
    <n v="2901"/>
    <s v="Deshawn"/>
    <s v="Ayers"/>
    <d v="2018-10-21T00:00:00"/>
    <x v="736"/>
    <x v="4"/>
    <x v="1"/>
    <x v="0"/>
    <s v="Yesenia Hawkins"/>
    <s v="deshawn.ayers@bilearner.com"/>
    <s v="PYZ"/>
    <s v="Active"/>
    <s v="Part-Time"/>
    <s v="Zone A"/>
    <s v="Part-Time"/>
    <s v="Involuntary"/>
    <s v="Although allow describe school meet argue office."/>
    <x v="0"/>
    <s v="Wireline Construction"/>
    <d v="1991-12-21T00:00:00"/>
    <x v="2330"/>
    <s v="30-39"/>
    <s v="MA"/>
    <s v="Foreman"/>
    <x v="0"/>
    <n v="52065"/>
    <s v="White"/>
    <s v="Single"/>
    <s v="Fully Meets"/>
    <n v="4"/>
  </r>
  <r>
    <n v="2902"/>
    <s v="Siena"/>
    <s v="Meadows"/>
    <d v="2021-01-07T00:00:00"/>
    <x v="0"/>
    <x v="0"/>
    <x v="0"/>
    <x v="0"/>
    <s v="Rebekah Jordan"/>
    <s v="siena.meadows@bilearner.com"/>
    <s v="WBL"/>
    <s v="Active"/>
    <s v="Part-Time"/>
    <s v="Zone B"/>
    <s v="Part-Time"/>
    <s v="Unk"/>
    <m/>
    <x v="0"/>
    <s v="Field Operations"/>
    <d v="1961-03-11T00:00:00"/>
    <x v="262"/>
    <s v="60-69"/>
    <s v="MA"/>
    <s v="Laborer"/>
    <x v="0"/>
    <n v="34499"/>
    <s v="Black"/>
    <s v="Widowed"/>
    <s v="Fully Meets"/>
    <n v="1"/>
  </r>
  <r>
    <n v="2903"/>
    <s v="Presley"/>
    <s v="Padilla"/>
    <d v="2023-02-09T00:00:00"/>
    <x v="63"/>
    <x v="8"/>
    <x v="1"/>
    <x v="0"/>
    <s v="Christine Johnson"/>
    <s v="presley.padilla@bilearner.com"/>
    <s v="NEL"/>
    <s v="Active"/>
    <s v="Part-Time"/>
    <s v="Zone A"/>
    <s v="Full-Time"/>
    <s v="Resignation"/>
    <s v="Record your institution south stop play."/>
    <x v="0"/>
    <s v="Engineers"/>
    <d v="1998-02-26T00:00:00"/>
    <x v="2331"/>
    <s v="20-29"/>
    <s v="MA"/>
    <s v="Engineer"/>
    <x v="1"/>
    <n v="14416"/>
    <s v="Asian"/>
    <s v="Single"/>
    <s v="Needs Improvement"/>
    <n v="5"/>
  </r>
  <r>
    <n v="2904"/>
    <s v="Marquis"/>
    <s v="Atkinson"/>
    <d v="2020-02-15T00:00:00"/>
    <x v="540"/>
    <x v="27"/>
    <x v="1"/>
    <x v="0"/>
    <s v="William Livingston"/>
    <s v="marquis.atkinson@bilearner.com"/>
    <s v="PL"/>
    <s v="Voluntarily Terminated"/>
    <s v="Full-Time"/>
    <s v="Zone A"/>
    <s v="Part-Time"/>
    <s v="Retirement"/>
    <s v="Feel individual dog in sort product."/>
    <x v="0"/>
    <s v="Project Management - Con"/>
    <d v="1946-10-05T00:00:00"/>
    <x v="2332"/>
    <s v="70-79"/>
    <s v="MA"/>
    <s v="Technician"/>
    <x v="0"/>
    <n v="84227"/>
    <s v="Other"/>
    <s v="Widowed"/>
    <s v="Exceeds"/>
    <n v="4"/>
  </r>
  <r>
    <n v="2905"/>
    <s v="Gillian"/>
    <s v="Williams"/>
    <d v="2022-10-14T00:00:00"/>
    <x v="0"/>
    <x v="0"/>
    <x v="0"/>
    <x v="2"/>
    <s v="Stacy Schmidt"/>
    <s v="gillian.williams@bilearner.com"/>
    <s v="PL"/>
    <s v="Active"/>
    <s v="Full-Time"/>
    <s v="Zone C"/>
    <s v="Full-Time"/>
    <s v="Unk"/>
    <m/>
    <x v="0"/>
    <s v="Yard (Material Handling)"/>
    <d v="1973-12-05T00:00:00"/>
    <x v="2333"/>
    <s v="50-59"/>
    <s v="MA"/>
    <s v="Warehouse"/>
    <x v="1"/>
    <n v="96294"/>
    <s v="Asian"/>
    <s v="Divorced"/>
    <s v="Fully Meets"/>
    <n v="1"/>
  </r>
  <r>
    <n v="2906"/>
    <s v="Anabel"/>
    <s v="Hanna"/>
    <d v="2018-10-02T00:00:00"/>
    <x v="0"/>
    <x v="0"/>
    <x v="0"/>
    <x v="2"/>
    <s v="Anthony Mcguire"/>
    <s v="anabel.hanna@bilearner.com"/>
    <s v="PYZ"/>
    <s v="Active"/>
    <s v="Contract"/>
    <s v="Zone B"/>
    <s v="Part-Time"/>
    <s v="Unk"/>
    <m/>
    <x v="0"/>
    <s v="Field Operations"/>
    <d v="1979-02-11T00:00:00"/>
    <x v="2334"/>
    <s v="40-49"/>
    <s v="MA"/>
    <s v="Technician"/>
    <x v="1"/>
    <n v="87232"/>
    <s v="Asian"/>
    <s v="Divorced"/>
    <s v="Needs Improvement"/>
    <n v="5"/>
  </r>
  <r>
    <n v="2907"/>
    <s v="Celeste"/>
    <s v="Branch"/>
    <d v="2020-06-22T00:00:00"/>
    <x v="0"/>
    <x v="0"/>
    <x v="0"/>
    <x v="2"/>
    <s v="Timothy Clark"/>
    <s v="celeste.branch@bilearner.com"/>
    <s v="SVG"/>
    <s v="Active"/>
    <s v="Full-Time"/>
    <s v="Zone C"/>
    <s v="Part-Time"/>
    <s v="Unk"/>
    <m/>
    <x v="0"/>
    <s v="Yard (Material Handling)"/>
    <d v="1962-03-04T00:00:00"/>
    <x v="2335"/>
    <s v="60-69"/>
    <s v="MA"/>
    <s v="Supervisor"/>
    <x v="1"/>
    <n v="38430"/>
    <s v="White"/>
    <s v="Widowed"/>
    <s v="Needs Improvement"/>
    <n v="4"/>
  </r>
  <r>
    <n v="2908"/>
    <s v="Shyanne"/>
    <s v="Cooper"/>
    <d v="2021-03-19T00:00:00"/>
    <x v="0"/>
    <x v="0"/>
    <x v="0"/>
    <x v="2"/>
    <s v="Katherine Banks"/>
    <s v="shyanne.cooper@bilearner.com"/>
    <s v="TNS"/>
    <s v="Active"/>
    <s v="Contract"/>
    <s v="Zone C"/>
    <s v="Temporary"/>
    <s v="Unk"/>
    <m/>
    <x v="0"/>
    <s v="Project Management - Con"/>
    <d v="1980-04-06T00:00:00"/>
    <x v="2336"/>
    <s v="40-49"/>
    <s v="MA"/>
    <s v="Coordinator"/>
    <x v="1"/>
    <n v="49657"/>
    <s v="Asian"/>
    <s v="Single"/>
    <s v="Exceeds"/>
    <n v="1"/>
  </r>
  <r>
    <n v="2909"/>
    <s v="Nancy"/>
    <s v="Barrett"/>
    <d v="2019-03-28T00:00:00"/>
    <x v="0"/>
    <x v="0"/>
    <x v="0"/>
    <x v="2"/>
    <s v="Michael Kim"/>
    <s v="nancy.barrett@bilearner.com"/>
    <s v="WBL"/>
    <s v="Active"/>
    <s v="Full-Time"/>
    <s v="Zone C"/>
    <s v="Part-Time"/>
    <s v="Unk"/>
    <m/>
    <x v="0"/>
    <s v="Field Operations"/>
    <d v="1941-10-02T00:00:00"/>
    <x v="2337"/>
    <s v="80-89"/>
    <s v="MA"/>
    <s v="Laborer"/>
    <x v="0"/>
    <n v="45022"/>
    <s v="Hispanic"/>
    <s v="Single"/>
    <s v="Needs Improvement"/>
    <n v="1"/>
  </r>
  <r>
    <n v="2910"/>
    <s v="Ronan"/>
    <s v="Burke"/>
    <d v="2022-05-01T00:00:00"/>
    <x v="0"/>
    <x v="0"/>
    <x v="0"/>
    <x v="2"/>
    <s v="Elizabeth Jones"/>
    <s v="ronan.burke@bilearner.com"/>
    <s v="BPC"/>
    <s v="Active"/>
    <s v="Part-Time"/>
    <s v="Zone A"/>
    <s v="Full-Time"/>
    <s v="Unk"/>
    <m/>
    <x v="0"/>
    <s v="Field Operations"/>
    <d v="1946-01-10T00:00:00"/>
    <x v="2338"/>
    <s v="70-79"/>
    <s v="MA"/>
    <s v="Laborer"/>
    <x v="0"/>
    <n v="89600"/>
    <s v="White"/>
    <s v="Divorced"/>
    <s v="Exceeds"/>
    <n v="1"/>
  </r>
  <r>
    <n v="2911"/>
    <s v="Estrella"/>
    <s v="Ho"/>
    <d v="2018-08-07T00:00:00"/>
    <x v="0"/>
    <x v="0"/>
    <x v="0"/>
    <x v="0"/>
    <s v="Kenneth Moore"/>
    <s v="estrella.ho@bilearner.com"/>
    <s v="TNS"/>
    <s v="Active"/>
    <s v="Part-Time"/>
    <s v="Zone A"/>
    <s v="Full-Time"/>
    <s v="Unk"/>
    <m/>
    <x v="0"/>
    <s v="Finance &amp; Accounting"/>
    <d v="1952-12-17T00:00:00"/>
    <x v="2339"/>
    <s v="70-79"/>
    <s v="MA"/>
    <s v="Administrative"/>
    <x v="1"/>
    <n v="3468"/>
    <s v="Asian"/>
    <s v="Divorced"/>
    <s v="Exceeds"/>
    <n v="2"/>
  </r>
  <r>
    <n v="2912"/>
    <s v="Conor"/>
    <s v="Petty"/>
    <d v="2022-05-01T00:00:00"/>
    <x v="0"/>
    <x v="0"/>
    <x v="0"/>
    <x v="0"/>
    <s v="William Nichols"/>
    <s v="conor.petty@bilearner.com"/>
    <s v="PYZ"/>
    <s v="Active"/>
    <s v="Full-Time"/>
    <s v="Zone C"/>
    <s v="Temporary"/>
    <s v="Unk"/>
    <m/>
    <x v="0"/>
    <s v="Project Management - Con"/>
    <d v="1962-05-30T00:00:00"/>
    <x v="2340"/>
    <s v="60-69"/>
    <s v="MA"/>
    <s v="Field Project Manager"/>
    <x v="1"/>
    <n v="72466"/>
    <s v="Black"/>
    <s v="Widowed"/>
    <s v="Needs Improvement"/>
    <n v="4"/>
  </r>
  <r>
    <n v="2913"/>
    <s v="Cheyanne"/>
    <s v="Munoz"/>
    <d v="2019-12-03T00:00:00"/>
    <x v="0"/>
    <x v="0"/>
    <x v="0"/>
    <x v="0"/>
    <s v="Jessica Brown"/>
    <s v="cheyanne.munoz@bilearner.com"/>
    <s v="WBL"/>
    <s v="Active"/>
    <s v="Full-Time"/>
    <s v="Zone B"/>
    <s v="Part-Time"/>
    <s v="Unk"/>
    <m/>
    <x v="0"/>
    <s v="Splicing"/>
    <d v="1950-10-15T00:00:00"/>
    <x v="2341"/>
    <s v="70-79"/>
    <s v="MA"/>
    <s v="Splicer"/>
    <x v="1"/>
    <n v="70198"/>
    <s v="Hispanic"/>
    <s v="Divorced"/>
    <s v="Needs Improvement"/>
    <n v="2"/>
  </r>
  <r>
    <n v="2914"/>
    <s v="Jaycee"/>
    <s v="Osborn"/>
    <d v="2020-01-02T00:00:00"/>
    <x v="305"/>
    <x v="35"/>
    <x v="1"/>
    <x v="0"/>
    <s v="Thomas Frederick"/>
    <s v="jaycee.osborn@bilearner.com"/>
    <s v="NEL"/>
    <s v="Active"/>
    <s v="Full-Time"/>
    <s v="Zone C"/>
    <s v="Part-Time"/>
    <s v="Retirement"/>
    <s v="Become cell want page fight."/>
    <x v="0"/>
    <s v="Splicing"/>
    <d v="1972-12-02T00:00:00"/>
    <x v="2342"/>
    <s v="50-59"/>
    <s v="MA"/>
    <s v="Laborer"/>
    <x v="1"/>
    <n v="56864"/>
    <s v="Hispanic"/>
    <s v="Widowed"/>
    <s v="Exceeds"/>
    <n v="2"/>
  </r>
  <r>
    <n v="2915"/>
    <s v="Jordyn"/>
    <s v="Patel"/>
    <d v="2022-04-30T00:00:00"/>
    <x v="509"/>
    <x v="22"/>
    <x v="1"/>
    <x v="0"/>
    <s v="James Smith"/>
    <s v="jordyn.patel@bilearner.com"/>
    <s v="PL"/>
    <s v="Terminated for Cause"/>
    <s v="Full-Time"/>
    <s v="Zone B"/>
    <s v="Part-Time"/>
    <s v="Involuntary"/>
    <s v="Or tax believe thank cell."/>
    <x v="0"/>
    <s v="Field Operations"/>
    <d v="1992-09-03T00:00:00"/>
    <x v="2343"/>
    <s v="30-39"/>
    <s v="MA"/>
    <s v="Technician"/>
    <x v="1"/>
    <n v="14468"/>
    <s v="Asian"/>
    <s v="Widowed"/>
    <s v="Exceeds"/>
    <n v="1"/>
  </r>
  <r>
    <n v="2916"/>
    <s v="Michael"/>
    <s v="Acosta"/>
    <d v="2020-07-04T00:00:00"/>
    <x v="737"/>
    <x v="27"/>
    <x v="1"/>
    <x v="0"/>
    <s v="Crystal Jones"/>
    <s v="michael.acosta@bilearner.com"/>
    <s v="BPC"/>
    <s v="Terminated for Cause"/>
    <s v="Part-Time"/>
    <s v="Zone C"/>
    <s v="Temporary"/>
    <s v="Resignation"/>
    <s v="Ask audience become still building."/>
    <x v="0"/>
    <s v="General - Sga"/>
    <d v="1953-01-27T00:00:00"/>
    <x v="2344"/>
    <s v="70-79"/>
    <s v="MA"/>
    <s v="Administrator"/>
    <x v="1"/>
    <n v="92604"/>
    <s v="White"/>
    <s v="Single"/>
    <s v="Needs Improvement"/>
    <n v="2"/>
  </r>
  <r>
    <n v="2917"/>
    <s v="Janiah"/>
    <s v="Ball"/>
    <d v="2020-02-05T00:00:00"/>
    <x v="0"/>
    <x v="0"/>
    <x v="0"/>
    <x v="0"/>
    <s v="Amy Pearson"/>
    <s v="janiah.ball@bilearner.com"/>
    <s v="CCDR"/>
    <s v="Active"/>
    <s v="Contract"/>
    <s v="Zone A"/>
    <s v="Part-Time"/>
    <s v="Unk"/>
    <m/>
    <x v="0"/>
    <s v="Field Operations"/>
    <d v="1991-12-25T00:00:00"/>
    <x v="219"/>
    <s v="30-39"/>
    <s v="MA"/>
    <s v="Technician"/>
    <x v="1"/>
    <n v="79382"/>
    <s v="Other"/>
    <s v="Widowed"/>
    <s v="Exceeds"/>
    <n v="4"/>
  </r>
  <r>
    <n v="2918"/>
    <s v="Brice"/>
    <s v="Medina"/>
    <d v="2018-12-22T00:00:00"/>
    <x v="466"/>
    <x v="55"/>
    <x v="1"/>
    <x v="0"/>
    <s v="Emma Wilson"/>
    <s v="brice.medina@bilearner.com"/>
    <s v="SVG"/>
    <s v="Active"/>
    <s v="Part-Time"/>
    <s v="Zone B"/>
    <s v="Full-Time"/>
    <s v="Retirement"/>
    <s v="Organization walk against question."/>
    <x v="0"/>
    <s v="Field Operations"/>
    <d v="1979-05-08T00:00:00"/>
    <x v="2345"/>
    <s v="40-49"/>
    <s v="MA"/>
    <s v="Lineman"/>
    <x v="0"/>
    <n v="2719"/>
    <s v="Black"/>
    <s v="Widowed"/>
    <s v="Exceeds"/>
    <n v="4"/>
  </r>
  <r>
    <n v="2919"/>
    <s v="Ismael"/>
    <s v="Bowers"/>
    <d v="2019-04-21T00:00:00"/>
    <x v="0"/>
    <x v="0"/>
    <x v="0"/>
    <x v="0"/>
    <s v="Mark Adkins"/>
    <s v="ismael.bowers@bilearner.com"/>
    <s v="EW"/>
    <s v="Active"/>
    <s v="Full-Time"/>
    <s v="Zone A"/>
    <s v="Part-Time"/>
    <s v="Unk"/>
    <m/>
    <x v="0"/>
    <s v="Field Operations"/>
    <d v="1988-11-07T00:00:00"/>
    <x v="2346"/>
    <s v="30-39"/>
    <s v="MA"/>
    <s v="Administrative"/>
    <x v="0"/>
    <n v="29718"/>
    <s v="White"/>
    <s v="Single"/>
    <s v="Needs Improvement"/>
    <n v="5"/>
  </r>
  <r>
    <n v="2920"/>
    <s v="Caden"/>
    <s v="Silva"/>
    <d v="2020-04-03T00:00:00"/>
    <x v="0"/>
    <x v="0"/>
    <x v="0"/>
    <x v="0"/>
    <s v="Gregory Palmer"/>
    <s v="caden.silva@bilearner.com"/>
    <s v="MSC"/>
    <s v="Active"/>
    <s v="Full-Time"/>
    <s v="Zone A"/>
    <s v="Part-Time"/>
    <s v="Unk"/>
    <m/>
    <x v="0"/>
    <s v="Field Operations"/>
    <d v="1959-02-11T00:00:00"/>
    <x v="2347"/>
    <s v="60-69"/>
    <s v="MA"/>
    <s v="Technician"/>
    <x v="1"/>
    <n v="80589"/>
    <s v="Hispanic"/>
    <s v="Single"/>
    <s v="Exceeds"/>
    <n v="5"/>
  </r>
  <r>
    <n v="2921"/>
    <s v="Yadira"/>
    <s v="Dean"/>
    <d v="2018-09-22T00:00:00"/>
    <x v="738"/>
    <x v="14"/>
    <x v="1"/>
    <x v="0"/>
    <s v="Stephanie Perez"/>
    <s v="yadira.dean@bilearner.com"/>
    <s v="TNS"/>
    <s v="Active"/>
    <s v="Full-Time"/>
    <s v="Zone B"/>
    <s v="Part-Time"/>
    <s v="Retirement"/>
    <s v="Unit develop chance scene court."/>
    <x v="0"/>
    <s v="Aerial"/>
    <d v="1957-08-08T00:00:00"/>
    <x v="2348"/>
    <s v="60-69"/>
    <s v="MA"/>
    <s v="Lineman"/>
    <x v="0"/>
    <n v="66834"/>
    <s v="Asian"/>
    <s v="Divorced"/>
    <s v="Exceeds"/>
    <n v="2"/>
  </r>
  <r>
    <n v="2922"/>
    <s v="Miles"/>
    <s v="Roberts"/>
    <d v="2022-10-14T00:00:00"/>
    <x v="26"/>
    <x v="27"/>
    <x v="1"/>
    <x v="0"/>
    <s v="Carolyn Campbell"/>
    <s v="miles.roberts@bilearner.com"/>
    <s v="BPC"/>
    <s v="Active"/>
    <s v="Part-Time"/>
    <s v="Zone B"/>
    <s v="Full-Time"/>
    <s v="Involuntary"/>
    <s v="Rest hard air. Left me ready nature test mission."/>
    <x v="0"/>
    <s v="General - Con"/>
    <d v="1993-04-25T00:00:00"/>
    <x v="2349"/>
    <s v="30-39"/>
    <s v="MA"/>
    <s v="Laborer"/>
    <x v="0"/>
    <n v="69281"/>
    <s v="Other"/>
    <s v="Married"/>
    <s v="Exceeds"/>
    <n v="5"/>
  </r>
  <r>
    <n v="2923"/>
    <s v="Joel"/>
    <s v="Spence"/>
    <d v="2022-02-12T00:00:00"/>
    <x v="91"/>
    <x v="20"/>
    <x v="1"/>
    <x v="0"/>
    <s v="Norma Parker"/>
    <s v="joel.spence@bilearner.com"/>
    <s v="CCDR"/>
    <s v="Active"/>
    <s v="Part-Time"/>
    <s v="Zone A"/>
    <s v="Part-Time"/>
    <s v="Voluntary"/>
    <s v="Test you set carry human kind."/>
    <x v="0"/>
    <s v="Field Operations"/>
    <d v="1980-07-01T00:00:00"/>
    <x v="2350"/>
    <s v="40-49"/>
    <s v="MA"/>
    <s v="Technician"/>
    <x v="0"/>
    <n v="79321"/>
    <s v="White"/>
    <s v="Married"/>
    <s v="Needs Improvement"/>
    <n v="4"/>
  </r>
  <r>
    <n v="2924"/>
    <s v="Kole"/>
    <s v="Garrison"/>
    <d v="2021-03-23T00:00:00"/>
    <x v="488"/>
    <x v="12"/>
    <x v="1"/>
    <x v="0"/>
    <s v="Anna Ashley"/>
    <s v="kole.garrison@bilearner.com"/>
    <s v="EW"/>
    <s v="Voluntarily Terminated"/>
    <s v="Contract"/>
    <s v="Zone B"/>
    <s v="Part-Time"/>
    <s v="Retirement"/>
    <s v="Wrong practice hold serve image."/>
    <x v="0"/>
    <s v="Field Operations"/>
    <d v="1979-05-15T00:00:00"/>
    <x v="2351"/>
    <s v="40-49"/>
    <s v="MA"/>
    <s v="Foreman"/>
    <x v="1"/>
    <n v="84575"/>
    <s v="Asian"/>
    <s v="Married"/>
    <s v="Exceeds"/>
    <n v="5"/>
  </r>
  <r>
    <n v="2925"/>
    <s v="Kaylin"/>
    <s v="Andersen"/>
    <d v="2018-08-30T00:00:00"/>
    <x v="739"/>
    <x v="49"/>
    <x v="1"/>
    <x v="2"/>
    <s v="Monica Jackson"/>
    <s v="kaylin.andersen@bilearner.com"/>
    <s v="CCDR"/>
    <s v="Active"/>
    <s v="Part-Time"/>
    <s v="Zone B"/>
    <s v="Temporary"/>
    <s v="Involuntary"/>
    <s v="New arm manage."/>
    <x v="0"/>
    <s v="General - Sga"/>
    <d v="1972-09-18T00:00:00"/>
    <x v="2352"/>
    <s v="50-59"/>
    <s v="MA"/>
    <s v="Administrator"/>
    <x v="1"/>
    <n v="65881"/>
    <s v="Other"/>
    <s v="Divorced"/>
    <s v="Exceeds"/>
    <n v="4"/>
  </r>
  <r>
    <n v="2926"/>
    <s v="Yareli"/>
    <s v="Valdez"/>
    <d v="2022-12-10T00:00:00"/>
    <x v="508"/>
    <x v="4"/>
    <x v="1"/>
    <x v="2"/>
    <s v="Sandy Jones"/>
    <s v="yareli.valdez@bilearner.com"/>
    <s v="SVG"/>
    <s v="Leave of Absence"/>
    <s v="Part-Time"/>
    <s v="Zone B"/>
    <s v="Temporary"/>
    <s v="Voluntary"/>
    <s v="Official minute everyone level thing economic."/>
    <x v="0"/>
    <s v="Field Operations"/>
    <d v="1999-12-08T00:00:00"/>
    <x v="2353"/>
    <s v="20-29"/>
    <s v="MA"/>
    <s v="Driver"/>
    <x v="1"/>
    <n v="27671"/>
    <s v="Black"/>
    <s v="Widowed"/>
    <s v="Needs Improvement"/>
    <n v="5"/>
  </r>
  <r>
    <n v="2927"/>
    <s v="Rubi"/>
    <s v="Sanford"/>
    <d v="2023-02-04T00:00:00"/>
    <x v="413"/>
    <x v="34"/>
    <x v="1"/>
    <x v="2"/>
    <s v="Thomas Williams"/>
    <s v="rubi.sanford@bilearner.com"/>
    <s v="EW"/>
    <s v="Leave of Absence"/>
    <s v="Part-Time"/>
    <s v="Zone A"/>
    <s v="Part-Time"/>
    <s v="Voluntary"/>
    <s v="Create news use."/>
    <x v="0"/>
    <s v="General - Sga"/>
    <d v="1982-02-18T00:00:00"/>
    <x v="2354"/>
    <s v="40-49"/>
    <s v="MA"/>
    <s v="Supervisor"/>
    <x v="1"/>
    <n v="53549"/>
    <s v="Black"/>
    <s v="Divorced"/>
    <s v="Exceeds"/>
    <n v="1"/>
  </r>
  <r>
    <n v="2928"/>
    <s v="Jayden"/>
    <s v="Bolton"/>
    <d v="2021-01-10T00:00:00"/>
    <x v="0"/>
    <x v="0"/>
    <x v="0"/>
    <x v="2"/>
    <s v="Jeffrey Garcia"/>
    <s v="jayden.bolton@bilearner.com"/>
    <s v="MSC"/>
    <s v="Active"/>
    <s v="Full-Time"/>
    <s v="Zone B"/>
    <s v="Part-Time"/>
    <s v="Unk"/>
    <m/>
    <x v="0"/>
    <s v="General - Con"/>
    <d v="1972-04-12T00:00:00"/>
    <x v="2355"/>
    <s v="50-59"/>
    <s v="MA"/>
    <s v="Lineman"/>
    <x v="0"/>
    <n v="49168"/>
    <s v="Hispanic"/>
    <s v="Divorced"/>
    <s v="Fully Meets"/>
    <n v="5"/>
  </r>
  <r>
    <n v="2929"/>
    <s v="Izabella"/>
    <s v="Watson"/>
    <d v="2020-08-19T00:00:00"/>
    <x v="573"/>
    <x v="1"/>
    <x v="1"/>
    <x v="2"/>
    <s v="Richard Reynolds"/>
    <s v="izabella.watson@bilearner.com"/>
    <s v="TNS"/>
    <s v="Voluntarily Terminated"/>
    <s v="Full-Time"/>
    <s v="Zone B"/>
    <s v="Temporary"/>
    <s v="Voluntary"/>
    <s v="According if detail quality difficult."/>
    <x v="0"/>
    <s v="Field Operations"/>
    <d v="1986-06-05T00:00:00"/>
    <x v="2356"/>
    <s v="30-39"/>
    <s v="MA"/>
    <s v="Laborer"/>
    <x v="0"/>
    <n v="70404"/>
    <s v="White"/>
    <s v="Widowed"/>
    <s v="Needs Improvement"/>
    <n v="2"/>
  </r>
  <r>
    <n v="2930"/>
    <s v="Jon"/>
    <s v="Galvan"/>
    <d v="2023-04-21T00:00:00"/>
    <x v="0"/>
    <x v="0"/>
    <x v="0"/>
    <x v="2"/>
    <s v="Victoria Andersen"/>
    <s v="jon.galvan@bilearner.com"/>
    <s v="PYZ"/>
    <s v="Active"/>
    <s v="Part-Time"/>
    <s v="Zone A"/>
    <s v="Full-Time"/>
    <s v="Unk"/>
    <m/>
    <x v="0"/>
    <s v="Wireless"/>
    <d v="1999-03-20T00:00:00"/>
    <x v="2357"/>
    <s v="20-29"/>
    <s v="MA"/>
    <s v="Supervisor"/>
    <x v="0"/>
    <n v="13746"/>
    <s v="Black"/>
    <s v="Widowed"/>
    <s v="Exceeds"/>
    <n v="2"/>
  </r>
  <r>
    <n v="2931"/>
    <s v="Halle"/>
    <s v="Chan"/>
    <d v="2020-01-29T00:00:00"/>
    <x v="740"/>
    <x v="16"/>
    <x v="1"/>
    <x v="0"/>
    <s v="Sarah Cortez"/>
    <s v="halle.chan@bilearner.com"/>
    <s v="MSC"/>
    <s v="Terminated for Cause"/>
    <s v="Full-Time"/>
    <s v="Zone B"/>
    <s v="Temporary"/>
    <s v="Retirement"/>
    <s v="Sell first fill vote against."/>
    <x v="0"/>
    <s v="Field Operations"/>
    <d v="1969-07-11T00:00:00"/>
    <x v="2358"/>
    <s v="50-59"/>
    <s v="MA"/>
    <s v="Technician"/>
    <x v="1"/>
    <n v="12946"/>
    <s v="Hispanic"/>
    <s v="Single"/>
    <s v="Exceeds"/>
    <n v="2"/>
  </r>
  <r>
    <n v="2932"/>
    <s v="Braeden"/>
    <s v="Moss"/>
    <d v="2021-08-19T00:00:00"/>
    <x v="674"/>
    <x v="37"/>
    <x v="1"/>
    <x v="0"/>
    <s v="Lynn Beasley DVM"/>
    <s v="braeden.moss@bilearner.com"/>
    <s v="TNS"/>
    <s v="Terminated for Cause"/>
    <s v="Part-Time"/>
    <s v="Zone A"/>
    <s v="Full-Time"/>
    <s v="Involuntary"/>
    <s v="Democrat stage daughter any own whom."/>
    <x v="0"/>
    <s v="Finance &amp; Accounting"/>
    <d v="1948-01-13T00:00:00"/>
    <x v="2359"/>
    <s v="70-79"/>
    <s v="MA"/>
    <s v="Intern"/>
    <x v="1"/>
    <n v="6449"/>
    <s v="Hispanic"/>
    <s v="Widowed"/>
    <s v="Fully Meets"/>
    <n v="4"/>
  </r>
  <r>
    <n v="2933"/>
    <s v="Fernando"/>
    <s v="Mcdowell"/>
    <d v="2021-03-18T00:00:00"/>
    <x v="0"/>
    <x v="0"/>
    <x v="0"/>
    <x v="0"/>
    <s v="Brandon Walter"/>
    <s v="fernando.mcdowell@bilearner.com"/>
    <s v="PYZ"/>
    <s v="Active"/>
    <s v="Full-Time"/>
    <s v="Zone A"/>
    <s v="Part-Time"/>
    <s v="Unk"/>
    <m/>
    <x v="0"/>
    <s v="Wireline Construction"/>
    <d v="1949-03-13T00:00:00"/>
    <x v="2360"/>
    <s v="70-79"/>
    <s v="MA"/>
    <s v="Laborer"/>
    <x v="1"/>
    <n v="52150"/>
    <s v="White"/>
    <s v="Single"/>
    <s v="Needs Improvement"/>
    <n v="1"/>
  </r>
  <r>
    <n v="2934"/>
    <s v="Triston"/>
    <s v="Ewing"/>
    <d v="2021-10-24T00:00:00"/>
    <x v="443"/>
    <x v="33"/>
    <x v="1"/>
    <x v="0"/>
    <s v="Diana Stewart"/>
    <s v="triston.ewing@bilearner.com"/>
    <s v="WBL"/>
    <s v="Active"/>
    <s v="Contract"/>
    <s v="Zone B"/>
    <s v="Temporary"/>
    <s v="Resignation"/>
    <s v="Ball total direction school."/>
    <x v="0"/>
    <s v="Field Operations"/>
    <d v="1963-11-14T00:00:00"/>
    <x v="2361"/>
    <s v="60-69"/>
    <s v="MA"/>
    <s v="Laborer"/>
    <x v="1"/>
    <n v="63659"/>
    <s v="Asian"/>
    <s v="Widowed"/>
    <s v="Fully Meets"/>
    <n v="2"/>
  </r>
  <r>
    <n v="2935"/>
    <s v="Pablo"/>
    <s v="Yates"/>
    <d v="2020-10-03T00:00:00"/>
    <x v="609"/>
    <x v="47"/>
    <x v="1"/>
    <x v="0"/>
    <s v="Christopher Martin"/>
    <s v="pablo.yates@bilearner.com"/>
    <s v="NEL"/>
    <s v="Active"/>
    <s v="Contract"/>
    <s v="Zone B"/>
    <s v="Part-Time"/>
    <s v="Involuntary"/>
    <s v="History record itself my customer mention tree."/>
    <x v="0"/>
    <s v="Wireline Construction"/>
    <d v="1995-12-09T00:00:00"/>
    <x v="2362"/>
    <s v="30-39"/>
    <s v="MA"/>
    <s v="Groundman"/>
    <x v="1"/>
    <n v="6131"/>
    <s v="White"/>
    <s v="Divorced"/>
    <s v="Fully Meets"/>
    <n v="5"/>
  </r>
  <r>
    <n v="2936"/>
    <s v="Jordan"/>
    <s v="Hayes"/>
    <d v="2023-02-21T00:00:00"/>
    <x v="0"/>
    <x v="0"/>
    <x v="0"/>
    <x v="0"/>
    <s v="James Cole"/>
    <s v="jordan.hayes@bilearner.com"/>
    <s v="PL"/>
    <s v="Active"/>
    <s v="Contract"/>
    <s v="Zone C"/>
    <s v="Part-Time"/>
    <s v="Unk"/>
    <m/>
    <x v="0"/>
    <s v="General - Con"/>
    <d v="1984-09-15T00:00:00"/>
    <x v="2363"/>
    <s v="40-49"/>
    <s v="MA"/>
    <s v="Lineman"/>
    <x v="1"/>
    <n v="80724"/>
    <s v="Asian"/>
    <s v="Married"/>
    <s v="Needs Improvement"/>
    <n v="1"/>
  </r>
  <r>
    <n v="2937"/>
    <s v="Kianna"/>
    <s v="Wilkerson"/>
    <d v="2020-08-01T00:00:00"/>
    <x v="0"/>
    <x v="0"/>
    <x v="0"/>
    <x v="0"/>
    <s v="Amy Dominguez"/>
    <s v="kianna.wilkerson@bilearner.com"/>
    <s v="BPC"/>
    <s v="Active"/>
    <s v="Contract"/>
    <s v="Zone A"/>
    <s v="Temporary"/>
    <s v="Unk"/>
    <m/>
    <x v="0"/>
    <s v="Yard (Material Handling)"/>
    <d v="1952-07-23T00:00:00"/>
    <x v="2364"/>
    <s v="70-79"/>
    <s v="MA"/>
    <s v="Supervisor"/>
    <x v="1"/>
    <n v="53421"/>
    <s v="Black"/>
    <s v="Married"/>
    <s v="Needs Improvement"/>
    <n v="2"/>
  </r>
  <r>
    <n v="2938"/>
    <s v="Paul"/>
    <s v="Steele"/>
    <d v="2023-01-08T00:00:00"/>
    <x v="38"/>
    <x v="26"/>
    <x v="1"/>
    <x v="0"/>
    <s v="Kenneth Powell"/>
    <s v="paul.steele@bilearner.com"/>
    <s v="CCDR"/>
    <s v="Active"/>
    <s v="Full-Time"/>
    <s v="Zone C"/>
    <s v="Full-Time"/>
    <s v="Involuntary"/>
    <s v="Enter fear pass wish."/>
    <x v="0"/>
    <s v="Aerial"/>
    <d v="1972-12-11T00:00:00"/>
    <x v="2365"/>
    <s v="50-59"/>
    <s v="MA"/>
    <s v="Lineman"/>
    <x v="1"/>
    <n v="43780"/>
    <s v="White"/>
    <s v="Married"/>
    <s v="Needs Improvement"/>
    <n v="1"/>
  </r>
  <r>
    <n v="2939"/>
    <s v="Jason"/>
    <s v="Moyer"/>
    <d v="2022-07-26T00:00:00"/>
    <x v="634"/>
    <x v="19"/>
    <x v="1"/>
    <x v="0"/>
    <s v="Timothy Kidd"/>
    <s v="jason.moyer@bilearner.com"/>
    <s v="SVG"/>
    <s v="Active"/>
    <s v="Contract"/>
    <s v="Zone B"/>
    <s v="Full-Time"/>
    <s v="Resignation"/>
    <s v="Themselves huge Republican well feel land."/>
    <x v="0"/>
    <s v="General - Eng"/>
    <d v="1980-07-23T00:00:00"/>
    <x v="2366"/>
    <s v="40-49"/>
    <s v="MA"/>
    <s v="Administrative"/>
    <x v="0"/>
    <n v="40426"/>
    <s v="Hispanic"/>
    <s v="Single"/>
    <s v="Needs Improvement"/>
    <n v="2"/>
  </r>
  <r>
    <n v="2940"/>
    <s v="Larissa"/>
    <s v="Taylor"/>
    <d v="2020-08-31T00:00:00"/>
    <x v="475"/>
    <x v="42"/>
    <x v="1"/>
    <x v="0"/>
    <s v="Dawn Stark"/>
    <s v="larissa.taylor@bilearner.com"/>
    <s v="EW"/>
    <s v="Active"/>
    <s v="Contract"/>
    <s v="Zone A"/>
    <s v="Part-Time"/>
    <s v="Resignation"/>
    <s v="Maintain all base produce."/>
    <x v="0"/>
    <s v="Yard (Material Handling)"/>
    <d v="1972-12-05T00:00:00"/>
    <x v="2367"/>
    <s v="50-59"/>
    <s v="MA"/>
    <s v="Supervisor"/>
    <x v="0"/>
    <n v="2982"/>
    <s v="Black"/>
    <s v="Single"/>
    <s v="Needs Improvement"/>
    <n v="5"/>
  </r>
  <r>
    <n v="2941"/>
    <s v="Aryanna"/>
    <s v="Larson"/>
    <d v="2022-11-05T00:00:00"/>
    <x v="456"/>
    <x v="19"/>
    <x v="1"/>
    <x v="0"/>
    <s v="Lisa Griffin"/>
    <s v="aryanna.larson@bilearner.com"/>
    <s v="MSC"/>
    <s v="Active"/>
    <s v="Part-Time"/>
    <s v="Zone B"/>
    <s v="Full-Time"/>
    <s v="Involuntary"/>
    <s v="Least future seem head identify crime stock."/>
    <x v="0"/>
    <s v="Engineers"/>
    <d v="1994-04-26T00:00:00"/>
    <x v="2368"/>
    <s v="30-39"/>
    <s v="MA"/>
    <s v="Engineer"/>
    <x v="1"/>
    <n v="16333"/>
    <s v="Hispanic"/>
    <s v="Divorced"/>
    <s v="Needs Improvement"/>
    <n v="2"/>
  </r>
  <r>
    <n v="2942"/>
    <s v="Eliana"/>
    <s v="Hammond"/>
    <d v="2019-05-30T00:00:00"/>
    <x v="741"/>
    <x v="20"/>
    <x v="1"/>
    <x v="0"/>
    <s v="Susan Herrera"/>
    <s v="eliana.hammond@bilearner.com"/>
    <s v="TNS"/>
    <s v="Active"/>
    <s v="Full-Time"/>
    <s v="Zone C"/>
    <s v="Part-Time"/>
    <s v="Retirement"/>
    <s v="Answer today entire deep."/>
    <x v="0"/>
    <s v="General - Sga"/>
    <d v="1949-03-01T00:00:00"/>
    <x v="2369"/>
    <s v="70-79"/>
    <s v="MA"/>
    <s v="Technician"/>
    <x v="0"/>
    <n v="21328"/>
    <s v="Black"/>
    <s v="Widowed"/>
    <s v="Needs Improvement"/>
    <n v="2"/>
  </r>
  <r>
    <n v="2943"/>
    <s v="Adrien"/>
    <s v="Krause"/>
    <d v="2019-12-09T00:00:00"/>
    <x v="0"/>
    <x v="0"/>
    <x v="0"/>
    <x v="0"/>
    <s v="Julie Larson"/>
    <s v="adrien.krause@bilearner.com"/>
    <s v="PYZ"/>
    <s v="Active"/>
    <s v="Full-Time"/>
    <s v="Zone B"/>
    <s v="Part-Time"/>
    <s v="Unk"/>
    <m/>
    <x v="0"/>
    <s v="General - Sga"/>
    <d v="1963-02-14T00:00:00"/>
    <x v="2370"/>
    <s v="60-69"/>
    <s v="MA"/>
    <s v="Laborer"/>
    <x v="0"/>
    <n v="26651"/>
    <s v="Other"/>
    <s v="Single"/>
    <s v="Needs Improvement"/>
    <n v="2"/>
  </r>
  <r>
    <n v="2944"/>
    <s v="Annie"/>
    <s v="Galloway"/>
    <d v="2019-05-10T00:00:00"/>
    <x v="0"/>
    <x v="0"/>
    <x v="0"/>
    <x v="0"/>
    <s v="Ryan Johnson"/>
    <s v="annie.galloway@bilearner.com"/>
    <s v="WBL"/>
    <s v="Active"/>
    <s v="Part-Time"/>
    <s v="Zone C"/>
    <s v="Part-Time"/>
    <s v="Unk"/>
    <m/>
    <x v="0"/>
    <s v="General - Eng"/>
    <d v="1952-04-08T00:00:00"/>
    <x v="1527"/>
    <s v="70-79"/>
    <s v="MA"/>
    <s v="Engineer"/>
    <x v="0"/>
    <n v="62663"/>
    <s v="Other"/>
    <s v="Widowed"/>
    <s v="Needs Improvement"/>
    <n v="1"/>
  </r>
  <r>
    <n v="2945"/>
    <s v="Kamryn"/>
    <s v="Mckinney"/>
    <d v="2019-09-03T00:00:00"/>
    <x v="265"/>
    <x v="31"/>
    <x v="1"/>
    <x v="0"/>
    <s v="Emily King"/>
    <s v="kamryn.mckinney@bilearner.com"/>
    <s v="NEL"/>
    <s v="Voluntarily Terminated"/>
    <s v="Full-Time"/>
    <s v="Zone B"/>
    <s v="Temporary"/>
    <s v="Voluntary"/>
    <s v="Hand ready detail same seek know toward."/>
    <x v="0"/>
    <s v="Aerial"/>
    <d v="1976-08-21T00:00:00"/>
    <x v="2371"/>
    <s v="40-49"/>
    <s v="MA"/>
    <s v="Foreman"/>
    <x v="1"/>
    <n v="26477"/>
    <s v="White"/>
    <s v="Widowed"/>
    <s v="Needs Improvement"/>
    <n v="4"/>
  </r>
  <r>
    <n v="2946"/>
    <s v="Dahlia"/>
    <s v="Waller"/>
    <d v="2018-09-13T00:00:00"/>
    <x v="0"/>
    <x v="0"/>
    <x v="0"/>
    <x v="2"/>
    <s v="Gloria Taylor"/>
    <s v="dahlia.waller@bilearner.com"/>
    <s v="BPC"/>
    <s v="Active"/>
    <s v="Contract"/>
    <s v="Zone A"/>
    <s v="Full-Time"/>
    <s v="Unk"/>
    <m/>
    <x v="0"/>
    <s v="Splicing"/>
    <d v="1984-06-29T00:00:00"/>
    <x v="2372"/>
    <s v="40-49"/>
    <s v="MA"/>
    <s v="Technician"/>
    <x v="1"/>
    <n v="8439"/>
    <s v="Black"/>
    <s v="Divorced"/>
    <s v="Needs Improvement"/>
    <n v="2"/>
  </r>
  <r>
    <n v="2947"/>
    <s v="Alonzo"/>
    <s v="Bradley"/>
    <d v="2021-06-10T00:00:00"/>
    <x v="0"/>
    <x v="0"/>
    <x v="0"/>
    <x v="2"/>
    <s v="Mr. David Dudley"/>
    <s v="alonzo.bradley@bilearner.com"/>
    <s v="CCDR"/>
    <s v="Active"/>
    <s v="Part-Time"/>
    <s v="Zone C"/>
    <s v="Temporary"/>
    <s v="Unk"/>
    <m/>
    <x v="0"/>
    <s v="Wireline Construction"/>
    <d v="1958-08-18T00:00:00"/>
    <x v="2373"/>
    <s v="60-69"/>
    <s v="MA"/>
    <s v="Foreman"/>
    <x v="1"/>
    <n v="11214"/>
    <s v="Asian"/>
    <s v="Divorced"/>
    <s v="Fully Meets"/>
    <n v="1"/>
  </r>
  <r>
    <n v="2948"/>
    <s v="Harley"/>
    <s v="Soto"/>
    <d v="2019-10-08T00:00:00"/>
    <x v="226"/>
    <x v="25"/>
    <x v="1"/>
    <x v="2"/>
    <s v="Aaron Erickson"/>
    <s v="harley.soto@bilearner.com"/>
    <s v="SVG"/>
    <s v="Leave of Absence"/>
    <s v="Contract"/>
    <s v="Zone B"/>
    <s v="Temporary"/>
    <s v="Involuntary"/>
    <s v="Dog together state."/>
    <x v="0"/>
    <s v="Shop (Fleet)"/>
    <d v="1999-10-29T00:00:00"/>
    <x v="2374"/>
    <s v="20-29"/>
    <s v="MA"/>
    <s v="Manager"/>
    <x v="1"/>
    <n v="10150"/>
    <s v="Other"/>
    <s v="Single"/>
    <s v="Needs Improvement"/>
    <n v="2"/>
  </r>
  <r>
    <n v="2949"/>
    <s v="Belen"/>
    <s v="Vasquez"/>
    <d v="2021-06-03T00:00:00"/>
    <x v="653"/>
    <x v="36"/>
    <x v="1"/>
    <x v="2"/>
    <s v="Roy Mora"/>
    <s v="belen.vasquez@bilearner.com"/>
    <s v="EW"/>
    <s v="Leave of Absence"/>
    <s v="Contract"/>
    <s v="Zone A"/>
    <s v="Temporary"/>
    <s v="Voluntary"/>
    <s v="Single media enjoy test ask effect air."/>
    <x v="0"/>
    <s v="Splicing"/>
    <d v="1957-11-04T00:00:00"/>
    <x v="2375"/>
    <s v="60-69"/>
    <s v="MA"/>
    <s v="Splicer"/>
    <x v="0"/>
    <n v="92718"/>
    <s v="Hispanic"/>
    <s v="Single"/>
    <s v="Fully Meets"/>
    <n v="4"/>
  </r>
  <r>
    <n v="2950"/>
    <s v="Charlize"/>
    <s v="Rocha"/>
    <d v="2018-09-14T00:00:00"/>
    <x v="742"/>
    <x v="19"/>
    <x v="1"/>
    <x v="2"/>
    <s v="James Chapman"/>
    <s v="charlize.rocha@bilearner.com"/>
    <s v="MSC"/>
    <s v="Voluntarily Terminated"/>
    <s v="Part-Time"/>
    <s v="Zone C"/>
    <s v="Temporary"/>
    <s v="Involuntary"/>
    <s v="Past value city attorney could onto bed."/>
    <x v="0"/>
    <s v="People Services"/>
    <d v="1943-01-04T00:00:00"/>
    <x v="2376"/>
    <s v="80-89"/>
    <s v="MA"/>
    <s v="Manager"/>
    <x v="0"/>
    <n v="75308"/>
    <s v="White"/>
    <s v="Married"/>
    <s v="Needs Improvement"/>
    <n v="4"/>
  </r>
  <r>
    <n v="2951"/>
    <s v="Aleena"/>
    <s v="David"/>
    <d v="2019-05-26T00:00:00"/>
    <x v="0"/>
    <x v="0"/>
    <x v="0"/>
    <x v="2"/>
    <s v="Louis Griffith"/>
    <s v="aleena.david@bilearner.com"/>
    <s v="TNS"/>
    <s v="Active"/>
    <s v="Full-Time"/>
    <s v="Zone C"/>
    <s v="Part-Time"/>
    <s v="Unk"/>
    <m/>
    <x v="0"/>
    <s v="General - Con"/>
    <d v="1943-10-05T00:00:00"/>
    <x v="2377"/>
    <s v="80-89"/>
    <s v="MA"/>
    <s v="Foreman"/>
    <x v="0"/>
    <n v="16532"/>
    <s v="Black"/>
    <s v="Widowed"/>
    <s v="Fully Meets"/>
    <n v="2"/>
  </r>
  <r>
    <n v="2952"/>
    <s v="Bridger"/>
    <s v="Alvarado"/>
    <d v="2019-07-05T00:00:00"/>
    <x v="0"/>
    <x v="0"/>
    <x v="0"/>
    <x v="2"/>
    <s v="Michael Powell"/>
    <s v="bridger.alvarado@bilearner.com"/>
    <s v="PYZ"/>
    <s v="Active"/>
    <s v="Contract"/>
    <s v="Zone C"/>
    <s v="Full-Time"/>
    <s v="Unk"/>
    <m/>
    <x v="0"/>
    <s v="General - Eng"/>
    <d v="1952-04-26T00:00:00"/>
    <x v="2378"/>
    <s v="70-79"/>
    <s v="MA"/>
    <s v="Technician"/>
    <x v="0"/>
    <n v="16292"/>
    <s v="Black"/>
    <s v="Widowed"/>
    <s v="Fully Meets"/>
    <n v="4"/>
  </r>
  <r>
    <n v="2953"/>
    <s v="Cannon"/>
    <s v="Morgan"/>
    <d v="2019-11-05T00:00:00"/>
    <x v="0"/>
    <x v="0"/>
    <x v="0"/>
    <x v="0"/>
    <s v="Nicole Henderson"/>
    <s v="cannon.morgan@bilearner.com"/>
    <s v="TNS"/>
    <s v="Active"/>
    <s v="Full-Time"/>
    <s v="Zone B"/>
    <s v="Full-Time"/>
    <s v="Unk"/>
    <m/>
    <x v="0"/>
    <s v="Field Operations"/>
    <d v="1957-03-19T00:00:00"/>
    <x v="2379"/>
    <s v="60-69"/>
    <s v="MA"/>
    <s v="Technician"/>
    <x v="1"/>
    <n v="95723"/>
    <s v="Other"/>
    <s v="Widowed"/>
    <s v="Fully Meets"/>
    <n v="5"/>
  </r>
  <r>
    <n v="2954"/>
    <s v="Weston"/>
    <s v="Ramsey"/>
    <d v="2019-07-22T00:00:00"/>
    <x v="236"/>
    <x v="2"/>
    <x v="1"/>
    <x v="0"/>
    <s v="Ryan Larson"/>
    <s v="weston.ramsey@bilearner.com"/>
    <s v="WBL"/>
    <s v="Active"/>
    <s v="Part-Time"/>
    <s v="Zone B"/>
    <s v="Part-Time"/>
    <s v="Voluntary"/>
    <s v="While still tend."/>
    <x v="0"/>
    <s v="Field Operations"/>
    <d v="1955-08-10T00:00:00"/>
    <x v="2380"/>
    <s v="70-79"/>
    <s v="MA"/>
    <s v="Coordinator"/>
    <x v="0"/>
    <n v="10422"/>
    <s v="Black"/>
    <s v="Widowed"/>
    <s v="Fully Meets"/>
    <n v="2"/>
  </r>
  <r>
    <n v="2955"/>
    <s v="Adison"/>
    <s v="Ray"/>
    <d v="2020-09-21T00:00:00"/>
    <x v="146"/>
    <x v="17"/>
    <x v="1"/>
    <x v="0"/>
    <s v="Carly Rogers"/>
    <s v="adison.ray@bilearner.com"/>
    <s v="PYZ"/>
    <s v="Active"/>
    <s v="Full-Time"/>
    <s v="Zone A"/>
    <s v="Part-Time"/>
    <s v="Retirement"/>
    <s v="Loss factor protect pressure fight thank prevent."/>
    <x v="0"/>
    <s v="General - Con"/>
    <d v="1959-06-14T00:00:00"/>
    <x v="2381"/>
    <s v="60-69"/>
    <s v="MA"/>
    <s v="Technician"/>
    <x v="1"/>
    <n v="17669"/>
    <s v="Other"/>
    <s v="Married"/>
    <s v="Fully Meets"/>
    <n v="1"/>
  </r>
  <r>
    <n v="2956"/>
    <s v="Aarav"/>
    <s v="Espinoza"/>
    <d v="2019-11-11T00:00:00"/>
    <x v="0"/>
    <x v="0"/>
    <x v="0"/>
    <x v="0"/>
    <s v="David Ali"/>
    <s v="aarav.espinoza@bilearner.com"/>
    <s v="WBL"/>
    <s v="Active"/>
    <s v="Part-Time"/>
    <s v="Zone C"/>
    <s v="Full-Time"/>
    <s v="Unk"/>
    <m/>
    <x v="0"/>
    <s v="Engineers"/>
    <d v="1999-12-15T00:00:00"/>
    <x v="2382"/>
    <s v="20-29"/>
    <s v="MA"/>
    <s v="Project Manager"/>
    <x v="1"/>
    <n v="51029"/>
    <s v="Hispanic"/>
    <s v="Widowed"/>
    <s v="Fully Meets"/>
    <n v="2"/>
  </r>
  <r>
    <n v="2957"/>
    <s v="Destiney"/>
    <s v="Barry"/>
    <d v="2021-02-08T00:00:00"/>
    <x v="0"/>
    <x v="0"/>
    <x v="0"/>
    <x v="0"/>
    <s v="Katherine Blanchard"/>
    <s v="destiney.barry@bilearner.com"/>
    <s v="NEL"/>
    <s v="Active"/>
    <s v="Part-Time"/>
    <s v="Zone B"/>
    <s v="Temporary"/>
    <s v="Unk"/>
    <m/>
    <x v="0"/>
    <s v="Field Operations"/>
    <d v="1960-01-13T00:00:00"/>
    <x v="2383"/>
    <s v="60-69"/>
    <s v="MA"/>
    <s v="Foreman"/>
    <x v="1"/>
    <n v="58080"/>
    <s v="Hispanic"/>
    <s v="Single"/>
    <s v="Fully Meets"/>
    <n v="1"/>
  </r>
  <r>
    <n v="2958"/>
    <s v="Ulises"/>
    <s v="Herring"/>
    <d v="2020-06-01T00:00:00"/>
    <x v="0"/>
    <x v="0"/>
    <x v="0"/>
    <x v="0"/>
    <s v="Dennis Simpson"/>
    <s v="ulises.herring@bilearner.com"/>
    <s v="PL"/>
    <s v="Active"/>
    <s v="Contract"/>
    <s v="Zone C"/>
    <s v="Full-Time"/>
    <s v="Unk"/>
    <m/>
    <x v="0"/>
    <s v="People Services"/>
    <d v="1945-04-09T00:00:00"/>
    <x v="2384"/>
    <s v="80-89"/>
    <s v="MA"/>
    <s v="Administration"/>
    <x v="1"/>
    <n v="8328"/>
    <s v="Black"/>
    <s v="Divorced"/>
    <s v="Fully Meets"/>
    <n v="4"/>
  </r>
  <r>
    <n v="2959"/>
    <s v="Marquis"/>
    <s v="Cardenas"/>
    <d v="2022-10-26T00:00:00"/>
    <x v="506"/>
    <x v="11"/>
    <x v="1"/>
    <x v="0"/>
    <s v="Mr. Justin Moore"/>
    <s v="marquis.cardenas@bilearner.com"/>
    <s v="BPC"/>
    <s v="Terminated for Cause"/>
    <s v="Part-Time"/>
    <s v="Zone A"/>
    <s v="Temporary"/>
    <s v="Resignation"/>
    <s v="Account between environmental section group."/>
    <x v="0"/>
    <s v="Aerial"/>
    <d v="1942-08-30T00:00:00"/>
    <x v="2385"/>
    <s v="80-89"/>
    <s v="MA"/>
    <s v="Lineman"/>
    <x v="1"/>
    <n v="1015"/>
    <s v="Hispanic"/>
    <s v="Widowed"/>
    <s v="Fully Meets"/>
    <n v="2"/>
  </r>
  <r>
    <n v="2960"/>
    <s v="Miya"/>
    <s v="Cruz"/>
    <d v="2019-02-12T00:00:00"/>
    <x v="133"/>
    <x v="43"/>
    <x v="1"/>
    <x v="0"/>
    <s v="Brett Davies"/>
    <s v="miya.cruz@bilearner.com"/>
    <s v="CCDR"/>
    <s v="Active"/>
    <s v="Full-Time"/>
    <s v="Zone C"/>
    <s v="Part-Time"/>
    <s v="Resignation"/>
    <s v="Vote respond prove return left strategy do blue."/>
    <x v="0"/>
    <s v="General - Con"/>
    <d v="1976-09-21T00:00:00"/>
    <x v="2386"/>
    <s v="40-49"/>
    <s v="MA"/>
    <s v="Technician"/>
    <x v="0"/>
    <n v="30280"/>
    <s v="White"/>
    <s v="Divorced"/>
    <s v="Fully Meets"/>
    <n v="2"/>
  </r>
  <r>
    <n v="2961"/>
    <s v="Erin"/>
    <s v="Floyd"/>
    <d v="2022-10-19T00:00:00"/>
    <x v="33"/>
    <x v="28"/>
    <x v="1"/>
    <x v="0"/>
    <s v="Susan Hahn"/>
    <s v="erin.floyd@bilearner.com"/>
    <s v="SVG"/>
    <s v="Active"/>
    <s v="Full-Time"/>
    <s v="Zone A"/>
    <s v="Full-Time"/>
    <s v="Voluntary"/>
    <s v="Production several care various seek."/>
    <x v="0"/>
    <s v="Field Operations"/>
    <d v="1977-12-20T00:00:00"/>
    <x v="2387"/>
    <s v="40-49"/>
    <s v="MA"/>
    <s v="Laborer"/>
    <x v="0"/>
    <n v="24889"/>
    <s v="Asian"/>
    <s v="Divorced"/>
    <s v="Fully Meets"/>
    <n v="2"/>
  </r>
  <r>
    <n v="2962"/>
    <s v="Gerald"/>
    <s v="Johnston"/>
    <d v="2019-12-12T00:00:00"/>
    <x v="0"/>
    <x v="0"/>
    <x v="0"/>
    <x v="0"/>
    <s v="Olivia Cooper"/>
    <s v="gerald.johnston@bilearner.com"/>
    <s v="EW"/>
    <s v="Active"/>
    <s v="Full-Time"/>
    <s v="Zone A"/>
    <s v="Full-Time"/>
    <s v="Unk"/>
    <m/>
    <x v="0"/>
    <s v="Engineers"/>
    <d v="1982-10-03T00:00:00"/>
    <x v="2388"/>
    <s v="40-49"/>
    <s v="MA"/>
    <s v="Technician"/>
    <x v="0"/>
    <n v="2798"/>
    <s v="Hispanic"/>
    <s v="Single"/>
    <s v="Fully Meets"/>
    <n v="1"/>
  </r>
  <r>
    <n v="2963"/>
    <s v="Kendrick"/>
    <s v="Snyder"/>
    <d v="2021-11-29T00:00:00"/>
    <x v="0"/>
    <x v="0"/>
    <x v="0"/>
    <x v="0"/>
    <s v="Dr. Victoria Perry"/>
    <s v="kendrick.snyder@bilearner.com"/>
    <s v="MSC"/>
    <s v="Active"/>
    <s v="Full-Time"/>
    <s v="Zone B"/>
    <s v="Full-Time"/>
    <s v="Unk"/>
    <m/>
    <x v="0"/>
    <s v="Field Operations"/>
    <d v="1975-09-04T00:00:00"/>
    <x v="2389"/>
    <s v="50-59"/>
    <s v="MA"/>
    <s v="Driver"/>
    <x v="1"/>
    <n v="1654"/>
    <s v="Other"/>
    <s v="Married"/>
    <s v="Fully Meets"/>
    <n v="2"/>
  </r>
  <r>
    <n v="2964"/>
    <s v="Alyssa"/>
    <s v="Proctor"/>
    <d v="2021-05-15T00:00:00"/>
    <x v="0"/>
    <x v="0"/>
    <x v="0"/>
    <x v="0"/>
    <s v="Elizabeth Fields"/>
    <s v="alyssa.proctor@bilearner.com"/>
    <s v="TNS"/>
    <s v="Active"/>
    <s v="Part-Time"/>
    <s v="Zone B"/>
    <s v="Full-Time"/>
    <s v="Unk"/>
    <m/>
    <x v="0"/>
    <s v="Field Operations"/>
    <d v="1958-06-02T00:00:00"/>
    <x v="2390"/>
    <s v="60-69"/>
    <s v="MA"/>
    <s v="Driller"/>
    <x v="0"/>
    <n v="88998"/>
    <s v="Other"/>
    <s v="Divorced"/>
    <s v="Fully Meets"/>
    <n v="2"/>
  </r>
  <r>
    <n v="2965"/>
    <s v="Manuel"/>
    <s v="Stout"/>
    <d v="2023-01-27T00:00:00"/>
    <x v="609"/>
    <x v="19"/>
    <x v="1"/>
    <x v="0"/>
    <s v="Gabriella Wilson"/>
    <s v="manuel.stout@bilearner.com"/>
    <s v="PYZ"/>
    <s v="Active"/>
    <s v="Contract"/>
    <s v="Zone B"/>
    <s v="Temporary"/>
    <s v="Involuntary"/>
    <s v="Why development even."/>
    <x v="0"/>
    <s v="Field Operations"/>
    <d v="1957-01-04T00:00:00"/>
    <x v="2391"/>
    <s v="60-69"/>
    <s v="MA"/>
    <s v="Driller"/>
    <x v="0"/>
    <n v="90813"/>
    <s v="Hispanic"/>
    <s v="Divorced"/>
    <s v="Fully Meets"/>
    <n v="1"/>
  </r>
  <r>
    <n v="2966"/>
    <s v="Joanna"/>
    <s v="Bradley"/>
    <d v="2020-07-03T00:00:00"/>
    <x v="508"/>
    <x v="6"/>
    <x v="1"/>
    <x v="0"/>
    <s v="Eric Houston"/>
    <s v="joanna.bradley@bilearner.com"/>
    <s v="WBL"/>
    <s v="Active"/>
    <s v="Full-Time"/>
    <s v="Zone A"/>
    <s v="Temporary"/>
    <s v="Voluntary"/>
    <s v="Practice school PM her help open tough."/>
    <x v="0"/>
    <s v="Aerial"/>
    <d v="1961-04-23T00:00:00"/>
    <x v="2392"/>
    <s v="60-69"/>
    <s v="MA"/>
    <s v="Laborer"/>
    <x v="1"/>
    <n v="24429"/>
    <s v="White"/>
    <s v="Divorced"/>
    <s v="Fully Meets"/>
    <n v="4"/>
  </r>
  <r>
    <n v="2967"/>
    <s v="Sade"/>
    <s v="Smith"/>
    <d v="2022-12-26T00:00:00"/>
    <x v="723"/>
    <x v="34"/>
    <x v="1"/>
    <x v="0"/>
    <s v="Paul Gonzalez"/>
    <s v="sade.smith@bilearner.com"/>
    <s v="NEL"/>
    <s v="Active"/>
    <s v="Full-Time"/>
    <s v="Zone A"/>
    <s v="Part-Time"/>
    <s v="Retirement"/>
    <s v="Defense Democrat threat professional month."/>
    <x v="0"/>
    <s v="Field Operations"/>
    <d v="1983-12-06T00:00:00"/>
    <x v="2393"/>
    <s v="40-49"/>
    <s v="MA"/>
    <s v="Administrator"/>
    <x v="0"/>
    <n v="2130"/>
    <s v="Other"/>
    <s v="Married"/>
    <s v="Fully Meets"/>
    <n v="4"/>
  </r>
  <r>
    <n v="2968"/>
    <s v="Lowan M"/>
    <s v="Biden"/>
    <d v="2018-12-23T00:00:00"/>
    <x v="0"/>
    <x v="0"/>
    <x v="0"/>
    <x v="0"/>
    <s v="Taylor Grant"/>
    <s v="lowan m.biden@bilearner.com"/>
    <s v="CCDR"/>
    <s v="Active"/>
    <s v="Part-Time"/>
    <s v="Zone B"/>
    <s v="Temporary"/>
    <s v="Unk"/>
    <m/>
    <x v="0"/>
    <s v="General - Con"/>
    <d v="1981-06-05T00:00:00"/>
    <x v="2394"/>
    <s v="40-49"/>
    <s v="MA"/>
    <s v="Technician"/>
    <x v="0"/>
    <n v="2027"/>
    <s v="Black"/>
    <s v="Single"/>
    <s v="Fully Meets"/>
    <n v="4"/>
  </r>
  <r>
    <n v="2969"/>
    <s v="Lauren"/>
    <s v="Peters"/>
    <d v="2020-09-28T00:00:00"/>
    <x v="400"/>
    <x v="14"/>
    <x v="1"/>
    <x v="2"/>
    <s v="Alexandra Riley"/>
    <s v="lauren.peters@bilearner.com"/>
    <s v="WBL"/>
    <s v="Voluntarily Terminated"/>
    <s v="Contract"/>
    <s v="Zone A"/>
    <s v="Part-Time"/>
    <s v="Voluntary"/>
    <s v="Because country common Republican perhaps garden."/>
    <x v="0"/>
    <s v="General - Con"/>
    <d v="1987-12-28T00:00:00"/>
    <x v="2395"/>
    <s v="30-39"/>
    <s v="MA"/>
    <s v="Laborer"/>
    <x v="0"/>
    <n v="1886"/>
    <s v="Hispanic"/>
    <s v="Married"/>
    <s v="Fully Meets"/>
    <n v="2"/>
  </r>
  <r>
    <n v="2970"/>
    <s v="Shenice"/>
    <s v="Gold"/>
    <d v="2020-09-16T00:00:00"/>
    <x v="320"/>
    <x v="16"/>
    <x v="1"/>
    <x v="0"/>
    <s v="Jennifer Munoz"/>
    <s v="shenice.gold@bilearner.com"/>
    <s v="MSC"/>
    <s v="Active"/>
    <s v="Full-Time"/>
    <s v="Zone B"/>
    <s v="Temporary"/>
    <s v="Voluntary"/>
    <s v="Control head ground agreement check ever."/>
    <x v="0"/>
    <s v="General - Con"/>
    <d v="1982-04-30T00:00:00"/>
    <x v="2396"/>
    <s v="40-49"/>
    <s v="MA"/>
    <s v="Clerk"/>
    <x v="0"/>
    <n v="2451"/>
    <s v="Hispanic"/>
    <s v="Widowed"/>
    <s v="Fully Meets"/>
    <n v="5"/>
  </r>
  <r>
    <n v="2971"/>
    <s v="Brigit"/>
    <s v="McCarthy"/>
    <d v="2020-02-09T00:00:00"/>
    <x v="662"/>
    <x v="10"/>
    <x v="1"/>
    <x v="2"/>
    <s v="Ian Jenkins"/>
    <s v="brigit.mccarthy@bilearner.com"/>
    <s v="TNS"/>
    <s v="Active"/>
    <s v="Contract"/>
    <s v="Zone C"/>
    <s v="Temporary"/>
    <s v="Involuntary"/>
    <s v="Sea marriage improve."/>
    <x v="0"/>
    <s v="Aerial"/>
    <d v="1996-10-07T00:00:00"/>
    <x v="2397"/>
    <s v="20-29"/>
    <s v="MA"/>
    <s v="Splicer"/>
    <x v="0"/>
    <n v="2149"/>
    <s v="White"/>
    <s v="Divorced"/>
    <s v="Fully Meets"/>
    <n v="1"/>
  </r>
  <r>
    <n v="2972"/>
    <s v="Cherly"/>
    <s v="Robinson"/>
    <d v="2023-02-13T00:00:00"/>
    <x v="0"/>
    <x v="0"/>
    <x v="0"/>
    <x v="0"/>
    <s v="Summer Figueroa"/>
    <s v="cherly.robinson@bilearner.com"/>
    <s v="TNS"/>
    <s v="Active"/>
    <s v="Full-Time"/>
    <s v="Zone B"/>
    <s v="Part-Time"/>
    <s v="Unk"/>
    <m/>
    <x v="0"/>
    <s v="General - Con"/>
    <d v="1948-04-03T00:00:00"/>
    <x v="2398"/>
    <s v="70-79"/>
    <s v="MA"/>
    <s v="Laborer"/>
    <x v="0"/>
    <n v="1460"/>
    <s v="Other"/>
    <s v="Widowed"/>
    <s v="Fully Meets"/>
    <n v="1"/>
  </r>
  <r>
    <n v="2973"/>
    <s v="Jacquelyn"/>
    <s v="Williams"/>
    <d v="2019-12-01T00:00:00"/>
    <x v="0"/>
    <x v="0"/>
    <x v="0"/>
    <x v="0"/>
    <s v="Julia Poole"/>
    <s v="jacquelyn.williams@bilearner.com"/>
    <s v="SVG"/>
    <s v="Active"/>
    <s v="Part-Time"/>
    <s v="Zone C"/>
    <s v="Part-Time"/>
    <s v="Unk"/>
    <m/>
    <x v="0"/>
    <s v="General - Con"/>
    <d v="1951-06-14T00:00:00"/>
    <x v="2399"/>
    <s v="70-79"/>
    <s v="MA"/>
    <s v="Flagger"/>
    <x v="0"/>
    <n v="2109"/>
    <s v="Other"/>
    <s v="Married"/>
    <s v="Fully Meets"/>
    <n v="5"/>
  </r>
  <r>
    <n v="2974"/>
    <s v="Kayla"/>
    <s v="Peterson"/>
    <d v="2022-11-04T00:00:00"/>
    <x v="0"/>
    <x v="0"/>
    <x v="0"/>
    <x v="0"/>
    <s v="Dawn Soto"/>
    <s v="kayla.peterson@bilearner.com"/>
    <s v="SVG"/>
    <s v="Active"/>
    <s v="Full-Time"/>
    <s v="Zone C"/>
    <s v="Part-Time"/>
    <s v="Unk"/>
    <m/>
    <x v="0"/>
    <s v="Field Operations"/>
    <d v="1945-02-06T00:00:00"/>
    <x v="1403"/>
    <s v="80-89"/>
    <s v="MA"/>
    <s v="Laborer"/>
    <x v="0"/>
    <n v="1749"/>
    <s v="Black"/>
    <s v="Single"/>
    <s v="Fully Meets"/>
    <n v="5"/>
  </r>
  <r>
    <n v="2975"/>
    <s v="Bradley J"/>
    <s v="Knapp"/>
    <d v="2021-04-14T00:00:00"/>
    <x v="240"/>
    <x v="1"/>
    <x v="1"/>
    <x v="0"/>
    <s v="Kayla Reyes"/>
    <s v="bradley j.knapp@bilearner.com"/>
    <s v="WBL"/>
    <s v="Active"/>
    <s v="Full-Time"/>
    <s v="Zone A"/>
    <s v="Temporary"/>
    <s v="Voluntary"/>
    <s v="Work around personal cover reflect including."/>
    <x v="0"/>
    <s v="Billable Consultants"/>
    <d v="1948-06-17T00:00:00"/>
    <x v="1965"/>
    <s v="70-79"/>
    <s v="MA"/>
    <s v="Engineer"/>
    <x v="1"/>
    <n v="1721"/>
    <s v="Asian"/>
    <s v="Married"/>
    <s v="Fully Meets"/>
    <n v="4"/>
  </r>
  <r>
    <n v="2976"/>
    <s v="Richard"/>
    <s v="Newman"/>
    <d v="2021-08-13T00:00:00"/>
    <x v="732"/>
    <x v="21"/>
    <x v="1"/>
    <x v="0"/>
    <s v="Jesse Bell"/>
    <s v="richard.newman@bilearner.com"/>
    <s v="TNS"/>
    <s v="Leave of Absence"/>
    <s v="Full-Time"/>
    <s v="Zone A"/>
    <s v="Temporary"/>
    <s v="Involuntary"/>
    <s v="Can end hear discuss."/>
    <x v="0"/>
    <s v="Field Operations"/>
    <d v="1992-01-19T00:00:00"/>
    <x v="2400"/>
    <s v="30-39"/>
    <s v="MA"/>
    <s v="Laborer"/>
    <x v="1"/>
    <n v="2136"/>
    <s v="Hispanic"/>
    <s v="Divorced"/>
    <s v="Fully Meets"/>
    <n v="1"/>
  </r>
  <r>
    <n v="2977"/>
    <s v="Benjamin"/>
    <s v="Burkett"/>
    <d v="2020-08-28T00:00:00"/>
    <x v="0"/>
    <x v="0"/>
    <x v="0"/>
    <x v="2"/>
    <s v="Phillip Hoffman"/>
    <s v="benjamin.burkett@bilearner.com"/>
    <s v="NEL"/>
    <s v="Active"/>
    <s v="Part-Time"/>
    <s v="Zone A"/>
    <s v="Temporary"/>
    <s v="Unk"/>
    <m/>
    <x v="0"/>
    <s v="Yard (Material Handling)"/>
    <d v="1987-12-10T00:00:00"/>
    <x v="1145"/>
    <s v="30-39"/>
    <s v="MA"/>
    <s v="Supervisor"/>
    <x v="1"/>
    <n v="1890"/>
    <s v="Black"/>
    <s v="Divorced"/>
    <s v="Fully Meets"/>
    <n v="2"/>
  </r>
  <r>
    <n v="2978"/>
    <s v="Sam"/>
    <s v="Athwal"/>
    <d v="2022-08-16T00:00:00"/>
    <x v="0"/>
    <x v="0"/>
    <x v="0"/>
    <x v="0"/>
    <s v="Jeremy Taylor"/>
    <s v="sam.athwal@bilearner.com"/>
    <s v="CCDR"/>
    <s v="Active"/>
    <s v="Full-Time"/>
    <s v="Zone C"/>
    <s v="Part-Time"/>
    <s v="Unk"/>
    <m/>
    <x v="0"/>
    <s v="Yard (Material Handling)"/>
    <d v="1981-09-11T00:00:00"/>
    <x v="2401"/>
    <s v="40-49"/>
    <s v="MA"/>
    <s v="Supervisor"/>
    <x v="1"/>
    <n v="2199"/>
    <s v="Hispanic"/>
    <s v="Divorced"/>
    <s v="Fully Meets"/>
    <n v="4"/>
  </r>
  <r>
    <n v="2979"/>
    <s v="Lauren"/>
    <s v="Mahoney"/>
    <d v="2022-02-26T00:00:00"/>
    <x v="0"/>
    <x v="0"/>
    <x v="0"/>
    <x v="0"/>
    <s v="Jeremy Lucas"/>
    <s v="lauren.mahoney@bilearner.com"/>
    <s v="PL"/>
    <s v="Active"/>
    <s v="Full-Time"/>
    <s v="Zone A"/>
    <s v="Temporary"/>
    <s v="Unk"/>
    <m/>
    <x v="0"/>
    <s v="Field Operations"/>
    <d v="2001-06-16T00:00:00"/>
    <x v="2402"/>
    <s v="20-29"/>
    <s v="MA"/>
    <s v="Laborer"/>
    <x v="0"/>
    <n v="2189"/>
    <s v="Other"/>
    <s v="Widowed"/>
    <s v="Fully Meets"/>
    <n v="2"/>
  </r>
  <r>
    <n v="2980"/>
    <s v="Theresa"/>
    <s v="Tinto"/>
    <d v="2019-12-30T00:00:00"/>
    <x v="0"/>
    <x v="0"/>
    <x v="0"/>
    <x v="0"/>
    <s v="Donna Mills"/>
    <s v="theresa.tinto@bilearner.com"/>
    <s v="SVG"/>
    <s v="Active"/>
    <s v="Part-Time"/>
    <s v="Zone A"/>
    <s v="Temporary"/>
    <s v="Unk"/>
    <m/>
    <x v="0"/>
    <s v="General - Con"/>
    <d v="1957-09-09T00:00:00"/>
    <x v="1978"/>
    <s v="60-69"/>
    <s v="MA"/>
    <s v="Technician"/>
    <x v="0"/>
    <n v="1876"/>
    <s v="Hispanic"/>
    <s v="Divorced"/>
    <s v="Fully Meets"/>
    <n v="2"/>
  </r>
  <r>
    <n v="2981"/>
    <s v="Caroline"/>
    <s v="Cierpiszewski"/>
    <d v="2022-07-23T00:00:00"/>
    <x v="431"/>
    <x v="20"/>
    <x v="1"/>
    <x v="0"/>
    <s v="Travis Andrade"/>
    <s v="caroline.cierpiszewski@bilearner.com"/>
    <s v="TNS"/>
    <s v="Active"/>
    <s v="Part-Time"/>
    <s v="Zone B"/>
    <s v="Full-Time"/>
    <s v="Voluntary"/>
    <s v="Truth young just behind social."/>
    <x v="0"/>
    <s v="Aerial"/>
    <d v="1979-12-25T00:00:00"/>
    <x v="2403"/>
    <s v="40-49"/>
    <s v="MA"/>
    <s v="Foreman"/>
    <x v="0"/>
    <n v="2044"/>
    <s v="Black"/>
    <s v="Single"/>
    <s v="Fully Meets"/>
    <n v="1"/>
  </r>
  <r>
    <n v="2982"/>
    <s v="Tanya"/>
    <s v="Foreman"/>
    <d v="2018-10-14T00:00:00"/>
    <x v="0"/>
    <x v="0"/>
    <x v="0"/>
    <x v="2"/>
    <s v="Kathy Hart"/>
    <s v="tanya.foreman@bilearner.com"/>
    <s v="WBL"/>
    <s v="Active"/>
    <s v="Full-Time"/>
    <s v="Zone B"/>
    <s v="Temporary"/>
    <s v="Unk"/>
    <m/>
    <x v="0"/>
    <s v="Field Operations"/>
    <d v="1952-01-24T00:00:00"/>
    <x v="2404"/>
    <s v="70-79"/>
    <s v="MA"/>
    <s v="Technician"/>
    <x v="0"/>
    <n v="2170"/>
    <s v="Other"/>
    <s v="Married"/>
    <s v="Fully Meets"/>
    <n v="2"/>
  </r>
  <r>
    <n v="2983"/>
    <s v="Roger"/>
    <s v="Walker"/>
    <d v="2021-02-20T00:00:00"/>
    <x v="0"/>
    <x v="0"/>
    <x v="0"/>
    <x v="2"/>
    <s v="Jeremy Alexander"/>
    <s v="roger.walker@bilearner.com"/>
    <s v="PL"/>
    <s v="Active"/>
    <s v="Full-Time"/>
    <s v="Zone C"/>
    <s v="Temporary"/>
    <s v="Unk"/>
    <m/>
    <x v="0"/>
    <s v="Splicing"/>
    <d v="1962-04-15T00:00:00"/>
    <x v="2405"/>
    <s v="60-69"/>
    <s v="MA"/>
    <s v="Lineman"/>
    <x v="1"/>
    <n v="2459"/>
    <s v="Hispanic"/>
    <s v="Widowed"/>
    <s v="Fully Meets"/>
    <n v="2"/>
  </r>
  <r>
    <n v="2984"/>
    <s v="Tayana"/>
    <s v="Jeannite"/>
    <d v="2020-03-28T00:00:00"/>
    <x v="743"/>
    <x v="20"/>
    <x v="1"/>
    <x v="2"/>
    <s v="Patricia Lowe"/>
    <s v="tayana.jeannite@bilearner.com"/>
    <s v="PYZ"/>
    <s v="Active"/>
    <s v="Contract"/>
    <s v="Zone B"/>
    <s v="Temporary"/>
    <s v="Voluntary"/>
    <s v="Skill door others out marriage cut."/>
    <x v="0"/>
    <s v="Engineers"/>
    <d v="1975-04-03T00:00:00"/>
    <x v="2406"/>
    <s v="50-59"/>
    <s v="MA"/>
    <s v="Engineer"/>
    <x v="0"/>
    <n v="1821"/>
    <s v="Black"/>
    <s v="Divorced"/>
    <s v="Fully Meets"/>
    <n v="5"/>
  </r>
  <r>
    <n v="2985"/>
    <s v="Anthony"/>
    <s v="Heitzman"/>
    <d v="2019-02-05T00:00:00"/>
    <x v="744"/>
    <x v="3"/>
    <x v="1"/>
    <x v="0"/>
    <s v="Catherine Rodriguez"/>
    <s v="anthony.heitzman@bilearner.com"/>
    <s v="SVG"/>
    <s v="Active"/>
    <s v="Contract"/>
    <s v="Zone A"/>
    <s v="Part-Time"/>
    <s v="Retirement"/>
    <s v="During administration billion."/>
    <x v="0"/>
    <s v="General - Sga"/>
    <d v="1970-09-17T00:00:00"/>
    <x v="2407"/>
    <s v="50-59"/>
    <s v="MA"/>
    <s v="Supervisor"/>
    <x v="1"/>
    <n v="2149"/>
    <s v="Hispanic"/>
    <s v="Married"/>
    <s v="Fully Meets"/>
    <n v="1"/>
  </r>
  <r>
    <n v="2986"/>
    <s v="Violeta"/>
    <s v="Ferreira"/>
    <d v="2023-04-19T00:00:00"/>
    <x v="0"/>
    <x v="0"/>
    <x v="0"/>
    <x v="0"/>
    <s v="Melinda Davidson"/>
    <s v="violeta.ferreira@bilearner.com"/>
    <s v="NEL"/>
    <s v="Active"/>
    <s v="Full-Time"/>
    <s v="Zone B"/>
    <s v="Temporary"/>
    <s v="Unk"/>
    <m/>
    <x v="0"/>
    <s v="General - Eng"/>
    <d v="1971-01-11T00:00:00"/>
    <x v="1039"/>
    <s v="50-59"/>
    <s v="MA"/>
    <s v="Coordinator"/>
    <x v="0"/>
    <n v="2176"/>
    <s v="Asian"/>
    <s v="Single"/>
    <s v="Fully Meets"/>
    <n v="1"/>
  </r>
  <r>
    <n v="2987"/>
    <s v="Geoff"/>
    <s v="Dickinson"/>
    <d v="2020-09-24T00:00:00"/>
    <x v="0"/>
    <x v="0"/>
    <x v="0"/>
    <x v="0"/>
    <s v="Nicholas Smith"/>
    <s v="geoff.dickinson@bilearner.com"/>
    <s v="TNS"/>
    <s v="Active"/>
    <s v="Contract"/>
    <s v="Zone B"/>
    <s v="Full-Time"/>
    <s v="Unk"/>
    <m/>
    <x v="0"/>
    <s v="Shop (Fleet)"/>
    <d v="1966-02-20T00:00:00"/>
    <x v="2408"/>
    <s v="50-59"/>
    <s v="MA"/>
    <s v="Welder"/>
    <x v="1"/>
    <n v="2180"/>
    <s v="Other"/>
    <s v="Single"/>
    <s v="Fully Meets"/>
    <n v="4"/>
  </r>
  <r>
    <n v="2988"/>
    <s v="Justice"/>
    <s v="Gentry"/>
    <d v="2020-11-14T00:00:00"/>
    <x v="590"/>
    <x v="2"/>
    <x v="1"/>
    <x v="0"/>
    <s v="Monica Cochran"/>
    <s v="justice.gentry@bilearner.com"/>
    <s v="MSC"/>
    <s v="Active"/>
    <s v="Full-Time"/>
    <s v="Zone A"/>
    <s v="Part-Time"/>
    <s v="Resignation"/>
    <s v="Amount particular answer show."/>
    <x v="0"/>
    <s v="General - Con"/>
    <d v="1972-01-18T00:00:00"/>
    <x v="2409"/>
    <s v="50-59"/>
    <s v="MA"/>
    <s v="Lineman"/>
    <x v="1"/>
    <n v="85255"/>
    <s v="Hispanic"/>
    <s v="Married"/>
    <s v="Fully Meets"/>
    <n v="1"/>
  </r>
  <r>
    <n v="2989"/>
    <s v="Kason"/>
    <s v="Kramer"/>
    <d v="2021-09-16T00:00:00"/>
    <x v="0"/>
    <x v="0"/>
    <x v="0"/>
    <x v="0"/>
    <s v="Brenda Duncan"/>
    <s v="kason.kramer@bilearner.com"/>
    <s v="TNS"/>
    <s v="Active"/>
    <s v="Contract"/>
    <s v="Zone B"/>
    <s v="Temporary"/>
    <s v="Unk"/>
    <m/>
    <x v="0"/>
    <s v="Engineers"/>
    <d v="1942-05-26T00:00:00"/>
    <x v="81"/>
    <s v="80-89"/>
    <s v="MA"/>
    <s v="Project Manager"/>
    <x v="0"/>
    <n v="75699"/>
    <s v="Hispanic"/>
    <s v="Widowed"/>
    <s v="Fully Meets"/>
    <n v="4"/>
  </r>
  <r>
    <n v="2990"/>
    <s v="Alfredo"/>
    <s v="Perry"/>
    <d v="2019-04-21T00:00:00"/>
    <x v="0"/>
    <x v="0"/>
    <x v="0"/>
    <x v="0"/>
    <s v="Wesley Pearson"/>
    <s v="alfredo.perry@bilearner.com"/>
    <s v="PYZ"/>
    <s v="Active"/>
    <s v="Full-Time"/>
    <s v="Zone C"/>
    <s v="Part-Time"/>
    <s v="Unk"/>
    <m/>
    <x v="0"/>
    <s v="General - Con"/>
    <d v="1999-05-28T00:00:00"/>
    <x v="2410"/>
    <s v="20-29"/>
    <s v="MA"/>
    <s v="Laborer"/>
    <x v="0"/>
    <n v="64116"/>
    <s v="White"/>
    <s v="Single"/>
    <s v="Fully Meets"/>
    <n v="2"/>
  </r>
  <r>
    <n v="2991"/>
    <s v="Skyler"/>
    <s v="Drake"/>
    <d v="2020-03-13T00:00:00"/>
    <x v="0"/>
    <x v="0"/>
    <x v="0"/>
    <x v="0"/>
    <s v="Daniel Rowe"/>
    <s v="skyler.drake@bilearner.com"/>
    <s v="WBL"/>
    <s v="Active"/>
    <s v="Contract"/>
    <s v="Zone A"/>
    <s v="Full-Time"/>
    <s v="Unk"/>
    <m/>
    <x v="0"/>
    <s v="General - Con"/>
    <d v="1999-03-17T00:00:00"/>
    <x v="2411"/>
    <s v="20-29"/>
    <s v="MA"/>
    <s v="Technician"/>
    <x v="0"/>
    <n v="5676"/>
    <s v="White"/>
    <s v="Single"/>
    <s v="Exceeds"/>
    <n v="2"/>
  </r>
  <r>
    <n v="2992"/>
    <s v="Moshe"/>
    <s v="Copeland"/>
    <d v="2022-04-16T00:00:00"/>
    <x v="404"/>
    <x v="14"/>
    <x v="1"/>
    <x v="0"/>
    <s v="Brittney Stone"/>
    <s v="moshe.copeland@bilearner.com"/>
    <s v="NEL"/>
    <s v="Active"/>
    <s v="Full-Time"/>
    <s v="Zone A"/>
    <s v="Part-Time"/>
    <s v="Resignation"/>
    <s v="Example see table the."/>
    <x v="0"/>
    <s v="Field Operations"/>
    <d v="1973-10-18T00:00:00"/>
    <x v="2412"/>
    <s v="50-59"/>
    <s v="MA"/>
    <s v="Laborer"/>
    <x v="0"/>
    <n v="59966"/>
    <s v="Asian"/>
    <s v="Married"/>
    <s v="Fully Meets"/>
    <n v="4"/>
  </r>
  <r>
    <n v="2993"/>
    <s v="Harley"/>
    <s v="Nunez"/>
    <d v="2019-03-18T00:00:00"/>
    <x v="406"/>
    <x v="25"/>
    <x v="1"/>
    <x v="0"/>
    <s v="Pamela Suarez"/>
    <s v="harley.nunez@bilearner.com"/>
    <s v="PL"/>
    <s v="Active"/>
    <s v="Full-Time"/>
    <s v="Zone A"/>
    <s v="Full-Time"/>
    <s v="Involuntary"/>
    <s v="Risk test morning lawyer."/>
    <x v="0"/>
    <s v="General - Con"/>
    <d v="1946-01-07T00:00:00"/>
    <x v="2413"/>
    <s v="70-79"/>
    <s v="MA"/>
    <s v="Technician"/>
    <x v="1"/>
    <n v="81311"/>
    <s v="White"/>
    <s v="Widowed"/>
    <s v="Fully Meets"/>
    <n v="4"/>
  </r>
  <r>
    <n v="2994"/>
    <s v="Sammy"/>
    <s v="Walter"/>
    <d v="2022-02-18T00:00:00"/>
    <x v="0"/>
    <x v="0"/>
    <x v="0"/>
    <x v="0"/>
    <s v="Tiffany Smith"/>
    <s v="sammy.walter@bilearner.com"/>
    <s v="BPC"/>
    <s v="Active"/>
    <s v="Part-Time"/>
    <s v="Zone B"/>
    <s v="Temporary"/>
    <s v="Unk"/>
    <m/>
    <x v="0"/>
    <s v="Engineers"/>
    <d v="1953-05-10T00:00:00"/>
    <x v="2232"/>
    <s v="70-79"/>
    <s v="MA"/>
    <s v="Engineer"/>
    <x v="1"/>
    <n v="14098"/>
    <s v="Other"/>
    <s v="Married"/>
    <s v="Fully Meets"/>
    <n v="4"/>
  </r>
  <r>
    <n v="2995"/>
    <s v="Ronnie"/>
    <s v="Haas"/>
    <d v="2018-09-03T00:00:00"/>
    <x v="745"/>
    <x v="8"/>
    <x v="1"/>
    <x v="0"/>
    <s v="Jason Huber"/>
    <s v="ronnie.haas@bilearner.com"/>
    <s v="CCDR"/>
    <s v="Active"/>
    <s v="Full-Time"/>
    <s v="Zone A"/>
    <s v="Full-Time"/>
    <s v="Resignation"/>
    <s v="Training party upon."/>
    <x v="0"/>
    <s v="General - Con"/>
    <d v="1954-10-17T00:00:00"/>
    <x v="2414"/>
    <s v="70-79"/>
    <s v="MA"/>
    <s v="Technician"/>
    <x v="1"/>
    <n v="43823"/>
    <s v="Other"/>
    <s v="Single"/>
    <s v="Needs Improvement"/>
    <n v="4"/>
  </r>
  <r>
    <n v="2996"/>
    <s v="Kira"/>
    <s v="Robertson"/>
    <d v="2022-06-15T00:00:00"/>
    <x v="650"/>
    <x v="8"/>
    <x v="1"/>
    <x v="0"/>
    <s v="Zachary Hill"/>
    <s v="kira.robertson@bilearner.com"/>
    <s v="SVG"/>
    <s v="Active"/>
    <s v="Contract"/>
    <s v="Zone B"/>
    <s v="Temporary"/>
    <s v="Involuntary"/>
    <s v="Tv fact life everybody picture case."/>
    <x v="0"/>
    <s v="General - Con"/>
    <d v="1989-09-30T00:00:00"/>
    <x v="2415"/>
    <s v="30-39"/>
    <s v="MA"/>
    <s v="Locator"/>
    <x v="0"/>
    <n v="30175"/>
    <s v="Other"/>
    <s v="Widowed"/>
    <s v="Fully Meets"/>
    <n v="4"/>
  </r>
  <r>
    <n v="2997"/>
    <s v="Jaqueline"/>
    <s v="Ford"/>
    <d v="2022-02-14T00:00:00"/>
    <x v="0"/>
    <x v="0"/>
    <x v="0"/>
    <x v="0"/>
    <s v="Danny Young"/>
    <s v="jaqueline.ford@bilearner.com"/>
    <s v="EW"/>
    <s v="Active"/>
    <s v="Contract"/>
    <s v="Zone B"/>
    <s v="Part-Time"/>
    <s v="Unk"/>
    <m/>
    <x v="0"/>
    <s v="General - Con"/>
    <d v="1985-06-30T00:00:00"/>
    <x v="890"/>
    <s v="40-49"/>
    <s v="MA"/>
    <s v="Operator"/>
    <x v="0"/>
    <n v="14649"/>
    <s v="Other"/>
    <s v="Married"/>
    <s v="Fully Meets"/>
    <n v="2"/>
  </r>
  <r>
    <n v="2998"/>
    <s v="Trace"/>
    <s v="Cherry"/>
    <d v="2023-07-09T00:00:00"/>
    <x v="0"/>
    <x v="0"/>
    <x v="0"/>
    <x v="0"/>
    <s v="Kenneth Huff"/>
    <s v="trace.cherry@bilearner.com"/>
    <s v="MSC"/>
    <s v="Active"/>
    <s v="Contract"/>
    <s v="Zone C"/>
    <s v="Part-Time"/>
    <s v="Unk"/>
    <m/>
    <x v="0"/>
    <s v="General - Con"/>
    <d v="1968-06-02T00:00:00"/>
    <x v="2416"/>
    <s v="50-59"/>
    <s v="MA"/>
    <s v="Groundman"/>
    <x v="1"/>
    <n v="19677"/>
    <s v="White"/>
    <s v="Widowed"/>
    <s v="Needs Improvement"/>
    <n v="1"/>
  </r>
  <r>
    <n v="2999"/>
    <s v="Travis"/>
    <s v="Cardenas"/>
    <d v="2018-10-28T00:00:00"/>
    <x v="746"/>
    <x v="28"/>
    <x v="1"/>
    <x v="0"/>
    <s v="Charles Brock"/>
    <s v="travis.cardenas@bilearner.com"/>
    <s v="TNS"/>
    <s v="Active"/>
    <s v="Contract"/>
    <s v="Zone B"/>
    <s v="Part-Time"/>
    <s v="Voluntary"/>
    <s v="Dream return commercial. Gas will interview."/>
    <x v="0"/>
    <s v="Field Operations"/>
    <d v="1970-03-16T00:00:00"/>
    <x v="2417"/>
    <s v="50-59"/>
    <s v="MA"/>
    <s v="Project Manager"/>
    <x v="1"/>
    <n v="3588"/>
    <s v="Asian"/>
    <s v="Divorced"/>
    <s v="Fully Meets"/>
    <n v="2"/>
  </r>
  <r>
    <n v="3000"/>
    <s v="Reyna"/>
    <s v="Hicks"/>
    <d v="2022-07-09T00:00:00"/>
    <x v="0"/>
    <x v="0"/>
    <x v="0"/>
    <x v="0"/>
    <s v="Lori Morton"/>
    <s v="reyna.hicks@bilearner.com"/>
    <s v="PYZ"/>
    <s v="Active"/>
    <s v="Contract"/>
    <s v="Zone B"/>
    <s v="Full-Time"/>
    <s v="Unk"/>
    <m/>
    <x v="0"/>
    <s v="Isp"/>
    <d v="1973-09-27T00:00:00"/>
    <x v="2418"/>
    <s v="50-59"/>
    <s v="MA"/>
    <s v="Technician"/>
    <x v="1"/>
    <n v="52789"/>
    <s v="Other"/>
    <s v="Single"/>
    <s v="Fully Meets"/>
    <n v="1"/>
  </r>
  <r>
    <n v="3001"/>
    <s v="Trent"/>
    <s v="Sandoval"/>
    <d v="2018-09-27T00:00:00"/>
    <x v="122"/>
    <x v="43"/>
    <x v="1"/>
    <x v="0"/>
    <s v="Thomas Nguyen"/>
    <s v="trent.sandoval@bilearner.com"/>
    <s v="WBL"/>
    <s v="Active"/>
    <s v="Full-Time"/>
    <s v="Zone C"/>
    <s v="Part-Time"/>
    <s v="Retirement"/>
    <s v="Pick memory station mother process election."/>
    <x v="0"/>
    <s v="General - Con"/>
    <d v="1942-10-15T00:00:00"/>
    <x v="2419"/>
    <s v="80-89"/>
    <s v="MA"/>
    <s v="Laborer"/>
    <x v="1"/>
    <n v="5140"/>
    <s v="Asian"/>
    <s v="Widowed"/>
    <s v="Fully Meets"/>
    <n v="5"/>
  </r>
  <r>
    <n v="3002"/>
    <s v="Reginald"/>
    <s v="Dougherty"/>
    <d v="2020-10-27T00:00:00"/>
    <x v="0"/>
    <x v="0"/>
    <x v="0"/>
    <x v="2"/>
    <s v="Miss Angel Elliott"/>
    <s v="reginald.dougherty@bilearner.com"/>
    <s v="BPC"/>
    <s v="Active"/>
    <s v="Full-Time"/>
    <s v="Zone A"/>
    <s v="Part-Time"/>
    <s v="Unk"/>
    <m/>
    <x v="0"/>
    <s v="General - Con"/>
    <d v="1991-05-16T00:00:00"/>
    <x v="2420"/>
    <s v="30-39"/>
    <s v="MA"/>
    <s v="Laborer"/>
    <x v="0"/>
    <n v="55498"/>
    <s v="White"/>
    <s v="Widowed"/>
    <s v="Fully Meets"/>
    <n v="2"/>
  </r>
  <r>
    <n v="3003"/>
    <s v="Paul"/>
    <s v="Greer"/>
    <d v="2021-10-01T00:00:00"/>
    <x v="0"/>
    <x v="0"/>
    <x v="0"/>
    <x v="2"/>
    <s v="Dwayne Johnson"/>
    <s v="paul.greer@bilearner.com"/>
    <s v="CCDR"/>
    <s v="Active"/>
    <s v="Full-Time"/>
    <s v="Zone A"/>
    <s v="Part-Time"/>
    <s v="Unk"/>
    <m/>
    <x v="0"/>
    <s v="Field Operations"/>
    <d v="1990-08-31T00:00:00"/>
    <x v="1676"/>
    <s v="30-39"/>
    <s v="MA"/>
    <s v="Groundman"/>
    <x v="0"/>
    <n v="40722"/>
    <s v="Other"/>
    <s v="Single"/>
    <s v="Fully Meets"/>
    <n v="5"/>
  </r>
  <r>
    <n v="3004"/>
    <s v="Tiara"/>
    <s v="Velez"/>
    <d v="2019-08-29T00:00:00"/>
    <x v="710"/>
    <x v="42"/>
    <x v="1"/>
    <x v="2"/>
    <s v="Lisa Walters"/>
    <s v="tiara.velez@bilearner.com"/>
    <s v="EW"/>
    <s v="Active"/>
    <s v="Full-Time"/>
    <s v="Zone B"/>
    <s v="Full-Time"/>
    <s v="Retirement"/>
    <s v="Most since article thousand."/>
    <x v="0"/>
    <s v="General - Con"/>
    <d v="1996-01-24T00:00:00"/>
    <x v="2421"/>
    <s v="20-29"/>
    <s v="MA"/>
    <s v="Laborer"/>
    <x v="0"/>
    <n v="77466"/>
    <s v="Asian"/>
    <s v="Divorced"/>
    <s v="Fully Meets"/>
    <n v="5"/>
  </r>
  <r>
    <n v="3005"/>
    <s v="Mareli"/>
    <s v="Wilson"/>
    <d v="2020-12-29T00:00:00"/>
    <x v="0"/>
    <x v="0"/>
    <x v="0"/>
    <x v="2"/>
    <s v="Brandon Coleman"/>
    <s v="mareli.wilson@bilearner.com"/>
    <s v="MSC"/>
    <s v="Active"/>
    <s v="Contract"/>
    <s v="Zone C"/>
    <s v="Part-Time"/>
    <s v="Unk"/>
    <m/>
    <x v="0"/>
    <s v="General - Con"/>
    <d v="1943-01-20T00:00:00"/>
    <x v="2422"/>
    <s v="80-89"/>
    <s v="MA"/>
    <s v="Technician"/>
    <x v="0"/>
    <n v="57657"/>
    <s v="Hispanic"/>
    <s v="Widowed"/>
    <s v="Fully Meets"/>
    <n v="2"/>
  </r>
  <r>
    <n v="3006"/>
    <s v="Efrain"/>
    <s v="Underwood"/>
    <d v="2022-10-04T00:00:00"/>
    <x v="0"/>
    <x v="0"/>
    <x v="0"/>
    <x v="2"/>
    <s v="Michael Smith"/>
    <s v="efrain.underwood@bilearner.com"/>
    <s v="NEL"/>
    <s v="Active"/>
    <s v="Part-Time"/>
    <s v="Zone C"/>
    <s v="Full-Time"/>
    <s v="Unk"/>
    <m/>
    <x v="0"/>
    <s v="Field Operations"/>
    <d v="1968-07-26T00:00:00"/>
    <x v="2423"/>
    <s v="50-59"/>
    <s v="MA"/>
    <s v="Laborer"/>
    <x v="0"/>
    <n v="88958"/>
    <s v="Asian"/>
    <s v="Single"/>
    <s v="Fully Meets"/>
    <n v="1"/>
  </r>
  <r>
    <n v="3007"/>
    <s v="Madeline"/>
    <s v="Powell"/>
    <d v="2019-03-21T00:00:00"/>
    <x v="157"/>
    <x v="55"/>
    <x v="1"/>
    <x v="2"/>
    <s v="Gabriela Boyd"/>
    <s v="madeline.powell@bilearner.com"/>
    <s v="PL"/>
    <s v="Active"/>
    <s v="Part-Time"/>
    <s v="Zone A"/>
    <s v="Full-Time"/>
    <s v="Resignation"/>
    <s v="Stock professor pattern turn attention news."/>
    <x v="0"/>
    <s v="General - Con"/>
    <d v="1949-10-13T00:00:00"/>
    <x v="2424"/>
    <s v="70-79"/>
    <s v="MA"/>
    <s v="Technician"/>
    <x v="0"/>
    <n v="22812"/>
    <s v="Black"/>
    <s v="Married"/>
    <s v="Fully Meets"/>
    <n v="2"/>
  </r>
  <r>
    <n v="3008"/>
    <s v="Alfred"/>
    <s v="Goodman"/>
    <d v="2020-04-03T00:00:00"/>
    <x v="648"/>
    <x v="13"/>
    <x v="1"/>
    <x v="2"/>
    <s v="Kevin Robertson"/>
    <s v="alfred.goodman@bilearner.com"/>
    <s v="PYZ"/>
    <s v="Active"/>
    <s v="Full-Time"/>
    <s v="Zone A"/>
    <s v="Full-Time"/>
    <s v="Involuntary"/>
    <s v="Stuff campaign any huge you kid cup."/>
    <x v="0"/>
    <s v="General - Sga"/>
    <d v="1977-03-06T00:00:00"/>
    <x v="2425"/>
    <s v="40-49"/>
    <s v="MA"/>
    <s v="Construction Manager"/>
    <x v="0"/>
    <n v="96960"/>
    <s v="Black"/>
    <s v="Widowed"/>
    <s v="Fully Meets"/>
    <n v="4"/>
  </r>
  <r>
    <n v="3009"/>
    <s v="Aracely"/>
    <s v="Kelly"/>
    <d v="2019-06-02T00:00:00"/>
    <x v="747"/>
    <x v="7"/>
    <x v="1"/>
    <x v="0"/>
    <s v="Tony Moyer"/>
    <s v="aracely.kelly@bilearner.com"/>
    <s v="EW"/>
    <s v="Active"/>
    <s v="Part-Time"/>
    <s v="Zone C"/>
    <s v="Part-Time"/>
    <s v="Resignation"/>
    <s v="Avoid so despite. Risk bill cause school off."/>
    <x v="0"/>
    <s v="Billable Consultants"/>
    <d v="1997-05-01T00:00:00"/>
    <x v="2426"/>
    <s v="20-29"/>
    <s v="MA"/>
    <s v="Engineer"/>
    <x v="1"/>
    <n v="14887"/>
    <s v="White"/>
    <s v="Married"/>
    <s v="Fully Meets"/>
    <n v="2"/>
  </r>
  <r>
    <n v="3010"/>
    <s v="Morgan"/>
    <s v="Velazquez"/>
    <d v="2019-05-31T00:00:00"/>
    <x v="748"/>
    <x v="22"/>
    <x v="1"/>
    <x v="0"/>
    <s v="Heidi Ruiz"/>
    <s v="morgan.velazquez@bilearner.com"/>
    <s v="MSC"/>
    <s v="Leave of Absence"/>
    <s v="Part-Time"/>
    <s v="Zone C"/>
    <s v="Temporary"/>
    <s v="Retirement"/>
    <s v="Billion provide season another."/>
    <x v="0"/>
    <s v="General - Con"/>
    <d v="1947-03-15T00:00:00"/>
    <x v="2427"/>
    <s v="70-79"/>
    <s v="MA"/>
    <s v="Flagger"/>
    <x v="1"/>
    <n v="33080"/>
    <s v="Other"/>
    <s v="Married"/>
    <s v="Fully Meets"/>
    <n v="1"/>
  </r>
  <r>
    <n v="3011"/>
    <s v="Isla"/>
    <s v="Becker"/>
    <d v="2020-01-06T00:00:00"/>
    <x v="263"/>
    <x v="19"/>
    <x v="1"/>
    <x v="0"/>
    <s v="Valerie Gallagher"/>
    <s v="isla.becker@bilearner.com"/>
    <s v="TNS"/>
    <s v="Leave of Absence"/>
    <s v="Part-Time"/>
    <s v="Zone A"/>
    <s v="Full-Time"/>
    <s v="Involuntary"/>
    <s v="Affect organization we organization well sense."/>
    <x v="0"/>
    <s v="Engineers"/>
    <d v="1954-02-11T00:00:00"/>
    <x v="796"/>
    <s v="70-79"/>
    <s v="MA"/>
    <s v="Engineer"/>
    <x v="0"/>
    <n v="51348"/>
    <s v="Hispanic"/>
    <s v="Widowed"/>
    <s v="Fully Meets"/>
    <n v="5"/>
  </r>
  <r>
    <n v="3012"/>
    <s v="Scott"/>
    <s v="Sanford"/>
    <d v="2018-08-19T00:00:00"/>
    <x v="749"/>
    <x v="31"/>
    <x v="1"/>
    <x v="0"/>
    <s v="Walter Sanchez"/>
    <s v="scott.sanford@bilearner.com"/>
    <s v="BPC"/>
    <s v="Leave of Absence"/>
    <s v="Contract"/>
    <s v="Zone A"/>
    <s v="Temporary"/>
    <s v="Retirement"/>
    <s v="Room force them drop catch. Consumer why rock."/>
    <x v="0"/>
    <s v="General - Sga"/>
    <d v="1950-05-28T00:00:00"/>
    <x v="2428"/>
    <s v="70-79"/>
    <s v="MA"/>
    <s v="Manager"/>
    <x v="0"/>
    <n v="3143"/>
    <s v="Asian"/>
    <s v="Single"/>
    <s v="Exceeds"/>
    <n v="1"/>
  </r>
  <r>
    <n v="3013"/>
    <s v="Deja"/>
    <s v="Ritter"/>
    <d v="2019-05-18T00:00:00"/>
    <x v="0"/>
    <x v="0"/>
    <x v="0"/>
    <x v="0"/>
    <s v="Misty Preston"/>
    <s v="deja.ritter@bilearner.com"/>
    <s v="CCDR"/>
    <s v="Active"/>
    <s v="Full-Time"/>
    <s v="Zone C"/>
    <s v="Full-Time"/>
    <s v="Unk"/>
    <m/>
    <x v="0"/>
    <s v="Splicing"/>
    <d v="1982-03-25T00:00:00"/>
    <x v="2429"/>
    <s v="40-49"/>
    <s v="MA"/>
    <s v="Splicer"/>
    <x v="0"/>
    <n v="35422"/>
    <s v="Asian"/>
    <s v="Widowed"/>
    <s v="PIP"/>
    <n v="1"/>
  </r>
  <r>
    <n v="3014"/>
    <s v="Amelia"/>
    <s v="Gamble"/>
    <d v="2022-11-23T00:00:00"/>
    <x v="750"/>
    <x v="11"/>
    <x v="1"/>
    <x v="0"/>
    <s v="Danielle Long"/>
    <s v="amelia.gamble@bilearner.com"/>
    <s v="EW"/>
    <s v="Active"/>
    <s v="Contract"/>
    <s v="Zone B"/>
    <s v="Temporary"/>
    <s v="Resignation"/>
    <s v="Bring guy religious week second technology."/>
    <x v="0"/>
    <s v="Field Operations"/>
    <d v="1967-07-17T00:00:00"/>
    <x v="2430"/>
    <s v="50-59"/>
    <s v="MA"/>
    <s v="Flagger"/>
    <x v="1"/>
    <n v="81914"/>
    <s v="Hispanic"/>
    <s v="Single"/>
    <s v="PIP"/>
    <n v="2"/>
  </r>
  <r>
    <n v="3015"/>
    <s v="Pranav"/>
    <s v="Middleton"/>
    <d v="2020-12-02T00:00:00"/>
    <x v="0"/>
    <x v="0"/>
    <x v="0"/>
    <x v="0"/>
    <s v="Michael Hendricks"/>
    <s v="pranav.middleton@bilearner.com"/>
    <s v="MSC"/>
    <s v="Active"/>
    <s v="Part-Time"/>
    <s v="Zone C"/>
    <s v="Part-Time"/>
    <s v="Unk"/>
    <m/>
    <x v="0"/>
    <s v="General - Sga"/>
    <d v="1976-06-14T00:00:00"/>
    <x v="2431"/>
    <s v="40-49"/>
    <s v="MA"/>
    <s v="Clerk"/>
    <x v="1"/>
    <n v="56005"/>
    <s v="Hispanic"/>
    <s v="Single"/>
    <s v="PIP"/>
    <n v="2"/>
  </r>
  <r>
    <n v="3016"/>
    <s v="Moshe"/>
    <s v="Hunter"/>
    <d v="2022-01-05T00:00:00"/>
    <x v="0"/>
    <x v="0"/>
    <x v="0"/>
    <x v="0"/>
    <s v="Ashley Hill"/>
    <s v="moshe.hunter@bilearner.com"/>
    <s v="NEL"/>
    <s v="Active"/>
    <s v="Part-Time"/>
    <s v="Zone A"/>
    <s v="Part-Time"/>
    <s v="Unk"/>
    <m/>
    <x v="0"/>
    <s v="Finance &amp; Accounting"/>
    <d v="2000-07-02T00:00:00"/>
    <x v="852"/>
    <s v="20-29"/>
    <s v="MA"/>
    <s v="Accounting"/>
    <x v="1"/>
    <n v="19295"/>
    <s v="Black"/>
    <s v="Widowed"/>
    <s v="PIP"/>
    <n v="4"/>
  </r>
  <r>
    <n v="3017"/>
    <s v="Arjun"/>
    <s v="Gibson"/>
    <d v="2023-04-16T00:00:00"/>
    <x v="300"/>
    <x v="19"/>
    <x v="1"/>
    <x v="0"/>
    <s v="Douglas Washington"/>
    <s v="arjun.gibson@bilearner.com"/>
    <s v="PL"/>
    <s v="Active"/>
    <s v="Full-Time"/>
    <s v="Zone B"/>
    <s v="Full-Time"/>
    <s v="Voluntary"/>
    <s v="Money few season own goal social."/>
    <x v="0"/>
    <s v="Field Operations"/>
    <d v="1994-12-12T00:00:00"/>
    <x v="2432"/>
    <s v="30-39"/>
    <s v="MA"/>
    <s v="Laborer"/>
    <x v="0"/>
    <n v="89360"/>
    <s v="Other"/>
    <s v="Divorced"/>
    <s v="PIP"/>
    <n v="5"/>
  </r>
  <r>
    <n v="3018"/>
    <s v="Alaina"/>
    <s v="Jenkins"/>
    <d v="2020-10-10T00:00:00"/>
    <x v="380"/>
    <x v="30"/>
    <x v="1"/>
    <x v="0"/>
    <s v="John Jordan"/>
    <s v="alaina.jenkins@bilearner.com"/>
    <s v="PYZ"/>
    <s v="Active"/>
    <s v="Contract"/>
    <s v="Zone C"/>
    <s v="Part-Time"/>
    <s v="Retirement"/>
    <s v="Thank person level north none analysis its."/>
    <x v="0"/>
    <s v="Project Management - Con"/>
    <d v="1974-06-13T00:00:00"/>
    <x v="2433"/>
    <s v="50-59"/>
    <s v="MA"/>
    <s v="Manager"/>
    <x v="0"/>
    <n v="77355"/>
    <s v="Black"/>
    <s v="Widowed"/>
    <s v="PIP"/>
    <n v="2"/>
  </r>
  <r>
    <n v="3019"/>
    <s v="Elyse"/>
    <s v="Morrow"/>
    <d v="2022-04-15T00:00:00"/>
    <x v="143"/>
    <x v="1"/>
    <x v="1"/>
    <x v="0"/>
    <s v="Thomas Humphrey"/>
    <s v="elyse.morrow@bilearner.com"/>
    <s v="SVG"/>
    <s v="Active"/>
    <s v="Contract"/>
    <s v="Zone B"/>
    <s v="Full-Time"/>
    <s v="Voluntary"/>
    <s v="Create budget ground foot action note may."/>
    <x v="0"/>
    <s v="Finance &amp; Accounting"/>
    <d v="1979-09-21T00:00:00"/>
    <x v="2434"/>
    <s v="40-49"/>
    <s v="MA"/>
    <s v="Administrative"/>
    <x v="0"/>
    <n v="26467"/>
    <s v="Asian"/>
    <s v="Married"/>
    <s v="PIP"/>
    <n v="2"/>
  </r>
  <r>
    <n v="3020"/>
    <s v="Lincoln"/>
    <s v="Brady"/>
    <d v="2023-07-25T00:00:00"/>
    <x v="0"/>
    <x v="0"/>
    <x v="0"/>
    <x v="0"/>
    <s v="Paula Perez"/>
    <s v="lincoln.brady@bilearner.com"/>
    <s v="TNS"/>
    <s v="Active"/>
    <s v="Part-Time"/>
    <s v="Zone C"/>
    <s v="Part-Time"/>
    <s v="Unk"/>
    <m/>
    <x v="0"/>
    <s v="General - Con"/>
    <d v="1944-01-07T00:00:00"/>
    <x v="2435"/>
    <s v="80-89"/>
    <s v="MA"/>
    <s v="Technician"/>
    <x v="1"/>
    <n v="8903"/>
    <s v="Black"/>
    <s v="Widowed"/>
    <s v="PIP"/>
    <n v="2"/>
  </r>
  <r>
    <n v="3021"/>
    <s v="Allisson"/>
    <s v="Braun"/>
    <d v="2020-08-31T00:00:00"/>
    <x v="0"/>
    <x v="0"/>
    <x v="0"/>
    <x v="0"/>
    <s v="Scott Torres"/>
    <s v="allisson.braun@bilearner.com"/>
    <s v="WBL"/>
    <s v="Active"/>
    <s v="Contract"/>
    <s v="Zone A"/>
    <s v="Temporary"/>
    <s v="Unk"/>
    <m/>
    <x v="0"/>
    <s v="Wireline Construction"/>
    <d v="1987-05-14T00:00:00"/>
    <x v="40"/>
    <s v="30-39"/>
    <s v="MA"/>
    <s v="Administrative"/>
    <x v="1"/>
    <n v="95247"/>
    <s v="Other"/>
    <s v="Single"/>
    <s v="PIP"/>
    <n v="2"/>
  </r>
  <r>
    <n v="3022"/>
    <s v="Leonel"/>
    <s v="Chang"/>
    <d v="2018-10-10T00:00:00"/>
    <x v="751"/>
    <x v="23"/>
    <x v="1"/>
    <x v="0"/>
    <s v="Miguel Rodgers"/>
    <s v="leonel.chang@bilearner.com"/>
    <s v="BPC"/>
    <s v="Active"/>
    <s v="Full-Time"/>
    <s v="Zone C"/>
    <s v="Full-Time"/>
    <s v="Retirement"/>
    <s v="In business challenge rock environment."/>
    <x v="0"/>
    <s v="Splicing"/>
    <d v="1976-07-16T00:00:00"/>
    <x v="2436"/>
    <s v="40-49"/>
    <s v="MA"/>
    <s v="Laborer"/>
    <x v="1"/>
    <n v="23955"/>
    <s v="Other"/>
    <s v="Married"/>
    <s v="PIP"/>
    <n v="1"/>
  </r>
  <r>
    <n v="3023"/>
    <s v="Marshall"/>
    <s v="Lucas"/>
    <d v="2019-01-15T00:00:00"/>
    <x v="303"/>
    <x v="2"/>
    <x v="1"/>
    <x v="2"/>
    <s v="Grant Brooks"/>
    <s v="marshall.lucas@bilearner.com"/>
    <s v="TNS"/>
    <s v="Voluntarily Terminated"/>
    <s v="Contract"/>
    <s v="Zone B"/>
    <s v="Part-Time"/>
    <s v="Retirement"/>
    <s v="Personal themselves institution record."/>
    <x v="0"/>
    <s v="General - Con"/>
    <d v="1958-01-30T00:00:00"/>
    <x v="2437"/>
    <s v="60-69"/>
    <s v="MA"/>
    <s v="Technician"/>
    <x v="0"/>
    <n v="46410"/>
    <s v="Black"/>
    <s v="Widowed"/>
    <s v="PIP"/>
    <n v="2"/>
  </r>
  <r>
    <n v="3024"/>
    <s v="Haiden"/>
    <s v="Scott"/>
    <d v="2021-12-26T00:00:00"/>
    <x v="0"/>
    <x v="0"/>
    <x v="0"/>
    <x v="2"/>
    <s v="Kristina Jackson"/>
    <s v="haiden.scott@bilearner.com"/>
    <s v="BPC"/>
    <s v="Active"/>
    <s v="Contract"/>
    <s v="Zone A"/>
    <s v="Full-Time"/>
    <s v="Unk"/>
    <m/>
    <x v="0"/>
    <s v="Project Management - Con"/>
    <d v="1962-03-28T00:00:00"/>
    <x v="2438"/>
    <s v="60-69"/>
    <s v="MA"/>
    <s v="Supervisor"/>
    <x v="0"/>
    <n v="51804"/>
    <s v="Hispanic"/>
    <s v="Widowed"/>
    <s v="Fully Meets"/>
    <n v="2"/>
  </r>
  <r>
    <n v="3025"/>
    <s v="Kyan"/>
    <s v="Miranda"/>
    <d v="2022-05-23T00:00:00"/>
    <x v="0"/>
    <x v="0"/>
    <x v="0"/>
    <x v="2"/>
    <s v="Melissa Stuart"/>
    <s v="kyan.miranda@bilearner.com"/>
    <s v="CCDR"/>
    <s v="Active"/>
    <s v="Contract"/>
    <s v="Zone C"/>
    <s v="Temporary"/>
    <s v="Unk"/>
    <m/>
    <x v="0"/>
    <s v="Project Management - Con"/>
    <d v="1999-03-29T00:00:00"/>
    <x v="2439"/>
    <s v="20-29"/>
    <s v="MA"/>
    <s v="Technician"/>
    <x v="0"/>
    <n v="10677"/>
    <s v="Black"/>
    <s v="Married"/>
    <s v="Fully Meets"/>
    <n v="1"/>
  </r>
  <r>
    <n v="3026"/>
    <s v="Ayanna"/>
    <s v="Garrison"/>
    <d v="2022-08-23T00:00:00"/>
    <x v="0"/>
    <x v="0"/>
    <x v="0"/>
    <x v="2"/>
    <s v="Deborah Lopez"/>
    <s v="ayanna.garrison@bilearner.com"/>
    <s v="EW"/>
    <s v="Active"/>
    <s v="Contract"/>
    <s v="Zone C"/>
    <s v="Part-Time"/>
    <s v="Unk"/>
    <m/>
    <x v="0"/>
    <s v="Project Management - Con"/>
    <d v="1943-08-05T00:00:00"/>
    <x v="2440"/>
    <s v="80-89"/>
    <s v="MA"/>
    <s v="Lineman"/>
    <x v="0"/>
    <n v="80801"/>
    <s v="Asian"/>
    <s v="Divorced"/>
    <s v="Fully Meets"/>
    <n v="2"/>
  </r>
  <r>
    <n v="3027"/>
    <s v="Alan"/>
    <s v="Woods"/>
    <d v="2023-05-27T00:00:00"/>
    <x v="220"/>
    <x v="8"/>
    <x v="1"/>
    <x v="2"/>
    <s v="Erin George"/>
    <s v="alan.woods@bilearner.com"/>
    <s v="MSC"/>
    <s v="Active"/>
    <s v="Part-Time"/>
    <s v="Zone A"/>
    <s v="Full-Time"/>
    <s v="Voluntary"/>
    <s v="Me who grow similar realize."/>
    <x v="0"/>
    <s v="General - Eng"/>
    <d v="1943-05-08T00:00:00"/>
    <x v="2441"/>
    <s v="80-89"/>
    <s v="MA"/>
    <s v="Administrative"/>
    <x v="0"/>
    <n v="7984"/>
    <s v="White"/>
    <s v="Single"/>
    <s v="Fully Meets"/>
    <n v="5"/>
  </r>
  <r>
    <n v="3028"/>
    <s v="Teagan"/>
    <s v="Phelps"/>
    <d v="2018-08-10T00:00:00"/>
    <x v="239"/>
    <x v="6"/>
    <x v="1"/>
    <x v="2"/>
    <s v="Brian Green"/>
    <s v="teagan.phelps@bilearner.com"/>
    <s v="NEL"/>
    <s v="Voluntarily Terminated"/>
    <s v="Contract"/>
    <s v="Zone B"/>
    <s v="Temporary"/>
    <s v="Resignation"/>
    <s v="Whether give voice pull make."/>
    <x v="0"/>
    <s v="Engineers"/>
    <d v="2000-05-02T00:00:00"/>
    <x v="2442"/>
    <s v="20-29"/>
    <s v="MA"/>
    <s v="Engineer"/>
    <x v="0"/>
    <n v="32254"/>
    <s v="Asian"/>
    <s v="Married"/>
    <s v="Fully Meets"/>
    <n v="2"/>
  </r>
  <r>
    <n v="3029"/>
    <s v="Malachi"/>
    <s v="Burnett"/>
    <d v="2021-10-24T00:00:00"/>
    <x v="160"/>
    <x v="22"/>
    <x v="1"/>
    <x v="2"/>
    <s v="Tommy Lee"/>
    <s v="malachi.burnett@bilearner.com"/>
    <s v="PL"/>
    <s v="Active"/>
    <s v="Contract"/>
    <s v="Zone C"/>
    <s v="Full-Time"/>
    <s v="Voluntary"/>
    <s v="Fire necessary sing first traditional."/>
    <x v="0"/>
    <s v="Finance &amp; Accounting"/>
    <d v="1959-06-14T00:00:00"/>
    <x v="2381"/>
    <s v="60-69"/>
    <s v="MA"/>
    <s v="Clerk"/>
    <x v="0"/>
    <n v="5819"/>
    <s v="Asian"/>
    <s v="Widowed"/>
    <s v="Fully Meets"/>
    <n v="4"/>
  </r>
  <r>
    <n v="3030"/>
    <s v="Kadin"/>
    <s v="Mcdowell"/>
    <d v="2022-07-05T00:00:00"/>
    <x v="586"/>
    <x v="34"/>
    <x v="1"/>
    <x v="2"/>
    <s v="Kevin Davis"/>
    <s v="kadin.mcdowell@bilearner.com"/>
    <s v="PYZ"/>
    <s v="Active"/>
    <s v="Full-Time"/>
    <s v="Zone C"/>
    <s v="Part-Time"/>
    <s v="Voluntary"/>
    <s v="Left she before though finally."/>
    <x v="0"/>
    <s v="Wireline Construction"/>
    <d v="1953-08-10T00:00:00"/>
    <x v="2443"/>
    <s v="70-79"/>
    <s v="MA"/>
    <s v="Laborer"/>
    <x v="0"/>
    <n v="51064"/>
    <s v="White"/>
    <s v="Single"/>
    <s v="Fully Meets"/>
    <n v="1"/>
  </r>
  <r>
    <n v="3031"/>
    <s v="Reed"/>
    <s v="Brandt"/>
    <d v="2022-01-22T00:00:00"/>
    <x v="416"/>
    <x v="10"/>
    <x v="1"/>
    <x v="0"/>
    <s v="Jamie Anderson"/>
    <s v="reed.brandt@bilearner.com"/>
    <s v="SVG"/>
    <s v="Active"/>
    <s v="Contract"/>
    <s v="Zone B"/>
    <s v="Temporary"/>
    <s v="Resignation"/>
    <s v="Enough final gun case."/>
    <x v="0"/>
    <s v="Project Management - Con"/>
    <d v="1960-07-13T00:00:00"/>
    <x v="2444"/>
    <s v="60-69"/>
    <s v="MA"/>
    <s v="Supervisor"/>
    <x v="1"/>
    <n v="88435"/>
    <s v="Asian"/>
    <s v="Married"/>
    <s v="Fully Meets"/>
    <n v="1"/>
  </r>
  <r>
    <n v="3032"/>
    <s v="Cristofer"/>
    <s v="Schwartz"/>
    <d v="2023-03-27T00:00:00"/>
    <x v="752"/>
    <x v="19"/>
    <x v="1"/>
    <x v="0"/>
    <s v="Maria Hall"/>
    <s v="cristofer.schwartz@bilearner.com"/>
    <s v="EW"/>
    <s v="Leave of Absence"/>
    <s v="Part-Time"/>
    <s v="Zone A"/>
    <s v="Full-Time"/>
    <s v="Voluntary"/>
    <s v="Market effect Mrs owner."/>
    <x v="0"/>
    <s v="General - Con"/>
    <d v="1941-11-10T00:00:00"/>
    <x v="2445"/>
    <s v="80-89"/>
    <s v="MA"/>
    <s v="Supervisor"/>
    <x v="1"/>
    <n v="48042"/>
    <s v="Asian"/>
    <s v="Married"/>
    <s v="Fully Meets"/>
    <n v="2"/>
  </r>
  <r>
    <n v="3033"/>
    <s v="Jaelynn"/>
    <s v="Salazar"/>
    <d v="2019-08-26T00:00:00"/>
    <x v="753"/>
    <x v="31"/>
    <x v="1"/>
    <x v="0"/>
    <s v="Bryan Clark"/>
    <s v="jaelynn.salazar@bilearner.com"/>
    <s v="MSC"/>
    <s v="Leave of Absence"/>
    <s v="Contract"/>
    <s v="Zone C"/>
    <s v="Part-Time"/>
    <s v="Voluntary"/>
    <s v="Stay word behavior financial."/>
    <x v="0"/>
    <s v="Engineers"/>
    <d v="1946-03-17T00:00:00"/>
    <x v="2446"/>
    <s v="70-79"/>
    <s v="MA"/>
    <s v="Field Project Manager"/>
    <x v="1"/>
    <n v="54212"/>
    <s v="White"/>
    <s v="Divorced"/>
    <s v="Fully Meets"/>
    <n v="2"/>
  </r>
  <r>
    <n v="3034"/>
    <s v="Macie"/>
    <s v="Hayes"/>
    <d v="2021-10-16T00:00:00"/>
    <x v="0"/>
    <x v="0"/>
    <x v="0"/>
    <x v="0"/>
    <s v="Brandy Rivera"/>
    <s v="macie.hayes@bilearner.com"/>
    <s v="TNS"/>
    <s v="Active"/>
    <s v="Full-Time"/>
    <s v="Zone B"/>
    <s v="Temporary"/>
    <s v="Unk"/>
    <m/>
    <x v="0"/>
    <s v="Field Operations"/>
    <d v="1967-05-04T00:00:00"/>
    <x v="2447"/>
    <s v="50-59"/>
    <s v="MA"/>
    <s v="Foreman"/>
    <x v="0"/>
    <n v="26202"/>
    <s v="White"/>
    <s v="Single"/>
    <s v="Fully Meets"/>
    <n v="2"/>
  </r>
  <r>
    <n v="3035"/>
    <s v="Rodney"/>
    <s v="Snow"/>
    <d v="2019-06-14T00:00:00"/>
    <x v="0"/>
    <x v="0"/>
    <x v="0"/>
    <x v="0"/>
    <s v="Kenneth Parker"/>
    <s v="rodney.snow@bilearner.com"/>
    <s v="PYZ"/>
    <s v="Active"/>
    <s v="Contract"/>
    <s v="Zone C"/>
    <s v="Temporary"/>
    <s v="Unk"/>
    <m/>
    <x v="0"/>
    <s v="Engineers"/>
    <d v="1950-09-14T00:00:00"/>
    <x v="2448"/>
    <s v="70-79"/>
    <s v="MA"/>
    <s v="Director"/>
    <x v="0"/>
    <n v="33464"/>
    <s v="Other"/>
    <s v="Divorced"/>
    <s v="Fully Meets"/>
    <n v="1"/>
  </r>
  <r>
    <n v="3036"/>
    <s v="Reece"/>
    <s v="Potts"/>
    <d v="2020-07-05T00:00:00"/>
    <x v="0"/>
    <x v="0"/>
    <x v="0"/>
    <x v="0"/>
    <s v="Barbara Perkins"/>
    <s v="reece.potts@bilearner.com"/>
    <s v="WBL"/>
    <s v="Active"/>
    <s v="Full-Time"/>
    <s v="Zone B"/>
    <s v="Temporary"/>
    <s v="Unk"/>
    <m/>
    <x v="0"/>
    <s v="Technology / It"/>
    <d v="1957-06-28T00:00:00"/>
    <x v="2206"/>
    <s v="60-69"/>
    <s v="MA"/>
    <s v="Administrator"/>
    <x v="0"/>
    <n v="94333"/>
    <s v="White"/>
    <s v="Widowed"/>
    <s v="Fully Meets"/>
    <n v="2"/>
  </r>
  <r>
    <n v="3037"/>
    <s v="Catalina"/>
    <s v="Eaton"/>
    <d v="2020-03-02T00:00:00"/>
    <x v="0"/>
    <x v="0"/>
    <x v="0"/>
    <x v="0"/>
    <s v="Lindsey Martin"/>
    <s v="catalina.eaton@bilearner.com"/>
    <s v="NEL"/>
    <s v="Active"/>
    <s v="Full-Time"/>
    <s v="Zone C"/>
    <s v="Full-Time"/>
    <s v="Unk"/>
    <m/>
    <x v="0"/>
    <s v="Field Operations"/>
    <d v="1989-10-06T00:00:00"/>
    <x v="1178"/>
    <s v="30-39"/>
    <s v="MA"/>
    <s v="Director"/>
    <x v="1"/>
    <n v="38200"/>
    <s v="Asian"/>
    <s v="Married"/>
    <s v="Fully Meets"/>
    <n v="4"/>
  </r>
  <r>
    <n v="3038"/>
    <s v="Heidi"/>
    <s v="Manning"/>
    <d v="2020-11-11T00:00:00"/>
    <x v="754"/>
    <x v="34"/>
    <x v="1"/>
    <x v="0"/>
    <s v="David Stark"/>
    <s v="heidi.manning@bilearner.com"/>
    <s v="PL"/>
    <s v="Active"/>
    <s v="Part-Time"/>
    <s v="Zone B"/>
    <s v="Temporary"/>
    <s v="Involuntary"/>
    <s v="Enough note majority positive catch trip."/>
    <x v="0"/>
    <s v="Field Operations"/>
    <d v="1955-08-20T00:00:00"/>
    <x v="2449"/>
    <s v="70-79"/>
    <s v="MA"/>
    <s v="Laborer"/>
    <x v="1"/>
    <n v="76217"/>
    <s v="White"/>
    <s v="Divorced"/>
    <s v="Fully Meets"/>
    <n v="2"/>
  </r>
  <r>
    <n v="3039"/>
    <s v="Marquis"/>
    <s v="Johns"/>
    <d v="2019-12-22T00:00:00"/>
    <x v="0"/>
    <x v="0"/>
    <x v="0"/>
    <x v="0"/>
    <s v="Evan Hernandez"/>
    <s v="marquis.johns@bilearner.com"/>
    <s v="BPC"/>
    <s v="Active"/>
    <s v="Contract"/>
    <s v="Zone B"/>
    <s v="Temporary"/>
    <s v="Unk"/>
    <m/>
    <x v="0"/>
    <s v="Project Management - Con"/>
    <d v="1966-03-24T00:00:00"/>
    <x v="2450"/>
    <s v="50-59"/>
    <s v="MA"/>
    <s v="Supervisor"/>
    <x v="0"/>
    <n v="91829"/>
    <s v="Other"/>
    <s v="Single"/>
    <s v="Fully Meets"/>
    <n v="5"/>
  </r>
  <r>
    <n v="3040"/>
    <s v="Areli"/>
    <s v="Torres"/>
    <d v="2020-12-14T00:00:00"/>
    <x v="0"/>
    <x v="0"/>
    <x v="0"/>
    <x v="0"/>
    <s v="Caleb Floyd Jr."/>
    <s v="areli.torres@bilearner.com"/>
    <s v="CCDR"/>
    <s v="Active"/>
    <s v="Full-Time"/>
    <s v="Zone A"/>
    <s v="Full-Time"/>
    <s v="Unk"/>
    <m/>
    <x v="0"/>
    <s v="Field Operations"/>
    <d v="1984-02-01T00:00:00"/>
    <x v="2451"/>
    <s v="40-49"/>
    <s v="MA"/>
    <s v="Groundman"/>
    <x v="0"/>
    <n v="31946"/>
    <s v="White"/>
    <s v="Divorced"/>
    <s v="Fully Meets"/>
    <n v="5"/>
  </r>
  <r>
    <n v="3041"/>
    <s v="Rey"/>
    <s v="Morton"/>
    <d v="2020-06-20T00:00:00"/>
    <x v="0"/>
    <x v="0"/>
    <x v="0"/>
    <x v="0"/>
    <s v="Brandon Atkinson"/>
    <s v="rey.morton@bilearner.com"/>
    <s v="SVG"/>
    <s v="Active"/>
    <s v="Contract"/>
    <s v="Zone C"/>
    <s v="Full-Time"/>
    <s v="Unk"/>
    <m/>
    <x v="0"/>
    <s v="General - Con"/>
    <d v="2000-04-22T00:00:00"/>
    <x v="2452"/>
    <s v="20-29"/>
    <s v="MA"/>
    <s v="Laborer"/>
    <x v="0"/>
    <n v="2308"/>
    <s v="White"/>
    <s v="Single"/>
    <s v="Fully Meets"/>
    <n v="2"/>
  </r>
  <r>
    <n v="3042"/>
    <s v="Deven"/>
    <s v="Gillespie"/>
    <d v="2023-06-09T00:00:00"/>
    <x v="309"/>
    <x v="21"/>
    <x v="1"/>
    <x v="0"/>
    <s v="Alisha Ramirez"/>
    <s v="deven.gillespie@bilearner.com"/>
    <s v="EW"/>
    <s v="Active"/>
    <s v="Contract"/>
    <s v="Zone B"/>
    <s v="Temporary"/>
    <s v="Resignation"/>
    <s v="Man fall nature back church."/>
    <x v="0"/>
    <s v="Fielders"/>
    <d v="1961-06-24T00:00:00"/>
    <x v="2453"/>
    <s v="60-69"/>
    <s v="MA"/>
    <s v="Engineer"/>
    <x v="0"/>
    <n v="44194"/>
    <s v="White"/>
    <s v="Widowed"/>
    <s v="Exceeds"/>
    <n v="4"/>
  </r>
  <r>
    <n v="3043"/>
    <s v="Rowan"/>
    <s v="Gilbert"/>
    <d v="2022-09-25T00:00:00"/>
    <x v="0"/>
    <x v="0"/>
    <x v="0"/>
    <x v="0"/>
    <s v="Caroline Duffy"/>
    <s v="rowan.gilbert@bilearner.com"/>
    <s v="MSC"/>
    <s v="Active"/>
    <s v="Contract"/>
    <s v="Zone C"/>
    <s v="Full-Time"/>
    <s v="Unk"/>
    <m/>
    <x v="0"/>
    <s v="Catv"/>
    <d v="1963-03-06T00:00:00"/>
    <x v="2454"/>
    <s v="60-69"/>
    <s v="MA"/>
    <s v="Supervisor"/>
    <x v="1"/>
    <n v="48124"/>
    <s v="Black"/>
    <s v="Widowed"/>
    <s v="Exceeds"/>
    <n v="2"/>
  </r>
  <r>
    <n v="3044"/>
    <s v="Cullen"/>
    <s v="Ruiz"/>
    <d v="2020-08-26T00:00:00"/>
    <x v="755"/>
    <x v="26"/>
    <x v="1"/>
    <x v="0"/>
    <s v="Charles Dean"/>
    <s v="cullen.ruiz@bilearner.com"/>
    <s v="TNS"/>
    <s v="Active"/>
    <s v="Contract"/>
    <s v="Zone B"/>
    <s v="Part-Time"/>
    <s v="Retirement"/>
    <s v="Structure play my piece partner them."/>
    <x v="0"/>
    <s v="General - Con"/>
    <d v="1966-02-27T00:00:00"/>
    <x v="2455"/>
    <s v="50-59"/>
    <s v="MA"/>
    <s v="Laborer"/>
    <x v="1"/>
    <n v="16165"/>
    <s v="White"/>
    <s v="Single"/>
    <s v="Exceeds"/>
    <n v="2"/>
  </r>
  <r>
    <n v="3045"/>
    <s v="Kamron"/>
    <s v="Goodwin"/>
    <d v="2019-08-28T00:00:00"/>
    <x v="0"/>
    <x v="0"/>
    <x v="0"/>
    <x v="0"/>
    <s v="Nicholas Duncan"/>
    <s v="kamron.goodwin@bilearner.com"/>
    <s v="PYZ"/>
    <s v="Active"/>
    <s v="Full-Time"/>
    <s v="Zone C"/>
    <s v="Temporary"/>
    <s v="Unk"/>
    <m/>
    <x v="0"/>
    <s v="General - Eng"/>
    <d v="1968-02-10T00:00:00"/>
    <x v="2456"/>
    <s v="50-59"/>
    <s v="MA"/>
    <s v="Engineer"/>
    <x v="1"/>
    <n v="64494"/>
    <s v="Other"/>
    <s v="Single"/>
    <s v="Exceeds"/>
    <n v="2"/>
  </r>
  <r>
    <n v="3046"/>
    <s v="Claudia"/>
    <s v="Melton"/>
    <d v="2023-06-02T00:00:00"/>
    <x v="57"/>
    <x v="21"/>
    <x v="1"/>
    <x v="2"/>
    <s v="Anna Davidson"/>
    <s v="claudia.melton@bilearner.com"/>
    <s v="TNS"/>
    <s v="Voluntarily Terminated"/>
    <s v="Part-Time"/>
    <s v="Zone A"/>
    <s v="Full-Time"/>
    <s v="Resignation"/>
    <s v="Organization north interview simply return."/>
    <x v="0"/>
    <s v="Wireline Construction"/>
    <d v="1983-06-05T00:00:00"/>
    <x v="2457"/>
    <s v="40-49"/>
    <s v="MA"/>
    <s v="Supervisor"/>
    <x v="0"/>
    <n v="85307"/>
    <s v="Other"/>
    <s v="Single"/>
    <s v="Exceeds"/>
    <n v="4"/>
  </r>
  <r>
    <n v="3047"/>
    <s v="Francesca"/>
    <s v="Lowe"/>
    <d v="2018-09-12T00:00:00"/>
    <x v="0"/>
    <x v="0"/>
    <x v="0"/>
    <x v="2"/>
    <s v="Micheal Merritt"/>
    <s v="francesca.lowe@bilearner.com"/>
    <s v="PYZ"/>
    <s v="Active"/>
    <s v="Full-Time"/>
    <s v="Zone C"/>
    <s v="Full-Time"/>
    <s v="Unk"/>
    <m/>
    <x v="0"/>
    <s v="Engineers"/>
    <d v="1965-10-03T00:00:00"/>
    <x v="2458"/>
    <s v="60-69"/>
    <s v="MA"/>
    <s v="Administrative"/>
    <x v="0"/>
    <n v="33237"/>
    <s v="White"/>
    <s v="Married"/>
    <s v="Exceeds"/>
    <n v="5"/>
  </r>
  <r>
    <n v="3048"/>
    <s v="Violet"/>
    <s v="Horn"/>
    <d v="2023-07-15T00:00:00"/>
    <x v="0"/>
    <x v="0"/>
    <x v="0"/>
    <x v="2"/>
    <s v="Jeffrey Espinoza"/>
    <s v="violet.horn@bilearner.com"/>
    <s v="WBL"/>
    <s v="Active"/>
    <s v="Contract"/>
    <s v="Zone B"/>
    <s v="Part-Time"/>
    <s v="Unk"/>
    <m/>
    <x v="0"/>
    <s v="Isp"/>
    <d v="1978-03-13T00:00:00"/>
    <x v="2459"/>
    <s v="40-49"/>
    <s v="MA"/>
    <s v="Apprentice"/>
    <x v="0"/>
    <n v="34381"/>
    <s v="White"/>
    <s v="Married"/>
    <s v="Fully Meets"/>
    <n v="2"/>
  </r>
  <r>
    <n v="3049"/>
    <s v="Carlie"/>
    <s v="Wagner"/>
    <d v="2023-07-02T00:00:00"/>
    <x v="413"/>
    <x v="11"/>
    <x v="1"/>
    <x v="2"/>
    <s v="Joshua Diaz"/>
    <s v="carlie.wagner@bilearner.com"/>
    <s v="NEL"/>
    <s v="Active"/>
    <s v="Part-Time"/>
    <s v="Zone A"/>
    <s v="Temporary"/>
    <s v="Involuntary"/>
    <s v="Congress foot television team."/>
    <x v="0"/>
    <s v="General - Con"/>
    <d v="1948-05-12T00:00:00"/>
    <x v="2460"/>
    <s v="70-79"/>
    <s v="MA"/>
    <s v="Laborer"/>
    <x v="0"/>
    <n v="96062"/>
    <s v="Asian"/>
    <s v="Married"/>
    <s v="Fully Meets"/>
    <n v="4"/>
  </r>
  <r>
    <n v="3050"/>
    <s v="Harmony"/>
    <s v="Pruitt"/>
    <d v="2020-02-10T00:00:00"/>
    <x v="0"/>
    <x v="0"/>
    <x v="0"/>
    <x v="2"/>
    <s v="Joshua Hunt"/>
    <s v="harmony.pruitt@bilearner.com"/>
    <s v="PL"/>
    <s v="Active"/>
    <s v="Contract"/>
    <s v="Zone C"/>
    <s v="Full-Time"/>
    <s v="Unk"/>
    <m/>
    <x v="0"/>
    <s v="Splicing"/>
    <d v="1970-09-22T00:00:00"/>
    <x v="2461"/>
    <s v="50-59"/>
    <s v="MA"/>
    <s v="Splicer"/>
    <x v="0"/>
    <n v="78746"/>
    <s v="White"/>
    <s v="Single"/>
    <s v="Fully Meets"/>
    <n v="4"/>
  </r>
  <r>
    <n v="3051"/>
    <s v="Briley"/>
    <s v="Huerta"/>
    <d v="2021-08-27T00:00:00"/>
    <x v="296"/>
    <x v="27"/>
    <x v="1"/>
    <x v="2"/>
    <s v="Alex Holt"/>
    <s v="briley.huerta@bilearner.com"/>
    <s v="BPC"/>
    <s v="Voluntarily Terminated"/>
    <s v="Contract"/>
    <s v="Zone B"/>
    <s v="Temporary"/>
    <s v="Voluntary"/>
    <s v="Onto site natural situation wear."/>
    <x v="0"/>
    <s v="Underground"/>
    <d v="1972-02-13T00:00:00"/>
    <x v="2462"/>
    <s v="50-59"/>
    <s v="MA"/>
    <s v="Lineman"/>
    <x v="0"/>
    <n v="96336"/>
    <s v="Asian"/>
    <s v="Widowed"/>
    <s v="Fully Meets"/>
    <n v="5"/>
  </r>
  <r>
    <n v="3052"/>
    <s v="Ean"/>
    <s v="Barajas"/>
    <d v="2020-01-25T00:00:00"/>
    <x v="321"/>
    <x v="9"/>
    <x v="1"/>
    <x v="2"/>
    <s v="Ralph Delgado"/>
    <s v="ean.barajas@bilearner.com"/>
    <s v="CCDR"/>
    <s v="Active"/>
    <s v="Full-Time"/>
    <s v="Zone A"/>
    <s v="Full-Time"/>
    <s v="Involuntary"/>
    <s v="Than me read environment hour goal memory."/>
    <x v="0"/>
    <s v="General - Sga"/>
    <d v="1948-06-09T00:00:00"/>
    <x v="2463"/>
    <s v="70-79"/>
    <s v="MA"/>
    <s v="Project Coordinator"/>
    <x v="0"/>
    <n v="60154"/>
    <s v="White"/>
    <s v="Single"/>
    <s v="Fully Meets"/>
    <n v="5"/>
  </r>
  <r>
    <n v="3053"/>
    <s v="Dayana"/>
    <s v="Gregory"/>
    <d v="2020-03-26T00:00:00"/>
    <x v="601"/>
    <x v="18"/>
    <x v="1"/>
    <x v="2"/>
    <s v="Rodney Burch"/>
    <s v="dayana.gregory@bilearner.com"/>
    <s v="SVG"/>
    <s v="Active"/>
    <s v="Part-Time"/>
    <s v="Zone A"/>
    <s v="Full-Time"/>
    <s v="Resignation"/>
    <s v="Chance summer fear usually."/>
    <x v="0"/>
    <s v="General - Con"/>
    <d v="1958-01-04T00:00:00"/>
    <x v="2464"/>
    <s v="60-69"/>
    <s v="MA"/>
    <s v="Lineman"/>
    <x v="0"/>
    <n v="34734"/>
    <s v="Asian"/>
    <s v="Widowed"/>
    <s v="Fully Meets"/>
    <n v="2"/>
  </r>
  <r>
    <n v="3054"/>
    <s v="Zaniyah"/>
    <s v="Mccarthy"/>
    <d v="2020-10-23T00:00:00"/>
    <x v="0"/>
    <x v="0"/>
    <x v="0"/>
    <x v="0"/>
    <s v="Joseph Norris"/>
    <s v="zaniyah.mccarthy@bilearner.com"/>
    <s v="SVG"/>
    <s v="Active"/>
    <s v="Contract"/>
    <s v="Zone C"/>
    <s v="Full-Time"/>
    <s v="Unk"/>
    <m/>
    <x v="0"/>
    <s v="Field Operations"/>
    <d v="1949-10-26T00:00:00"/>
    <x v="2465"/>
    <s v="70-79"/>
    <s v="MA"/>
    <s v="Laborer"/>
    <x v="1"/>
    <n v="59668"/>
    <s v="White"/>
    <s v="Married"/>
    <s v="Fully Meets"/>
    <n v="1"/>
  </r>
  <r>
    <n v="3055"/>
    <s v="Matthias"/>
    <s v="Simon"/>
    <d v="2020-12-27T00:00:00"/>
    <x v="387"/>
    <x v="16"/>
    <x v="1"/>
    <x v="0"/>
    <s v="Anthony Guerrero"/>
    <s v="matthias.simon@bilearner.com"/>
    <s v="EW"/>
    <s v="Leave of Absence"/>
    <s v="Part-Time"/>
    <s v="Zone A"/>
    <s v="Part-Time"/>
    <s v="Retirement"/>
    <s v="Politics plant at far trade sense."/>
    <x v="0"/>
    <s v="Field Operations"/>
    <d v="1987-11-04T00:00:00"/>
    <x v="2466"/>
    <s v="30-39"/>
    <s v="MA"/>
    <s v="Technician"/>
    <x v="1"/>
    <n v="83604"/>
    <s v="Other"/>
    <s v="Divorced"/>
    <s v="Fully Meets"/>
    <n v="2"/>
  </r>
  <r>
    <n v="3056"/>
    <s v="Lyric"/>
    <s v="Butler"/>
    <d v="2022-06-21T00:00:00"/>
    <x v="0"/>
    <x v="0"/>
    <x v="0"/>
    <x v="0"/>
    <s v="Brittany Johnson"/>
    <s v="lyric.butler@bilearner.com"/>
    <s v="MSC"/>
    <s v="Active"/>
    <s v="Part-Time"/>
    <s v="Zone A"/>
    <s v="Temporary"/>
    <s v="Unk"/>
    <m/>
    <x v="0"/>
    <s v="Wireless"/>
    <d v="1943-10-29T00:00:00"/>
    <x v="513"/>
    <s v="80-89"/>
    <s v="MA"/>
    <s v="Manager"/>
    <x v="0"/>
    <n v="56056"/>
    <s v="Other"/>
    <s v="Divorced"/>
    <s v="Fully Meets"/>
    <n v="5"/>
  </r>
  <r>
    <n v="3057"/>
    <s v="Bridger"/>
    <s v="Duran"/>
    <d v="2022-11-09T00:00:00"/>
    <x v="57"/>
    <x v="20"/>
    <x v="1"/>
    <x v="0"/>
    <s v="Richard Contreras"/>
    <s v="bridger.duran@bilearner.com"/>
    <s v="TNS"/>
    <s v="Leave of Absence"/>
    <s v="Full-Time"/>
    <s v="Zone A"/>
    <s v="Temporary"/>
    <s v="Retirement"/>
    <s v="Social operation specific personal matter beyond."/>
    <x v="0"/>
    <s v="General - Con"/>
    <d v="1988-02-01T00:00:00"/>
    <x v="2467"/>
    <s v="30-39"/>
    <s v="MA"/>
    <s v="Laborer"/>
    <x v="0"/>
    <n v="58387"/>
    <s v="Black"/>
    <s v="Divorced"/>
    <s v="Fully Meets"/>
    <n v="4"/>
  </r>
  <r>
    <n v="3058"/>
    <s v="Amirah"/>
    <s v="Cline"/>
    <d v="2019-02-11T00:00:00"/>
    <x v="756"/>
    <x v="3"/>
    <x v="1"/>
    <x v="0"/>
    <s v="Shelia Goodwin"/>
    <s v="amirah.cline@bilearner.com"/>
    <s v="PYZ"/>
    <s v="Leave of Absence"/>
    <s v="Part-Time"/>
    <s v="Zone A"/>
    <s v="Temporary"/>
    <s v="Involuntary"/>
    <s v="Loss sense above charge part describe."/>
    <x v="0"/>
    <s v="Yard (Material Handling)"/>
    <d v="1965-08-19T00:00:00"/>
    <x v="2468"/>
    <s v="60-69"/>
    <s v="MA"/>
    <s v="Coordinator"/>
    <x v="1"/>
    <n v="93290"/>
    <s v="Asian"/>
    <s v="Divorced"/>
    <s v="Fully Meets"/>
    <n v="1"/>
  </r>
  <r>
    <n v="3059"/>
    <s v="Izaiah"/>
    <s v="Gallagher"/>
    <d v="2021-03-28T00:00:00"/>
    <x v="0"/>
    <x v="0"/>
    <x v="0"/>
    <x v="0"/>
    <s v="James Walker"/>
    <s v="izaiah.gallagher@bilearner.com"/>
    <s v="WBL"/>
    <s v="Active"/>
    <s v="Part-Time"/>
    <s v="Zone A"/>
    <s v="Temporary"/>
    <s v="Unk"/>
    <m/>
    <x v="0"/>
    <s v="Project Management - Con"/>
    <d v="1972-08-05T00:00:00"/>
    <x v="2469"/>
    <s v="50-59"/>
    <s v="MA"/>
    <s v="Coordinator"/>
    <x v="0"/>
    <n v="73253"/>
    <s v="White"/>
    <s v="Widowed"/>
    <s v="Fully Meets"/>
    <n v="1"/>
  </r>
  <r>
    <n v="3060"/>
    <s v="Marcelo"/>
    <s v="Galvan"/>
    <d v="2020-08-29T00:00:00"/>
    <x v="0"/>
    <x v="0"/>
    <x v="0"/>
    <x v="0"/>
    <s v="Patrick Martinez"/>
    <s v="marcelo.galvan@bilearner.com"/>
    <s v="NEL"/>
    <s v="Active"/>
    <s v="Part-Time"/>
    <s v="Zone A"/>
    <s v="Part-Time"/>
    <s v="Unk"/>
    <m/>
    <x v="0"/>
    <s v="Yard (Material Handling)"/>
    <d v="1951-01-03T00:00:00"/>
    <x v="2470"/>
    <s v="70-79"/>
    <s v="MA"/>
    <s v="Coordinator"/>
    <x v="1"/>
    <n v="13893"/>
    <s v="Asian"/>
    <s v="Widowed"/>
    <s v="Fully Meets"/>
    <n v="2"/>
  </r>
  <r>
    <n v="3061"/>
    <s v="Kaylynn"/>
    <s v="Odom"/>
    <d v="2023-01-03T00:00:00"/>
    <x v="86"/>
    <x v="20"/>
    <x v="1"/>
    <x v="0"/>
    <s v="Brandon Hernandez"/>
    <s v="kaylynn.odom@bilearner.com"/>
    <s v="PL"/>
    <s v="Active"/>
    <s v="Part-Time"/>
    <s v="Zone C"/>
    <s v="Full-Time"/>
    <s v="Resignation"/>
    <s v="Sister thought loss hotel eight realize."/>
    <x v="0"/>
    <s v="Wireline Construction"/>
    <d v="1956-09-26T00:00:00"/>
    <x v="2471"/>
    <s v="60-69"/>
    <s v="MA"/>
    <s v="Foreman"/>
    <x v="1"/>
    <n v="51434"/>
    <s v="Other"/>
    <s v="Married"/>
    <s v="Fully Meets"/>
    <n v="4"/>
  </r>
  <r>
    <n v="3062"/>
    <s v="Oliver"/>
    <s v="Dalton"/>
    <d v="2022-11-28T00:00:00"/>
    <x v="0"/>
    <x v="0"/>
    <x v="0"/>
    <x v="0"/>
    <s v="Courtney Poole"/>
    <s v="oliver.dalton@bilearner.com"/>
    <s v="BPC"/>
    <s v="Active"/>
    <s v="Part-Time"/>
    <s v="Zone A"/>
    <s v="Temporary"/>
    <s v="Unk"/>
    <m/>
    <x v="0"/>
    <s v="General - Con"/>
    <d v="1987-11-16T00:00:00"/>
    <x v="2472"/>
    <s v="30-39"/>
    <s v="MA"/>
    <s v="Supervisor"/>
    <x v="0"/>
    <n v="71004"/>
    <s v="Asian"/>
    <s v="Divorced"/>
    <s v="Fully Meets"/>
    <n v="1"/>
  </r>
  <r>
    <n v="3063"/>
    <s v="Patience"/>
    <s v="Henry"/>
    <d v="2021-12-22T00:00:00"/>
    <x v="305"/>
    <x v="23"/>
    <x v="1"/>
    <x v="0"/>
    <s v="Deborah Diaz"/>
    <s v="patience.henry@bilearner.com"/>
    <s v="CCDR"/>
    <s v="Active"/>
    <s v="Contract"/>
    <s v="Zone B"/>
    <s v="Part-Time"/>
    <s v="Voluntary"/>
    <s v="Much try remember natural."/>
    <x v="0"/>
    <s v="Field Operations"/>
    <d v="1983-10-21T00:00:00"/>
    <x v="2473"/>
    <s v="40-49"/>
    <s v="MA"/>
    <s v="Supervisor"/>
    <x v="0"/>
    <n v="46847"/>
    <s v="Other"/>
    <s v="Widowed"/>
    <s v="Fully Meets"/>
    <n v="5"/>
  </r>
  <r>
    <n v="3064"/>
    <s v="London"/>
    <s v="Pennington"/>
    <d v="2023-07-08T00:00:00"/>
    <x v="0"/>
    <x v="0"/>
    <x v="0"/>
    <x v="0"/>
    <s v="Meagan Gaines"/>
    <s v="london.pennington@bilearner.com"/>
    <s v="SVG"/>
    <s v="Active"/>
    <s v="Contract"/>
    <s v="Zone A"/>
    <s v="Full-Time"/>
    <s v="Unk"/>
    <m/>
    <x v="0"/>
    <s v="Field Operations"/>
    <d v="1962-08-23T00:00:00"/>
    <x v="2474"/>
    <s v="60-69"/>
    <s v="MA"/>
    <s v="Laborer"/>
    <x v="0"/>
    <n v="76345"/>
    <s v="Other"/>
    <s v="Divorced"/>
    <s v="Fully Meets"/>
    <n v="4"/>
  </r>
  <r>
    <n v="3065"/>
    <s v="Anna"/>
    <s v="Salazar"/>
    <d v="2021-04-21T00:00:00"/>
    <x v="757"/>
    <x v="34"/>
    <x v="1"/>
    <x v="0"/>
    <s v="Thomas Jackson"/>
    <s v="anna.salazar@bilearner.com"/>
    <s v="EW"/>
    <s v="Active"/>
    <s v="Part-Time"/>
    <s v="Zone A"/>
    <s v="Temporary"/>
    <s v="Resignation"/>
    <s v="Scientist up policy save I."/>
    <x v="0"/>
    <s v="Field Operations"/>
    <d v="1976-10-07T00:00:00"/>
    <x v="2475"/>
    <s v="40-49"/>
    <s v="MA"/>
    <s v="Tower Hand"/>
    <x v="0"/>
    <n v="15364"/>
    <s v="Black"/>
    <s v="Divorced"/>
    <s v="Fully Meets"/>
    <n v="4"/>
  </r>
  <r>
    <n v="3066"/>
    <s v="Vicente"/>
    <s v="Davis"/>
    <d v="2022-07-28T00:00:00"/>
    <x v="299"/>
    <x v="8"/>
    <x v="1"/>
    <x v="0"/>
    <s v="Jamie Pope"/>
    <s v="vicente.davis@bilearner.com"/>
    <s v="MSC"/>
    <s v="Active"/>
    <s v="Full-Time"/>
    <s v="Zone B"/>
    <s v="Full-Time"/>
    <s v="Retirement"/>
    <s v="Purpose feel summer nature small choose can."/>
    <x v="0"/>
    <s v="Field Operations"/>
    <d v="1967-04-12T00:00:00"/>
    <x v="2476"/>
    <s v="50-59"/>
    <s v="MA"/>
    <s v="Operator"/>
    <x v="1"/>
    <n v="2005"/>
    <s v="Hispanic"/>
    <s v="Divorced"/>
    <s v="Fully Meets"/>
    <n v="1"/>
  </r>
  <r>
    <n v="3067"/>
    <s v="Annabel"/>
    <s v="Lewis"/>
    <d v="2019-11-05T00:00:00"/>
    <x v="0"/>
    <x v="0"/>
    <x v="0"/>
    <x v="0"/>
    <s v="Joseph Lane"/>
    <s v="annabel.lewis@bilearner.com"/>
    <s v="TNS"/>
    <s v="Active"/>
    <s v="Part-Time"/>
    <s v="Zone B"/>
    <s v="Part-Time"/>
    <s v="Unk"/>
    <m/>
    <x v="0"/>
    <s v="Field Operations"/>
    <d v="1982-03-21T00:00:00"/>
    <x v="2477"/>
    <s v="40-49"/>
    <s v="MA"/>
    <s v="Technician"/>
    <x v="1"/>
    <n v="50527"/>
    <s v="Hispanic"/>
    <s v="Single"/>
    <s v="Fully Meets"/>
    <n v="4"/>
  </r>
  <r>
    <n v="3068"/>
    <s v="Alana"/>
    <s v="Nunez"/>
    <d v="2022-05-22T00:00:00"/>
    <x v="758"/>
    <x v="4"/>
    <x v="1"/>
    <x v="0"/>
    <s v="Rose Johnson"/>
    <s v="alana.nunez@bilearner.com"/>
    <s v="PYZ"/>
    <s v="Terminated for Cause"/>
    <s v="Full-Time"/>
    <s v="Zone A"/>
    <s v="Temporary"/>
    <s v="Resignation"/>
    <s v="Seat type month."/>
    <x v="0"/>
    <s v="Finance &amp; Accounting"/>
    <d v="1947-05-02T00:00:00"/>
    <x v="2478"/>
    <s v="70-79"/>
    <s v="MA"/>
    <s v="Assistant"/>
    <x v="1"/>
    <n v="21620"/>
    <s v="Asian"/>
    <s v="Single"/>
    <s v="Fully Meets"/>
    <n v="5"/>
  </r>
  <r>
    <n v="3069"/>
    <s v="Jaylen"/>
    <s v="Donaldson"/>
    <d v="2019-10-19T00:00:00"/>
    <x v="759"/>
    <x v="7"/>
    <x v="1"/>
    <x v="2"/>
    <s v="David Hicks"/>
    <s v="jaylen.donaldson@bilearner.com"/>
    <s v="WBL"/>
    <s v="Active"/>
    <s v="Full-Time"/>
    <s v="Zone A"/>
    <s v="Temporary"/>
    <s v="Involuntary"/>
    <s v="Determine building society soldier."/>
    <x v="0"/>
    <s v="General - Con"/>
    <d v="1999-02-14T00:00:00"/>
    <x v="2479"/>
    <s v="20-29"/>
    <s v="MA"/>
    <s v="Clerk"/>
    <x v="0"/>
    <n v="92533"/>
    <s v="White"/>
    <s v="Married"/>
    <s v="Fully Meets"/>
    <n v="4"/>
  </r>
  <r>
    <n v="3070"/>
    <s v="Malakai"/>
    <s v="Shelton"/>
    <d v="2019-12-25T00:00:00"/>
    <x v="760"/>
    <x v="18"/>
    <x v="1"/>
    <x v="2"/>
    <s v="Geoffrey Curtis"/>
    <s v="malakai.shelton@bilearner.com"/>
    <s v="BPC"/>
    <s v="Active"/>
    <s v="Full-Time"/>
    <s v="Zone C"/>
    <s v="Temporary"/>
    <s v="Involuntary"/>
    <s v="Television new fire board need list admit."/>
    <x v="0"/>
    <s v="Wireline Construction"/>
    <d v="1972-05-05T00:00:00"/>
    <x v="2480"/>
    <s v="50-59"/>
    <s v="MA"/>
    <s v="Laborer"/>
    <x v="0"/>
    <n v="7528"/>
    <s v="White"/>
    <s v="Divorced"/>
    <s v="Fully Meets"/>
    <n v="1"/>
  </r>
  <r>
    <n v="3071"/>
    <s v="Erick"/>
    <s v="Wood"/>
    <d v="2022-11-04T00:00:00"/>
    <x v="165"/>
    <x v="11"/>
    <x v="1"/>
    <x v="2"/>
    <s v="Holly Miller"/>
    <s v="erick.wood@bilearner.com"/>
    <s v="CCDR"/>
    <s v="Active"/>
    <s v="Full-Time"/>
    <s v="Zone B"/>
    <s v="Part-Time"/>
    <s v="Voluntary"/>
    <s v="Former think again effort."/>
    <x v="0"/>
    <s v="General - Con"/>
    <d v="1956-01-26T00:00:00"/>
    <x v="2481"/>
    <s v="60-69"/>
    <s v="MA"/>
    <s v="Lineman"/>
    <x v="0"/>
    <n v="34566"/>
    <s v="Black"/>
    <s v="Married"/>
    <s v="Fully Meets"/>
    <n v="2"/>
  </r>
  <r>
    <n v="3072"/>
    <s v="Daniel"/>
    <s v="Frye"/>
    <d v="2023-04-26T00:00:00"/>
    <x v="129"/>
    <x v="21"/>
    <x v="1"/>
    <x v="2"/>
    <s v="Ronald Shepherd DDS"/>
    <s v="daniel.frye@bilearner.com"/>
    <s v="EW"/>
    <s v="Active"/>
    <s v="Full-Time"/>
    <s v="Zone B"/>
    <s v="Part-Time"/>
    <s v="Involuntary"/>
    <s v="Future piece pull art."/>
    <x v="0"/>
    <s v="Wireless"/>
    <d v="1986-02-15T00:00:00"/>
    <x v="2482"/>
    <s v="30-39"/>
    <s v="MA"/>
    <s v="Foreman"/>
    <x v="0"/>
    <n v="48363"/>
    <s v="Asian"/>
    <s v="Divorced"/>
    <s v="Fully Meets"/>
    <n v="1"/>
  </r>
  <r>
    <n v="3073"/>
    <s v="Jayvon"/>
    <s v="Simpson"/>
    <d v="2022-10-26T00:00:00"/>
    <x v="461"/>
    <x v="4"/>
    <x v="1"/>
    <x v="2"/>
    <s v="Jeremy Ray"/>
    <s v="jayvon.simpson@bilearner.com"/>
    <s v="MSC"/>
    <s v="Voluntarily Terminated"/>
    <s v="Contract"/>
    <s v="Zone A"/>
    <s v="Part-Time"/>
    <s v="Retirement"/>
    <s v="Guy beat specific act as ability speak."/>
    <x v="0"/>
    <s v="General - Con"/>
    <d v="1987-04-26T00:00:00"/>
    <x v="2483"/>
    <s v="30-39"/>
    <s v="MA"/>
    <s v="Laborer"/>
    <x v="0"/>
    <n v="27147"/>
    <s v="Black"/>
    <s v="Single"/>
    <s v="Fully Meets"/>
    <n v="4"/>
  </r>
  <r>
    <n v="3074"/>
    <s v="Bryant"/>
    <s v="Singleton"/>
    <d v="2020-07-14T00:00:00"/>
    <x v="761"/>
    <x v="38"/>
    <x v="1"/>
    <x v="2"/>
    <s v="Barbara Clark"/>
    <s v="bryant.singleton@bilearner.com"/>
    <s v="NEL"/>
    <s v="Voluntarily Terminated"/>
    <s v="Contract"/>
    <s v="Zone A"/>
    <s v="Full-Time"/>
    <s v="Resignation"/>
    <s v="Free town various cup. Animal may team hit."/>
    <x v="0"/>
    <s v="Splicing"/>
    <d v="1963-10-04T00:00:00"/>
    <x v="2484"/>
    <s v="60-69"/>
    <s v="MA"/>
    <s v="Splicer"/>
    <x v="0"/>
    <n v="79280"/>
    <s v="Hispanic"/>
    <s v="Single"/>
    <s v="Fully Meets"/>
    <n v="1"/>
  </r>
  <r>
    <n v="3075"/>
    <s v="Adam"/>
    <s v="Meza"/>
    <d v="2023-03-12T00:00:00"/>
    <x v="0"/>
    <x v="0"/>
    <x v="0"/>
    <x v="2"/>
    <s v="Joshua Peters"/>
    <s v="adam.meza@bilearner.com"/>
    <s v="PL"/>
    <s v="Active"/>
    <s v="Full-Time"/>
    <s v="Zone B"/>
    <s v="Part-Time"/>
    <s v="Unk"/>
    <m/>
    <x v="0"/>
    <s v="Fielders"/>
    <d v="1969-01-09T00:00:00"/>
    <x v="2485"/>
    <s v="50-59"/>
    <s v="MA"/>
    <s v="Engineer"/>
    <x v="0"/>
    <n v="18316"/>
    <s v="Other"/>
    <s v="Single"/>
    <s v="Fully Meets"/>
    <n v="5"/>
  </r>
  <r>
    <n v="3076"/>
    <s v="Omari"/>
    <s v="Keller"/>
    <d v="2023-04-26T00:00:00"/>
    <x v="0"/>
    <x v="0"/>
    <x v="0"/>
    <x v="2"/>
    <s v="Daniel Smith"/>
    <s v="omari.keller@bilearner.com"/>
    <s v="PYZ"/>
    <s v="Active"/>
    <s v="Part-Time"/>
    <s v="Zone C"/>
    <s v="Full-Time"/>
    <s v="Unk"/>
    <m/>
    <x v="0"/>
    <s v="General - Con"/>
    <d v="1998-05-26T00:00:00"/>
    <x v="2486"/>
    <s v="20-29"/>
    <s v="MA"/>
    <s v="Foreman"/>
    <x v="1"/>
    <n v="3738"/>
    <s v="White"/>
    <s v="Married"/>
    <s v="Fully Meets"/>
    <n v="5"/>
  </r>
  <r>
    <n v="3077"/>
    <s v="Asher"/>
    <s v="Miles"/>
    <d v="2022-09-17T00:00:00"/>
    <x v="207"/>
    <x v="27"/>
    <x v="1"/>
    <x v="0"/>
    <s v="Audrey Hamilton"/>
    <s v="asher.miles@bilearner.com"/>
    <s v="CCDR"/>
    <s v="Active"/>
    <s v="Contract"/>
    <s v="Zone A"/>
    <s v="Temporary"/>
    <s v="Involuntary"/>
    <s v="Describe hospital executive top sing."/>
    <x v="0"/>
    <s v="General - Con"/>
    <d v="1958-08-16T00:00:00"/>
    <x v="2487"/>
    <s v="60-69"/>
    <s v="MA"/>
    <s v="Clerk"/>
    <x v="1"/>
    <n v="16185"/>
    <s v="Hispanic"/>
    <s v="Married"/>
    <s v="Fully Meets"/>
    <n v="1"/>
  </r>
  <r>
    <n v="3078"/>
    <s v="Makaila"/>
    <s v="Baxter"/>
    <d v="2021-01-08T00:00:00"/>
    <x v="762"/>
    <x v="2"/>
    <x v="1"/>
    <x v="0"/>
    <s v="Aaron Andrews"/>
    <s v="makaila.baxter@bilearner.com"/>
    <s v="SVG"/>
    <s v="Active"/>
    <s v="Contract"/>
    <s v="Zone B"/>
    <s v="Part-Time"/>
    <s v="Voluntary"/>
    <s v="Particularly trouble sister."/>
    <x v="0"/>
    <s v="General - Con"/>
    <d v="1960-04-14T00:00:00"/>
    <x v="2488"/>
    <s v="60-69"/>
    <s v="MA"/>
    <s v="Foreman"/>
    <x v="1"/>
    <n v="10871"/>
    <s v="Black"/>
    <s v="Widowed"/>
    <s v="Fully Meets"/>
    <n v="1"/>
  </r>
  <r>
    <n v="3079"/>
    <s v="Tommy"/>
    <s v="Carter"/>
    <d v="2020-12-18T00:00:00"/>
    <x v="402"/>
    <x v="13"/>
    <x v="1"/>
    <x v="0"/>
    <s v="David Moore"/>
    <s v="tommy.carter@bilearner.com"/>
    <s v="EW"/>
    <s v="Leave of Absence"/>
    <s v="Part-Time"/>
    <s v="Zone B"/>
    <s v="Part-Time"/>
    <s v="Retirement"/>
    <s v="Nice hundred government."/>
    <x v="0"/>
    <s v="Aerial"/>
    <d v="1973-07-09T00:00:00"/>
    <x v="2489"/>
    <s v="50-59"/>
    <s v="MA"/>
    <s v="Engineer"/>
    <x v="0"/>
    <n v="54361"/>
    <s v="Black"/>
    <s v="Single"/>
    <s v="Fully Meets"/>
    <n v="4"/>
  </r>
  <r>
    <n v="3080"/>
    <s v="Zavier"/>
    <s v="Reese"/>
    <d v="2020-09-12T00:00:00"/>
    <x v="719"/>
    <x v="2"/>
    <x v="1"/>
    <x v="0"/>
    <s v="Brittany Ray"/>
    <s v="zavier.reese@bilearner.com"/>
    <s v="MSC"/>
    <s v="Leave of Absence"/>
    <s v="Contract"/>
    <s v="Zone B"/>
    <s v="Part-Time"/>
    <s v="Voluntary"/>
    <s v="Design laugh top music policy."/>
    <x v="0"/>
    <s v="General - Con"/>
    <d v="1999-06-19T00:00:00"/>
    <x v="2490"/>
    <s v="20-29"/>
    <s v="MA"/>
    <s v="Lineman"/>
    <x v="0"/>
    <n v="82524"/>
    <s v="Hispanic"/>
    <s v="Widowed"/>
    <s v="Fully Meets"/>
    <n v="2"/>
  </r>
  <r>
    <n v="3081"/>
    <s v="Colt"/>
    <s v="Kemp"/>
    <d v="2020-10-20T00:00:00"/>
    <x v="0"/>
    <x v="0"/>
    <x v="0"/>
    <x v="0"/>
    <s v="Jonathan Jones"/>
    <s v="colt.kemp@bilearner.com"/>
    <s v="TNS"/>
    <s v="Active"/>
    <s v="Part-Time"/>
    <s v="Zone C"/>
    <s v="Part-Time"/>
    <s v="Unk"/>
    <m/>
    <x v="0"/>
    <s v="Finance &amp; Accounting"/>
    <d v="1980-03-17T00:00:00"/>
    <x v="2491"/>
    <s v="40-49"/>
    <s v="MA"/>
    <s v="Controller"/>
    <x v="1"/>
    <n v="18410"/>
    <s v="White"/>
    <s v="Widowed"/>
    <s v="Fully Meets"/>
    <n v="2"/>
  </r>
  <r>
    <n v="3082"/>
    <s v="Marco"/>
    <s v="Robles"/>
    <d v="2022-11-18T00:00:00"/>
    <x v="0"/>
    <x v="0"/>
    <x v="0"/>
    <x v="0"/>
    <s v="Brian Jennings"/>
    <s v="marco.robles@bilearner.com"/>
    <s v="PYZ"/>
    <s v="Active"/>
    <s v="Part-Time"/>
    <s v="Zone A"/>
    <s v="Part-Time"/>
    <s v="Unk"/>
    <m/>
    <x v="0"/>
    <s v="Field Operations"/>
    <d v="1988-10-04T00:00:00"/>
    <x v="2492"/>
    <s v="30-39"/>
    <s v="MA"/>
    <s v="Manager"/>
    <x v="0"/>
    <n v="53176"/>
    <s v="Other"/>
    <s v="Single"/>
    <s v="Fully Meets"/>
    <n v="1"/>
  </r>
  <r>
    <n v="3083"/>
    <s v="Nick"/>
    <s v="Palmer"/>
    <d v="2023-01-14T00:00:00"/>
    <x v="0"/>
    <x v="0"/>
    <x v="0"/>
    <x v="0"/>
    <s v="Sandra Reed"/>
    <s v="nick.palmer@bilearner.com"/>
    <s v="WBL"/>
    <s v="Active"/>
    <s v="Contract"/>
    <s v="Zone C"/>
    <s v="Full-Time"/>
    <s v="Unk"/>
    <m/>
    <x v="0"/>
    <s v="Aerial"/>
    <d v="1967-05-24T00:00:00"/>
    <x v="2493"/>
    <s v="50-59"/>
    <s v="MA"/>
    <s v="Laborer"/>
    <x v="1"/>
    <n v="55790"/>
    <s v="Asian"/>
    <s v="Widowed"/>
    <s v="Fully Meets"/>
    <n v="2"/>
  </r>
  <r>
    <n v="3084"/>
    <s v="Mekhi"/>
    <s v="Hopkins"/>
    <d v="2020-10-27T00:00:00"/>
    <x v="230"/>
    <x v="23"/>
    <x v="1"/>
    <x v="0"/>
    <s v="Erica Davis"/>
    <s v="mekhi.hopkins@bilearner.com"/>
    <s v="NEL"/>
    <s v="Active"/>
    <s v="Part-Time"/>
    <s v="Zone A"/>
    <s v="Temporary"/>
    <s v="Voluntary"/>
    <s v="Stage mission never one happen somebody single."/>
    <x v="0"/>
    <s v="General - Con"/>
    <d v="1996-06-29T00:00:00"/>
    <x v="2494"/>
    <s v="20-29"/>
    <s v="MA"/>
    <s v="Clerk"/>
    <x v="1"/>
    <n v="64716"/>
    <s v="Black"/>
    <s v="Widowed"/>
    <s v="Fully Meets"/>
    <n v="4"/>
  </r>
  <r>
    <n v="3085"/>
    <s v="Eileen"/>
    <s v="Oneal"/>
    <d v="2020-08-29T00:00:00"/>
    <x v="0"/>
    <x v="0"/>
    <x v="0"/>
    <x v="0"/>
    <s v="Sara Mckay"/>
    <s v="eileen.oneal@bilearner.com"/>
    <s v="PL"/>
    <s v="Active"/>
    <s v="Full-Time"/>
    <s v="Zone C"/>
    <s v="Full-Time"/>
    <s v="Unk"/>
    <m/>
    <x v="0"/>
    <s v="Field Operations"/>
    <d v="1963-03-04T00:00:00"/>
    <x v="2495"/>
    <s v="60-69"/>
    <s v="MA"/>
    <s v="Operator"/>
    <x v="0"/>
    <n v="21299"/>
    <s v="Asian"/>
    <s v="Single"/>
    <s v="Fully Meets"/>
    <n v="2"/>
  </r>
  <r>
    <n v="3086"/>
    <s v="Alani"/>
    <s v="Cooley"/>
    <d v="2019-12-23T00:00:00"/>
    <x v="86"/>
    <x v="35"/>
    <x v="1"/>
    <x v="0"/>
    <s v="Julie Donovan"/>
    <s v="alani.cooley@bilearner.com"/>
    <s v="BPC"/>
    <s v="Active"/>
    <s v="Part-Time"/>
    <s v="Zone B"/>
    <s v="Temporary"/>
    <s v="Retirement"/>
    <s v="Huge degree pull hit."/>
    <x v="0"/>
    <s v="Aerial"/>
    <d v="1987-03-29T00:00:00"/>
    <x v="2496"/>
    <s v="30-39"/>
    <s v="MA"/>
    <s v="Foreman"/>
    <x v="0"/>
    <n v="51176"/>
    <s v="Asian"/>
    <s v="Divorced"/>
    <s v="Fully Meets"/>
    <n v="1"/>
  </r>
  <r>
    <n v="3087"/>
    <s v="Corinne"/>
    <s v="Campos"/>
    <d v="2023-07-03T00:00:00"/>
    <x v="0"/>
    <x v="0"/>
    <x v="0"/>
    <x v="0"/>
    <s v="Duane Kelly"/>
    <s v="corinne.campos@bilearner.com"/>
    <s v="CCDR"/>
    <s v="Active"/>
    <s v="Contract"/>
    <s v="Zone B"/>
    <s v="Part-Time"/>
    <s v="Unk"/>
    <m/>
    <x v="0"/>
    <s v="Project Management - Con"/>
    <d v="1948-02-08T00:00:00"/>
    <x v="2497"/>
    <s v="70-79"/>
    <s v="MA"/>
    <s v="Coordinator"/>
    <x v="0"/>
    <n v="51274"/>
    <s v="Black"/>
    <s v="Married"/>
    <s v="Fully Meets"/>
    <n v="4"/>
  </r>
  <r>
    <n v="3088"/>
    <s v="Heaven"/>
    <s v="Nelson"/>
    <d v="2022-09-26T00:00:00"/>
    <x v="0"/>
    <x v="0"/>
    <x v="0"/>
    <x v="0"/>
    <s v="Amy Boyd"/>
    <s v="heaven.nelson@bilearner.com"/>
    <s v="SVG"/>
    <s v="Active"/>
    <s v="Part-Time"/>
    <s v="Zone B"/>
    <s v="Part-Time"/>
    <s v="Unk"/>
    <m/>
    <x v="0"/>
    <s v="Field Operations"/>
    <d v="1944-03-20T00:00:00"/>
    <x v="2498"/>
    <s v="80-89"/>
    <s v="MA"/>
    <s v="Technician"/>
    <x v="0"/>
    <n v="52777"/>
    <s v="Other"/>
    <s v="Married"/>
    <s v="Fully Meets"/>
    <n v="5"/>
  </r>
  <r>
    <n v="3089"/>
    <s v="Baylee"/>
    <s v="Castaneda"/>
    <d v="2020-05-09T00:00:00"/>
    <x v="413"/>
    <x v="5"/>
    <x v="1"/>
    <x v="0"/>
    <s v="Laura Mayo"/>
    <s v="baylee.castaneda@bilearner.com"/>
    <s v="EW"/>
    <s v="Active"/>
    <s v="Contract"/>
    <s v="Zone A"/>
    <s v="Temporary"/>
    <s v="Voluntary"/>
    <s v="Suffer very particular rather."/>
    <x v="0"/>
    <s v="Field Operations"/>
    <d v="1963-05-16T00:00:00"/>
    <x v="2499"/>
    <s v="60-69"/>
    <s v="MA"/>
    <s v="Laborer"/>
    <x v="0"/>
    <n v="51728"/>
    <s v="Black"/>
    <s v="Single"/>
    <s v="Fully Meets"/>
    <n v="4"/>
  </r>
  <r>
    <n v="3090"/>
    <s v="Morgan"/>
    <s v="Roth"/>
    <d v="2023-03-08T00:00:00"/>
    <x v="0"/>
    <x v="0"/>
    <x v="0"/>
    <x v="0"/>
    <s v="Brittany Rios"/>
    <s v="morgan.roth@bilearner.com"/>
    <s v="MSC"/>
    <s v="Active"/>
    <s v="Part-Time"/>
    <s v="Zone B"/>
    <s v="Part-Time"/>
    <s v="Unk"/>
    <m/>
    <x v="0"/>
    <s v="Field Operations"/>
    <d v="1957-02-14T00:00:00"/>
    <x v="1410"/>
    <s v="60-69"/>
    <s v="MA"/>
    <s v="Foreman"/>
    <x v="1"/>
    <n v="54485"/>
    <s v="Black"/>
    <s v="Married"/>
    <s v="Fully Meets"/>
    <n v="5"/>
  </r>
  <r>
    <n v="3091"/>
    <s v="Kali"/>
    <s v="Hensley"/>
    <d v="2019-02-27T00:00:00"/>
    <x v="763"/>
    <x v="18"/>
    <x v="1"/>
    <x v="0"/>
    <s v="Charles Cruz"/>
    <s v="kali.hensley@bilearner.com"/>
    <s v="TNS"/>
    <s v="Terminated for Cause"/>
    <s v="Contract"/>
    <s v="Zone B"/>
    <s v="Part-Time"/>
    <s v="Involuntary"/>
    <s v="Describe current question quite coach."/>
    <x v="0"/>
    <s v="Billable Consultants"/>
    <d v="1958-03-06T00:00:00"/>
    <x v="2500"/>
    <s v="60-69"/>
    <s v="MA"/>
    <s v="Technician"/>
    <x v="1"/>
    <n v="6649"/>
    <s v="White"/>
    <s v="Single"/>
    <s v="Fully Meets"/>
    <n v="5"/>
  </r>
  <r>
    <n v="3092"/>
    <s v="Beckett"/>
    <s v="Sandoval"/>
    <d v="2020-01-12T00:00:00"/>
    <x v="309"/>
    <x v="29"/>
    <x v="1"/>
    <x v="2"/>
    <s v="Carolyn Stewart"/>
    <s v="beckett.sandoval@bilearner.com"/>
    <s v="TNS"/>
    <s v="Active"/>
    <s v="Contract"/>
    <s v="Zone A"/>
    <s v="Full-Time"/>
    <s v="Voluntary"/>
    <s v="Recently agreement subject individual increase."/>
    <x v="0"/>
    <s v="Field Operations"/>
    <d v="1979-12-10T00:00:00"/>
    <x v="2501"/>
    <s v="40-49"/>
    <s v="MA"/>
    <s v="Lineman"/>
    <x v="0"/>
    <n v="48374"/>
    <s v="Other"/>
    <s v="Married"/>
    <s v="Fully Meets"/>
    <n v="2"/>
  </r>
  <r>
    <n v="3093"/>
    <s v="Isabell"/>
    <s v="Meadows"/>
    <d v="2019-06-29T00:00:00"/>
    <x v="764"/>
    <x v="18"/>
    <x v="1"/>
    <x v="2"/>
    <s v="Daniel Hinton"/>
    <s v="isabell.meadows@bilearner.com"/>
    <s v="PYZ"/>
    <s v="Active"/>
    <s v="Full-Time"/>
    <s v="Zone B"/>
    <s v="Full-Time"/>
    <s v="Voluntary"/>
    <s v="Majority wide enjoy how."/>
    <x v="0"/>
    <s v="Splicing"/>
    <d v="1976-09-21T00:00:00"/>
    <x v="2386"/>
    <s v="40-49"/>
    <s v="MA"/>
    <s v="Labor"/>
    <x v="0"/>
    <n v="31227"/>
    <s v="Asian"/>
    <s v="Divorced"/>
    <s v="Fully Meets"/>
    <n v="2"/>
  </r>
  <r>
    <n v="3094"/>
    <s v="Jordin"/>
    <s v="Alexander"/>
    <d v="2021-07-15T00:00:00"/>
    <x v="765"/>
    <x v="8"/>
    <x v="1"/>
    <x v="2"/>
    <s v="Joshua Foster"/>
    <s v="jordin.alexander@bilearner.com"/>
    <s v="WBL"/>
    <s v="Active"/>
    <s v="Contract"/>
    <s v="Zone C"/>
    <s v="Full-Time"/>
    <s v="Voluntary"/>
    <s v="Improve himself side."/>
    <x v="0"/>
    <s v="Engineers"/>
    <d v="1963-10-18T00:00:00"/>
    <x v="2502"/>
    <s v="60-69"/>
    <s v="MA"/>
    <s v="Engineer"/>
    <x v="0"/>
    <n v="84169"/>
    <s v="Other"/>
    <s v="Widowed"/>
    <s v="Fully Meets"/>
    <n v="1"/>
  </r>
  <r>
    <n v="3095"/>
    <s v="Frederick"/>
    <s v="Carney"/>
    <d v="2022-08-19T00:00:00"/>
    <x v="0"/>
    <x v="0"/>
    <x v="0"/>
    <x v="2"/>
    <s v="Summer Dickerson"/>
    <s v="frederick.carney@bilearner.com"/>
    <s v="NEL"/>
    <s v="Active"/>
    <s v="Contract"/>
    <s v="Zone A"/>
    <s v="Part-Time"/>
    <s v="Unk"/>
    <m/>
    <x v="0"/>
    <s v="Field Operations"/>
    <d v="1943-03-11T00:00:00"/>
    <x v="2503"/>
    <s v="80-89"/>
    <s v="MA"/>
    <s v="Administrative"/>
    <x v="0"/>
    <n v="69905"/>
    <s v="Other"/>
    <s v="Divorced"/>
    <s v="Fully Meets"/>
    <n v="4"/>
  </r>
  <r>
    <n v="3096"/>
    <s v="Baron"/>
    <s v="Lindsey"/>
    <d v="2019-09-23T00:00:00"/>
    <x v="132"/>
    <x v="55"/>
    <x v="1"/>
    <x v="2"/>
    <s v="Mr. Joseph Ashley"/>
    <s v="baron.lindsey@bilearner.com"/>
    <s v="PL"/>
    <s v="Voluntarily Terminated"/>
    <s v="Contract"/>
    <s v="Zone B"/>
    <s v="Part-Time"/>
    <s v="Involuntary"/>
    <s v="Industry notice cup early."/>
    <x v="0"/>
    <s v="Engineers"/>
    <d v="1974-09-07T00:00:00"/>
    <x v="2504"/>
    <s v="50-59"/>
    <s v="MA"/>
    <s v="Technician"/>
    <x v="0"/>
    <n v="59014"/>
    <s v="Hispanic"/>
    <s v="Single"/>
    <s v="Fully Meets"/>
    <n v="5"/>
  </r>
  <r>
    <n v="3097"/>
    <s v="Rigoberto"/>
    <s v="Gentry"/>
    <d v="2020-10-11T00:00:00"/>
    <x v="766"/>
    <x v="8"/>
    <x v="1"/>
    <x v="2"/>
    <s v="Bethany Gaines"/>
    <s v="rigoberto.gentry@bilearner.com"/>
    <s v="BPC"/>
    <s v="Voluntarily Terminated"/>
    <s v="Part-Time"/>
    <s v="Zone C"/>
    <s v="Temporary"/>
    <s v="Retirement"/>
    <s v="More best if page."/>
    <x v="0"/>
    <s v="Project Management - Con"/>
    <d v="1961-06-11T00:00:00"/>
    <x v="2505"/>
    <s v="60-69"/>
    <s v="MA"/>
    <s v="Administrator"/>
    <x v="0"/>
    <n v="97514"/>
    <s v="White"/>
    <s v="Married"/>
    <s v="Fully Meets"/>
    <n v="4"/>
  </r>
  <r>
    <n v="3098"/>
    <s v="Rayne"/>
    <s v="Chambers"/>
    <d v="2021-08-18T00:00:00"/>
    <x v="0"/>
    <x v="0"/>
    <x v="0"/>
    <x v="2"/>
    <s v="Melvin Dean"/>
    <s v="rayne.chambers@bilearner.com"/>
    <s v="CCDR"/>
    <s v="Active"/>
    <s v="Full-Time"/>
    <s v="Zone A"/>
    <s v="Full-Time"/>
    <s v="Unk"/>
    <m/>
    <x v="0"/>
    <s v="Fielders"/>
    <d v="1944-06-09T00:00:00"/>
    <x v="2506"/>
    <s v="80-89"/>
    <s v="MA"/>
    <s v="Technician"/>
    <x v="1"/>
    <n v="20436"/>
    <s v="Black"/>
    <s v="Widowed"/>
    <s v="Fully Meets"/>
    <n v="4"/>
  </r>
  <r>
    <n v="3099"/>
    <s v="Laila"/>
    <s v="Simmons"/>
    <d v="2022-12-17T00:00:00"/>
    <x v="0"/>
    <x v="0"/>
    <x v="0"/>
    <x v="0"/>
    <s v="Zachary Smith"/>
    <s v="laila.simmons@bilearner.com"/>
    <s v="CCDR"/>
    <s v="Active"/>
    <s v="Full-Time"/>
    <s v="Zone A"/>
    <s v="Temporary"/>
    <s v="Unk"/>
    <m/>
    <x v="0"/>
    <s v="Fielders"/>
    <d v="1965-09-02T00:00:00"/>
    <x v="2507"/>
    <s v="60-69"/>
    <s v="MA"/>
    <s v="Engineer"/>
    <x v="1"/>
    <n v="44977"/>
    <s v="Black"/>
    <s v="Divorced"/>
    <s v="Exceeds"/>
    <n v="4"/>
  </r>
  <r>
    <n v="3100"/>
    <s v="Carsen"/>
    <s v="Schmidt"/>
    <d v="2020-10-25T00:00:00"/>
    <x v="767"/>
    <x v="1"/>
    <x v="1"/>
    <x v="0"/>
    <s v="Kevin Davis"/>
    <s v="carsen.schmidt@bilearner.com"/>
    <s v="SVG"/>
    <s v="Active"/>
    <s v="Contract"/>
    <s v="Zone B"/>
    <s v="Temporary"/>
    <s v="Retirement"/>
    <s v="Production senior put."/>
    <x v="0"/>
    <s v="General - Con"/>
    <d v="1950-06-08T00:00:00"/>
    <x v="2508"/>
    <s v="70-79"/>
    <s v="MA"/>
    <s v="Laborer"/>
    <x v="0"/>
    <n v="58513"/>
    <s v="White"/>
    <s v="Single"/>
    <s v="Fully Meets"/>
    <n v="5"/>
  </r>
  <r>
    <n v="3101"/>
    <s v="Bethany"/>
    <s v="Mckay"/>
    <d v="2023-01-23T00:00:00"/>
    <x v="0"/>
    <x v="0"/>
    <x v="0"/>
    <x v="0"/>
    <s v="Erica Harper"/>
    <s v="bethany.mckay@bilearner.com"/>
    <s v="EW"/>
    <s v="Active"/>
    <s v="Full-Time"/>
    <s v="Zone B"/>
    <s v="Full-Time"/>
    <s v="Unk"/>
    <m/>
    <x v="0"/>
    <s v="General - Con"/>
    <d v="1961-03-09T00:00:00"/>
    <x v="2509"/>
    <s v="60-69"/>
    <s v="MA"/>
    <s v="Technician"/>
    <x v="0"/>
    <n v="79029"/>
    <s v="Asian"/>
    <s v="Single"/>
    <s v="Fully Meets"/>
    <n v="2"/>
  </r>
  <r>
    <n v="3102"/>
    <s v="Eden"/>
    <s v="Robles"/>
    <d v="2019-03-15T00:00:00"/>
    <x v="283"/>
    <x v="44"/>
    <x v="1"/>
    <x v="0"/>
    <s v="Stephanie Frost"/>
    <s v="eden.robles@bilearner.com"/>
    <s v="MSC"/>
    <s v="Leave of Absence"/>
    <s v="Full-Time"/>
    <s v="Zone C"/>
    <s v="Part-Time"/>
    <s v="Resignation"/>
    <s v="Size shake far example."/>
    <x v="0"/>
    <s v="Field Operations"/>
    <d v="1992-10-10T00:00:00"/>
    <x v="2510"/>
    <s v="30-39"/>
    <s v="MA"/>
    <s v="Laborer"/>
    <x v="1"/>
    <n v="11092"/>
    <s v="Black"/>
    <s v="Widowed"/>
    <s v="Exceeds"/>
    <n v="2"/>
  </r>
  <r>
    <n v="3103"/>
    <s v="Abel"/>
    <s v="Snow"/>
    <d v="2023-07-06T00:00:00"/>
    <x v="752"/>
    <x v="11"/>
    <x v="1"/>
    <x v="0"/>
    <s v="Bryan Ortega DVM"/>
    <s v="abel.snow@bilearner.com"/>
    <s v="TNS"/>
    <s v="Leave of Absence"/>
    <s v="Full-Time"/>
    <s v="Zone A"/>
    <s v="Part-Time"/>
    <s v="Involuntary"/>
    <s v="Rather make power."/>
    <x v="0"/>
    <s v="Field Operations"/>
    <d v="1960-01-16T00:00:00"/>
    <x v="1153"/>
    <s v="60-69"/>
    <s v="MA"/>
    <s v="Supervisor"/>
    <x v="1"/>
    <n v="87665"/>
    <s v="Asian"/>
    <s v="Single"/>
    <s v="Fully Meets"/>
    <n v="4"/>
  </r>
  <r>
    <n v="3104"/>
    <s v="Ashton"/>
    <s v="Winters"/>
    <d v="2022-05-29T00:00:00"/>
    <x v="0"/>
    <x v="0"/>
    <x v="0"/>
    <x v="0"/>
    <s v="Matthew Smith"/>
    <s v="ashton.winters@bilearner.com"/>
    <s v="PYZ"/>
    <s v="Active"/>
    <s v="Contract"/>
    <s v="Zone C"/>
    <s v="Part-Time"/>
    <s v="Unk"/>
    <m/>
    <x v="0"/>
    <s v="General - Con"/>
    <d v="1944-01-14T00:00:00"/>
    <x v="2511"/>
    <s v="80-89"/>
    <s v="MA"/>
    <s v="Technician"/>
    <x v="0"/>
    <n v="71716"/>
    <s v="Black"/>
    <s v="Married"/>
    <s v="Fully Meets"/>
    <n v="2"/>
  </r>
  <r>
    <n v="3105"/>
    <s v="Josie"/>
    <s v="Melton"/>
    <d v="2020-06-07T00:00:00"/>
    <x v="455"/>
    <x v="7"/>
    <x v="1"/>
    <x v="0"/>
    <s v="Scott Stone"/>
    <s v="josie.melton@bilearner.com"/>
    <s v="WBL"/>
    <s v="Active"/>
    <s v="Full-Time"/>
    <s v="Zone B"/>
    <s v="Temporary"/>
    <s v="Resignation"/>
    <s v="Figure kind agent send even west."/>
    <x v="0"/>
    <s v="Fielders"/>
    <d v="1943-05-12T00:00:00"/>
    <x v="2512"/>
    <s v="80-89"/>
    <s v="MA"/>
    <s v="Engineer"/>
    <x v="1"/>
    <n v="86764"/>
    <s v="Black"/>
    <s v="Married"/>
    <s v="Fully Meets"/>
    <n v="1"/>
  </r>
  <r>
    <n v="3106"/>
    <s v="Bruno"/>
    <s v="Jimenez"/>
    <d v="2020-03-21T00:00:00"/>
    <x v="0"/>
    <x v="0"/>
    <x v="0"/>
    <x v="0"/>
    <s v="Frances Martinez"/>
    <s v="bruno.jimenez@bilearner.com"/>
    <s v="NEL"/>
    <s v="Active"/>
    <s v="Part-Time"/>
    <s v="Zone A"/>
    <s v="Temporary"/>
    <s v="Unk"/>
    <m/>
    <x v="0"/>
    <s v="Field Operations"/>
    <d v="2000-03-30T00:00:00"/>
    <x v="2513"/>
    <s v="20-29"/>
    <s v="MA"/>
    <s v="Warehouse Manager"/>
    <x v="1"/>
    <n v="33599"/>
    <s v="Hispanic"/>
    <s v="Divorced"/>
    <s v="Fully Meets"/>
    <n v="4"/>
  </r>
  <r>
    <n v="3107"/>
    <s v="Elijah"/>
    <s v="Barr"/>
    <d v="2021-06-21T00:00:00"/>
    <x v="14"/>
    <x v="40"/>
    <x v="1"/>
    <x v="0"/>
    <s v="Heather Adams"/>
    <s v="elijah.barr@bilearner.com"/>
    <s v="PL"/>
    <s v="Active"/>
    <s v="Full-Time"/>
    <s v="Zone A"/>
    <s v="Temporary"/>
    <s v="Voluntary"/>
    <s v="Figure enjoy sell work discuss former."/>
    <x v="0"/>
    <s v="Wireline Construction"/>
    <d v="1971-12-26T00:00:00"/>
    <x v="2514"/>
    <s v="50-59"/>
    <s v="MA"/>
    <s v="Operator"/>
    <x v="0"/>
    <n v="5797"/>
    <s v="Black"/>
    <s v="Widowed"/>
    <s v="Fully Meets"/>
    <n v="4"/>
  </r>
  <r>
    <n v="3108"/>
    <s v="Oswaldo"/>
    <s v="Hanson"/>
    <d v="2021-10-22T00:00:00"/>
    <x v="768"/>
    <x v="4"/>
    <x v="1"/>
    <x v="0"/>
    <s v="Julie Hernandez"/>
    <s v="oswaldo.hanson@bilearner.com"/>
    <s v="BPC"/>
    <s v="Active"/>
    <s v="Full-Time"/>
    <s v="Zone B"/>
    <s v="Temporary"/>
    <s v="Retirement"/>
    <s v="Perform leader research again term."/>
    <x v="0"/>
    <s v="General - Con"/>
    <d v="1945-07-05T00:00:00"/>
    <x v="2515"/>
    <s v="80-89"/>
    <s v="MA"/>
    <s v="Laborer"/>
    <x v="0"/>
    <n v="91007"/>
    <s v="Hispanic"/>
    <s v="Married"/>
    <s v="Fully Meets"/>
    <n v="2"/>
  </r>
  <r>
    <n v="3109"/>
    <s v="Samara"/>
    <s v="Roberson"/>
    <d v="2018-10-20T00:00:00"/>
    <x v="0"/>
    <x v="0"/>
    <x v="0"/>
    <x v="0"/>
    <s v="Timothy Myers"/>
    <s v="samara.roberson@bilearner.com"/>
    <s v="CCDR"/>
    <s v="Active"/>
    <s v="Full-Time"/>
    <s v="Zone A"/>
    <s v="Temporary"/>
    <s v="Unk"/>
    <m/>
    <x v="0"/>
    <s v="Fielders"/>
    <d v="1999-04-25T00:00:00"/>
    <x v="2516"/>
    <s v="20-29"/>
    <s v="MA"/>
    <s v="Engineer"/>
    <x v="0"/>
    <n v="93749"/>
    <s v="White"/>
    <s v="Married"/>
    <s v="PIP"/>
    <n v="2"/>
  </r>
  <r>
    <n v="3110"/>
    <s v="Luis"/>
    <s v="Frazier"/>
    <d v="2022-03-16T00:00:00"/>
    <x v="0"/>
    <x v="0"/>
    <x v="0"/>
    <x v="0"/>
    <s v="Anna Walters"/>
    <s v="luis.frazier@bilearner.com"/>
    <s v="SVG"/>
    <s v="Active"/>
    <s v="Contract"/>
    <s v="Zone C"/>
    <s v="Full-Time"/>
    <s v="Unk"/>
    <m/>
    <x v="0"/>
    <s v="Wireline Construction"/>
    <d v="1956-02-11T00:00:00"/>
    <x v="2517"/>
    <s v="60-69"/>
    <s v="MA"/>
    <s v="Apprentice"/>
    <x v="0"/>
    <n v="51909"/>
    <s v="Hispanic"/>
    <s v="Single"/>
    <s v="Fully Meets"/>
    <n v="2"/>
  </r>
  <r>
    <n v="3111"/>
    <s v="Jaquan"/>
    <s v="Hancock"/>
    <d v="2018-12-13T00:00:00"/>
    <x v="0"/>
    <x v="0"/>
    <x v="0"/>
    <x v="0"/>
    <s v="Ebony Adkins"/>
    <s v="jaquan.hancock@bilearner.com"/>
    <s v="EW"/>
    <s v="Active"/>
    <s v="Part-Time"/>
    <s v="Zone B"/>
    <s v="Temporary"/>
    <s v="Unk"/>
    <m/>
    <x v="0"/>
    <s v="Field Operations"/>
    <d v="1958-05-07T00:00:00"/>
    <x v="2518"/>
    <s v="60-69"/>
    <s v="MA"/>
    <s v="Technician"/>
    <x v="0"/>
    <n v="71638"/>
    <s v="Other"/>
    <s v="Divorced"/>
    <s v="Fully Meets"/>
    <n v="1"/>
  </r>
  <r>
    <n v="3112"/>
    <s v="Emanuel"/>
    <s v="George"/>
    <d v="2021-10-08T00:00:00"/>
    <x v="769"/>
    <x v="33"/>
    <x v="1"/>
    <x v="0"/>
    <s v="Molly Guerrero"/>
    <s v="emanuel.george@bilearner.com"/>
    <s v="MSC"/>
    <s v="Terminated for Cause"/>
    <s v="Part-Time"/>
    <s v="Zone B"/>
    <s v="Full-Time"/>
    <s v="Involuntary"/>
    <s v="Past agreement focus back."/>
    <x v="0"/>
    <s v="Shop (Fleet)"/>
    <d v="1946-11-15T00:00:00"/>
    <x v="150"/>
    <s v="70-79"/>
    <s v="MA"/>
    <s v="Mechanic"/>
    <x v="1"/>
    <n v="85416"/>
    <s v="Asian"/>
    <s v="Single"/>
    <s v="Fully Meets"/>
    <n v="4"/>
  </r>
  <r>
    <n v="3113"/>
    <s v="Giselle"/>
    <s v="Calderon"/>
    <d v="2019-02-03T00:00:00"/>
    <x v="770"/>
    <x v="21"/>
    <x v="1"/>
    <x v="2"/>
    <s v="Donna Duffy"/>
    <s v="giselle.calderon@bilearner.com"/>
    <s v="TNS"/>
    <s v="Active"/>
    <s v="Contract"/>
    <s v="Zone C"/>
    <s v="Full-Time"/>
    <s v="Voluntary"/>
    <s v="Stock indeed about brother campaign."/>
    <x v="0"/>
    <s v="Project Management - Con"/>
    <d v="1981-07-02T00:00:00"/>
    <x v="2519"/>
    <s v="40-49"/>
    <s v="MA"/>
    <s v="Coordinator"/>
    <x v="0"/>
    <n v="96092"/>
    <s v="White"/>
    <s v="Divorced"/>
    <s v="Fully Meets"/>
    <n v="4"/>
  </r>
  <r>
    <n v="3114"/>
    <s v="Cullen"/>
    <s v="French"/>
    <d v="2018-09-30T00:00:00"/>
    <x v="0"/>
    <x v="0"/>
    <x v="0"/>
    <x v="2"/>
    <s v="Corey Barry"/>
    <s v="cullen.french@bilearner.com"/>
    <s v="PYZ"/>
    <s v="Active"/>
    <s v="Contract"/>
    <s v="Zone C"/>
    <s v="Full-Time"/>
    <s v="Unk"/>
    <m/>
    <x v="0"/>
    <s v="Isp"/>
    <d v="1957-07-06T00:00:00"/>
    <x v="2520"/>
    <s v="60-69"/>
    <s v="MA"/>
    <s v="Technician"/>
    <x v="0"/>
    <n v="46346"/>
    <s v="Asian"/>
    <s v="Divorced"/>
    <s v="Fully Meets"/>
    <n v="2"/>
  </r>
  <r>
    <n v="3115"/>
    <s v="Braiden"/>
    <s v="Kirby"/>
    <d v="2021-07-12T00:00:00"/>
    <x v="256"/>
    <x v="21"/>
    <x v="1"/>
    <x v="2"/>
    <s v="Paul Brewer"/>
    <s v="braiden.kirby@bilearner.com"/>
    <s v="WBL"/>
    <s v="Active"/>
    <s v="Contract"/>
    <s v="Zone A"/>
    <s v="Temporary"/>
    <s v="Voluntary"/>
    <s v="Decide statement future ball."/>
    <x v="0"/>
    <s v="Project Management - Con"/>
    <d v="1964-01-01T00:00:00"/>
    <x v="2521"/>
    <s v="60-69"/>
    <s v="MA"/>
    <s v="Supervisor"/>
    <x v="0"/>
    <n v="10137"/>
    <s v="Hispanic"/>
    <s v="Divorced"/>
    <s v="Fully Meets"/>
    <n v="4"/>
  </r>
  <r>
    <n v="3116"/>
    <s v="Johnathan"/>
    <s v="Harmon"/>
    <d v="2021-03-04T00:00:00"/>
    <x v="0"/>
    <x v="0"/>
    <x v="0"/>
    <x v="2"/>
    <s v="Steven Brown"/>
    <s v="johnathan.harmon@bilearner.com"/>
    <s v="NEL"/>
    <s v="Active"/>
    <s v="Part-Time"/>
    <s v="Zone B"/>
    <s v="Temporary"/>
    <s v="Unk"/>
    <m/>
    <x v="0"/>
    <s v="Field Operations"/>
    <d v="1981-10-24T00:00:00"/>
    <x v="2522"/>
    <s v="40-49"/>
    <s v="MA"/>
    <s v="Lineman"/>
    <x v="0"/>
    <n v="97547"/>
    <s v="Hispanic"/>
    <s v="Married"/>
    <s v="Fully Meets"/>
    <n v="5"/>
  </r>
  <r>
    <n v="3117"/>
    <s v="Camren"/>
    <s v="Bridges"/>
    <d v="2019-10-27T00:00:00"/>
    <x v="0"/>
    <x v="0"/>
    <x v="0"/>
    <x v="2"/>
    <s v="Kyle Anderson"/>
    <s v="camren.bridges@bilearner.com"/>
    <s v="PL"/>
    <s v="Active"/>
    <s v="Part-Time"/>
    <s v="Zone C"/>
    <s v="Part-Time"/>
    <s v="Unk"/>
    <m/>
    <x v="0"/>
    <s v="General - Sga"/>
    <d v="1941-12-14T00:00:00"/>
    <x v="2523"/>
    <s v="80-89"/>
    <s v="MA"/>
    <s v="Lineman"/>
    <x v="0"/>
    <n v="48509"/>
    <s v="White"/>
    <s v="Married"/>
    <s v="Fully Meets"/>
    <n v="2"/>
  </r>
  <r>
    <n v="3118"/>
    <s v="Jeramiah"/>
    <s v="Chandler"/>
    <d v="2019-01-28T00:00:00"/>
    <x v="608"/>
    <x v="36"/>
    <x v="1"/>
    <x v="2"/>
    <s v="Dr. Anna Hayes DVM"/>
    <s v="jeramiah.chandler@bilearner.com"/>
    <s v="BPC"/>
    <s v="Voluntarily Terminated"/>
    <s v="Part-Time"/>
    <s v="Zone A"/>
    <s v="Full-Time"/>
    <s v="Voluntary"/>
    <s v="Pay avoid seem unit might month run."/>
    <x v="0"/>
    <s v="Catv"/>
    <d v="1956-12-14T00:00:00"/>
    <x v="2524"/>
    <s v="60-69"/>
    <s v="MA"/>
    <s v="Technician"/>
    <x v="0"/>
    <n v="48848"/>
    <s v="Black"/>
    <s v="Divorced"/>
    <s v="Fully Meets"/>
    <n v="2"/>
  </r>
  <r>
    <n v="3119"/>
    <s v="Dana"/>
    <s v="Stevenson"/>
    <d v="2021-01-10T00:00:00"/>
    <x v="0"/>
    <x v="0"/>
    <x v="0"/>
    <x v="0"/>
    <s v="Thomas Bautista"/>
    <s v="dana.stevenson@bilearner.com"/>
    <s v="NEL"/>
    <s v="Active"/>
    <s v="Part-Time"/>
    <s v="Zone C"/>
    <s v="Part-Time"/>
    <s v="Unk"/>
    <m/>
    <x v="0"/>
    <s v="General - Con"/>
    <d v="1993-06-05T00:00:00"/>
    <x v="2214"/>
    <s v="30-39"/>
    <s v="MA"/>
    <s v="Laborer"/>
    <x v="1"/>
    <n v="71016"/>
    <s v="Other"/>
    <s v="Single"/>
    <s v="Fully Meets"/>
    <n v="5"/>
  </r>
  <r>
    <n v="3120"/>
    <s v="Angelique"/>
    <s v="Hogan"/>
    <d v="2021-08-05T00:00:00"/>
    <x v="535"/>
    <x v="18"/>
    <x v="1"/>
    <x v="0"/>
    <s v="Andrew Davis"/>
    <s v="angelique.hogan@bilearner.com"/>
    <s v="PL"/>
    <s v="Active"/>
    <s v="Part-Time"/>
    <s v="Zone A"/>
    <s v="Full-Time"/>
    <s v="Resignation"/>
    <s v="Event TV few much continue success."/>
    <x v="0"/>
    <s v="Aerial"/>
    <d v="1946-02-03T00:00:00"/>
    <x v="2525"/>
    <s v="70-79"/>
    <s v="MA"/>
    <s v="Lineman"/>
    <x v="0"/>
    <n v="28645"/>
    <s v="Asian"/>
    <s v="Widowed"/>
    <s v="Fully Meets"/>
    <n v="4"/>
  </r>
  <r>
    <n v="3121"/>
    <s v="Moriah"/>
    <s v="Dodson"/>
    <d v="2022-11-07T00:00:00"/>
    <x v="535"/>
    <x v="19"/>
    <x v="1"/>
    <x v="0"/>
    <s v="Rachel Chaney"/>
    <s v="moriah.dodson@bilearner.com"/>
    <s v="PYZ"/>
    <s v="Active"/>
    <s v="Part-Time"/>
    <s v="Zone C"/>
    <s v="Full-Time"/>
    <s v="Retirement"/>
    <s v="Resource collection house seek sound wind."/>
    <x v="0"/>
    <s v="Project Management - Con"/>
    <d v="1949-10-17T00:00:00"/>
    <x v="2526"/>
    <s v="70-79"/>
    <s v="MA"/>
    <s v="Project Manager"/>
    <x v="0"/>
    <n v="58015"/>
    <s v="Black"/>
    <s v="Single"/>
    <s v="Fully Meets"/>
    <n v="4"/>
  </r>
  <r>
    <n v="3122"/>
    <s v="Connor"/>
    <s v="Bray"/>
    <d v="2022-01-23T00:00:00"/>
    <x v="131"/>
    <x v="34"/>
    <x v="1"/>
    <x v="0"/>
    <s v="Rachel Barr MD"/>
    <s v="connor.bray@bilearner.com"/>
    <s v="SVG"/>
    <s v="Leave of Absence"/>
    <s v="Contract"/>
    <s v="Zone C"/>
    <s v="Part-Time"/>
    <s v="Voluntary"/>
    <s v="Professional military easy so."/>
    <x v="0"/>
    <s v="Project Management - Con"/>
    <d v="1946-09-23T00:00:00"/>
    <x v="1179"/>
    <s v="70-79"/>
    <s v="MA"/>
    <s v="Project Manager"/>
    <x v="0"/>
    <n v="18652"/>
    <s v="White"/>
    <s v="Single"/>
    <s v="Fully Meets"/>
    <n v="5"/>
  </r>
  <r>
    <n v="3123"/>
    <s v="Zaiden"/>
    <s v="Leblanc"/>
    <d v="2021-07-12T00:00:00"/>
    <x v="0"/>
    <x v="0"/>
    <x v="0"/>
    <x v="0"/>
    <s v="Michael Hays"/>
    <s v="zaiden.leblanc@bilearner.com"/>
    <s v="TNS"/>
    <s v="Active"/>
    <s v="Full-Time"/>
    <s v="Zone C"/>
    <s v="Part-Time"/>
    <s v="Unk"/>
    <m/>
    <x v="0"/>
    <s v="Splicing"/>
    <d v="1951-05-03T00:00:00"/>
    <x v="2527"/>
    <s v="70-79"/>
    <s v="MA"/>
    <s v="Project Manager"/>
    <x v="1"/>
    <n v="94273"/>
    <s v="Hispanic"/>
    <s v="Married"/>
    <s v="Fully Meets"/>
    <n v="4"/>
  </r>
  <r>
    <n v="3124"/>
    <s v="Taliyah"/>
    <s v="Yang"/>
    <d v="2019-01-05T00:00:00"/>
    <x v="771"/>
    <x v="42"/>
    <x v="1"/>
    <x v="0"/>
    <s v="Kristi Cox"/>
    <s v="taliyah.yang@bilearner.com"/>
    <s v="WBL"/>
    <s v="Leave of Absence"/>
    <s v="Full-Time"/>
    <s v="Zone B"/>
    <s v="Part-Time"/>
    <s v="Resignation"/>
    <s v="Star idea alone."/>
    <x v="0"/>
    <s v="Engineers"/>
    <d v="1991-08-28T00:00:00"/>
    <x v="2528"/>
    <s v="30-39"/>
    <s v="MA"/>
    <s v="Technician"/>
    <x v="0"/>
    <n v="97060"/>
    <s v="White"/>
    <s v="Single"/>
    <s v="Fully Meets"/>
    <n v="5"/>
  </r>
  <r>
    <n v="3125"/>
    <s v="Boston"/>
    <s v="Cochran"/>
    <d v="2020-04-07T00:00:00"/>
    <x v="227"/>
    <x v="16"/>
    <x v="1"/>
    <x v="0"/>
    <s v="Tracey Wu"/>
    <s v="boston.cochran@bilearner.com"/>
    <s v="PYZ"/>
    <s v="Leave of Absence"/>
    <s v="Part-Time"/>
    <s v="Zone C"/>
    <s v="Part-Time"/>
    <s v="Resignation"/>
    <s v="Magazine matter a teach."/>
    <x v="0"/>
    <s v="Aerial"/>
    <d v="1992-09-08T00:00:00"/>
    <x v="2529"/>
    <s v="30-39"/>
    <s v="MA"/>
    <s v="Laborer"/>
    <x v="1"/>
    <n v="10433"/>
    <s v="Black"/>
    <s v="Divorced"/>
    <s v="Fully Meets"/>
    <n v="4"/>
  </r>
  <r>
    <n v="3126"/>
    <s v="Amelia"/>
    <s v="Mueller"/>
    <d v="2022-04-27T00:00:00"/>
    <x v="0"/>
    <x v="0"/>
    <x v="0"/>
    <x v="0"/>
    <s v="Samuel Frye"/>
    <s v="amelia.mueller@bilearner.com"/>
    <s v="WBL"/>
    <s v="Active"/>
    <s v="Contract"/>
    <s v="Zone C"/>
    <s v="Full-Time"/>
    <s v="Unk"/>
    <m/>
    <x v="0"/>
    <s v="Project Management - Con"/>
    <d v="1978-07-02T00:00:00"/>
    <x v="2530"/>
    <s v="40-49"/>
    <s v="MA"/>
    <s v="Coordinator"/>
    <x v="1"/>
    <n v="35212"/>
    <s v="Black"/>
    <s v="Divorced"/>
    <s v="Fully Meets"/>
    <n v="2"/>
  </r>
  <r>
    <n v="3127"/>
    <s v="Lillianna"/>
    <s v="Hull"/>
    <d v="2022-06-14T00:00:00"/>
    <x v="772"/>
    <x v="34"/>
    <x v="1"/>
    <x v="0"/>
    <s v="Stacey Robles"/>
    <s v="lillianna.hull@bilearner.com"/>
    <s v="NEL"/>
    <s v="Active"/>
    <s v="Part-Time"/>
    <s v="Zone A"/>
    <s v="Part-Time"/>
    <s v="Resignation"/>
    <s v="Enjoy relationship page billion."/>
    <x v="0"/>
    <s v="Project Management - Con"/>
    <d v="1991-10-26T00:00:00"/>
    <x v="2531"/>
    <s v="30-39"/>
    <s v="MA"/>
    <s v="Supervisor"/>
    <x v="1"/>
    <n v="3213"/>
    <s v="White"/>
    <s v="Married"/>
    <s v="Fully Meets"/>
    <n v="2"/>
  </r>
  <r>
    <n v="3128"/>
    <s v="Laci"/>
    <s v="Frederick"/>
    <d v="2019-01-13T00:00:00"/>
    <x v="0"/>
    <x v="0"/>
    <x v="0"/>
    <x v="0"/>
    <s v="James Flynn"/>
    <s v="laci.frederick@bilearner.com"/>
    <s v="PL"/>
    <s v="Active"/>
    <s v="Part-Time"/>
    <s v="Zone A"/>
    <s v="Temporary"/>
    <s v="Unk"/>
    <m/>
    <x v="0"/>
    <s v="Field Operations"/>
    <d v="1974-04-15T00:00:00"/>
    <x v="2532"/>
    <s v="50-59"/>
    <s v="MA"/>
    <s v="Technician"/>
    <x v="0"/>
    <n v="7259"/>
    <s v="Black"/>
    <s v="Widowed"/>
    <s v="Fully Meets"/>
    <n v="2"/>
  </r>
  <r>
    <n v="3129"/>
    <s v="Jayda"/>
    <s v="Chapman"/>
    <d v="2019-06-21T00:00:00"/>
    <x v="0"/>
    <x v="0"/>
    <x v="0"/>
    <x v="0"/>
    <s v="Douglas Jacobson"/>
    <s v="jayda.chapman@bilearner.com"/>
    <s v="BPC"/>
    <s v="Active"/>
    <s v="Full-Time"/>
    <s v="Zone A"/>
    <s v="Part-Time"/>
    <s v="Unk"/>
    <m/>
    <x v="0"/>
    <s v="Underground"/>
    <d v="1985-07-11T00:00:00"/>
    <x v="2533"/>
    <s v="40-49"/>
    <s v="MA"/>
    <s v="Laborer"/>
    <x v="0"/>
    <n v="11631"/>
    <s v="Black"/>
    <s v="Widowed"/>
    <s v="Fully Meets"/>
    <n v="5"/>
  </r>
  <r>
    <n v="3130"/>
    <s v="Kennedy"/>
    <s v="Beard"/>
    <d v="2020-08-10T00:00:00"/>
    <x v="495"/>
    <x v="17"/>
    <x v="1"/>
    <x v="0"/>
    <s v="Scott Dawson"/>
    <s v="kennedy.beard@bilearner.com"/>
    <s v="CCDR"/>
    <s v="Active"/>
    <s v="Part-Time"/>
    <s v="Zone A"/>
    <s v="Temporary"/>
    <s v="Voluntary"/>
    <s v="Read nice continue itself attack happen."/>
    <x v="0"/>
    <s v="Wireline Construction"/>
    <d v="1981-05-09T00:00:00"/>
    <x v="2534"/>
    <s v="40-49"/>
    <s v="MA"/>
    <s v="Manager"/>
    <x v="0"/>
    <n v="73890"/>
    <s v="Black"/>
    <s v="Widowed"/>
    <s v="Fully Meets"/>
    <n v="5"/>
  </r>
  <r>
    <n v="3131"/>
    <s v="Alma"/>
    <s v="Hanna"/>
    <d v="2021-04-13T00:00:00"/>
    <x v="249"/>
    <x v="10"/>
    <x v="1"/>
    <x v="0"/>
    <s v="Patricia Potter"/>
    <s v="alma.hanna@bilearner.com"/>
    <s v="SVG"/>
    <s v="Active"/>
    <s v="Contract"/>
    <s v="Zone C"/>
    <s v="Temporary"/>
    <s v="Resignation"/>
    <s v="Tell its wind child more though."/>
    <x v="0"/>
    <s v="Wireline Construction"/>
    <d v="1954-01-28T00:00:00"/>
    <x v="2535"/>
    <s v="70-79"/>
    <s v="MA"/>
    <s v="Laborer"/>
    <x v="0"/>
    <n v="28053"/>
    <s v="Hispanic"/>
    <s v="Single"/>
    <s v="Fully Meets"/>
    <n v="2"/>
  </r>
  <r>
    <n v="3132"/>
    <s v="Ximena"/>
    <s v="Suarez"/>
    <d v="2020-04-27T00:00:00"/>
    <x v="773"/>
    <x v="17"/>
    <x v="1"/>
    <x v="0"/>
    <s v="Brian Gregory"/>
    <s v="ximena.suarez@bilearner.com"/>
    <s v="EW"/>
    <s v="Active"/>
    <s v="Full-Time"/>
    <s v="Zone A"/>
    <s v="Full-Time"/>
    <s v="Involuntary"/>
    <s v="Program personal mean life source reach."/>
    <x v="0"/>
    <s v="Field Operations"/>
    <d v="1979-09-20T00:00:00"/>
    <x v="2536"/>
    <s v="40-49"/>
    <s v="MA"/>
    <s v="Laborer"/>
    <x v="0"/>
    <n v="12694"/>
    <s v="Asian"/>
    <s v="Divorced"/>
    <s v="Fully Meets"/>
    <n v="4"/>
  </r>
  <r>
    <n v="3133"/>
    <s v="Aydin"/>
    <s v="Dixon"/>
    <d v="2022-02-25T00:00:00"/>
    <x v="44"/>
    <x v="11"/>
    <x v="1"/>
    <x v="0"/>
    <s v="Jackie Davis"/>
    <s v="aydin.dixon@bilearner.com"/>
    <s v="MSC"/>
    <s v="Terminated for Cause"/>
    <s v="Contract"/>
    <s v="Zone C"/>
    <s v="Part-Time"/>
    <s v="Resignation"/>
    <s v="Example trip behavior himself young."/>
    <x v="0"/>
    <s v="Project Management - Con"/>
    <d v="1958-10-23T00:00:00"/>
    <x v="2537"/>
    <s v="60-69"/>
    <s v="MA"/>
    <s v="Coordinator"/>
    <x v="1"/>
    <n v="83481"/>
    <s v="White"/>
    <s v="Married"/>
    <s v="Fully Meets"/>
    <n v="5"/>
  </r>
  <r>
    <n v="3134"/>
    <s v="Heidi"/>
    <s v="Joyce"/>
    <d v="2018-12-06T00:00:00"/>
    <x v="622"/>
    <x v="48"/>
    <x v="1"/>
    <x v="2"/>
    <s v="Keith George"/>
    <s v="heidi.joyce@bilearner.com"/>
    <s v="TNS"/>
    <s v="Active"/>
    <s v="Part-Time"/>
    <s v="Zone C"/>
    <s v="Full-Time"/>
    <s v="Voluntary"/>
    <s v="Avoid that school central member."/>
    <x v="0"/>
    <s v="Fielders"/>
    <d v="1947-04-15T00:00:00"/>
    <x v="2538"/>
    <s v="70-79"/>
    <s v="MA"/>
    <s v="Engineer"/>
    <x v="0"/>
    <n v="2140"/>
    <s v="Hispanic"/>
    <s v="Married"/>
    <s v="Exceeds"/>
    <n v="5"/>
  </r>
  <r>
    <n v="3135"/>
    <s v="Elle"/>
    <s v="Spears"/>
    <d v="2020-03-12T00:00:00"/>
    <x v="209"/>
    <x v="5"/>
    <x v="1"/>
    <x v="2"/>
    <s v="Jennifer Smith"/>
    <s v="elle.spears@bilearner.com"/>
    <s v="BPC"/>
    <s v="Active"/>
    <s v="Part-Time"/>
    <s v="Zone A"/>
    <s v="Temporary"/>
    <s v="Involuntary"/>
    <s v="Food information day art PM leader."/>
    <x v="0"/>
    <s v="Project Management - Con"/>
    <d v="1993-04-25T00:00:00"/>
    <x v="2349"/>
    <s v="30-39"/>
    <s v="MA"/>
    <s v="Administrative"/>
    <x v="0"/>
    <n v="9790"/>
    <s v="White"/>
    <s v="Single"/>
    <s v="Fully Meets"/>
    <n v="4"/>
  </r>
  <r>
    <n v="3136"/>
    <s v="Cesar"/>
    <s v="Anderson"/>
    <d v="2022-11-16T00:00:00"/>
    <x v="0"/>
    <x v="0"/>
    <x v="0"/>
    <x v="2"/>
    <s v="Timothy Brown"/>
    <s v="cesar.anderson@bilearner.com"/>
    <s v="CCDR"/>
    <s v="Active"/>
    <s v="Full-Time"/>
    <s v="Zone B"/>
    <s v="Full-Time"/>
    <s v="Unk"/>
    <m/>
    <x v="0"/>
    <s v="Project Management - Con"/>
    <d v="1997-05-17T00:00:00"/>
    <x v="1683"/>
    <s v="20-29"/>
    <s v="MA"/>
    <s v="Foreman"/>
    <x v="0"/>
    <n v="52077"/>
    <s v="Hispanic"/>
    <s v="Married"/>
    <s v="Fully Meets"/>
    <n v="4"/>
  </r>
  <r>
    <n v="3137"/>
    <s v="Dean"/>
    <s v="Mckenzie"/>
    <d v="2018-12-09T00:00:00"/>
    <x v="723"/>
    <x v="59"/>
    <x v="1"/>
    <x v="2"/>
    <s v="Justin Wells"/>
    <s v="dean.mckenzie@bilearner.com"/>
    <s v="EW"/>
    <s v="Voluntarily Terminated"/>
    <s v="Contract"/>
    <s v="Zone B"/>
    <s v="Temporary"/>
    <s v="Involuntary"/>
    <s v="Easy film last fact discuss. Enough worker wall."/>
    <x v="0"/>
    <s v="Field Operations"/>
    <d v="1995-06-03T00:00:00"/>
    <x v="2539"/>
    <s v="30-39"/>
    <s v="MA"/>
    <s v="Laborer"/>
    <x v="0"/>
    <n v="50624"/>
    <s v="Other"/>
    <s v="Single"/>
    <s v="Fully Meets"/>
    <n v="2"/>
  </r>
  <r>
    <n v="3138"/>
    <s v="Isabell"/>
    <s v="Wu"/>
    <d v="2022-12-25T00:00:00"/>
    <x v="243"/>
    <x v="8"/>
    <x v="1"/>
    <x v="2"/>
    <s v="Rachel Crawford"/>
    <s v="isabell.wu@bilearner.com"/>
    <s v="MSC"/>
    <s v="Voluntarily Terminated"/>
    <s v="Contract"/>
    <s v="Zone A"/>
    <s v="Full-Time"/>
    <s v="Voluntary"/>
    <s v="Week campaign later realize magazine."/>
    <x v="0"/>
    <s v="Field Operations"/>
    <d v="1987-04-07T00:00:00"/>
    <x v="2540"/>
    <s v="30-39"/>
    <s v="MA"/>
    <s v="Laborer"/>
    <x v="0"/>
    <n v="83438"/>
    <s v="Black"/>
    <s v="Single"/>
    <s v="Fully Meets"/>
    <n v="4"/>
  </r>
  <r>
    <n v="3139"/>
    <s v="Kenny"/>
    <s v="Blanchard"/>
    <d v="2021-11-19T00:00:00"/>
    <x v="0"/>
    <x v="0"/>
    <x v="0"/>
    <x v="2"/>
    <s v="Jasmine Williamson"/>
    <s v="kenny.blanchard@bilearner.com"/>
    <s v="NEL"/>
    <s v="Active"/>
    <s v="Part-Time"/>
    <s v="Zone A"/>
    <s v="Temporary"/>
    <s v="Unk"/>
    <m/>
    <x v="0"/>
    <s v="Field Operations"/>
    <d v="1971-08-11T00:00:00"/>
    <x v="2541"/>
    <s v="50-59"/>
    <s v="MA"/>
    <s v="Technician"/>
    <x v="0"/>
    <n v="29416"/>
    <s v="Asian"/>
    <s v="Single"/>
    <s v="Fully Meets"/>
    <n v="4"/>
  </r>
  <r>
    <n v="3140"/>
    <s v="Evie"/>
    <s v="Beard"/>
    <d v="2022-03-01T00:00:00"/>
    <x v="0"/>
    <x v="0"/>
    <x v="0"/>
    <x v="0"/>
    <s v="Andrew Smith"/>
    <s v="evie.beard@bilearner.com"/>
    <s v="PL"/>
    <s v="Active"/>
    <s v="Contract"/>
    <s v="Zone C"/>
    <s v="Full-Time"/>
    <s v="Unk"/>
    <m/>
    <x v="0"/>
    <s v="Catv"/>
    <d v="1990-04-02T00:00:00"/>
    <x v="2542"/>
    <s v="30-39"/>
    <s v="MA"/>
    <s v="Laborer"/>
    <x v="1"/>
    <n v="89284"/>
    <s v="Hispanic"/>
    <s v="Widowed"/>
    <s v="Fully Meets"/>
    <n v="5"/>
  </r>
  <r>
    <n v="3141"/>
    <s v="Aliya"/>
    <s v="Morton"/>
    <d v="2021-03-17T00:00:00"/>
    <x v="0"/>
    <x v="0"/>
    <x v="0"/>
    <x v="0"/>
    <s v="Jennifer Reeves"/>
    <s v="aliya.morton@bilearner.com"/>
    <s v="BPC"/>
    <s v="Active"/>
    <s v="Full-Time"/>
    <s v="Zone B"/>
    <s v="Temporary"/>
    <s v="Unk"/>
    <m/>
    <x v="0"/>
    <s v="Field Operations"/>
    <d v="1970-07-10T00:00:00"/>
    <x v="2543"/>
    <s v="50-59"/>
    <s v="MA"/>
    <s v="Foreman"/>
    <x v="1"/>
    <n v="9420"/>
    <s v="Black"/>
    <s v="Married"/>
    <s v="Exceeds"/>
    <n v="2"/>
  </r>
  <r>
    <n v="3142"/>
    <s v="Ingrid"/>
    <s v="Wilkins"/>
    <d v="2021-02-10T00:00:00"/>
    <x v="0"/>
    <x v="0"/>
    <x v="0"/>
    <x v="0"/>
    <s v="Theresa Foster"/>
    <s v="ingrid.wilkins@bilearner.com"/>
    <s v="CCDR"/>
    <s v="Active"/>
    <s v="Full-Time"/>
    <s v="Zone B"/>
    <s v="Part-Time"/>
    <s v="Unk"/>
    <m/>
    <x v="0"/>
    <s v="General - Con"/>
    <d v="1949-07-20T00:00:00"/>
    <x v="2544"/>
    <s v="70-79"/>
    <s v="MA"/>
    <s v="Flagger"/>
    <x v="0"/>
    <n v="49701"/>
    <s v="White"/>
    <s v="Single"/>
    <s v="Fully Meets"/>
    <n v="4"/>
  </r>
  <r>
    <n v="3143"/>
    <s v="Morgan"/>
    <s v="Elliott"/>
    <d v="2018-09-28T00:00:00"/>
    <x v="0"/>
    <x v="0"/>
    <x v="0"/>
    <x v="0"/>
    <s v="Emily Carter"/>
    <s v="morgan.elliott@bilearner.com"/>
    <s v="SVG"/>
    <s v="Active"/>
    <s v="Full-Time"/>
    <s v="Zone A"/>
    <s v="Temporary"/>
    <s v="Unk"/>
    <m/>
    <x v="0"/>
    <s v="Aerial"/>
    <d v="1947-06-25T00:00:00"/>
    <x v="2545"/>
    <s v="70-79"/>
    <s v="MA"/>
    <s v="Lineman"/>
    <x v="0"/>
    <n v="32652"/>
    <s v="Black"/>
    <s v="Widowed"/>
    <s v="Fully Meets"/>
    <n v="2"/>
  </r>
  <r>
    <n v="3144"/>
    <s v="Shannon"/>
    <s v="Lambert"/>
    <d v="2021-02-09T00:00:00"/>
    <x v="0"/>
    <x v="0"/>
    <x v="0"/>
    <x v="0"/>
    <s v="Debra Perez"/>
    <s v="shannon.lambert@bilearner.com"/>
    <s v="EW"/>
    <s v="Active"/>
    <s v="Contract"/>
    <s v="Zone C"/>
    <s v="Part-Time"/>
    <s v="Unk"/>
    <m/>
    <x v="0"/>
    <s v="Engineers"/>
    <d v="1956-09-19T00:00:00"/>
    <x v="2546"/>
    <s v="60-69"/>
    <s v="MA"/>
    <s v="Engineer"/>
    <x v="1"/>
    <n v="4496"/>
    <s v="Hispanic"/>
    <s v="Married"/>
    <s v="Exceeds"/>
    <n v="2"/>
  </r>
  <r>
    <n v="3145"/>
    <s v="Prince"/>
    <s v="Petty"/>
    <d v="2020-09-27T00:00:00"/>
    <x v="774"/>
    <x v="3"/>
    <x v="1"/>
    <x v="0"/>
    <s v="James Ware"/>
    <s v="prince.petty@bilearner.com"/>
    <s v="MSC"/>
    <s v="Leave of Absence"/>
    <s v="Part-Time"/>
    <s v="Zone C"/>
    <s v="Temporary"/>
    <s v="Retirement"/>
    <s v="Reveal real paper peace usually fly know century."/>
    <x v="0"/>
    <s v="Field Operations"/>
    <d v="1995-10-30T00:00:00"/>
    <x v="2547"/>
    <s v="30-39"/>
    <s v="MA"/>
    <s v="Driller"/>
    <x v="1"/>
    <n v="59765"/>
    <s v="Asian"/>
    <s v="Divorced"/>
    <s v="Fully Meets"/>
    <n v="2"/>
  </r>
  <r>
    <n v="3146"/>
    <s v="Abril"/>
    <s v="Joseph"/>
    <d v="2018-12-16T00:00:00"/>
    <x v="0"/>
    <x v="0"/>
    <x v="0"/>
    <x v="0"/>
    <s v="Gregory Hall"/>
    <s v="abril.joseph@bilearner.com"/>
    <s v="TNS"/>
    <s v="Active"/>
    <s v="Part-Time"/>
    <s v="Zone C"/>
    <s v="Temporary"/>
    <s v="Unk"/>
    <m/>
    <x v="0"/>
    <s v="Project Management - Con"/>
    <d v="1978-10-18T00:00:00"/>
    <x v="2548"/>
    <s v="40-49"/>
    <s v="MA"/>
    <s v="Coordinator"/>
    <x v="0"/>
    <n v="19021"/>
    <s v="White"/>
    <s v="Widowed"/>
    <s v="Fully Meets"/>
    <n v="4"/>
  </r>
  <r>
    <n v="3147"/>
    <s v="Bobby"/>
    <s v="Levy"/>
    <d v="2023-07-17T00:00:00"/>
    <x v="220"/>
    <x v="11"/>
    <x v="1"/>
    <x v="0"/>
    <s v="Donna Yang"/>
    <s v="bobby.levy@bilearner.com"/>
    <s v="PYZ"/>
    <s v="Active"/>
    <s v="Contract"/>
    <s v="Zone B"/>
    <s v="Temporary"/>
    <s v="Involuntary"/>
    <s v="Member cost town create against decision."/>
    <x v="0"/>
    <s v="General - Sga"/>
    <d v="1999-04-23T00:00:00"/>
    <x v="2549"/>
    <s v="20-29"/>
    <s v="MA"/>
    <s v="Engineer"/>
    <x v="1"/>
    <n v="48709"/>
    <s v="Hispanic"/>
    <s v="Divorced"/>
    <s v="Fully Meets"/>
    <n v="5"/>
  </r>
  <r>
    <n v="3148"/>
    <s v="Gustavo"/>
    <s v="Durham"/>
    <d v="2020-05-28T00:00:00"/>
    <x v="775"/>
    <x v="18"/>
    <x v="1"/>
    <x v="0"/>
    <s v="Adrienne Barnett"/>
    <s v="gustavo.durham@bilearner.com"/>
    <s v="WBL"/>
    <s v="Active"/>
    <s v="Full-Time"/>
    <s v="Zone C"/>
    <s v="Temporary"/>
    <s v="Voluntary"/>
    <s v="Draw health deal."/>
    <x v="0"/>
    <s v="Aerial"/>
    <d v="1950-03-01T00:00:00"/>
    <x v="2550"/>
    <s v="70-79"/>
    <s v="MA"/>
    <s v="Foreman"/>
    <x v="1"/>
    <n v="76147"/>
    <s v="White"/>
    <s v="Single"/>
    <s v="Exceeds"/>
    <n v="2"/>
  </r>
  <r>
    <n v="3149"/>
    <s v="Teagan"/>
    <s v="Stevens"/>
    <d v="2021-03-01T00:00:00"/>
    <x v="342"/>
    <x v="7"/>
    <x v="1"/>
    <x v="0"/>
    <s v="Yvonne Bush"/>
    <s v="teagan.stevens@bilearner.com"/>
    <s v="NEL"/>
    <s v="Active"/>
    <s v="Full-Time"/>
    <s v="Zone A"/>
    <s v="Part-Time"/>
    <s v="Voluntary"/>
    <s v="Policy upon tend join individual direction yard."/>
    <x v="0"/>
    <s v="Field Operations"/>
    <d v="1983-09-27T00:00:00"/>
    <x v="2551"/>
    <s v="40-49"/>
    <s v="MA"/>
    <s v="Laborer"/>
    <x v="0"/>
    <n v="19987"/>
    <s v="Black"/>
    <s v="Single"/>
    <s v="Exceeds"/>
    <n v="2"/>
  </r>
  <r>
    <n v="3150"/>
    <s v="Neil"/>
    <s v="Patton"/>
    <d v="2022-02-12T00:00:00"/>
    <x v="0"/>
    <x v="0"/>
    <x v="0"/>
    <x v="0"/>
    <s v="Mark Silva"/>
    <s v="neil.patton@bilearner.com"/>
    <s v="PL"/>
    <s v="Active"/>
    <s v="Full-Time"/>
    <s v="Zone C"/>
    <s v="Part-Time"/>
    <s v="Unk"/>
    <m/>
    <x v="0"/>
    <s v="Aerial"/>
    <d v="1955-08-02T00:00:00"/>
    <x v="2552"/>
    <s v="70-79"/>
    <s v="MA"/>
    <s v="Foreman"/>
    <x v="0"/>
    <n v="11927"/>
    <s v="Asian"/>
    <s v="Widowed"/>
    <s v="Fully Meets"/>
    <n v="2"/>
  </r>
  <r>
    <n v="3151"/>
    <s v="Khalil"/>
    <s v="Guzman"/>
    <d v="2022-02-26T00:00:00"/>
    <x v="0"/>
    <x v="0"/>
    <x v="0"/>
    <x v="0"/>
    <s v="Melissa Wheeler DDS"/>
    <s v="khalil.guzman@bilearner.com"/>
    <s v="BPC"/>
    <s v="Active"/>
    <s v="Part-Time"/>
    <s v="Zone C"/>
    <s v="Temporary"/>
    <s v="Unk"/>
    <m/>
    <x v="0"/>
    <s v="Field Operations"/>
    <d v="1965-11-15T00:00:00"/>
    <x v="2553"/>
    <s v="60-69"/>
    <s v="MA"/>
    <s v="Engineer"/>
    <x v="0"/>
    <n v="81158"/>
    <s v="White"/>
    <s v="Widowed"/>
    <s v="Exceeds"/>
    <n v="4"/>
  </r>
  <r>
    <n v="3152"/>
    <s v="Alaina"/>
    <s v="Mayo"/>
    <d v="2022-07-05T00:00:00"/>
    <x v="776"/>
    <x v="34"/>
    <x v="1"/>
    <x v="0"/>
    <s v="Mr. Tony Collier"/>
    <s v="alaina.mayo@bilearner.com"/>
    <s v="CCDR"/>
    <s v="Active"/>
    <s v="Contract"/>
    <s v="Zone C"/>
    <s v="Temporary"/>
    <s v="Voluntary"/>
    <s v="Through would building generation pay investment."/>
    <x v="0"/>
    <s v="Field Operations"/>
    <d v="1953-12-29T00:00:00"/>
    <x v="2554"/>
    <s v="70-79"/>
    <s v="MA"/>
    <s v="Laborer"/>
    <x v="0"/>
    <n v="27163"/>
    <s v="Black"/>
    <s v="Widowed"/>
    <s v="Exceeds"/>
    <n v="5"/>
  </r>
  <r>
    <n v="3153"/>
    <s v="Jagger"/>
    <s v="Morgan"/>
    <d v="2019-11-29T00:00:00"/>
    <x v="777"/>
    <x v="12"/>
    <x v="1"/>
    <x v="0"/>
    <s v="Kathleen Johnson"/>
    <s v="jagger.morgan@bilearner.com"/>
    <s v="SVG"/>
    <s v="Active"/>
    <s v="Part-Time"/>
    <s v="Zone A"/>
    <s v="Full-Time"/>
    <s v="Retirement"/>
    <s v="Seven trip current difference baby."/>
    <x v="0"/>
    <s v="Field Operations"/>
    <d v="1994-12-13T00:00:00"/>
    <x v="2555"/>
    <s v="30-39"/>
    <s v="MA"/>
    <s v="Technician"/>
    <x v="0"/>
    <n v="96230"/>
    <s v="Other"/>
    <s v="Single"/>
    <s v="Fully Meets"/>
    <n v="4"/>
  </r>
  <r>
    <n v="3154"/>
    <s v="Donavan"/>
    <s v="Kennedy"/>
    <d v="2019-02-22T00:00:00"/>
    <x v="0"/>
    <x v="0"/>
    <x v="0"/>
    <x v="0"/>
    <s v="Julia Davis"/>
    <s v="donavan.kennedy@bilearner.com"/>
    <s v="EW"/>
    <s v="Active"/>
    <s v="Full-Time"/>
    <s v="Zone B"/>
    <s v="Temporary"/>
    <s v="Unk"/>
    <m/>
    <x v="0"/>
    <s v="Engineers"/>
    <d v="1949-05-21T00:00:00"/>
    <x v="2556"/>
    <s v="70-79"/>
    <s v="MA"/>
    <s v="Engineer"/>
    <x v="0"/>
    <n v="75205"/>
    <s v="Black"/>
    <s v="Single"/>
    <s v="Fully Meets"/>
    <n v="2"/>
  </r>
  <r>
    <n v="3155"/>
    <s v="Amy"/>
    <s v="Frederick"/>
    <d v="2020-07-16T00:00:00"/>
    <x v="734"/>
    <x v="23"/>
    <x v="1"/>
    <x v="0"/>
    <s v="Amanda Carter"/>
    <s v="amy.frederick@bilearner.com"/>
    <s v="MSC"/>
    <s v="Terminated for Cause"/>
    <s v="Contract"/>
    <s v="Zone B"/>
    <s v="Temporary"/>
    <s v="Voluntary"/>
    <s v="Interest sit production sit director think."/>
    <x v="0"/>
    <s v="General - Con"/>
    <d v="1951-03-14T00:00:00"/>
    <x v="2557"/>
    <s v="70-79"/>
    <s v="MA"/>
    <s v="Lineman"/>
    <x v="1"/>
    <n v="56136"/>
    <s v="Black"/>
    <s v="Married"/>
    <s v="Fully Meets"/>
    <n v="2"/>
  </r>
  <r>
    <n v="3156"/>
    <s v="Pierce"/>
    <s v="Charles"/>
    <d v="2019-07-18T00:00:00"/>
    <x v="778"/>
    <x v="20"/>
    <x v="1"/>
    <x v="2"/>
    <s v="Jenny Ray"/>
    <s v="pierce.charles@bilearner.com"/>
    <s v="MSC"/>
    <s v="Voluntarily Terminated"/>
    <s v="Contract"/>
    <s v="Zone B"/>
    <s v="Part-Time"/>
    <s v="Voluntary"/>
    <s v="Else feel no individual."/>
    <x v="0"/>
    <s v="General - Con"/>
    <d v="1962-07-16T00:00:00"/>
    <x v="2558"/>
    <s v="60-69"/>
    <s v="MA"/>
    <s v="Lineman"/>
    <x v="0"/>
    <n v="65327"/>
    <s v="Black"/>
    <s v="Married"/>
    <s v="Fully Meets"/>
    <n v="5"/>
  </r>
  <r>
    <n v="3157"/>
    <s v="Deegan"/>
    <s v="Pham"/>
    <d v="2019-03-10T00:00:00"/>
    <x v="779"/>
    <x v="30"/>
    <x v="1"/>
    <x v="2"/>
    <s v="Kimberly Collier"/>
    <s v="deegan.pham@bilearner.com"/>
    <s v="TNS"/>
    <s v="Active"/>
    <s v="Contract"/>
    <s v="Zone A"/>
    <s v="Full-Time"/>
    <s v="Voluntary"/>
    <s v="Capital series something again ever."/>
    <x v="0"/>
    <s v="Billable Consultants"/>
    <d v="1984-03-16T00:00:00"/>
    <x v="2559"/>
    <s v="40-49"/>
    <s v="MA"/>
    <s v="Engineer"/>
    <x v="0"/>
    <n v="25266"/>
    <s v="White"/>
    <s v="Divorced"/>
    <s v="Exceeds"/>
    <n v="5"/>
  </r>
  <r>
    <n v="3158"/>
    <s v="Seth"/>
    <s v="Oneill"/>
    <d v="2023-05-30T00:00:00"/>
    <x v="375"/>
    <x v="21"/>
    <x v="1"/>
    <x v="2"/>
    <s v="Michael Hendricks"/>
    <s v="seth.oneill@bilearner.com"/>
    <s v="PYZ"/>
    <s v="Active"/>
    <s v="Part-Time"/>
    <s v="Zone A"/>
    <s v="Full-Time"/>
    <s v="Retirement"/>
    <s v="More next spring around television million media."/>
    <x v="0"/>
    <s v="General - Sga"/>
    <d v="1976-01-21T00:00:00"/>
    <x v="442"/>
    <s v="40-49"/>
    <s v="MA"/>
    <s v="Director"/>
    <x v="0"/>
    <n v="35824"/>
    <s v="Hispanic"/>
    <s v="Divorced"/>
    <s v="Exceeds"/>
    <n v="2"/>
  </r>
  <r>
    <n v="3159"/>
    <s v="Mollie"/>
    <s v="Woodward"/>
    <d v="2018-08-23T00:00:00"/>
    <x v="780"/>
    <x v="28"/>
    <x v="1"/>
    <x v="2"/>
    <s v="Lindsay White"/>
    <s v="mollie.woodward@bilearner.com"/>
    <s v="WBL"/>
    <s v="Active"/>
    <s v="Full-Time"/>
    <s v="Zone B"/>
    <s v="Part-Time"/>
    <s v="Voluntary"/>
    <s v="Allow decide education consider early such."/>
    <x v="0"/>
    <s v="Field Operations"/>
    <d v="1978-05-29T00:00:00"/>
    <x v="2560"/>
    <s v="40-49"/>
    <s v="MA"/>
    <s v="Groundman"/>
    <x v="0"/>
    <n v="24940"/>
    <s v="Asian"/>
    <s v="Married"/>
    <s v="Fully Meets"/>
    <n v="4"/>
  </r>
  <r>
    <n v="3160"/>
    <s v="Baylee"/>
    <s v="Warner"/>
    <d v="2019-03-06T00:00:00"/>
    <x v="0"/>
    <x v="0"/>
    <x v="0"/>
    <x v="2"/>
    <s v="Madeline Henderson"/>
    <s v="baylee.warner@bilearner.com"/>
    <s v="NEL"/>
    <s v="Active"/>
    <s v="Full-Time"/>
    <s v="Zone A"/>
    <s v="Part-Time"/>
    <s v="Unk"/>
    <m/>
    <x v="0"/>
    <s v="Splicing"/>
    <d v="1951-04-18T00:00:00"/>
    <x v="2561"/>
    <s v="70-79"/>
    <s v="MA"/>
    <s v="Splicer"/>
    <x v="0"/>
    <n v="69293"/>
    <s v="Other"/>
    <s v="Single"/>
    <s v="Exceeds"/>
    <n v="4"/>
  </r>
  <r>
    <n v="3161"/>
    <s v="Celeste"/>
    <s v="Allison"/>
    <d v="2023-08-01T00:00:00"/>
    <x v="509"/>
    <x v="11"/>
    <x v="1"/>
    <x v="2"/>
    <s v="Erin Maxwell"/>
    <s v="celeste.allison@bilearner.com"/>
    <s v="PL"/>
    <s v="Voluntarily Terminated"/>
    <s v="Full-Time"/>
    <s v="Zone C"/>
    <s v="Full-Time"/>
    <s v="Involuntary"/>
    <s v="Material thousand usually."/>
    <x v="0"/>
    <s v="General - Con"/>
    <d v="1983-04-17T00:00:00"/>
    <x v="2562"/>
    <s v="40-49"/>
    <s v="MA"/>
    <s v="Laborer"/>
    <x v="0"/>
    <n v="9346"/>
    <s v="Black"/>
    <s v="Divorced"/>
    <s v="Fully Meets"/>
    <n v="1"/>
  </r>
  <r>
    <n v="3162"/>
    <s v="Camryn"/>
    <s v="Clark"/>
    <d v="2020-02-24T00:00:00"/>
    <x v="330"/>
    <x v="28"/>
    <x v="1"/>
    <x v="2"/>
    <s v="Kaitlin Thomas MD"/>
    <s v="camryn.clark@bilearner.com"/>
    <s v="BPC"/>
    <s v="Active"/>
    <s v="Part-Time"/>
    <s v="Zone A"/>
    <s v="Temporary"/>
    <s v="Resignation"/>
    <s v="Not later mission use industry family at."/>
    <x v="0"/>
    <s v="Isp"/>
    <d v="1997-08-27T00:00:00"/>
    <x v="2563"/>
    <s v="20-29"/>
    <s v="MA"/>
    <s v="Manager"/>
    <x v="1"/>
    <n v="57257"/>
    <s v="White"/>
    <s v="Single"/>
    <s v="Fully Meets"/>
    <n v="5"/>
  </r>
  <r>
    <n v="3163"/>
    <s v="Geovanni"/>
    <s v="Crawford"/>
    <d v="2019-09-26T00:00:00"/>
    <x v="0"/>
    <x v="0"/>
    <x v="0"/>
    <x v="0"/>
    <s v="Taylor Martin"/>
    <s v="geovanni.crawford@bilearner.com"/>
    <s v="PL"/>
    <s v="Active"/>
    <s v="Contract"/>
    <s v="Zone A"/>
    <s v="Full-Time"/>
    <s v="Unk"/>
    <m/>
    <x v="0"/>
    <s v="Catv"/>
    <d v="1979-03-13T00:00:00"/>
    <x v="2564"/>
    <s v="40-49"/>
    <s v="MA"/>
    <s v="Laborer"/>
    <x v="1"/>
    <n v="57484"/>
    <s v="Black"/>
    <s v="Married"/>
    <s v="Fully Meets"/>
    <n v="4"/>
  </r>
  <r>
    <n v="3164"/>
    <s v="Danielle"/>
    <s v="Blanchard"/>
    <d v="2022-12-07T00:00:00"/>
    <x v="32"/>
    <x v="4"/>
    <x v="1"/>
    <x v="0"/>
    <s v="Natalie Hogan"/>
    <s v="danielle.blanchard@bilearner.com"/>
    <s v="BPC"/>
    <s v="Voluntarily Terminated"/>
    <s v="Full-Time"/>
    <s v="Zone C"/>
    <s v="Temporary"/>
    <s v="Resignation"/>
    <s v="Beat hand ready reason development else doctor."/>
    <x v="0"/>
    <s v="Field Operations"/>
    <d v="1997-03-18T00:00:00"/>
    <x v="2565"/>
    <s v="20-29"/>
    <s v="MA"/>
    <s v="Foreman"/>
    <x v="0"/>
    <n v="89536"/>
    <s v="Other"/>
    <s v="Married"/>
    <s v="Fully Meets"/>
    <n v="5"/>
  </r>
  <r>
    <n v="3165"/>
    <s v="Kasey"/>
    <s v="Pineda"/>
    <d v="2019-03-08T00:00:00"/>
    <x v="213"/>
    <x v="38"/>
    <x v="1"/>
    <x v="0"/>
    <s v="Kenneth Wilkinson"/>
    <s v="kasey.pineda@bilearner.com"/>
    <s v="CCDR"/>
    <s v="Active"/>
    <s v="Part-Time"/>
    <s v="Zone C"/>
    <s v="Full-Time"/>
    <s v="Retirement"/>
    <s v="Truth hope she after."/>
    <x v="0"/>
    <s v="Field Operations"/>
    <d v="1994-12-24T00:00:00"/>
    <x v="2566"/>
    <s v="30-39"/>
    <s v="MA"/>
    <s v="Laborer"/>
    <x v="0"/>
    <n v="38677"/>
    <s v="Black"/>
    <s v="Single"/>
    <s v="Fully Meets"/>
    <n v="2"/>
  </r>
  <r>
    <n v="3166"/>
    <s v="Kenzie"/>
    <s v="Friedman"/>
    <d v="2019-08-06T00:00:00"/>
    <x v="255"/>
    <x v="6"/>
    <x v="1"/>
    <x v="0"/>
    <s v="Michelle Beasley"/>
    <s v="kenzie.friedman@bilearner.com"/>
    <s v="SVG"/>
    <s v="Active"/>
    <s v="Part-Time"/>
    <s v="Zone A"/>
    <s v="Full-Time"/>
    <s v="Resignation"/>
    <s v="Whatever up again yeah wear red."/>
    <x v="0"/>
    <s v="Field Operations"/>
    <d v="1993-11-02T00:00:00"/>
    <x v="2567"/>
    <s v="30-39"/>
    <s v="MA"/>
    <s v="Laborer"/>
    <x v="0"/>
    <n v="28796"/>
    <s v="White"/>
    <s v="Single"/>
    <s v="Exceeds"/>
    <n v="2"/>
  </r>
  <r>
    <n v="3167"/>
    <s v="Destinee"/>
    <s v="Mejia"/>
    <d v="2019-06-19T00:00:00"/>
    <x v="0"/>
    <x v="0"/>
    <x v="0"/>
    <x v="0"/>
    <s v="Karina Hampton"/>
    <s v="destinee.mejia@bilearner.com"/>
    <s v="EW"/>
    <s v="Active"/>
    <s v="Full-Time"/>
    <s v="Zone B"/>
    <s v="Part-Time"/>
    <s v="Unk"/>
    <m/>
    <x v="0"/>
    <s v="Splicing"/>
    <d v="1943-09-19T00:00:00"/>
    <x v="2568"/>
    <s v="80-89"/>
    <s v="MA"/>
    <s v="Lineman"/>
    <x v="1"/>
    <n v="2156"/>
    <s v="Other"/>
    <s v="Divorced"/>
    <s v="Exceeds"/>
    <n v="4"/>
  </r>
  <r>
    <n v="3168"/>
    <s v="Deshawn"/>
    <s v="Henry"/>
    <d v="2022-02-08T00:00:00"/>
    <x v="271"/>
    <x v="3"/>
    <x v="1"/>
    <x v="0"/>
    <s v="Timothy Price"/>
    <s v="deshawn.henry@bilearner.com"/>
    <s v="MSC"/>
    <s v="Leave of Absence"/>
    <s v="Part-Time"/>
    <s v="Zone A"/>
    <s v="Full-Time"/>
    <s v="Voluntary"/>
    <s v="Hot stage record listen cost against."/>
    <x v="0"/>
    <s v="Sales &amp; Marketing"/>
    <d v="1990-05-24T00:00:00"/>
    <x v="2569"/>
    <s v="30-39"/>
    <s v="MA"/>
    <s v="Assistant"/>
    <x v="1"/>
    <n v="86333"/>
    <s v="Hispanic"/>
    <s v="Married"/>
    <s v="Fully Meets"/>
    <n v="2"/>
  </r>
  <r>
    <n v="3169"/>
    <s v="Cristian"/>
    <s v="Ritter"/>
    <d v="2019-06-08T00:00:00"/>
    <x v="231"/>
    <x v="23"/>
    <x v="1"/>
    <x v="0"/>
    <s v="Jade Howell"/>
    <s v="cristian.ritter@bilearner.com"/>
    <s v="TNS"/>
    <s v="Active"/>
    <s v="Part-Time"/>
    <s v="Zone B"/>
    <s v="Part-Time"/>
    <s v="Resignation"/>
    <s v="Find by campaign. Bit oil show cultural up smile."/>
    <x v="0"/>
    <s v="Aerial"/>
    <d v="1951-04-03T00:00:00"/>
    <x v="2570"/>
    <s v="70-79"/>
    <s v="MA"/>
    <s v="Lineman"/>
    <x v="0"/>
    <n v="17633"/>
    <s v="Other"/>
    <s v="Single"/>
    <s v="Exceeds"/>
    <n v="4"/>
  </r>
  <r>
    <n v="3170"/>
    <s v="Demarcus"/>
    <s v="Huffman"/>
    <d v="2022-01-28T00:00:00"/>
    <x v="380"/>
    <x v="40"/>
    <x v="1"/>
    <x v="0"/>
    <s v="David Harrison"/>
    <s v="demarcus.huffman@bilearner.com"/>
    <s v="PYZ"/>
    <s v="Active"/>
    <s v="Full-Time"/>
    <s v="Zone C"/>
    <s v="Full-Time"/>
    <s v="Retirement"/>
    <s v="Good talk past."/>
    <x v="0"/>
    <s v="Field Operations"/>
    <d v="1992-01-23T00:00:00"/>
    <x v="2571"/>
    <s v="30-39"/>
    <s v="MA"/>
    <s v="Technician"/>
    <x v="1"/>
    <n v="16568"/>
    <s v="Asian"/>
    <s v="Married"/>
    <s v="Fully Meets"/>
    <n v="2"/>
  </r>
  <r>
    <n v="3171"/>
    <s v="Regina"/>
    <s v="Lopez"/>
    <d v="2020-08-26T00:00:00"/>
    <x v="769"/>
    <x v="38"/>
    <x v="1"/>
    <x v="0"/>
    <s v="Courtney Neal"/>
    <s v="regina.lopez@bilearner.com"/>
    <s v="WBL"/>
    <s v="Active"/>
    <s v="Part-Time"/>
    <s v="Zone A"/>
    <s v="Part-Time"/>
    <s v="Involuntary"/>
    <s v="Suddenly myself debate official training three."/>
    <x v="0"/>
    <s v="Engineers"/>
    <d v="1995-02-25T00:00:00"/>
    <x v="2572"/>
    <s v="30-39"/>
    <s v="MA"/>
    <s v="Engineer"/>
    <x v="0"/>
    <n v="44233"/>
    <s v="White"/>
    <s v="Widowed"/>
    <s v="Fully Meets"/>
    <n v="5"/>
  </r>
  <r>
    <n v="3172"/>
    <s v="Justice"/>
    <s v="Clark"/>
    <d v="2019-04-22T00:00:00"/>
    <x v="0"/>
    <x v="0"/>
    <x v="0"/>
    <x v="0"/>
    <s v="Elizabeth Allen"/>
    <s v="justice.clark@bilearner.com"/>
    <s v="NEL"/>
    <s v="Active"/>
    <s v="Contract"/>
    <s v="Zone C"/>
    <s v="Part-Time"/>
    <s v="Unk"/>
    <m/>
    <x v="0"/>
    <s v="Shop (Fleet)"/>
    <d v="1983-07-09T00:00:00"/>
    <x v="2573"/>
    <s v="40-49"/>
    <s v="MA"/>
    <s v="Mechanic"/>
    <x v="0"/>
    <n v="41155"/>
    <s v="Asian"/>
    <s v="Divorced"/>
    <s v="Fully Meets"/>
    <n v="4"/>
  </r>
  <r>
    <n v="3173"/>
    <s v="Tucker"/>
    <s v="Sweeney"/>
    <d v="2022-12-21T00:00:00"/>
    <x v="129"/>
    <x v="34"/>
    <x v="1"/>
    <x v="0"/>
    <s v="Gloria Vaughn"/>
    <s v="tucker.sweeney@bilearner.com"/>
    <s v="PL"/>
    <s v="Active"/>
    <s v="Contract"/>
    <s v="Zone A"/>
    <s v="Part-Time"/>
    <s v="Resignation"/>
    <s v="Place hear beat."/>
    <x v="0"/>
    <s v="Billable Consultants"/>
    <d v="1957-03-14T00:00:00"/>
    <x v="824"/>
    <s v="60-69"/>
    <s v="MA"/>
    <s v="Engineer"/>
    <x v="0"/>
    <n v="24597"/>
    <s v="Asian"/>
    <s v="Married"/>
    <s v="Fully Meets"/>
    <n v="1"/>
  </r>
  <r>
    <n v="3174"/>
    <s v="Roy"/>
    <s v="Pratt"/>
    <d v="2022-10-12T00:00:00"/>
    <x v="1"/>
    <x v="27"/>
    <x v="1"/>
    <x v="0"/>
    <s v="Tracy Warner"/>
    <s v="roy.pratt@bilearner.com"/>
    <s v="BPC"/>
    <s v="Active"/>
    <s v="Full-Time"/>
    <s v="Zone C"/>
    <s v="Part-Time"/>
    <s v="Involuntary"/>
    <s v="Only something seven relate leg however."/>
    <x v="0"/>
    <s v="Catv"/>
    <d v="1961-06-13T00:00:00"/>
    <x v="2574"/>
    <s v="60-69"/>
    <s v="MA"/>
    <s v="Foreman"/>
    <x v="0"/>
    <n v="59255"/>
    <s v="Hispanic"/>
    <s v="Single"/>
    <s v="Fully Meets"/>
    <n v="5"/>
  </r>
  <r>
    <n v="3175"/>
    <s v="Raphael"/>
    <s v="Whitney"/>
    <d v="2023-07-23T00:00:00"/>
    <x v="781"/>
    <x v="11"/>
    <x v="1"/>
    <x v="0"/>
    <s v="Richard Cox"/>
    <s v="raphael.whitney@bilearner.com"/>
    <s v="CCDR"/>
    <s v="Active"/>
    <s v="Full-Time"/>
    <s v="Zone B"/>
    <s v="Full-Time"/>
    <s v="Voluntary"/>
    <s v="Foreign friend policy green."/>
    <x v="0"/>
    <s v="Fielders"/>
    <d v="1947-07-11T00:00:00"/>
    <x v="2575"/>
    <s v="70-79"/>
    <s v="MA"/>
    <s v="Engineer"/>
    <x v="0"/>
    <n v="97410"/>
    <s v="Asian"/>
    <s v="Single"/>
    <s v="Fully Meets"/>
    <n v="1"/>
  </r>
  <r>
    <n v="3176"/>
    <s v="Cade"/>
    <s v="Palmer"/>
    <d v="2018-12-13T00:00:00"/>
    <x v="782"/>
    <x v="18"/>
    <x v="1"/>
    <x v="0"/>
    <s v="Jessica Morgan"/>
    <s v="cade.palmer@bilearner.com"/>
    <s v="SVG"/>
    <s v="Active"/>
    <s v="Full-Time"/>
    <s v="Zone A"/>
    <s v="Full-Time"/>
    <s v="Resignation"/>
    <s v="Minute between another local country."/>
    <x v="0"/>
    <s v="Project Management - Con"/>
    <d v="2000-02-24T00:00:00"/>
    <x v="2576"/>
    <s v="20-29"/>
    <s v="MA"/>
    <s v="Coordinator"/>
    <x v="0"/>
    <n v="42252"/>
    <s v="Other"/>
    <s v="Widowed"/>
    <s v="Exceeds"/>
    <n v="1"/>
  </r>
  <r>
    <n v="3177"/>
    <s v="Abel"/>
    <s v="Potts"/>
    <d v="2019-09-30T00:00:00"/>
    <x v="273"/>
    <x v="13"/>
    <x v="1"/>
    <x v="0"/>
    <s v="Lori Martin"/>
    <s v="abel.potts@bilearner.com"/>
    <s v="EW"/>
    <s v="Terminated for Cause"/>
    <s v="Full-Time"/>
    <s v="Zone A"/>
    <s v="Full-Time"/>
    <s v="Resignation"/>
    <s v="Six agreement take. Newspaper back land health."/>
    <x v="0"/>
    <s v="Project Management - Con"/>
    <d v="2000-03-13T00:00:00"/>
    <x v="2577"/>
    <s v="20-29"/>
    <s v="MA"/>
    <s v="Coordinator"/>
    <x v="0"/>
    <n v="48294"/>
    <s v="Asian"/>
    <s v="Single"/>
    <s v="Fully Meets"/>
    <n v="1"/>
  </r>
  <r>
    <n v="3178"/>
    <s v="Wayne"/>
    <s v="Leon"/>
    <d v="2020-01-24T00:00:00"/>
    <x v="475"/>
    <x v="44"/>
    <x v="1"/>
    <x v="2"/>
    <s v="Eric Lopez"/>
    <s v="wayne.leon@bilearner.com"/>
    <s v="MSC"/>
    <s v="Voluntarily Terminated"/>
    <s v="Part-Time"/>
    <s v="Zone C"/>
    <s v="Part-Time"/>
    <s v="Involuntary"/>
    <s v="Follow arrive inside source."/>
    <x v="0"/>
    <s v="Field Operations"/>
    <d v="1990-04-30T00:00:00"/>
    <x v="2578"/>
    <s v="30-39"/>
    <s v="MA"/>
    <s v="Administrator"/>
    <x v="0"/>
    <n v="45258"/>
    <s v="White"/>
    <s v="Married"/>
    <s v="PIP"/>
    <n v="1"/>
  </r>
  <r>
    <n v="3179"/>
    <s v="Amya"/>
    <s v="Armstrong"/>
    <d v="2020-12-23T00:00:00"/>
    <x v="621"/>
    <x v="8"/>
    <x v="1"/>
    <x v="2"/>
    <s v="Victoria Thomas"/>
    <s v="amya.armstrong@bilearner.com"/>
    <s v="TNS"/>
    <s v="Active"/>
    <s v="Full-Time"/>
    <s v="Zone C"/>
    <s v="Full-Time"/>
    <s v="Voluntary"/>
    <s v="Assume none mother note poor indeed."/>
    <x v="0"/>
    <s v="Field Operations"/>
    <d v="1941-12-22T00:00:00"/>
    <x v="2579"/>
    <s v="80-89"/>
    <s v="MA"/>
    <s v="Lineman"/>
    <x v="1"/>
    <n v="96822"/>
    <s v="Black"/>
    <s v="Divorced"/>
    <s v="Fully Meets"/>
    <n v="2"/>
  </r>
  <r>
    <n v="3180"/>
    <s v="Johnny"/>
    <s v="Whitehead"/>
    <d v="2019-06-07T00:00:00"/>
    <x v="783"/>
    <x v="20"/>
    <x v="1"/>
    <x v="2"/>
    <s v="Jennifer Dean"/>
    <s v="johnny.whitehead@bilearner.com"/>
    <s v="PYZ"/>
    <s v="Voluntarily Terminated"/>
    <s v="Full-Time"/>
    <s v="Zone B"/>
    <s v="Temporary"/>
    <s v="Retirement"/>
    <s v="Begin person since way. Thus region happy no."/>
    <x v="0"/>
    <s v="Field Operations"/>
    <d v="1997-10-27T00:00:00"/>
    <x v="2580"/>
    <s v="20-29"/>
    <s v="MA"/>
    <s v="Technician"/>
    <x v="0"/>
    <n v="14828"/>
    <s v="Hispanic"/>
    <s v="Divorced"/>
    <s v="Fully Meets"/>
    <n v="4"/>
  </r>
  <r>
    <n v="3181"/>
    <s v="Antwan"/>
    <s v="Clayton"/>
    <d v="2019-12-25T00:00:00"/>
    <x v="573"/>
    <x v="36"/>
    <x v="1"/>
    <x v="2"/>
    <s v="Cameron Harris"/>
    <s v="antwan.clayton@bilearner.com"/>
    <s v="WBL"/>
    <s v="Active"/>
    <s v="Contract"/>
    <s v="Zone C"/>
    <s v="Temporary"/>
    <s v="Voluntary"/>
    <s v="Safe cost bar use per both tend."/>
    <x v="0"/>
    <s v="General - Con"/>
    <d v="1959-07-17T00:00:00"/>
    <x v="2581"/>
    <s v="60-69"/>
    <s v="MA"/>
    <s v="Foreman"/>
    <x v="0"/>
    <n v="26328"/>
    <s v="Other"/>
    <s v="Single"/>
    <s v="Fully Meets"/>
    <n v="4"/>
  </r>
  <r>
    <n v="3182"/>
    <s v="Dexter"/>
    <s v="Preston"/>
    <d v="2023-01-26T00:00:00"/>
    <x v="0"/>
    <x v="0"/>
    <x v="0"/>
    <x v="2"/>
    <s v="Benjamin Cantrell"/>
    <s v="dexter.preston@bilearner.com"/>
    <s v="NEL"/>
    <s v="Active"/>
    <s v="Contract"/>
    <s v="Zone B"/>
    <s v="Temporary"/>
    <s v="Unk"/>
    <m/>
    <x v="0"/>
    <s v="Field Operations"/>
    <d v="1971-11-21T00:00:00"/>
    <x v="2582"/>
    <s v="50-59"/>
    <s v="MA"/>
    <s v="Technician"/>
    <x v="0"/>
    <n v="55287"/>
    <s v="White"/>
    <s v="Married"/>
    <s v="PIP"/>
    <n v="2"/>
  </r>
  <r>
    <n v="3183"/>
    <s v="Uriah"/>
    <s v="Guerrero"/>
    <d v="2022-11-03T00:00:00"/>
    <x v="305"/>
    <x v="27"/>
    <x v="1"/>
    <x v="2"/>
    <s v="Victor Warren"/>
    <s v="uriah.guerrero@bilearner.com"/>
    <s v="PL"/>
    <s v="Voluntarily Terminated"/>
    <s v="Full-Time"/>
    <s v="Zone A"/>
    <s v="Temporary"/>
    <s v="Resignation"/>
    <s v="Then foot not."/>
    <x v="0"/>
    <s v="Engineers"/>
    <d v="1953-02-15T00:00:00"/>
    <x v="2583"/>
    <s v="70-79"/>
    <s v="MA"/>
    <s v="Technician"/>
    <x v="1"/>
    <n v="40809"/>
    <s v="Other"/>
    <s v="Single"/>
    <s v="PIP"/>
    <n v="3"/>
  </r>
  <r>
    <n v="3184"/>
    <s v="Dakota"/>
    <s v="Oliver"/>
    <d v="2022-05-13T00:00:00"/>
    <x v="0"/>
    <x v="0"/>
    <x v="0"/>
    <x v="0"/>
    <s v="Brian Roberts"/>
    <s v="dakota.oliver@bilearner.com"/>
    <s v="MSC"/>
    <s v="Active"/>
    <s v="Part-Time"/>
    <s v="Zone A"/>
    <s v="Full-Time"/>
    <s v="Unk"/>
    <m/>
    <x v="0"/>
    <s v="Field Operations"/>
    <d v="1972-05-21T00:00:00"/>
    <x v="2584"/>
    <s v="50-59"/>
    <s v="MA"/>
    <s v="Tower Hand"/>
    <x v="0"/>
    <n v="9994"/>
    <s v="Hispanic"/>
    <s v="Single"/>
    <s v="PIP"/>
    <n v="5"/>
  </r>
  <r>
    <n v="3185"/>
    <s v="Selena"/>
    <s v="Yoder"/>
    <d v="2020-09-23T00:00:00"/>
    <x v="259"/>
    <x v="17"/>
    <x v="1"/>
    <x v="0"/>
    <s v="Tina Wright"/>
    <s v="selena.yoder@bilearner.com"/>
    <s v="NEL"/>
    <s v="Voluntarily Terminated"/>
    <s v="Contract"/>
    <s v="Zone C"/>
    <s v="Temporary"/>
    <s v="Voluntary"/>
    <s v="Development second material common."/>
    <x v="0"/>
    <s v="Field Operations"/>
    <d v="1999-11-10T00:00:00"/>
    <x v="2585"/>
    <s v="20-29"/>
    <s v="MA"/>
    <s v="Assistant"/>
    <x v="0"/>
    <n v="91605"/>
    <s v="Other"/>
    <s v="Divorced"/>
    <s v="PIP"/>
    <n v="2"/>
  </r>
  <r>
    <n v="3186"/>
    <s v="Kaila"/>
    <s v="Flowers"/>
    <d v="2021-08-29T00:00:00"/>
    <x v="634"/>
    <x v="1"/>
    <x v="1"/>
    <x v="0"/>
    <s v="Mary Weber"/>
    <s v="kaila.flowers@bilearner.com"/>
    <s v="PL"/>
    <s v="Active"/>
    <s v="Part-Time"/>
    <s v="Zone A"/>
    <s v="Full-Time"/>
    <s v="Voluntary"/>
    <s v="Believe kitchen whose true."/>
    <x v="0"/>
    <s v="Aerial"/>
    <d v="1967-05-03T00:00:00"/>
    <x v="2586"/>
    <s v="50-59"/>
    <s v="MA"/>
    <s v="Supervisor"/>
    <x v="0"/>
    <n v="76162"/>
    <s v="Black"/>
    <s v="Divorced"/>
    <s v="Fully Meets"/>
    <n v="2"/>
  </r>
  <r>
    <n v="3187"/>
    <s v="Dashawn"/>
    <s v="Ramirez"/>
    <d v="2022-12-13T00:00:00"/>
    <x v="285"/>
    <x v="11"/>
    <x v="1"/>
    <x v="0"/>
    <s v="Eric Riley Jr."/>
    <s v="dashawn.ramirez@bilearner.com"/>
    <s v="PYZ"/>
    <s v="Active"/>
    <s v="Contract"/>
    <s v="Zone C"/>
    <s v="Full-Time"/>
    <s v="Resignation"/>
    <s v="Wide smile scene such society contain."/>
    <x v="0"/>
    <s v="Wireline Construction"/>
    <d v="1962-04-08T00:00:00"/>
    <x v="2587"/>
    <s v="60-69"/>
    <s v="MA"/>
    <s v="Project Manager"/>
    <x v="0"/>
    <n v="13522"/>
    <s v="Black"/>
    <s v="Single"/>
    <s v="PIP"/>
    <n v="3"/>
  </r>
  <r>
    <n v="3188"/>
    <s v="Meghan"/>
    <s v="Ray"/>
    <d v="2022-11-06T00:00:00"/>
    <x v="0"/>
    <x v="0"/>
    <x v="0"/>
    <x v="0"/>
    <s v="Kathy Wong"/>
    <s v="meghan.ray@bilearner.com"/>
    <s v="SVG"/>
    <s v="Active"/>
    <s v="Part-Time"/>
    <s v="Zone C"/>
    <s v="Part-Time"/>
    <s v="Unk"/>
    <m/>
    <x v="0"/>
    <s v="Field Operations"/>
    <d v="1978-11-04T00:00:00"/>
    <x v="2588"/>
    <s v="40-49"/>
    <s v="MA"/>
    <s v="Laborer"/>
    <x v="1"/>
    <n v="2956"/>
    <s v="Hispanic"/>
    <s v="Divorced"/>
    <s v="Fully Meets"/>
    <n v="4"/>
  </r>
  <r>
    <n v="3189"/>
    <s v="Jasiah"/>
    <s v="Palmer"/>
    <d v="2023-08-04T00:00:00"/>
    <x v="0"/>
    <x v="0"/>
    <x v="0"/>
    <x v="0"/>
    <s v="Ernest Bates"/>
    <s v="jasiah.palmer@bilearner.com"/>
    <s v="TNS"/>
    <s v="Active"/>
    <s v="Full-Time"/>
    <s v="Zone C"/>
    <s v="Temporary"/>
    <s v="Unk"/>
    <m/>
    <x v="0"/>
    <s v="Project Management - Con"/>
    <d v="1964-07-21T00:00:00"/>
    <x v="302"/>
    <s v="60-69"/>
    <s v="MA"/>
    <s v="Project Manager"/>
    <x v="0"/>
    <n v="46851"/>
    <s v="Asian"/>
    <s v="Married"/>
    <s v="PIP"/>
    <n v="1"/>
  </r>
  <r>
    <n v="3190"/>
    <s v="Jaiden"/>
    <s v="Hawkins"/>
    <d v="2020-11-15T00:00:00"/>
    <x v="0"/>
    <x v="0"/>
    <x v="0"/>
    <x v="0"/>
    <s v="Brittany Allen"/>
    <s v="jaiden.hawkins@bilearner.com"/>
    <s v="WBL"/>
    <s v="Active"/>
    <s v="Contract"/>
    <s v="Zone C"/>
    <s v="Part-Time"/>
    <s v="Unk"/>
    <m/>
    <x v="0"/>
    <s v="General - Con"/>
    <d v="1998-02-10T00:00:00"/>
    <x v="2589"/>
    <s v="20-29"/>
    <s v="MA"/>
    <s v="Administration"/>
    <x v="1"/>
    <n v="89125"/>
    <s v="White"/>
    <s v="Divorced"/>
    <s v="PIP"/>
    <n v="2"/>
  </r>
  <r>
    <n v="3191"/>
    <s v="Monserrat"/>
    <s v="Miranda"/>
    <d v="2022-07-06T00:00:00"/>
    <x v="607"/>
    <x v="21"/>
    <x v="1"/>
    <x v="0"/>
    <s v="Krystal Newton"/>
    <s v="monserrat.miranda@bilearner.com"/>
    <s v="BPC"/>
    <s v="Active"/>
    <s v="Part-Time"/>
    <s v="Zone A"/>
    <s v="Part-Time"/>
    <s v="Retirement"/>
    <s v="Read PM learn third clearly film news."/>
    <x v="0"/>
    <s v="Technology / It"/>
    <d v="1945-01-28T00:00:00"/>
    <x v="2590"/>
    <s v="80-89"/>
    <s v="MA"/>
    <s v="Technician"/>
    <x v="1"/>
    <n v="29435"/>
    <s v="Black"/>
    <s v="Married"/>
    <s v="Fully Meets"/>
    <n v="2"/>
  </r>
  <r>
    <n v="3192"/>
    <s v="Johnathon"/>
    <s v="Lynch"/>
    <d v="2019-04-21T00:00:00"/>
    <x v="111"/>
    <x v="30"/>
    <x v="1"/>
    <x v="0"/>
    <s v="Alexandra Goodman"/>
    <s v="johnathon.lynch@bilearner.com"/>
    <s v="CCDR"/>
    <s v="Active"/>
    <s v="Full-Time"/>
    <s v="Zone A"/>
    <s v="Part-Time"/>
    <s v="Resignation"/>
    <s v="Ball they group who."/>
    <x v="0"/>
    <s v="Aerial"/>
    <d v="1997-01-12T00:00:00"/>
    <x v="2591"/>
    <s v="20-29"/>
    <s v="MA"/>
    <s v="Laborer"/>
    <x v="0"/>
    <n v="26250"/>
    <s v="Black"/>
    <s v="Single"/>
    <s v="Fully Meets"/>
    <n v="3"/>
  </r>
  <r>
    <n v="3193"/>
    <s v="Dayanara"/>
    <s v="Murray"/>
    <d v="2021-08-28T00:00:00"/>
    <x v="0"/>
    <x v="0"/>
    <x v="0"/>
    <x v="0"/>
    <s v="Kevin Baker"/>
    <s v="dayanara.murray@bilearner.com"/>
    <s v="EW"/>
    <s v="Active"/>
    <s v="Full-Time"/>
    <s v="Zone C"/>
    <s v="Temporary"/>
    <s v="Unk"/>
    <m/>
    <x v="0"/>
    <s v="General - Con"/>
    <d v="1946-01-24T00:00:00"/>
    <x v="2592"/>
    <s v="70-79"/>
    <s v="MA"/>
    <s v="Laborer"/>
    <x v="0"/>
    <n v="67626"/>
    <s v="Black"/>
    <s v="Divorced"/>
    <s v="PIP"/>
    <n v="3"/>
  </r>
  <r>
    <n v="3194"/>
    <s v="Alessandro"/>
    <s v="Sawyer"/>
    <d v="2021-03-25T00:00:00"/>
    <x v="0"/>
    <x v="0"/>
    <x v="0"/>
    <x v="0"/>
    <s v="Holly Mooney"/>
    <s v="alessandro.sawyer@bilearner.com"/>
    <s v="MSC"/>
    <s v="Active"/>
    <s v="Contract"/>
    <s v="Zone B"/>
    <s v="Full-Time"/>
    <s v="Unk"/>
    <m/>
    <x v="0"/>
    <s v="Field Operations"/>
    <d v="1995-08-11T00:00:00"/>
    <x v="2593"/>
    <s v="30-39"/>
    <s v="MA"/>
    <s v="Groundman"/>
    <x v="0"/>
    <n v="46143"/>
    <s v="Asian"/>
    <s v="Divorced"/>
    <s v="Fully Meets"/>
    <n v="1"/>
  </r>
  <r>
    <n v="3195"/>
    <s v="Kaylen"/>
    <s v="Hogan"/>
    <d v="2020-07-16T00:00:00"/>
    <x v="784"/>
    <x v="8"/>
    <x v="1"/>
    <x v="0"/>
    <s v="Latasha Garrison"/>
    <s v="kaylen.hogan@bilearner.com"/>
    <s v="NEL"/>
    <s v="Active"/>
    <s v="Full-Time"/>
    <s v="Zone A"/>
    <s v="Full-Time"/>
    <s v="Resignation"/>
    <s v="Tonight address serve yard race."/>
    <x v="0"/>
    <s v="General - Con"/>
    <d v="1981-01-31T00:00:00"/>
    <x v="2594"/>
    <s v="40-49"/>
    <s v="MA"/>
    <s v="Technician"/>
    <x v="0"/>
    <n v="70709"/>
    <s v="White"/>
    <s v="Divorced"/>
    <s v="Fully Meets"/>
    <n v="2"/>
  </r>
  <r>
    <n v="3196"/>
    <s v="Karley"/>
    <s v="Michael"/>
    <d v="2018-11-28T00:00:00"/>
    <x v="785"/>
    <x v="30"/>
    <x v="1"/>
    <x v="0"/>
    <s v="James Hawkins"/>
    <s v="karley.michael@bilearner.com"/>
    <s v="PL"/>
    <s v="Active"/>
    <s v="Full-Time"/>
    <s v="Zone B"/>
    <s v="Temporary"/>
    <s v="Involuntary"/>
    <s v="Summer might develop TV magazine down."/>
    <x v="0"/>
    <s v="Engineers"/>
    <d v="1974-11-12T00:00:00"/>
    <x v="2595"/>
    <s v="50-59"/>
    <s v="MA"/>
    <s v="Project Manager"/>
    <x v="0"/>
    <n v="60139"/>
    <s v="Other"/>
    <s v="Divorced"/>
    <s v="Fully Meets"/>
    <n v="2"/>
  </r>
  <r>
    <n v="3197"/>
    <s v="Erik"/>
    <s v="Parks"/>
    <d v="2019-06-27T00:00:00"/>
    <x v="0"/>
    <x v="0"/>
    <x v="0"/>
    <x v="0"/>
    <s v="Kevin Mason"/>
    <s v="erik.parks@bilearner.com"/>
    <s v="PYZ"/>
    <s v="Active"/>
    <s v="Contract"/>
    <s v="Zone A"/>
    <s v="Full-Time"/>
    <s v="Unk"/>
    <m/>
    <x v="0"/>
    <s v="General - Con"/>
    <d v="1977-03-31T00:00:00"/>
    <x v="950"/>
    <s v="40-49"/>
    <s v="MA"/>
    <s v="Lineman"/>
    <x v="0"/>
    <n v="15469"/>
    <s v="Hispanic"/>
    <s v="Divorced"/>
    <s v="PIP"/>
    <n v="1"/>
  </r>
  <r>
    <n v="3198"/>
    <s v="Violet"/>
    <s v="Bennett"/>
    <d v="2023-01-04T00:00:00"/>
    <x v="0"/>
    <x v="0"/>
    <x v="0"/>
    <x v="0"/>
    <s v="Olivia Alexander"/>
    <s v="violet.bennett@bilearner.com"/>
    <s v="SVG"/>
    <s v="Active"/>
    <s v="Contract"/>
    <s v="Zone A"/>
    <s v="Temporary"/>
    <s v="Unk"/>
    <m/>
    <x v="0"/>
    <s v="General - Con"/>
    <d v="1979-09-24T00:00:00"/>
    <x v="2596"/>
    <s v="40-49"/>
    <s v="MA"/>
    <s v="Laborer"/>
    <x v="0"/>
    <n v="77690"/>
    <s v="Asian"/>
    <s v="Married"/>
    <s v="Fully Meets"/>
    <n v="2"/>
  </r>
  <r>
    <n v="3199"/>
    <s v="Hannah"/>
    <s v="Jacobi"/>
    <d v="2018-11-22T00:00:00"/>
    <x v="0"/>
    <x v="0"/>
    <x v="0"/>
    <x v="0"/>
    <s v="Austin Burke"/>
    <s v="hannah.jacobi@bilearner.com"/>
    <s v="BPC"/>
    <s v="Active"/>
    <s v="Full-Time"/>
    <s v="Zone B"/>
    <s v="Full-Time"/>
    <s v="Unk"/>
    <m/>
    <x v="0"/>
    <s v="Engineers"/>
    <d v="1978-01-17T00:00:00"/>
    <x v="2597"/>
    <s v="40-49"/>
    <s v="MA"/>
    <s v="Engineer"/>
    <x v="0"/>
    <n v="1778"/>
    <s v="Hispanic"/>
    <s v="Married"/>
    <s v="Fully Meets"/>
    <n v="2"/>
  </r>
  <r>
    <n v="3200"/>
    <s v="Peter"/>
    <s v="Robertson"/>
    <d v="2021-01-08T00:00:00"/>
    <x v="0"/>
    <x v="0"/>
    <x v="0"/>
    <x v="2"/>
    <s v="Casey Landry"/>
    <s v="peter.robertson@bilearner.com"/>
    <s v="PL"/>
    <s v="Active"/>
    <s v="Part-Time"/>
    <s v="Zone B"/>
    <s v="Temporary"/>
    <s v="Unk"/>
    <m/>
    <x v="0"/>
    <s v="Billable Consultants"/>
    <d v="1975-07-26T00:00:00"/>
    <x v="2598"/>
    <s v="50-59"/>
    <s v="MA"/>
    <s v="Engineer"/>
    <x v="1"/>
    <n v="2138"/>
    <s v="Asian"/>
    <s v="Married"/>
    <s v="Fully Meets"/>
    <n v="4"/>
  </r>
  <r>
    <n v="3201"/>
    <s v="Josephine"/>
    <s v="Bugali"/>
    <d v="2022-11-18T00:00:00"/>
    <x v="0"/>
    <x v="0"/>
    <x v="0"/>
    <x v="0"/>
    <s v="Bobby Boyd"/>
    <s v="josephine.bugali@bilearner.com"/>
    <s v="EW"/>
    <s v="Active"/>
    <s v="Part-Time"/>
    <s v="Zone A"/>
    <s v="Part-Time"/>
    <s v="Unk"/>
    <m/>
    <x v="0"/>
    <s v="Aerial"/>
    <d v="1984-07-16T00:00:00"/>
    <x v="2599"/>
    <s v="40-49"/>
    <s v="MA"/>
    <s v="Technician"/>
    <x v="0"/>
    <n v="2043"/>
    <s v="Asian"/>
    <s v="Widowed"/>
    <s v="Fully Meets"/>
    <n v="4"/>
  </r>
  <r>
    <n v="3202"/>
    <s v="Dallas"/>
    <s v="Leach"/>
    <d v="2020-06-21T00:00:00"/>
    <x v="380"/>
    <x v="9"/>
    <x v="1"/>
    <x v="0"/>
    <s v="Andrea Walls"/>
    <s v="dallas.leach@bilearner.com"/>
    <s v="WBL"/>
    <s v="Voluntarily Terminated"/>
    <s v="Contract"/>
    <s v="Zone A"/>
    <s v="Full-Time"/>
    <s v="Involuntary"/>
    <s v="Oil prepare serious affect."/>
    <x v="0"/>
    <s v="Engineers"/>
    <d v="1999-03-28T00:00:00"/>
    <x v="2600"/>
    <s v="20-29"/>
    <s v="MA"/>
    <s v="Engineer"/>
    <x v="0"/>
    <n v="1810"/>
    <s v="Other"/>
    <s v="Single"/>
    <s v="Fully Meets"/>
    <n v="4"/>
  </r>
  <r>
    <n v="3203"/>
    <s v="Marianne"/>
    <s v="Eaton"/>
    <d v="2021-01-19T00:00:00"/>
    <x v="724"/>
    <x v="23"/>
    <x v="1"/>
    <x v="0"/>
    <s v="John Lutz"/>
    <s v="marianne.eaton@bilearner.com"/>
    <s v="PYZ"/>
    <s v="Voluntarily Terminated"/>
    <s v="Contract"/>
    <s v="Zone C"/>
    <s v="Part-Time"/>
    <s v="Voluntary"/>
    <s v="Subject network inside."/>
    <x v="0"/>
    <s v="General - Sga"/>
    <d v="1961-09-10T00:00:00"/>
    <x v="2601"/>
    <s v="60-69"/>
    <s v="MA"/>
    <s v="Administrator"/>
    <x v="0"/>
    <n v="2343"/>
    <s v="White"/>
    <s v="Single"/>
    <s v="Fully Meets"/>
    <n v="4"/>
  </r>
  <r>
    <n v="3204"/>
    <s v="Bruno"/>
    <s v="Rossetti"/>
    <d v="2023-06-04T00:00:00"/>
    <x v="0"/>
    <x v="0"/>
    <x v="0"/>
    <x v="0"/>
    <s v="Dominique Espinoza"/>
    <s v="bruno.rossetti@bilearner.com"/>
    <s v="BPC"/>
    <s v="Active"/>
    <s v="Contract"/>
    <s v="Zone C"/>
    <s v="Full-Time"/>
    <s v="Unk"/>
    <m/>
    <x v="0"/>
    <s v="General - Sga"/>
    <d v="1959-11-12T00:00:00"/>
    <x v="2602"/>
    <s v="60-69"/>
    <s v="MA"/>
    <s v="Administration"/>
    <x v="1"/>
    <n v="2155"/>
    <s v="White"/>
    <s v="Single"/>
    <s v="Fully Meets"/>
    <n v="4"/>
  </r>
  <r>
    <n v="3205"/>
    <s v="Roxana"/>
    <s v="Goyal"/>
    <d v="2020-08-13T00:00:00"/>
    <x v="19"/>
    <x v="10"/>
    <x v="1"/>
    <x v="0"/>
    <s v="Roy Bradshaw"/>
    <s v="roxana.goyal@bilearner.com"/>
    <s v="TNS"/>
    <s v="Leave of Absence"/>
    <s v="Contract"/>
    <s v="Zone C"/>
    <s v="Part-Time"/>
    <s v="Voluntary"/>
    <s v="Notice strong involve music fact door move."/>
    <x v="0"/>
    <s v="Aerial"/>
    <d v="1988-02-02T00:00:00"/>
    <x v="1633"/>
    <s v="30-39"/>
    <s v="MA"/>
    <s v="Lineman"/>
    <x v="0"/>
    <n v="1864"/>
    <s v="Asian"/>
    <s v="Married"/>
    <s v="Fully Meets"/>
    <n v="4"/>
  </r>
  <r>
    <n v="3206"/>
    <s v="Thomas"/>
    <s v="Barbara"/>
    <d v="2019-09-06T00:00:00"/>
    <x v="0"/>
    <x v="0"/>
    <x v="0"/>
    <x v="0"/>
    <s v="Bonnie Clayton"/>
    <s v="thomas.barbara@bilearner.com"/>
    <s v="BPC"/>
    <s v="Active"/>
    <s v="Part-Time"/>
    <s v="Zone A"/>
    <s v="Part-Time"/>
    <s v="Unk"/>
    <m/>
    <x v="0"/>
    <s v="Wireline Construction"/>
    <d v="1961-03-16T00:00:00"/>
    <x v="2603"/>
    <s v="60-69"/>
    <s v="MA"/>
    <s v="Groundman"/>
    <x v="1"/>
    <n v="2062"/>
    <s v="Hispanic"/>
    <s v="Divorced"/>
    <s v="Fully Meets"/>
    <n v="2"/>
  </r>
  <r>
    <n v="3207"/>
    <s v="Lynn"/>
    <s v="O'hare"/>
    <d v="2022-03-27T00:00:00"/>
    <x v="0"/>
    <x v="0"/>
    <x v="0"/>
    <x v="0"/>
    <s v="Maria Nelson"/>
    <s v="lynn.o'hare@bilearner.com"/>
    <s v="PYZ"/>
    <s v="Active"/>
    <s v="Full-Time"/>
    <s v="Zone C"/>
    <s v="Temporary"/>
    <s v="Unk"/>
    <m/>
    <x v="0"/>
    <s v="Project Management - Con"/>
    <d v="1981-08-28T00:00:00"/>
    <x v="2604"/>
    <s v="40-49"/>
    <s v="MA"/>
    <s v="Supervisor"/>
    <x v="0"/>
    <n v="2152"/>
    <s v="White"/>
    <s v="Widowed"/>
    <s v="Fully Meets"/>
    <n v="5"/>
  </r>
  <r>
    <n v="3208"/>
    <s v="Abdellah"/>
    <s v="Veera"/>
    <d v="2020-12-25T00:00:00"/>
    <x v="243"/>
    <x v="2"/>
    <x v="1"/>
    <x v="0"/>
    <s v="Jeffrey Gray"/>
    <s v="abdellah.veera@bilearner.com"/>
    <s v="CCDR"/>
    <s v="Voluntarily Terminated"/>
    <s v="Contract"/>
    <s v="Zone A"/>
    <s v="Temporary"/>
    <s v="Resignation"/>
    <s v="Own road black catch help agreement."/>
    <x v="0"/>
    <s v="Field Operations"/>
    <d v="1973-09-04T00:00:00"/>
    <x v="2605"/>
    <s v="50-59"/>
    <s v="MA"/>
    <s v="Operator"/>
    <x v="1"/>
    <n v="2171"/>
    <s v="Hispanic"/>
    <s v="Divorced"/>
    <s v="Fully Meets"/>
    <n v="2"/>
  </r>
  <r>
    <n v="3209"/>
    <s v="Daniel"/>
    <s v="Davis"/>
    <d v="2021-04-24T00:00:00"/>
    <x v="0"/>
    <x v="0"/>
    <x v="0"/>
    <x v="2"/>
    <s v="Jennifer Baker"/>
    <s v="daniel.davis@bilearner.com"/>
    <s v="PL"/>
    <s v="Active"/>
    <s v="Contract"/>
    <s v="Zone A"/>
    <s v="Full-Time"/>
    <s v="Unk"/>
    <m/>
    <x v="0"/>
    <s v="General - Con"/>
    <d v="1983-03-17T00:00:00"/>
    <x v="1447"/>
    <s v="40-49"/>
    <s v="MA"/>
    <s v="Technician"/>
    <x v="1"/>
    <n v="2458"/>
    <s v="Hispanic"/>
    <s v="Widowed"/>
    <s v="Fully Meets"/>
    <n v="5"/>
  </r>
  <r>
    <n v="3210"/>
    <s v="Barbara M"/>
    <s v="Stanford"/>
    <d v="2020-05-12T00:00:00"/>
    <x v="0"/>
    <x v="0"/>
    <x v="0"/>
    <x v="0"/>
    <s v="Jessica Scott"/>
    <s v="barbara m.stanford@bilearner.com"/>
    <s v="WBL"/>
    <s v="Active"/>
    <s v="Full-Time"/>
    <s v="Zone A"/>
    <s v="Full-Time"/>
    <s v="Unk"/>
    <m/>
    <x v="0"/>
    <s v="Aerial"/>
    <d v="1993-06-13T00:00:00"/>
    <x v="2606"/>
    <s v="30-39"/>
    <s v="MA"/>
    <s v="Lineman"/>
    <x v="0"/>
    <n v="2050"/>
    <s v="Hispanic"/>
    <s v="Divorced"/>
    <s v="Fully Meets"/>
    <n v="5"/>
  </r>
  <r>
    <n v="3211"/>
    <s v="Phylicia"/>
    <s v="Gosciminski"/>
    <d v="2023-05-23T00:00:00"/>
    <x v="0"/>
    <x v="0"/>
    <x v="0"/>
    <x v="2"/>
    <s v="Pamela Wilson"/>
    <s v="phylicia.gosciminski@bilearner.com"/>
    <s v="SVG"/>
    <s v="Active"/>
    <s v="Part-Time"/>
    <s v="Zone B"/>
    <s v="Part-Time"/>
    <s v="Unk"/>
    <m/>
    <x v="0"/>
    <s v="General - Sga"/>
    <d v="1955-08-26T00:00:00"/>
    <x v="2607"/>
    <s v="70-79"/>
    <s v="MA"/>
    <s v="Administrator"/>
    <x v="0"/>
    <n v="1824"/>
    <s v="Other"/>
    <s v="Married"/>
    <s v="Fully Meets"/>
    <n v="2"/>
  </r>
  <r>
    <n v="3212"/>
    <s v="Mohammed"/>
    <s v="Latif"/>
    <d v="2020-12-27T00:00:00"/>
    <x v="786"/>
    <x v="40"/>
    <x v="1"/>
    <x v="2"/>
    <s v="Matthew Brown"/>
    <s v="mohammed.latif@bilearner.com"/>
    <s v="PYZ"/>
    <s v="Voluntarily Terminated"/>
    <s v="Full-Time"/>
    <s v="Zone C"/>
    <s v="Part-Time"/>
    <s v="Resignation"/>
    <s v="Style now then seven."/>
    <x v="0"/>
    <s v="Field Operations"/>
    <d v="1972-06-30T00:00:00"/>
    <x v="2608"/>
    <s v="50-59"/>
    <s v="MA"/>
    <s v="Foreman"/>
    <x v="1"/>
    <n v="2126"/>
    <s v="Asian"/>
    <s v="Married"/>
    <s v="Fully Meets"/>
    <n v="5"/>
  </r>
  <r>
    <n v="3213"/>
    <s v="Hamish"/>
    <s v="Garneau"/>
    <d v="2018-11-17T00:00:00"/>
    <x v="787"/>
    <x v="10"/>
    <x v="1"/>
    <x v="0"/>
    <s v="Brandy Ferguson"/>
    <s v="hamish.garneau@bilearner.com"/>
    <s v="WBL"/>
    <s v="Active"/>
    <s v="Full-Time"/>
    <s v="Zone A"/>
    <s v="Part-Time"/>
    <s v="Involuntary"/>
    <s v="Mr everyone identify how pressure way."/>
    <x v="0"/>
    <s v="Field Operations"/>
    <d v="1952-06-28T00:00:00"/>
    <x v="2609"/>
    <s v="70-79"/>
    <s v="MA"/>
    <s v="Laborer"/>
    <x v="1"/>
    <n v="1550"/>
    <s v="Hispanic"/>
    <s v="Widowed"/>
    <s v="Fully Meets"/>
    <n v="2"/>
  </r>
  <r>
    <n v="3214"/>
    <s v="Morissa"/>
    <s v="Power"/>
    <d v="2019-07-16T00:00:00"/>
    <x v="0"/>
    <x v="0"/>
    <x v="0"/>
    <x v="0"/>
    <s v="Danielle Green"/>
    <s v="morissa.power@bilearner.com"/>
    <s v="PYZ"/>
    <s v="Active"/>
    <s v="Part-Time"/>
    <s v="Zone B"/>
    <s v="Temporary"/>
    <s v="Unk"/>
    <m/>
    <x v="0"/>
    <s v="General - Con"/>
    <d v="1972-12-22T00:00:00"/>
    <x v="2610"/>
    <s v="50-59"/>
    <s v="MA"/>
    <s v="Laborer"/>
    <x v="0"/>
    <n v="1742"/>
    <s v="Asian"/>
    <s v="Widowed"/>
    <s v="Fully Meets"/>
    <n v="2"/>
  </r>
  <r>
    <n v="3215"/>
    <s v="Jason"/>
    <s v="Woodson"/>
    <d v="2020-01-25T00:00:00"/>
    <x v="0"/>
    <x v="0"/>
    <x v="0"/>
    <x v="2"/>
    <s v="Jeffery Patterson"/>
    <s v="jason.woodson@bilearner.com"/>
    <s v="SVG"/>
    <s v="Active"/>
    <s v="Contract"/>
    <s v="Zone A"/>
    <s v="Part-Time"/>
    <s v="Unk"/>
    <m/>
    <x v="0"/>
    <s v="General - Sga"/>
    <d v="1973-06-03T00:00:00"/>
    <x v="2611"/>
    <s v="50-59"/>
    <s v="MA"/>
    <s v="Administrator"/>
    <x v="1"/>
    <n v="1810"/>
    <s v="White"/>
    <s v="Divorced"/>
    <s v="Fully Meets"/>
    <n v="3"/>
  </r>
  <r>
    <n v="3216"/>
    <s v="Janine"/>
    <s v="Purinton"/>
    <d v="2021-08-16T00:00:00"/>
    <x v="0"/>
    <x v="0"/>
    <x v="0"/>
    <x v="0"/>
    <s v="Margaret Murphy MD"/>
    <s v="janine.purinton@bilearner.com"/>
    <s v="MSC"/>
    <s v="Active"/>
    <s v="Part-Time"/>
    <s v="Zone A"/>
    <s v="Temporary"/>
    <s v="Unk"/>
    <m/>
    <x v="0"/>
    <s v="Fielders"/>
    <d v="1972-02-28T00:00:00"/>
    <x v="2612"/>
    <s v="50-59"/>
    <s v="MA"/>
    <s v="Engineer"/>
    <x v="0"/>
    <n v="2474"/>
    <s v="Other"/>
    <s v="Divorced"/>
    <s v="Fully Meets"/>
    <n v="5"/>
  </r>
  <r>
    <n v="3217"/>
    <s v="Sarah"/>
    <s v="Akinkuolie"/>
    <d v="2019-01-20T00:00:00"/>
    <x v="788"/>
    <x v="27"/>
    <x v="1"/>
    <x v="2"/>
    <s v="Karen Munoz"/>
    <s v="sarah.akinkuolie@bilearner.com"/>
    <s v="BPC"/>
    <s v="Voluntarily Terminated"/>
    <s v="Contract"/>
    <s v="Zone B"/>
    <s v="Full-Time"/>
    <s v="Resignation"/>
    <s v="Summer begin quickly."/>
    <x v="0"/>
    <s v="General - Con"/>
    <d v="1968-09-28T00:00:00"/>
    <x v="2613"/>
    <s v="50-59"/>
    <s v="MA"/>
    <s v="Technician"/>
    <x v="0"/>
    <n v="1810"/>
    <s v="White"/>
    <s v="Single"/>
    <s v="Fully Meets"/>
    <n v="3"/>
  </r>
  <r>
    <n v="3218"/>
    <s v="Spencer"/>
    <s v="Cole"/>
    <d v="2018-09-04T00:00:00"/>
    <x v="0"/>
    <x v="0"/>
    <x v="0"/>
    <x v="0"/>
    <s v="Michael Kelly"/>
    <s v="spencer.cole@bilearner.com"/>
    <s v="SVG"/>
    <s v="Active"/>
    <s v="Full-Time"/>
    <s v="Zone C"/>
    <s v="Part-Time"/>
    <s v="Unk"/>
    <m/>
    <x v="0"/>
    <s v="Field Operations"/>
    <d v="1971-07-13T00:00:00"/>
    <x v="2614"/>
    <s v="50-59"/>
    <s v="MA"/>
    <s v="Laborer"/>
    <x v="1"/>
    <n v="1880"/>
    <s v="Other"/>
    <s v="Widowed"/>
    <s v="Fully Meets"/>
    <n v="5"/>
  </r>
  <r>
    <n v="3219"/>
    <s v="Luisa"/>
    <s v="Monterro"/>
    <d v="2019-09-20T00:00:00"/>
    <x v="0"/>
    <x v="0"/>
    <x v="0"/>
    <x v="2"/>
    <s v="Kelly Hudson"/>
    <s v="luisa.monterro@bilearner.com"/>
    <s v="PL"/>
    <s v="Active"/>
    <s v="Full-Time"/>
    <s v="Zone B"/>
    <s v="Full-Time"/>
    <s v="Unk"/>
    <m/>
    <x v="0"/>
    <s v="Executive"/>
    <d v="2000-08-16T00:00:00"/>
    <x v="1888"/>
    <s v="20-29"/>
    <s v="MA"/>
    <s v="Administrator"/>
    <x v="0"/>
    <n v="2126"/>
    <s v="Black"/>
    <s v="Widowed"/>
    <s v="Fully Meets"/>
    <n v="3"/>
  </r>
  <r>
    <n v="3220"/>
    <s v="Sandy"/>
    <s v="Mckenna"/>
    <d v="2023-07-24T00:00:00"/>
    <x v="0"/>
    <x v="0"/>
    <x v="0"/>
    <x v="0"/>
    <s v="Brittney Collins"/>
    <s v="sandy.mckenna@bilearner.com"/>
    <s v="SVG"/>
    <s v="Active"/>
    <s v="Part-Time"/>
    <s v="Zone A"/>
    <s v="Full-Time"/>
    <s v="Unk"/>
    <m/>
    <x v="0"/>
    <s v="Field Operations"/>
    <d v="1980-10-11T00:00:00"/>
    <x v="2615"/>
    <s v="40-49"/>
    <s v="MA"/>
    <s v="Tower Hand"/>
    <x v="0"/>
    <n v="2184"/>
    <s v="Other"/>
    <s v="Divorced"/>
    <s v="Fully Meets"/>
    <n v="1"/>
  </r>
  <r>
    <n v="3221"/>
    <s v="Savanah"/>
    <s v="Baker"/>
    <d v="2023-07-05T00:00:00"/>
    <x v="0"/>
    <x v="0"/>
    <x v="0"/>
    <x v="0"/>
    <s v="Felicia Williams"/>
    <s v="savanah.baker@bilearner.com"/>
    <s v="PL"/>
    <s v="Active"/>
    <s v="Full-Time"/>
    <s v="Zone B"/>
    <s v="Temporary"/>
    <s v="Unk"/>
    <m/>
    <x v="0"/>
    <s v="Wireline Construction"/>
    <d v="1945-12-31T00:00:00"/>
    <x v="2616"/>
    <s v="70-79"/>
    <s v="MA"/>
    <s v="Foreman"/>
    <x v="1"/>
    <n v="69598"/>
    <s v="Other"/>
    <s v="Single"/>
    <s v="Fully Meets"/>
    <n v="4"/>
  </r>
  <r>
    <n v="3222"/>
    <s v="Gloria"/>
    <s v="Small"/>
    <d v="2021-01-11T00:00:00"/>
    <x v="0"/>
    <x v="0"/>
    <x v="0"/>
    <x v="0"/>
    <s v="Andrea Welch"/>
    <s v="gloria.small@bilearner.com"/>
    <s v="BPC"/>
    <s v="Active"/>
    <s v="Contract"/>
    <s v="Zone A"/>
    <s v="Part-Time"/>
    <s v="Unk"/>
    <m/>
    <x v="0"/>
    <s v="Shop (Fleet)"/>
    <d v="1990-08-14T00:00:00"/>
    <x v="2617"/>
    <s v="30-39"/>
    <s v="MA"/>
    <s v="Manager"/>
    <x v="0"/>
    <n v="28908"/>
    <s v="Hispanic"/>
    <s v="Married"/>
    <s v="Fully Meets"/>
    <n v="2"/>
  </r>
  <r>
    <n v="3223"/>
    <s v="Alisa"/>
    <s v="Aguirre"/>
    <d v="2022-11-06T00:00:00"/>
    <x v="0"/>
    <x v="0"/>
    <x v="0"/>
    <x v="0"/>
    <s v="Jennifer Lopez"/>
    <s v="alisa.aguirre@bilearner.com"/>
    <s v="CCDR"/>
    <s v="Active"/>
    <s v="Full-Time"/>
    <s v="Zone A"/>
    <s v="Full-Time"/>
    <s v="Unk"/>
    <m/>
    <x v="0"/>
    <s v="Splicing"/>
    <d v="1952-10-12T00:00:00"/>
    <x v="1966"/>
    <s v="70-79"/>
    <s v="MA"/>
    <s v="Splicer"/>
    <x v="0"/>
    <n v="35854"/>
    <s v="Asian"/>
    <s v="Single"/>
    <s v="Fully Meets"/>
    <n v="5"/>
  </r>
  <r>
    <n v="3224"/>
    <s v="Sterling"/>
    <s v="Davila"/>
    <d v="2023-04-03T00:00:00"/>
    <x v="0"/>
    <x v="0"/>
    <x v="0"/>
    <x v="0"/>
    <s v="Dawn Schultz"/>
    <s v="sterling.davila@bilearner.com"/>
    <s v="SVG"/>
    <s v="Active"/>
    <s v="Part-Time"/>
    <s v="Zone A"/>
    <s v="Part-Time"/>
    <s v="Unk"/>
    <m/>
    <x v="0"/>
    <s v="People Services"/>
    <d v="1970-02-06T00:00:00"/>
    <x v="2618"/>
    <s v="50-59"/>
    <s v="MA"/>
    <s v="Manager"/>
    <x v="0"/>
    <n v="69030"/>
    <s v="White"/>
    <s v="Single"/>
    <s v="Fully Meets"/>
    <n v="5"/>
  </r>
  <r>
    <n v="3225"/>
    <s v="Saniya"/>
    <s v="Bradley"/>
    <d v="2021-06-07T00:00:00"/>
    <x v="380"/>
    <x v="24"/>
    <x v="1"/>
    <x v="0"/>
    <s v="Emily Rodriguez"/>
    <s v="saniya.bradley@bilearner.com"/>
    <s v="EW"/>
    <s v="Active"/>
    <s v="Contract"/>
    <s v="Zone B"/>
    <s v="Part-Time"/>
    <s v="Retirement"/>
    <s v="Environmental region affect have it."/>
    <x v="0"/>
    <s v="General - Con"/>
    <d v="1977-07-29T00:00:00"/>
    <x v="2619"/>
    <s v="40-49"/>
    <s v="MA"/>
    <s v="Foreman"/>
    <x v="0"/>
    <n v="8088"/>
    <s v="White"/>
    <s v="Divorced"/>
    <s v="Fully Meets"/>
    <n v="3"/>
  </r>
  <r>
    <n v="3226"/>
    <s v="Drake"/>
    <s v="Ashley"/>
    <d v="2019-01-20T00:00:00"/>
    <x v="0"/>
    <x v="0"/>
    <x v="0"/>
    <x v="0"/>
    <s v="James Hamilton"/>
    <s v="drake.ashley@bilearner.com"/>
    <s v="MSC"/>
    <s v="Active"/>
    <s v="Contract"/>
    <s v="Zone B"/>
    <s v="Full-Time"/>
    <s v="Unk"/>
    <m/>
    <x v="0"/>
    <s v="General - Eng"/>
    <d v="1988-12-31T00:00:00"/>
    <x v="2620"/>
    <s v="30-39"/>
    <s v="MA"/>
    <s v="Technician"/>
    <x v="0"/>
    <n v="50972"/>
    <s v="Black"/>
    <s v="Married"/>
    <s v="Fully Meets"/>
    <n v="4"/>
  </r>
  <r>
    <n v="3227"/>
    <s v="Rosemary"/>
    <s v="Manning"/>
    <d v="2021-11-20T00:00:00"/>
    <x v="348"/>
    <x v="4"/>
    <x v="1"/>
    <x v="0"/>
    <s v="Michelle Kramer"/>
    <s v="rosemary.manning@bilearner.com"/>
    <s v="TNS"/>
    <s v="Leave of Absence"/>
    <s v="Contract"/>
    <s v="Zone A"/>
    <s v="Temporary"/>
    <s v="Involuntary"/>
    <s v="Hope any environment reflect realize."/>
    <x v="0"/>
    <s v="Aerial"/>
    <d v="1969-07-08T00:00:00"/>
    <x v="2621"/>
    <s v="50-59"/>
    <s v="MA"/>
    <s v="Groundman"/>
    <x v="0"/>
    <n v="1013"/>
    <s v="Black"/>
    <s v="Widowed"/>
    <s v="Fully Meets"/>
    <n v="2"/>
  </r>
  <r>
    <n v="3228"/>
    <s v="Adrianna"/>
    <s v="Johnston"/>
    <d v="2019-05-27T00:00:00"/>
    <x v="199"/>
    <x v="5"/>
    <x v="1"/>
    <x v="0"/>
    <s v="Melissa Bennett"/>
    <s v="adrianna.johnston@bilearner.com"/>
    <s v="PYZ"/>
    <s v="Voluntarily Terminated"/>
    <s v="Full-Time"/>
    <s v="Zone C"/>
    <s v="Temporary"/>
    <s v="Involuntary"/>
    <s v="Eat unit push read. Weight decide prove defense."/>
    <x v="0"/>
    <s v="Field Operations"/>
    <d v="1946-06-03T00:00:00"/>
    <x v="2622"/>
    <s v="70-79"/>
    <s v="MA"/>
    <s v="Technician"/>
    <x v="1"/>
    <n v="8223"/>
    <s v="Hispanic"/>
    <s v="Single"/>
    <s v="Fully Meets"/>
    <n v="2"/>
  </r>
  <r>
    <n v="3229"/>
    <s v="Ruby"/>
    <s v="Bean"/>
    <d v="2022-12-18T00:00:00"/>
    <x v="0"/>
    <x v="0"/>
    <x v="0"/>
    <x v="0"/>
    <s v="Bruce West"/>
    <s v="ruby.bean@bilearner.com"/>
    <s v="WBL"/>
    <s v="Active"/>
    <s v="Contract"/>
    <s v="Zone C"/>
    <s v="Temporary"/>
    <s v="Unk"/>
    <m/>
    <x v="0"/>
    <s v="Engineers"/>
    <d v="1945-12-18T00:00:00"/>
    <x v="2288"/>
    <s v="80-89"/>
    <s v="MA"/>
    <s v="Program Manager"/>
    <x v="1"/>
    <n v="15997"/>
    <s v="Other"/>
    <s v="Widowed"/>
    <s v="Fully Meets"/>
    <n v="1"/>
  </r>
  <r>
    <n v="3230"/>
    <s v="Annalise"/>
    <s v="Avila"/>
    <d v="2021-05-13T00:00:00"/>
    <x v="267"/>
    <x v="2"/>
    <x v="1"/>
    <x v="0"/>
    <s v="Patricia Lee"/>
    <s v="annalise.avila@bilearner.com"/>
    <s v="NEL"/>
    <s v="Leave of Absence"/>
    <s v="Full-Time"/>
    <s v="Zone C"/>
    <s v="Full-Time"/>
    <s v="Resignation"/>
    <s v="Condition whole however senior water."/>
    <x v="0"/>
    <s v="Field Operations"/>
    <d v="1991-04-20T00:00:00"/>
    <x v="2623"/>
    <s v="30-39"/>
    <s v="MA"/>
    <s v="Laborer"/>
    <x v="0"/>
    <n v="55412"/>
    <s v="White"/>
    <s v="Single"/>
    <s v="Fully Meets"/>
    <n v="1"/>
  </r>
  <r>
    <n v="3231"/>
    <s v="Carley"/>
    <s v="Irwin"/>
    <d v="2021-05-24T00:00:00"/>
    <x v="0"/>
    <x v="0"/>
    <x v="0"/>
    <x v="0"/>
    <s v="Peter Smith"/>
    <s v="carley.irwin@bilearner.com"/>
    <s v="PL"/>
    <s v="Active"/>
    <s v="Full-Time"/>
    <s v="Zone C"/>
    <s v="Part-Time"/>
    <s v="Unk"/>
    <m/>
    <x v="0"/>
    <s v="Shop (Fleet)"/>
    <d v="1997-05-14T00:00:00"/>
    <x v="2624"/>
    <s v="20-29"/>
    <s v="MA"/>
    <s v="Shop"/>
    <x v="0"/>
    <n v="97872"/>
    <s v="White"/>
    <s v="Divorced"/>
    <s v="Exceeds"/>
    <n v="2"/>
  </r>
  <r>
    <n v="3232"/>
    <s v="Makenzie"/>
    <s v="Mercer"/>
    <d v="2021-10-06T00:00:00"/>
    <x v="789"/>
    <x v="20"/>
    <x v="1"/>
    <x v="0"/>
    <s v="Carlos Miller"/>
    <s v="makenzie.mercer@bilearner.com"/>
    <s v="BPC"/>
    <s v="Leave of Absence"/>
    <s v="Part-Time"/>
    <s v="Zone B"/>
    <s v="Temporary"/>
    <s v="Resignation"/>
    <s v="Write arrive produce since."/>
    <x v="0"/>
    <s v="General - Con"/>
    <d v="1974-11-18T00:00:00"/>
    <x v="2625"/>
    <s v="50-59"/>
    <s v="MA"/>
    <s v="Laborer"/>
    <x v="1"/>
    <n v="26785"/>
    <s v="Other"/>
    <s v="Divorced"/>
    <s v="Fully Meets"/>
    <n v="1"/>
  </r>
  <r>
    <n v="3233"/>
    <s v="Julia"/>
    <s v="Vargas"/>
    <d v="2020-08-22T00:00:00"/>
    <x v="790"/>
    <x v="11"/>
    <x v="1"/>
    <x v="0"/>
    <s v="Jim Mccormick"/>
    <s v="julia.vargas@bilearner.com"/>
    <s v="CCDR"/>
    <s v="Leave of Absence"/>
    <s v="Contract"/>
    <s v="Zone C"/>
    <s v="Part-Time"/>
    <s v="Voluntary"/>
    <s v="Fact order police ability another pretty add."/>
    <x v="0"/>
    <s v="Engineers"/>
    <d v="1969-02-08T00:00:00"/>
    <x v="2626"/>
    <s v="50-59"/>
    <s v="MA"/>
    <s v="Engineer"/>
    <x v="1"/>
    <n v="14249"/>
    <s v="Asian"/>
    <s v="Widowed"/>
    <s v="Fully Meets"/>
    <n v="2"/>
  </r>
  <r>
    <n v="3234"/>
    <s v="Parker"/>
    <s v="Harrison"/>
    <d v="2021-08-23T00:00:00"/>
    <x v="0"/>
    <x v="0"/>
    <x v="0"/>
    <x v="0"/>
    <s v="Catherine Harris"/>
    <s v="parker.harrison@bilearner.com"/>
    <s v="SVG"/>
    <s v="Active"/>
    <s v="Part-Time"/>
    <s v="Zone B"/>
    <s v="Temporary"/>
    <s v="Unk"/>
    <m/>
    <x v="0"/>
    <s v="General - Con"/>
    <d v="1959-04-25T00:00:00"/>
    <x v="2627"/>
    <s v="60-69"/>
    <s v="MA"/>
    <s v="Administration"/>
    <x v="1"/>
    <n v="52819"/>
    <s v="Black"/>
    <s v="Widowed"/>
    <s v="Fully Meets"/>
    <n v="3"/>
  </r>
  <r>
    <n v="3235"/>
    <s v="Emmett"/>
    <s v="York"/>
    <d v="2021-12-23T00:00:00"/>
    <x v="731"/>
    <x v="28"/>
    <x v="1"/>
    <x v="0"/>
    <s v="Jeffrey Webb"/>
    <s v="emmett.york@bilearner.com"/>
    <s v="EW"/>
    <s v="Active"/>
    <s v="Contract"/>
    <s v="Zone C"/>
    <s v="Temporary"/>
    <s v="Resignation"/>
    <s v="Without option agent show term."/>
    <x v="0"/>
    <s v="Engineers"/>
    <d v="1963-08-01T00:00:00"/>
    <x v="1690"/>
    <s v="60-69"/>
    <s v="MA"/>
    <s v="Engineer"/>
    <x v="1"/>
    <n v="62173"/>
    <s v="Hispanic"/>
    <s v="Married"/>
    <s v="Fully Meets"/>
    <n v="2"/>
  </r>
  <r>
    <n v="3236"/>
    <s v="Landin"/>
    <s v="Walton"/>
    <d v="2022-01-24T00:00:00"/>
    <x v="791"/>
    <x v="8"/>
    <x v="1"/>
    <x v="2"/>
    <s v="James Williamson"/>
    <s v="landin.walton@bilearner.com"/>
    <s v="NEL"/>
    <s v="Active"/>
    <s v="Contract"/>
    <s v="Zone C"/>
    <s v="Full-Time"/>
    <s v="Involuntary"/>
    <s v="Stuff painting partner my."/>
    <x v="0"/>
    <s v="People Services"/>
    <d v="1979-06-04T00:00:00"/>
    <x v="2628"/>
    <s v="40-49"/>
    <s v="MA"/>
    <s v="Cpo"/>
    <x v="0"/>
    <n v="8702"/>
    <s v="Asian"/>
    <s v="Married"/>
    <s v="Fully Meets"/>
    <n v="5"/>
  </r>
  <r>
    <n v="3237"/>
    <s v="Landon"/>
    <s v="Mayo"/>
    <d v="2022-11-21T00:00:00"/>
    <x v="0"/>
    <x v="0"/>
    <x v="0"/>
    <x v="2"/>
    <s v="Samantha David"/>
    <s v="landon.mayo@bilearner.com"/>
    <s v="PL"/>
    <s v="Active"/>
    <s v="Contract"/>
    <s v="Zone B"/>
    <s v="Temporary"/>
    <s v="Unk"/>
    <m/>
    <x v="0"/>
    <s v="General - Eng"/>
    <d v="1987-12-08T00:00:00"/>
    <x v="2629"/>
    <s v="30-39"/>
    <s v="MA"/>
    <s v="Drafter"/>
    <x v="1"/>
    <n v="69369"/>
    <s v="White"/>
    <s v="Married"/>
    <s v="Fully Meets"/>
    <n v="4"/>
  </r>
  <r>
    <n v="3238"/>
    <s v="Abby"/>
    <s v="Estes"/>
    <d v="2018-12-04T00:00:00"/>
    <x v="360"/>
    <x v="55"/>
    <x v="1"/>
    <x v="2"/>
    <s v="Anne Gomez"/>
    <s v="abby.estes@bilearner.com"/>
    <s v="PYZ"/>
    <s v="Voluntarily Terminated"/>
    <s v="Contract"/>
    <s v="Zone A"/>
    <s v="Part-Time"/>
    <s v="Voluntary"/>
    <s v="Organization above size discuss office."/>
    <x v="0"/>
    <s v="Wireline Construction"/>
    <d v="2000-09-04T00:00:00"/>
    <x v="2630"/>
    <s v="20-29"/>
    <s v="MA"/>
    <s v="Vp"/>
    <x v="1"/>
    <n v="39455"/>
    <s v="Other"/>
    <s v="Divorced"/>
    <s v="Fully Meets"/>
    <n v="4"/>
  </r>
  <r>
    <n v="3239"/>
    <s v="Rachael"/>
    <s v="Pena"/>
    <d v="2019-06-02T00:00:00"/>
    <x v="0"/>
    <x v="0"/>
    <x v="0"/>
    <x v="2"/>
    <s v="Brenda Chandler"/>
    <s v="rachael.pena@bilearner.com"/>
    <s v="SVG"/>
    <s v="Active"/>
    <s v="Part-Time"/>
    <s v="Zone C"/>
    <s v="Temporary"/>
    <s v="Unk"/>
    <m/>
    <x v="0"/>
    <s v="Field Operations"/>
    <d v="1992-07-19T00:00:00"/>
    <x v="2631"/>
    <s v="30-39"/>
    <s v="MA"/>
    <s v="Operator"/>
    <x v="1"/>
    <n v="74781"/>
    <s v="Black"/>
    <s v="Single"/>
    <s v="Fully Meets"/>
    <n v="3"/>
  </r>
  <r>
    <n v="3240"/>
    <s v="Kyan"/>
    <s v="Fritz"/>
    <d v="2018-08-12T00:00:00"/>
    <x v="792"/>
    <x v="33"/>
    <x v="1"/>
    <x v="2"/>
    <s v="Taylor Kim"/>
    <s v="kyan.fritz@bilearner.com"/>
    <s v="TNS"/>
    <s v="Voluntarily Terminated"/>
    <s v="Full-Time"/>
    <s v="Zone C"/>
    <s v="Temporary"/>
    <s v="Voluntary"/>
    <s v="Kid decision small fire year eat."/>
    <x v="0"/>
    <s v="Shop (Fleet)"/>
    <d v="1980-03-05T00:00:00"/>
    <x v="2632"/>
    <s v="40-49"/>
    <s v="MA"/>
    <s v="Shop"/>
    <x v="0"/>
    <n v="60148"/>
    <s v="Asian"/>
    <s v="Married"/>
    <s v="Fully Meets"/>
    <n v="2"/>
  </r>
  <r>
    <n v="3241"/>
    <s v="Lana"/>
    <s v="Vega"/>
    <d v="2022-05-15T00:00:00"/>
    <x v="0"/>
    <x v="0"/>
    <x v="0"/>
    <x v="2"/>
    <s v="Jessica Lawson"/>
    <s v="lana.vega@bilearner.com"/>
    <s v="WBL"/>
    <s v="Active"/>
    <s v="Part-Time"/>
    <s v="Zone B"/>
    <s v="Full-Time"/>
    <s v="Unk"/>
    <m/>
    <x v="0"/>
    <s v="General - Sga"/>
    <d v="1947-12-11T00:00:00"/>
    <x v="1288"/>
    <s v="70-79"/>
    <s v="MA"/>
    <s v="Administrator"/>
    <x v="0"/>
    <n v="56978"/>
    <s v="White"/>
    <s v="Divorced"/>
    <s v="Fully Meets"/>
    <n v="1"/>
  </r>
  <r>
    <n v="3242"/>
    <s v="Alma"/>
    <s v="Fischer"/>
    <d v="2021-11-23T00:00:00"/>
    <x v="555"/>
    <x v="26"/>
    <x v="1"/>
    <x v="0"/>
    <s v="Krista Hernandez"/>
    <s v="alma.fischer@bilearner.com"/>
    <s v="NEL"/>
    <s v="Voluntarily Terminated"/>
    <s v="Contract"/>
    <s v="Zone C"/>
    <s v="Full-Time"/>
    <s v="Resignation"/>
    <s v="If data from box movement bad service."/>
    <x v="0"/>
    <s v="Aerial"/>
    <d v="1955-04-13T00:00:00"/>
    <x v="2633"/>
    <s v="70-79"/>
    <s v="MA"/>
    <s v="Lineman"/>
    <x v="1"/>
    <n v="46927"/>
    <s v="Hispanic"/>
    <s v="Single"/>
    <s v="Fully Meets"/>
    <n v="3"/>
  </r>
  <r>
    <n v="3243"/>
    <s v="Harley"/>
    <s v="Peterson"/>
    <d v="2020-12-13T00:00:00"/>
    <x v="0"/>
    <x v="0"/>
    <x v="0"/>
    <x v="0"/>
    <s v="Danielle Collins"/>
    <s v="harley.peterson@bilearner.com"/>
    <s v="PL"/>
    <s v="Active"/>
    <s v="Full-Time"/>
    <s v="Zone C"/>
    <s v="Full-Time"/>
    <s v="Unk"/>
    <m/>
    <x v="0"/>
    <s v="Splicing"/>
    <d v="1955-02-08T00:00:00"/>
    <x v="2634"/>
    <s v="70-79"/>
    <s v="MA"/>
    <s v="Technician"/>
    <x v="1"/>
    <n v="63497"/>
    <s v="Hispanic"/>
    <s v="Married"/>
    <s v="Fully Meets"/>
    <n v="2"/>
  </r>
  <r>
    <n v="3244"/>
    <s v="Kade"/>
    <s v="Stokes"/>
    <d v="2021-07-28T00:00:00"/>
    <x v="0"/>
    <x v="0"/>
    <x v="0"/>
    <x v="0"/>
    <s v="Mary Hines"/>
    <s v="kade.stokes@bilearner.com"/>
    <s v="BPC"/>
    <s v="Active"/>
    <s v="Part-Time"/>
    <s v="Zone C"/>
    <s v="Temporary"/>
    <s v="Unk"/>
    <m/>
    <x v="0"/>
    <s v="Shop (Fleet)"/>
    <d v="1948-12-17T00:00:00"/>
    <x v="2635"/>
    <s v="70-79"/>
    <s v="MA"/>
    <s v="Mechanic"/>
    <x v="0"/>
    <n v="67772"/>
    <s v="Black"/>
    <s v="Divorced"/>
    <s v="Fully Meets"/>
    <n v="2"/>
  </r>
  <r>
    <n v="3245"/>
    <s v="Leonel"/>
    <s v="Tanner"/>
    <d v="2019-06-07T00:00:00"/>
    <x v="793"/>
    <x v="31"/>
    <x v="1"/>
    <x v="0"/>
    <s v="Mrs. Vickie Barber"/>
    <s v="leonel.tanner@bilearner.com"/>
    <s v="CCDR"/>
    <s v="Terminated for Cause"/>
    <s v="Full-Time"/>
    <s v="Zone A"/>
    <s v="Full-Time"/>
    <s v="Voluntary"/>
    <s v="Fly draw gun true deal sure."/>
    <x v="0"/>
    <s v="Field Operations"/>
    <d v="1948-04-10T00:00:00"/>
    <x v="2636"/>
    <s v="70-79"/>
    <s v="MA"/>
    <s v="Laborer"/>
    <x v="0"/>
    <n v="62905"/>
    <s v="Black"/>
    <s v="Married"/>
    <s v="Fully Meets"/>
    <n v="1"/>
  </r>
  <r>
    <n v="3246"/>
    <s v="Natalia"/>
    <s v="Burns"/>
    <d v="2019-06-12T00:00:00"/>
    <x v="641"/>
    <x v="38"/>
    <x v="1"/>
    <x v="0"/>
    <s v="Barry Hernandez"/>
    <s v="natalia.burns@bilearner.com"/>
    <s v="SVG"/>
    <s v="Terminated for Cause"/>
    <s v="Part-Time"/>
    <s v="Zone C"/>
    <s v="Part-Time"/>
    <s v="Retirement"/>
    <s v="With picture sport this after."/>
    <x v="0"/>
    <s v="Safety"/>
    <d v="1988-04-15T00:00:00"/>
    <x v="2637"/>
    <s v="30-39"/>
    <s v="MA"/>
    <s v="Safety"/>
    <x v="0"/>
    <n v="16673"/>
    <s v="White"/>
    <s v="Married"/>
    <s v="Fully Meets"/>
    <n v="4"/>
  </r>
  <r>
    <n v="3247"/>
    <s v="Hailee"/>
    <s v="Raymond"/>
    <d v="2023-04-20T00:00:00"/>
    <x v="114"/>
    <x v="19"/>
    <x v="1"/>
    <x v="0"/>
    <s v="Glenn Kelly"/>
    <s v="hailee.raymond@bilearner.com"/>
    <s v="EW"/>
    <s v="Active"/>
    <s v="Full-Time"/>
    <s v="Zone C"/>
    <s v="Part-Time"/>
    <s v="Resignation"/>
    <s v="Much already above care than."/>
    <x v="0"/>
    <s v="General - Con"/>
    <d v="1943-07-18T00:00:00"/>
    <x v="2638"/>
    <s v="80-89"/>
    <s v="MA"/>
    <s v="Operator"/>
    <x v="0"/>
    <n v="85847"/>
    <s v="Black"/>
    <s v="Single"/>
    <s v="Fully Meets"/>
    <n v="3"/>
  </r>
  <r>
    <n v="3248"/>
    <s v="Micah"/>
    <s v="Douglas"/>
    <d v="2018-08-07T00:00:00"/>
    <x v="446"/>
    <x v="60"/>
    <x v="1"/>
    <x v="0"/>
    <s v="Amy Reeves"/>
    <s v="micah.douglas@bilearner.com"/>
    <s v="MSC"/>
    <s v="Active"/>
    <s v="Contract"/>
    <s v="Zone B"/>
    <s v="Part-Time"/>
    <s v="Resignation"/>
    <s v="Approach together husband better."/>
    <x v="0"/>
    <s v="General - Con"/>
    <d v="1967-03-18T00:00:00"/>
    <x v="2639"/>
    <s v="50-59"/>
    <s v="MA"/>
    <s v="Clerical"/>
    <x v="0"/>
    <n v="27168"/>
    <s v="Hispanic"/>
    <s v="Single"/>
    <s v="Fully Meets"/>
    <n v="5"/>
  </r>
  <r>
    <n v="3249"/>
    <s v="Kaley"/>
    <s v="Pollard"/>
    <d v="2018-12-06T00:00:00"/>
    <x v="0"/>
    <x v="0"/>
    <x v="0"/>
    <x v="0"/>
    <s v="Mark Rodriguez"/>
    <s v="kaley.pollard@bilearner.com"/>
    <s v="TNS"/>
    <s v="Active"/>
    <s v="Contract"/>
    <s v="Zone C"/>
    <s v="Part-Time"/>
    <s v="Unk"/>
    <m/>
    <x v="0"/>
    <s v="Underground"/>
    <d v="1948-01-18T00:00:00"/>
    <x v="367"/>
    <s v="70-79"/>
    <s v="MA"/>
    <s v="Laborer"/>
    <x v="1"/>
    <n v="26745"/>
    <s v="Black"/>
    <s v="Single"/>
    <s v="Fully Meets"/>
    <n v="3"/>
  </r>
  <r>
    <n v="3250"/>
    <s v="Seth"/>
    <s v="Fletcher"/>
    <d v="2021-03-25T00:00:00"/>
    <x v="0"/>
    <x v="0"/>
    <x v="0"/>
    <x v="0"/>
    <s v="Shawn Wallace"/>
    <s v="seth.fletcher@bilearner.com"/>
    <s v="PYZ"/>
    <s v="Active"/>
    <s v="Full-Time"/>
    <s v="Zone B"/>
    <s v="Full-Time"/>
    <s v="Unk"/>
    <m/>
    <x v="0"/>
    <s v="Project Management - Con"/>
    <d v="1997-06-11T00:00:00"/>
    <x v="2640"/>
    <s v="20-29"/>
    <s v="MA"/>
    <s v="Supervisor"/>
    <x v="1"/>
    <n v="25590"/>
    <s v="Asian"/>
    <s v="Married"/>
    <s v="Fully Meets"/>
    <n v="2"/>
  </r>
  <r>
    <n v="3251"/>
    <s v="Elliana"/>
    <s v="Thomas"/>
    <d v="2019-02-15T00:00:00"/>
    <x v="794"/>
    <x v="8"/>
    <x v="1"/>
    <x v="0"/>
    <s v="Natalie Cox"/>
    <s v="elliana.thomas@bilearner.com"/>
    <s v="WBL"/>
    <s v="Voluntarily Terminated"/>
    <s v="Contract"/>
    <s v="Zone A"/>
    <s v="Part-Time"/>
    <s v="Resignation"/>
    <s v="Any record environment."/>
    <x v="0"/>
    <s v="Field Operations"/>
    <d v="1956-04-12T00:00:00"/>
    <x v="2641"/>
    <s v="60-69"/>
    <s v="MA"/>
    <s v="Laborer"/>
    <x v="1"/>
    <n v="36234"/>
    <s v="White"/>
    <s v="Divorced"/>
    <s v="Fully Meets"/>
    <n v="5"/>
  </r>
  <r>
    <n v="3252"/>
    <s v="Edward"/>
    <s v="Chung"/>
    <d v="2023-03-14T00:00:00"/>
    <x v="0"/>
    <x v="0"/>
    <x v="0"/>
    <x v="0"/>
    <s v="Sarah Cannon"/>
    <s v="edward.chung@bilearner.com"/>
    <s v="NEL"/>
    <s v="Active"/>
    <s v="Full-Time"/>
    <s v="Zone A"/>
    <s v="Part-Time"/>
    <s v="Unk"/>
    <m/>
    <x v="0"/>
    <s v="Shop (Fleet)"/>
    <d v="1993-11-02T00:00:00"/>
    <x v="2567"/>
    <s v="30-39"/>
    <s v="MA"/>
    <s v="Mechanic"/>
    <x v="0"/>
    <n v="29287"/>
    <s v="Black"/>
    <s v="Divorced"/>
    <s v="PIP"/>
    <n v="4"/>
  </r>
  <r>
    <n v="3253"/>
    <s v="Tessa"/>
    <s v="Estes"/>
    <d v="2019-09-01T00:00:00"/>
    <x v="254"/>
    <x v="37"/>
    <x v="1"/>
    <x v="0"/>
    <s v="Terrance Pitts"/>
    <s v="tessa.estes@bilearner.com"/>
    <s v="PL"/>
    <s v="Leave of Absence"/>
    <s v="Part-Time"/>
    <s v="Zone A"/>
    <s v="Part-Time"/>
    <s v="Involuntary"/>
    <s v="Star candidate seven television teacher all many."/>
    <x v="0"/>
    <s v="Field Operations"/>
    <d v="1993-05-15T00:00:00"/>
    <x v="2642"/>
    <s v="30-39"/>
    <s v="MA"/>
    <s v="Technician"/>
    <x v="0"/>
    <n v="46895"/>
    <s v="White"/>
    <s v="Single"/>
    <s v="Fully Meets"/>
    <n v="2"/>
  </r>
  <r>
    <n v="3254"/>
    <s v="Charlie"/>
    <s v="Carson"/>
    <d v="2021-02-23T00:00:00"/>
    <x v="615"/>
    <x v="40"/>
    <x v="1"/>
    <x v="0"/>
    <s v="Samantha Gilbert"/>
    <s v="charlie.carson@bilearner.com"/>
    <s v="BPC"/>
    <s v="Leave of Absence"/>
    <s v="Full-Time"/>
    <s v="Zone B"/>
    <s v="Temporary"/>
    <s v="Voluntary"/>
    <s v="Save interest factor training."/>
    <x v="0"/>
    <s v="General - Sga"/>
    <d v="1989-08-20T00:00:00"/>
    <x v="2643"/>
    <s v="30-39"/>
    <s v="MA"/>
    <s v="Administration"/>
    <x v="1"/>
    <n v="25093"/>
    <s v="Other"/>
    <s v="Widowed"/>
    <s v="Fully Meets"/>
    <n v="3"/>
  </r>
  <r>
    <n v="3255"/>
    <s v="Lawson"/>
    <s v="Zuniga"/>
    <d v="2023-03-22T00:00:00"/>
    <x v="0"/>
    <x v="0"/>
    <x v="0"/>
    <x v="0"/>
    <s v="Natalie Lang"/>
    <s v="lawson.zuniga@bilearner.com"/>
    <s v="CCDR"/>
    <s v="Active"/>
    <s v="Contract"/>
    <s v="Zone C"/>
    <s v="Part-Time"/>
    <s v="Unk"/>
    <m/>
    <x v="0"/>
    <s v="Yard (Material Handling)"/>
    <d v="1961-05-06T00:00:00"/>
    <x v="2644"/>
    <s v="60-69"/>
    <s v="MA"/>
    <s v="Runner"/>
    <x v="1"/>
    <n v="65332"/>
    <s v="Other"/>
    <s v="Widowed"/>
    <s v="Fully Meets"/>
    <n v="3"/>
  </r>
  <r>
    <n v="3256"/>
    <s v="Coleman"/>
    <s v="Huffman"/>
    <d v="2019-01-24T00:00:00"/>
    <x v="0"/>
    <x v="0"/>
    <x v="0"/>
    <x v="0"/>
    <s v="Kelsey Calhoun DDS"/>
    <s v="coleman.huffman@bilearner.com"/>
    <s v="SVG"/>
    <s v="Active"/>
    <s v="Part-Time"/>
    <s v="Zone B"/>
    <s v="Part-Time"/>
    <s v="Unk"/>
    <m/>
    <x v="0"/>
    <s v="General - Con"/>
    <d v="1954-11-15T00:00:00"/>
    <x v="2645"/>
    <s v="70-79"/>
    <s v="MA"/>
    <s v="Flagger"/>
    <x v="1"/>
    <n v="4750"/>
    <s v="Black"/>
    <s v="Divorced"/>
    <s v="Fully Meets"/>
    <n v="5"/>
  </r>
  <r>
    <n v="3257"/>
    <s v="Sanaa"/>
    <s v="Reilly"/>
    <d v="2020-11-19T00:00:00"/>
    <x v="0"/>
    <x v="0"/>
    <x v="0"/>
    <x v="2"/>
    <s v="Jeffrey Terry"/>
    <s v="sanaa.reilly@bilearner.com"/>
    <s v="PL"/>
    <s v="Active"/>
    <s v="Full-Time"/>
    <s v="Zone A"/>
    <s v="Full-Time"/>
    <s v="Unk"/>
    <m/>
    <x v="0"/>
    <s v="Wireline Construction"/>
    <d v="1986-04-10T00:00:00"/>
    <x v="2646"/>
    <s v="30-39"/>
    <s v="MA"/>
    <s v="Laborer"/>
    <x v="0"/>
    <n v="89893"/>
    <s v="Other"/>
    <s v="Single"/>
    <s v="Fully Meets"/>
    <n v="3"/>
  </r>
  <r>
    <n v="3258"/>
    <s v="Slade"/>
    <s v="Randolph"/>
    <d v="2023-02-15T00:00:00"/>
    <x v="0"/>
    <x v="0"/>
    <x v="0"/>
    <x v="2"/>
    <s v="David Vargas"/>
    <s v="slade.randolph@bilearner.com"/>
    <s v="BPC"/>
    <s v="Active"/>
    <s v="Part-Time"/>
    <s v="Zone B"/>
    <s v="Temporary"/>
    <s v="Unk"/>
    <m/>
    <x v="0"/>
    <s v="Aerial"/>
    <d v="1971-05-23T00:00:00"/>
    <x v="2647"/>
    <s v="50-59"/>
    <s v="MA"/>
    <s v="Foreman"/>
    <x v="1"/>
    <n v="27959"/>
    <s v="White"/>
    <s v="Single"/>
    <s v="Fully Meets"/>
    <n v="2"/>
  </r>
  <r>
    <n v="3259"/>
    <s v="Dania"/>
    <s v="Hale"/>
    <d v="2022-05-09T00:00:00"/>
    <x v="619"/>
    <x v="21"/>
    <x v="1"/>
    <x v="2"/>
    <s v="Matthew York"/>
    <s v="dania.hale@bilearner.com"/>
    <s v="CCDR"/>
    <s v="Voluntarily Terminated"/>
    <s v="Full-Time"/>
    <s v="Zone B"/>
    <s v="Full-Time"/>
    <s v="Resignation"/>
    <s v="Trouble hot lead article guess travel."/>
    <x v="0"/>
    <s v="Field Operations"/>
    <d v="1946-11-25T00:00:00"/>
    <x v="2648"/>
    <s v="70-79"/>
    <s v="MA"/>
    <s v="Tower Hand"/>
    <x v="1"/>
    <n v="71536"/>
    <s v="Hispanic"/>
    <s v="Single"/>
    <s v="Fully Meets"/>
    <n v="2"/>
  </r>
  <r>
    <n v="3260"/>
    <s v="Roland"/>
    <s v="Orozco"/>
    <d v="2021-10-06T00:00:00"/>
    <x v="0"/>
    <x v="0"/>
    <x v="0"/>
    <x v="2"/>
    <s v="Michael Mathews"/>
    <s v="roland.orozco@bilearner.com"/>
    <s v="SVG"/>
    <s v="Active"/>
    <s v="Contract"/>
    <s v="Zone B"/>
    <s v="Temporary"/>
    <s v="Unk"/>
    <m/>
    <x v="0"/>
    <s v="General - Con"/>
    <d v="1992-06-17T00:00:00"/>
    <x v="2649"/>
    <s v="30-39"/>
    <s v="MA"/>
    <s v="Splicer"/>
    <x v="1"/>
    <n v="86352"/>
    <s v="Hispanic"/>
    <s v="Single"/>
    <s v="Fully Meets"/>
    <n v="3"/>
  </r>
  <r>
    <n v="3261"/>
    <s v="Kaylen"/>
    <s v="Fisher"/>
    <d v="2021-01-17T00:00:00"/>
    <x v="723"/>
    <x v="17"/>
    <x v="1"/>
    <x v="2"/>
    <s v="Philip Jackson"/>
    <s v="kaylen.fisher@bilearner.com"/>
    <s v="EW"/>
    <s v="Leave of Absence"/>
    <s v="Part-Time"/>
    <s v="Zone B"/>
    <s v="Temporary"/>
    <s v="Involuntary"/>
    <s v="Cause data speech tough garden body good."/>
    <x v="0"/>
    <s v="Field Operations"/>
    <d v="1948-03-01T00:00:00"/>
    <x v="115"/>
    <s v="70-79"/>
    <s v="MA"/>
    <s v="Administrative"/>
    <x v="1"/>
    <n v="18868"/>
    <s v="Hispanic"/>
    <s v="Widowed"/>
    <s v="Fully Meets"/>
    <n v="4"/>
  </r>
  <r>
    <n v="3262"/>
    <s v="Kasey"/>
    <s v="Preston"/>
    <d v="2022-03-22T00:00:00"/>
    <x v="0"/>
    <x v="0"/>
    <x v="0"/>
    <x v="2"/>
    <s v="Samantha Williams"/>
    <s v="kasey.preston@bilearner.com"/>
    <s v="MSC"/>
    <s v="Active"/>
    <s v="Full-Time"/>
    <s v="Zone A"/>
    <s v="Full-Time"/>
    <s v="Unk"/>
    <m/>
    <x v="0"/>
    <s v="Catv"/>
    <d v="1984-01-27T00:00:00"/>
    <x v="2650"/>
    <s v="40-49"/>
    <s v="MA"/>
    <s v="Laborer"/>
    <x v="0"/>
    <n v="69534"/>
    <s v="Black"/>
    <s v="Divorced"/>
    <s v="PIP"/>
    <n v="4"/>
  </r>
  <r>
    <n v="3263"/>
    <s v="Cruz"/>
    <s v="Davila"/>
    <d v="2022-04-20T00:00:00"/>
    <x v="548"/>
    <x v="14"/>
    <x v="1"/>
    <x v="0"/>
    <s v="Renee Jones DVM"/>
    <s v="cruz.davila@bilearner.com"/>
    <s v="NEL"/>
    <s v="Voluntarily Terminated"/>
    <s v="Full-Time"/>
    <s v="Zone A"/>
    <s v="Part-Time"/>
    <s v="Involuntary"/>
    <s v="Measure question others smile oil."/>
    <x v="0"/>
    <s v="Engineers"/>
    <d v="1990-04-14T00:00:00"/>
    <x v="2651"/>
    <s v="30-39"/>
    <s v="MA"/>
    <s v="Drafter"/>
    <x v="1"/>
    <n v="41746"/>
    <s v="Asian"/>
    <s v="Single"/>
    <s v="PIP"/>
    <n v="2"/>
  </r>
  <r>
    <n v="3264"/>
    <s v="Alani"/>
    <s v="Phillips"/>
    <d v="2021-12-31T00:00:00"/>
    <x v="38"/>
    <x v="40"/>
    <x v="1"/>
    <x v="0"/>
    <s v="Jim Melton"/>
    <s v="alani.phillips@bilearner.com"/>
    <s v="PL"/>
    <s v="Terminated for Cause"/>
    <s v="Part-Time"/>
    <s v="Zone C"/>
    <s v="Part-Time"/>
    <s v="Involuntary"/>
    <s v="Attorney control write American."/>
    <x v="0"/>
    <s v="General - Eng"/>
    <d v="1950-06-09T00:00:00"/>
    <x v="2652"/>
    <s v="70-79"/>
    <s v="MA"/>
    <s v="Engineer"/>
    <x v="1"/>
    <n v="16282"/>
    <s v="Asian"/>
    <s v="Married"/>
    <s v="Fully Meets"/>
    <n v="5"/>
  </r>
  <r>
    <n v="3265"/>
    <s v="Giovanni"/>
    <s v="Klein"/>
    <d v="2018-10-31T00:00:00"/>
    <x v="0"/>
    <x v="0"/>
    <x v="0"/>
    <x v="0"/>
    <s v="Anna Hogan"/>
    <s v="giovanni.klein@bilearner.com"/>
    <s v="BPC"/>
    <s v="Active"/>
    <s v="Part-Time"/>
    <s v="Zone C"/>
    <s v="Full-Time"/>
    <s v="Unk"/>
    <m/>
    <x v="0"/>
    <s v="Aerial"/>
    <d v="1993-01-23T00:00:00"/>
    <x v="1188"/>
    <s v="30-39"/>
    <s v="MA"/>
    <s v="Groundman"/>
    <x v="0"/>
    <n v="26076"/>
    <s v="Asian"/>
    <s v="Single"/>
    <s v="Fully Meets"/>
    <n v="1"/>
  </r>
  <r>
    <n v="3266"/>
    <s v="Max"/>
    <s v="Mahoney"/>
    <d v="2020-07-24T00:00:00"/>
    <x v="0"/>
    <x v="0"/>
    <x v="0"/>
    <x v="0"/>
    <s v="Andrew Garcia"/>
    <s v="max.mahoney@bilearner.com"/>
    <s v="CCDR"/>
    <s v="Active"/>
    <s v="Contract"/>
    <s v="Zone A"/>
    <s v="Full-Time"/>
    <s v="Unk"/>
    <m/>
    <x v="0"/>
    <s v="Wireline Construction"/>
    <d v="1996-08-23T00:00:00"/>
    <x v="2653"/>
    <s v="20-29"/>
    <s v="MA"/>
    <s v="Laborer"/>
    <x v="0"/>
    <n v="22339"/>
    <s v="Black"/>
    <s v="Married"/>
    <s v="Fully Meets"/>
    <n v="2"/>
  </r>
  <r>
    <n v="3267"/>
    <s v="Perla"/>
    <s v="Terry"/>
    <d v="2019-12-12T00:00:00"/>
    <x v="795"/>
    <x v="21"/>
    <x v="1"/>
    <x v="0"/>
    <s v="Lindsey Aguilar"/>
    <s v="perla.terry@bilearner.com"/>
    <s v="SVG"/>
    <s v="Active"/>
    <s v="Contract"/>
    <s v="Zone C"/>
    <s v="Part-Time"/>
    <s v="Voluntary"/>
    <s v="Smile wife newspaper attorney dog discuss write."/>
    <x v="0"/>
    <s v="Splicing"/>
    <d v="1963-11-07T00:00:00"/>
    <x v="2654"/>
    <s v="60-69"/>
    <s v="MA"/>
    <s v="Laborer"/>
    <x v="0"/>
    <n v="52402"/>
    <s v="Other"/>
    <s v="Single"/>
    <s v="Fully Meets"/>
    <n v="5"/>
  </r>
  <r>
    <n v="3268"/>
    <s v="Makai"/>
    <s v="Ochoa"/>
    <d v="2023-06-22T00:00:00"/>
    <x v="0"/>
    <x v="0"/>
    <x v="0"/>
    <x v="0"/>
    <s v="Terry Andrade"/>
    <s v="makai.ochoa@bilearner.com"/>
    <s v="EW"/>
    <s v="Active"/>
    <s v="Contract"/>
    <s v="Zone A"/>
    <s v="Temporary"/>
    <s v="Unk"/>
    <m/>
    <x v="0"/>
    <s v="Field Operations"/>
    <d v="1962-08-21T00:00:00"/>
    <x v="2655"/>
    <s v="60-69"/>
    <s v="MA"/>
    <s v="Driver"/>
    <x v="0"/>
    <n v="43825"/>
    <s v="Asian"/>
    <s v="Single"/>
    <s v="Fully Meets"/>
    <n v="2"/>
  </r>
  <r>
    <n v="3269"/>
    <s v="Caiden"/>
    <s v="Hogan"/>
    <d v="2021-06-20T00:00:00"/>
    <x v="0"/>
    <x v="0"/>
    <x v="0"/>
    <x v="0"/>
    <s v="Amanda Ball"/>
    <s v="caiden.hogan@bilearner.com"/>
    <s v="MSC"/>
    <s v="Active"/>
    <s v="Full-Time"/>
    <s v="Zone C"/>
    <s v="Temporary"/>
    <s v="Unk"/>
    <m/>
    <x v="0"/>
    <s v="Field Operations"/>
    <d v="2000-04-08T00:00:00"/>
    <x v="2656"/>
    <s v="20-29"/>
    <s v="MA"/>
    <s v="Laborer"/>
    <x v="1"/>
    <n v="92624"/>
    <s v="Asian"/>
    <s v="Married"/>
    <s v="Fully Meets"/>
    <n v="1"/>
  </r>
  <r>
    <n v="3270"/>
    <s v="Brandon"/>
    <s v="Dickerson"/>
    <d v="2019-10-31T00:00:00"/>
    <x v="0"/>
    <x v="0"/>
    <x v="0"/>
    <x v="0"/>
    <s v="Christina Nguyen"/>
    <s v="brandon.dickerson@bilearner.com"/>
    <s v="TNS"/>
    <s v="Active"/>
    <s v="Full-Time"/>
    <s v="Zone B"/>
    <s v="Full-Time"/>
    <s v="Unk"/>
    <m/>
    <x v="0"/>
    <s v="Splicing"/>
    <d v="1958-04-09T00:00:00"/>
    <x v="2657"/>
    <s v="60-69"/>
    <s v="MA"/>
    <s v="Technician"/>
    <x v="1"/>
    <n v="88948"/>
    <s v="Asian"/>
    <s v="Single"/>
    <s v="Fully Meets"/>
    <n v="2"/>
  </r>
  <r>
    <n v="3271"/>
    <s v="Taryn"/>
    <s v="Snow"/>
    <d v="2019-07-02T00:00:00"/>
    <x v="165"/>
    <x v="44"/>
    <x v="1"/>
    <x v="0"/>
    <s v="Kenneth Bender"/>
    <s v="taryn.snow@bilearner.com"/>
    <s v="PYZ"/>
    <s v="Voluntarily Terminated"/>
    <s v="Contract"/>
    <s v="Zone B"/>
    <s v="Part-Time"/>
    <s v="Involuntary"/>
    <s v="Talk it thousand score least try sound."/>
    <x v="0"/>
    <s v="Engineers"/>
    <d v="1970-04-29T00:00:00"/>
    <x v="2658"/>
    <s v="50-59"/>
    <s v="MA"/>
    <s v="Engineer"/>
    <x v="1"/>
    <n v="72709"/>
    <s v="Asian"/>
    <s v="Divorced"/>
    <s v="Fully Meets"/>
    <n v="3"/>
  </r>
  <r>
    <n v="3272"/>
    <s v="Monserrat"/>
    <s v="Cooke"/>
    <d v="2023-02-10T00:00:00"/>
    <x v="0"/>
    <x v="0"/>
    <x v="0"/>
    <x v="0"/>
    <s v="Natasha Mathews"/>
    <s v="monserrat.cooke@bilearner.com"/>
    <s v="WBL"/>
    <s v="Active"/>
    <s v="Contract"/>
    <s v="Zone C"/>
    <s v="Part-Time"/>
    <s v="Unk"/>
    <m/>
    <x v="0"/>
    <s v="Aerial"/>
    <d v="1959-08-22T00:00:00"/>
    <x v="2659"/>
    <s v="60-69"/>
    <s v="MA"/>
    <s v="Flagger"/>
    <x v="1"/>
    <n v="38780"/>
    <s v="Other"/>
    <s v="Widowed"/>
    <s v="Fully Meets"/>
    <n v="3"/>
  </r>
  <r>
    <n v="3273"/>
    <s v="Zaria"/>
    <s v="Mcintosh"/>
    <d v="2022-09-16T00:00:00"/>
    <x v="0"/>
    <x v="0"/>
    <x v="0"/>
    <x v="0"/>
    <s v="Tonya Jones"/>
    <s v="zaria.mcintosh@bilearner.com"/>
    <s v="NEL"/>
    <s v="Active"/>
    <s v="Full-Time"/>
    <s v="Zone A"/>
    <s v="Temporary"/>
    <s v="Unk"/>
    <m/>
    <x v="0"/>
    <s v="People Services"/>
    <d v="1998-12-08T00:00:00"/>
    <x v="2660"/>
    <s v="20-29"/>
    <s v="MA"/>
    <s v="Coordinator"/>
    <x v="0"/>
    <n v="24573"/>
    <s v="Asian"/>
    <s v="Divorced"/>
    <s v="Fully Meets"/>
    <n v="4"/>
  </r>
  <r>
    <n v="3274"/>
    <s v="Arely"/>
    <s v="May"/>
    <d v="2020-01-21T00:00:00"/>
    <x v="796"/>
    <x v="4"/>
    <x v="1"/>
    <x v="0"/>
    <s v="Anthony Bass"/>
    <s v="arely.may@bilearner.com"/>
    <s v="PL"/>
    <s v="Leave of Absence"/>
    <s v="Part-Time"/>
    <s v="Zone B"/>
    <s v="Full-Time"/>
    <s v="Retirement"/>
    <s v="History force myself."/>
    <x v="0"/>
    <s v="Aerial"/>
    <d v="1965-06-28T00:00:00"/>
    <x v="2661"/>
    <s v="60-69"/>
    <s v="MA"/>
    <s v="Foreman"/>
    <x v="0"/>
    <n v="30214"/>
    <s v="Other"/>
    <s v="Divorced"/>
    <s v="PIP"/>
    <n v="3"/>
  </r>
  <r>
    <n v="3275"/>
    <s v="Gina"/>
    <s v="Kent"/>
    <d v="2022-11-16T00:00:00"/>
    <x v="0"/>
    <x v="0"/>
    <x v="0"/>
    <x v="0"/>
    <s v="Erin Lloyd"/>
    <s v="gina.kent@bilearner.com"/>
    <s v="BPC"/>
    <s v="Active"/>
    <s v="Part-Time"/>
    <s v="Zone B"/>
    <s v="Temporary"/>
    <s v="Unk"/>
    <m/>
    <x v="0"/>
    <s v="General - Con"/>
    <d v="1991-12-31T00:00:00"/>
    <x v="2662"/>
    <s v="30-39"/>
    <s v="MA"/>
    <s v="Foreman"/>
    <x v="1"/>
    <n v="66377"/>
    <s v="Other"/>
    <s v="Divorced"/>
    <s v="PIP"/>
    <n v="3"/>
  </r>
  <r>
    <n v="3276"/>
    <s v="Catherine"/>
    <s v="Anthony"/>
    <d v="2021-01-25T00:00:00"/>
    <x v="0"/>
    <x v="0"/>
    <x v="0"/>
    <x v="0"/>
    <s v="Joshua Lee"/>
    <s v="catherine.anthony@bilearner.com"/>
    <s v="CCDR"/>
    <s v="Active"/>
    <s v="Contract"/>
    <s v="Zone A"/>
    <s v="Temporary"/>
    <s v="Unk"/>
    <m/>
    <x v="0"/>
    <s v="Engineers"/>
    <d v="1996-11-20T00:00:00"/>
    <x v="2663"/>
    <s v="20-29"/>
    <s v="MA"/>
    <s v="Project Manager"/>
    <x v="1"/>
    <n v="83059"/>
    <s v="Asian"/>
    <s v="Divorced"/>
    <s v="Fully Meets"/>
    <n v="2"/>
  </r>
  <r>
    <n v="3277"/>
    <s v="Wade"/>
    <s v="Beltran"/>
    <d v="2023-06-16T00:00:00"/>
    <x v="156"/>
    <x v="11"/>
    <x v="1"/>
    <x v="2"/>
    <s v="Darlene Garcia"/>
    <s v="wade.beltran@bilearner.com"/>
    <s v="NEL"/>
    <s v="Active"/>
    <s v="Part-Time"/>
    <s v="Zone B"/>
    <s v="Temporary"/>
    <s v="Retirement"/>
    <s v="Personal fear indeed rest also."/>
    <x v="0"/>
    <s v="Aerial"/>
    <d v="1980-05-21T00:00:00"/>
    <x v="2664"/>
    <s v="40-49"/>
    <s v="MA"/>
    <s v="Foreman"/>
    <x v="0"/>
    <n v="86836"/>
    <s v="Hispanic"/>
    <s v="Married"/>
    <s v="Fully Meets"/>
    <n v="5"/>
  </r>
  <r>
    <n v="3278"/>
    <s v="Mina"/>
    <s v="Bryant"/>
    <d v="2020-09-08T00:00:00"/>
    <x v="72"/>
    <x v="10"/>
    <x v="1"/>
    <x v="2"/>
    <s v="Angela Griffin MD"/>
    <s v="mina.bryant@bilearner.com"/>
    <s v="PL"/>
    <s v="Active"/>
    <s v="Contract"/>
    <s v="Zone A"/>
    <s v="Part-Time"/>
    <s v="Retirement"/>
    <s v="Take nice into true side job."/>
    <x v="0"/>
    <s v="Field Operations"/>
    <d v="1944-11-15T00:00:00"/>
    <x v="2665"/>
    <s v="80-89"/>
    <s v="MA"/>
    <s v="Laborer"/>
    <x v="0"/>
    <n v="4862"/>
    <s v="Black"/>
    <s v="Married"/>
    <s v="Fully Meets"/>
    <n v="4"/>
  </r>
  <r>
    <n v="3279"/>
    <s v="Jonas"/>
    <s v="Everett"/>
    <d v="2019-01-23T00:00:00"/>
    <x v="797"/>
    <x v="36"/>
    <x v="1"/>
    <x v="2"/>
    <s v="Katrina Davis"/>
    <s v="jonas.everett@bilearner.com"/>
    <s v="BPC"/>
    <s v="Active"/>
    <s v="Full-Time"/>
    <s v="Zone A"/>
    <s v="Full-Time"/>
    <s v="Involuntary"/>
    <s v="Market public task none past spend."/>
    <x v="0"/>
    <s v="Engineers"/>
    <d v="1994-01-31T00:00:00"/>
    <x v="2666"/>
    <s v="30-39"/>
    <s v="MA"/>
    <s v="Project Manager"/>
    <x v="1"/>
    <n v="53530"/>
    <s v="Black"/>
    <s v="Married"/>
    <s v="Fully Meets"/>
    <n v="5"/>
  </r>
  <r>
    <n v="3280"/>
    <s v="Makaila"/>
    <s v="Pham"/>
    <d v="2023-05-29T00:00:00"/>
    <x v="752"/>
    <x v="21"/>
    <x v="1"/>
    <x v="2"/>
    <s v="Tamara Bailey"/>
    <s v="makaila.pham@bilearner.com"/>
    <s v="CCDR"/>
    <s v="Voluntarily Terminated"/>
    <s v="Part-Time"/>
    <s v="Zone A"/>
    <s v="Temporary"/>
    <s v="Involuntary"/>
    <s v="Fast light home sign build not."/>
    <x v="0"/>
    <s v="Project Management - Con"/>
    <d v="1983-07-09T00:00:00"/>
    <x v="2573"/>
    <s v="40-49"/>
    <s v="MA"/>
    <s v="Manager"/>
    <x v="1"/>
    <n v="59596"/>
    <s v="Other"/>
    <s v="Divorced"/>
    <s v="Fully Meets"/>
    <n v="5"/>
  </r>
  <r>
    <n v="3281"/>
    <s v="Gloria"/>
    <s v="Rose"/>
    <d v="2019-08-16T00:00:00"/>
    <x v="0"/>
    <x v="0"/>
    <x v="0"/>
    <x v="2"/>
    <s v="Thomas Jones"/>
    <s v="gloria.rose@bilearner.com"/>
    <s v="SVG"/>
    <s v="Active"/>
    <s v="Contract"/>
    <s v="Zone B"/>
    <s v="Full-Time"/>
    <s v="Unk"/>
    <m/>
    <x v="0"/>
    <s v="General - Con"/>
    <d v="1954-07-23T00:00:00"/>
    <x v="1956"/>
    <s v="70-79"/>
    <s v="MA"/>
    <s v="Laborer"/>
    <x v="1"/>
    <n v="65633"/>
    <s v="Hispanic"/>
    <s v="Divorced"/>
    <s v="Fully Meets"/>
    <n v="5"/>
  </r>
  <r>
    <n v="3282"/>
    <s v="Rebekah"/>
    <s v="Carpenter"/>
    <d v="2020-06-04T00:00:00"/>
    <x v="0"/>
    <x v="0"/>
    <x v="0"/>
    <x v="2"/>
    <s v="Stephanie Lewis"/>
    <s v="rebekah.carpenter@bilearner.com"/>
    <s v="EW"/>
    <s v="Active"/>
    <s v="Full-Time"/>
    <s v="Zone B"/>
    <s v="Full-Time"/>
    <s v="Unk"/>
    <m/>
    <x v="0"/>
    <s v="Wireline Construction"/>
    <d v="1978-06-23T00:00:00"/>
    <x v="2667"/>
    <s v="40-49"/>
    <s v="MA"/>
    <s v="Lineman"/>
    <x v="0"/>
    <n v="54457"/>
    <s v="Asian"/>
    <s v="Married"/>
    <s v="Fully Meets"/>
    <n v="3"/>
  </r>
  <r>
    <n v="3283"/>
    <s v="Iris"/>
    <s v="Reynolds"/>
    <d v="2020-07-21T00:00:00"/>
    <x v="0"/>
    <x v="0"/>
    <x v="0"/>
    <x v="2"/>
    <s v="Vanessa Garrison"/>
    <s v="iris.reynolds@bilearner.com"/>
    <s v="MSC"/>
    <s v="Active"/>
    <s v="Contract"/>
    <s v="Zone B"/>
    <s v="Part-Time"/>
    <s v="Unk"/>
    <m/>
    <x v="0"/>
    <s v="Wireline Construction"/>
    <d v="1988-08-13T00:00:00"/>
    <x v="2668"/>
    <s v="30-39"/>
    <s v="MA"/>
    <s v="Lineman"/>
    <x v="0"/>
    <n v="16989"/>
    <s v="Hispanic"/>
    <s v="Married"/>
    <s v="Fully Meets"/>
    <n v="3"/>
  </r>
  <r>
    <n v="3284"/>
    <s v="Kennedi"/>
    <s v="Howell"/>
    <d v="2022-08-21T00:00:00"/>
    <x v="593"/>
    <x v="20"/>
    <x v="1"/>
    <x v="0"/>
    <s v="Jonathan Franco"/>
    <s v="kennedi.howell@bilearner.com"/>
    <s v="EW"/>
    <s v="Voluntarily Terminated"/>
    <s v="Contract"/>
    <s v="Zone A"/>
    <s v="Part-Time"/>
    <s v="Resignation"/>
    <s v="Order protect raise exist by behind dream memory."/>
    <x v="0"/>
    <s v="Fielders"/>
    <d v="1948-10-17T00:00:00"/>
    <x v="2669"/>
    <s v="70-79"/>
    <s v="MA"/>
    <s v="Technician"/>
    <x v="1"/>
    <n v="22735"/>
    <s v="Other"/>
    <s v="Divorced"/>
    <s v="Fully Meets"/>
    <n v="2"/>
  </r>
  <r>
    <n v="3285"/>
    <s v="Rashad"/>
    <s v="Sutton"/>
    <d v="2021-07-16T00:00:00"/>
    <x v="207"/>
    <x v="36"/>
    <x v="1"/>
    <x v="0"/>
    <s v="Mark Mills"/>
    <s v="rashad.sutton@bilearner.com"/>
    <s v="MSC"/>
    <s v="Terminated for Cause"/>
    <s v="Contract"/>
    <s v="Zone B"/>
    <s v="Part-Time"/>
    <s v="Retirement"/>
    <s v="Know blue difficult let black choice require."/>
    <x v="0"/>
    <s v="Wireline Construction"/>
    <d v="1954-01-15T00:00:00"/>
    <x v="2670"/>
    <s v="70-79"/>
    <s v="MA"/>
    <s v="Laborer"/>
    <x v="1"/>
    <n v="81424"/>
    <s v="Other"/>
    <s v="Single"/>
    <s v="PIP"/>
    <n v="4"/>
  </r>
  <r>
    <n v="3286"/>
    <s v="Regan"/>
    <s v="Conrad"/>
    <d v="2019-11-06T00:00:00"/>
    <x v="0"/>
    <x v="0"/>
    <x v="0"/>
    <x v="0"/>
    <s v="Kristina Hawkins"/>
    <s v="regan.conrad@bilearner.com"/>
    <s v="NEL"/>
    <s v="Active"/>
    <s v="Full-Time"/>
    <s v="Zone C"/>
    <s v="Temporary"/>
    <s v="Unk"/>
    <m/>
    <x v="0"/>
    <s v="Project Management - Con"/>
    <d v="1970-08-15T00:00:00"/>
    <x v="2671"/>
    <s v="50-59"/>
    <s v="MA"/>
    <s v="Project Manager"/>
    <x v="0"/>
    <n v="70949"/>
    <s v="White"/>
    <s v="Divorced"/>
    <s v="PIP"/>
    <n v="3"/>
  </r>
  <r>
    <n v="3287"/>
    <s v="Litzy"/>
    <s v="Arias"/>
    <d v="2021-01-01T00:00:00"/>
    <x v="0"/>
    <x v="0"/>
    <x v="0"/>
    <x v="0"/>
    <s v="Bobby Parker"/>
    <s v="litzy.arias@bilearner.com"/>
    <s v="PL"/>
    <s v="Active"/>
    <s v="Part-Time"/>
    <s v="Zone A"/>
    <s v="Temporary"/>
    <s v="Unk"/>
    <m/>
    <x v="0"/>
    <s v="General - Con"/>
    <d v="1979-06-10T00:00:00"/>
    <x v="2672"/>
    <s v="40-49"/>
    <s v="MA"/>
    <s v="Laborer"/>
    <x v="0"/>
    <n v="44442"/>
    <s v="Asian"/>
    <s v="Divorced"/>
    <s v="Fully Meets"/>
    <n v="1"/>
  </r>
  <r>
    <n v="3288"/>
    <s v="Eden"/>
    <s v="Silva"/>
    <d v="2019-09-24T00:00:00"/>
    <x v="0"/>
    <x v="0"/>
    <x v="0"/>
    <x v="0"/>
    <s v="Mark Bolton"/>
    <s v="eden.silva@bilearner.com"/>
    <s v="PYZ"/>
    <s v="Active"/>
    <s v="Full-Time"/>
    <s v="Zone A"/>
    <s v="Temporary"/>
    <s v="Unk"/>
    <m/>
    <x v="0"/>
    <s v="Field Operations"/>
    <d v="1967-12-16T00:00:00"/>
    <x v="2673"/>
    <s v="50-59"/>
    <s v="MA"/>
    <s v="Foreman"/>
    <x v="0"/>
    <n v="92307"/>
    <s v="White"/>
    <s v="Divorced"/>
    <s v="Fully Meets"/>
    <n v="2"/>
  </r>
  <r>
    <n v="3289"/>
    <s v="Kinley"/>
    <s v="Serrano"/>
    <d v="2020-05-17T00:00:00"/>
    <x v="0"/>
    <x v="0"/>
    <x v="0"/>
    <x v="0"/>
    <s v="Mr. Aaron Mcclain"/>
    <s v="kinley.serrano@bilearner.com"/>
    <s v="SVG"/>
    <s v="Active"/>
    <s v="Contract"/>
    <s v="Zone A"/>
    <s v="Full-Time"/>
    <s v="Unk"/>
    <m/>
    <x v="0"/>
    <s v="General - Con"/>
    <d v="1980-11-06T00:00:00"/>
    <x v="2674"/>
    <s v="40-49"/>
    <s v="MA"/>
    <s v="Groundman"/>
    <x v="0"/>
    <n v="87752"/>
    <s v="White"/>
    <s v="Divorced"/>
    <s v="Fully Meets"/>
    <n v="4"/>
  </r>
  <r>
    <n v="3290"/>
    <s v="Jaiden"/>
    <s v="Middleton"/>
    <d v="2018-08-07T00:00:00"/>
    <x v="0"/>
    <x v="0"/>
    <x v="0"/>
    <x v="0"/>
    <s v="Jeffery Baker"/>
    <s v="jaiden.middleton@bilearner.com"/>
    <s v="TNS"/>
    <s v="Active"/>
    <s v="Part-Time"/>
    <s v="Zone A"/>
    <s v="Full-Time"/>
    <s v="Unk"/>
    <m/>
    <x v="0"/>
    <s v="Field Operations"/>
    <d v="1995-12-07T00:00:00"/>
    <x v="2675"/>
    <s v="30-39"/>
    <s v="MA"/>
    <s v="Mechanic"/>
    <x v="1"/>
    <n v="60198"/>
    <s v="Other"/>
    <s v="Single"/>
    <s v="Fully Meets"/>
    <n v="3"/>
  </r>
  <r>
    <n v="3291"/>
    <s v="Shamar"/>
    <s v="Serrano"/>
    <d v="2023-08-01T00:00:00"/>
    <x v="0"/>
    <x v="0"/>
    <x v="0"/>
    <x v="0"/>
    <s v="Dustin Hoffman"/>
    <s v="shamar.serrano@bilearner.com"/>
    <s v="WBL"/>
    <s v="Active"/>
    <s v="Contract"/>
    <s v="Zone C"/>
    <s v="Full-Time"/>
    <s v="Unk"/>
    <m/>
    <x v="0"/>
    <s v="General - Con"/>
    <d v="1957-08-09T00:00:00"/>
    <x v="2676"/>
    <s v="60-69"/>
    <s v="MA"/>
    <s v="Flagger"/>
    <x v="1"/>
    <n v="50905"/>
    <s v="Hispanic"/>
    <s v="Married"/>
    <s v="Fully Meets"/>
    <n v="2"/>
  </r>
  <r>
    <n v="3292"/>
    <s v="Nadia"/>
    <s v="Romero"/>
    <d v="2019-01-12T00:00:00"/>
    <x v="798"/>
    <x v="16"/>
    <x v="1"/>
    <x v="0"/>
    <s v="Connor Wallace"/>
    <s v="nadia.romero@bilearner.com"/>
    <s v="PYZ"/>
    <s v="Voluntarily Terminated"/>
    <s v="Part-Time"/>
    <s v="Zone C"/>
    <s v="Part-Time"/>
    <s v="Retirement"/>
    <s v="Four read some later whether lose system."/>
    <x v="0"/>
    <s v="Field Operations"/>
    <d v="1946-05-13T00:00:00"/>
    <x v="2677"/>
    <s v="70-79"/>
    <s v="MA"/>
    <s v="Engineer"/>
    <x v="1"/>
    <n v="2769"/>
    <s v="Asian"/>
    <s v="Single"/>
    <s v="Fully Meets"/>
    <n v="4"/>
  </r>
  <r>
    <n v="3293"/>
    <s v="Lillianna"/>
    <s v="Hill"/>
    <d v="2021-04-09T00:00:00"/>
    <x v="639"/>
    <x v="23"/>
    <x v="1"/>
    <x v="0"/>
    <s v="Cindy Ruiz"/>
    <s v="lillianna.hill@bilearner.com"/>
    <s v="WBL"/>
    <s v="Voluntarily Terminated"/>
    <s v="Contract"/>
    <s v="Zone C"/>
    <s v="Full-Time"/>
    <s v="Retirement"/>
    <s v="Toward make herself high red writer week."/>
    <x v="0"/>
    <s v="General - Con"/>
    <d v="1967-09-01T00:00:00"/>
    <x v="2678"/>
    <s v="50-59"/>
    <s v="MA"/>
    <s v="Technician"/>
    <x v="0"/>
    <n v="90732"/>
    <s v="Black"/>
    <s v="Married"/>
    <s v="Fully Meets"/>
    <n v="3"/>
  </r>
  <r>
    <n v="3294"/>
    <s v="Brent"/>
    <s v="Henry"/>
    <d v="2022-06-04T00:00:00"/>
    <x v="525"/>
    <x v="4"/>
    <x v="1"/>
    <x v="0"/>
    <s v="Regina Dickerson"/>
    <s v="brent.henry@bilearner.com"/>
    <s v="NEL"/>
    <s v="Leave of Absence"/>
    <s v="Full-Time"/>
    <s v="Zone A"/>
    <s v="Temporary"/>
    <s v="Retirement"/>
    <s v="New begin remember understand."/>
    <x v="0"/>
    <s v="Aerial"/>
    <d v="1965-06-06T00:00:00"/>
    <x v="2679"/>
    <s v="60-69"/>
    <s v="MA"/>
    <s v="Lineman"/>
    <x v="0"/>
    <n v="12076"/>
    <s v="Other"/>
    <s v="Divorced"/>
    <s v="Fully Meets"/>
    <n v="3"/>
  </r>
  <r>
    <n v="3295"/>
    <s v="Emmanuel"/>
    <s v="Perkins"/>
    <d v="2019-05-31T00:00:00"/>
    <x v="0"/>
    <x v="0"/>
    <x v="0"/>
    <x v="0"/>
    <s v="Joshua Wilson"/>
    <s v="emmanuel.perkins@bilearner.com"/>
    <s v="PL"/>
    <s v="Active"/>
    <s v="Part-Time"/>
    <s v="Zone C"/>
    <s v="Full-Time"/>
    <s v="Unk"/>
    <m/>
    <x v="0"/>
    <s v="Aerial"/>
    <d v="1954-11-18T00:00:00"/>
    <x v="2680"/>
    <s v="70-79"/>
    <s v="MA"/>
    <s v="Groundman"/>
    <x v="0"/>
    <n v="27767"/>
    <s v="Black"/>
    <s v="Divorced"/>
    <s v="Fully Meets"/>
    <n v="5"/>
  </r>
  <r>
    <n v="3296"/>
    <s v="Isis"/>
    <s v="Brooks"/>
    <d v="2019-01-07T00:00:00"/>
    <x v="799"/>
    <x v="28"/>
    <x v="1"/>
    <x v="0"/>
    <s v="Michael Palmer"/>
    <s v="isis.brooks@bilearner.com"/>
    <s v="BPC"/>
    <s v="Leave of Absence"/>
    <s v="Part-Time"/>
    <s v="Zone C"/>
    <s v="Full-Time"/>
    <s v="Voluntary"/>
    <s v="Maybe despite performance rather evidence."/>
    <x v="0"/>
    <s v="Field Operations"/>
    <d v="1947-10-07T00:00:00"/>
    <x v="2681"/>
    <s v="70-79"/>
    <s v="MA"/>
    <s v="Foreman"/>
    <x v="1"/>
    <n v="24886"/>
    <s v="White"/>
    <s v="Married"/>
    <s v="PIP"/>
    <n v="2"/>
  </r>
  <r>
    <n v="3297"/>
    <s v="Axel"/>
    <s v="Dunlap"/>
    <d v="2020-07-18T00:00:00"/>
    <x v="800"/>
    <x v="28"/>
    <x v="1"/>
    <x v="0"/>
    <s v="Bryan Beasley"/>
    <s v="axel.dunlap@bilearner.com"/>
    <s v="CCDR"/>
    <s v="Leave of Absence"/>
    <s v="Contract"/>
    <s v="Zone A"/>
    <s v="Temporary"/>
    <s v="Retirement"/>
    <s v="Stock true summer together social."/>
    <x v="0"/>
    <s v="Field Operations"/>
    <d v="1955-10-12T00:00:00"/>
    <x v="2682"/>
    <s v="70-79"/>
    <s v="MA"/>
    <s v="Engineer"/>
    <x v="1"/>
    <n v="25813"/>
    <s v="Black"/>
    <s v="Married"/>
    <s v="Fully Meets"/>
    <n v="4"/>
  </r>
  <r>
    <n v="3298"/>
    <s v="Tatum"/>
    <s v="Petty"/>
    <d v="2020-11-19T00:00:00"/>
    <x v="186"/>
    <x v="4"/>
    <x v="1"/>
    <x v="2"/>
    <s v="Sarah Escobar"/>
    <s v="tatum.petty@bilearner.com"/>
    <s v="EW"/>
    <s v="Active"/>
    <s v="Full-Time"/>
    <s v="Zone A"/>
    <s v="Full-Time"/>
    <s v="Involuntary"/>
    <s v="Great unit evidence run."/>
    <x v="0"/>
    <s v="Field Operations"/>
    <d v="1996-03-10T00:00:00"/>
    <x v="2683"/>
    <s v="20-29"/>
    <s v="MA"/>
    <s v="Technician"/>
    <x v="0"/>
    <n v="88404"/>
    <s v="Hispanic"/>
    <s v="Widowed"/>
    <s v="Fully Meets"/>
    <n v="5"/>
  </r>
  <r>
    <n v="3299"/>
    <s v="Devyn"/>
    <s v="Pace"/>
    <d v="2022-11-10T00:00:00"/>
    <x v="0"/>
    <x v="0"/>
    <x v="0"/>
    <x v="2"/>
    <s v="Tabitha Cunningham"/>
    <s v="devyn.pace@bilearner.com"/>
    <s v="MSC"/>
    <s v="Active"/>
    <s v="Part-Time"/>
    <s v="Zone A"/>
    <s v="Full-Time"/>
    <s v="Unk"/>
    <m/>
    <x v="0"/>
    <s v="Wireline Construction"/>
    <d v="1975-06-10T00:00:00"/>
    <x v="2684"/>
    <s v="50-59"/>
    <s v="MA"/>
    <s v="Supervisor"/>
    <x v="1"/>
    <n v="51576"/>
    <s v="White"/>
    <s v="Widowed"/>
    <s v="Fully Meets"/>
    <n v="4"/>
  </r>
  <r>
    <n v="3300"/>
    <s v="Rosemary"/>
    <s v="Becker"/>
    <d v="2021-03-25T00:00:00"/>
    <x v="801"/>
    <x v="10"/>
    <x v="1"/>
    <x v="2"/>
    <s v="Mr. Gregory Mullins MD"/>
    <s v="rosemary.becker@bilearner.com"/>
    <s v="NEL"/>
    <s v="Active"/>
    <s v="Full-Time"/>
    <s v="Zone B"/>
    <s v="Part-Time"/>
    <s v="Resignation"/>
    <s v="Artist message call such."/>
    <x v="0"/>
    <s v="Field Operations"/>
    <d v="1946-11-27T00:00:00"/>
    <x v="2685"/>
    <s v="70-79"/>
    <s v="MA"/>
    <s v="Technician"/>
    <x v="1"/>
    <n v="73771"/>
    <s v="White"/>
    <s v="Married"/>
    <s v="Fully Meets"/>
    <n v="2"/>
  </r>
  <r>
    <n v="3301"/>
    <s v="Amiah"/>
    <s v="Sweeney"/>
    <d v="2019-05-13T00:00:00"/>
    <x v="206"/>
    <x v="32"/>
    <x v="1"/>
    <x v="2"/>
    <s v="Michael Clark"/>
    <s v="amiah.sweeney@bilearner.com"/>
    <s v="PL"/>
    <s v="Voluntarily Terminated"/>
    <s v="Contract"/>
    <s v="Zone B"/>
    <s v="Full-Time"/>
    <s v="Retirement"/>
    <s v="On crime student tough note."/>
    <x v="0"/>
    <s v="Field Operations"/>
    <d v="1997-08-27T00:00:00"/>
    <x v="2563"/>
    <s v="20-29"/>
    <s v="MA"/>
    <s v="Construction Manager"/>
    <x v="1"/>
    <n v="65436"/>
    <s v="Black"/>
    <s v="Divorced"/>
    <s v="Fully Meets"/>
    <n v="1"/>
  </r>
  <r>
    <n v="3302"/>
    <s v="Maya"/>
    <s v="Mccoy"/>
    <d v="2019-06-07T00:00:00"/>
    <x v="438"/>
    <x v="29"/>
    <x v="1"/>
    <x v="2"/>
    <s v="Shawn Johnson"/>
    <s v="maya.mccoy@bilearner.com"/>
    <s v="PYZ"/>
    <s v="Leave of Absence"/>
    <s v="Full-Time"/>
    <s v="Zone A"/>
    <s v="Part-Time"/>
    <s v="Retirement"/>
    <s v="Year ever end drive."/>
    <x v="0"/>
    <s v="General - Con"/>
    <d v="1943-07-25T00:00:00"/>
    <x v="2686"/>
    <s v="80-89"/>
    <s v="MA"/>
    <s v="Lineman"/>
    <x v="0"/>
    <n v="77353"/>
    <s v="Hispanic"/>
    <s v="Married"/>
    <s v="Fully Meets"/>
    <n v="4"/>
  </r>
  <r>
    <n v="3303"/>
    <s v="Ty"/>
    <s v="Page"/>
    <d v="2023-02-18T00:00:00"/>
    <x v="0"/>
    <x v="0"/>
    <x v="0"/>
    <x v="2"/>
    <s v="Kathy York"/>
    <s v="ty.page@bilearner.com"/>
    <s v="SVG"/>
    <s v="Active"/>
    <s v="Full-Time"/>
    <s v="Zone A"/>
    <s v="Part-Time"/>
    <s v="Unk"/>
    <m/>
    <x v="0"/>
    <s v="Field Operations"/>
    <d v="1981-11-11T00:00:00"/>
    <x v="2687"/>
    <s v="40-49"/>
    <s v="MA"/>
    <s v="Laborer"/>
    <x v="0"/>
    <n v="49310"/>
    <s v="Black"/>
    <s v="Single"/>
    <s v="Fully Meets"/>
    <n v="3"/>
  </r>
  <r>
    <n v="3304"/>
    <s v="Destiney"/>
    <s v="Kirby"/>
    <d v="2019-04-02T00:00:00"/>
    <x v="0"/>
    <x v="0"/>
    <x v="0"/>
    <x v="2"/>
    <s v="Cynthia Morgan"/>
    <s v="destiney.kirby@bilearner.com"/>
    <s v="TNS"/>
    <s v="Active"/>
    <s v="Part-Time"/>
    <s v="Zone A"/>
    <s v="Temporary"/>
    <s v="Unk"/>
    <m/>
    <x v="0"/>
    <s v="Wireline Construction"/>
    <d v="1984-12-07T00:00:00"/>
    <x v="2688"/>
    <s v="40-49"/>
    <s v="MA"/>
    <s v="Foreman"/>
    <x v="0"/>
    <n v="71443"/>
    <s v="Other"/>
    <s v="Single"/>
    <s v="Fully Meets"/>
    <n v="4"/>
  </r>
  <r>
    <n v="3305"/>
    <s v="Jace"/>
    <s v="Galloway"/>
    <d v="2020-11-30T00:00:00"/>
    <x v="501"/>
    <x v="36"/>
    <x v="1"/>
    <x v="0"/>
    <s v="Alex Lopez"/>
    <s v="jace.galloway@bilearner.com"/>
    <s v="WBL"/>
    <s v="Voluntarily Terminated"/>
    <s v="Contract"/>
    <s v="Zone C"/>
    <s v="Part-Time"/>
    <s v="Involuntary"/>
    <s v="Billion approach middle behind national describe."/>
    <x v="0"/>
    <s v="Project Management - Con"/>
    <d v="1992-07-09T00:00:00"/>
    <x v="2689"/>
    <s v="30-39"/>
    <s v="MA"/>
    <s v="Coordinator"/>
    <x v="0"/>
    <n v="18362"/>
    <s v="Other"/>
    <s v="Widowed"/>
    <s v="Fully Meets"/>
    <n v="4"/>
  </r>
  <r>
    <n v="3306"/>
    <s v="Justice"/>
    <s v="Guerra"/>
    <d v="2022-09-24T00:00:00"/>
    <x v="378"/>
    <x v="21"/>
    <x v="1"/>
    <x v="0"/>
    <s v="Angela Terry"/>
    <s v="justice.guerra@bilearner.com"/>
    <s v="NEL"/>
    <s v="Voluntarily Terminated"/>
    <s v="Full-Time"/>
    <s v="Zone A"/>
    <s v="Temporary"/>
    <s v="Voluntary"/>
    <s v="Reason common from ready."/>
    <x v="0"/>
    <s v="Field Operations"/>
    <d v="1992-03-31T00:00:00"/>
    <x v="1393"/>
    <s v="30-39"/>
    <s v="MA"/>
    <s v="Laborer"/>
    <x v="1"/>
    <n v="78658"/>
    <s v="White"/>
    <s v="Married"/>
    <s v="PIP"/>
    <n v="4"/>
  </r>
  <r>
    <n v="3307"/>
    <s v="Quincy"/>
    <s v="Cardenas"/>
    <d v="2019-06-21T00:00:00"/>
    <x v="0"/>
    <x v="0"/>
    <x v="0"/>
    <x v="0"/>
    <s v="Henry Armstrong Jr."/>
    <s v="quincy.cardenas@bilearner.com"/>
    <s v="PL"/>
    <s v="Active"/>
    <s v="Full-Time"/>
    <s v="Zone C"/>
    <s v="Full-Time"/>
    <s v="Unk"/>
    <m/>
    <x v="0"/>
    <s v="Executive"/>
    <d v="1978-10-18T00:00:00"/>
    <x v="2548"/>
    <s v="40-49"/>
    <s v="MA"/>
    <s v="Vp"/>
    <x v="1"/>
    <n v="96247"/>
    <s v="Asian"/>
    <s v="Married"/>
    <s v="Fully Meets"/>
    <n v="4"/>
  </r>
  <r>
    <n v="3308"/>
    <s v="Alyvia"/>
    <s v="Mitchell"/>
    <d v="2022-06-10T00:00:00"/>
    <x v="0"/>
    <x v="0"/>
    <x v="0"/>
    <x v="0"/>
    <s v="Mary Kent"/>
    <s v="alyvia.mitchell@bilearner.com"/>
    <s v="BPC"/>
    <s v="Active"/>
    <s v="Contract"/>
    <s v="Zone C"/>
    <s v="Temporary"/>
    <s v="Unk"/>
    <m/>
    <x v="0"/>
    <s v="General - Sga"/>
    <d v="1998-11-22T00:00:00"/>
    <x v="2690"/>
    <s v="20-29"/>
    <s v="MA"/>
    <s v="Administrative"/>
    <x v="0"/>
    <n v="70865"/>
    <s v="Black"/>
    <s v="Married"/>
    <s v="Fully Meets"/>
    <n v="3"/>
  </r>
  <r>
    <n v="3309"/>
    <s v="Lillie"/>
    <s v="Potter"/>
    <d v="2020-10-18T00:00:00"/>
    <x v="0"/>
    <x v="0"/>
    <x v="0"/>
    <x v="0"/>
    <s v="Kelly Brown"/>
    <s v="lillie.potter@bilearner.com"/>
    <s v="CCDR"/>
    <s v="Active"/>
    <s v="Part-Time"/>
    <s v="Zone B"/>
    <s v="Part-Time"/>
    <s v="Unk"/>
    <m/>
    <x v="0"/>
    <s v="Finance &amp; Accounting"/>
    <d v="2000-04-17T00:00:00"/>
    <x v="2691"/>
    <s v="20-29"/>
    <s v="MA"/>
    <s v="Assistant"/>
    <x v="0"/>
    <n v="24730"/>
    <s v="White"/>
    <s v="Single"/>
    <s v="Fully Meets"/>
    <n v="1"/>
  </r>
  <r>
    <n v="3310"/>
    <s v="George"/>
    <s v="Fritz"/>
    <d v="2022-02-02T00:00:00"/>
    <x v="403"/>
    <x v="14"/>
    <x v="1"/>
    <x v="0"/>
    <s v="Sheryl Austin"/>
    <s v="george.fritz@bilearner.com"/>
    <s v="SVG"/>
    <s v="Active"/>
    <s v="Part-Time"/>
    <s v="Zone B"/>
    <s v="Part-Time"/>
    <s v="Retirement"/>
    <s v="Course appear wait police car."/>
    <x v="0"/>
    <s v="Executive"/>
    <d v="1975-07-25T00:00:00"/>
    <x v="2692"/>
    <s v="50-59"/>
    <s v="MA"/>
    <s v="Vp"/>
    <x v="0"/>
    <n v="53426"/>
    <s v="Asian"/>
    <s v="Married"/>
    <s v="Fully Meets"/>
    <n v="3"/>
  </r>
  <r>
    <n v="3311"/>
    <s v="William"/>
    <s v="Avila"/>
    <d v="2021-06-17T00:00:00"/>
    <x v="759"/>
    <x v="34"/>
    <x v="1"/>
    <x v="0"/>
    <s v="Christina Kennedy"/>
    <s v="william.avila@bilearner.com"/>
    <s v="EW"/>
    <s v="Active"/>
    <s v="Contract"/>
    <s v="Zone A"/>
    <s v="Temporary"/>
    <s v="Retirement"/>
    <s v="Ready image offer. According and reveal land."/>
    <x v="0"/>
    <s v="Field Operations"/>
    <d v="1974-03-12T00:00:00"/>
    <x v="2693"/>
    <s v="50-59"/>
    <s v="MA"/>
    <s v="Project Manager"/>
    <x v="0"/>
    <n v="15819"/>
    <s v="Black"/>
    <s v="Widowed"/>
    <s v="Fully Meets"/>
    <n v="4"/>
  </r>
  <r>
    <n v="3312"/>
    <s v="Saniya"/>
    <s v="Mosley"/>
    <d v="2018-12-01T00:00:00"/>
    <x v="0"/>
    <x v="0"/>
    <x v="0"/>
    <x v="0"/>
    <s v="Sara Grimes"/>
    <s v="saniya.mosley@bilearner.com"/>
    <s v="MSC"/>
    <s v="Active"/>
    <s v="Part-Time"/>
    <s v="Zone C"/>
    <s v="Temporary"/>
    <s v="Unk"/>
    <m/>
    <x v="0"/>
    <s v="Engineers"/>
    <d v="1946-04-30T00:00:00"/>
    <x v="2694"/>
    <s v="70-79"/>
    <s v="MA"/>
    <s v="Engineer"/>
    <x v="1"/>
    <n v="27839"/>
    <s v="Hispanic"/>
    <s v="Married"/>
    <s v="Fully Meets"/>
    <n v="4"/>
  </r>
  <r>
    <n v="3313"/>
    <s v="Aimee"/>
    <s v="Davila"/>
    <d v="2021-05-09T00:00:00"/>
    <x v="0"/>
    <x v="0"/>
    <x v="0"/>
    <x v="0"/>
    <s v="Teresa George"/>
    <s v="aimee.davila@bilearner.com"/>
    <s v="TNS"/>
    <s v="Active"/>
    <s v="Full-Time"/>
    <s v="Zone B"/>
    <s v="Full-Time"/>
    <s v="Unk"/>
    <m/>
    <x v="0"/>
    <s v="Wireline Construction"/>
    <d v="1976-02-16T00:00:00"/>
    <x v="1969"/>
    <s v="40-49"/>
    <s v="MA"/>
    <s v="Assistant"/>
    <x v="1"/>
    <n v="36560"/>
    <s v="Hispanic"/>
    <s v="Married"/>
    <s v="Fully Meets"/>
    <n v="3"/>
  </r>
  <r>
    <n v="3314"/>
    <s v="German"/>
    <s v="Hobbs"/>
    <d v="2019-01-01T00:00:00"/>
    <x v="0"/>
    <x v="0"/>
    <x v="0"/>
    <x v="0"/>
    <s v="Shelly Turner"/>
    <s v="german.hobbs@bilearner.com"/>
    <s v="PYZ"/>
    <s v="Active"/>
    <s v="Part-Time"/>
    <s v="Zone A"/>
    <s v="Temporary"/>
    <s v="Unk"/>
    <m/>
    <x v="0"/>
    <s v="General - Eng"/>
    <d v="1955-09-24T00:00:00"/>
    <x v="2695"/>
    <s v="70-79"/>
    <s v="MA"/>
    <s v="Project Manager"/>
    <x v="1"/>
    <n v="19525"/>
    <s v="Other"/>
    <s v="Widowed"/>
    <s v="Fully Meets"/>
    <n v="4"/>
  </r>
  <r>
    <n v="3315"/>
    <s v="Amy"/>
    <s v="Pace"/>
    <d v="2018-10-13T00:00:00"/>
    <x v="802"/>
    <x v="3"/>
    <x v="1"/>
    <x v="0"/>
    <s v="Crystal Richmond"/>
    <s v="amy.pace@bilearner.com"/>
    <s v="WBL"/>
    <s v="Voluntarily Terminated"/>
    <s v="Full-Time"/>
    <s v="Zone C"/>
    <s v="Temporary"/>
    <s v="Involuntary"/>
    <s v="Director include student."/>
    <x v="0"/>
    <s v="Field Operations"/>
    <d v="1957-04-15T00:00:00"/>
    <x v="2696"/>
    <s v="60-69"/>
    <s v="MA"/>
    <s v="Locator"/>
    <x v="0"/>
    <n v="85181"/>
    <s v="Other"/>
    <s v="Widowed"/>
    <s v="Fully Meets"/>
    <n v="3"/>
  </r>
  <r>
    <n v="3316"/>
    <s v="Bronson"/>
    <s v="Houston"/>
    <d v="2020-04-25T00:00:00"/>
    <x v="513"/>
    <x v="47"/>
    <x v="1"/>
    <x v="0"/>
    <s v="Theresa Holmes"/>
    <s v="bronson.houston@bilearner.com"/>
    <s v="NEL"/>
    <s v="Leave of Absence"/>
    <s v="Part-Time"/>
    <s v="Zone C"/>
    <s v="Full-Time"/>
    <s v="Retirement"/>
    <s v="Movement beat thing attorney benefit mention I."/>
    <x v="0"/>
    <s v="Catv"/>
    <d v="1975-11-11T00:00:00"/>
    <x v="2697"/>
    <s v="50-59"/>
    <s v="MA"/>
    <s v="Lineman"/>
    <x v="0"/>
    <n v="37802"/>
    <s v="Hispanic"/>
    <s v="Widowed"/>
    <s v="Fully Meets"/>
    <n v="3"/>
  </r>
  <r>
    <n v="3317"/>
    <s v="Shyann"/>
    <s v="Hurst"/>
    <d v="2022-03-17T00:00:00"/>
    <x v="0"/>
    <x v="0"/>
    <x v="0"/>
    <x v="0"/>
    <s v="Amanda Weiss"/>
    <s v="shyann.hurst@bilearner.com"/>
    <s v="PL"/>
    <s v="Active"/>
    <s v="Part-Time"/>
    <s v="Zone C"/>
    <s v="Full-Time"/>
    <s v="Unk"/>
    <m/>
    <x v="0"/>
    <s v="Finance &amp; Accounting"/>
    <d v="1983-04-08T00:00:00"/>
    <x v="2698"/>
    <s v="40-49"/>
    <s v="MA"/>
    <s v="Specialist"/>
    <x v="0"/>
    <n v="90537"/>
    <s v="Other"/>
    <s v="Single"/>
    <s v="Fully Meets"/>
    <n v="3"/>
  </r>
  <r>
    <n v="3318"/>
    <s v="Maddison"/>
    <s v="Dixon"/>
    <d v="2019-11-18T00:00:00"/>
    <x v="401"/>
    <x v="2"/>
    <x v="1"/>
    <x v="0"/>
    <s v="Thomas Figueroa"/>
    <s v="maddison.dixon@bilearner.com"/>
    <s v="BPC"/>
    <s v="Leave of Absence"/>
    <s v="Part-Time"/>
    <s v="Zone A"/>
    <s v="Full-Time"/>
    <s v="Resignation"/>
    <s v="Make oil new effort begin. Smile work dinner."/>
    <x v="0"/>
    <s v="People Services"/>
    <d v="1996-12-08T00:00:00"/>
    <x v="2699"/>
    <s v="20-29"/>
    <s v="MA"/>
    <s v="Administrator"/>
    <x v="1"/>
    <n v="61532"/>
    <s v="White"/>
    <s v="Divorced"/>
    <s v="Fully Meets"/>
    <n v="3"/>
  </r>
  <r>
    <n v="3319"/>
    <s v="Madelynn"/>
    <s v="Murillo"/>
    <d v="2019-10-09T00:00:00"/>
    <x v="0"/>
    <x v="0"/>
    <x v="0"/>
    <x v="2"/>
    <s v="Bradley Snyder"/>
    <s v="madelynn.murillo@bilearner.com"/>
    <s v="NEL"/>
    <s v="Active"/>
    <s v="Full-Time"/>
    <s v="Zone B"/>
    <s v="Temporary"/>
    <s v="Unk"/>
    <m/>
    <x v="0"/>
    <s v="Field Operations"/>
    <d v="1963-01-25T00:00:00"/>
    <x v="2700"/>
    <s v="60-69"/>
    <s v="MA"/>
    <s v="Laborer"/>
    <x v="0"/>
    <n v="34874"/>
    <s v="Hispanic"/>
    <s v="Married"/>
    <s v="Fully Meets"/>
    <n v="3"/>
  </r>
  <r>
    <n v="3320"/>
    <s v="Zachery"/>
    <s v="Moreno"/>
    <d v="2020-05-18T00:00:00"/>
    <x v="0"/>
    <x v="0"/>
    <x v="0"/>
    <x v="2"/>
    <s v="Dennis Richards"/>
    <s v="zachery.moreno@bilearner.com"/>
    <s v="PL"/>
    <s v="Active"/>
    <s v="Part-Time"/>
    <s v="Zone A"/>
    <s v="Part-Time"/>
    <s v="Unk"/>
    <m/>
    <x v="0"/>
    <s v="General - Con"/>
    <d v="1969-07-06T00:00:00"/>
    <x v="2701"/>
    <s v="50-59"/>
    <s v="MA"/>
    <s v="Foreman"/>
    <x v="1"/>
    <n v="31303"/>
    <s v="Other"/>
    <s v="Divorced"/>
    <s v="Fully Meets"/>
    <n v="5"/>
  </r>
  <r>
    <n v="3321"/>
    <s v="Tatum"/>
    <s v="Terrell"/>
    <d v="2019-02-17T00:00:00"/>
    <x v="0"/>
    <x v="0"/>
    <x v="0"/>
    <x v="2"/>
    <s v="Eric Aguilar"/>
    <s v="tatum.terrell@bilearner.com"/>
    <s v="BPC"/>
    <s v="Active"/>
    <s v="Contract"/>
    <s v="Zone B"/>
    <s v="Full-Time"/>
    <s v="Unk"/>
    <m/>
    <x v="0"/>
    <s v="Engineers"/>
    <d v="1986-01-11T00:00:00"/>
    <x v="2702"/>
    <s v="30-39"/>
    <s v="MA"/>
    <s v="Technician"/>
    <x v="1"/>
    <n v="37576"/>
    <s v="White"/>
    <s v="Single"/>
    <s v="Fully Meets"/>
    <n v="2"/>
  </r>
  <r>
    <n v="3322"/>
    <s v="Roland"/>
    <s v="Berg"/>
    <d v="2020-07-31T00:00:00"/>
    <x v="803"/>
    <x v="7"/>
    <x v="1"/>
    <x v="2"/>
    <s v="Kathleen Bowen"/>
    <s v="roland.berg@bilearner.com"/>
    <s v="CCDR"/>
    <s v="Voluntarily Terminated"/>
    <s v="Part-Time"/>
    <s v="Zone B"/>
    <s v="Full-Time"/>
    <s v="Voluntary"/>
    <s v="Different down happen near impact."/>
    <x v="0"/>
    <s v="Aerial"/>
    <d v="1943-10-09T00:00:00"/>
    <x v="2703"/>
    <s v="80-89"/>
    <s v="MA"/>
    <s v="Lineman"/>
    <x v="1"/>
    <n v="25557"/>
    <s v="White"/>
    <s v="Single"/>
    <s v="Fully Meets"/>
    <n v="4"/>
  </r>
  <r>
    <n v="3323"/>
    <s v="Lilliana"/>
    <s v="Cowan"/>
    <d v="2023-06-17T00:00:00"/>
    <x v="267"/>
    <x v="11"/>
    <x v="1"/>
    <x v="2"/>
    <s v="Chloe Berg"/>
    <s v="lilliana.cowan@bilearner.com"/>
    <s v="SVG"/>
    <s v="Leave of Absence"/>
    <s v="Full-Time"/>
    <s v="Zone C"/>
    <s v="Temporary"/>
    <s v="Voluntary"/>
    <s v="Expect serious occur forward again."/>
    <x v="0"/>
    <s v="Project Management - Con"/>
    <d v="1962-06-04T00:00:00"/>
    <x v="2704"/>
    <s v="60-69"/>
    <s v="MA"/>
    <s v="Laborer"/>
    <x v="0"/>
    <n v="27946"/>
    <s v="Black"/>
    <s v="Married"/>
    <s v="Fully Meets"/>
    <n v="4"/>
  </r>
  <r>
    <n v="3324"/>
    <s v="Beatrice"/>
    <s v="Vance"/>
    <d v="2019-06-30T00:00:00"/>
    <x v="804"/>
    <x v="9"/>
    <x v="1"/>
    <x v="2"/>
    <s v="Anna Martinez"/>
    <s v="beatrice.vance@bilearner.com"/>
    <s v="EW"/>
    <s v="Leave of Absence"/>
    <s v="Part-Time"/>
    <s v="Zone A"/>
    <s v="Part-Time"/>
    <s v="Involuntary"/>
    <s v="Teach human market real upon."/>
    <x v="0"/>
    <s v="Splicing"/>
    <d v="1952-11-04T00:00:00"/>
    <x v="2705"/>
    <s v="70-79"/>
    <s v="MA"/>
    <s v="Splicer"/>
    <x v="0"/>
    <n v="11516"/>
    <s v="Black"/>
    <s v="Divorced"/>
    <s v="PIP"/>
    <n v="3"/>
  </r>
  <r>
    <n v="3325"/>
    <s v="Andrea"/>
    <s v="Khan"/>
    <d v="2021-07-13T00:00:00"/>
    <x v="777"/>
    <x v="20"/>
    <x v="1"/>
    <x v="2"/>
    <s v="Christopher Blankenship"/>
    <s v="andrea.khan@bilearner.com"/>
    <s v="MSC"/>
    <s v="Voluntarily Terminated"/>
    <s v="Contract"/>
    <s v="Zone A"/>
    <s v="Part-Time"/>
    <s v="Involuntary"/>
    <s v="Few space energy down natural."/>
    <x v="0"/>
    <s v="Field Operations"/>
    <d v="1993-10-14T00:00:00"/>
    <x v="2706"/>
    <s v="30-39"/>
    <s v="MA"/>
    <s v="Technician"/>
    <x v="0"/>
    <n v="19512"/>
    <s v="White"/>
    <s v="Single"/>
    <s v="Fully Meets"/>
    <n v="3"/>
  </r>
  <r>
    <n v="3326"/>
    <s v="Keagan"/>
    <s v="Vaughan"/>
    <d v="2022-01-14T00:00:00"/>
    <x v="0"/>
    <x v="0"/>
    <x v="0"/>
    <x v="0"/>
    <s v="Jackson Baird"/>
    <s v="keagan.vaughan@bilearner.com"/>
    <s v="PYZ"/>
    <s v="Active"/>
    <s v="Contract"/>
    <s v="Zone A"/>
    <s v="Temporary"/>
    <s v="Unk"/>
    <m/>
    <x v="0"/>
    <s v="General - Con"/>
    <d v="1941-09-03T00:00:00"/>
    <x v="1522"/>
    <s v="80-89"/>
    <s v="MA"/>
    <s v="Laborer"/>
    <x v="1"/>
    <n v="20146"/>
    <s v="Hispanic"/>
    <s v="Divorced"/>
    <s v="Fully Meets"/>
    <n v="3"/>
  </r>
  <r>
    <n v="3327"/>
    <s v="Selah"/>
    <s v="Ibarra"/>
    <d v="2020-01-01T00:00:00"/>
    <x v="0"/>
    <x v="0"/>
    <x v="0"/>
    <x v="0"/>
    <s v="Randy Wright"/>
    <s v="selah.ibarra@bilearner.com"/>
    <s v="WBL"/>
    <s v="Active"/>
    <s v="Contract"/>
    <s v="Zone C"/>
    <s v="Full-Time"/>
    <s v="Unk"/>
    <m/>
    <x v="0"/>
    <s v="Fielders"/>
    <d v="1979-04-27T00:00:00"/>
    <x v="2707"/>
    <s v="40-49"/>
    <s v="MA"/>
    <s v="Technician"/>
    <x v="0"/>
    <n v="91044"/>
    <s v="Hispanic"/>
    <s v="Widowed"/>
    <s v="Fully Meets"/>
    <n v="1"/>
  </r>
  <r>
    <n v="3328"/>
    <s v="Braylen"/>
    <s v="Cruz"/>
    <d v="2020-10-24T00:00:00"/>
    <x v="161"/>
    <x v="17"/>
    <x v="1"/>
    <x v="0"/>
    <s v="Pamela Carter"/>
    <s v="braylen.cruz@bilearner.com"/>
    <s v="NEL"/>
    <s v="Voluntarily Terminated"/>
    <s v="Part-Time"/>
    <s v="Zone A"/>
    <s v="Full-Time"/>
    <s v="Resignation"/>
    <s v="Room that ahead sound work short right."/>
    <x v="0"/>
    <s v="Engineers"/>
    <d v="1961-02-06T00:00:00"/>
    <x v="2708"/>
    <s v="60-69"/>
    <s v="MA"/>
    <s v="Engineer"/>
    <x v="1"/>
    <n v="24046"/>
    <s v="White"/>
    <s v="Married"/>
    <s v="Fully Meets"/>
    <n v="3"/>
  </r>
  <r>
    <n v="3329"/>
    <s v="Gabriel"/>
    <s v="Smith"/>
    <d v="2020-10-24T00:00:00"/>
    <x v="0"/>
    <x v="0"/>
    <x v="0"/>
    <x v="0"/>
    <s v="Robert Rogers"/>
    <s v="gabriel.smith@bilearner.com"/>
    <s v="PL"/>
    <s v="Active"/>
    <s v="Part-Time"/>
    <s v="Zone B"/>
    <s v="Full-Time"/>
    <s v="Unk"/>
    <m/>
    <x v="0"/>
    <s v="General - Sga"/>
    <d v="1978-10-08T00:00:00"/>
    <x v="2709"/>
    <s v="40-49"/>
    <s v="MA"/>
    <s v="Coordinator"/>
    <x v="1"/>
    <n v="90483"/>
    <s v="Hispanic"/>
    <s v="Divorced"/>
    <s v="Fully Meets"/>
    <n v="4"/>
  </r>
  <r>
    <n v="3330"/>
    <s v="Esther"/>
    <s v="Willis"/>
    <d v="2020-08-09T00:00:00"/>
    <x v="0"/>
    <x v="0"/>
    <x v="0"/>
    <x v="0"/>
    <s v="Michele Black"/>
    <s v="esther.willis@bilearner.com"/>
    <s v="BPC"/>
    <s v="Active"/>
    <s v="Part-Time"/>
    <s v="Zone C"/>
    <s v="Part-Time"/>
    <s v="Unk"/>
    <m/>
    <x v="0"/>
    <s v="Fielders"/>
    <d v="1976-03-19T00:00:00"/>
    <x v="2710"/>
    <s v="40-49"/>
    <s v="MA"/>
    <s v="Engineer"/>
    <x v="0"/>
    <n v="83923"/>
    <s v="White"/>
    <s v="Divorced"/>
    <s v="Fully Meets"/>
    <n v="4"/>
  </r>
  <r>
    <n v="3331"/>
    <s v="Sydney"/>
    <s v="Chang"/>
    <d v="2019-03-24T00:00:00"/>
    <x v="478"/>
    <x v="18"/>
    <x v="1"/>
    <x v="0"/>
    <s v="Stephanie Pierce"/>
    <s v="sydney.chang@bilearner.com"/>
    <s v="CCDR"/>
    <s v="Active"/>
    <s v="Full-Time"/>
    <s v="Zone A"/>
    <s v="Part-Time"/>
    <s v="Voluntary"/>
    <s v="Hair language song. Account father send talk."/>
    <x v="0"/>
    <s v="Field Operations"/>
    <d v="1963-11-06T00:00:00"/>
    <x v="2711"/>
    <s v="60-69"/>
    <s v="MA"/>
    <s v="Technician"/>
    <x v="0"/>
    <n v="6014"/>
    <s v="Other"/>
    <s v="Single"/>
    <s v="Fully Meets"/>
    <n v="2"/>
  </r>
  <r>
    <n v="3332"/>
    <s v="Will"/>
    <s v="Morse"/>
    <d v="2022-10-29T00:00:00"/>
    <x v="0"/>
    <x v="0"/>
    <x v="0"/>
    <x v="0"/>
    <s v="Rebecca Moreno"/>
    <s v="will.morse@bilearner.com"/>
    <s v="SVG"/>
    <s v="Active"/>
    <s v="Part-Time"/>
    <s v="Zone B"/>
    <s v="Temporary"/>
    <s v="Unk"/>
    <m/>
    <x v="0"/>
    <s v="Wireline Construction"/>
    <d v="1961-03-06T00:00:00"/>
    <x v="2712"/>
    <s v="60-69"/>
    <s v="MA"/>
    <s v="Driver"/>
    <x v="0"/>
    <n v="34868"/>
    <s v="Other"/>
    <s v="Widowed"/>
    <s v="Fully Meets"/>
    <n v="3"/>
  </r>
  <r>
    <n v="3333"/>
    <s v="Yael"/>
    <s v="Sexton"/>
    <d v="2023-05-16T00:00:00"/>
    <x v="0"/>
    <x v="0"/>
    <x v="0"/>
    <x v="0"/>
    <s v="Jason Brady"/>
    <s v="yael.sexton@bilearner.com"/>
    <s v="EW"/>
    <s v="Active"/>
    <s v="Contract"/>
    <s v="Zone B"/>
    <s v="Temporary"/>
    <s v="Unk"/>
    <m/>
    <x v="0"/>
    <s v="Field Operations"/>
    <d v="1992-10-29T00:00:00"/>
    <x v="2713"/>
    <s v="30-39"/>
    <s v="MA"/>
    <s v="Administrative"/>
    <x v="1"/>
    <n v="45740"/>
    <s v="Hispanic"/>
    <s v="Single"/>
    <s v="Fully Meets"/>
    <n v="3"/>
  </r>
  <r>
    <n v="3334"/>
    <s v="Brendon"/>
    <s v="Ryan"/>
    <d v="2023-05-30T00:00:00"/>
    <x v="0"/>
    <x v="0"/>
    <x v="0"/>
    <x v="0"/>
    <s v="Jonathan Miller"/>
    <s v="brendon.ryan@bilearner.com"/>
    <s v="MSC"/>
    <s v="Active"/>
    <s v="Part-Time"/>
    <s v="Zone B"/>
    <s v="Part-Time"/>
    <s v="Unk"/>
    <m/>
    <x v="0"/>
    <s v="Project Management - Con"/>
    <d v="1989-05-19T00:00:00"/>
    <x v="2714"/>
    <s v="30-39"/>
    <s v="MA"/>
    <s v="Drafter"/>
    <x v="1"/>
    <n v="46494"/>
    <s v="White"/>
    <s v="Single"/>
    <s v="Fully Meets"/>
    <n v="3"/>
  </r>
  <r>
    <n v="3335"/>
    <s v="Abbigail"/>
    <s v="Solis"/>
    <d v="2019-06-28T00:00:00"/>
    <x v="805"/>
    <x v="17"/>
    <x v="1"/>
    <x v="0"/>
    <s v="Mary Rivera"/>
    <s v="abbigail.solis@bilearner.com"/>
    <s v="TNS"/>
    <s v="Voluntarily Terminated"/>
    <s v="Part-Time"/>
    <s v="Zone B"/>
    <s v="Temporary"/>
    <s v="Resignation"/>
    <s v="Certainly those above eye ball."/>
    <x v="0"/>
    <s v="Field Operations"/>
    <d v="1992-04-07T00:00:00"/>
    <x v="2715"/>
    <s v="30-39"/>
    <s v="MA"/>
    <s v="Driller"/>
    <x v="1"/>
    <n v="38014"/>
    <s v="Other"/>
    <s v="Divorced"/>
    <s v="Fully Meets"/>
    <n v="3"/>
  </r>
  <r>
    <n v="3336"/>
    <s v="Sincere"/>
    <s v="Preston"/>
    <d v="2023-03-25T00:00:00"/>
    <x v="669"/>
    <x v="21"/>
    <x v="1"/>
    <x v="0"/>
    <s v="Eric Huber"/>
    <s v="sincere.preston@bilearner.com"/>
    <s v="PYZ"/>
    <s v="Voluntarily Terminated"/>
    <s v="Contract"/>
    <s v="Zone A"/>
    <s v="Part-Time"/>
    <s v="Retirement"/>
    <s v="Take most future."/>
    <x v="0"/>
    <s v="General - Con"/>
    <d v="1979-06-21T00:00:00"/>
    <x v="2716"/>
    <s v="40-49"/>
    <s v="MA"/>
    <s v="Coordinator"/>
    <x v="1"/>
    <n v="75099"/>
    <s v="Asian"/>
    <s v="Divorced"/>
    <s v="Fully Meets"/>
    <n v="3"/>
  </r>
  <r>
    <n v="3337"/>
    <s v="Jorge"/>
    <s v="Pineda"/>
    <d v="2022-08-26T00:00:00"/>
    <x v="0"/>
    <x v="0"/>
    <x v="0"/>
    <x v="0"/>
    <s v="Michael Avery"/>
    <s v="jorge.pineda@bilearner.com"/>
    <s v="WBL"/>
    <s v="Active"/>
    <s v="Full-Time"/>
    <s v="Zone A"/>
    <s v="Part-Time"/>
    <s v="Unk"/>
    <m/>
    <x v="0"/>
    <s v="Engineers"/>
    <d v="1973-01-29T00:00:00"/>
    <x v="2717"/>
    <s v="50-59"/>
    <s v="MA"/>
    <s v="Project Manager"/>
    <x v="0"/>
    <n v="12948"/>
    <s v="Black"/>
    <s v="Single"/>
    <s v="Fully Meets"/>
    <n v="3"/>
  </r>
  <r>
    <n v="3338"/>
    <s v="Aspen"/>
    <s v="Underwood"/>
    <d v="2019-11-15T00:00:00"/>
    <x v="0"/>
    <x v="0"/>
    <x v="0"/>
    <x v="0"/>
    <s v="David Spears"/>
    <s v="aspen.underwood@bilearner.com"/>
    <s v="NEL"/>
    <s v="Active"/>
    <s v="Contract"/>
    <s v="Zone C"/>
    <s v="Temporary"/>
    <s v="Unk"/>
    <m/>
    <x v="0"/>
    <s v="General - Con"/>
    <d v="1950-03-05T00:00:00"/>
    <x v="2718"/>
    <s v="70-79"/>
    <s v="MA"/>
    <s v="Laborer"/>
    <x v="0"/>
    <n v="67665"/>
    <s v="Hispanic"/>
    <s v="Divorced"/>
    <s v="Fully Meets"/>
    <n v="3"/>
  </r>
  <r>
    <n v="3339"/>
    <s v="Alyson"/>
    <s v="Hickman"/>
    <d v="2021-08-22T00:00:00"/>
    <x v="0"/>
    <x v="0"/>
    <x v="0"/>
    <x v="0"/>
    <s v="Matthew Lyons"/>
    <s v="alyson.hickman@bilearner.com"/>
    <s v="PL"/>
    <s v="Active"/>
    <s v="Part-Time"/>
    <s v="Zone C"/>
    <s v="Part-Time"/>
    <s v="Unk"/>
    <m/>
    <x v="0"/>
    <s v="Technology / It"/>
    <d v="1951-12-11T00:00:00"/>
    <x v="1793"/>
    <s v="70-79"/>
    <s v="MA"/>
    <s v="Engineer"/>
    <x v="1"/>
    <n v="50557"/>
    <s v="Hispanic"/>
    <s v="Divorced"/>
    <s v="Fully Meets"/>
    <n v="5"/>
  </r>
  <r>
    <n v="3340"/>
    <s v="Mina"/>
    <s v="Hancock"/>
    <d v="2022-11-29T00:00:00"/>
    <x v="0"/>
    <x v="0"/>
    <x v="0"/>
    <x v="0"/>
    <s v="Jamie Murray"/>
    <s v="mina.hancock@bilearner.com"/>
    <s v="BPC"/>
    <s v="Active"/>
    <s v="Part-Time"/>
    <s v="Zone A"/>
    <s v="Full-Time"/>
    <s v="Unk"/>
    <m/>
    <x v="0"/>
    <s v="General - Con"/>
    <d v="1961-05-10T00:00:00"/>
    <x v="2719"/>
    <s v="60-69"/>
    <s v="MA"/>
    <s v="Technician"/>
    <x v="1"/>
    <n v="87065"/>
    <s v="White"/>
    <s v="Married"/>
    <s v="Fully Meets"/>
    <n v="3"/>
  </r>
  <r>
    <n v="3341"/>
    <s v="Konner"/>
    <s v="Sheppard"/>
    <d v="2022-10-15T00:00:00"/>
    <x v="244"/>
    <x v="19"/>
    <x v="1"/>
    <x v="2"/>
    <s v="Paul Watson"/>
    <s v="konner.sheppard@bilearner.com"/>
    <s v="WBL"/>
    <s v="Active"/>
    <s v="Full-Time"/>
    <s v="Zone C"/>
    <s v="Temporary"/>
    <s v="Involuntary"/>
    <s v="A parent bit rich. Reflect north sometimes card."/>
    <x v="0"/>
    <s v="General - Con"/>
    <d v="1955-01-28T00:00:00"/>
    <x v="2720"/>
    <s v="70-79"/>
    <s v="MA"/>
    <s v="Splicer"/>
    <x v="0"/>
    <n v="78768"/>
    <s v="White"/>
    <s v="Single"/>
    <s v="Fully Meets"/>
    <n v="1"/>
  </r>
  <r>
    <n v="3342"/>
    <s v="London"/>
    <s v="Nunez"/>
    <d v="2021-07-31T00:00:00"/>
    <x v="0"/>
    <x v="0"/>
    <x v="0"/>
    <x v="2"/>
    <s v="Mrs. Danielle Sanchez"/>
    <s v="london.nunez@bilearner.com"/>
    <s v="NEL"/>
    <s v="Active"/>
    <s v="Full-Time"/>
    <s v="Zone C"/>
    <s v="Part-Time"/>
    <s v="Unk"/>
    <m/>
    <x v="0"/>
    <s v="Aerial"/>
    <d v="2000-02-17T00:00:00"/>
    <x v="2721"/>
    <s v="20-29"/>
    <s v="MA"/>
    <s v="Lineman"/>
    <x v="1"/>
    <n v="35072"/>
    <s v="Other"/>
    <s v="Widowed"/>
    <s v="Fully Meets"/>
    <n v="2"/>
  </r>
  <r>
    <n v="3343"/>
    <s v="Seth"/>
    <s v="Huff"/>
    <d v="2022-02-21T00:00:00"/>
    <x v="128"/>
    <x v="22"/>
    <x v="1"/>
    <x v="2"/>
    <s v="Kari Walker"/>
    <s v="seth.huff@bilearner.com"/>
    <s v="PL"/>
    <s v="Active"/>
    <s v="Part-Time"/>
    <s v="Zone A"/>
    <s v="Full-Time"/>
    <s v="Retirement"/>
    <s v="Do onto consumer sign. War instead effect role."/>
    <x v="0"/>
    <s v="Field Operations"/>
    <d v="1965-11-25T00:00:00"/>
    <x v="2018"/>
    <s v="60-69"/>
    <s v="MA"/>
    <s v="Mechanic"/>
    <x v="1"/>
    <n v="87930"/>
    <s v="Hispanic"/>
    <s v="Married"/>
    <s v="Fully Meets"/>
    <n v="4"/>
  </r>
  <r>
    <n v="3344"/>
    <s v="Justine"/>
    <s v="Villanueva"/>
    <d v="2021-08-29T00:00:00"/>
    <x v="0"/>
    <x v="0"/>
    <x v="0"/>
    <x v="2"/>
    <s v="Samantha Green"/>
    <s v="justine.villanueva@bilearner.com"/>
    <s v="BPC"/>
    <s v="Active"/>
    <s v="Contract"/>
    <s v="Zone B"/>
    <s v="Temporary"/>
    <s v="Unk"/>
    <m/>
    <x v="0"/>
    <s v="General - Con"/>
    <d v="1958-03-12T00:00:00"/>
    <x v="2722"/>
    <s v="60-69"/>
    <s v="MA"/>
    <s v="Lineman"/>
    <x v="1"/>
    <n v="71735"/>
    <s v="White"/>
    <s v="Married"/>
    <s v="Fully Meets"/>
    <n v="3"/>
  </r>
  <r>
    <n v="3345"/>
    <s v="Moshe"/>
    <s v="Anderson"/>
    <d v="2021-12-13T00:00:00"/>
    <x v="2"/>
    <x v="10"/>
    <x v="1"/>
    <x v="2"/>
    <s v="Michael Spencer"/>
    <s v="moshe.anderson@bilearner.com"/>
    <s v="CCDR"/>
    <s v="Voluntarily Terminated"/>
    <s v="Full-Time"/>
    <s v="Zone C"/>
    <s v="Part-Time"/>
    <s v="Retirement"/>
    <s v="We give end nation but. Other measure across."/>
    <x v="0"/>
    <s v="Project Management - Con"/>
    <d v="1981-04-09T00:00:00"/>
    <x v="2723"/>
    <s v="40-49"/>
    <s v="MA"/>
    <s v="Director"/>
    <x v="1"/>
    <n v="66521"/>
    <s v="Asian"/>
    <s v="Single"/>
    <s v="Fully Meets"/>
    <n v="4"/>
  </r>
  <r>
    <n v="3346"/>
    <s v="Kadyn"/>
    <s v="Bush"/>
    <d v="2021-03-30T00:00:00"/>
    <x v="806"/>
    <x v="33"/>
    <x v="1"/>
    <x v="2"/>
    <s v="Juan Cooper"/>
    <s v="kadyn.bush@bilearner.com"/>
    <s v="SVG"/>
    <s v="Leave of Absence"/>
    <s v="Part-Time"/>
    <s v="Zone B"/>
    <s v="Temporary"/>
    <s v="Involuntary"/>
    <s v="Shoulder build catch commercial."/>
    <x v="0"/>
    <s v="Yard (Material Handling)"/>
    <d v="1957-04-07T00:00:00"/>
    <x v="2724"/>
    <s v="60-69"/>
    <s v="MA"/>
    <s v="Lineman"/>
    <x v="0"/>
    <n v="47048"/>
    <s v="Other"/>
    <s v="Divorced"/>
    <s v="Fully Meets"/>
    <n v="2"/>
  </r>
  <r>
    <n v="3347"/>
    <s v="Ahmed"/>
    <s v="Lindsey"/>
    <d v="2021-02-02T00:00:00"/>
    <x v="237"/>
    <x v="22"/>
    <x v="1"/>
    <x v="2"/>
    <s v="John Taylor"/>
    <s v="ahmed.lindsey@bilearner.com"/>
    <s v="EW"/>
    <s v="Leave of Absence"/>
    <s v="Contract"/>
    <s v="Zone C"/>
    <s v="Temporary"/>
    <s v="Resignation"/>
    <s v="Family defense six believe drug action although."/>
    <x v="0"/>
    <s v="Catv"/>
    <d v="1962-08-22T00:00:00"/>
    <x v="2725"/>
    <s v="60-69"/>
    <s v="MA"/>
    <s v="Operator"/>
    <x v="0"/>
    <n v="17960"/>
    <s v="Hispanic"/>
    <s v="Divorced"/>
    <s v="Fully Meets"/>
    <n v="3"/>
  </r>
  <r>
    <n v="3348"/>
    <s v="Ryder"/>
    <s v="Bray"/>
    <d v="2019-10-31T00:00:00"/>
    <x v="0"/>
    <x v="0"/>
    <x v="0"/>
    <x v="2"/>
    <s v="Michael Austin"/>
    <s v="ryder.bray@bilearner.com"/>
    <s v="MSC"/>
    <s v="Active"/>
    <s v="Part-Time"/>
    <s v="Zone A"/>
    <s v="Part-Time"/>
    <s v="Unk"/>
    <m/>
    <x v="0"/>
    <s v="General - Con"/>
    <d v="1987-12-01T00:00:00"/>
    <x v="2726"/>
    <s v="30-39"/>
    <s v="MA"/>
    <s v="Laborer"/>
    <x v="0"/>
    <n v="42857"/>
    <s v="Asian"/>
    <s v="Widowed"/>
    <s v="Fully Meets"/>
    <n v="2"/>
  </r>
  <r>
    <n v="3349"/>
    <s v="Taylor"/>
    <s v="Bonilla"/>
    <d v="2022-11-07T00:00:00"/>
    <x v="0"/>
    <x v="0"/>
    <x v="0"/>
    <x v="0"/>
    <s v="Sara Figueroa"/>
    <s v="taylor.bonilla@bilearner.com"/>
    <s v="WBL"/>
    <s v="Active"/>
    <s v="Contract"/>
    <s v="Zone A"/>
    <s v="Full-Time"/>
    <s v="Unk"/>
    <m/>
    <x v="0"/>
    <s v="General - Eng"/>
    <d v="1959-02-27T00:00:00"/>
    <x v="2727"/>
    <s v="60-69"/>
    <s v="MA"/>
    <s v="Drafter"/>
    <x v="1"/>
    <n v="85935"/>
    <s v="Hispanic"/>
    <s v="Divorced"/>
    <s v="Fully Meets"/>
    <n v="3"/>
  </r>
  <r>
    <n v="3350"/>
    <s v="Jalen"/>
    <s v="Richmond"/>
    <d v="2022-11-20T00:00:00"/>
    <x v="0"/>
    <x v="0"/>
    <x v="0"/>
    <x v="0"/>
    <s v="Samantha Butler"/>
    <s v="jalen.richmond@bilearner.com"/>
    <s v="BPC"/>
    <s v="Active"/>
    <s v="Full-Time"/>
    <s v="Zone B"/>
    <s v="Part-Time"/>
    <s v="Unk"/>
    <m/>
    <x v="0"/>
    <s v="Project Management - Con"/>
    <d v="1973-01-07T00:00:00"/>
    <x v="2728"/>
    <s v="50-59"/>
    <s v="MA"/>
    <s v="Technician"/>
    <x v="0"/>
    <n v="41824"/>
    <s v="Hispanic"/>
    <s v="Divorced"/>
    <s v="Fully Meets"/>
    <n v="5"/>
  </r>
  <r>
    <n v="3351"/>
    <s v="Kayden"/>
    <s v="Hill"/>
    <d v="2021-12-15T00:00:00"/>
    <x v="807"/>
    <x v="19"/>
    <x v="1"/>
    <x v="0"/>
    <s v="Amanda White"/>
    <s v="kayden.hill@bilearner.com"/>
    <s v="CCDR"/>
    <s v="Voluntarily Terminated"/>
    <s v="Contract"/>
    <s v="Zone C"/>
    <s v="Part-Time"/>
    <s v="Involuntary"/>
    <s v="Black truth campaign player child control firm."/>
    <x v="0"/>
    <s v="Shop (Fleet)"/>
    <d v="1974-09-08T00:00:00"/>
    <x v="2729"/>
    <s v="50-59"/>
    <s v="MA"/>
    <s v="Warehouse"/>
    <x v="1"/>
    <n v="57006"/>
    <s v="Hispanic"/>
    <s v="Married"/>
    <s v="Fully Meets"/>
    <n v="2"/>
  </r>
  <r>
    <n v="3352"/>
    <s v="Aubree"/>
    <s v="Mooney"/>
    <d v="2023-02-22T00:00:00"/>
    <x v="0"/>
    <x v="0"/>
    <x v="0"/>
    <x v="0"/>
    <s v="Sarah Walker"/>
    <s v="aubree.mooney@bilearner.com"/>
    <s v="EW"/>
    <s v="Active"/>
    <s v="Part-Time"/>
    <s v="Zone B"/>
    <s v="Full-Time"/>
    <s v="Unk"/>
    <m/>
    <x v="0"/>
    <s v="Field Operations"/>
    <d v="1986-04-05T00:00:00"/>
    <x v="1700"/>
    <s v="30-39"/>
    <s v="MA"/>
    <s v="Groundman"/>
    <x v="1"/>
    <n v="82003"/>
    <s v="Other"/>
    <s v="Single"/>
    <s v="Fully Meets"/>
    <n v="3"/>
  </r>
  <r>
    <n v="3353"/>
    <s v="Haven"/>
    <s v="Donaldson"/>
    <d v="2020-03-29T00:00:00"/>
    <x v="0"/>
    <x v="0"/>
    <x v="0"/>
    <x v="0"/>
    <s v="Brent Davis"/>
    <s v="haven.donaldson@bilearner.com"/>
    <s v="MSC"/>
    <s v="Active"/>
    <s v="Contract"/>
    <s v="Zone B"/>
    <s v="Part-Time"/>
    <s v="Unk"/>
    <m/>
    <x v="0"/>
    <s v="General - Con"/>
    <d v="1978-06-11T00:00:00"/>
    <x v="2730"/>
    <s v="40-49"/>
    <s v="MA"/>
    <s v="Lineman"/>
    <x v="0"/>
    <n v="62032"/>
    <s v="Hispanic"/>
    <s v="Married"/>
    <s v="Fully Meets"/>
    <n v="3"/>
  </r>
  <r>
    <n v="3354"/>
    <s v="Neil"/>
    <s v="Dunn"/>
    <d v="2021-08-09T00:00:00"/>
    <x v="226"/>
    <x v="36"/>
    <x v="1"/>
    <x v="0"/>
    <s v="Michael Brown"/>
    <s v="neil.dunn@bilearner.com"/>
    <s v="NEL"/>
    <s v="Active"/>
    <s v="Part-Time"/>
    <s v="Zone A"/>
    <s v="Temporary"/>
    <s v="Retirement"/>
    <s v="Hundred still nearly stand risk treat."/>
    <x v="0"/>
    <s v="Field Operations"/>
    <d v="1961-04-21T00:00:00"/>
    <x v="2731"/>
    <s v="60-69"/>
    <s v="MA"/>
    <s v="Laborer"/>
    <x v="0"/>
    <n v="14400"/>
    <s v="Asian"/>
    <s v="Single"/>
    <s v="Fully Meets"/>
    <n v="3"/>
  </r>
  <r>
    <n v="3355"/>
    <s v="Darryl"/>
    <s v="Ponce"/>
    <d v="2023-01-02T00:00:00"/>
    <x v="10"/>
    <x v="34"/>
    <x v="1"/>
    <x v="0"/>
    <s v="Elizabeth Scott"/>
    <s v="darryl.ponce@bilearner.com"/>
    <s v="PL"/>
    <s v="Active"/>
    <s v="Contract"/>
    <s v="Zone B"/>
    <s v="Part-Time"/>
    <s v="Resignation"/>
    <s v="Near fine four help likely. Because wrong nor."/>
    <x v="0"/>
    <s v="Aerial"/>
    <d v="1991-02-23T00:00:00"/>
    <x v="2732"/>
    <s v="30-39"/>
    <s v="MA"/>
    <s v="Technician"/>
    <x v="0"/>
    <n v="34876"/>
    <s v="White"/>
    <s v="Divorced"/>
    <s v="Fully Meets"/>
    <n v="5"/>
  </r>
  <r>
    <n v="3356"/>
    <s v="Cade"/>
    <s v="Heath"/>
    <d v="2018-11-10T00:00:00"/>
    <x v="0"/>
    <x v="0"/>
    <x v="0"/>
    <x v="0"/>
    <s v="Marco Stephenson"/>
    <s v="cade.heath@bilearner.com"/>
    <s v="PYZ"/>
    <s v="Active"/>
    <s v="Full-Time"/>
    <s v="Zone C"/>
    <s v="Part-Time"/>
    <s v="Unk"/>
    <m/>
    <x v="0"/>
    <s v="General - Eng"/>
    <d v="1991-08-14T00:00:00"/>
    <x v="808"/>
    <s v="30-39"/>
    <s v="MA"/>
    <s v="Technician"/>
    <x v="0"/>
    <n v="34856"/>
    <s v="Asian"/>
    <s v="Married"/>
    <s v="Needs Improvement"/>
    <n v="3"/>
  </r>
  <r>
    <n v="3357"/>
    <s v="Sidney"/>
    <s v="Hooper"/>
    <d v="2022-08-30T00:00:00"/>
    <x v="0"/>
    <x v="0"/>
    <x v="0"/>
    <x v="0"/>
    <s v="Kevin Fitzgerald"/>
    <s v="sidney.hooper@bilearner.com"/>
    <s v="SVG"/>
    <s v="Active"/>
    <s v="Full-Time"/>
    <s v="Zone B"/>
    <s v="Temporary"/>
    <s v="Unk"/>
    <m/>
    <x v="0"/>
    <s v="Engineers"/>
    <d v="1942-08-09T00:00:00"/>
    <x v="35"/>
    <s v="80-89"/>
    <s v="MA"/>
    <s v="Director"/>
    <x v="1"/>
    <n v="78039"/>
    <s v="Asian"/>
    <s v="Married"/>
    <s v="Exceeds"/>
    <n v="1"/>
  </r>
  <r>
    <n v="3358"/>
    <s v="Johnathan"/>
    <s v="Mayo"/>
    <d v="2021-07-30T00:00:00"/>
    <x v="96"/>
    <x v="40"/>
    <x v="1"/>
    <x v="0"/>
    <s v="Jerry Williams"/>
    <s v="johnathan.mayo@bilearner.com"/>
    <s v="TNS"/>
    <s v="Leave of Absence"/>
    <s v="Full-Time"/>
    <s v="Zone A"/>
    <s v="Part-Time"/>
    <s v="Voluntary"/>
    <s v="Style up reality per."/>
    <x v="0"/>
    <s v="Field Operations"/>
    <d v="2000-01-24T00:00:00"/>
    <x v="2733"/>
    <s v="20-29"/>
    <s v="MA"/>
    <s v="Laborer"/>
    <x v="1"/>
    <n v="67062"/>
    <s v="Black"/>
    <s v="Divorced"/>
    <s v="Fully Meets"/>
    <n v="3"/>
  </r>
  <r>
    <n v="3359"/>
    <s v="Anika"/>
    <s v="Arroyo"/>
    <d v="2020-11-29T00:00:00"/>
    <x v="0"/>
    <x v="0"/>
    <x v="0"/>
    <x v="0"/>
    <s v="James Ward"/>
    <s v="anika.arroyo@bilearner.com"/>
    <s v="WBL"/>
    <s v="Active"/>
    <s v="Full-Time"/>
    <s v="Zone C"/>
    <s v="Temporary"/>
    <s v="Unk"/>
    <m/>
    <x v="0"/>
    <s v="Field Operations"/>
    <d v="1980-02-08T00:00:00"/>
    <x v="2734"/>
    <s v="40-49"/>
    <s v="MA"/>
    <s v="Laborer"/>
    <x v="1"/>
    <n v="30982"/>
    <s v="Hispanic"/>
    <s v="Married"/>
    <s v="Exceeds"/>
    <n v="3"/>
  </r>
  <r>
    <n v="3360"/>
    <s v="Fatima"/>
    <s v="Kemp"/>
    <d v="2021-03-24T00:00:00"/>
    <x v="0"/>
    <x v="0"/>
    <x v="0"/>
    <x v="0"/>
    <s v="Patrick Wood"/>
    <s v="fatima.kemp@bilearner.com"/>
    <s v="BPC"/>
    <s v="Active"/>
    <s v="Part-Time"/>
    <s v="Zone A"/>
    <s v="Part-Time"/>
    <s v="Unk"/>
    <m/>
    <x v="0"/>
    <s v="General - Con"/>
    <d v="1974-05-20T00:00:00"/>
    <x v="2735"/>
    <s v="50-59"/>
    <s v="MA"/>
    <s v="Safety"/>
    <x v="0"/>
    <n v="4369"/>
    <s v="Asian"/>
    <s v="Married"/>
    <s v="Exceeds"/>
    <n v="2"/>
  </r>
  <r>
    <n v="3361"/>
    <s v="Lilianna"/>
    <s v="Conway"/>
    <d v="2020-12-29T00:00:00"/>
    <x v="808"/>
    <x v="10"/>
    <x v="1"/>
    <x v="0"/>
    <s v="Patrick Hart"/>
    <s v="lilianna.conway@bilearner.com"/>
    <s v="CCDR"/>
    <s v="Voluntarily Terminated"/>
    <s v="Part-Time"/>
    <s v="Zone B"/>
    <s v="Temporary"/>
    <s v="Voluntary"/>
    <s v="Situation election visit author five."/>
    <x v="0"/>
    <s v="General - Con"/>
    <d v="1943-10-04T00:00:00"/>
    <x v="2736"/>
    <s v="80-89"/>
    <s v="MA"/>
    <s v="Technician"/>
    <x v="0"/>
    <n v="65806"/>
    <s v="Other"/>
    <s v="Single"/>
    <s v="Exceeds"/>
    <n v="3"/>
  </r>
  <r>
    <n v="3362"/>
    <s v="Tony"/>
    <s v="Cooke"/>
    <d v="2021-08-02T00:00:00"/>
    <x v="0"/>
    <x v="0"/>
    <x v="0"/>
    <x v="0"/>
    <s v="Linda Gonzales"/>
    <s v="tony.cooke@bilearner.com"/>
    <s v="EW"/>
    <s v="Active"/>
    <s v="Full-Time"/>
    <s v="Zone C"/>
    <s v="Temporary"/>
    <s v="Unk"/>
    <m/>
    <x v="0"/>
    <s v="Field Operations"/>
    <d v="1967-11-10T00:00:00"/>
    <x v="2737"/>
    <s v="50-59"/>
    <s v="MA"/>
    <s v="Laborer"/>
    <x v="0"/>
    <n v="90552"/>
    <s v="Asian"/>
    <s v="Widowed"/>
    <s v="Exceeds"/>
    <n v="1"/>
  </r>
  <r>
    <n v="3363"/>
    <s v="Trevor"/>
    <s v="Barry"/>
    <d v="2022-03-30T00:00:00"/>
    <x v="0"/>
    <x v="0"/>
    <x v="0"/>
    <x v="0"/>
    <s v="Jack Branch"/>
    <s v="trevor.barry@bilearner.com"/>
    <s v="MSC"/>
    <s v="Active"/>
    <s v="Part-Time"/>
    <s v="Zone A"/>
    <s v="Temporary"/>
    <s v="Unk"/>
    <m/>
    <x v="0"/>
    <s v="Field Operations"/>
    <d v="1957-07-26T00:00:00"/>
    <x v="2089"/>
    <s v="60-69"/>
    <s v="MA"/>
    <s v="Laborer"/>
    <x v="1"/>
    <n v="31018"/>
    <s v="Black"/>
    <s v="Married"/>
    <s v="Exceeds"/>
    <n v="5"/>
  </r>
  <r>
    <n v="3364"/>
    <s v="Marisa"/>
    <s v="Frank"/>
    <d v="2021-03-05T00:00:00"/>
    <x v="433"/>
    <x v="4"/>
    <x v="1"/>
    <x v="2"/>
    <s v="Courtney Chambers"/>
    <s v="marisa.frank@bilearner.com"/>
    <s v="WBL"/>
    <s v="Active"/>
    <s v="Part-Time"/>
    <s v="Zone A"/>
    <s v="Temporary"/>
    <s v="Retirement"/>
    <s v="Court catch management cold total among."/>
    <x v="0"/>
    <s v="Engineers"/>
    <d v="1960-06-05T00:00:00"/>
    <x v="2738"/>
    <s v="60-69"/>
    <s v="MA"/>
    <s v="Technician"/>
    <x v="0"/>
    <n v="42754"/>
    <s v="Hispanic"/>
    <s v="Single"/>
    <s v="Exceeds"/>
    <n v="3"/>
  </r>
  <r>
    <n v="3365"/>
    <s v="Shania"/>
    <s v="Flores"/>
    <d v="2020-12-02T00:00:00"/>
    <x v="0"/>
    <x v="0"/>
    <x v="0"/>
    <x v="2"/>
    <s v="Andre Pacheco"/>
    <s v="shania.flores@bilearner.com"/>
    <s v="NEL"/>
    <s v="Active"/>
    <s v="Contract"/>
    <s v="Zone B"/>
    <s v="Temporary"/>
    <s v="Unk"/>
    <m/>
    <x v="0"/>
    <s v="Project Management - Con"/>
    <d v="1948-06-27T00:00:00"/>
    <x v="217"/>
    <s v="70-79"/>
    <s v="MA"/>
    <s v="Laborer"/>
    <x v="1"/>
    <n v="24571"/>
    <s v="Asian"/>
    <s v="Divorced"/>
    <s v="Fully Meets"/>
    <n v="3"/>
  </r>
  <r>
    <n v="3366"/>
    <s v="Andre"/>
    <s v="Allison"/>
    <d v="2019-01-20T00:00:00"/>
    <x v="809"/>
    <x v="16"/>
    <x v="1"/>
    <x v="2"/>
    <s v="Angela Fowler"/>
    <s v="andre.allison@bilearner.com"/>
    <s v="PL"/>
    <s v="Voluntarily Terminated"/>
    <s v="Contract"/>
    <s v="Zone C"/>
    <s v="Full-Time"/>
    <s v="Voluntary"/>
    <s v="Modern a study speak. Front choose central which."/>
    <x v="0"/>
    <s v="General - Con"/>
    <d v="1976-05-14T00:00:00"/>
    <x v="2739"/>
    <s v="40-49"/>
    <s v="MA"/>
    <s v="Project Manager"/>
    <x v="1"/>
    <n v="74701"/>
    <s v="Black"/>
    <s v="Widowed"/>
    <s v="Exceeds"/>
    <n v="4"/>
  </r>
  <r>
    <n v="3367"/>
    <s v="Destiny"/>
    <s v="Bright"/>
    <d v="2020-05-30T00:00:00"/>
    <x v="810"/>
    <x v="13"/>
    <x v="1"/>
    <x v="2"/>
    <s v="Patricia Doyle"/>
    <s v="destiny.bright@bilearner.com"/>
    <s v="BPC"/>
    <s v="Voluntarily Terminated"/>
    <s v="Full-Time"/>
    <s v="Zone B"/>
    <s v="Full-Time"/>
    <s v="Retirement"/>
    <s v="Tell heavy degree no early."/>
    <x v="0"/>
    <s v="Field Operations"/>
    <d v="1962-10-16T00:00:00"/>
    <x v="2740"/>
    <s v="60-69"/>
    <s v="MA"/>
    <s v="Laborer"/>
    <x v="1"/>
    <n v="35065"/>
    <s v="Other"/>
    <s v="Single"/>
    <s v="Exceeds"/>
    <n v="2"/>
  </r>
  <r>
    <n v="3368"/>
    <s v="Karli"/>
    <s v="Parks"/>
    <d v="2019-11-14T00:00:00"/>
    <x v="519"/>
    <x v="29"/>
    <x v="1"/>
    <x v="2"/>
    <s v="Benjamin Cook"/>
    <s v="karli.parks@bilearner.com"/>
    <s v="CCDR"/>
    <s v="Leave of Absence"/>
    <s v="Part-Time"/>
    <s v="Zone B"/>
    <s v="Part-Time"/>
    <s v="Retirement"/>
    <s v="These these by when here attorney special."/>
    <x v="0"/>
    <s v="Field Operations"/>
    <d v="1990-02-07T00:00:00"/>
    <x v="2741"/>
    <s v="30-39"/>
    <s v="MA"/>
    <s v="Apprentice"/>
    <x v="1"/>
    <n v="61176"/>
    <s v="Black"/>
    <s v="Married"/>
    <s v="Exceeds"/>
    <n v="5"/>
  </r>
  <r>
    <n v="3369"/>
    <s v="Mylie"/>
    <s v="Callahan"/>
    <d v="2022-07-27T00:00:00"/>
    <x v="811"/>
    <x v="20"/>
    <x v="1"/>
    <x v="2"/>
    <s v="Jeff Cabrera"/>
    <s v="mylie.callahan@bilearner.com"/>
    <s v="SVG"/>
    <s v="Leave of Absence"/>
    <s v="Part-Time"/>
    <s v="Zone A"/>
    <s v="Temporary"/>
    <s v="Resignation"/>
    <s v="Teacher contain heart continue pay form short."/>
    <x v="0"/>
    <s v="General - Con"/>
    <d v="1950-08-29T00:00:00"/>
    <x v="2742"/>
    <s v="70-79"/>
    <s v="MA"/>
    <s v="Locator"/>
    <x v="0"/>
    <n v="22374"/>
    <s v="Other"/>
    <s v="Single"/>
    <s v="Exceeds"/>
    <n v="2"/>
  </r>
  <r>
    <n v="3370"/>
    <s v="Jadiel"/>
    <s v="Dickson"/>
    <d v="2022-06-20T00:00:00"/>
    <x v="0"/>
    <x v="0"/>
    <x v="0"/>
    <x v="2"/>
    <s v="Chris Burke"/>
    <s v="jadiel.dickson@bilearner.com"/>
    <s v="EW"/>
    <s v="Active"/>
    <s v="Contract"/>
    <s v="Zone C"/>
    <s v="Temporary"/>
    <s v="Unk"/>
    <m/>
    <x v="0"/>
    <s v="General - Con"/>
    <d v="1958-08-27T00:00:00"/>
    <x v="2743"/>
    <s v="60-69"/>
    <s v="MA"/>
    <s v="Laborer"/>
    <x v="0"/>
    <n v="57215"/>
    <s v="Asian"/>
    <s v="Widowed"/>
    <s v="Exceeds"/>
    <n v="3"/>
  </r>
  <r>
    <n v="3371"/>
    <s v="Aliya"/>
    <s v="Moss"/>
    <d v="2022-12-20T00:00:00"/>
    <x v="146"/>
    <x v="19"/>
    <x v="1"/>
    <x v="2"/>
    <s v="Keith Rasmussen"/>
    <s v="aliya.moss@bilearner.com"/>
    <s v="MSC"/>
    <s v="Voluntarily Terminated"/>
    <s v="Full-Time"/>
    <s v="Zone A"/>
    <s v="Full-Time"/>
    <s v="Resignation"/>
    <s v="Feel pattern require stand."/>
    <x v="0"/>
    <s v="Wireless"/>
    <d v="1970-11-22T00:00:00"/>
    <x v="2744"/>
    <s v="50-59"/>
    <s v="MA"/>
    <s v="Manager"/>
    <x v="0"/>
    <n v="5985"/>
    <s v="Hispanic"/>
    <s v="Married"/>
    <s v="Exceeds"/>
    <n v="3"/>
  </r>
  <r>
    <n v="3372"/>
    <s v="Kylie"/>
    <s v="Roman"/>
    <d v="2023-01-14T00:00:00"/>
    <x v="547"/>
    <x v="21"/>
    <x v="1"/>
    <x v="0"/>
    <s v="Tammy Small"/>
    <s v="kylie.roman@bilearner.com"/>
    <s v="TNS"/>
    <s v="Voluntarily Terminated"/>
    <s v="Contract"/>
    <s v="Zone C"/>
    <s v="Part-Time"/>
    <s v="Involuntary"/>
    <s v="Try statement audience too material film."/>
    <x v="0"/>
    <s v="Project Management - Con"/>
    <d v="1992-05-27T00:00:00"/>
    <x v="2745"/>
    <s v="30-39"/>
    <s v="MA"/>
    <s v="Manager"/>
    <x v="0"/>
    <n v="94040"/>
    <s v="Asian"/>
    <s v="Divorced"/>
    <s v="Fully Meets"/>
    <n v="4"/>
  </r>
  <r>
    <n v="3373"/>
    <s v="Karter"/>
    <s v="Thornton"/>
    <d v="2018-09-22T00:00:00"/>
    <x v="0"/>
    <x v="0"/>
    <x v="0"/>
    <x v="0"/>
    <s v="Phillip Little"/>
    <s v="karter.thornton@bilearner.com"/>
    <s v="PYZ"/>
    <s v="Active"/>
    <s v="Contract"/>
    <s v="Zone A"/>
    <s v="Temporary"/>
    <s v="Unk"/>
    <m/>
    <x v="0"/>
    <s v="Aerial"/>
    <d v="1989-02-06T00:00:00"/>
    <x v="2746"/>
    <s v="30-39"/>
    <s v="MA"/>
    <s v="Foreman"/>
    <x v="1"/>
    <n v="35546"/>
    <s v="Other"/>
    <s v="Married"/>
    <s v="Exceeds"/>
    <n v="2"/>
  </r>
  <r>
    <n v="3374"/>
    <s v="Ronald"/>
    <s v="Bullock"/>
    <d v="2022-09-24T00:00:00"/>
    <x v="812"/>
    <x v="34"/>
    <x v="1"/>
    <x v="0"/>
    <s v="Thomas Rios"/>
    <s v="ronald.bullock@bilearner.com"/>
    <s v="WBL"/>
    <s v="Voluntarily Terminated"/>
    <s v="Part-Time"/>
    <s v="Zone A"/>
    <s v="Temporary"/>
    <s v="Involuntary"/>
    <s v="Data imagine bill possible want."/>
    <x v="0"/>
    <s v="Field Operations"/>
    <d v="1999-12-04T00:00:00"/>
    <x v="2747"/>
    <s v="20-29"/>
    <s v="MA"/>
    <s v="Laborer"/>
    <x v="1"/>
    <n v="33903"/>
    <s v="Hispanic"/>
    <s v="Divorced"/>
    <s v="Exceeds"/>
    <n v="4"/>
  </r>
  <r>
    <n v="3375"/>
    <s v="Sharon"/>
    <s v="Beltran"/>
    <d v="2020-06-08T00:00:00"/>
    <x v="813"/>
    <x v="10"/>
    <x v="1"/>
    <x v="0"/>
    <s v="Kathy Kelley"/>
    <s v="sharon.beltran@bilearner.com"/>
    <s v="NEL"/>
    <s v="Voluntarily Terminated"/>
    <s v="Full-Time"/>
    <s v="Zone B"/>
    <s v="Full-Time"/>
    <s v="Voluntary"/>
    <s v="Theory majority born with."/>
    <x v="0"/>
    <s v="Engineers"/>
    <d v="1999-09-20T00:00:00"/>
    <x v="2748"/>
    <s v="20-29"/>
    <s v="MA"/>
    <s v="Program Manager"/>
    <x v="0"/>
    <n v="58194"/>
    <s v="Black"/>
    <s v="Divorced"/>
    <s v="Exceeds"/>
    <n v="3"/>
  </r>
  <r>
    <n v="3376"/>
    <s v="Maren"/>
    <s v="Anderson"/>
    <d v="2023-07-06T00:00:00"/>
    <x v="0"/>
    <x v="0"/>
    <x v="0"/>
    <x v="0"/>
    <s v="Christopher Sexton"/>
    <s v="maren.anderson@bilearner.com"/>
    <s v="PL"/>
    <s v="Active"/>
    <s v="Part-Time"/>
    <s v="Zone B"/>
    <s v="Temporary"/>
    <s v="Unk"/>
    <m/>
    <x v="0"/>
    <s v="Field Operations"/>
    <d v="1986-11-11T00:00:00"/>
    <x v="2749"/>
    <s v="30-39"/>
    <s v="MA"/>
    <s v="Technician"/>
    <x v="0"/>
    <n v="7445"/>
    <s v="Asian"/>
    <s v="Single"/>
    <s v="Exceeds"/>
    <n v="5"/>
  </r>
  <r>
    <n v="3377"/>
    <s v="Cruz"/>
    <s v="Ashley"/>
    <d v="2020-02-24T00:00:00"/>
    <x v="585"/>
    <x v="5"/>
    <x v="1"/>
    <x v="0"/>
    <s v="Evan Schultz"/>
    <s v="cruz.ashley@bilearner.com"/>
    <s v="BPC"/>
    <s v="Active"/>
    <s v="Part-Time"/>
    <s v="Zone A"/>
    <s v="Temporary"/>
    <s v="Resignation"/>
    <s v="Tough very bad spend feeling college require."/>
    <x v="0"/>
    <s v="Splicing"/>
    <d v="1989-09-06T00:00:00"/>
    <x v="2750"/>
    <s v="30-39"/>
    <s v="MA"/>
    <s v="Foreman"/>
    <x v="0"/>
    <n v="52336"/>
    <s v="Asian"/>
    <s v="Widowed"/>
    <s v="Exceeds"/>
    <n v="4"/>
  </r>
  <r>
    <n v="3378"/>
    <s v="Enzo"/>
    <s v="Carney"/>
    <d v="2021-05-26T00:00:00"/>
    <x v="0"/>
    <x v="0"/>
    <x v="0"/>
    <x v="0"/>
    <s v="Joshua Burton"/>
    <s v="enzo.carney@bilearner.com"/>
    <s v="CCDR"/>
    <s v="Active"/>
    <s v="Contract"/>
    <s v="Zone B"/>
    <s v="Temporary"/>
    <s v="Unk"/>
    <m/>
    <x v="0"/>
    <s v="General - Con"/>
    <d v="1993-09-04T00:00:00"/>
    <x v="1865"/>
    <s v="30-39"/>
    <s v="MA"/>
    <s v="Technician"/>
    <x v="0"/>
    <n v="53521"/>
    <s v="White"/>
    <s v="Single"/>
    <s v="Exceeds"/>
    <n v="3"/>
  </r>
  <r>
    <n v="3379"/>
    <s v="Marquis"/>
    <s v="Joseph"/>
    <d v="2023-04-09T00:00:00"/>
    <x v="302"/>
    <x v="8"/>
    <x v="1"/>
    <x v="0"/>
    <s v="Walter Henry"/>
    <s v="marquis.joseph@bilearner.com"/>
    <s v="SVG"/>
    <s v="Leave of Absence"/>
    <s v="Contract"/>
    <s v="Zone C"/>
    <s v="Part-Time"/>
    <s v="Voluntary"/>
    <s v="American community truth."/>
    <x v="0"/>
    <s v="Technology / It"/>
    <d v="1973-06-23T00:00:00"/>
    <x v="2751"/>
    <s v="50-59"/>
    <s v="MA"/>
    <s v="Helpdesk"/>
    <x v="0"/>
    <n v="48347"/>
    <s v="Hispanic"/>
    <s v="Married"/>
    <s v="Exceeds"/>
    <n v="4"/>
  </r>
  <r>
    <n v="3380"/>
    <s v="Victor"/>
    <s v="Ibarra"/>
    <d v="2023-06-27T00:00:00"/>
    <x v="0"/>
    <x v="0"/>
    <x v="0"/>
    <x v="0"/>
    <s v="Jonathan Richards"/>
    <s v="victor.ibarra@bilearner.com"/>
    <s v="EW"/>
    <s v="Active"/>
    <s v="Full-Time"/>
    <s v="Zone C"/>
    <s v="Temporary"/>
    <s v="Unk"/>
    <m/>
    <x v="0"/>
    <s v="Field Operations"/>
    <d v="1984-12-19T00:00:00"/>
    <x v="2752"/>
    <s v="40-49"/>
    <s v="MA"/>
    <s v="Technician"/>
    <x v="1"/>
    <n v="9268"/>
    <s v="Black"/>
    <s v="Widowed"/>
    <s v="Exceeds"/>
    <n v="1"/>
  </r>
  <r>
    <n v="3381"/>
    <s v="Annabelle"/>
    <s v="Marquez"/>
    <d v="2022-12-20T00:00:00"/>
    <x v="0"/>
    <x v="0"/>
    <x v="0"/>
    <x v="0"/>
    <s v="Kevin Escobar"/>
    <s v="annabelle.marquez@bilearner.com"/>
    <s v="MSC"/>
    <s v="Active"/>
    <s v="Contract"/>
    <s v="Zone C"/>
    <s v="Part-Time"/>
    <s v="Unk"/>
    <m/>
    <x v="0"/>
    <s v="Field Operations"/>
    <d v="1954-11-29T00:00:00"/>
    <x v="2753"/>
    <s v="70-79"/>
    <s v="MA"/>
    <s v="Foreman"/>
    <x v="1"/>
    <n v="20032"/>
    <s v="White"/>
    <s v="Single"/>
    <s v="Exceeds"/>
    <n v="3"/>
  </r>
  <r>
    <n v="3382"/>
    <s v="Romeo"/>
    <s v="Gordon"/>
    <d v="2018-11-10T00:00:00"/>
    <x v="0"/>
    <x v="0"/>
    <x v="0"/>
    <x v="0"/>
    <s v="Thomas Elliott"/>
    <s v="romeo.gordon@bilearner.com"/>
    <s v="TNS"/>
    <s v="Active"/>
    <s v="Part-Time"/>
    <s v="Zone C"/>
    <s v="Temporary"/>
    <s v="Unk"/>
    <m/>
    <x v="0"/>
    <s v="Field Operations"/>
    <d v="1970-05-20T00:00:00"/>
    <x v="2754"/>
    <s v="50-59"/>
    <s v="MA"/>
    <s v="Administrator"/>
    <x v="1"/>
    <n v="59153"/>
    <s v="Other"/>
    <s v="Divorced"/>
    <s v="Exceeds"/>
    <n v="5"/>
  </r>
  <r>
    <n v="3383"/>
    <s v="Aimee"/>
    <s v="Hughes"/>
    <d v="2020-08-13T00:00:00"/>
    <x v="814"/>
    <x v="21"/>
    <x v="1"/>
    <x v="0"/>
    <s v="Jose Brown"/>
    <s v="aimee.hughes@bilearner.com"/>
    <s v="PYZ"/>
    <s v="Voluntarily Terminated"/>
    <s v="Part-Time"/>
    <s v="Zone C"/>
    <s v="Part-Time"/>
    <s v="Resignation"/>
    <s v="Foot apply stay treatment local good issue."/>
    <x v="0"/>
    <s v="General - Con"/>
    <d v="1985-04-01T00:00:00"/>
    <x v="2755"/>
    <s v="40-49"/>
    <s v="MA"/>
    <s v="Splicer"/>
    <x v="0"/>
    <n v="20389"/>
    <s v="Hispanic"/>
    <s v="Divorced"/>
    <s v="Exceeds"/>
    <n v="2"/>
  </r>
  <r>
    <n v="3384"/>
    <s v="Dennis"/>
    <s v="Hays"/>
    <d v="2019-03-07T00:00:00"/>
    <x v="0"/>
    <x v="0"/>
    <x v="0"/>
    <x v="0"/>
    <s v="Rachel Rice"/>
    <s v="dennis.hays@bilearner.com"/>
    <s v="WBL"/>
    <s v="Active"/>
    <s v="Full-Time"/>
    <s v="Zone C"/>
    <s v="Full-Time"/>
    <s v="Unk"/>
    <m/>
    <x v="0"/>
    <s v="Field Operations"/>
    <d v="1991-07-18T00:00:00"/>
    <x v="2756"/>
    <s v="30-39"/>
    <s v="MA"/>
    <s v="Operator"/>
    <x v="0"/>
    <n v="26286"/>
    <s v="Hispanic"/>
    <s v="Married"/>
    <s v="Fully Meets"/>
    <n v="3"/>
  </r>
  <r>
    <n v="3385"/>
    <s v="Kelly"/>
    <s v="Fritz"/>
    <d v="2022-03-13T00:00:00"/>
    <x v="0"/>
    <x v="0"/>
    <x v="0"/>
    <x v="0"/>
    <s v="Cory Lopez"/>
    <s v="kelly.fritz@bilearner.com"/>
    <s v="NEL"/>
    <s v="Active"/>
    <s v="Part-Time"/>
    <s v="Zone A"/>
    <s v="Full-Time"/>
    <s v="Unk"/>
    <m/>
    <x v="0"/>
    <s v="General - Con"/>
    <d v="1978-07-10T00:00:00"/>
    <x v="2757"/>
    <s v="40-49"/>
    <s v="MA"/>
    <s v="Technician"/>
    <x v="0"/>
    <n v="85739"/>
    <s v="Other"/>
    <s v="Divorced"/>
    <s v="Fully Meets"/>
    <n v="3"/>
  </r>
  <r>
    <n v="3386"/>
    <s v="Darnell"/>
    <s v="Shelton"/>
    <d v="2019-11-25T00:00:00"/>
    <x v="815"/>
    <x v="1"/>
    <x v="1"/>
    <x v="2"/>
    <s v="Alec Phillips"/>
    <s v="darnell.shelton@bilearner.com"/>
    <s v="WBL"/>
    <s v="Active"/>
    <s v="Contract"/>
    <s v="Zone C"/>
    <s v="Temporary"/>
    <s v="Voluntary"/>
    <s v="He four soldier employee central term."/>
    <x v="0"/>
    <s v="General - Con"/>
    <d v="1995-02-18T00:00:00"/>
    <x v="2758"/>
    <s v="30-39"/>
    <s v="MA"/>
    <s v="Laborer"/>
    <x v="0"/>
    <n v="45331"/>
    <s v="Hispanic"/>
    <s v="Widowed"/>
    <s v="Fully Meets"/>
    <n v="2"/>
  </r>
  <r>
    <n v="3387"/>
    <s v="Sabrina"/>
    <s v="Holt"/>
    <d v="2019-03-06T00:00:00"/>
    <x v="0"/>
    <x v="0"/>
    <x v="0"/>
    <x v="2"/>
    <s v="David Hernandez"/>
    <s v="sabrina.holt@bilearner.com"/>
    <s v="NEL"/>
    <s v="Active"/>
    <s v="Full-Time"/>
    <s v="Zone C"/>
    <s v="Full-Time"/>
    <s v="Unk"/>
    <m/>
    <x v="0"/>
    <s v="General - Sga"/>
    <d v="1965-07-19T00:00:00"/>
    <x v="2759"/>
    <s v="60-69"/>
    <s v="MA"/>
    <s v="Supervisor"/>
    <x v="1"/>
    <n v="46093"/>
    <s v="Other"/>
    <s v="Widowed"/>
    <s v="Fully Meets"/>
    <n v="3"/>
  </r>
  <r>
    <n v="3388"/>
    <s v="Zoie"/>
    <s v="Logan"/>
    <d v="2019-04-19T00:00:00"/>
    <x v="0"/>
    <x v="0"/>
    <x v="0"/>
    <x v="2"/>
    <s v="Heidi Terry"/>
    <s v="zoie.logan@bilearner.com"/>
    <s v="PL"/>
    <s v="Active"/>
    <s v="Part-Time"/>
    <s v="Zone A"/>
    <s v="Temporary"/>
    <s v="Unk"/>
    <m/>
    <x v="0"/>
    <s v="Fielders"/>
    <d v="1990-09-17T00:00:00"/>
    <x v="2760"/>
    <s v="30-39"/>
    <s v="MA"/>
    <s v="Technician"/>
    <x v="1"/>
    <n v="48911"/>
    <s v="Black"/>
    <s v="Divorced"/>
    <s v="Fully Meets"/>
    <n v="1"/>
  </r>
  <r>
    <n v="3389"/>
    <s v="Finley"/>
    <s v="Medina"/>
    <d v="2020-08-12T00:00:00"/>
    <x v="0"/>
    <x v="0"/>
    <x v="0"/>
    <x v="2"/>
    <s v="Travis Griffith"/>
    <s v="finley.medina@bilearner.com"/>
    <s v="BPC"/>
    <s v="Active"/>
    <s v="Full-Time"/>
    <s v="Zone C"/>
    <s v="Temporary"/>
    <s v="Unk"/>
    <m/>
    <x v="0"/>
    <s v="Field Operations"/>
    <d v="1943-06-25T00:00:00"/>
    <x v="2761"/>
    <s v="80-89"/>
    <s v="MA"/>
    <s v="Laborer"/>
    <x v="1"/>
    <n v="18226"/>
    <s v="Asian"/>
    <s v="Married"/>
    <s v="Fully Meets"/>
    <n v="1"/>
  </r>
  <r>
    <n v="3390"/>
    <s v="Lizeth"/>
    <s v="Middleton"/>
    <d v="2022-10-21T00:00:00"/>
    <x v="23"/>
    <x v="8"/>
    <x v="1"/>
    <x v="2"/>
    <s v="Joanna Nguyen"/>
    <s v="lizeth.middleton@bilearner.com"/>
    <s v="CCDR"/>
    <s v="Leave of Absence"/>
    <s v="Part-Time"/>
    <s v="Zone B"/>
    <s v="Temporary"/>
    <s v="Voluntary"/>
    <s v="North next animal laugh threat no."/>
    <x v="0"/>
    <s v="Billable Consultants"/>
    <d v="1969-01-10T00:00:00"/>
    <x v="2762"/>
    <s v="50-59"/>
    <s v="MA"/>
    <s v="Engineer"/>
    <x v="0"/>
    <n v="90024"/>
    <s v="Hispanic"/>
    <s v="Married"/>
    <s v="Fully Meets"/>
    <n v="1"/>
  </r>
  <r>
    <n v="3391"/>
    <s v="Odin"/>
    <s v="Camacho"/>
    <d v="2020-01-13T00:00:00"/>
    <x v="0"/>
    <x v="0"/>
    <x v="0"/>
    <x v="2"/>
    <s v="Amanda Young"/>
    <s v="odin.camacho@bilearner.com"/>
    <s v="SVG"/>
    <s v="Active"/>
    <s v="Part-Time"/>
    <s v="Zone C"/>
    <s v="Full-Time"/>
    <s v="Unk"/>
    <m/>
    <x v="0"/>
    <s v="General - Sga"/>
    <d v="1991-11-04T00:00:00"/>
    <x v="2763"/>
    <s v="30-39"/>
    <s v="MA"/>
    <s v="Project Manager"/>
    <x v="0"/>
    <n v="2225"/>
    <s v="Black"/>
    <s v="Divorced"/>
    <s v="Fully Meets"/>
    <n v="3"/>
  </r>
  <r>
    <n v="3392"/>
    <s v="Dakota"/>
    <s v="Lowery"/>
    <d v="2019-11-18T00:00:00"/>
    <x v="816"/>
    <x v="36"/>
    <x v="1"/>
    <x v="2"/>
    <s v="Sean Walsh"/>
    <s v="dakota.lowery@bilearner.com"/>
    <s v="EW"/>
    <s v="Voluntarily Terminated"/>
    <s v="Full-Time"/>
    <s v="Zone B"/>
    <s v="Full-Time"/>
    <s v="Voluntary"/>
    <s v="Keep particular pass understand set."/>
    <x v="0"/>
    <s v="General - Con"/>
    <d v="1988-02-29T00:00:00"/>
    <x v="2764"/>
    <s v="30-39"/>
    <s v="MA"/>
    <s v="Technician"/>
    <x v="0"/>
    <n v="14864"/>
    <s v="Other"/>
    <s v="Single"/>
    <s v="Fully Meets"/>
    <n v="2"/>
  </r>
  <r>
    <n v="3393"/>
    <s v="Skyla"/>
    <s v="Santiago"/>
    <d v="2018-08-25T00:00:00"/>
    <x v="0"/>
    <x v="0"/>
    <x v="0"/>
    <x v="0"/>
    <s v="Jerry Gilbert"/>
    <s v="skyla.santiago@bilearner.com"/>
    <s v="BPC"/>
    <s v="Active"/>
    <s v="Contract"/>
    <s v="Zone B"/>
    <s v="Full-Time"/>
    <s v="Unk"/>
    <m/>
    <x v="0"/>
    <s v="General - Con"/>
    <d v="1942-06-04T00:00:00"/>
    <x v="2229"/>
    <s v="80-89"/>
    <s v="MA"/>
    <s v="Flagger"/>
    <x v="0"/>
    <n v="33532"/>
    <s v="Hispanic"/>
    <s v="Married"/>
    <s v="Needs Improvement"/>
    <n v="3"/>
  </r>
  <r>
    <n v="3394"/>
    <s v="Harley"/>
    <s v="Beard"/>
    <d v="2021-05-24T00:00:00"/>
    <x v="0"/>
    <x v="0"/>
    <x v="0"/>
    <x v="0"/>
    <s v="Meghan Green"/>
    <s v="harley.beard@bilearner.com"/>
    <s v="WBL"/>
    <s v="Active"/>
    <s v="Contract"/>
    <s v="Zone B"/>
    <s v="Temporary"/>
    <s v="Unk"/>
    <m/>
    <x v="0"/>
    <s v="Field Operations"/>
    <d v="1949-06-03T00:00:00"/>
    <x v="2765"/>
    <s v="70-79"/>
    <s v="MA"/>
    <s v="Technician"/>
    <x v="1"/>
    <n v="37566"/>
    <s v="Black"/>
    <s v="Divorced"/>
    <s v="Fully Meets"/>
    <n v="2"/>
  </r>
  <r>
    <n v="3395"/>
    <s v="Summer"/>
    <s v="Barber"/>
    <d v="2021-06-09T00:00:00"/>
    <x v="817"/>
    <x v="20"/>
    <x v="1"/>
    <x v="0"/>
    <s v="Penny Campbell DDS"/>
    <s v="summer.barber@bilearner.com"/>
    <s v="TNS"/>
    <s v="Voluntarily Terminated"/>
    <s v="Part-Time"/>
    <s v="Zone A"/>
    <s v="Part-Time"/>
    <s v="Resignation"/>
    <s v="Without production religious."/>
    <x v="0"/>
    <s v="Field Operations"/>
    <d v="1975-02-09T00:00:00"/>
    <x v="2766"/>
    <s v="50-59"/>
    <s v="MA"/>
    <s v="Driver"/>
    <x v="0"/>
    <n v="88306"/>
    <s v="Other"/>
    <s v="Widowed"/>
    <s v="Needs Improvement"/>
    <n v="3"/>
  </r>
  <r>
    <n v="3396"/>
    <s v="Stephen"/>
    <s v="Mcmillan"/>
    <d v="2021-04-05T00:00:00"/>
    <x v="643"/>
    <x v="20"/>
    <x v="1"/>
    <x v="0"/>
    <s v="Stephanie Petty"/>
    <s v="stephen.mcmillan@bilearner.com"/>
    <s v="SVG"/>
    <s v="Voluntarily Terminated"/>
    <s v="Part-Time"/>
    <s v="Zone B"/>
    <s v="Full-Time"/>
    <s v="Voluntary"/>
    <s v="That truth loss energy respond whole case stop."/>
    <x v="0"/>
    <s v="General - Con"/>
    <d v="1949-11-30T00:00:00"/>
    <x v="2767"/>
    <s v="70-79"/>
    <s v="MA"/>
    <s v="Foreman"/>
    <x v="0"/>
    <n v="49024"/>
    <s v="Asian"/>
    <s v="Married"/>
    <s v="Fully Meets"/>
    <n v="4"/>
  </r>
  <r>
    <n v="3397"/>
    <s v="Rylan"/>
    <s v="Garrison"/>
    <d v="2022-11-05T00:00:00"/>
    <x v="0"/>
    <x v="0"/>
    <x v="0"/>
    <x v="0"/>
    <s v="Alyssa Moore"/>
    <s v="rylan.garrison@bilearner.com"/>
    <s v="PYZ"/>
    <s v="Active"/>
    <s v="Part-Time"/>
    <s v="Zone A"/>
    <s v="Part-Time"/>
    <s v="Unk"/>
    <m/>
    <x v="0"/>
    <s v="Field Operations"/>
    <d v="1949-09-27T00:00:00"/>
    <x v="2768"/>
    <s v="70-79"/>
    <s v="MA"/>
    <s v="Driller"/>
    <x v="0"/>
    <n v="41302"/>
    <s v="Asian"/>
    <s v="Single"/>
    <s v="Fully Meets"/>
    <n v="3"/>
  </r>
  <r>
    <n v="3398"/>
    <s v="Kyler"/>
    <s v="Cherry"/>
    <d v="2019-11-09T00:00:00"/>
    <x v="467"/>
    <x v="42"/>
    <x v="1"/>
    <x v="0"/>
    <s v="Danielle Hanson"/>
    <s v="kyler.cherry@bilearner.com"/>
    <s v="PL"/>
    <s v="Active"/>
    <s v="Part-Time"/>
    <s v="Zone A"/>
    <s v="Full-Time"/>
    <s v="Retirement"/>
    <s v="Foot station left people foot."/>
    <x v="0"/>
    <s v="General - Con"/>
    <d v="1956-12-11T00:00:00"/>
    <x v="2769"/>
    <s v="60-69"/>
    <s v="MA"/>
    <s v="Technician"/>
    <x v="0"/>
    <n v="63776"/>
    <s v="Other"/>
    <s v="Single"/>
    <s v="Fully Meets"/>
    <n v="3"/>
  </r>
  <r>
    <n v="3399"/>
    <s v="Corinne"/>
    <s v="Reeves"/>
    <d v="2022-06-05T00:00:00"/>
    <x v="393"/>
    <x v="16"/>
    <x v="1"/>
    <x v="0"/>
    <s v="Paige Savage"/>
    <s v="corinne.reeves@bilearner.com"/>
    <s v="NEL"/>
    <s v="Active"/>
    <s v="Full-Time"/>
    <s v="Zone B"/>
    <s v="Full-Time"/>
    <s v="Involuntary"/>
    <s v="Central weight analysis great."/>
    <x v="0"/>
    <s v="Aerial"/>
    <d v="1984-02-25T00:00:00"/>
    <x v="2770"/>
    <s v="40-49"/>
    <s v="MA"/>
    <s v="Lineman"/>
    <x v="0"/>
    <n v="16715"/>
    <s v="White"/>
    <s v="Widowed"/>
    <s v="Fully Meets"/>
    <n v="2"/>
  </r>
  <r>
    <n v="3400"/>
    <s v="Lorenzo"/>
    <s v="Short"/>
    <d v="2021-09-21T00:00:00"/>
    <x v="0"/>
    <x v="0"/>
    <x v="0"/>
    <x v="0"/>
    <s v="Samantha Thomas"/>
    <s v="lorenzo.short@bilearner.com"/>
    <s v="MSC"/>
    <s v="Active"/>
    <s v="Full-Time"/>
    <s v="Zone C"/>
    <s v="Temporary"/>
    <s v="Unk"/>
    <m/>
    <x v="0"/>
    <s v="Shop (Fleet)"/>
    <d v="1970-06-04T00:00:00"/>
    <x v="2771"/>
    <s v="50-59"/>
    <s v="MA"/>
    <s v="Mechanic"/>
    <x v="0"/>
    <n v="90974"/>
    <s v="Black"/>
    <s v="Divorced"/>
    <s v="Fully Meets"/>
    <n v="1"/>
  </r>
  <r>
    <n v="3401"/>
    <s v="Taniya"/>
    <s v="Kane"/>
    <d v="2021-11-10T00:00:00"/>
    <x v="591"/>
    <x v="18"/>
    <x v="1"/>
    <x v="0"/>
    <s v="Scott Powell"/>
    <s v="taniya.kane@bilearner.com"/>
    <s v="EW"/>
    <s v="Leave of Absence"/>
    <s v="Contract"/>
    <s v="Zone A"/>
    <s v="Full-Time"/>
    <s v="Involuntary"/>
    <s v="Think large why many."/>
    <x v="0"/>
    <s v="Field Operations"/>
    <d v="1973-04-11T00:00:00"/>
    <x v="2772"/>
    <s v="50-59"/>
    <s v="MA"/>
    <s v="Laborer"/>
    <x v="1"/>
    <n v="3403"/>
    <s v="Hispanic"/>
    <s v="Married"/>
    <s v="Fully Meets"/>
    <n v="1"/>
  </r>
  <r>
    <n v="3402"/>
    <s v="Nevaeh"/>
    <s v="Mcmillan"/>
    <d v="2021-03-03T00:00:00"/>
    <x v="818"/>
    <x v="10"/>
    <x v="1"/>
    <x v="0"/>
    <s v="Laura Wong"/>
    <s v="nevaeh.mcmillan@bilearner.com"/>
    <s v="CCDR"/>
    <s v="Voluntarily Terminated"/>
    <s v="Part-Time"/>
    <s v="Zone C"/>
    <s v="Full-Time"/>
    <s v="Voluntary"/>
    <s v="Impact voice participant school baby."/>
    <x v="0"/>
    <s v="Field Operations"/>
    <d v="1971-11-30T00:00:00"/>
    <x v="2773"/>
    <s v="50-59"/>
    <s v="MA"/>
    <s v="Engineer"/>
    <x v="1"/>
    <n v="22662"/>
    <s v="Black"/>
    <s v="Single"/>
    <s v="Fully Meets"/>
    <n v="3"/>
  </r>
  <r>
    <n v="3403"/>
    <s v="Dillon"/>
    <s v="Larson"/>
    <d v="2021-02-19T00:00:00"/>
    <x v="819"/>
    <x v="13"/>
    <x v="1"/>
    <x v="0"/>
    <s v="Erin Allen"/>
    <s v="dillon.larson@bilearner.com"/>
    <s v="BPC"/>
    <s v="Voluntarily Terminated"/>
    <s v="Contract"/>
    <s v="Zone A"/>
    <s v="Full-Time"/>
    <s v="Retirement"/>
    <s v="According crime none method effort."/>
    <x v="0"/>
    <s v="Field Operations"/>
    <d v="1975-09-03T00:00:00"/>
    <x v="2774"/>
    <s v="50-59"/>
    <s v="MA"/>
    <s v="Laborer"/>
    <x v="0"/>
    <n v="66066"/>
    <s v="Asian"/>
    <s v="Married"/>
    <s v="Exceeds"/>
    <n v="3"/>
  </r>
  <r>
    <n v="3404"/>
    <s v="Willie"/>
    <s v="Howe"/>
    <d v="2019-04-25T00:00:00"/>
    <x v="14"/>
    <x v="55"/>
    <x v="1"/>
    <x v="0"/>
    <s v="Ivan Bryant"/>
    <s v="willie.howe@bilearner.com"/>
    <s v="PYZ"/>
    <s v="Leave of Absence"/>
    <s v="Part-Time"/>
    <s v="Zone C"/>
    <s v="Full-Time"/>
    <s v="Involuntary"/>
    <s v="Few success street."/>
    <x v="0"/>
    <s v="Field Operations"/>
    <d v="1985-01-20T00:00:00"/>
    <x v="1687"/>
    <s v="40-49"/>
    <s v="MA"/>
    <s v="Driller"/>
    <x v="0"/>
    <n v="58775"/>
    <s v="Other"/>
    <s v="Divorced"/>
    <s v="Fully Meets"/>
    <n v="2"/>
  </r>
  <r>
    <n v="3405"/>
    <s v="Selina"/>
    <s v="Jefferson"/>
    <d v="2020-01-13T00:00:00"/>
    <x v="182"/>
    <x v="42"/>
    <x v="1"/>
    <x v="0"/>
    <s v="Karen Lin"/>
    <s v="selina.jefferson@bilearner.com"/>
    <s v="WBL"/>
    <s v="Leave of Absence"/>
    <s v="Contract"/>
    <s v="Zone B"/>
    <s v="Full-Time"/>
    <s v="Voluntary"/>
    <s v="Often about size today."/>
    <x v="0"/>
    <s v="Field Operations"/>
    <d v="1979-03-02T00:00:00"/>
    <x v="2775"/>
    <s v="40-49"/>
    <s v="MA"/>
    <s v="Engineer"/>
    <x v="0"/>
    <n v="12351"/>
    <s v="White"/>
    <s v="Single"/>
    <s v="Fully Meets"/>
    <n v="1"/>
  </r>
  <r>
    <n v="3406"/>
    <s v="Serenity"/>
    <s v="Montgomery"/>
    <d v="2020-03-25T00:00:00"/>
    <x v="75"/>
    <x v="51"/>
    <x v="1"/>
    <x v="0"/>
    <s v="Tina Munoz"/>
    <s v="serenity.montgomery@bilearner.com"/>
    <s v="NEL"/>
    <s v="Voluntarily Terminated"/>
    <s v="Contract"/>
    <s v="Zone C"/>
    <s v="Temporary"/>
    <s v="Involuntary"/>
    <s v="Politics in foreign up start."/>
    <x v="0"/>
    <s v="Finance &amp; Accounting"/>
    <d v="1955-05-17T00:00:00"/>
    <x v="2776"/>
    <s v="70-79"/>
    <s v="MA"/>
    <s v="Administration"/>
    <x v="0"/>
    <n v="24805"/>
    <s v="Other"/>
    <s v="Single"/>
    <s v="Fully Meets"/>
    <n v="5"/>
  </r>
  <r>
    <n v="3407"/>
    <s v="Kamila"/>
    <s v="Sanders"/>
    <d v="2021-04-15T00:00:00"/>
    <x v="332"/>
    <x v="24"/>
    <x v="1"/>
    <x v="2"/>
    <s v="Aaron Stewart"/>
    <s v="kamila.sanders@bilearner.com"/>
    <s v="WBL"/>
    <s v="Active"/>
    <s v="Part-Time"/>
    <s v="Zone C"/>
    <s v="Temporary"/>
    <s v="Voluntary"/>
    <s v="Maintain behavior project parent particular game."/>
    <x v="0"/>
    <s v="Field Operations"/>
    <d v="1953-02-26T00:00:00"/>
    <x v="2777"/>
    <s v="70-79"/>
    <s v="MA"/>
    <s v="Construction Manager"/>
    <x v="0"/>
    <n v="18000"/>
    <s v="Asian"/>
    <s v="Single"/>
    <s v="Fully Meets"/>
    <n v="5"/>
  </r>
  <r>
    <n v="3408"/>
    <s v="Rose"/>
    <s v="Mcguire"/>
    <d v="2022-12-15T00:00:00"/>
    <x v="219"/>
    <x v="26"/>
    <x v="1"/>
    <x v="2"/>
    <s v="Nicole Holland"/>
    <s v="rose.mcguire@bilearner.com"/>
    <s v="NEL"/>
    <s v="Voluntarily Terminated"/>
    <s v="Contract"/>
    <s v="Zone B"/>
    <s v="Full-Time"/>
    <s v="Resignation"/>
    <s v="Ball while speak. Issue free represent city."/>
    <x v="0"/>
    <s v="Field Operations"/>
    <d v="1965-01-07T00:00:00"/>
    <x v="2778"/>
    <s v="60-69"/>
    <s v="MA"/>
    <s v="Supervisor"/>
    <x v="1"/>
    <n v="67579"/>
    <s v="Asian"/>
    <s v="Divorced"/>
    <s v="Fully Meets"/>
    <n v="3"/>
  </r>
  <r>
    <n v="3409"/>
    <s v="Brenton"/>
    <s v="Zavala"/>
    <d v="2022-10-08T00:00:00"/>
    <x v="403"/>
    <x v="19"/>
    <x v="1"/>
    <x v="2"/>
    <s v="Jonathan Brown"/>
    <s v="brenton.zavala@bilearner.com"/>
    <s v="PL"/>
    <s v="Active"/>
    <s v="Contract"/>
    <s v="Zone B"/>
    <s v="Full-Time"/>
    <s v="Resignation"/>
    <s v="Century risk machine pay car region."/>
    <x v="0"/>
    <s v="Yard (Material Handling)"/>
    <d v="1943-03-15T00:00:00"/>
    <x v="2779"/>
    <s v="80-89"/>
    <s v="MA"/>
    <s v="Laborer"/>
    <x v="1"/>
    <n v="82704"/>
    <s v="Asian"/>
    <s v="Divorced"/>
    <s v="Fully Meets"/>
    <n v="4"/>
  </r>
  <r>
    <n v="3410"/>
    <s v="Laci"/>
    <s v="Klein"/>
    <d v="2018-12-18T00:00:00"/>
    <x v="0"/>
    <x v="0"/>
    <x v="0"/>
    <x v="2"/>
    <s v="Kyle Hicks"/>
    <s v="laci.klein@bilearner.com"/>
    <s v="BPC"/>
    <s v="Active"/>
    <s v="Contract"/>
    <s v="Zone C"/>
    <s v="Temporary"/>
    <s v="Unk"/>
    <m/>
    <x v="0"/>
    <s v="People Services"/>
    <d v="1980-07-07T00:00:00"/>
    <x v="2780"/>
    <s v="40-49"/>
    <s v="MA"/>
    <s v="Manager"/>
    <x v="1"/>
    <n v="41572"/>
    <s v="Hispanic"/>
    <s v="Widowed"/>
    <s v="Fully Meets"/>
    <n v="3"/>
  </r>
  <r>
    <n v="3411"/>
    <s v="Brenda"/>
    <s v="Boone"/>
    <d v="2022-10-06T00:00:00"/>
    <x v="0"/>
    <x v="0"/>
    <x v="0"/>
    <x v="2"/>
    <s v="Howard Ryan"/>
    <s v="brenda.boone@bilearner.com"/>
    <s v="CCDR"/>
    <s v="Active"/>
    <s v="Full-Time"/>
    <s v="Zone B"/>
    <s v="Part-Time"/>
    <s v="Unk"/>
    <m/>
    <x v="0"/>
    <s v="General - Eng"/>
    <d v="1949-03-20T00:00:00"/>
    <x v="2781"/>
    <s v="70-79"/>
    <s v="MA"/>
    <s v="Administrative"/>
    <x v="0"/>
    <n v="24028"/>
    <s v="Asian"/>
    <s v="Single"/>
    <s v="Fully Meets"/>
    <n v="2"/>
  </r>
  <r>
    <n v="3412"/>
    <s v="Andrea"/>
    <s v="Walters"/>
    <d v="2019-12-28T00:00:00"/>
    <x v="0"/>
    <x v="0"/>
    <x v="0"/>
    <x v="2"/>
    <s v="David Abbott"/>
    <s v="andrea.walters@bilearner.com"/>
    <s v="SVG"/>
    <s v="Active"/>
    <s v="Part-Time"/>
    <s v="Zone A"/>
    <s v="Full-Time"/>
    <s v="Unk"/>
    <m/>
    <x v="0"/>
    <s v="Shop (Fleet)"/>
    <d v="1991-03-20T00:00:00"/>
    <x v="2782"/>
    <s v="30-39"/>
    <s v="MA"/>
    <s v="Mechanic"/>
    <x v="0"/>
    <n v="68155"/>
    <s v="White"/>
    <s v="Divorced"/>
    <s v="Exceeds"/>
    <n v="3"/>
  </r>
  <r>
    <n v="3413"/>
    <s v="Jovanny"/>
    <s v="Matthews"/>
    <d v="2019-11-25T00:00:00"/>
    <x v="0"/>
    <x v="0"/>
    <x v="0"/>
    <x v="2"/>
    <s v="Jackson Ward"/>
    <s v="jovanny.matthews@bilearner.com"/>
    <s v="EW"/>
    <s v="Active"/>
    <s v="Contract"/>
    <s v="Zone B"/>
    <s v="Temporary"/>
    <s v="Unk"/>
    <m/>
    <x v="0"/>
    <s v="Field Operations"/>
    <d v="1962-12-15T00:00:00"/>
    <x v="2783"/>
    <s v="60-69"/>
    <s v="MA"/>
    <s v="Laborer"/>
    <x v="0"/>
    <n v="74549"/>
    <s v="White"/>
    <s v="Single"/>
    <s v="Fully Meets"/>
    <n v="5"/>
  </r>
  <r>
    <n v="3414"/>
    <s v="Hunter"/>
    <s v="Silva"/>
    <d v="2022-06-03T00:00:00"/>
    <x v="0"/>
    <x v="0"/>
    <x v="0"/>
    <x v="0"/>
    <s v="Brandi Clark"/>
    <s v="hunter.silva@bilearner.com"/>
    <s v="MSC"/>
    <s v="Active"/>
    <s v="Contract"/>
    <s v="Zone C"/>
    <s v="Temporary"/>
    <s v="Unk"/>
    <m/>
    <x v="0"/>
    <s v="General - Con"/>
    <d v="1998-05-04T00:00:00"/>
    <x v="2784"/>
    <s v="20-29"/>
    <s v="MA"/>
    <s v="Foreman"/>
    <x v="0"/>
    <n v="44418"/>
    <s v="Hispanic"/>
    <s v="Married"/>
    <s v="Exceeds"/>
    <n v="3"/>
  </r>
  <r>
    <n v="3415"/>
    <s v="Julien"/>
    <s v="Cisneros"/>
    <d v="2022-09-09T00:00:00"/>
    <x v="242"/>
    <x v="4"/>
    <x v="1"/>
    <x v="0"/>
    <s v="Jerry Johnson"/>
    <s v="julien.cisneros@bilearner.com"/>
    <s v="TNS"/>
    <s v="Voluntarily Terminated"/>
    <s v="Full-Time"/>
    <s v="Zone A"/>
    <s v="Part-Time"/>
    <s v="Retirement"/>
    <s v="Lay focus soldier federal short."/>
    <x v="0"/>
    <s v="Splicing"/>
    <d v="1974-10-14T00:00:00"/>
    <x v="2785"/>
    <s v="50-59"/>
    <s v="MA"/>
    <s v="Driver"/>
    <x v="1"/>
    <n v="23971"/>
    <s v="Hispanic"/>
    <s v="Widowed"/>
    <s v="Fully Meets"/>
    <n v="3"/>
  </r>
  <r>
    <n v="3416"/>
    <s v="Aron"/>
    <s v="Waters"/>
    <d v="2020-10-02T00:00:00"/>
    <x v="0"/>
    <x v="0"/>
    <x v="0"/>
    <x v="0"/>
    <s v="Amanda Fisher"/>
    <s v="aron.waters@bilearner.com"/>
    <s v="BPC"/>
    <s v="Active"/>
    <s v="Full-Time"/>
    <s v="Zone B"/>
    <s v="Part-Time"/>
    <s v="Unk"/>
    <m/>
    <x v="0"/>
    <s v="Finance &amp; Accounting"/>
    <d v="1992-12-18T00:00:00"/>
    <x v="2786"/>
    <s v="30-39"/>
    <s v="MA"/>
    <s v="Director"/>
    <x v="1"/>
    <n v="46381"/>
    <s v="Asian"/>
    <s v="Married"/>
    <s v="Fully Meets"/>
    <n v="2"/>
  </r>
  <r>
    <n v="3417"/>
    <s v="Brayden"/>
    <s v="Singh"/>
    <d v="2022-02-07T00:00:00"/>
    <x v="0"/>
    <x v="0"/>
    <x v="0"/>
    <x v="0"/>
    <s v="Clayton Davis"/>
    <s v="brayden.singh@bilearner.com"/>
    <s v="CCDR"/>
    <s v="Active"/>
    <s v="Part-Time"/>
    <s v="Zone A"/>
    <s v="Part-Time"/>
    <s v="Unk"/>
    <m/>
    <x v="0"/>
    <s v="Splicing"/>
    <d v="2000-09-26T00:00:00"/>
    <x v="2787"/>
    <s v="20-29"/>
    <s v="MA"/>
    <s v="Splicer"/>
    <x v="0"/>
    <n v="71282"/>
    <s v="Other"/>
    <s v="Widowed"/>
    <s v="Fully Meets"/>
    <n v="1"/>
  </r>
  <r>
    <n v="3418"/>
    <s v="Karma"/>
    <s v="Palmer"/>
    <d v="2022-10-14T00:00:00"/>
    <x v="0"/>
    <x v="0"/>
    <x v="0"/>
    <x v="0"/>
    <s v="Nicholas Price"/>
    <s v="karma.palmer@bilearner.com"/>
    <s v="EW"/>
    <s v="Active"/>
    <s v="Part-Time"/>
    <s v="Zone B"/>
    <s v="Temporary"/>
    <s v="Unk"/>
    <m/>
    <x v="0"/>
    <s v="General - Con"/>
    <d v="1996-08-12T00:00:00"/>
    <x v="31"/>
    <s v="20-29"/>
    <s v="MA"/>
    <s v="Coordinator"/>
    <x v="0"/>
    <n v="40277"/>
    <s v="Asian"/>
    <s v="Widowed"/>
    <s v="Fully Meets"/>
    <n v="4"/>
  </r>
  <r>
    <n v="3419"/>
    <s v="Stanley"/>
    <s v="Reyes"/>
    <d v="2019-10-14T00:00:00"/>
    <x v="0"/>
    <x v="0"/>
    <x v="0"/>
    <x v="0"/>
    <s v="Miss Sandra Mckinney"/>
    <s v="stanley.reyes@bilearner.com"/>
    <s v="MSC"/>
    <s v="Active"/>
    <s v="Contract"/>
    <s v="Zone C"/>
    <s v="Temporary"/>
    <s v="Unk"/>
    <m/>
    <x v="0"/>
    <s v="General - Con"/>
    <d v="1952-12-05T00:00:00"/>
    <x v="2788"/>
    <s v="70-79"/>
    <s v="MA"/>
    <s v="Foreman"/>
    <x v="0"/>
    <n v="39578"/>
    <s v="Black"/>
    <s v="Divorced"/>
    <s v="Fully Meets"/>
    <n v="2"/>
  </r>
  <r>
    <n v="3420"/>
    <s v="Levi"/>
    <s v="Hayden"/>
    <d v="2020-10-10T00:00:00"/>
    <x v="570"/>
    <x v="37"/>
    <x v="1"/>
    <x v="0"/>
    <s v="Lynn Smith"/>
    <s v="levi.hayden@bilearner.com"/>
    <s v="NEL"/>
    <s v="Active"/>
    <s v="Contract"/>
    <s v="Zone A"/>
    <s v="Full-Time"/>
    <s v="Voluntary"/>
    <s v="Reason stock professional clear allow two town."/>
    <x v="0"/>
    <s v="Field Operations"/>
    <d v="1944-08-10T00:00:00"/>
    <x v="2789"/>
    <s v="80-89"/>
    <s v="MA"/>
    <s v="Laborer"/>
    <x v="0"/>
    <n v="18079"/>
    <s v="Other"/>
    <s v="Married"/>
    <s v="Fully Meets"/>
    <n v="2"/>
  </r>
  <r>
    <n v="3421"/>
    <s v="Brenden"/>
    <s v="Leach"/>
    <d v="2022-05-09T00:00:00"/>
    <x v="684"/>
    <x v="26"/>
    <x v="1"/>
    <x v="0"/>
    <s v="Donna Lawson"/>
    <s v="brenden.leach@bilearner.com"/>
    <s v="PL"/>
    <s v="Active"/>
    <s v="Part-Time"/>
    <s v="Zone A"/>
    <s v="Part-Time"/>
    <s v="Retirement"/>
    <s v="Man the newspaper performance."/>
    <x v="0"/>
    <s v="Wireless"/>
    <d v="1959-06-11T00:00:00"/>
    <x v="1870"/>
    <s v="60-69"/>
    <s v="MA"/>
    <s v="Foreman"/>
    <x v="0"/>
    <n v="57340"/>
    <s v="Other"/>
    <s v="Divorced"/>
    <s v="Fully Meets"/>
    <n v="1"/>
  </r>
  <r>
    <n v="3422"/>
    <s v="Jakobe"/>
    <s v="Erickson"/>
    <d v="2022-06-22T00:00:00"/>
    <x v="712"/>
    <x v="21"/>
    <x v="1"/>
    <x v="0"/>
    <s v="Bethany Carter"/>
    <s v="jakobe.erickson@bilearner.com"/>
    <s v="PYZ"/>
    <s v="Leave of Absence"/>
    <s v="Part-Time"/>
    <s v="Zone C"/>
    <s v="Part-Time"/>
    <s v="Retirement"/>
    <s v="In forget fast."/>
    <x v="0"/>
    <s v="Engineers"/>
    <d v="1998-06-23T00:00:00"/>
    <x v="2790"/>
    <s v="20-29"/>
    <s v="MA"/>
    <s v="Model Assistant"/>
    <x v="0"/>
    <n v="44500"/>
    <s v="Other"/>
    <s v="Widowed"/>
    <s v="Fully Meets"/>
    <n v="3"/>
  </r>
  <r>
    <n v="3423"/>
    <s v="Adyson"/>
    <s v="Strickland"/>
    <d v="2020-12-28T00:00:00"/>
    <x v="0"/>
    <x v="0"/>
    <x v="0"/>
    <x v="0"/>
    <s v="Caroline Harris"/>
    <s v="adyson.strickland@bilearner.com"/>
    <s v="SVG"/>
    <s v="Active"/>
    <s v="Part-Time"/>
    <s v="Zone A"/>
    <s v="Full-Time"/>
    <s v="Unk"/>
    <m/>
    <x v="0"/>
    <s v="Engineers"/>
    <d v="2001-06-10T00:00:00"/>
    <x v="2791"/>
    <s v="20-29"/>
    <s v="MA"/>
    <s v="Engineer"/>
    <x v="1"/>
    <n v="35444"/>
    <s v="Black"/>
    <s v="Widowed"/>
    <s v="Fully Meets"/>
    <n v="3"/>
  </r>
  <r>
    <n v="3424"/>
    <s v="Annabel"/>
    <s v="Wilkins"/>
    <d v="2020-12-09T00:00:00"/>
    <x v="820"/>
    <x v="23"/>
    <x v="1"/>
    <x v="0"/>
    <s v="Mr. James Castillo"/>
    <s v="annabel.wilkins@bilearner.com"/>
    <s v="TNS"/>
    <s v="Voluntarily Terminated"/>
    <s v="Contract"/>
    <s v="Zone B"/>
    <s v="Temporary"/>
    <s v="Involuntary"/>
    <s v="Smile high bar white spend forget choice near."/>
    <x v="0"/>
    <s v="Wireline Construction"/>
    <d v="1997-01-27T00:00:00"/>
    <x v="2792"/>
    <s v="20-29"/>
    <s v="MA"/>
    <s v="Laborer"/>
    <x v="1"/>
    <n v="6608"/>
    <s v="White"/>
    <s v="Single"/>
    <s v="Fully Meets"/>
    <n v="2"/>
  </r>
  <r>
    <n v="3425"/>
    <s v="Kendra"/>
    <s v="Braun"/>
    <d v="2019-05-28T00:00:00"/>
    <x v="313"/>
    <x v="41"/>
    <x v="1"/>
    <x v="0"/>
    <s v="Michael Woods"/>
    <s v="kendra.braun@bilearner.com"/>
    <s v="WBL"/>
    <s v="Voluntarily Terminated"/>
    <s v="Contract"/>
    <s v="Zone B"/>
    <s v="Full-Time"/>
    <s v="Resignation"/>
    <s v="Fine expect election either turn."/>
    <x v="0"/>
    <s v="Aerial"/>
    <d v="1954-05-28T00:00:00"/>
    <x v="2793"/>
    <s v="70-79"/>
    <s v="MA"/>
    <s v="Foreman"/>
    <x v="0"/>
    <n v="3807"/>
    <s v="Hispanic"/>
    <s v="Divorced"/>
    <s v="Fully Meets"/>
    <n v="2"/>
  </r>
  <r>
    <n v="3426"/>
    <s v="Chace"/>
    <s v="Kerr"/>
    <d v="2022-04-27T00:00:00"/>
    <x v="0"/>
    <x v="0"/>
    <x v="0"/>
    <x v="0"/>
    <s v="Javier Mccall"/>
    <s v="chace.kerr@bilearner.com"/>
    <s v="BPC"/>
    <s v="Active"/>
    <s v="Full-Time"/>
    <s v="Zone B"/>
    <s v="Temporary"/>
    <s v="Unk"/>
    <m/>
    <x v="0"/>
    <s v="Field Operations"/>
    <d v="1990-09-11T00:00:00"/>
    <x v="2794"/>
    <s v="30-39"/>
    <s v="MA"/>
    <s v="Warehouse Technician"/>
    <x v="0"/>
    <n v="57487"/>
    <s v="White"/>
    <s v="Married"/>
    <s v="Fully Meets"/>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n v="3433"/>
    <s v="Latia"/>
    <s v="Costa"/>
    <d v="2022-04-06T00:00:00"/>
    <d v="2023-07-03T00:00:00"/>
    <n v="14"/>
    <s v="Attrition"/>
    <x v="0"/>
    <s v="Jacob Braun"/>
    <s v="latia.costa@bilearner.com"/>
    <s v="WBL"/>
    <s v="Active"/>
    <x v="0"/>
    <x v="0"/>
    <x v="0"/>
    <x v="0"/>
    <s v="Me see picture nature degree benefit."/>
    <x v="0"/>
    <s v="General - Eng"/>
    <d v="1942-07-01T00:00:00"/>
    <n v="83.469444444444449"/>
    <x v="0"/>
    <s v="CA"/>
    <s v="Technician"/>
    <x v="0"/>
    <n v="90007"/>
    <x v="0"/>
    <x v="0"/>
    <s v="Exceeds"/>
    <n v="4"/>
  </r>
  <r>
    <n v="3434"/>
    <s v="Sharlene"/>
    <s v="Terry"/>
    <d v="2020-11-06T00:00:00"/>
    <d v="2023-01-29T00:00:00"/>
    <n v="26"/>
    <s v="Attrition"/>
    <x v="0"/>
    <s v="Tracy Marquez"/>
    <s v="sharlene.terry@bilearner.com"/>
    <s v="CCDR"/>
    <s v="Active"/>
    <x v="1"/>
    <x v="1"/>
    <x v="1"/>
    <x v="0"/>
    <s v="Blue community type skill story."/>
    <x v="0"/>
    <s v="Engineers"/>
    <d v="1957-03-07T00:00:00"/>
    <n v="68.786111111111111"/>
    <x v="1"/>
    <s v="OR"/>
    <s v="Engineer"/>
    <x v="0"/>
    <n v="97756"/>
    <x v="1"/>
    <x v="0"/>
    <s v="Fully Meets"/>
    <n v="2"/>
  </r>
  <r>
    <n v="3436"/>
    <s v="Joseph"/>
    <s v="Martins"/>
    <d v="2022-01-21T00:00:00"/>
    <d v="2023-06-29T00:00:00"/>
    <n v="17"/>
    <s v="Attrition"/>
    <x v="0"/>
    <s v="George Jenkins"/>
    <s v="joseph.martins@bilearner.com"/>
    <s v="BPC"/>
    <s v="Active"/>
    <x v="2"/>
    <x v="0"/>
    <x v="0"/>
    <x v="1"/>
    <s v="Summer personal bag."/>
    <x v="0"/>
    <s v="Engineers"/>
    <d v="1949-11-11T00:00:00"/>
    <n v="76.108333333333334"/>
    <x v="2"/>
    <s v="TX"/>
    <s v="Engineer"/>
    <x v="1"/>
    <n v="78207"/>
    <x v="2"/>
    <x v="1"/>
    <s v="Fully Meets"/>
    <n v="5"/>
  </r>
  <r>
    <n v="3438"/>
    <s v="Dheepa"/>
    <s v="Nguyen"/>
    <d v="2018-08-10T00:00:00"/>
    <d v="2019-11-04T00:00:00"/>
    <n v="14"/>
    <s v="Attrition"/>
    <x v="0"/>
    <s v="Brian Miller"/>
    <s v="dheepa.nguyen@bilearner.com"/>
    <s v="MSC"/>
    <s v="Active"/>
    <x v="0"/>
    <x v="1"/>
    <x v="0"/>
    <x v="2"/>
    <s v="Alone once than. More condition pay far."/>
    <x v="0"/>
    <s v="General - Con"/>
    <d v="1948-04-06T00:00:00"/>
    <n v="77.705555555555549"/>
    <x v="2"/>
    <s v="GA"/>
    <s v="Technician"/>
    <x v="0"/>
    <n v="30428"/>
    <x v="2"/>
    <x v="2"/>
    <s v="Fully Meets"/>
    <n v="3"/>
  </r>
  <r>
    <n v="3439"/>
    <s v="Bartholemew"/>
    <s v="Khemmich"/>
    <d v="2022-05-25T00:00:00"/>
    <d v="2022-11-27T00:00:00"/>
    <n v="6"/>
    <s v="Attrition"/>
    <x v="0"/>
    <s v="Charles Parks"/>
    <s v="bartholemew.khemmich@bilearner.com"/>
    <s v="EW"/>
    <s v="Active"/>
    <x v="0"/>
    <x v="2"/>
    <x v="0"/>
    <x v="0"/>
    <s v="Foot in theory minute recognize test."/>
    <x v="0"/>
    <s v="Splicing"/>
    <d v="1981-11-24T00:00:00"/>
    <n v="44.072222222222223"/>
    <x v="3"/>
    <s v="CO"/>
    <s v="Splicer"/>
    <x v="1"/>
    <n v="80820"/>
    <x v="3"/>
    <x v="3"/>
    <s v="Fully Meets"/>
    <n v="3"/>
  </r>
  <r>
    <n v="3440"/>
    <s v="Xana"/>
    <s v="Potts"/>
    <d v="2019-12-05T00:00:00"/>
    <d v="2023-02-17T00:00:00"/>
    <n v="38"/>
    <s v="Attrition"/>
    <x v="0"/>
    <s v="Gregory Walker"/>
    <s v="xana.potts@bilearner.com"/>
    <s v="CCDR"/>
    <s v="Active"/>
    <x v="1"/>
    <x v="2"/>
    <x v="1"/>
    <x v="1"/>
    <s v="Degree wish science when thing week old."/>
    <x v="0"/>
    <s v="Finance &amp; Accounting"/>
    <d v="1951-11-06T00:00:00"/>
    <n v="74.12222222222222"/>
    <x v="2"/>
    <s v="KY"/>
    <s v="Controller"/>
    <x v="0"/>
    <n v="40220"/>
    <x v="1"/>
    <x v="0"/>
    <s v="Fully Meets"/>
    <n v="3"/>
  </r>
  <r>
    <n v="3442"/>
    <s v="Kaylah"/>
    <s v="Moon"/>
    <d v="2019-07-09T00:00:00"/>
    <d v="2022-06-16T00:00:00"/>
    <n v="35"/>
    <s v="Attrition"/>
    <x v="0"/>
    <s v="Ashley Scott"/>
    <s v="kaylah.moon@bilearner.com"/>
    <s v="PYZ"/>
    <s v="Active"/>
    <x v="0"/>
    <x v="2"/>
    <x v="1"/>
    <x v="2"/>
    <s v="Fear particular method stage."/>
    <x v="1"/>
    <s v="Field Operations"/>
    <d v="1952-11-24T00:00:00"/>
    <n v="73.072222222222223"/>
    <x v="2"/>
    <s v="MA"/>
    <s v="Laborer"/>
    <x v="1"/>
    <n v="2810"/>
    <x v="4"/>
    <x v="3"/>
    <s v="Exceeds"/>
    <n v="2"/>
  </r>
  <r>
    <n v="3443"/>
    <s v="Kristen"/>
    <s v="Tate"/>
    <d v="2021-04-05T00:00:00"/>
    <d v="2023-05-12T00:00:00"/>
    <n v="25"/>
    <s v="Attrition"/>
    <x v="0"/>
    <s v="Lauren Jones"/>
    <s v="kristen.tate@bilearner.com"/>
    <s v="WBL"/>
    <s v="Active"/>
    <x v="0"/>
    <x v="1"/>
    <x v="2"/>
    <x v="3"/>
    <s v="Wall body wonder successful."/>
    <x v="1"/>
    <s v="Project Management - Con"/>
    <d v="1994-04-08T00:00:00"/>
    <n v="31.7"/>
    <x v="4"/>
    <s v="KY"/>
    <s v="Coordinator"/>
    <x v="1"/>
    <n v="2621"/>
    <x v="2"/>
    <x v="1"/>
    <s v="Fully Meets"/>
    <n v="3"/>
  </r>
  <r>
    <n v="3444"/>
    <s v="Bobby"/>
    <s v="Rodgers"/>
    <d v="2021-11-28T00:00:00"/>
    <d v="2022-02-04T00:00:00"/>
    <n v="2"/>
    <s v="Attrition"/>
    <x v="0"/>
    <s v="Matthew Jackson"/>
    <s v="bobby.rodgers@bilearner.com"/>
    <s v="NEL"/>
    <s v="Active"/>
    <x v="1"/>
    <x v="2"/>
    <x v="2"/>
    <x v="3"/>
    <s v="Visit foot nearly radio treatment."/>
    <x v="0"/>
    <s v="Engineers"/>
    <d v="1983-11-15T00:00:00"/>
    <n v="42.097222222222221"/>
    <x v="3"/>
    <s v="KY"/>
    <s v="Director"/>
    <x v="1"/>
    <n v="44553"/>
    <x v="3"/>
    <x v="1"/>
    <s v="Fully Meets"/>
    <n v="3"/>
  </r>
  <r>
    <n v="3447"/>
    <s v="Mariela"/>
    <s v="Schultz"/>
    <d v="2020-05-26T00:00:00"/>
    <d v="2023-06-18T00:00:00"/>
    <n v="36"/>
    <s v="Attrition"/>
    <x v="0"/>
    <s v="Michelle Evans MD"/>
    <s v="mariela.schultz@bilearner.com"/>
    <s v="CCDR"/>
    <s v="Future Start"/>
    <x v="2"/>
    <x v="1"/>
    <x v="2"/>
    <x v="0"/>
    <s v="Unit pass office southern break one."/>
    <x v="0"/>
    <s v="General - Con"/>
    <d v="1964-02-17T00:00:00"/>
    <n v="61.841666666666669"/>
    <x v="1"/>
    <s v="TX"/>
    <s v="Technician"/>
    <x v="0"/>
    <n v="43481"/>
    <x v="2"/>
    <x v="1"/>
    <s v="Fully Meets"/>
    <n v="3"/>
  </r>
  <r>
    <n v="3448"/>
    <s v="Angela"/>
    <s v="Molina"/>
    <d v="2019-10-01T00:00:00"/>
    <d v="2020-11-06T00:00:00"/>
    <n v="13"/>
    <s v="Attrition"/>
    <x v="0"/>
    <s v="Patricia Cook"/>
    <s v="angela.molina@bilearner.com"/>
    <s v="SVG"/>
    <s v="Future Start"/>
    <x v="0"/>
    <x v="2"/>
    <x v="0"/>
    <x v="2"/>
    <s v="List class mind."/>
    <x v="0"/>
    <s v="Engineers"/>
    <d v="1958-05-12T00:00:00"/>
    <n v="67.605555555555554"/>
    <x v="1"/>
    <s v="TX"/>
    <s v="Specialist"/>
    <x v="1"/>
    <n v="50705"/>
    <x v="2"/>
    <x v="1"/>
    <s v="Fully Meets"/>
    <n v="3"/>
  </r>
  <r>
    <n v="3449"/>
    <s v="Gerald"/>
    <s v="Preston"/>
    <d v="2023-05-10T00:00:00"/>
    <d v="2023-05-27T00:00:00"/>
    <n v="0"/>
    <s v="Attrition"/>
    <x v="0"/>
    <s v="Ashley Reeves"/>
    <s v="gerald.preston@bilearner.com"/>
    <s v="EW"/>
    <s v="Future Start"/>
    <x v="1"/>
    <x v="0"/>
    <x v="0"/>
    <x v="0"/>
    <s v="Price third parent evening."/>
    <x v="0"/>
    <s v="General - Eng"/>
    <d v="1992-09-18T00:00:00"/>
    <n v="33.255555555555553"/>
    <x v="4"/>
    <s v="CO"/>
    <s v="Technician"/>
    <x v="1"/>
    <n v="5168"/>
    <x v="4"/>
    <x v="3"/>
    <s v="Fully Meets"/>
    <n v="5"/>
  </r>
  <r>
    <n v="3450"/>
    <s v="Reilly"/>
    <s v="Moyer"/>
    <d v="2020-09-01T00:00:00"/>
    <d v="2022-12-04T00:00:00"/>
    <n v="27"/>
    <s v="Attrition"/>
    <x v="0"/>
    <s v="Stanley Harvey"/>
    <s v="reilly.moyer@bilearner.com"/>
    <s v="MSC"/>
    <s v="Active"/>
    <x v="1"/>
    <x v="1"/>
    <x v="0"/>
    <x v="1"/>
    <s v="Cause military a sense. Doctor property may."/>
    <x v="0"/>
    <s v="Field Operations"/>
    <d v="1994-08-11T00:00:00"/>
    <n v="31.358333333333334"/>
    <x v="4"/>
    <s v="CO"/>
    <s v="Operator"/>
    <x v="1"/>
    <n v="11765"/>
    <x v="3"/>
    <x v="3"/>
    <s v="Exceeds"/>
    <n v="2"/>
  </r>
  <r>
    <n v="3451"/>
    <s v="Carlee"/>
    <s v="French"/>
    <d v="2021-02-18T00:00:00"/>
    <d v="2022-11-11T00:00:00"/>
    <n v="20"/>
    <s v="Attrition"/>
    <x v="0"/>
    <s v="Michael Bradshaw"/>
    <s v="carlee.french@bilearner.com"/>
    <s v="TNS"/>
    <s v="Active"/>
    <x v="1"/>
    <x v="1"/>
    <x v="1"/>
    <x v="3"/>
    <s v="Station another son positive."/>
    <x v="0"/>
    <s v="General - Con"/>
    <d v="1968-01-15T00:00:00"/>
    <n v="57.930555555555557"/>
    <x v="5"/>
    <s v="CO"/>
    <s v="Technician"/>
    <x v="1"/>
    <n v="71071"/>
    <x v="3"/>
    <x v="0"/>
    <s v="Exceeds"/>
    <n v="3"/>
  </r>
  <r>
    <n v="3455"/>
    <s v="Charity"/>
    <s v="Miranda"/>
    <d v="2021-06-29T00:00:00"/>
    <d v="2022-07-05T00:00:00"/>
    <n v="12"/>
    <s v="Attrition"/>
    <x v="0"/>
    <s v="Daniel Rodriguez"/>
    <s v="charity.miranda@bilearner.com"/>
    <s v="WBL"/>
    <s v="Active"/>
    <x v="0"/>
    <x v="1"/>
    <x v="0"/>
    <x v="1"/>
    <s v="Pm local take example fund. Small heavy listen."/>
    <x v="0"/>
    <s v="Project Management - Eng"/>
    <d v="1999-01-18T00:00:00"/>
    <n v="26.922222222222221"/>
    <x v="6"/>
    <s v="KY"/>
    <s v="Manager"/>
    <x v="1"/>
    <n v="3763"/>
    <x v="3"/>
    <x v="1"/>
    <s v="Exceeds"/>
    <n v="4"/>
  </r>
  <r>
    <n v="3458"/>
    <s v="Cory"/>
    <s v="Robinson"/>
    <d v="2022-04-28T00:00:00"/>
    <d v="2023-05-24T00:00:00"/>
    <n v="12"/>
    <s v="Attrition"/>
    <x v="0"/>
    <s v="Elizabeth Anderson"/>
    <s v="cory.robinson@bilearner.com"/>
    <s v="BPC"/>
    <s v="Future Start"/>
    <x v="1"/>
    <x v="2"/>
    <x v="1"/>
    <x v="3"/>
    <s v="Several young whether that expert."/>
    <x v="0"/>
    <s v="Field Operations"/>
    <d v="1996-08-12T00:00:00"/>
    <n v="29.355555555555554"/>
    <x v="6"/>
    <s v="TX"/>
    <s v="Laborer"/>
    <x v="0"/>
    <n v="5194"/>
    <x v="0"/>
    <x v="3"/>
    <s v="Needs Improvement"/>
    <n v="3"/>
  </r>
  <r>
    <n v="3459"/>
    <s v="Saniya"/>
    <s v="Yu"/>
    <d v="2021-04-18T00:00:00"/>
    <d v="2022-06-21T00:00:00"/>
    <n v="14"/>
    <s v="Attrition"/>
    <x v="0"/>
    <s v="Erin Bailey"/>
    <s v="saniya.yu@bilearner.com"/>
    <s v="CCDR"/>
    <s v="Future Start"/>
    <x v="2"/>
    <x v="2"/>
    <x v="1"/>
    <x v="2"/>
    <s v="Science end approach democratic treatment."/>
    <x v="0"/>
    <s v="General - Con"/>
    <d v="1944-02-09T00:00:00"/>
    <n v="81.863888888888894"/>
    <x v="0"/>
    <s v="TX"/>
    <s v="Splicer"/>
    <x v="1"/>
    <n v="8779"/>
    <x v="4"/>
    <x v="1"/>
    <s v="Exceeds"/>
    <n v="2"/>
  </r>
  <r>
    <n v="3461"/>
    <s v="Lincoln"/>
    <s v="Compton"/>
    <d v="2019-07-18T00:00:00"/>
    <d v="2021-10-01T00:00:00"/>
    <n v="26"/>
    <s v="Attrition"/>
    <x v="0"/>
    <s v="Tammy Conner"/>
    <s v="lincoln.compton@bilearner.com"/>
    <s v="EW"/>
    <s v="Future Start"/>
    <x v="0"/>
    <x v="1"/>
    <x v="2"/>
    <x v="1"/>
    <s v="Base scene central unit per argue. Might last of."/>
    <x v="0"/>
    <s v="General - Con"/>
    <d v="1997-12-29T00:00:00"/>
    <n v="27.975000000000001"/>
    <x v="6"/>
    <s v="CO"/>
    <s v="Foreman"/>
    <x v="1"/>
    <n v="78046"/>
    <x v="0"/>
    <x v="2"/>
    <s v="Needs Improvement"/>
    <n v="1"/>
  </r>
  <r>
    <n v="3462"/>
    <s v="Aliana"/>
    <s v="Nolan"/>
    <d v="2018-09-13T00:00:00"/>
    <d v="2021-09-17T00:00:00"/>
    <n v="36"/>
    <s v="Attrition"/>
    <x v="0"/>
    <s v="Brianna Mathews"/>
    <s v="aliana.nolan@bilearner.com"/>
    <s v="MSC"/>
    <s v="Active"/>
    <x v="1"/>
    <x v="2"/>
    <x v="1"/>
    <x v="0"/>
    <s v="Yourself book budget product."/>
    <x v="0"/>
    <s v="Field Operations"/>
    <d v="1942-08-09T00:00:00"/>
    <n v="83.363888888888894"/>
    <x v="0"/>
    <s v="CO"/>
    <s v="Coordinator"/>
    <x v="1"/>
    <n v="27270"/>
    <x v="0"/>
    <x v="0"/>
    <s v="Needs Improvement"/>
    <n v="3"/>
  </r>
  <r>
    <n v="3463"/>
    <s v="Kayden"/>
    <s v="Dodson"/>
    <d v="2020-04-30T00:00:00"/>
    <d v="2021-07-18T00:00:00"/>
    <n v="14"/>
    <s v="Attrition"/>
    <x v="0"/>
    <s v="Jessica Peters"/>
    <s v="kayden.dodson@bilearner.com"/>
    <s v="TNS"/>
    <s v="Active"/>
    <x v="2"/>
    <x v="2"/>
    <x v="0"/>
    <x v="2"/>
    <s v="Paper can score else investment."/>
    <x v="0"/>
    <s v="Field Operations"/>
    <d v="1951-06-21T00:00:00"/>
    <n v="74.49722222222222"/>
    <x v="2"/>
    <s v="IN"/>
    <s v="Tower Hand"/>
    <x v="1"/>
    <n v="12703"/>
    <x v="0"/>
    <x v="3"/>
    <s v="Fully Meets"/>
    <n v="1"/>
  </r>
  <r>
    <n v="3464"/>
    <s v="James"/>
    <s v="Duke"/>
    <d v="2018-12-03T00:00:00"/>
    <d v="2022-09-09T00:00:00"/>
    <n v="45"/>
    <s v="Attrition"/>
    <x v="0"/>
    <s v="Mark Harris"/>
    <s v="james.duke@bilearner.com"/>
    <s v="PYZ"/>
    <s v="Active"/>
    <x v="1"/>
    <x v="0"/>
    <x v="1"/>
    <x v="0"/>
    <s v="Stuff different color how."/>
    <x v="0"/>
    <s v="Shop (Fleet)"/>
    <d v="1998-06-17T00:00:00"/>
    <n v="27.508333333333333"/>
    <x v="6"/>
    <s v="MA"/>
    <s v="Mechanic"/>
    <x v="1"/>
    <n v="66835"/>
    <x v="4"/>
    <x v="1"/>
    <s v="Needs Improvement"/>
    <n v="5"/>
  </r>
  <r>
    <n v="3466"/>
    <s v="Clayton"/>
    <s v="Walker"/>
    <d v="2022-04-13T00:00:00"/>
    <d v="2023-04-10T00:00:00"/>
    <n v="11"/>
    <s v="Attrition"/>
    <x v="0"/>
    <s v="Jon Holden"/>
    <s v="clayton.walker@bilearner.com"/>
    <s v="PYZ"/>
    <s v="Active"/>
    <x v="2"/>
    <x v="1"/>
    <x v="1"/>
    <x v="2"/>
    <s v="Sign figure employee card education."/>
    <x v="1"/>
    <s v="Aerial"/>
    <d v="1979-01-26T00:00:00"/>
    <n v="46.9"/>
    <x v="3"/>
    <s v="KY"/>
    <s v="Supervisor"/>
    <x v="1"/>
    <n v="64288"/>
    <x v="3"/>
    <x v="2"/>
    <s v="Exceeds"/>
    <n v="4"/>
  </r>
  <r>
    <n v="3469"/>
    <s v="Ryland"/>
    <s v="Shepherd"/>
    <d v="2020-07-29T00:00:00"/>
    <d v="2023-01-05T00:00:00"/>
    <n v="29"/>
    <s v="Attrition"/>
    <x v="0"/>
    <s v="James Berry"/>
    <s v="ryland.shepherd@bilearner.com"/>
    <s v="PL"/>
    <s v="Future Start"/>
    <x v="1"/>
    <x v="0"/>
    <x v="1"/>
    <x v="1"/>
    <s v="Right cut matter arrive difference."/>
    <x v="0"/>
    <s v="Field Operations"/>
    <d v="1945-02-21T00:00:00"/>
    <n v="80.830555555555549"/>
    <x v="0"/>
    <s v="TX"/>
    <s v="Driver"/>
    <x v="0"/>
    <n v="81905"/>
    <x v="2"/>
    <x v="0"/>
    <s v="Needs Improvement"/>
    <n v="3"/>
  </r>
  <r>
    <n v="3470"/>
    <s v="Esteban"/>
    <s v="Gilbert"/>
    <d v="2018-11-14T00:00:00"/>
    <d v="2019-10-28T00:00:00"/>
    <n v="11"/>
    <s v="Attrition"/>
    <x v="0"/>
    <s v="Gail Ali"/>
    <s v="esteban.gilbert@bilearner.com"/>
    <s v="BPC"/>
    <s v="Future Start"/>
    <x v="1"/>
    <x v="1"/>
    <x v="2"/>
    <x v="2"/>
    <s v="Speak professor statement result."/>
    <x v="0"/>
    <s v="Field Operations"/>
    <d v="1997-05-31T00:00:00"/>
    <n v="28.555555555555557"/>
    <x v="6"/>
    <s v="TX"/>
    <s v="Technician"/>
    <x v="0"/>
    <n v="12491"/>
    <x v="4"/>
    <x v="2"/>
    <s v="Needs Improvement"/>
    <n v="3"/>
  </r>
  <r>
    <n v="3475"/>
    <s v="Vance"/>
    <s v="Trujillo"/>
    <d v="2021-09-21T00:00:00"/>
    <d v="2023-04-13T00:00:00"/>
    <n v="18"/>
    <s v="Attrition"/>
    <x v="0"/>
    <s v="Rebecca Simpson"/>
    <s v="vance.trujillo@bilearner.com"/>
    <s v="TNS"/>
    <s v="Active"/>
    <x v="0"/>
    <x v="1"/>
    <x v="0"/>
    <x v="1"/>
    <s v="Expert challenge education air none money wide."/>
    <x v="0"/>
    <s v="General - Con"/>
    <d v="1957-12-25T00:00:00"/>
    <n v="67.986111111111114"/>
    <x v="1"/>
    <s v="IN"/>
    <s v="Foreman"/>
    <x v="1"/>
    <n v="90406"/>
    <x v="2"/>
    <x v="1"/>
    <s v="Fully Meets"/>
    <n v="2"/>
  </r>
  <r>
    <n v="3476"/>
    <s v="Charlie"/>
    <s v="Koch"/>
    <d v="2023-06-12T00:00:00"/>
    <d v="2023-07-06T00:00:00"/>
    <n v="0"/>
    <s v="Attrition"/>
    <x v="0"/>
    <s v="Samantha Cardenas"/>
    <s v="charlie.koch@bilearner.com"/>
    <s v="PYZ"/>
    <s v="Active"/>
    <x v="2"/>
    <x v="2"/>
    <x v="0"/>
    <x v="3"/>
    <s v="Buy become improve guess business know."/>
    <x v="0"/>
    <s v="Fielders"/>
    <d v="1945-06-20T00:00:00"/>
    <n v="80.5"/>
    <x v="0"/>
    <s v="MA"/>
    <s v="Engineer"/>
    <x v="1"/>
    <n v="95774"/>
    <x v="2"/>
    <x v="0"/>
    <s v="Needs Improvement"/>
    <n v="2"/>
  </r>
  <r>
    <n v="3478"/>
    <s v="Thomas"/>
    <s v="Chandler"/>
    <d v="2018-09-17T00:00:00"/>
    <d v="2019-01-09T00:00:00"/>
    <n v="3"/>
    <s v="Attrition"/>
    <x v="0"/>
    <s v="Richard Hodges"/>
    <s v="thomas.chandler@bilearner.com"/>
    <s v="WBL"/>
    <s v="Active"/>
    <x v="0"/>
    <x v="1"/>
    <x v="0"/>
    <x v="1"/>
    <s v="Read family dark scene scene guess."/>
    <x v="0"/>
    <s v="Wireline Construction"/>
    <d v="1957-10-10T00:00:00"/>
    <n v="68.194444444444443"/>
    <x v="1"/>
    <s v="KY"/>
    <s v="Groundman"/>
    <x v="0"/>
    <n v="45149"/>
    <x v="0"/>
    <x v="2"/>
    <s v="Fully Meets"/>
    <n v="2"/>
  </r>
  <r>
    <n v="3479"/>
    <s v="Sarai"/>
    <s v="Stone"/>
    <d v="2022-08-02T00:00:00"/>
    <d v="2023-04-02T00:00:00"/>
    <n v="7"/>
    <s v="Attrition"/>
    <x v="0"/>
    <s v="Madison Wilson"/>
    <s v="sarai.stone@bilearner.com"/>
    <s v="NEL"/>
    <s v="Active"/>
    <x v="1"/>
    <x v="2"/>
    <x v="2"/>
    <x v="0"/>
    <s v="Somebody great could yet."/>
    <x v="0"/>
    <s v="Project Management - Con"/>
    <d v="1962-05-17T00:00:00"/>
    <n v="63.591666666666669"/>
    <x v="1"/>
    <s v="TX"/>
    <s v="Technician"/>
    <x v="0"/>
    <n v="96336"/>
    <x v="0"/>
    <x v="1"/>
    <s v="Fully Meets"/>
    <n v="2"/>
  </r>
  <r>
    <n v="3480"/>
    <s v="Jerimiah"/>
    <s v="Harmon"/>
    <d v="2022-09-08T00:00:00"/>
    <d v="2022-10-16T00:00:00"/>
    <n v="1"/>
    <s v="Attrition"/>
    <x v="0"/>
    <s v="Eric King"/>
    <s v="jerimiah.harmon@bilearner.com"/>
    <s v="PL"/>
    <s v="Future Start"/>
    <x v="0"/>
    <x v="1"/>
    <x v="0"/>
    <x v="2"/>
    <s v="View vote contain within fight cup party war."/>
    <x v="0"/>
    <s v="Catv"/>
    <d v="1946-08-09T00:00:00"/>
    <n v="79.363888888888894"/>
    <x v="2"/>
    <s v="TX"/>
    <s v="Supervisor"/>
    <x v="0"/>
    <n v="75671"/>
    <x v="4"/>
    <x v="1"/>
    <s v="Fully Meets"/>
    <n v="1"/>
  </r>
  <r>
    <n v="3481"/>
    <s v="Leland"/>
    <s v="Allen"/>
    <d v="2019-03-07T00:00:00"/>
    <d v="2021-05-31T00:00:00"/>
    <n v="26"/>
    <s v="Attrition"/>
    <x v="0"/>
    <s v="Brandon Harris"/>
    <s v="leland.allen@bilearner.com"/>
    <s v="BPC"/>
    <s v="Future Start"/>
    <x v="0"/>
    <x v="1"/>
    <x v="2"/>
    <x v="3"/>
    <s v="Buy house certain wrong research chair."/>
    <x v="0"/>
    <s v="Wireline Construction"/>
    <d v="1965-12-11T00:00:00"/>
    <n v="60.024999999999999"/>
    <x v="1"/>
    <s v="TX"/>
    <s v="Splicer"/>
    <x v="1"/>
    <n v="61149"/>
    <x v="3"/>
    <x v="1"/>
    <s v="Fully Meets"/>
    <n v="4"/>
  </r>
  <r>
    <n v="3482"/>
    <s v="Cristal"/>
    <s v="Bolton"/>
    <d v="2019-10-29T00:00:00"/>
    <d v="2021-02-07T00:00:00"/>
    <n v="15"/>
    <s v="Attrition"/>
    <x v="0"/>
    <s v="Matthew Flores"/>
    <s v="cristal.bolton@bilearner.com"/>
    <s v="CCDR"/>
    <s v="Future Start"/>
    <x v="0"/>
    <x v="2"/>
    <x v="0"/>
    <x v="1"/>
    <s v="Miss onto none our discussion year."/>
    <x v="0"/>
    <s v="Catv"/>
    <d v="1990-02-11T00:00:00"/>
    <n v="35.858333333333334"/>
    <x v="4"/>
    <s v="TX"/>
    <s v="Lineman"/>
    <x v="1"/>
    <n v="57302"/>
    <x v="2"/>
    <x v="0"/>
    <s v="Needs Improvement"/>
    <n v="2"/>
  </r>
  <r>
    <n v="3486"/>
    <s v="Brendon"/>
    <s v="Mcconnell"/>
    <d v="2022-10-31T00:00:00"/>
    <d v="2023-06-08T00:00:00"/>
    <n v="7"/>
    <s v="Attrition"/>
    <x v="0"/>
    <s v="Victoria Krause"/>
    <s v="brendon.mcconnell@bilearner.com"/>
    <s v="TNS"/>
    <s v="Active"/>
    <x v="2"/>
    <x v="1"/>
    <x v="0"/>
    <x v="0"/>
    <s v="Nature finish modern push former American."/>
    <x v="0"/>
    <s v="Fielders"/>
    <d v="1990-11-14T00:00:00"/>
    <n v="35.1"/>
    <x v="4"/>
    <s v="IN"/>
    <s v="Engineer"/>
    <x v="1"/>
    <n v="19665"/>
    <x v="3"/>
    <x v="1"/>
    <s v="Fully Meets"/>
    <n v="4"/>
  </r>
  <r>
    <n v="3495"/>
    <s v="Tia"/>
    <s v="Ellis"/>
    <d v="2023-06-22T00:00:00"/>
    <d v="2023-07-22T00:00:00"/>
    <n v="0"/>
    <s v="Attrition"/>
    <x v="0"/>
    <s v="Daniel Cabrera"/>
    <s v="tia.ellis@bilearner.com"/>
    <s v="TNS"/>
    <s v="Active"/>
    <x v="2"/>
    <x v="0"/>
    <x v="0"/>
    <x v="2"/>
    <s v="Night company image able suggest."/>
    <x v="0"/>
    <s v="Wireline Construction"/>
    <d v="1993-01-27T00:00:00"/>
    <n v="32.897222222222226"/>
    <x v="4"/>
    <s v="IN"/>
    <s v="Laborer"/>
    <x v="1"/>
    <n v="1115"/>
    <x v="3"/>
    <x v="2"/>
    <s v="Fully Meets"/>
    <n v="4"/>
  </r>
  <r>
    <n v="3498"/>
    <s v="Joel"/>
    <s v="Mcmillan"/>
    <d v="2023-04-26T00:00:00"/>
    <d v="2023-06-22T00:00:00"/>
    <n v="1"/>
    <s v="Attrition"/>
    <x v="0"/>
    <s v="Peter Harvey"/>
    <s v="joel.mcmillan@bilearner.com"/>
    <s v="PYZ"/>
    <s v="Active"/>
    <x v="0"/>
    <x v="2"/>
    <x v="1"/>
    <x v="3"/>
    <s v="About allow article. For gas player magazine."/>
    <x v="0"/>
    <s v="General - Sga"/>
    <d v="1998-10-17T00:00:00"/>
    <n v="27.175000000000001"/>
    <x v="6"/>
    <s v="KY"/>
    <s v="Laborer"/>
    <x v="0"/>
    <n v="36087"/>
    <x v="1"/>
    <x v="1"/>
    <s v="Fully Meets"/>
    <n v="2"/>
  </r>
  <r>
    <n v="3499"/>
    <s v="Maci"/>
    <s v="Frost"/>
    <d v="2018-09-25T00:00:00"/>
    <d v="2021-12-20T00:00:00"/>
    <n v="38"/>
    <s v="Attrition"/>
    <x v="0"/>
    <s v="Patrick Daniel"/>
    <s v="maci.frost@bilearner.com"/>
    <s v="WBL"/>
    <s v="Active"/>
    <x v="2"/>
    <x v="1"/>
    <x v="0"/>
    <x v="0"/>
    <s v="Seem hand dog. Us six beyond place fund well."/>
    <x v="0"/>
    <s v="Field Operations"/>
    <d v="1971-01-16T00:00:00"/>
    <n v="54.927777777777777"/>
    <x v="5"/>
    <s v="KY"/>
    <s v="Technician"/>
    <x v="0"/>
    <n v="61457"/>
    <x v="2"/>
    <x v="1"/>
    <s v="Fully Meets"/>
    <n v="5"/>
  </r>
  <r>
    <n v="3500"/>
    <s v="Nevaeh"/>
    <s v="Lucas"/>
    <d v="2018-11-20T00:00:00"/>
    <d v="2020-06-21T00:00:00"/>
    <n v="19"/>
    <s v="Attrition"/>
    <x v="0"/>
    <s v="Bryan Douglas"/>
    <s v="nevaeh.lucas@bilearner.com"/>
    <s v="NEL"/>
    <s v="Active"/>
    <x v="0"/>
    <x v="0"/>
    <x v="2"/>
    <x v="3"/>
    <s v="Game hour boy not write somebody owner."/>
    <x v="0"/>
    <s v="Shop (Fleet)"/>
    <d v="2000-02-25T00:00:00"/>
    <n v="25.819444444444443"/>
    <x v="6"/>
    <s v="TX"/>
    <s v="Mechanic"/>
    <x v="0"/>
    <n v="80424"/>
    <x v="1"/>
    <x v="0"/>
    <s v="Fully Meets"/>
    <n v="1"/>
  </r>
  <r>
    <n v="3501"/>
    <s v="Garrett"/>
    <s v="Zimmerman"/>
    <d v="2020-08-30T00:00:00"/>
    <d v="2022-08-30T00:00:00"/>
    <n v="24"/>
    <s v="Attrition"/>
    <x v="0"/>
    <s v="Destiny Hopkins"/>
    <s v="garrett.zimmerman@bilearner.com"/>
    <s v="PL"/>
    <s v="Future Start"/>
    <x v="2"/>
    <x v="2"/>
    <x v="2"/>
    <x v="2"/>
    <s v="Worker medical commercial participant tough leg."/>
    <x v="0"/>
    <s v="General - Con"/>
    <d v="1959-04-19T00:00:00"/>
    <n v="66.669444444444451"/>
    <x v="1"/>
    <s v="TX"/>
    <s v="Technician"/>
    <x v="1"/>
    <n v="6240"/>
    <x v="3"/>
    <x v="1"/>
    <s v="Fully Meets"/>
    <n v="4"/>
  </r>
  <r>
    <n v="3506"/>
    <s v="Laila"/>
    <s v="Woodard"/>
    <d v="2019-08-27T00:00:00"/>
    <d v="2023-05-10T00:00:00"/>
    <n v="44"/>
    <s v="Attrition"/>
    <x v="0"/>
    <s v="Jordan Vega"/>
    <s v="laila.woodard@bilearner.com"/>
    <s v="MSC"/>
    <s v="Active"/>
    <x v="0"/>
    <x v="0"/>
    <x v="0"/>
    <x v="3"/>
    <s v="Fund nor half early miss follow."/>
    <x v="0"/>
    <s v="Field Operations"/>
    <d v="1988-07-06T00:00:00"/>
    <n v="37.455555555555556"/>
    <x v="4"/>
    <s v="IN"/>
    <s v="Technician"/>
    <x v="1"/>
    <n v="38740"/>
    <x v="3"/>
    <x v="2"/>
    <s v="Fully Meets"/>
    <n v="2"/>
  </r>
  <r>
    <n v="3507"/>
    <s v="Ivan"/>
    <s v="Huff"/>
    <d v="2021-02-25T00:00:00"/>
    <d v="2023-04-07T00:00:00"/>
    <n v="25"/>
    <s v="Attrition"/>
    <x v="0"/>
    <s v="John Miller"/>
    <s v="ivan.huff@bilearner.com"/>
    <s v="TNS"/>
    <s v="Active"/>
    <x v="0"/>
    <x v="2"/>
    <x v="1"/>
    <x v="2"/>
    <s v="Line later deal stand sometimes too mind."/>
    <x v="0"/>
    <s v="Project Management - Con"/>
    <d v="1973-03-24T00:00:00"/>
    <n v="52.738888888888887"/>
    <x v="5"/>
    <s v="CA"/>
    <s v="Manager"/>
    <x v="1"/>
    <n v="9437"/>
    <x v="1"/>
    <x v="3"/>
    <s v="Fully Meets"/>
    <n v="4"/>
  </r>
  <r>
    <n v="3511"/>
    <s v="Karli"/>
    <s v="Barker"/>
    <d v="2021-08-17T00:00:00"/>
    <d v="2021-12-31T00:00:00"/>
    <n v="4"/>
    <s v="Attrition"/>
    <x v="0"/>
    <s v="Shawn Dudley"/>
    <s v="karli.barker@bilearner.com"/>
    <s v="WBL"/>
    <s v="Active"/>
    <x v="2"/>
    <x v="0"/>
    <x v="1"/>
    <x v="1"/>
    <s v="Tell paper every."/>
    <x v="0"/>
    <s v="Finance &amp; Accounting"/>
    <d v="1997-02-18T00:00:00"/>
    <n v="28.838888888888889"/>
    <x v="6"/>
    <s v="KY"/>
    <s v="Director"/>
    <x v="0"/>
    <n v="41111"/>
    <x v="2"/>
    <x v="0"/>
    <s v="Fully Meets"/>
    <n v="4"/>
  </r>
  <r>
    <n v="3512"/>
    <s v="Tyrone"/>
    <s v="Sosa"/>
    <d v="2023-04-17T00:00:00"/>
    <d v="2023-06-22T00:00:00"/>
    <n v="2"/>
    <s v="Attrition"/>
    <x v="0"/>
    <s v="Lindsay Chang"/>
    <s v="tyrone.sosa@bilearner.com"/>
    <s v="NEL"/>
    <s v="Future Start"/>
    <x v="1"/>
    <x v="1"/>
    <x v="0"/>
    <x v="3"/>
    <s v="Why sport must page bad."/>
    <x v="0"/>
    <s v="Yard (Material Handling)"/>
    <d v="1996-10-25T00:00:00"/>
    <n v="29.152777777777779"/>
    <x v="6"/>
    <s v="TX"/>
    <s v="Coordinator"/>
    <x v="0"/>
    <n v="58860"/>
    <x v="4"/>
    <x v="3"/>
    <s v="Fully Meets"/>
    <n v="2"/>
  </r>
  <r>
    <n v="3513"/>
    <s v="Damaris"/>
    <s v="Cisneros"/>
    <d v="2022-09-02T00:00:00"/>
    <d v="2023-05-24T00:00:00"/>
    <n v="8"/>
    <s v="Attrition"/>
    <x v="0"/>
    <s v="Sharon Ruiz"/>
    <s v="damaris.cisneros@bilearner.com"/>
    <s v="PL"/>
    <s v="Future Start"/>
    <x v="1"/>
    <x v="1"/>
    <x v="0"/>
    <x v="0"/>
    <s v="Something sense information final building."/>
    <x v="0"/>
    <s v="General - Con"/>
    <d v="1959-11-13T00:00:00"/>
    <n v="66.102777777777774"/>
    <x v="1"/>
    <s v="TX"/>
    <s v="Laborer"/>
    <x v="1"/>
    <n v="93051"/>
    <x v="3"/>
    <x v="2"/>
    <s v="Fully Meets"/>
    <n v="5"/>
  </r>
  <r>
    <n v="3515"/>
    <s v="Kinsley"/>
    <s v="Flowers"/>
    <d v="2022-03-09T00:00:00"/>
    <d v="2022-12-10T00:00:00"/>
    <n v="9"/>
    <s v="Attrition"/>
    <x v="0"/>
    <s v="Mary Reilly"/>
    <s v="kinsley.flowers@bilearner.com"/>
    <s v="CCDR"/>
    <s v="Future Start"/>
    <x v="2"/>
    <x v="2"/>
    <x v="2"/>
    <x v="2"/>
    <s v="School see rest firm I."/>
    <x v="0"/>
    <s v="Finance &amp; Accounting"/>
    <d v="1997-04-29T00:00:00"/>
    <n v="28.641666666666666"/>
    <x v="6"/>
    <s v="CO"/>
    <s v="Controller"/>
    <x v="1"/>
    <n v="59593"/>
    <x v="1"/>
    <x v="3"/>
    <s v="Fully Meets"/>
    <n v="4"/>
  </r>
  <r>
    <n v="3516"/>
    <s v="Deborah"/>
    <s v="Love"/>
    <d v="2022-04-07T00:00:00"/>
    <d v="2023-01-22T00:00:00"/>
    <n v="9"/>
    <s v="Attrition"/>
    <x v="0"/>
    <s v="Eric Goodman"/>
    <s v="deborah.love@bilearner.com"/>
    <s v="SVG"/>
    <s v="Active"/>
    <x v="1"/>
    <x v="0"/>
    <x v="2"/>
    <x v="2"/>
    <s v="Source doctor rock group this."/>
    <x v="0"/>
    <s v="Project Management - Con"/>
    <d v="1988-06-25T00:00:00"/>
    <n v="37.486111111111114"/>
    <x v="4"/>
    <s v="CO"/>
    <s v="Coordinator"/>
    <x v="1"/>
    <n v="96350"/>
    <x v="2"/>
    <x v="0"/>
    <s v="Fully Meets"/>
    <n v="5"/>
  </r>
  <r>
    <n v="3518"/>
    <s v="Roberto"/>
    <s v="Michael"/>
    <d v="2021-04-10T00:00:00"/>
    <d v="2022-07-04T00:00:00"/>
    <n v="14"/>
    <s v="Attrition"/>
    <x v="0"/>
    <s v="Cheryl Henry"/>
    <s v="roberto.michael@bilearner.com"/>
    <s v="MSC"/>
    <s v="Active"/>
    <x v="1"/>
    <x v="0"/>
    <x v="2"/>
    <x v="0"/>
    <s v="Little imagine career he produce program."/>
    <x v="0"/>
    <s v="General - Eng"/>
    <d v="1969-05-24T00:00:00"/>
    <n v="56.572222222222223"/>
    <x v="5"/>
    <s v="CA"/>
    <s v="Coordinator"/>
    <x v="0"/>
    <n v="13249"/>
    <x v="0"/>
    <x v="2"/>
    <s v="Fully Meets"/>
    <n v="2"/>
  </r>
  <r>
    <n v="3519"/>
    <s v="Elaine"/>
    <s v="Ewing"/>
    <d v="2021-12-19T00:00:00"/>
    <d v="2022-03-02T00:00:00"/>
    <n v="2"/>
    <s v="Attrition"/>
    <x v="0"/>
    <s v="Dan Hernandez"/>
    <s v="elaine.ewing@bilearner.com"/>
    <s v="TNS"/>
    <s v="Active"/>
    <x v="2"/>
    <x v="1"/>
    <x v="0"/>
    <x v="1"/>
    <s v="Your very trip successful memory to while out."/>
    <x v="0"/>
    <s v="Aerial"/>
    <d v="1951-03-28T00:00:00"/>
    <n v="74.727777777777774"/>
    <x v="2"/>
    <s v="CA"/>
    <s v="Groundman"/>
    <x v="1"/>
    <n v="17123"/>
    <x v="0"/>
    <x v="1"/>
    <s v="Fully Meets"/>
    <n v="2"/>
  </r>
  <r>
    <n v="3520"/>
    <s v="Caiden"/>
    <s v="Munoz"/>
    <d v="2020-12-13T00:00:00"/>
    <d v="2023-01-13T00:00:00"/>
    <n v="25"/>
    <s v="Attrition"/>
    <x v="0"/>
    <s v="Teresa Daniel"/>
    <s v="caiden.munoz@bilearner.com"/>
    <s v="TNS"/>
    <s v="Active"/>
    <x v="0"/>
    <x v="1"/>
    <x v="0"/>
    <x v="0"/>
    <s v="Red some option."/>
    <x v="0"/>
    <s v="Project Management - Con"/>
    <d v="1963-03-01T00:00:00"/>
    <n v="62.802777777777777"/>
    <x v="1"/>
    <s v="ND"/>
    <s v="Manager"/>
    <x v="0"/>
    <n v="18983"/>
    <x v="4"/>
    <x v="0"/>
    <s v="Fully Meets"/>
    <n v="1"/>
  </r>
  <r>
    <n v="3523"/>
    <s v="Rohan"/>
    <s v="Chapman"/>
    <d v="2021-06-25T00:00:00"/>
    <d v="2022-08-25T00:00:00"/>
    <n v="14"/>
    <s v="Attrition"/>
    <x v="0"/>
    <s v="Tony Mcconnell"/>
    <s v="rohan.chapman@bilearner.com"/>
    <s v="CCDR"/>
    <s v="Active"/>
    <x v="0"/>
    <x v="2"/>
    <x v="0"/>
    <x v="1"/>
    <s v="Theory grow future week house."/>
    <x v="0"/>
    <s v="General - Con"/>
    <d v="1978-12-19T00:00:00"/>
    <n v="47.00277777777778"/>
    <x v="3"/>
    <s v="KY"/>
    <s v="Laborer"/>
    <x v="0"/>
    <n v="23092"/>
    <x v="3"/>
    <x v="3"/>
    <s v="Fully Meets"/>
    <n v="2"/>
  </r>
  <r>
    <n v="3524"/>
    <s v="Emmanuel"/>
    <s v="Franklin"/>
    <d v="2021-07-26T00:00:00"/>
    <d v="2022-05-04T00:00:00"/>
    <n v="9"/>
    <s v="Attrition"/>
    <x v="0"/>
    <s v="Adam Gibson"/>
    <s v="emmanuel.franklin@bilearner.com"/>
    <s v="EW"/>
    <s v="Future Start"/>
    <x v="1"/>
    <x v="0"/>
    <x v="1"/>
    <x v="1"/>
    <s v="Inside week also so."/>
    <x v="0"/>
    <s v="Field Operations"/>
    <d v="1999-11-11T00:00:00"/>
    <n v="26.108333333333334"/>
    <x v="6"/>
    <s v="TX"/>
    <s v="Laborer"/>
    <x v="1"/>
    <n v="6074"/>
    <x v="2"/>
    <x v="0"/>
    <s v="Fully Meets"/>
    <n v="2"/>
  </r>
  <r>
    <n v="3525"/>
    <s v="Clayton"/>
    <s v="Mccormick"/>
    <d v="2022-07-03T00:00:00"/>
    <d v="2023-01-10T00:00:00"/>
    <n v="6"/>
    <s v="Attrition"/>
    <x v="0"/>
    <s v="Stephanie Duke"/>
    <s v="clayton.mccormick@bilearner.com"/>
    <s v="MSC"/>
    <s v="Future Start"/>
    <x v="1"/>
    <x v="0"/>
    <x v="0"/>
    <x v="2"/>
    <s v="Surface vote old picture."/>
    <x v="0"/>
    <s v="General - Con"/>
    <d v="1967-01-29T00:00:00"/>
    <n v="58.891666666666666"/>
    <x v="5"/>
    <s v="TX"/>
    <s v="Foreman"/>
    <x v="1"/>
    <n v="72264"/>
    <x v="0"/>
    <x v="3"/>
    <s v="Fully Meets"/>
    <n v="2"/>
  </r>
  <r>
    <n v="3527"/>
    <s v="Ahmed"/>
    <s v="Hawkins"/>
    <d v="2020-05-01T00:00:00"/>
    <d v="2021-02-25T00:00:00"/>
    <n v="9"/>
    <s v="Attrition"/>
    <x v="0"/>
    <s v="Hannah Snyder"/>
    <s v="ahmed.hawkins@bilearner.com"/>
    <s v="PL"/>
    <s v="Active"/>
    <x v="0"/>
    <x v="0"/>
    <x v="0"/>
    <x v="2"/>
    <s v="Especially thing recognize year fine shoulder."/>
    <x v="0"/>
    <s v="Aerial"/>
    <d v="1974-10-15T00:00:00"/>
    <n v="51.180555555555557"/>
    <x v="5"/>
    <s v="CO"/>
    <s v="Lineman"/>
    <x v="1"/>
    <n v="46645"/>
    <x v="4"/>
    <x v="2"/>
    <s v="Fully Meets"/>
    <n v="1"/>
  </r>
  <r>
    <n v="3529"/>
    <s v="Callum"/>
    <s v="Mcdaniel"/>
    <d v="2020-01-03T00:00:00"/>
    <d v="2020-08-24T00:00:00"/>
    <n v="7"/>
    <s v="Attrition"/>
    <x v="0"/>
    <s v="Samuel Moore"/>
    <s v="callum.mcdaniel@bilearner.com"/>
    <s v="SVG"/>
    <s v="Active"/>
    <x v="2"/>
    <x v="1"/>
    <x v="1"/>
    <x v="3"/>
    <s v="Camera spring color about energy provide claim."/>
    <x v="0"/>
    <s v="Field Operations"/>
    <d v="1994-06-18T00:00:00"/>
    <n v="31.505555555555556"/>
    <x v="4"/>
    <s v="IN"/>
    <s v="Top Hand"/>
    <x v="1"/>
    <n v="67282"/>
    <x v="0"/>
    <x v="3"/>
    <s v="Fully Meets"/>
    <n v="2"/>
  </r>
  <r>
    <n v="3533"/>
    <s v="Slade"/>
    <s v="Griffith"/>
    <d v="2021-06-01T00:00:00"/>
    <d v="2023-07-16T00:00:00"/>
    <n v="25"/>
    <s v="Attrition"/>
    <x v="0"/>
    <s v="Kelsey Gibson"/>
    <s v="slade.griffith@bilearner.com"/>
    <s v="MSC"/>
    <s v="Active"/>
    <x v="1"/>
    <x v="0"/>
    <x v="1"/>
    <x v="3"/>
    <s v="Pass language out side age evidence."/>
    <x v="0"/>
    <s v="General - Sga"/>
    <d v="1966-11-12T00:00:00"/>
    <n v="59.105555555555554"/>
    <x v="5"/>
    <s v="ND"/>
    <s v="Administrator"/>
    <x v="1"/>
    <n v="65183"/>
    <x v="1"/>
    <x v="2"/>
    <s v="Fully Meets"/>
    <n v="2"/>
  </r>
  <r>
    <n v="3535"/>
    <s v="Veronica"/>
    <s v="Rowe"/>
    <d v="2018-12-11T00:00:00"/>
    <d v="2022-06-02T00:00:00"/>
    <n v="41"/>
    <s v="Attrition"/>
    <x v="0"/>
    <s v="Brian Morton"/>
    <s v="veronica.rowe@bilearner.com"/>
    <s v="PYZ"/>
    <s v="Active"/>
    <x v="0"/>
    <x v="2"/>
    <x v="0"/>
    <x v="2"/>
    <s v="Popular west moment natural step activity."/>
    <x v="0"/>
    <s v="Fielders"/>
    <d v="1994-02-02T00:00:00"/>
    <n v="31.883333333333333"/>
    <x v="4"/>
    <s v="KY"/>
    <s v="Engineer"/>
    <x v="0"/>
    <n v="29811"/>
    <x v="4"/>
    <x v="3"/>
    <s v="Fully Meets"/>
    <n v="4"/>
  </r>
  <r>
    <n v="3537"/>
    <s v="Neveah"/>
    <s v="Rowe"/>
    <d v="2022-05-28T00:00:00"/>
    <d v="2023-02-24T00:00:00"/>
    <n v="8"/>
    <s v="Attrition"/>
    <x v="0"/>
    <s v="Dawn Perez"/>
    <s v="neveah.rowe@bilearner.com"/>
    <s v="NEL"/>
    <s v="Future Start"/>
    <x v="1"/>
    <x v="1"/>
    <x v="2"/>
    <x v="2"/>
    <s v="Manager lead both sing."/>
    <x v="0"/>
    <s v="Field Operations"/>
    <d v="1954-07-11T00:00:00"/>
    <n v="71.441666666666663"/>
    <x v="2"/>
    <s v="TX"/>
    <s v="Foreman"/>
    <x v="1"/>
    <n v="63882"/>
    <x v="0"/>
    <x v="2"/>
    <s v="Fully Meets"/>
    <n v="2"/>
  </r>
  <r>
    <n v="3538"/>
    <s v="Keith"/>
    <s v="Baxter"/>
    <d v="2019-06-16T00:00:00"/>
    <d v="2022-03-05T00:00:00"/>
    <n v="32"/>
    <s v="Attrition"/>
    <x v="0"/>
    <s v="Diane Parker"/>
    <s v="keith.baxter@bilearner.com"/>
    <s v="PL"/>
    <s v="Future Start"/>
    <x v="2"/>
    <x v="1"/>
    <x v="2"/>
    <x v="1"/>
    <s v="And after why station much cell low."/>
    <x v="0"/>
    <s v="Fielders"/>
    <d v="1959-08-29T00:00:00"/>
    <n v="66.308333333333337"/>
    <x v="1"/>
    <s v="TX"/>
    <s v="Engineer"/>
    <x v="1"/>
    <n v="62328"/>
    <x v="2"/>
    <x v="1"/>
    <s v="Fully Meets"/>
    <n v="2"/>
  </r>
  <r>
    <n v="3540"/>
    <s v="Maya"/>
    <s v="Mccann"/>
    <d v="2020-03-12T00:00:00"/>
    <d v="2022-10-09T00:00:00"/>
    <n v="30"/>
    <s v="Attrition"/>
    <x v="0"/>
    <s v="Dakota Robinson"/>
    <s v="maya.mccann@bilearner.com"/>
    <s v="CCDR"/>
    <s v="Active"/>
    <x v="0"/>
    <x v="0"/>
    <x v="2"/>
    <x v="2"/>
    <s v="American rule surface very figure."/>
    <x v="0"/>
    <s v="Splicing"/>
    <d v="1983-06-09T00:00:00"/>
    <n v="42.530555555555559"/>
    <x v="3"/>
    <s v="CO"/>
    <s v="Supervisor"/>
    <x v="1"/>
    <n v="18721"/>
    <x v="1"/>
    <x v="1"/>
    <s v="Exceeds"/>
    <n v="4"/>
  </r>
  <r>
    <n v="3541"/>
    <s v="Aaron"/>
    <s v="Weber"/>
    <d v="2020-04-06T00:00:00"/>
    <d v="2023-07-24T00:00:00"/>
    <n v="39"/>
    <s v="Attrition"/>
    <x v="0"/>
    <s v="Melanie Garcia"/>
    <s v="aaron.weber@bilearner.com"/>
    <s v="SVG"/>
    <s v="Active"/>
    <x v="0"/>
    <x v="0"/>
    <x v="1"/>
    <x v="0"/>
    <s v="Read stand western white article campaign dog."/>
    <x v="0"/>
    <s v="Field Operations"/>
    <d v="1991-10-27T00:00:00"/>
    <n v="34.147222222222226"/>
    <x v="4"/>
    <s v="IN"/>
    <s v="Technician"/>
    <x v="1"/>
    <n v="78938"/>
    <x v="4"/>
    <x v="2"/>
    <s v="Exceeds"/>
    <n v="2"/>
  </r>
  <r>
    <n v="3544"/>
    <s v="Samara"/>
    <s v="Mcbride"/>
    <d v="2023-06-29T00:00:00"/>
    <d v="2023-07-09T00:00:00"/>
    <n v="0"/>
    <s v="Attrition"/>
    <x v="0"/>
    <s v="Laura Salinas"/>
    <s v="samara.mcbride@bilearner.com"/>
    <s v="TNS"/>
    <s v="Active"/>
    <x v="1"/>
    <x v="2"/>
    <x v="0"/>
    <x v="2"/>
    <s v="Political likely land country."/>
    <x v="0"/>
    <s v="Aerial"/>
    <d v="2000-09-16T00:00:00"/>
    <n v="25.261111111111113"/>
    <x v="6"/>
    <s v="CA"/>
    <s v="Foreman"/>
    <x v="1"/>
    <n v="13902"/>
    <x v="2"/>
    <x v="3"/>
    <s v="Fully Meets"/>
    <n v="2"/>
  </r>
  <r>
    <n v="3546"/>
    <s v="Paris"/>
    <s v="Carr"/>
    <d v="2021-07-31T00:00:00"/>
    <d v="2023-01-27T00:00:00"/>
    <n v="17"/>
    <s v="Attrition"/>
    <x v="0"/>
    <s v="Jeffrey Huffman"/>
    <s v="paris.carr@bilearner.com"/>
    <s v="CCDR"/>
    <s v="Active"/>
    <x v="0"/>
    <x v="0"/>
    <x v="2"/>
    <x v="3"/>
    <s v="Baby million million soldier."/>
    <x v="0"/>
    <s v="General - Con"/>
    <d v="1980-07-14T00:00:00"/>
    <n v="45.43333333333333"/>
    <x v="3"/>
    <s v="ND"/>
    <s v="Foreman"/>
    <x v="1"/>
    <n v="35786"/>
    <x v="0"/>
    <x v="1"/>
    <s v="Exceeds"/>
    <n v="1"/>
  </r>
  <r>
    <n v="3548"/>
    <s v="Sanaa"/>
    <s v="Glass"/>
    <d v="2021-07-11T00:00:00"/>
    <d v="2022-10-10T00:00:00"/>
    <n v="14"/>
    <s v="Attrition"/>
    <x v="0"/>
    <s v="Stephen Garcia"/>
    <s v="sanaa.glass@bilearner.com"/>
    <s v="WBL"/>
    <s v="Active"/>
    <x v="2"/>
    <x v="2"/>
    <x v="1"/>
    <x v="1"/>
    <s v="Bit reveal forget the."/>
    <x v="0"/>
    <s v="General - Con"/>
    <d v="1964-01-25T00:00:00"/>
    <n v="61.902777777777779"/>
    <x v="1"/>
    <s v="KY"/>
    <s v="Technician"/>
    <x v="0"/>
    <n v="40135"/>
    <x v="1"/>
    <x v="3"/>
    <s v="Fully Meets"/>
    <n v="1"/>
  </r>
  <r>
    <n v="3549"/>
    <s v="Ryan"/>
    <s v="Lynch"/>
    <d v="2018-10-15T00:00:00"/>
    <d v="2020-10-18T00:00:00"/>
    <n v="24"/>
    <s v="Attrition"/>
    <x v="0"/>
    <s v="Tracy Castro MD"/>
    <s v="ryan.lynch@bilearner.com"/>
    <s v="TNS"/>
    <s v="Active"/>
    <x v="0"/>
    <x v="1"/>
    <x v="1"/>
    <x v="2"/>
    <s v="Fact southern recognize themselves type mean."/>
    <x v="0"/>
    <s v="Field Operations"/>
    <d v="1955-03-17T00:00:00"/>
    <n v="70.75833333333334"/>
    <x v="2"/>
    <s v="GA"/>
    <s v="Technician"/>
    <x v="0"/>
    <n v="72975"/>
    <x v="4"/>
    <x v="0"/>
    <s v="Fully Meets"/>
    <n v="2"/>
  </r>
  <r>
    <n v="3550"/>
    <s v="Charlie"/>
    <s v="Atkinson"/>
    <d v="2021-11-26T00:00:00"/>
    <d v="2022-10-14T00:00:00"/>
    <n v="10"/>
    <s v="Attrition"/>
    <x v="0"/>
    <s v="Jennifer Hicks"/>
    <s v="charlie.atkinson@bilearner.com"/>
    <s v="SVG"/>
    <s v="Future Start"/>
    <x v="2"/>
    <x v="1"/>
    <x v="0"/>
    <x v="1"/>
    <s v="Will person decade Republican."/>
    <x v="0"/>
    <s v="Wireline Construction"/>
    <d v="1988-03-26T00:00:00"/>
    <n v="37.733333333333334"/>
    <x v="4"/>
    <s v="TX"/>
    <s v="Billing"/>
    <x v="1"/>
    <n v="57754"/>
    <x v="1"/>
    <x v="0"/>
    <s v="Fully Meets"/>
    <n v="1"/>
  </r>
  <r>
    <n v="3552"/>
    <s v="Harper"/>
    <s v="Ramos"/>
    <d v="2020-02-16T00:00:00"/>
    <d v="2020-06-03T00:00:00"/>
    <n v="3"/>
    <s v="Attrition"/>
    <x v="0"/>
    <s v="Maria Chan"/>
    <s v="harper.ramos@bilearner.com"/>
    <s v="PL"/>
    <s v="Active"/>
    <x v="0"/>
    <x v="0"/>
    <x v="1"/>
    <x v="2"/>
    <s v="Stand possible truth bank on meet daughter."/>
    <x v="0"/>
    <s v="Field Operations"/>
    <d v="1942-08-11T00:00:00"/>
    <n v="83.358333333333334"/>
    <x v="0"/>
    <s v="CO"/>
    <s v="Foreman"/>
    <x v="1"/>
    <n v="28714"/>
    <x v="1"/>
    <x v="3"/>
    <s v="Needs Improvement"/>
    <n v="1"/>
  </r>
  <r>
    <n v="3555"/>
    <s v="Matilda"/>
    <s v="Randall"/>
    <d v="2023-01-06T00:00:00"/>
    <d v="2023-05-07T00:00:00"/>
    <n v="3"/>
    <s v="Attrition"/>
    <x v="0"/>
    <s v="Daniel Wolf"/>
    <s v="matilda.randall@bilearner.com"/>
    <s v="EW"/>
    <s v="Active"/>
    <x v="0"/>
    <x v="1"/>
    <x v="0"/>
    <x v="1"/>
    <s v="Choose list of all nor stock."/>
    <x v="0"/>
    <s v="General - Eng"/>
    <d v="1988-01-11T00:00:00"/>
    <n v="37.94166666666667"/>
    <x v="4"/>
    <s v="IN"/>
    <s v="Drafter"/>
    <x v="0"/>
    <n v="48104"/>
    <x v="0"/>
    <x v="1"/>
    <s v="Fully Meets"/>
    <n v="4"/>
  </r>
  <r>
    <n v="3556"/>
    <s v="Damien"/>
    <s v="Howe"/>
    <d v="2019-07-18T00:00:00"/>
    <d v="2020-01-15T00:00:00"/>
    <n v="5"/>
    <s v="Attrition"/>
    <x v="0"/>
    <s v="Sarah Petersen"/>
    <s v="damien.howe@bilearner.com"/>
    <s v="CCDR"/>
    <s v="Active"/>
    <x v="0"/>
    <x v="0"/>
    <x v="0"/>
    <x v="2"/>
    <s v="Community material much behind."/>
    <x v="0"/>
    <s v="Wireline Construction"/>
    <d v="1961-06-16T00:00:00"/>
    <n v="64.511111111111106"/>
    <x v="1"/>
    <s v="CA"/>
    <s v="Vp"/>
    <x v="1"/>
    <n v="86009"/>
    <x v="1"/>
    <x v="3"/>
    <s v="Exceeds"/>
    <n v="2"/>
  </r>
  <r>
    <n v="3559"/>
    <s v="Wilson K"/>
    <s v="Adinolfi"/>
    <d v="2019-11-06T00:00:00"/>
    <d v="2020-09-06T00:00:00"/>
    <n v="10"/>
    <s v="Attrition"/>
    <x v="1"/>
    <s v="Andrea Gutierrez"/>
    <s v="wilson k.adinolfi@bilearner.com"/>
    <s v="NEL"/>
    <s v="Active"/>
    <x v="2"/>
    <x v="1"/>
    <x v="1"/>
    <x v="2"/>
    <s v="Age approach seek person across yes care."/>
    <x v="2"/>
    <s v="Field Operations"/>
    <d v="1991-11-18T00:00:00"/>
    <n v="34.088888888888889"/>
    <x v="4"/>
    <s v="MA"/>
    <s v="Assistant"/>
    <x v="1"/>
    <n v="1960"/>
    <x v="1"/>
    <x v="3"/>
    <s v="Fully Meets"/>
    <n v="2"/>
  </r>
  <r>
    <n v="3562"/>
    <s v="Jean"/>
    <s v="Crimmings"/>
    <d v="2019-05-21T00:00:00"/>
    <d v="2023-01-05T00:00:00"/>
    <n v="43"/>
    <s v="Attrition"/>
    <x v="1"/>
    <s v="Stephen Rodriguez"/>
    <s v="jean.crimmings@bilearner.com"/>
    <s v="CCDR"/>
    <s v="Future Start"/>
    <x v="1"/>
    <x v="0"/>
    <x v="1"/>
    <x v="2"/>
    <s v="Whom summer common produce despite follow."/>
    <x v="2"/>
    <s v="Shop (Fleet)"/>
    <d v="1954-04-09T00:00:00"/>
    <n v="71.697222222222223"/>
    <x v="2"/>
    <s v="MA"/>
    <s v="Manager"/>
    <x v="0"/>
    <n v="1821"/>
    <x v="3"/>
    <x v="3"/>
    <s v="Exceeds"/>
    <n v="2"/>
  </r>
  <r>
    <n v="3564"/>
    <s v="Susan"/>
    <s v="Lundy"/>
    <d v="2019-01-26T00:00:00"/>
    <d v="2020-12-02T00:00:00"/>
    <n v="22"/>
    <s v="Attrition"/>
    <x v="2"/>
    <s v="Diana Johnson"/>
    <s v="susan.lundy@bilearner.com"/>
    <s v="SVG"/>
    <s v="Voluntarily Terminated"/>
    <x v="0"/>
    <x v="1"/>
    <x v="0"/>
    <x v="1"/>
    <s v="Week degree party available measure."/>
    <x v="2"/>
    <s v="Aerial"/>
    <d v="1994-11-07T00:00:00"/>
    <n v="31.119444444444444"/>
    <x v="4"/>
    <s v="MA"/>
    <s v="Lineman"/>
    <x v="0"/>
    <n v="2122"/>
    <x v="1"/>
    <x v="0"/>
    <s v="Fully Meets"/>
    <n v="1"/>
  </r>
  <r>
    <n v="3568"/>
    <s v="Quinn"/>
    <s v="Rarrick"/>
    <d v="2023-07-11T00:00:00"/>
    <d v="2023-07-29T00:00:00"/>
    <n v="0"/>
    <s v="Attrition"/>
    <x v="1"/>
    <s v="Susan Brown"/>
    <s v="quinn.rarrick@bilearner.com"/>
    <s v="EW"/>
    <s v="Voluntarily Terminated"/>
    <x v="0"/>
    <x v="0"/>
    <x v="2"/>
    <x v="0"/>
    <s v="Couple really very hear."/>
    <x v="2"/>
    <s v="Field Operations"/>
    <d v="1974-12-08T00:00:00"/>
    <n v="51.033333333333331"/>
    <x v="5"/>
    <s v="MA"/>
    <s v="Foreman"/>
    <x v="1"/>
    <n v="2478"/>
    <x v="2"/>
    <x v="0"/>
    <s v="Fully Meets"/>
    <n v="2"/>
  </r>
  <r>
    <n v="3569"/>
    <s v="Beatrice"/>
    <s v="Chace"/>
    <d v="2019-02-09T00:00:00"/>
    <d v="2020-08-28T00:00:00"/>
    <n v="18"/>
    <s v="Attrition"/>
    <x v="1"/>
    <s v="Margaret Hampton"/>
    <s v="beatrice.chace@bilearner.com"/>
    <s v="MSC"/>
    <s v="Active"/>
    <x v="2"/>
    <x v="0"/>
    <x v="0"/>
    <x v="0"/>
    <s v="Trial little must kitchen recently."/>
    <x v="2"/>
    <s v="Catv"/>
    <d v="1995-07-19T00:00:00"/>
    <n v="30.419444444444444"/>
    <x v="4"/>
    <s v="MA"/>
    <s v="Supervisor"/>
    <x v="0"/>
    <n v="2763"/>
    <x v="0"/>
    <x v="0"/>
    <s v="Fully Meets"/>
    <n v="2"/>
  </r>
  <r>
    <n v="3570"/>
    <s v="Adrienne J"/>
    <s v="Homberger"/>
    <d v="2019-04-19T00:00:00"/>
    <d v="2021-10-26T00:00:00"/>
    <n v="30"/>
    <s v="Attrition"/>
    <x v="2"/>
    <s v="Brandon Miller"/>
    <s v="adrienne j.homberger@bilearner.com"/>
    <s v="TNS"/>
    <s v="Voluntarily Terminated"/>
    <x v="0"/>
    <x v="0"/>
    <x v="0"/>
    <x v="3"/>
    <s v="Change instead determine share far leg ground."/>
    <x v="2"/>
    <s v="Fielders"/>
    <d v="1974-11-23T00:00:00"/>
    <n v="51.075000000000003"/>
    <x v="5"/>
    <s v="MA"/>
    <s v="Engineer"/>
    <x v="0"/>
    <n v="2445"/>
    <x v="2"/>
    <x v="2"/>
    <s v="Fully Meets"/>
    <n v="1"/>
  </r>
  <r>
    <n v="3571"/>
    <s v="Marilyn"/>
    <s v="Linares"/>
    <d v="2022-07-07T00:00:00"/>
    <d v="2023-07-17T00:00:00"/>
    <n v="12"/>
    <s v="Attrition"/>
    <x v="1"/>
    <s v="Dr. Matthew Schmitt"/>
    <s v="marilyn.linares@bilearner.com"/>
    <s v="NEL"/>
    <s v="Voluntarily Terminated"/>
    <x v="2"/>
    <x v="1"/>
    <x v="1"/>
    <x v="1"/>
    <s v="Heavy throughout program."/>
    <x v="2"/>
    <s v="Field Operations"/>
    <d v="1947-08-29T00:00:00"/>
    <n v="78.308333333333337"/>
    <x v="2"/>
    <s v="MA"/>
    <s v="Engineer"/>
    <x v="0"/>
    <n v="1886"/>
    <x v="1"/>
    <x v="1"/>
    <s v="Fully Meets"/>
    <n v="4"/>
  </r>
  <r>
    <n v="3572"/>
    <s v="Timothy"/>
    <s v="Sullivan"/>
    <d v="2019-03-12T00:00:00"/>
    <d v="2020-05-19T00:00:00"/>
    <n v="14"/>
    <s v="Attrition"/>
    <x v="1"/>
    <s v="Shawn Berry"/>
    <s v="timothy.sullivan@bilearner.com"/>
    <s v="WBL"/>
    <s v="Active"/>
    <x v="1"/>
    <x v="2"/>
    <x v="2"/>
    <x v="2"/>
    <s v="Where first Mr remember crime."/>
    <x v="2"/>
    <s v="Fielders"/>
    <d v="1994-06-07T00:00:00"/>
    <n v="31.536111111111111"/>
    <x v="4"/>
    <s v="MA"/>
    <s v="Engineer"/>
    <x v="1"/>
    <n v="2747"/>
    <x v="1"/>
    <x v="3"/>
    <s v="Fully Meets"/>
    <n v="5"/>
  </r>
  <r>
    <n v="3573"/>
    <s v="Jennifer"/>
    <s v="Medeiros"/>
    <d v="2020-03-09T00:00:00"/>
    <d v="2021-10-17T00:00:00"/>
    <n v="19"/>
    <s v="Attrition"/>
    <x v="1"/>
    <s v="Brittany Martin"/>
    <s v="jennifer.medeiros@bilearner.com"/>
    <s v="NEL"/>
    <s v="Active"/>
    <x v="1"/>
    <x v="0"/>
    <x v="1"/>
    <x v="0"/>
    <s v="Cup purpose hundred region similar."/>
    <x v="2"/>
    <s v="Field Operations"/>
    <d v="1983-10-26T00:00:00"/>
    <n v="42.15"/>
    <x v="3"/>
    <s v="MA"/>
    <s v="Driller"/>
    <x v="0"/>
    <n v="2346"/>
    <x v="2"/>
    <x v="0"/>
    <s v="Exceeds"/>
    <n v="4"/>
  </r>
  <r>
    <n v="3574"/>
    <s v="Anna"/>
    <s v="Von Massenbach"/>
    <d v="2021-05-18T00:00:00"/>
    <d v="2022-01-04T00:00:00"/>
    <n v="7"/>
    <s v="Attrition"/>
    <x v="1"/>
    <s v="Timothy Weaver"/>
    <s v="anna.von massenbach@bilearner.com"/>
    <s v="WBL"/>
    <s v="Future Start"/>
    <x v="1"/>
    <x v="0"/>
    <x v="1"/>
    <x v="0"/>
    <s v="News quite number answer program."/>
    <x v="2"/>
    <s v="Underground"/>
    <d v="1951-05-06T00:00:00"/>
    <n v="74.62222222222222"/>
    <x v="2"/>
    <s v="MA"/>
    <s v="Laborer"/>
    <x v="0"/>
    <n v="2124"/>
    <x v="0"/>
    <x v="1"/>
    <s v="Fully Meets"/>
    <n v="1"/>
  </r>
  <r>
    <n v="3575"/>
    <s v="George"/>
    <s v="Johnson"/>
    <d v="2021-04-28T00:00:00"/>
    <d v="2022-01-18T00:00:00"/>
    <n v="8"/>
    <s v="Attrition"/>
    <x v="1"/>
    <s v="Amanda Smith"/>
    <s v="george.johnson@bilearner.com"/>
    <s v="MSC"/>
    <s v="Voluntarily Terminated"/>
    <x v="2"/>
    <x v="2"/>
    <x v="0"/>
    <x v="1"/>
    <s v="Big large training region."/>
    <x v="2"/>
    <s v="Field Operations"/>
    <d v="1987-03-05T00:00:00"/>
    <n v="38.791666666666664"/>
    <x v="4"/>
    <s v="MA"/>
    <s v="Groundman"/>
    <x v="1"/>
    <n v="2445"/>
    <x v="0"/>
    <x v="3"/>
    <s v="Exceeds"/>
    <n v="5"/>
  </r>
  <r>
    <n v="3576"/>
    <s v="Angela"/>
    <s v="Erilus"/>
    <d v="2021-07-21T00:00:00"/>
    <d v="2023-04-26T00:00:00"/>
    <n v="21"/>
    <s v="Attrition"/>
    <x v="2"/>
    <s v="Marc Cummings"/>
    <s v="angela.erilus@bilearner.com"/>
    <s v="PL"/>
    <s v="Active"/>
    <x v="0"/>
    <x v="0"/>
    <x v="1"/>
    <x v="3"/>
    <s v="Reflect off growth mouth have."/>
    <x v="2"/>
    <s v="Engineers"/>
    <d v="1992-04-26T00:00:00"/>
    <n v="33.65"/>
    <x v="4"/>
    <s v="MA"/>
    <s v="Project Manager"/>
    <x v="0"/>
    <n v="2133"/>
    <x v="2"/>
    <x v="3"/>
    <s v="Exceeds"/>
    <n v="4"/>
  </r>
  <r>
    <n v="3581"/>
    <s v="Ross"/>
    <s v="Strickland"/>
    <d v="2020-11-20T00:00:00"/>
    <d v="2023-05-01T00:00:00"/>
    <n v="29"/>
    <s v="Attrition"/>
    <x v="1"/>
    <s v="Paul Walker"/>
    <s v="ross.strickland@bilearner.com"/>
    <s v="SVG"/>
    <s v="Active"/>
    <x v="0"/>
    <x v="2"/>
    <x v="2"/>
    <x v="3"/>
    <s v="Memory high then mind concern carry level life."/>
    <x v="2"/>
    <s v="Wireline Construction"/>
    <d v="1943-03-08T00:00:00"/>
    <n v="82.783333333333331"/>
    <x v="0"/>
    <s v="MA"/>
    <s v="Foreman"/>
    <x v="1"/>
    <n v="18389"/>
    <x v="3"/>
    <x v="0"/>
    <s v="Fully Meets"/>
    <n v="2"/>
  </r>
  <r>
    <n v="3582"/>
    <s v="Augustus"/>
    <s v="Drake"/>
    <d v="2020-08-19T00:00:00"/>
    <d v="2022-05-04T00:00:00"/>
    <n v="20"/>
    <s v="Attrition"/>
    <x v="1"/>
    <s v="Elizabeth Robertson"/>
    <s v="augustus.drake@bilearner.com"/>
    <s v="TNS"/>
    <s v="Active"/>
    <x v="2"/>
    <x v="0"/>
    <x v="2"/>
    <x v="2"/>
    <s v="Other might rise today."/>
    <x v="2"/>
    <s v="Yard (Material Handling)"/>
    <d v="1968-08-09T00:00:00"/>
    <n v="57.363888888888887"/>
    <x v="5"/>
    <s v="MA"/>
    <s v="Laborer"/>
    <x v="1"/>
    <n v="90676"/>
    <x v="2"/>
    <x v="1"/>
    <s v="Fully Meets"/>
    <n v="4"/>
  </r>
  <r>
    <n v="3583"/>
    <s v="Gracelyn"/>
    <s v="Huynh"/>
    <d v="2021-04-28T00:00:00"/>
    <d v="2022-04-18T00:00:00"/>
    <n v="11"/>
    <s v="Attrition"/>
    <x v="1"/>
    <s v="Tasha Mayer"/>
    <s v="gracelyn.huynh@bilearner.com"/>
    <s v="WBL"/>
    <s v="Active"/>
    <x v="0"/>
    <x v="1"/>
    <x v="0"/>
    <x v="2"/>
    <s v="Others those data before major how."/>
    <x v="2"/>
    <s v="Field Operations"/>
    <d v="1958-11-20T00:00:00"/>
    <n v="67.083333333333329"/>
    <x v="1"/>
    <s v="MA"/>
    <s v="Construction Manager"/>
    <x v="0"/>
    <n v="16011"/>
    <x v="1"/>
    <x v="2"/>
    <s v="Needs Improvement"/>
    <n v="4"/>
  </r>
  <r>
    <n v="3586"/>
    <s v="Jaqueline"/>
    <s v="Terrell"/>
    <d v="2019-02-01T00:00:00"/>
    <d v="2019-02-10T00:00:00"/>
    <n v="0"/>
    <s v="Attrition"/>
    <x v="1"/>
    <s v="Veronica Wiley"/>
    <s v="jaqueline.terrell@bilearner.com"/>
    <s v="EW"/>
    <s v="Active"/>
    <x v="2"/>
    <x v="0"/>
    <x v="1"/>
    <x v="1"/>
    <s v="Identify next game leader."/>
    <x v="2"/>
    <s v="People Services"/>
    <d v="2000-12-27T00:00:00"/>
    <n v="24.980555555555554"/>
    <x v="6"/>
    <s v="MA"/>
    <s v="Manager"/>
    <x v="0"/>
    <n v="24711"/>
    <x v="0"/>
    <x v="3"/>
    <s v="Fully Meets"/>
    <n v="2"/>
  </r>
  <r>
    <n v="3587"/>
    <s v="Quinn"/>
    <s v="Mccullough"/>
    <d v="2021-05-10T00:00:00"/>
    <d v="2021-12-17T00:00:00"/>
    <n v="7"/>
    <s v="Attrition"/>
    <x v="1"/>
    <s v="Katherine Gay"/>
    <s v="quinn.mccullough@bilearner.com"/>
    <s v="MSC"/>
    <s v="Active"/>
    <x v="0"/>
    <x v="0"/>
    <x v="0"/>
    <x v="1"/>
    <s v="Society red to able."/>
    <x v="2"/>
    <s v="General - Eng"/>
    <d v="1977-12-25T00:00:00"/>
    <n v="47.986111111111114"/>
    <x v="3"/>
    <s v="MA"/>
    <s v="Administrative"/>
    <x v="1"/>
    <n v="74564"/>
    <x v="3"/>
    <x v="0"/>
    <s v="Fully Meets"/>
    <n v="2"/>
  </r>
  <r>
    <n v="3588"/>
    <s v="Selena"/>
    <s v="Greer"/>
    <d v="2019-06-25T00:00:00"/>
    <d v="2019-08-15T00:00:00"/>
    <n v="1"/>
    <s v="Attrition"/>
    <x v="1"/>
    <s v="Paul Lopez"/>
    <s v="selena.greer@bilearner.com"/>
    <s v="NEL"/>
    <s v="Active"/>
    <x v="0"/>
    <x v="1"/>
    <x v="1"/>
    <x v="2"/>
    <s v="Everybody no four arrive major ten culture."/>
    <x v="2"/>
    <s v="Shop (Fleet)"/>
    <d v="1972-03-08T00:00:00"/>
    <n v="53.783333333333331"/>
    <x v="5"/>
    <s v="MA"/>
    <s v="Mechanic"/>
    <x v="1"/>
    <n v="14504"/>
    <x v="4"/>
    <x v="1"/>
    <s v="Fully Meets"/>
    <n v="2"/>
  </r>
  <r>
    <n v="3590"/>
    <s v="Dominik"/>
    <s v="Mullen"/>
    <d v="2021-02-25T00:00:00"/>
    <d v="2022-10-13T00:00:00"/>
    <n v="19"/>
    <s v="Attrition"/>
    <x v="1"/>
    <s v="Jessica Allen"/>
    <s v="dominik.mullen@bilearner.com"/>
    <s v="PYZ"/>
    <s v="Future Start"/>
    <x v="2"/>
    <x v="1"/>
    <x v="1"/>
    <x v="2"/>
    <s v="Country as dream project office."/>
    <x v="2"/>
    <s v="Field Operations"/>
    <d v="1995-05-31T00:00:00"/>
    <n v="30.555555555555557"/>
    <x v="4"/>
    <s v="MA"/>
    <s v="Laborer"/>
    <x v="1"/>
    <n v="66167"/>
    <x v="2"/>
    <x v="1"/>
    <s v="Fully Meets"/>
    <n v="4"/>
  </r>
  <r>
    <n v="3591"/>
    <s v="Abdullah"/>
    <s v="Ellison"/>
    <d v="2021-11-23T00:00:00"/>
    <d v="2023-05-29T00:00:00"/>
    <n v="18"/>
    <s v="Attrition"/>
    <x v="1"/>
    <s v="Dr. William Thompson"/>
    <s v="abdullah.ellison@bilearner.com"/>
    <s v="SVG"/>
    <s v="Future Start"/>
    <x v="1"/>
    <x v="0"/>
    <x v="2"/>
    <x v="3"/>
    <s v="Quality decade director."/>
    <x v="2"/>
    <s v="Field Operations"/>
    <d v="1998-11-14T00:00:00"/>
    <n v="27.1"/>
    <x v="6"/>
    <s v="MA"/>
    <s v="Supervisor"/>
    <x v="0"/>
    <n v="21634"/>
    <x v="1"/>
    <x v="2"/>
    <s v="Needs Improvement"/>
    <n v="5"/>
  </r>
  <r>
    <n v="3592"/>
    <s v="Andre"/>
    <s v="Guzman"/>
    <d v="2021-10-05T00:00:00"/>
    <d v="2022-06-18T00:00:00"/>
    <n v="8"/>
    <s v="Attrition"/>
    <x v="1"/>
    <s v="Mrs. Audrey Gonzalez DDS"/>
    <s v="andre.guzman@bilearner.com"/>
    <s v="TNS"/>
    <s v="Future Start"/>
    <x v="1"/>
    <x v="0"/>
    <x v="1"/>
    <x v="3"/>
    <s v="Particular network available hospital."/>
    <x v="2"/>
    <s v="Field Operations"/>
    <d v="1998-12-23T00:00:00"/>
    <n v="26.991666666666667"/>
    <x v="6"/>
    <s v="MA"/>
    <s v="Technician"/>
    <x v="1"/>
    <n v="9454"/>
    <x v="3"/>
    <x v="3"/>
    <s v="Fully Meets"/>
    <n v="3"/>
  </r>
  <r>
    <n v="3595"/>
    <s v="Fisher"/>
    <s v="Stafford"/>
    <d v="2020-09-22T00:00:00"/>
    <d v="2022-09-14T00:00:00"/>
    <n v="23"/>
    <s v="Attrition"/>
    <x v="1"/>
    <s v="Nicole Delgado"/>
    <s v="fisher.stafford@bilearner.com"/>
    <s v="WBL"/>
    <s v="Active"/>
    <x v="1"/>
    <x v="2"/>
    <x v="0"/>
    <x v="1"/>
    <s v="Dark meeting play room head join truth involve."/>
    <x v="2"/>
    <s v="Engineers"/>
    <d v="1952-03-02T00:00:00"/>
    <n v="73.8"/>
    <x v="2"/>
    <s v="MA"/>
    <s v="Technician"/>
    <x v="1"/>
    <n v="56703"/>
    <x v="3"/>
    <x v="0"/>
    <s v="Fully Meets"/>
    <n v="1"/>
  </r>
  <r>
    <n v="3597"/>
    <s v="Brenton"/>
    <s v="Monroe"/>
    <d v="2020-06-06T00:00:00"/>
    <d v="2021-04-14T00:00:00"/>
    <n v="10"/>
    <s v="Attrition"/>
    <x v="2"/>
    <s v="Autumn Decker"/>
    <s v="brenton.monroe@bilearner.com"/>
    <s v="PYZ"/>
    <s v="Future Start"/>
    <x v="1"/>
    <x v="1"/>
    <x v="2"/>
    <x v="2"/>
    <s v="Democrat themselves deal future early."/>
    <x v="2"/>
    <s v="General - Con"/>
    <d v="1986-10-31T00:00:00"/>
    <n v="39.138888888888886"/>
    <x v="4"/>
    <s v="MA"/>
    <s v="Foreman"/>
    <x v="0"/>
    <n v="17650"/>
    <x v="4"/>
    <x v="3"/>
    <s v="Fully Meets"/>
    <n v="1"/>
  </r>
  <r>
    <n v="3598"/>
    <s v="Derick"/>
    <s v="Rocha"/>
    <d v="2018-09-28T00:00:00"/>
    <d v="2023-08-05T00:00:00"/>
    <n v="58"/>
    <s v="Attrition"/>
    <x v="2"/>
    <s v="Alex Moore"/>
    <s v="derick.rocha@bilearner.com"/>
    <s v="SVG"/>
    <s v="Voluntarily Terminated"/>
    <x v="2"/>
    <x v="2"/>
    <x v="1"/>
    <x v="1"/>
    <s v="Majority executive plan imagine."/>
    <x v="2"/>
    <s v="Project Management - Eng"/>
    <d v="1950-10-06T00:00:00"/>
    <n v="75.205555555555549"/>
    <x v="2"/>
    <s v="MA"/>
    <s v="Supervisor"/>
    <x v="0"/>
    <n v="72750"/>
    <x v="3"/>
    <x v="2"/>
    <s v="Needs Improvement"/>
    <n v="1"/>
  </r>
  <r>
    <n v="3602"/>
    <s v="Helena"/>
    <s v="Davenport"/>
    <d v="2021-04-11T00:00:00"/>
    <d v="2023-05-24T00:00:00"/>
    <n v="25"/>
    <s v="Attrition"/>
    <x v="2"/>
    <s v="Crystal Mcneil"/>
    <s v="helena.davenport@bilearner.com"/>
    <s v="CCDR"/>
    <s v="Voluntarily Terminated"/>
    <x v="0"/>
    <x v="0"/>
    <x v="2"/>
    <x v="0"/>
    <s v="Quality audience deal assume."/>
    <x v="2"/>
    <s v="Engineers"/>
    <d v="1994-10-12T00:00:00"/>
    <n v="31.18888888888889"/>
    <x v="4"/>
    <s v="MA"/>
    <s v="Engineer"/>
    <x v="0"/>
    <n v="30766"/>
    <x v="0"/>
    <x v="2"/>
    <s v="Fully Meets"/>
    <n v="5"/>
  </r>
  <r>
    <n v="3603"/>
    <s v="Houston"/>
    <s v="Aguirre"/>
    <d v="2018-11-29T00:00:00"/>
    <d v="2019-02-21T00:00:00"/>
    <n v="2"/>
    <s v="Attrition"/>
    <x v="2"/>
    <s v="Christine Costa"/>
    <s v="houston.aguirre@bilearner.com"/>
    <s v="EW"/>
    <s v="Voluntarily Terminated"/>
    <x v="0"/>
    <x v="2"/>
    <x v="2"/>
    <x v="1"/>
    <s v="To trial deep."/>
    <x v="2"/>
    <s v="Field Operations"/>
    <d v="1977-02-15T00:00:00"/>
    <n v="48.847222222222221"/>
    <x v="3"/>
    <s v="MA"/>
    <s v="Technician"/>
    <x v="0"/>
    <n v="58348"/>
    <x v="1"/>
    <x v="2"/>
    <s v="Fully Meets"/>
    <n v="2"/>
  </r>
  <r>
    <n v="3604"/>
    <s v="Kane"/>
    <s v="Owen"/>
    <d v="2019-01-16T00:00:00"/>
    <d v="2022-08-31T00:00:00"/>
    <n v="43"/>
    <s v="Attrition"/>
    <x v="2"/>
    <s v="Mark Hale"/>
    <s v="kane.owen@bilearner.com"/>
    <s v="MSC"/>
    <s v="Active"/>
    <x v="2"/>
    <x v="0"/>
    <x v="1"/>
    <x v="1"/>
    <s v="Sometimes surface page stand area."/>
    <x v="2"/>
    <s v="Field Operations"/>
    <d v="1948-03-09T00:00:00"/>
    <n v="77.780555555555551"/>
    <x v="2"/>
    <s v="MA"/>
    <s v="Foreman"/>
    <x v="0"/>
    <n v="44626"/>
    <x v="0"/>
    <x v="0"/>
    <s v="Needs Improvement"/>
    <n v="4"/>
  </r>
  <r>
    <n v="3606"/>
    <s v="Clarissa"/>
    <s v="Winters"/>
    <d v="2019-08-01T00:00:00"/>
    <d v="2023-01-20T00:00:00"/>
    <n v="41"/>
    <s v="Attrition"/>
    <x v="1"/>
    <s v="Eric Gonzales"/>
    <s v="clarissa.winters@bilearner.com"/>
    <s v="SVG"/>
    <s v="Voluntarily Terminated"/>
    <x v="2"/>
    <x v="1"/>
    <x v="1"/>
    <x v="0"/>
    <s v="Poor list reduce reality."/>
    <x v="2"/>
    <s v="Billable Consultants"/>
    <d v="1965-03-13T00:00:00"/>
    <n v="60.769444444444446"/>
    <x v="1"/>
    <s v="MA"/>
    <s v="Engineer"/>
    <x v="1"/>
    <n v="95618"/>
    <x v="3"/>
    <x v="0"/>
    <s v="Fully Meets"/>
    <n v="3"/>
  </r>
  <r>
    <n v="3607"/>
    <s v="Frankie"/>
    <s v="Atkins"/>
    <d v="2019-06-18T00:00:00"/>
    <d v="2021-04-14T00:00:00"/>
    <n v="21"/>
    <s v="Attrition"/>
    <x v="1"/>
    <s v="Christopher Murray"/>
    <s v="frankie.atkins@bilearner.com"/>
    <s v="EW"/>
    <s v="Active"/>
    <x v="0"/>
    <x v="2"/>
    <x v="1"/>
    <x v="1"/>
    <s v="Finally build do analysis beyond heavy."/>
    <x v="2"/>
    <s v="Project Management - Con"/>
    <d v="1976-08-03T00:00:00"/>
    <n v="49.380555555555553"/>
    <x v="3"/>
    <s v="MA"/>
    <s v="Coordinator"/>
    <x v="1"/>
    <n v="15195"/>
    <x v="3"/>
    <x v="2"/>
    <s v="Fully Meets"/>
    <n v="5"/>
  </r>
  <r>
    <n v="3614"/>
    <s v="Bridget"/>
    <s v="Deleon"/>
    <d v="2020-01-08T00:00:00"/>
    <d v="2021-07-02T00:00:00"/>
    <n v="17"/>
    <s v="Attrition"/>
    <x v="1"/>
    <s v="Clifford Martinez"/>
    <s v="bridget.deleon@bilearner.com"/>
    <s v="BPC"/>
    <s v="Active"/>
    <x v="1"/>
    <x v="0"/>
    <x v="0"/>
    <x v="3"/>
    <s v="Store common between real."/>
    <x v="2"/>
    <s v="Project Management - Con"/>
    <d v="1973-08-31T00:00:00"/>
    <n v="52.305555555555557"/>
    <x v="5"/>
    <s v="MA"/>
    <s v="Field Project Manager"/>
    <x v="1"/>
    <n v="23691"/>
    <x v="1"/>
    <x v="2"/>
    <s v="Fully Meets"/>
    <n v="2"/>
  </r>
  <r>
    <n v="3615"/>
    <s v="Martin"/>
    <s v="Weber"/>
    <d v="2021-05-13T00:00:00"/>
    <d v="2022-09-22T00:00:00"/>
    <n v="16"/>
    <s v="Attrition"/>
    <x v="1"/>
    <s v="Lee Hudson"/>
    <s v="martin.weber@bilearner.com"/>
    <s v="CCDR"/>
    <s v="Future Start"/>
    <x v="0"/>
    <x v="0"/>
    <x v="2"/>
    <x v="2"/>
    <s v="View ever record ahead."/>
    <x v="2"/>
    <s v="General - Con"/>
    <d v="1986-05-14T00:00:00"/>
    <n v="39.6"/>
    <x v="4"/>
    <s v="MA"/>
    <s v="Manager"/>
    <x v="1"/>
    <n v="74388"/>
    <x v="2"/>
    <x v="0"/>
    <s v="Exceeds"/>
    <n v="2"/>
  </r>
  <r>
    <n v="3619"/>
    <s v="Karissa"/>
    <s v="Bowers"/>
    <d v="2023-03-23T00:00:00"/>
    <d v="2023-05-01T00:00:00"/>
    <n v="1"/>
    <s v="Attrition"/>
    <x v="1"/>
    <s v="Robert Wright"/>
    <s v="karissa.bowers@bilearner.com"/>
    <s v="TNS"/>
    <s v="Active"/>
    <x v="0"/>
    <x v="2"/>
    <x v="1"/>
    <x v="0"/>
    <s v="Some others lot miss land similar."/>
    <x v="2"/>
    <s v="General - Con"/>
    <d v="1984-03-17T00:00:00"/>
    <n v="41.758333333333333"/>
    <x v="3"/>
    <s v="MA"/>
    <s v="Technician"/>
    <x v="1"/>
    <n v="76278"/>
    <x v="2"/>
    <x v="2"/>
    <s v="Fully Meets"/>
    <n v="3"/>
  </r>
  <r>
    <n v="3620"/>
    <s v="Noel"/>
    <s v="Ramirez"/>
    <d v="2023-03-22T00:00:00"/>
    <d v="2023-07-14T00:00:00"/>
    <n v="3"/>
    <s v="Attrition"/>
    <x v="1"/>
    <s v="Mr. Nicholas Austin"/>
    <s v="noel.ramirez@bilearner.com"/>
    <s v="PYZ"/>
    <s v="Active"/>
    <x v="2"/>
    <x v="2"/>
    <x v="0"/>
    <x v="0"/>
    <s v="Outside sing song relationship action teach."/>
    <x v="2"/>
    <s v="General - Eng"/>
    <d v="1994-10-12T00:00:00"/>
    <n v="31.18888888888889"/>
    <x v="4"/>
    <s v="MA"/>
    <s v="Specialist"/>
    <x v="1"/>
    <n v="77580"/>
    <x v="0"/>
    <x v="2"/>
    <s v="Fully Meets"/>
    <n v="2"/>
  </r>
  <r>
    <n v="3622"/>
    <s v="Danika"/>
    <s v="Fleming"/>
    <d v="2020-07-09T00:00:00"/>
    <d v="2021-07-10T00:00:00"/>
    <n v="12"/>
    <s v="Attrition"/>
    <x v="2"/>
    <s v="Christopher Ayers"/>
    <s v="danika.fleming@bilearner.com"/>
    <s v="SVG"/>
    <s v="Active"/>
    <x v="2"/>
    <x v="2"/>
    <x v="0"/>
    <x v="1"/>
    <s v="Song remember visit finish edge difficult down."/>
    <x v="2"/>
    <s v="Field Operations"/>
    <d v="1995-10-16T00:00:00"/>
    <n v="30.177777777777777"/>
    <x v="4"/>
    <s v="MA"/>
    <s v="Laborer"/>
    <x v="0"/>
    <n v="75607"/>
    <x v="0"/>
    <x v="0"/>
    <s v="Fully Meets"/>
    <n v="3"/>
  </r>
  <r>
    <n v="3625"/>
    <s v="Gabriel"/>
    <s v="Dodson"/>
    <d v="2021-11-11T00:00:00"/>
    <d v="2022-07-31T00:00:00"/>
    <n v="8"/>
    <s v="Attrition"/>
    <x v="2"/>
    <s v="Tammy Navarro"/>
    <s v="gabriel.dodson@bilearner.com"/>
    <s v="TNS"/>
    <s v="Voluntarily Terminated"/>
    <x v="1"/>
    <x v="0"/>
    <x v="2"/>
    <x v="1"/>
    <s v="Interesting final piece follow."/>
    <x v="2"/>
    <s v="Engineers"/>
    <d v="1975-12-14T00:00:00"/>
    <n v="50.016666666666666"/>
    <x v="5"/>
    <s v="MA"/>
    <s v="Engineer"/>
    <x v="0"/>
    <n v="54392"/>
    <x v="2"/>
    <x v="3"/>
    <s v="Fully Meets"/>
    <n v="5"/>
  </r>
  <r>
    <n v="3627"/>
    <s v="Ruth"/>
    <s v="Harrell"/>
    <d v="2019-08-21T00:00:00"/>
    <d v="2022-10-28T00:00:00"/>
    <n v="38"/>
    <s v="Attrition"/>
    <x v="2"/>
    <s v="Jesse Wilson"/>
    <s v="ruth.harrell@bilearner.com"/>
    <s v="WBL"/>
    <s v="Voluntarily Terminated"/>
    <x v="1"/>
    <x v="1"/>
    <x v="1"/>
    <x v="1"/>
    <s v="Sport enter think order determine."/>
    <x v="2"/>
    <s v="Field Operations"/>
    <d v="1967-02-23T00:00:00"/>
    <n v="58.825000000000003"/>
    <x v="5"/>
    <s v="MA"/>
    <s v="Supervisor"/>
    <x v="0"/>
    <n v="52646"/>
    <x v="4"/>
    <x v="2"/>
    <s v="Fully Meets"/>
    <n v="3"/>
  </r>
  <r>
    <n v="3629"/>
    <s v="Reginald"/>
    <s v="Lowery"/>
    <d v="2022-08-27T00:00:00"/>
    <d v="2022-12-03T00:00:00"/>
    <n v="3"/>
    <s v="Attrition"/>
    <x v="1"/>
    <s v="Dr. David Austin Jr."/>
    <s v="reginald.lowery@bilearner.com"/>
    <s v="NEL"/>
    <s v="Voluntarily Terminated"/>
    <x v="1"/>
    <x v="0"/>
    <x v="1"/>
    <x v="3"/>
    <s v="Expect grow back list letter."/>
    <x v="2"/>
    <s v="Field Operations"/>
    <d v="1983-11-26T00:00:00"/>
    <n v="42.06666666666667"/>
    <x v="3"/>
    <s v="MA"/>
    <s v="Laborer"/>
    <x v="1"/>
    <n v="70056"/>
    <x v="4"/>
    <x v="0"/>
    <s v="Fully Meets"/>
    <n v="5"/>
  </r>
  <r>
    <n v="3631"/>
    <s v="Shaniya"/>
    <s v="Becker"/>
    <d v="2022-08-08T00:00:00"/>
    <d v="2022-10-25T00:00:00"/>
    <n v="2"/>
    <s v="Attrition"/>
    <x v="1"/>
    <s v="Kristin Salinas"/>
    <s v="shaniya.becker@bilearner.com"/>
    <s v="EW"/>
    <s v="Active"/>
    <x v="1"/>
    <x v="1"/>
    <x v="1"/>
    <x v="2"/>
    <s v="Experience room top and including compare."/>
    <x v="2"/>
    <s v="Wireline Construction"/>
    <d v="1947-04-28T00:00:00"/>
    <n v="78.644444444444446"/>
    <x v="2"/>
    <s v="MA"/>
    <s v="Apprentice"/>
    <x v="1"/>
    <n v="12978"/>
    <x v="3"/>
    <x v="0"/>
    <s v="Fully Meets"/>
    <n v="3"/>
  </r>
  <r>
    <n v="3632"/>
    <s v="Ryan"/>
    <s v="Oconnell"/>
    <d v="2022-09-24T00:00:00"/>
    <d v="2022-10-24T00:00:00"/>
    <n v="0"/>
    <s v="Attrition"/>
    <x v="1"/>
    <s v="Bridget Jones"/>
    <s v="ryan.oconnell@bilearner.com"/>
    <s v="CCDR"/>
    <s v="Active"/>
    <x v="1"/>
    <x v="1"/>
    <x v="1"/>
    <x v="0"/>
    <s v="Realize work series fact weight contain."/>
    <x v="2"/>
    <s v="Field Operations"/>
    <d v="1945-10-03T00:00:00"/>
    <n v="80.213888888888889"/>
    <x v="0"/>
    <s v="MA"/>
    <s v="Foreman"/>
    <x v="1"/>
    <n v="37983"/>
    <x v="2"/>
    <x v="2"/>
    <s v="Fully Meets"/>
    <n v="3"/>
  </r>
  <r>
    <n v="3634"/>
    <s v="Keyon"/>
    <s v="Haley"/>
    <d v="2023-06-23T00:00:00"/>
    <d v="2023-07-26T00:00:00"/>
    <n v="1"/>
    <s v="Attrition"/>
    <x v="1"/>
    <s v="Eric Cunningham"/>
    <s v="keyon.haley@bilearner.com"/>
    <s v="PYZ"/>
    <s v="Active"/>
    <x v="2"/>
    <x v="0"/>
    <x v="1"/>
    <x v="2"/>
    <s v="Despite budget compare international little."/>
    <x v="2"/>
    <s v="General - Sga"/>
    <d v="1962-04-26T00:00:00"/>
    <n v="63.65"/>
    <x v="1"/>
    <s v="MA"/>
    <s v="Supervisor"/>
    <x v="0"/>
    <n v="40148"/>
    <x v="3"/>
    <x v="2"/>
    <s v="Fully Meets"/>
    <n v="5"/>
  </r>
  <r>
    <n v="3639"/>
    <s v="Jaylen"/>
    <s v="Acosta"/>
    <d v="2019-09-19T00:00:00"/>
    <d v="2020-04-14T00:00:00"/>
    <n v="6"/>
    <s v="Attrition"/>
    <x v="1"/>
    <s v="Mark Knight"/>
    <s v="jaylen.acosta@bilearner.com"/>
    <s v="CCDR"/>
    <s v="Future Start"/>
    <x v="1"/>
    <x v="1"/>
    <x v="1"/>
    <x v="2"/>
    <s v="Official growth onto speech after truth."/>
    <x v="2"/>
    <s v="Field Operations"/>
    <d v="1966-01-08T00:00:00"/>
    <n v="59.95"/>
    <x v="5"/>
    <s v="MA"/>
    <s v="Runner"/>
    <x v="0"/>
    <n v="8655"/>
    <x v="0"/>
    <x v="0"/>
    <s v="Fully Meets"/>
    <n v="3"/>
  </r>
  <r>
    <n v="3641"/>
    <s v="Kiersten"/>
    <s v="Ellis"/>
    <d v="2020-02-07T00:00:00"/>
    <d v="2021-05-01T00:00:00"/>
    <n v="14"/>
    <s v="Attrition"/>
    <x v="1"/>
    <s v="Eric Michael"/>
    <s v="kiersten.ellis@bilearner.com"/>
    <s v="EW"/>
    <s v="Future Start"/>
    <x v="1"/>
    <x v="0"/>
    <x v="1"/>
    <x v="3"/>
    <s v="Air act watch affect save positive among."/>
    <x v="2"/>
    <s v="General - Con"/>
    <d v="1971-01-15T00:00:00"/>
    <n v="54.930555555555557"/>
    <x v="5"/>
    <s v="MA"/>
    <s v="Operator"/>
    <x v="1"/>
    <n v="56039"/>
    <x v="3"/>
    <x v="1"/>
    <s v="Fully Meets"/>
    <n v="3"/>
  </r>
  <r>
    <n v="3642"/>
    <s v="Karissa"/>
    <s v="Carrillo"/>
    <d v="2020-04-29T00:00:00"/>
    <d v="2021-11-12T00:00:00"/>
    <n v="18"/>
    <s v="Attrition"/>
    <x v="1"/>
    <s v="Alexandra Martin"/>
    <s v="karissa.carrillo@bilearner.com"/>
    <s v="MSC"/>
    <s v="Future Start"/>
    <x v="1"/>
    <x v="0"/>
    <x v="1"/>
    <x v="2"/>
    <s v="Cold dinner seat property a hear."/>
    <x v="2"/>
    <s v="Field Operations"/>
    <d v="1978-05-31T00:00:00"/>
    <n v="47.555555555555557"/>
    <x v="3"/>
    <s v="MA"/>
    <s v="Laborer"/>
    <x v="1"/>
    <n v="7474"/>
    <x v="4"/>
    <x v="3"/>
    <s v="Fully Meets"/>
    <n v="3"/>
  </r>
  <r>
    <n v="3647"/>
    <s v="Nathen"/>
    <s v="Arias"/>
    <d v="2020-12-28T00:00:00"/>
    <d v="2021-01-30T00:00:00"/>
    <n v="1"/>
    <s v="Attrition"/>
    <x v="2"/>
    <s v="Craig Leblanc"/>
    <s v="nathen.arias@bilearner.com"/>
    <s v="EW"/>
    <s v="Voluntarily Terminated"/>
    <x v="2"/>
    <x v="2"/>
    <x v="2"/>
    <x v="0"/>
    <s v="Best room cell task majority budget."/>
    <x v="2"/>
    <s v="Engineers"/>
    <d v="1966-07-24T00:00:00"/>
    <n v="59.405555555555559"/>
    <x v="5"/>
    <s v="MA"/>
    <s v="Engineer"/>
    <x v="0"/>
    <n v="20847"/>
    <x v="4"/>
    <x v="3"/>
    <s v="Fully Meets"/>
    <n v="3"/>
  </r>
  <r>
    <n v="3650"/>
    <s v="Amirah"/>
    <s v="Stanley"/>
    <d v="2019-10-03T00:00:00"/>
    <d v="2022-02-28T00:00:00"/>
    <n v="28"/>
    <s v="Attrition"/>
    <x v="2"/>
    <s v="Jason Jenkins"/>
    <s v="amirah.stanley@bilearner.com"/>
    <s v="PYZ"/>
    <s v="Voluntarily Terminated"/>
    <x v="0"/>
    <x v="0"/>
    <x v="2"/>
    <x v="2"/>
    <s v="Late least forward bill realize camera."/>
    <x v="2"/>
    <s v="Field Operations"/>
    <d v="1991-12-25T00:00:00"/>
    <n v="33.986111111111114"/>
    <x v="4"/>
    <s v="MA"/>
    <s v="Laborer"/>
    <x v="0"/>
    <n v="72818"/>
    <x v="1"/>
    <x v="0"/>
    <s v="Fully Meets"/>
    <n v="3"/>
  </r>
  <r>
    <n v="3652"/>
    <s v="Owen"/>
    <s v="Dillon"/>
    <d v="2019-08-30T00:00:00"/>
    <d v="2022-08-27T00:00:00"/>
    <n v="35"/>
    <s v="Attrition"/>
    <x v="1"/>
    <s v="Victoria Maldonado"/>
    <s v="owen.dillon@bilearner.com"/>
    <s v="NEL"/>
    <s v="Voluntarily Terminated"/>
    <x v="2"/>
    <x v="1"/>
    <x v="2"/>
    <x v="1"/>
    <s v="Window stuff western interesting."/>
    <x v="2"/>
    <s v="Field Operations"/>
    <d v="1946-08-16T00:00:00"/>
    <n v="79.344444444444449"/>
    <x v="2"/>
    <s v="MA"/>
    <s v="Supervisor"/>
    <x v="1"/>
    <n v="96845"/>
    <x v="3"/>
    <x v="2"/>
    <s v="Fully Meets"/>
    <n v="3"/>
  </r>
  <r>
    <n v="3653"/>
    <s v="Bridget"/>
    <s v="Bray"/>
    <d v="2021-02-04T00:00:00"/>
    <d v="2023-07-30T00:00:00"/>
    <n v="29"/>
    <s v="Attrition"/>
    <x v="1"/>
    <s v="William Watson"/>
    <s v="bridget.bray@bilearner.com"/>
    <s v="PL"/>
    <s v="Voluntarily Terminated"/>
    <x v="1"/>
    <x v="0"/>
    <x v="2"/>
    <x v="3"/>
    <s v="Particular same detail note."/>
    <x v="2"/>
    <s v="General - Con"/>
    <d v="1995-06-29T00:00:00"/>
    <n v="30.475000000000001"/>
    <x v="4"/>
    <s v="MA"/>
    <s v="Foreman"/>
    <x v="1"/>
    <n v="67277"/>
    <x v="2"/>
    <x v="1"/>
    <s v="Exceeds"/>
    <n v="3"/>
  </r>
  <r>
    <n v="3658"/>
    <s v="Emery"/>
    <s v="Gillespie"/>
    <d v="2022-11-04T00:00:00"/>
    <d v="2023-07-07T00:00:00"/>
    <n v="8"/>
    <s v="Attrition"/>
    <x v="1"/>
    <s v="Thomas Jackson"/>
    <s v="emery.gillespie@bilearner.com"/>
    <s v="BPC"/>
    <s v="Active"/>
    <x v="2"/>
    <x v="1"/>
    <x v="0"/>
    <x v="0"/>
    <s v="Once simple the decade."/>
    <x v="2"/>
    <s v="Project Management - Con"/>
    <d v="1966-11-25T00:00:00"/>
    <n v="59.069444444444443"/>
    <x v="5"/>
    <s v="MA"/>
    <s v="Technician"/>
    <x v="0"/>
    <n v="95682"/>
    <x v="4"/>
    <x v="0"/>
    <s v="Fully Meets"/>
    <n v="3"/>
  </r>
  <r>
    <n v="3659"/>
    <s v="Kaylee"/>
    <s v="Baldwin"/>
    <d v="2019-10-02T00:00:00"/>
    <d v="2019-10-13T00:00:00"/>
    <n v="0"/>
    <s v="Attrition"/>
    <x v="1"/>
    <s v="Eric Powell"/>
    <s v="kaylee.baldwin@bilearner.com"/>
    <s v="CCDR"/>
    <s v="Active"/>
    <x v="0"/>
    <x v="2"/>
    <x v="2"/>
    <x v="3"/>
    <s v="Second focus stay scientist."/>
    <x v="2"/>
    <s v="Field Operations"/>
    <d v="1989-10-30T00:00:00"/>
    <n v="36.138888888888886"/>
    <x v="4"/>
    <s v="MA"/>
    <s v="Engineer"/>
    <x v="1"/>
    <n v="86746"/>
    <x v="3"/>
    <x v="0"/>
    <s v="Exceeds"/>
    <n v="1"/>
  </r>
  <r>
    <n v="3661"/>
    <s v="Reagan"/>
    <s v="Brennan"/>
    <d v="2022-02-28T00:00:00"/>
    <d v="2022-09-05T00:00:00"/>
    <n v="6"/>
    <s v="Attrition"/>
    <x v="1"/>
    <s v="Denise Roman"/>
    <s v="reagan.brennan@bilearner.com"/>
    <s v="MSC"/>
    <s v="Active"/>
    <x v="1"/>
    <x v="1"/>
    <x v="0"/>
    <x v="0"/>
    <s v="Decide group difference decide."/>
    <x v="2"/>
    <s v="Executive"/>
    <d v="1952-05-22T00:00:00"/>
    <n v="73.577777777777783"/>
    <x v="2"/>
    <s v="MA"/>
    <s v="Vp"/>
    <x v="1"/>
    <n v="21624"/>
    <x v="2"/>
    <x v="2"/>
    <s v="Fully Meets"/>
    <n v="3"/>
  </r>
  <r>
    <n v="3663"/>
    <s v="Brandon"/>
    <s v="Anderson"/>
    <d v="2019-10-07T00:00:00"/>
    <d v="2022-01-22T00:00:00"/>
    <n v="27"/>
    <s v="Attrition"/>
    <x v="1"/>
    <s v="Sean Kennedy"/>
    <s v="brandon.anderson@bilearner.com"/>
    <s v="PL"/>
    <s v="Future Start"/>
    <x v="2"/>
    <x v="0"/>
    <x v="1"/>
    <x v="2"/>
    <s v="Bar serious exist pretty."/>
    <x v="2"/>
    <s v="General - Con"/>
    <d v="1977-11-23T00:00:00"/>
    <n v="48.075000000000003"/>
    <x v="3"/>
    <s v="MA"/>
    <s v="Foreman"/>
    <x v="0"/>
    <n v="13534"/>
    <x v="4"/>
    <x v="3"/>
    <s v="Exceeds"/>
    <n v="3"/>
  </r>
  <r>
    <n v="3664"/>
    <s v="Diana"/>
    <s v="Garza"/>
    <d v="2020-10-06T00:00:00"/>
    <d v="2022-01-12T00:00:00"/>
    <n v="15"/>
    <s v="Attrition"/>
    <x v="1"/>
    <s v="Robert Reid"/>
    <s v="diana.garza@bilearner.com"/>
    <s v="PYZ"/>
    <s v="Future Start"/>
    <x v="0"/>
    <x v="1"/>
    <x v="2"/>
    <x v="0"/>
    <s v="Let political issue."/>
    <x v="2"/>
    <s v="Field Operations"/>
    <d v="1956-08-15T00:00:00"/>
    <n v="69.347222222222229"/>
    <x v="1"/>
    <s v="MA"/>
    <s v="Locator"/>
    <x v="0"/>
    <n v="2667"/>
    <x v="3"/>
    <x v="1"/>
    <s v="Fully Meets"/>
    <n v="3"/>
  </r>
  <r>
    <n v="3666"/>
    <s v="Davin"/>
    <s v="Peters"/>
    <d v="2022-04-29T00:00:00"/>
    <d v="2023-01-21T00:00:00"/>
    <n v="8"/>
    <s v="Attrition"/>
    <x v="1"/>
    <s v="Melissa Shaw"/>
    <s v="davin.peters@bilearner.com"/>
    <s v="TNS"/>
    <s v="Active"/>
    <x v="0"/>
    <x v="2"/>
    <x v="1"/>
    <x v="0"/>
    <s v="Rule film know if eat hear."/>
    <x v="2"/>
    <s v="Field Operations"/>
    <d v="1956-05-19T00:00:00"/>
    <n v="69.586111111111109"/>
    <x v="1"/>
    <s v="MA"/>
    <s v="Laborer"/>
    <x v="1"/>
    <n v="16052"/>
    <x v="0"/>
    <x v="3"/>
    <s v="Fully Meets"/>
    <n v="3"/>
  </r>
  <r>
    <n v="3667"/>
    <s v="Leyla"/>
    <s v="Warren"/>
    <d v="2022-12-11T00:00:00"/>
    <d v="2023-04-28T00:00:00"/>
    <n v="4"/>
    <s v="Attrition"/>
    <x v="1"/>
    <s v="Brooke Meyer"/>
    <s v="leyla.warren@bilearner.com"/>
    <s v="WBL"/>
    <s v="Active"/>
    <x v="2"/>
    <x v="0"/>
    <x v="0"/>
    <x v="1"/>
    <s v="Term southern major ever care."/>
    <x v="2"/>
    <s v="Billable Consultants"/>
    <d v="1998-08-23T00:00:00"/>
    <n v="27.324999999999999"/>
    <x v="6"/>
    <s v="MA"/>
    <s v="Technician"/>
    <x v="1"/>
    <n v="18998"/>
    <x v="4"/>
    <x v="3"/>
    <s v="Fully Meets"/>
    <n v="3"/>
  </r>
  <r>
    <n v="3668"/>
    <s v="Victoria"/>
    <s v="Allen"/>
    <d v="2023-08-06T00:00:00"/>
    <d v="2023-08-06T00:00:00"/>
    <n v="0"/>
    <s v="Attrition"/>
    <x v="1"/>
    <s v="Christopher Clark"/>
    <s v="victoria.allen@bilearner.com"/>
    <s v="BPC"/>
    <s v="Active"/>
    <x v="0"/>
    <x v="1"/>
    <x v="1"/>
    <x v="3"/>
    <s v="Rest such husband through his customer no look."/>
    <x v="2"/>
    <s v="Underground"/>
    <d v="1996-05-24T00:00:00"/>
    <n v="29.572222222222223"/>
    <x v="6"/>
    <s v="MA"/>
    <s v="Operator"/>
    <x v="1"/>
    <n v="33735"/>
    <x v="2"/>
    <x v="1"/>
    <s v="Needs Improvement"/>
    <n v="3"/>
  </r>
  <r>
    <n v="3669"/>
    <s v="Tyler"/>
    <s v="Hines"/>
    <d v="2020-03-28T00:00:00"/>
    <d v="2023-03-12T00:00:00"/>
    <n v="35"/>
    <s v="Attrition"/>
    <x v="1"/>
    <s v="Joshua Francis"/>
    <s v="tyler.hines@bilearner.com"/>
    <s v="CCDR"/>
    <s v="Voluntarily Terminated"/>
    <x v="1"/>
    <x v="2"/>
    <x v="0"/>
    <x v="2"/>
    <s v="Let former service."/>
    <x v="2"/>
    <s v="Finance &amp; Accounting"/>
    <d v="1967-01-16T00:00:00"/>
    <n v="58.927777777777777"/>
    <x v="5"/>
    <s v="MA"/>
    <s v="Clerk"/>
    <x v="1"/>
    <n v="81928"/>
    <x v="4"/>
    <x v="1"/>
    <s v="Fully Meets"/>
    <n v="3"/>
  </r>
  <r>
    <n v="3670"/>
    <s v="Sandra"/>
    <s v="Atkinson"/>
    <d v="2022-08-11T00:00:00"/>
    <d v="2023-03-27T00:00:00"/>
    <n v="7"/>
    <s v="Attrition"/>
    <x v="2"/>
    <s v="Walter Shaw"/>
    <s v="sandra.atkinson@bilearner.com"/>
    <s v="SVG"/>
    <s v="Active"/>
    <x v="0"/>
    <x v="2"/>
    <x v="1"/>
    <x v="1"/>
    <s v="Far happy light already."/>
    <x v="2"/>
    <s v="Billable Consultants"/>
    <d v="1969-01-17T00:00:00"/>
    <n v="56.924999999999997"/>
    <x v="5"/>
    <s v="MA"/>
    <s v="Engineer"/>
    <x v="0"/>
    <n v="14006"/>
    <x v="0"/>
    <x v="1"/>
    <s v="Needs Improvement"/>
    <n v="3"/>
  </r>
  <r>
    <n v="3671"/>
    <s v="Simone"/>
    <s v="Hayes"/>
    <d v="2023-01-26T00:00:00"/>
    <d v="2023-06-19T00:00:00"/>
    <n v="4"/>
    <s v="Attrition"/>
    <x v="2"/>
    <s v="Alexander Roberts"/>
    <s v="simone.hayes@bilearner.com"/>
    <s v="EW"/>
    <s v="Voluntarily Terminated"/>
    <x v="2"/>
    <x v="2"/>
    <x v="0"/>
    <x v="0"/>
    <s v="Edge cold language. Once bring quality hot."/>
    <x v="2"/>
    <s v="Splicing"/>
    <d v="1989-12-29T00:00:00"/>
    <n v="35.975000000000001"/>
    <x v="4"/>
    <s v="MA"/>
    <s v="Splicer"/>
    <x v="0"/>
    <n v="45376"/>
    <x v="2"/>
    <x v="0"/>
    <s v="Needs Improvement"/>
    <n v="3"/>
  </r>
  <r>
    <n v="3673"/>
    <s v="Lane"/>
    <s v="Zuniga"/>
    <d v="2022-06-11T00:00:00"/>
    <d v="2023-01-10T00:00:00"/>
    <n v="7"/>
    <s v="Attrition"/>
    <x v="2"/>
    <s v="Casey Morris"/>
    <s v="lane.zuniga@bilearner.com"/>
    <s v="TNS"/>
    <s v="Voluntarily Terminated"/>
    <x v="0"/>
    <x v="0"/>
    <x v="0"/>
    <x v="3"/>
    <s v="My teach piece need school fight rock."/>
    <x v="2"/>
    <s v="People Services"/>
    <d v="1973-02-19T00:00:00"/>
    <n v="52.836111111111109"/>
    <x v="5"/>
    <s v="MA"/>
    <s v="Manager"/>
    <x v="0"/>
    <n v="47767"/>
    <x v="3"/>
    <x v="1"/>
    <s v="Fully Meets"/>
    <n v="3"/>
  </r>
  <r>
    <n v="3674"/>
    <s v="Isabelle"/>
    <s v="Shields"/>
    <d v="2020-06-25T00:00:00"/>
    <d v="2022-03-02T00:00:00"/>
    <n v="20"/>
    <s v="Attrition"/>
    <x v="2"/>
    <s v="Sarah Williamson"/>
    <s v="isabelle.shields@bilearner.com"/>
    <s v="BPC"/>
    <s v="Voluntarily Terminated"/>
    <x v="2"/>
    <x v="1"/>
    <x v="2"/>
    <x v="3"/>
    <s v="Five carry couple goal western."/>
    <x v="2"/>
    <s v="Engineers"/>
    <d v="1996-05-01T00:00:00"/>
    <n v="29.636111111111113"/>
    <x v="6"/>
    <s v="MA"/>
    <s v="Engineer"/>
    <x v="0"/>
    <n v="39141"/>
    <x v="3"/>
    <x v="3"/>
    <s v="Fully Meets"/>
    <n v="3"/>
  </r>
  <r>
    <n v="3675"/>
    <s v="Mario"/>
    <s v="Mays"/>
    <d v="2020-06-08T00:00:00"/>
    <d v="2022-12-29T00:00:00"/>
    <n v="30"/>
    <s v="Attrition"/>
    <x v="2"/>
    <s v="Melissa Torres"/>
    <s v="mario.mays@bilearner.com"/>
    <s v="CCDR"/>
    <s v="Active"/>
    <x v="0"/>
    <x v="1"/>
    <x v="1"/>
    <x v="1"/>
    <s v="Herself others song center word almost without."/>
    <x v="2"/>
    <s v="Engineers"/>
    <d v="1952-08-28T00:00:00"/>
    <n v="73.311111111111117"/>
    <x v="2"/>
    <s v="MA"/>
    <s v="Technician"/>
    <x v="0"/>
    <n v="70090"/>
    <x v="0"/>
    <x v="0"/>
    <s v="Fully Meets"/>
    <n v="3"/>
  </r>
  <r>
    <n v="3683"/>
    <s v="Kai"/>
    <s v="Gaines"/>
    <d v="2021-11-02T00:00:00"/>
    <d v="2021-12-11T00:00:00"/>
    <n v="1"/>
    <s v="Attrition"/>
    <x v="1"/>
    <s v="Mackenzie Porter"/>
    <s v="kai.gaines@bilearner.com"/>
    <s v="WBL"/>
    <s v="Active"/>
    <x v="2"/>
    <x v="1"/>
    <x v="0"/>
    <x v="0"/>
    <s v="Central baby moment benefit do."/>
    <x v="2"/>
    <s v="Finance &amp; Accounting"/>
    <d v="1956-01-06T00:00:00"/>
    <n v="69.955555555555549"/>
    <x v="1"/>
    <s v="MA"/>
    <s v="Administration"/>
    <x v="1"/>
    <n v="33204"/>
    <x v="3"/>
    <x v="0"/>
    <s v="Fully Meets"/>
    <n v="3"/>
  </r>
  <r>
    <n v="3684"/>
    <s v="Noelle"/>
    <s v="Levy"/>
    <d v="2019-12-01T00:00:00"/>
    <d v="2022-12-25T00:00:00"/>
    <n v="36"/>
    <s v="Attrition"/>
    <x v="1"/>
    <s v="Robert Simmons"/>
    <s v="noelle.levy@bilearner.com"/>
    <s v="NEL"/>
    <s v="Active"/>
    <x v="1"/>
    <x v="1"/>
    <x v="2"/>
    <x v="0"/>
    <s v="Scientist believe edge imagine push bit fast."/>
    <x v="2"/>
    <s v="Field Operations"/>
    <d v="1954-08-03T00:00:00"/>
    <n v="71.38055555555556"/>
    <x v="2"/>
    <s v="MA"/>
    <s v="Technician"/>
    <x v="1"/>
    <n v="76198"/>
    <x v="0"/>
    <x v="1"/>
    <s v="Fully Meets"/>
    <n v="3"/>
  </r>
  <r>
    <n v="3685"/>
    <s v="Kylie"/>
    <s v="Jimenez"/>
    <d v="2022-08-16T00:00:00"/>
    <d v="2022-11-10T00:00:00"/>
    <n v="2"/>
    <s v="Attrition"/>
    <x v="1"/>
    <s v="Jordan Harrison"/>
    <s v="kylie.jimenez@bilearner.com"/>
    <s v="PL"/>
    <s v="Active"/>
    <x v="0"/>
    <x v="1"/>
    <x v="1"/>
    <x v="2"/>
    <s v="Factor doctor edge police."/>
    <x v="2"/>
    <s v="Project Management - Con"/>
    <d v="1986-06-22T00:00:00"/>
    <n v="39.494444444444447"/>
    <x v="4"/>
    <s v="MA"/>
    <s v="Coordinator"/>
    <x v="1"/>
    <n v="10600"/>
    <x v="2"/>
    <x v="1"/>
    <s v="Fully Meets"/>
    <n v="3"/>
  </r>
  <r>
    <n v="3686"/>
    <s v="Carly"/>
    <s v="Figueroa"/>
    <d v="2021-04-25T00:00:00"/>
    <d v="2022-12-12T00:00:00"/>
    <n v="19"/>
    <s v="Attrition"/>
    <x v="1"/>
    <s v="Jesse Farmer"/>
    <s v="carly.figueroa@bilearner.com"/>
    <s v="BPC"/>
    <s v="Future Start"/>
    <x v="2"/>
    <x v="2"/>
    <x v="1"/>
    <x v="2"/>
    <s v="Concern expect add skill."/>
    <x v="2"/>
    <s v="Engineers"/>
    <d v="1998-04-20T00:00:00"/>
    <n v="27.666666666666668"/>
    <x v="6"/>
    <s v="MA"/>
    <s v="Director"/>
    <x v="1"/>
    <n v="67909"/>
    <x v="1"/>
    <x v="3"/>
    <s v="Exceeds"/>
    <n v="1"/>
  </r>
  <r>
    <n v="3688"/>
    <s v="Brynn"/>
    <s v="Harding"/>
    <d v="2019-05-04T00:00:00"/>
    <d v="2021-08-03T00:00:00"/>
    <n v="27"/>
    <s v="Attrition"/>
    <x v="1"/>
    <s v="Kathleen Clark"/>
    <s v="brynn.harding@bilearner.com"/>
    <s v="SVG"/>
    <s v="Future Start"/>
    <x v="1"/>
    <x v="0"/>
    <x v="1"/>
    <x v="0"/>
    <s v="Matter man skill produce poor."/>
    <x v="2"/>
    <s v="Wireline Construction"/>
    <d v="1951-09-19T00:00:00"/>
    <n v="74.25277777777778"/>
    <x v="2"/>
    <s v="MA"/>
    <s v="Manager"/>
    <x v="0"/>
    <n v="42113"/>
    <x v="2"/>
    <x v="0"/>
    <s v="Exceeds"/>
    <n v="3"/>
  </r>
  <r>
    <n v="3690"/>
    <s v="Jaylene"/>
    <s v="Deleon"/>
    <d v="2020-08-04T00:00:00"/>
    <d v="2021-02-27T00:00:00"/>
    <n v="6"/>
    <s v="Attrition"/>
    <x v="1"/>
    <s v="Adam Barber"/>
    <s v="jaylene.deleon@bilearner.com"/>
    <s v="MSC"/>
    <s v="Active"/>
    <x v="2"/>
    <x v="2"/>
    <x v="0"/>
    <x v="3"/>
    <s v="Size manager receive decide attention play plant."/>
    <x v="2"/>
    <s v="Yard (Material Handling)"/>
    <d v="1950-11-14T00:00:00"/>
    <n v="75.099999999999994"/>
    <x v="2"/>
    <s v="MA"/>
    <s v="Laborer"/>
    <x v="1"/>
    <n v="60287"/>
    <x v="1"/>
    <x v="3"/>
    <s v="Needs Improvement"/>
    <n v="3"/>
  </r>
  <r>
    <n v="3693"/>
    <s v="Amya"/>
    <s v="Vega"/>
    <d v="2019-05-20T00:00:00"/>
    <d v="2020-08-30T00:00:00"/>
    <n v="15"/>
    <s v="Attrition"/>
    <x v="2"/>
    <s v="Alexa Smith"/>
    <s v="amya.vega@bilearner.com"/>
    <s v="SVG"/>
    <s v="Active"/>
    <x v="2"/>
    <x v="0"/>
    <x v="0"/>
    <x v="0"/>
    <s v="Name social full approach. Position want win."/>
    <x v="2"/>
    <s v="Project Management - Con"/>
    <d v="1977-08-01T00:00:00"/>
    <n v="48.386111111111113"/>
    <x v="3"/>
    <s v="MA"/>
    <s v="Field Project Manager"/>
    <x v="0"/>
    <n v="13727"/>
    <x v="1"/>
    <x v="2"/>
    <s v="Exceeds"/>
    <n v="2"/>
  </r>
  <r>
    <n v="3694"/>
    <s v="Nickolas"/>
    <s v="West"/>
    <d v="2019-11-05T00:00:00"/>
    <d v="2022-04-16T00:00:00"/>
    <n v="29"/>
    <s v="Attrition"/>
    <x v="2"/>
    <s v="Sue Harper"/>
    <s v="nickolas.west@bilearner.com"/>
    <s v="EW"/>
    <s v="Voluntarily Terminated"/>
    <x v="0"/>
    <x v="2"/>
    <x v="2"/>
    <x v="0"/>
    <s v="Training civil attention exist matter water."/>
    <x v="2"/>
    <s v="Field Operations"/>
    <d v="1961-03-11T00:00:00"/>
    <n v="64.775000000000006"/>
    <x v="1"/>
    <s v="MA"/>
    <s v="Specialist"/>
    <x v="0"/>
    <n v="94278"/>
    <x v="0"/>
    <x v="2"/>
    <s v="PIP"/>
    <n v="4"/>
  </r>
  <r>
    <n v="3695"/>
    <s v="Cason"/>
    <s v="Neal"/>
    <d v="2018-09-20T00:00:00"/>
    <d v="2021-02-04T00:00:00"/>
    <n v="28"/>
    <s v="Attrition"/>
    <x v="2"/>
    <s v="Savannah Schneider"/>
    <s v="cason.neal@bilearner.com"/>
    <s v="MSC"/>
    <s v="Voluntarily Terminated"/>
    <x v="1"/>
    <x v="1"/>
    <x v="0"/>
    <x v="3"/>
    <s v="Public ask American affect market order."/>
    <x v="2"/>
    <s v="Catv"/>
    <d v="1989-11-28T00:00:00"/>
    <n v="36.06111111111111"/>
    <x v="4"/>
    <s v="MA"/>
    <s v="Laborer"/>
    <x v="0"/>
    <n v="70817"/>
    <x v="0"/>
    <x v="0"/>
    <s v="PIP"/>
    <n v="4"/>
  </r>
  <r>
    <n v="3696"/>
    <s v="Aldo"/>
    <s v="Dyer"/>
    <d v="2020-09-02T00:00:00"/>
    <d v="2023-05-26T00:00:00"/>
    <n v="32"/>
    <s v="Attrition"/>
    <x v="2"/>
    <s v="Chase Ramirez"/>
    <s v="aldo.dyer@bilearner.com"/>
    <s v="TNS"/>
    <s v="Voluntarily Terminated"/>
    <x v="1"/>
    <x v="0"/>
    <x v="2"/>
    <x v="1"/>
    <s v="Arrive its during organization about."/>
    <x v="2"/>
    <s v="Wireless"/>
    <d v="1989-10-07T00:00:00"/>
    <n v="36.202777777777776"/>
    <x v="4"/>
    <s v="MA"/>
    <s v="Foreman"/>
    <x v="0"/>
    <n v="74423"/>
    <x v="0"/>
    <x v="1"/>
    <s v="PIP"/>
    <n v="3"/>
  </r>
  <r>
    <n v="3698"/>
    <s v="Julien"/>
    <s v="Banks"/>
    <d v="2023-03-22T00:00:00"/>
    <d v="2023-05-30T00:00:00"/>
    <n v="2"/>
    <s v="Attrition"/>
    <x v="2"/>
    <s v="Savannah Weber"/>
    <s v="julien.banks@bilearner.com"/>
    <s v="WBL"/>
    <s v="Active"/>
    <x v="0"/>
    <x v="2"/>
    <x v="1"/>
    <x v="0"/>
    <s v="Usually section evening with cup left."/>
    <x v="2"/>
    <s v="Catv"/>
    <d v="1984-06-12T00:00:00"/>
    <n v="41.522222222222226"/>
    <x v="3"/>
    <s v="MA"/>
    <s v="Foreman"/>
    <x v="0"/>
    <n v="16462"/>
    <x v="0"/>
    <x v="2"/>
    <s v="PIP"/>
    <n v="3"/>
  </r>
  <r>
    <n v="3699"/>
    <s v="Madelyn"/>
    <s v="Mcdonald"/>
    <d v="2022-08-30T00:00:00"/>
    <d v="2022-09-20T00:00:00"/>
    <n v="0"/>
    <s v="Attrition"/>
    <x v="1"/>
    <s v="Justin Harris"/>
    <s v="madelyn.mcdonald@bilearner.com"/>
    <s v="PYZ"/>
    <s v="Voluntarily Terminated"/>
    <x v="2"/>
    <x v="0"/>
    <x v="0"/>
    <x v="0"/>
    <s v="Business draw with hear dream eat."/>
    <x v="2"/>
    <s v="Engineers"/>
    <d v="1977-01-31T00:00:00"/>
    <n v="48.888888888888886"/>
    <x v="3"/>
    <s v="MA"/>
    <s v="Engineer"/>
    <x v="1"/>
    <n v="48065"/>
    <x v="2"/>
    <x v="0"/>
    <s v="PIP"/>
    <n v="2"/>
  </r>
  <r>
    <n v="3703"/>
    <s v="Addisyn"/>
    <s v="Guerrero"/>
    <d v="2020-08-31T00:00:00"/>
    <d v="2022-06-26T00:00:00"/>
    <n v="21"/>
    <s v="Attrition"/>
    <x v="1"/>
    <s v="Cory Lee"/>
    <s v="addisyn.guerrero@bilearner.com"/>
    <s v="EW"/>
    <s v="Active"/>
    <x v="2"/>
    <x v="2"/>
    <x v="2"/>
    <x v="1"/>
    <s v="Tax herself interview maybe control."/>
    <x v="2"/>
    <s v="Engineers"/>
    <d v="1951-02-15T00:00:00"/>
    <n v="74.847222222222229"/>
    <x v="2"/>
    <s v="MA"/>
    <s v="Engineer"/>
    <x v="0"/>
    <n v="87563"/>
    <x v="1"/>
    <x v="1"/>
    <s v="Exceeds"/>
    <n v="4"/>
  </r>
  <r>
    <n v="3704"/>
    <s v="Addisyn"/>
    <s v="Aguilar"/>
    <d v="2019-01-25T00:00:00"/>
    <d v="2021-10-26T00:00:00"/>
    <n v="33"/>
    <s v="Attrition"/>
    <x v="1"/>
    <s v="April Stevens"/>
    <s v="addisyn.aguilar@bilearner.com"/>
    <s v="CCDR"/>
    <s v="Active"/>
    <x v="0"/>
    <x v="1"/>
    <x v="2"/>
    <x v="0"/>
    <s v="Message firm social daughter third ready."/>
    <x v="2"/>
    <s v="Field Operations"/>
    <d v="1976-02-05T00:00:00"/>
    <n v="49.875"/>
    <x v="3"/>
    <s v="MA"/>
    <s v="Associate"/>
    <x v="0"/>
    <n v="20993"/>
    <x v="2"/>
    <x v="2"/>
    <s v="Exceeds"/>
    <n v="5"/>
  </r>
  <r>
    <n v="3705"/>
    <s v="Marcos"/>
    <s v="Gallagher"/>
    <d v="2020-11-21T00:00:00"/>
    <d v="2023-04-09T00:00:00"/>
    <n v="28"/>
    <s v="Attrition"/>
    <x v="1"/>
    <s v="Bridget Little"/>
    <s v="marcos.gallagher@bilearner.com"/>
    <s v="BPC"/>
    <s v="Active"/>
    <x v="0"/>
    <x v="2"/>
    <x v="2"/>
    <x v="0"/>
    <s v="Any after despite suddenly decade."/>
    <x v="2"/>
    <s v="General - Sga"/>
    <d v="1967-05-27T00:00:00"/>
    <n v="58.56388888888889"/>
    <x v="5"/>
    <s v="MA"/>
    <s v="Vp"/>
    <x v="0"/>
    <n v="88723"/>
    <x v="1"/>
    <x v="3"/>
    <s v="Exceeds"/>
    <n v="3"/>
  </r>
  <r>
    <n v="3708"/>
    <s v="Case"/>
    <s v="Gaines"/>
    <d v="2020-08-21T00:00:00"/>
    <d v="2022-09-20T00:00:00"/>
    <n v="24"/>
    <s v="Attrition"/>
    <x v="1"/>
    <s v="Morgan Smith"/>
    <s v="case.gaines@bilearner.com"/>
    <s v="SVG"/>
    <s v="Active"/>
    <x v="0"/>
    <x v="1"/>
    <x v="2"/>
    <x v="1"/>
    <s v="Finally feeling often some."/>
    <x v="2"/>
    <s v="Fielders"/>
    <d v="1974-02-19T00:00:00"/>
    <n v="51.836111111111109"/>
    <x v="5"/>
    <s v="MA"/>
    <s v="Engineer"/>
    <x v="1"/>
    <n v="13899"/>
    <x v="4"/>
    <x v="2"/>
    <s v="Exceeds"/>
    <n v="4"/>
  </r>
  <r>
    <n v="3709"/>
    <s v="Jacey"/>
    <s v="Reyes"/>
    <d v="2019-02-04T00:00:00"/>
    <d v="2023-04-17T00:00:00"/>
    <n v="50"/>
    <s v="Attrition"/>
    <x v="1"/>
    <s v="Donald Powell"/>
    <s v="jacey.reyes@bilearner.com"/>
    <s v="PYZ"/>
    <s v="Active"/>
    <x v="0"/>
    <x v="1"/>
    <x v="2"/>
    <x v="3"/>
    <s v="Provide late phone school score sound growth."/>
    <x v="2"/>
    <s v="Splicing"/>
    <d v="1969-09-18T00:00:00"/>
    <n v="56.255555555555553"/>
    <x v="5"/>
    <s v="MA"/>
    <s v="Splicer"/>
    <x v="1"/>
    <n v="44907"/>
    <x v="4"/>
    <x v="0"/>
    <s v="Exceeds"/>
    <n v="5"/>
  </r>
  <r>
    <n v="3712"/>
    <s v="Kyra"/>
    <s v="Ray"/>
    <d v="2019-04-28T00:00:00"/>
    <d v="2022-09-01T00:00:00"/>
    <n v="40"/>
    <s v="Attrition"/>
    <x v="1"/>
    <s v="Christopher Robertson"/>
    <s v="kyra.ray@bilearner.com"/>
    <s v="MSC"/>
    <s v="Future Start"/>
    <x v="2"/>
    <x v="1"/>
    <x v="0"/>
    <x v="2"/>
    <s v="Year color woman become year scene very."/>
    <x v="2"/>
    <s v="Field Operations"/>
    <d v="1956-04-03T00:00:00"/>
    <n v="69.713888888888889"/>
    <x v="1"/>
    <s v="MA"/>
    <s v="Technician"/>
    <x v="1"/>
    <n v="33658"/>
    <x v="2"/>
    <x v="2"/>
    <s v="Needs Improvement"/>
    <n v="5"/>
  </r>
  <r>
    <n v="3716"/>
    <s v="Chaim"/>
    <s v="Chase"/>
    <d v="2022-07-31T00:00:00"/>
    <d v="2023-02-18T00:00:00"/>
    <n v="6"/>
    <s v="Attrition"/>
    <x v="2"/>
    <s v="David Goodman"/>
    <s v="chaim.chase@bilearner.com"/>
    <s v="SVG"/>
    <s v="Voluntarily Terminated"/>
    <x v="0"/>
    <x v="2"/>
    <x v="1"/>
    <x v="3"/>
    <s v="Walk call activity onto seven about."/>
    <x v="2"/>
    <s v="General - Con"/>
    <d v="1993-06-27T00:00:00"/>
    <n v="32.480555555555554"/>
    <x v="4"/>
    <s v="MA"/>
    <s v="Laborer"/>
    <x v="0"/>
    <n v="5569"/>
    <x v="4"/>
    <x v="2"/>
    <s v="Fully Meets"/>
    <n v="1"/>
  </r>
  <r>
    <n v="3718"/>
    <s v="Dalton"/>
    <s v="Frazier"/>
    <d v="2021-05-25T00:00:00"/>
    <d v="2021-10-22T00:00:00"/>
    <n v="4"/>
    <s v="Attrition"/>
    <x v="2"/>
    <s v="Claudia White"/>
    <s v="dalton.frazier@bilearner.com"/>
    <s v="MSC"/>
    <s v="Voluntarily Terminated"/>
    <x v="1"/>
    <x v="1"/>
    <x v="0"/>
    <x v="3"/>
    <s v="Save east phone arrive floor maybe."/>
    <x v="2"/>
    <s v="Field Operations"/>
    <d v="1946-09-15T00:00:00"/>
    <n v="79.263888888888886"/>
    <x v="2"/>
    <s v="MA"/>
    <s v="Driver"/>
    <x v="0"/>
    <n v="52357"/>
    <x v="3"/>
    <x v="2"/>
    <s v="Fully Meets"/>
    <n v="4"/>
  </r>
  <r>
    <n v="3720"/>
    <s v="Crystal"/>
    <s v="Brandt"/>
    <d v="2019-05-23T00:00:00"/>
    <d v="2020-09-12T00:00:00"/>
    <n v="15"/>
    <s v="Attrition"/>
    <x v="2"/>
    <s v="Andrew Schneider"/>
    <s v="crystal.brandt@bilearner.com"/>
    <s v="PYZ"/>
    <s v="Active"/>
    <x v="2"/>
    <x v="0"/>
    <x v="1"/>
    <x v="1"/>
    <s v="Young risk quality natural foreign claim."/>
    <x v="2"/>
    <s v="Field Operations"/>
    <d v="1958-12-18T00:00:00"/>
    <n v="67.00555555555556"/>
    <x v="1"/>
    <s v="MA"/>
    <s v="Laborer"/>
    <x v="0"/>
    <n v="31486"/>
    <x v="1"/>
    <x v="3"/>
    <s v="Fully Meets"/>
    <n v="3"/>
  </r>
  <r>
    <n v="3721"/>
    <s v="Johnny"/>
    <s v="Goodman"/>
    <d v="2020-02-12T00:00:00"/>
    <d v="2020-04-07T00:00:00"/>
    <n v="1"/>
    <s v="Attrition"/>
    <x v="1"/>
    <s v="Loretta Gonzalez"/>
    <s v="johnny.goodman@bilearner.com"/>
    <s v="NEL"/>
    <s v="Active"/>
    <x v="0"/>
    <x v="0"/>
    <x v="1"/>
    <x v="1"/>
    <s v="Recent agent choose dark hard eye."/>
    <x v="2"/>
    <s v="Fielders"/>
    <d v="1960-03-24T00:00:00"/>
    <n v="65.738888888888894"/>
    <x v="1"/>
    <s v="MA"/>
    <s v="Engineer"/>
    <x v="1"/>
    <n v="24794"/>
    <x v="4"/>
    <x v="1"/>
    <s v="Fully Meets"/>
    <n v="2"/>
  </r>
  <r>
    <n v="3722"/>
    <s v="Nehemiah"/>
    <s v="Hancock"/>
    <d v="2020-02-16T00:00:00"/>
    <d v="2022-01-09T00:00:00"/>
    <n v="22"/>
    <s v="Attrition"/>
    <x v="1"/>
    <s v="Alice Key"/>
    <s v="nehemiah.hancock@bilearner.com"/>
    <s v="PL"/>
    <s v="Voluntarily Terminated"/>
    <x v="2"/>
    <x v="0"/>
    <x v="1"/>
    <x v="0"/>
    <s v="Fast glass machine compare after check."/>
    <x v="2"/>
    <s v="Field Operations"/>
    <d v="1947-08-31T00:00:00"/>
    <n v="78.305555555555557"/>
    <x v="2"/>
    <s v="MA"/>
    <s v="Laborer"/>
    <x v="1"/>
    <n v="80316"/>
    <x v="1"/>
    <x v="2"/>
    <s v="Fully Meets"/>
    <n v="2"/>
  </r>
  <r>
    <n v="3723"/>
    <s v="Elliana"/>
    <s v="Villanueva"/>
    <d v="2022-04-29T00:00:00"/>
    <d v="2022-07-16T00:00:00"/>
    <n v="2"/>
    <s v="Attrition"/>
    <x v="1"/>
    <s v="Ryan Downs"/>
    <s v="elliana.villanueva@bilearner.com"/>
    <s v="BPC"/>
    <s v="Voluntarily Terminated"/>
    <x v="0"/>
    <x v="2"/>
    <x v="0"/>
    <x v="2"/>
    <s v="Everyone chair white situation result."/>
    <x v="2"/>
    <s v="Wireline Construction"/>
    <d v="1972-08-30T00:00:00"/>
    <n v="53.305555555555557"/>
    <x v="5"/>
    <s v="MA"/>
    <s v="Laborer"/>
    <x v="1"/>
    <n v="46742"/>
    <x v="2"/>
    <x v="2"/>
    <s v="Fully Meets"/>
    <n v="3"/>
  </r>
  <r>
    <n v="3724"/>
    <s v="Essence"/>
    <s v="Schwartz"/>
    <d v="2019-10-10T00:00:00"/>
    <d v="2021-10-30T00:00:00"/>
    <n v="24"/>
    <s v="Attrition"/>
    <x v="1"/>
    <s v="Alyssa Johnson"/>
    <s v="essence.schwartz@bilearner.com"/>
    <s v="CCDR"/>
    <s v="Voluntarily Terminated"/>
    <x v="2"/>
    <x v="1"/>
    <x v="0"/>
    <x v="2"/>
    <s v="Board star job song. Hundred believe heavy."/>
    <x v="2"/>
    <s v="Field Operations"/>
    <d v="1969-11-25T00:00:00"/>
    <n v="56.069444444444443"/>
    <x v="5"/>
    <s v="MA"/>
    <s v="Laborer"/>
    <x v="1"/>
    <n v="30194"/>
    <x v="2"/>
    <x v="0"/>
    <s v="Fully Meets"/>
    <n v="4"/>
  </r>
  <r>
    <n v="3725"/>
    <s v="Ryker"/>
    <s v="Cox"/>
    <d v="2019-04-07T00:00:00"/>
    <d v="2023-07-09T00:00:00"/>
    <n v="51"/>
    <s v="Attrition"/>
    <x v="1"/>
    <s v="Stephanie Patterson"/>
    <s v="ryker.cox@bilearner.com"/>
    <s v="SVG"/>
    <s v="Active"/>
    <x v="1"/>
    <x v="0"/>
    <x v="2"/>
    <x v="3"/>
    <s v="Child write help growth home."/>
    <x v="2"/>
    <s v="Aerial"/>
    <d v="1955-08-21T00:00:00"/>
    <n v="70.330555555555549"/>
    <x v="2"/>
    <s v="MA"/>
    <s v="Lineman"/>
    <x v="1"/>
    <n v="36808"/>
    <x v="2"/>
    <x v="1"/>
    <s v="Fully Meets"/>
    <n v="1"/>
  </r>
  <r>
    <n v="3726"/>
    <s v="Averi"/>
    <s v="Stevenson"/>
    <d v="2020-07-13T00:00:00"/>
    <d v="2021-09-18T00:00:00"/>
    <n v="14"/>
    <s v="Attrition"/>
    <x v="1"/>
    <s v="Sandra Richardson"/>
    <s v="averi.stevenson@bilearner.com"/>
    <s v="EW"/>
    <s v="Active"/>
    <x v="1"/>
    <x v="2"/>
    <x v="1"/>
    <x v="3"/>
    <s v="Great like sea behind stock drop debate such."/>
    <x v="2"/>
    <s v="General - Con"/>
    <d v="1995-07-25T00:00:00"/>
    <n v="30.402777777777779"/>
    <x v="4"/>
    <s v="MA"/>
    <s v="Lineman"/>
    <x v="0"/>
    <n v="36688"/>
    <x v="3"/>
    <x v="2"/>
    <s v="Fully Meets"/>
    <n v="4"/>
  </r>
  <r>
    <n v="3729"/>
    <s v="Heaven"/>
    <s v="Walls"/>
    <d v="2022-12-08T00:00:00"/>
    <d v="2023-07-04T00:00:00"/>
    <n v="6"/>
    <s v="Attrition"/>
    <x v="1"/>
    <s v="Natasha Spears"/>
    <s v="heaven.walls@bilearner.com"/>
    <s v="BPC"/>
    <s v="Active"/>
    <x v="1"/>
    <x v="0"/>
    <x v="2"/>
    <x v="3"/>
    <s v="Until reason late off training situation."/>
    <x v="2"/>
    <s v="Wireline Construction"/>
    <d v="1943-01-01T00:00:00"/>
    <n v="82.969444444444449"/>
    <x v="0"/>
    <s v="MA"/>
    <s v="Supervisor"/>
    <x v="1"/>
    <n v="69873"/>
    <x v="3"/>
    <x v="0"/>
    <s v="Fully Meets"/>
    <n v="3"/>
  </r>
  <r>
    <n v="3731"/>
    <s v="Maximus"/>
    <s v="Fields"/>
    <d v="2020-02-28T00:00:00"/>
    <d v="2022-12-14T00:00:00"/>
    <n v="33"/>
    <s v="Attrition"/>
    <x v="1"/>
    <s v="Kimberly Phelps"/>
    <s v="maximus.fields@bilearner.com"/>
    <s v="EW"/>
    <s v="Active"/>
    <x v="2"/>
    <x v="0"/>
    <x v="2"/>
    <x v="2"/>
    <s v="Along black change charge particular conference."/>
    <x v="2"/>
    <s v="Field Operations"/>
    <d v="1998-07-04T00:00:00"/>
    <n v="27.461111111111112"/>
    <x v="6"/>
    <s v="MA"/>
    <s v="Engineer"/>
    <x v="1"/>
    <n v="73555"/>
    <x v="0"/>
    <x v="3"/>
    <s v="Fully Meets"/>
    <n v="3"/>
  </r>
  <r>
    <n v="3733"/>
    <s v="Halle"/>
    <s v="Boyd"/>
    <d v="2020-04-20T00:00:00"/>
    <d v="2022-07-23T00:00:00"/>
    <n v="27"/>
    <s v="Attrition"/>
    <x v="1"/>
    <s v="Deborah Stevens"/>
    <s v="halle.boyd@bilearner.com"/>
    <s v="NEL"/>
    <s v="Future Start"/>
    <x v="1"/>
    <x v="1"/>
    <x v="2"/>
    <x v="2"/>
    <s v="Half glass sport. Oil arm middle play lose such."/>
    <x v="2"/>
    <s v="Field Operations"/>
    <d v="1994-10-15T00:00:00"/>
    <n v="31.180555555555557"/>
    <x v="4"/>
    <s v="MA"/>
    <s v="Driver"/>
    <x v="0"/>
    <n v="2035"/>
    <x v="0"/>
    <x v="3"/>
    <s v="Fully Meets"/>
    <n v="3"/>
  </r>
  <r>
    <n v="3736"/>
    <s v="Carsen"/>
    <s v="Wheeler"/>
    <d v="2020-10-18T00:00:00"/>
    <d v="2023-03-22T00:00:00"/>
    <n v="29"/>
    <s v="Attrition"/>
    <x v="1"/>
    <s v="Kimberly Soto"/>
    <s v="carsen.wheeler@bilearner.com"/>
    <s v="SVG"/>
    <s v="Active"/>
    <x v="0"/>
    <x v="2"/>
    <x v="2"/>
    <x v="1"/>
    <s v="Democrat home space past sense serious."/>
    <x v="2"/>
    <s v="Wireline Construction"/>
    <d v="1976-07-02T00:00:00"/>
    <n v="49.466666666666669"/>
    <x v="3"/>
    <s v="MA"/>
    <s v="Laborer"/>
    <x v="1"/>
    <n v="95345"/>
    <x v="3"/>
    <x v="2"/>
    <s v="Fully Meets"/>
    <n v="2"/>
  </r>
  <r>
    <n v="3738"/>
    <s v="Kaitlynn"/>
    <s v="Blair"/>
    <d v="2022-04-15T00:00:00"/>
    <d v="2023-01-09T00:00:00"/>
    <n v="8"/>
    <s v="Attrition"/>
    <x v="2"/>
    <s v="Steven Carter"/>
    <s v="kaitlynn.blair@bilearner.com"/>
    <s v="SVG"/>
    <s v="Voluntarily Terminated"/>
    <x v="0"/>
    <x v="2"/>
    <x v="0"/>
    <x v="0"/>
    <s v="Partner perhaps they rock."/>
    <x v="2"/>
    <s v="General - Con"/>
    <d v="2000-09-03T00:00:00"/>
    <n v="25.297222222222221"/>
    <x v="6"/>
    <s v="MA"/>
    <s v="Lineman"/>
    <x v="0"/>
    <n v="21015"/>
    <x v="0"/>
    <x v="1"/>
    <s v="Fully Meets"/>
    <n v="3"/>
  </r>
  <r>
    <n v="3739"/>
    <s v="Amir"/>
    <s v="Melendez"/>
    <d v="2018-08-24T00:00:00"/>
    <d v="2021-03-22T00:00:00"/>
    <n v="30"/>
    <s v="Attrition"/>
    <x v="2"/>
    <s v="Rachel Pham"/>
    <s v="amir.melendez@bilearner.com"/>
    <s v="EW"/>
    <s v="Voluntarily Terminated"/>
    <x v="0"/>
    <x v="0"/>
    <x v="0"/>
    <x v="3"/>
    <s v="Themselves specific seem want seek hospital."/>
    <x v="2"/>
    <s v="Field Operations"/>
    <d v="1951-03-09T00:00:00"/>
    <n v="74.780555555555551"/>
    <x v="2"/>
    <s v="MA"/>
    <s v="Tower Hand"/>
    <x v="0"/>
    <n v="80870"/>
    <x v="2"/>
    <x v="0"/>
    <s v="Fully Meets"/>
    <n v="3"/>
  </r>
  <r>
    <n v="3740"/>
    <s v="Monique"/>
    <s v="Buckley"/>
    <d v="2022-10-15T00:00:00"/>
    <d v="2023-02-17T00:00:00"/>
    <n v="4"/>
    <s v="Attrition"/>
    <x v="2"/>
    <s v="Christopher Cunningham"/>
    <s v="monique.buckley@bilearner.com"/>
    <s v="MSC"/>
    <s v="Voluntarily Terminated"/>
    <x v="0"/>
    <x v="1"/>
    <x v="2"/>
    <x v="3"/>
    <s v="Final like human late job."/>
    <x v="2"/>
    <s v="People Services"/>
    <d v="2001-05-24T00:00:00"/>
    <n v="24.572222222222223"/>
    <x v="6"/>
    <s v="MA"/>
    <s v="Intern"/>
    <x v="0"/>
    <n v="12265"/>
    <x v="3"/>
    <x v="3"/>
    <s v="Fully Meets"/>
    <n v="4"/>
  </r>
  <r>
    <n v="3741"/>
    <s v="Clark"/>
    <s v="Blanchard"/>
    <d v="2023-02-27T00:00:00"/>
    <d v="2023-03-28T00:00:00"/>
    <n v="0"/>
    <s v="Attrition"/>
    <x v="2"/>
    <s v="Brittany Marshall"/>
    <s v="clark.blanchard@bilearner.com"/>
    <s v="TNS"/>
    <s v="Voluntarily Terminated"/>
    <x v="0"/>
    <x v="2"/>
    <x v="0"/>
    <x v="3"/>
    <s v="Board industry once tough investment age."/>
    <x v="2"/>
    <s v="Field Operations"/>
    <d v="1948-09-14T00:00:00"/>
    <n v="77.266666666666666"/>
    <x v="2"/>
    <s v="MA"/>
    <s v="Engineer"/>
    <x v="0"/>
    <n v="47025"/>
    <x v="0"/>
    <x v="1"/>
    <s v="Fully Meets"/>
    <n v="1"/>
  </r>
  <r>
    <n v="3742"/>
    <s v="Gabriel"/>
    <s v="Pearson"/>
    <d v="2021-09-22T00:00:00"/>
    <d v="2023-05-15T00:00:00"/>
    <n v="19"/>
    <s v="Attrition"/>
    <x v="2"/>
    <s v="Ryan Anderson"/>
    <s v="gabriel.pearson@bilearner.com"/>
    <s v="PYZ"/>
    <s v="Active"/>
    <x v="1"/>
    <x v="2"/>
    <x v="0"/>
    <x v="1"/>
    <s v="Wait small thing staff."/>
    <x v="2"/>
    <s v="Field Operations"/>
    <d v="1981-09-12T00:00:00"/>
    <n v="44.272222222222226"/>
    <x v="3"/>
    <s v="MA"/>
    <s v="Manager"/>
    <x v="0"/>
    <n v="81011"/>
    <x v="2"/>
    <x v="2"/>
    <s v="Fully Meets"/>
    <n v="2"/>
  </r>
  <r>
    <n v="3745"/>
    <s v="Jordan"/>
    <s v="Davis"/>
    <d v="2019-05-31T00:00:00"/>
    <d v="2020-10-06T00:00:00"/>
    <n v="16"/>
    <s v="Attrition"/>
    <x v="1"/>
    <s v="Sarah Cross"/>
    <s v="jordan.davis@bilearner.com"/>
    <s v="PL"/>
    <s v="Voluntarily Terminated"/>
    <x v="0"/>
    <x v="1"/>
    <x v="1"/>
    <x v="0"/>
    <s v="So give cause soldier."/>
    <x v="2"/>
    <s v="General - Con"/>
    <d v="1978-07-20T00:00:00"/>
    <n v="47.416666666666664"/>
    <x v="3"/>
    <s v="MA"/>
    <s v="Technician"/>
    <x v="1"/>
    <n v="8286"/>
    <x v="2"/>
    <x v="3"/>
    <s v="Fully Meets"/>
    <n v="4"/>
  </r>
  <r>
    <n v="3747"/>
    <s v="Gabriel"/>
    <s v="Kirk"/>
    <d v="2021-09-09T00:00:00"/>
    <d v="2023-02-10T00:00:00"/>
    <n v="17"/>
    <s v="Attrition"/>
    <x v="1"/>
    <s v="Chelsea Bright"/>
    <s v="gabriel.kirk@bilearner.com"/>
    <s v="CCDR"/>
    <s v="Voluntarily Terminated"/>
    <x v="2"/>
    <x v="1"/>
    <x v="0"/>
    <x v="2"/>
    <s v="Soon glass reveal Republican could."/>
    <x v="2"/>
    <s v="Technology / It"/>
    <d v="1944-02-17T00:00:00"/>
    <n v="81.841666666666669"/>
    <x v="0"/>
    <s v="MA"/>
    <s v="Technician"/>
    <x v="1"/>
    <n v="56563"/>
    <x v="4"/>
    <x v="1"/>
    <s v="Fully Meets"/>
    <n v="2"/>
  </r>
  <r>
    <n v="3753"/>
    <s v="George"/>
    <s v="Villegas"/>
    <d v="2019-03-05T00:00:00"/>
    <d v="2020-12-10T00:00:00"/>
    <n v="21"/>
    <s v="Attrition"/>
    <x v="1"/>
    <s v="Laura Mcpherson"/>
    <s v="george.villegas@bilearner.com"/>
    <s v="WBL"/>
    <s v="Active"/>
    <x v="2"/>
    <x v="0"/>
    <x v="2"/>
    <x v="0"/>
    <s v="Truth resource more week hope generation."/>
    <x v="2"/>
    <s v="Project Management - Eng"/>
    <d v="1959-09-29T00:00:00"/>
    <n v="66.224999999999994"/>
    <x v="1"/>
    <s v="MA"/>
    <s v="Planner"/>
    <x v="1"/>
    <n v="37926"/>
    <x v="1"/>
    <x v="3"/>
    <s v="Fully Meets"/>
    <n v="4"/>
  </r>
  <r>
    <n v="3754"/>
    <s v="Arielle"/>
    <s v="Potts"/>
    <d v="2020-06-02T00:00:00"/>
    <d v="2022-01-25T00:00:00"/>
    <n v="19"/>
    <s v="Attrition"/>
    <x v="1"/>
    <s v="Sarah Morgan"/>
    <s v="arielle.potts@bilearner.com"/>
    <s v="NEL"/>
    <s v="Active"/>
    <x v="0"/>
    <x v="1"/>
    <x v="1"/>
    <x v="3"/>
    <s v="Stage necessary although they."/>
    <x v="2"/>
    <s v="Project Management - Con"/>
    <d v="1978-05-31T00:00:00"/>
    <n v="47.555555555555557"/>
    <x v="3"/>
    <s v="MA"/>
    <s v="Engineer"/>
    <x v="1"/>
    <n v="76770"/>
    <x v="4"/>
    <x v="2"/>
    <s v="Fully Meets"/>
    <n v="1"/>
  </r>
  <r>
    <n v="3755"/>
    <s v="Maxwell"/>
    <s v="Howell"/>
    <d v="2020-11-26T00:00:00"/>
    <d v="2023-02-17T00:00:00"/>
    <n v="26"/>
    <s v="Attrition"/>
    <x v="1"/>
    <s v="Emily Church"/>
    <s v="maxwell.howell@bilearner.com"/>
    <s v="PL"/>
    <s v="Future Start"/>
    <x v="0"/>
    <x v="1"/>
    <x v="1"/>
    <x v="1"/>
    <s v="Scientist heart others employee church century."/>
    <x v="2"/>
    <s v="Executive"/>
    <d v="2001-04-21T00:00:00"/>
    <n v="24.663888888888888"/>
    <x v="6"/>
    <s v="MA"/>
    <s v="Manager"/>
    <x v="0"/>
    <n v="72484"/>
    <x v="4"/>
    <x v="2"/>
    <s v="Fully Meets"/>
    <n v="4"/>
  </r>
  <r>
    <n v="3757"/>
    <s v="Salvatore"/>
    <s v="Noble"/>
    <d v="2022-10-17T00:00:00"/>
    <d v="2023-03-26T00:00:00"/>
    <n v="5"/>
    <s v="Attrition"/>
    <x v="1"/>
    <s v="Debra Yang"/>
    <s v="salvatore.noble@bilearner.com"/>
    <s v="CCDR"/>
    <s v="Future Start"/>
    <x v="0"/>
    <x v="0"/>
    <x v="2"/>
    <x v="0"/>
    <s v="Marriage sound myself others well morning wrong."/>
    <x v="2"/>
    <s v="Aerial"/>
    <d v="1993-10-28T00:00:00"/>
    <n v="32.144444444444446"/>
    <x v="4"/>
    <s v="MA"/>
    <s v="Lineman"/>
    <x v="1"/>
    <n v="7481"/>
    <x v="2"/>
    <x v="3"/>
    <s v="Fully Meets"/>
    <n v="2"/>
  </r>
  <r>
    <n v="3758"/>
    <s v="Heath"/>
    <s v="Hodges"/>
    <d v="2022-11-16T00:00:00"/>
    <d v="2023-06-24T00:00:00"/>
    <n v="7"/>
    <s v="Attrition"/>
    <x v="1"/>
    <s v="Alejandro Palmer"/>
    <s v="heath.hodges@bilearner.com"/>
    <s v="SVG"/>
    <s v="Voluntarily Terminated"/>
    <x v="1"/>
    <x v="2"/>
    <x v="0"/>
    <x v="2"/>
    <s v="Lawyer miss meet across agent."/>
    <x v="2"/>
    <s v="Engineers"/>
    <d v="1946-12-20T00:00:00"/>
    <n v="79"/>
    <x v="2"/>
    <s v="MA"/>
    <s v="Engineer"/>
    <x v="1"/>
    <n v="76897"/>
    <x v="3"/>
    <x v="0"/>
    <s v="Fully Meets"/>
    <n v="3"/>
  </r>
  <r>
    <n v="3759"/>
    <s v="Gabriella"/>
    <s v="Warner"/>
    <d v="2022-05-01T00:00:00"/>
    <d v="2022-09-25T00:00:00"/>
    <n v="4"/>
    <s v="Attrition"/>
    <x v="1"/>
    <s v="Emily Pugh"/>
    <s v="gabriella.warner@bilearner.com"/>
    <s v="EW"/>
    <s v="Active"/>
    <x v="1"/>
    <x v="0"/>
    <x v="1"/>
    <x v="2"/>
    <s v="Authority different including gun production."/>
    <x v="2"/>
    <s v="Yard (Material Handling)"/>
    <d v="1958-10-21T00:00:00"/>
    <n v="67.163888888888891"/>
    <x v="1"/>
    <s v="MA"/>
    <s v="Laborer"/>
    <x v="1"/>
    <n v="47326"/>
    <x v="4"/>
    <x v="2"/>
    <s v="Fully Meets"/>
    <n v="1"/>
  </r>
  <r>
    <n v="3761"/>
    <s v="Hazel"/>
    <s v="Vincent"/>
    <d v="2023-06-22T00:00:00"/>
    <d v="2023-07-10T00:00:00"/>
    <n v="0"/>
    <s v="Attrition"/>
    <x v="2"/>
    <s v="Melissa Conrad"/>
    <s v="hazel.vincent@bilearner.com"/>
    <s v="CCDR"/>
    <s v="Active"/>
    <x v="1"/>
    <x v="2"/>
    <x v="1"/>
    <x v="0"/>
    <s v="Item born upon blue."/>
    <x v="2"/>
    <s v="General - Sga"/>
    <d v="1987-11-23T00:00:00"/>
    <n v="38.075000000000003"/>
    <x v="4"/>
    <s v="MA"/>
    <s v="Assistant"/>
    <x v="0"/>
    <n v="75880"/>
    <x v="4"/>
    <x v="2"/>
    <s v="Fully Meets"/>
    <n v="1"/>
  </r>
  <r>
    <n v="3763"/>
    <s v="Giancarlo"/>
    <s v="Cross"/>
    <d v="2023-01-12T00:00:00"/>
    <d v="2023-02-06T00:00:00"/>
    <n v="0"/>
    <s v="Attrition"/>
    <x v="2"/>
    <s v="Randall Williams"/>
    <s v="giancarlo.cross@bilearner.com"/>
    <s v="EW"/>
    <s v="Voluntarily Terminated"/>
    <x v="0"/>
    <x v="0"/>
    <x v="1"/>
    <x v="0"/>
    <s v="They four last represent spend bit."/>
    <x v="2"/>
    <s v="Finance &amp; Accounting"/>
    <d v="1950-06-25T00:00:00"/>
    <n v="75.486111111111114"/>
    <x v="2"/>
    <s v="MA"/>
    <s v="Clerk"/>
    <x v="0"/>
    <n v="40231"/>
    <x v="1"/>
    <x v="1"/>
    <s v="Fully Meets"/>
    <n v="3"/>
  </r>
  <r>
    <n v="3766"/>
    <s v="Elisa"/>
    <s v="Henry"/>
    <d v="2019-02-02T00:00:00"/>
    <d v="2023-02-03T00:00:00"/>
    <n v="48"/>
    <s v="Attrition"/>
    <x v="2"/>
    <s v="Taylor Morris"/>
    <s v="elisa.henry@bilearner.com"/>
    <s v="PYZ"/>
    <s v="Active"/>
    <x v="2"/>
    <x v="2"/>
    <x v="2"/>
    <x v="1"/>
    <s v="Common no sure wonder up although."/>
    <x v="2"/>
    <s v="Yard (Material Handling)"/>
    <d v="1943-03-10T00:00:00"/>
    <n v="82.777777777777771"/>
    <x v="0"/>
    <s v="MA"/>
    <s v="Manager"/>
    <x v="0"/>
    <n v="10110"/>
    <x v="4"/>
    <x v="1"/>
    <s v="Fully Meets"/>
    <n v="3"/>
  </r>
  <r>
    <n v="3767"/>
    <s v="Kale"/>
    <s v="Fischer"/>
    <d v="2021-08-26T00:00:00"/>
    <d v="2022-09-05T00:00:00"/>
    <n v="12"/>
    <s v="Attrition"/>
    <x v="1"/>
    <s v="Zachary Nelson"/>
    <s v="kale.fischer@bilearner.com"/>
    <s v="TNS"/>
    <s v="Voluntarily Terminated"/>
    <x v="0"/>
    <x v="0"/>
    <x v="2"/>
    <x v="2"/>
    <s v="Actually on Democrat down live base should."/>
    <x v="2"/>
    <s v="General - Con"/>
    <d v="1993-03-07T00:00:00"/>
    <n v="32.786111111111111"/>
    <x v="4"/>
    <s v="MA"/>
    <s v="Laborer"/>
    <x v="0"/>
    <n v="46087"/>
    <x v="4"/>
    <x v="0"/>
    <s v="Fully Meets"/>
    <n v="2"/>
  </r>
  <r>
    <n v="3770"/>
    <s v="Nayeli"/>
    <s v="Hood"/>
    <d v="2022-01-13T00:00:00"/>
    <d v="2023-04-11T00:00:00"/>
    <n v="14"/>
    <s v="Attrition"/>
    <x v="1"/>
    <s v="Rachel Jones"/>
    <s v="nayeli.hood@bilearner.com"/>
    <s v="PL"/>
    <s v="Voluntarily Terminated"/>
    <x v="1"/>
    <x v="0"/>
    <x v="0"/>
    <x v="0"/>
    <s v="Land physical tax."/>
    <x v="2"/>
    <s v="Aerial"/>
    <d v="1995-01-26T00:00:00"/>
    <n v="30.9"/>
    <x v="4"/>
    <s v="MA"/>
    <s v="Lineman"/>
    <x v="1"/>
    <n v="21100"/>
    <x v="2"/>
    <x v="2"/>
    <s v="Fully Meets"/>
    <n v="3"/>
  </r>
  <r>
    <n v="3771"/>
    <s v="Marilyn"/>
    <s v="Smith"/>
    <d v="2021-01-24T00:00:00"/>
    <d v="2023-05-07T00:00:00"/>
    <n v="27"/>
    <s v="Attrition"/>
    <x v="1"/>
    <s v="Kathryn Jones"/>
    <s v="marilyn.smith@bilearner.com"/>
    <s v="NEL"/>
    <s v="Voluntarily Terminated"/>
    <x v="2"/>
    <x v="0"/>
    <x v="0"/>
    <x v="2"/>
    <s v="Catch issue water night recognize mention."/>
    <x v="2"/>
    <s v="General - Con"/>
    <d v="1981-09-20T00:00:00"/>
    <n v="44.25"/>
    <x v="3"/>
    <s v="MA"/>
    <s v="Foreman"/>
    <x v="1"/>
    <n v="65845"/>
    <x v="2"/>
    <x v="2"/>
    <s v="Fully Meets"/>
    <n v="3"/>
  </r>
  <r>
    <n v="3772"/>
    <s v="Zoie"/>
    <s v="Rowland"/>
    <d v="2022-02-08T00:00:00"/>
    <d v="2022-07-22T00:00:00"/>
    <n v="5"/>
    <s v="Attrition"/>
    <x v="1"/>
    <s v="Mrs. Rachel Henry"/>
    <s v="zoie.rowland@bilearner.com"/>
    <s v="MSC"/>
    <s v="Active"/>
    <x v="0"/>
    <x v="2"/>
    <x v="0"/>
    <x v="2"/>
    <s v="Side most force better region operation language."/>
    <x v="2"/>
    <s v="Engineers"/>
    <d v="1966-02-05T00:00:00"/>
    <n v="59.875"/>
    <x v="5"/>
    <s v="MA"/>
    <s v="Engineer"/>
    <x v="0"/>
    <n v="58535"/>
    <x v="2"/>
    <x v="0"/>
    <s v="Fully Meets"/>
    <n v="3"/>
  </r>
  <r>
    <n v="3773"/>
    <s v="Ann"/>
    <s v="Nguyen"/>
    <d v="2020-10-11T00:00:00"/>
    <d v="2022-02-26T00:00:00"/>
    <n v="16"/>
    <s v="Attrition"/>
    <x v="1"/>
    <s v="Laura Hernandez"/>
    <s v="ann.nguyen@bilearner.com"/>
    <s v="EW"/>
    <s v="Voluntarily Terminated"/>
    <x v="2"/>
    <x v="2"/>
    <x v="0"/>
    <x v="2"/>
    <s v="Building possible too process do."/>
    <x v="2"/>
    <s v="Engineers"/>
    <d v="1972-05-16T00:00:00"/>
    <n v="53.594444444444441"/>
    <x v="5"/>
    <s v="MA"/>
    <s v="Engineer"/>
    <x v="0"/>
    <n v="3994"/>
    <x v="0"/>
    <x v="0"/>
    <s v="Fully Meets"/>
    <n v="3"/>
  </r>
  <r>
    <n v="3774"/>
    <s v="Ramiro"/>
    <s v="Savage"/>
    <d v="2019-06-20T00:00:00"/>
    <d v="2021-10-13T00:00:00"/>
    <n v="27"/>
    <s v="Attrition"/>
    <x v="1"/>
    <s v="Justin Stanley"/>
    <s v="ramiro.savage@bilearner.com"/>
    <s v="CCDR"/>
    <s v="Active"/>
    <x v="2"/>
    <x v="0"/>
    <x v="1"/>
    <x v="0"/>
    <s v="Success realize political move adult new."/>
    <x v="2"/>
    <s v="Engineers"/>
    <d v="1998-04-06T00:00:00"/>
    <n v="27.705555555555556"/>
    <x v="6"/>
    <s v="MA"/>
    <s v="Engineer"/>
    <x v="1"/>
    <n v="32544"/>
    <x v="4"/>
    <x v="3"/>
    <s v="Fully Meets"/>
    <n v="3"/>
  </r>
  <r>
    <n v="3775"/>
    <s v="Karma"/>
    <s v="Koch"/>
    <d v="2021-07-13T00:00:00"/>
    <d v="2022-11-26T00:00:00"/>
    <n v="16"/>
    <s v="Attrition"/>
    <x v="1"/>
    <s v="Amy Ross"/>
    <s v="karma.koch@bilearner.com"/>
    <s v="BPC"/>
    <s v="Active"/>
    <x v="1"/>
    <x v="0"/>
    <x v="2"/>
    <x v="1"/>
    <s v="Agency picture enjoy pattern since and piece."/>
    <x v="2"/>
    <s v="Field Operations"/>
    <d v="1980-10-15T00:00:00"/>
    <n v="45.180555555555557"/>
    <x v="3"/>
    <s v="MA"/>
    <s v="Laborer"/>
    <x v="1"/>
    <n v="36153"/>
    <x v="3"/>
    <x v="1"/>
    <s v="Fully Meets"/>
    <n v="3"/>
  </r>
  <r>
    <n v="3776"/>
    <s v="Jacqueline"/>
    <s v="Hendrix"/>
    <d v="2021-10-14T00:00:00"/>
    <d v="2021-10-30T00:00:00"/>
    <n v="0"/>
    <s v="Attrition"/>
    <x v="1"/>
    <s v="Benjamin Yates"/>
    <s v="jacqueline.hendrix@bilearner.com"/>
    <s v="WBL"/>
    <s v="Active"/>
    <x v="1"/>
    <x v="2"/>
    <x v="1"/>
    <x v="1"/>
    <s v="Goal someone serious myself way probably."/>
    <x v="2"/>
    <s v="General - Eng"/>
    <d v="1980-04-28T00:00:00"/>
    <n v="45.644444444444446"/>
    <x v="3"/>
    <s v="MA"/>
    <s v="Administrative"/>
    <x v="1"/>
    <n v="34262"/>
    <x v="4"/>
    <x v="2"/>
    <s v="Fully Meets"/>
    <n v="3"/>
  </r>
  <r>
    <n v="3778"/>
    <s v="Semaj"/>
    <s v="Griffith"/>
    <d v="2023-04-02T00:00:00"/>
    <d v="2023-07-27T00:00:00"/>
    <n v="3"/>
    <s v="Attrition"/>
    <x v="1"/>
    <s v="Frank Freeman"/>
    <s v="semaj.griffith@bilearner.com"/>
    <s v="SVG"/>
    <s v="Active"/>
    <x v="0"/>
    <x v="2"/>
    <x v="1"/>
    <x v="0"/>
    <s v="Similar computer less four."/>
    <x v="2"/>
    <s v="Wireline Construction"/>
    <d v="1992-02-09T00:00:00"/>
    <n v="33.863888888888887"/>
    <x v="4"/>
    <s v="MA"/>
    <s v="Groundman"/>
    <x v="1"/>
    <n v="30753"/>
    <x v="3"/>
    <x v="2"/>
    <s v="Fully Meets"/>
    <n v="3"/>
  </r>
  <r>
    <n v="3779"/>
    <s v="Damian"/>
    <s v="Burke"/>
    <d v="2022-10-19T00:00:00"/>
    <d v="2023-05-03T00:00:00"/>
    <n v="6"/>
    <s v="Attrition"/>
    <x v="1"/>
    <s v="Regina Bryant MD"/>
    <s v="damian.burke@bilearner.com"/>
    <s v="PYZ"/>
    <s v="Future Start"/>
    <x v="2"/>
    <x v="0"/>
    <x v="0"/>
    <x v="3"/>
    <s v="About allow court us."/>
    <x v="2"/>
    <s v="Shop (Fleet)"/>
    <d v="1963-04-28T00:00:00"/>
    <n v="62.644444444444446"/>
    <x v="1"/>
    <s v="MA"/>
    <s v="Technician"/>
    <x v="0"/>
    <n v="60533"/>
    <x v="3"/>
    <x v="0"/>
    <s v="Fully Meets"/>
    <n v="3"/>
  </r>
  <r>
    <n v="3780"/>
    <s v="Jessie"/>
    <s v="Smith"/>
    <d v="2020-05-09T00:00:00"/>
    <d v="2021-09-14T00:00:00"/>
    <n v="16"/>
    <s v="Attrition"/>
    <x v="1"/>
    <s v="Samantha Roberts"/>
    <s v="jessie.smith@bilearner.com"/>
    <s v="PL"/>
    <s v="Future Start"/>
    <x v="2"/>
    <x v="1"/>
    <x v="2"/>
    <x v="2"/>
    <s v="Everything look could economy PM fast."/>
    <x v="2"/>
    <s v="General - Con"/>
    <d v="1945-11-16T00:00:00"/>
    <n v="80.094444444444449"/>
    <x v="0"/>
    <s v="MA"/>
    <s v="Technician"/>
    <x v="0"/>
    <n v="36882"/>
    <x v="4"/>
    <x v="1"/>
    <s v="Fully Meets"/>
    <n v="3"/>
  </r>
  <r>
    <n v="3781"/>
    <s v="Hezekiah"/>
    <s v="Cummings"/>
    <d v="2019-08-18T00:00:00"/>
    <d v="2022-05-05T00:00:00"/>
    <n v="32"/>
    <s v="Attrition"/>
    <x v="1"/>
    <s v="Daniel Peterson"/>
    <s v="hezekiah.cummings@bilearner.com"/>
    <s v="NEL"/>
    <s v="Future Start"/>
    <x v="1"/>
    <x v="0"/>
    <x v="1"/>
    <x v="0"/>
    <s v="Hot stay response fly himself accept."/>
    <x v="2"/>
    <s v="General - Con"/>
    <d v="1960-01-23T00:00:00"/>
    <n v="65.908333333333331"/>
    <x v="1"/>
    <s v="MA"/>
    <s v="Laborer"/>
    <x v="1"/>
    <n v="62493"/>
    <x v="4"/>
    <x v="3"/>
    <s v="Fully Meets"/>
    <n v="3"/>
  </r>
  <r>
    <n v="3782"/>
    <s v="Brody"/>
    <s v="House"/>
    <d v="2019-03-09T00:00:00"/>
    <d v="2020-05-02T00:00:00"/>
    <n v="13"/>
    <s v="Attrition"/>
    <x v="1"/>
    <s v="Dr. Matthew Harrell"/>
    <s v="brody.house@bilearner.com"/>
    <s v="MSC"/>
    <s v="Voluntarily Terminated"/>
    <x v="0"/>
    <x v="0"/>
    <x v="0"/>
    <x v="2"/>
    <s v="Blood people direction all item."/>
    <x v="2"/>
    <s v="Field Operations"/>
    <d v="1984-09-25T00:00:00"/>
    <n v="41.236111111111114"/>
    <x v="3"/>
    <s v="MA"/>
    <s v="Driver"/>
    <x v="1"/>
    <n v="92706"/>
    <x v="2"/>
    <x v="1"/>
    <s v="Fully Meets"/>
    <n v="3"/>
  </r>
  <r>
    <n v="3786"/>
    <s v="Kyleigh"/>
    <s v="Bauer"/>
    <d v="2021-06-22T00:00:00"/>
    <d v="2022-07-26T00:00:00"/>
    <n v="13"/>
    <s v="Attrition"/>
    <x v="2"/>
    <s v="Paul Richards"/>
    <s v="kyleigh.bauer@bilearner.com"/>
    <s v="PYZ"/>
    <s v="Voluntarily Terminated"/>
    <x v="0"/>
    <x v="2"/>
    <x v="2"/>
    <x v="1"/>
    <s v="Cost high must body defense population."/>
    <x v="2"/>
    <s v="Field Operations"/>
    <d v="1962-06-10T00:00:00"/>
    <n v="63.527777777777779"/>
    <x v="1"/>
    <s v="MA"/>
    <s v="Technician"/>
    <x v="0"/>
    <n v="65379"/>
    <x v="4"/>
    <x v="0"/>
    <s v="Fully Meets"/>
    <n v="3"/>
  </r>
  <r>
    <n v="3787"/>
    <s v="Ramon"/>
    <s v="Schultz"/>
    <d v="2023-01-19T00:00:00"/>
    <d v="2023-06-20T00:00:00"/>
    <n v="4"/>
    <s v="Attrition"/>
    <x v="2"/>
    <s v="Alexis Gutierrez"/>
    <s v="ramon.schultz@bilearner.com"/>
    <s v="SVG"/>
    <s v="Voluntarily Terminated"/>
    <x v="0"/>
    <x v="1"/>
    <x v="2"/>
    <x v="1"/>
    <s v="Peace anything sign third."/>
    <x v="2"/>
    <s v="General - Sga"/>
    <d v="1972-08-29T00:00:00"/>
    <n v="53.30833333333333"/>
    <x v="5"/>
    <s v="MA"/>
    <s v="Supervisor"/>
    <x v="0"/>
    <n v="69445"/>
    <x v="1"/>
    <x v="1"/>
    <s v="Fully Meets"/>
    <n v="3"/>
  </r>
  <r>
    <n v="3788"/>
    <s v="Maxim"/>
    <s v="Houston"/>
    <d v="2023-05-17T00:00:00"/>
    <d v="2023-06-13T00:00:00"/>
    <n v="0"/>
    <s v="Attrition"/>
    <x v="2"/>
    <s v="Michael Mcclure"/>
    <s v="maxim.houston@bilearner.com"/>
    <s v="TNS"/>
    <s v="Voluntarily Terminated"/>
    <x v="2"/>
    <x v="2"/>
    <x v="1"/>
    <x v="0"/>
    <s v="In read day your stay she."/>
    <x v="2"/>
    <s v="Field Operations"/>
    <d v="1976-09-06T00:00:00"/>
    <n v="49.288888888888891"/>
    <x v="3"/>
    <s v="MA"/>
    <s v="Foreman"/>
    <x v="0"/>
    <n v="32440"/>
    <x v="4"/>
    <x v="2"/>
    <s v="Fully Meets"/>
    <n v="3"/>
  </r>
  <r>
    <n v="3790"/>
    <s v="Frankie"/>
    <s v="Figueroa"/>
    <d v="2023-07-07T00:00:00"/>
    <d v="2023-07-11T00:00:00"/>
    <n v="0"/>
    <s v="Attrition"/>
    <x v="2"/>
    <s v="Matthew Le"/>
    <s v="frankie.figueroa@bilearner.com"/>
    <s v="PYZ"/>
    <s v="Active"/>
    <x v="0"/>
    <x v="2"/>
    <x v="0"/>
    <x v="1"/>
    <s v="Simply Mrs moment seven feel time."/>
    <x v="2"/>
    <s v="Yard (Material Handling)"/>
    <d v="1962-12-11T00:00:00"/>
    <n v="63.024999999999999"/>
    <x v="1"/>
    <s v="MA"/>
    <s v="Laborer"/>
    <x v="0"/>
    <n v="17247"/>
    <x v="0"/>
    <x v="3"/>
    <s v="Fully Meets"/>
    <n v="3"/>
  </r>
  <r>
    <n v="3792"/>
    <s v="Alexia"/>
    <s v="Pham"/>
    <d v="2019-05-23T00:00:00"/>
    <d v="2022-05-10T00:00:00"/>
    <n v="35"/>
    <s v="Attrition"/>
    <x v="1"/>
    <s v="Angela Shaffer"/>
    <s v="alexia.pham@bilearner.com"/>
    <s v="NEL"/>
    <s v="Active"/>
    <x v="2"/>
    <x v="1"/>
    <x v="1"/>
    <x v="2"/>
    <s v="Analysis listen here fight."/>
    <x v="2"/>
    <s v="Engineers"/>
    <d v="1998-06-08T00:00:00"/>
    <n v="27.533333333333335"/>
    <x v="6"/>
    <s v="MA"/>
    <s v="Engineer"/>
    <x v="1"/>
    <n v="50738"/>
    <x v="1"/>
    <x v="2"/>
    <s v="Fully Meets"/>
    <n v="3"/>
  </r>
  <r>
    <n v="3796"/>
    <s v="Jefferson"/>
    <s v="White"/>
    <d v="2019-04-17T00:00:00"/>
    <d v="2021-12-02T00:00:00"/>
    <n v="31"/>
    <s v="Attrition"/>
    <x v="1"/>
    <s v="Connie Blackburn"/>
    <s v="jefferson.white@bilearner.com"/>
    <s v="SVG"/>
    <s v="Active"/>
    <x v="1"/>
    <x v="2"/>
    <x v="2"/>
    <x v="1"/>
    <s v="Better above culture throughout life me."/>
    <x v="2"/>
    <s v="General - Con"/>
    <d v="1964-08-27T00:00:00"/>
    <n v="61.31388888888889"/>
    <x v="1"/>
    <s v="MA"/>
    <s v="Laborer"/>
    <x v="0"/>
    <n v="82019"/>
    <x v="0"/>
    <x v="2"/>
    <s v="Exceeds"/>
    <n v="3"/>
  </r>
  <r>
    <n v="3798"/>
    <s v="Bryanna"/>
    <s v="Ibarra"/>
    <d v="2020-04-04T00:00:00"/>
    <d v="2023-07-04T00:00:00"/>
    <n v="38"/>
    <s v="Attrition"/>
    <x v="1"/>
    <s v="Cheryl Martinez"/>
    <s v="bryanna.ibarra@bilearner.com"/>
    <s v="MSC"/>
    <s v="Active"/>
    <x v="0"/>
    <x v="1"/>
    <x v="1"/>
    <x v="3"/>
    <s v="Town impact science learn break talk."/>
    <x v="2"/>
    <s v="General - Con"/>
    <d v="1961-12-21T00:00:00"/>
    <n v="63.99722222222222"/>
    <x v="1"/>
    <s v="MA"/>
    <s v="Lineman"/>
    <x v="1"/>
    <n v="36648"/>
    <x v="3"/>
    <x v="1"/>
    <s v="Fully Meets"/>
    <n v="3"/>
  </r>
  <r>
    <n v="3803"/>
    <s v="Kai"/>
    <s v="Holt"/>
    <d v="2021-02-10T00:00:00"/>
    <d v="2022-01-01T00:00:00"/>
    <n v="10"/>
    <s v="Attrition"/>
    <x v="1"/>
    <s v="Jason Haley"/>
    <s v="kai.holt@bilearner.com"/>
    <s v="PL"/>
    <s v="Future Start"/>
    <x v="1"/>
    <x v="0"/>
    <x v="1"/>
    <x v="1"/>
    <s v="Cup arm drug place level table staff."/>
    <x v="2"/>
    <s v="Field Operations"/>
    <d v="1985-05-12T00:00:00"/>
    <n v="40.605555555555554"/>
    <x v="3"/>
    <s v="MA"/>
    <s v="Tower Hand"/>
    <x v="0"/>
    <n v="35618"/>
    <x v="4"/>
    <x v="3"/>
    <s v="Fully Meets"/>
    <n v="3"/>
  </r>
  <r>
    <n v="3806"/>
    <s v="Isabella"/>
    <s v="Wilkins"/>
    <d v="2021-09-23T00:00:00"/>
    <d v="2023-07-01T00:00:00"/>
    <n v="21"/>
    <s v="Attrition"/>
    <x v="1"/>
    <s v="Maria Obrien"/>
    <s v="isabella.wilkins@bilearner.com"/>
    <s v="SVG"/>
    <s v="Active"/>
    <x v="1"/>
    <x v="1"/>
    <x v="0"/>
    <x v="1"/>
    <s v="Everybody list to. Green best stock yes happen."/>
    <x v="2"/>
    <s v="Field Operations"/>
    <d v="1974-09-01T00:00:00"/>
    <n v="51.302777777777777"/>
    <x v="5"/>
    <s v="MA"/>
    <s v="Groundman"/>
    <x v="1"/>
    <n v="31026"/>
    <x v="3"/>
    <x v="2"/>
    <s v="Fully Meets"/>
    <n v="3"/>
  </r>
  <r>
    <n v="3807"/>
    <s v="Mayra"/>
    <s v="Moss"/>
    <d v="2021-09-15T00:00:00"/>
    <d v="2021-11-10T00:00:00"/>
    <n v="1"/>
    <s v="Attrition"/>
    <x v="1"/>
    <s v="George Doyle"/>
    <s v="mayra.moss@bilearner.com"/>
    <s v="EW"/>
    <s v="Active"/>
    <x v="1"/>
    <x v="1"/>
    <x v="0"/>
    <x v="1"/>
    <s v="Family identify bar modern. Yeah article rest."/>
    <x v="2"/>
    <s v="Project Management - Con"/>
    <d v="1964-05-16T00:00:00"/>
    <n v="61.594444444444441"/>
    <x v="1"/>
    <s v="MA"/>
    <s v="Manager"/>
    <x v="1"/>
    <n v="84074"/>
    <x v="2"/>
    <x v="3"/>
    <s v="Fully Meets"/>
    <n v="3"/>
  </r>
  <r>
    <n v="3808"/>
    <s v="Maria"/>
    <s v="Gonzalez"/>
    <d v="2019-04-27T00:00:00"/>
    <d v="2020-03-20T00:00:00"/>
    <n v="10"/>
    <s v="Attrition"/>
    <x v="3"/>
    <s v="Jason Miller"/>
    <s v="maria.gonzalez@bilearner.com"/>
    <s v="PYZ"/>
    <s v="Active"/>
    <x v="1"/>
    <x v="0"/>
    <x v="1"/>
    <x v="1"/>
    <s v="Address control day. Election safe free capital."/>
    <x v="1"/>
    <s v="General - Sga"/>
    <d v="1948-01-16T00:00:00"/>
    <n v="77.927777777777777"/>
    <x v="2"/>
    <s v="MA"/>
    <s v="Administrator"/>
    <x v="0"/>
    <n v="2472"/>
    <x v="1"/>
    <x v="1"/>
    <s v="Fully Meets"/>
    <n v="3"/>
  </r>
  <r>
    <n v="3809"/>
    <s v="Jumil"/>
    <s v="Turpin"/>
    <d v="2019-10-06T00:00:00"/>
    <d v="2020-08-23T00:00:00"/>
    <n v="10"/>
    <s v="Attrition"/>
    <x v="4"/>
    <s v="Raymond Bird"/>
    <s v="jumil.turpin@bilearner.com"/>
    <s v="TNS"/>
    <s v="Active"/>
    <x v="2"/>
    <x v="0"/>
    <x v="2"/>
    <x v="1"/>
    <s v="Somebody arm memory pull word."/>
    <x v="1"/>
    <s v="Field Operations"/>
    <d v="2001-01-20T00:00:00"/>
    <n v="24.916666666666668"/>
    <x v="6"/>
    <s v="MA"/>
    <s v="Foreman"/>
    <x v="1"/>
    <n v="2343"/>
    <x v="0"/>
    <x v="3"/>
    <s v="Fully Meets"/>
    <n v="3"/>
  </r>
  <r>
    <n v="3811"/>
    <s v="Joe"/>
    <s v="South"/>
    <d v="2022-05-14T00:00:00"/>
    <d v="2022-10-21T00:00:00"/>
    <n v="5"/>
    <s v="Attrition"/>
    <x v="5"/>
    <s v="Robin Wilson"/>
    <s v="joe.south@bilearner.com"/>
    <s v="PL"/>
    <s v="Active"/>
    <x v="2"/>
    <x v="0"/>
    <x v="0"/>
    <x v="0"/>
    <s v="Back prove second tax air."/>
    <x v="1"/>
    <s v="Fielders"/>
    <d v="1958-03-11T00:00:00"/>
    <n v="67.775000000000006"/>
    <x v="1"/>
    <s v="CT"/>
    <s v="Engineer"/>
    <x v="1"/>
    <n v="6278"/>
    <x v="0"/>
    <x v="1"/>
    <s v="Fully Meets"/>
    <n v="3"/>
  </r>
  <r>
    <n v="3812"/>
    <s v="Sarah"/>
    <s v="Warfield"/>
    <d v="2019-02-13T00:00:00"/>
    <d v="2020-08-06T00:00:00"/>
    <n v="17"/>
    <s v="Attrition"/>
    <x v="5"/>
    <s v="Julie Lewis"/>
    <s v="sarah.warfield@bilearner.com"/>
    <s v="BPC"/>
    <s v="Active"/>
    <x v="1"/>
    <x v="0"/>
    <x v="1"/>
    <x v="1"/>
    <s v="Center west table security."/>
    <x v="1"/>
    <s v="General - Eng"/>
    <d v="1985-05-24T00:00:00"/>
    <n v="40.572222222222223"/>
    <x v="3"/>
    <s v="MA"/>
    <s v="Administrative"/>
    <x v="0"/>
    <n v="2453"/>
    <x v="0"/>
    <x v="3"/>
    <s v="Fully Meets"/>
    <n v="3"/>
  </r>
  <r>
    <n v="3814"/>
    <s v="Jyoti"/>
    <s v="Lajiri"/>
    <d v="2019-01-07T00:00:00"/>
    <d v="2020-09-05T00:00:00"/>
    <n v="19"/>
    <s v="Attrition"/>
    <x v="5"/>
    <s v="Karen Crawford"/>
    <s v="jyoti.lajiri@bilearner.com"/>
    <s v="EW"/>
    <s v="Leave of Absence"/>
    <x v="2"/>
    <x v="1"/>
    <x v="1"/>
    <x v="2"/>
    <s v="Short quality fall name get science throughout."/>
    <x v="1"/>
    <s v="Engineers"/>
    <d v="1955-04-17T00:00:00"/>
    <n v="70.674999999999997"/>
    <x v="2"/>
    <s v="MA"/>
    <s v="Coordinator"/>
    <x v="1"/>
    <n v="2169"/>
    <x v="4"/>
    <x v="1"/>
    <s v="Fully Meets"/>
    <n v="3"/>
  </r>
  <r>
    <n v="3817"/>
    <s v="Linda"/>
    <s v="Dolan"/>
    <d v="2021-10-10T00:00:00"/>
    <d v="2023-01-21T00:00:00"/>
    <n v="15"/>
    <s v="Attrition"/>
    <x v="3"/>
    <s v="Jamie Baker"/>
    <s v="linda.dolan@bilearner.com"/>
    <s v="CCDR"/>
    <s v="Active"/>
    <x v="2"/>
    <x v="2"/>
    <x v="1"/>
    <x v="1"/>
    <s v="Firm national vote result."/>
    <x v="1"/>
    <s v="General - Con"/>
    <d v="1978-01-01T00:00:00"/>
    <n v="47.969444444444441"/>
    <x v="3"/>
    <s v="MA"/>
    <s v="Technician"/>
    <x v="0"/>
    <n v="2119"/>
    <x v="4"/>
    <x v="3"/>
    <s v="Needs Improvement"/>
    <n v="3"/>
  </r>
  <r>
    <n v="3818"/>
    <s v="Carlos"/>
    <s v="Merlos"/>
    <d v="2020-01-02T00:00:00"/>
    <d v="2022-04-03T00:00:00"/>
    <n v="27"/>
    <s v="Attrition"/>
    <x v="4"/>
    <s v="Daniel White"/>
    <s v="carlos.merlos@bilearner.com"/>
    <s v="CCDR"/>
    <s v="Active"/>
    <x v="2"/>
    <x v="2"/>
    <x v="2"/>
    <x v="3"/>
    <s v="Car book street pull try brother."/>
    <x v="1"/>
    <s v="Wireless"/>
    <d v="1950-06-15T00:00:00"/>
    <n v="75.513888888888886"/>
    <x v="2"/>
    <s v="MA"/>
    <s v="Technician"/>
    <x v="1"/>
    <n v="2138"/>
    <x v="2"/>
    <x v="3"/>
    <s v="Fully Meets"/>
    <n v="3"/>
  </r>
  <r>
    <n v="3820"/>
    <s v="Anita"/>
    <s v="Shepard"/>
    <d v="2018-08-11T00:00:00"/>
    <d v="2021-05-21T00:00:00"/>
    <n v="33"/>
    <s v="Attrition"/>
    <x v="4"/>
    <s v="George Tran"/>
    <s v="anita.shepard@bilearner.com"/>
    <s v="EW"/>
    <s v="Active"/>
    <x v="1"/>
    <x v="1"/>
    <x v="1"/>
    <x v="3"/>
    <s v="Pattern son memory power citizen personal unit."/>
    <x v="1"/>
    <s v="General - Con"/>
    <d v="1976-09-29T00:00:00"/>
    <n v="49.225000000000001"/>
    <x v="3"/>
    <s v="MA"/>
    <s v="Foreman"/>
    <x v="0"/>
    <n v="1773"/>
    <x v="3"/>
    <x v="0"/>
    <s v="Fully Meets"/>
    <n v="3"/>
  </r>
  <r>
    <n v="3822"/>
    <s v="Katrina"/>
    <s v="Lambert"/>
    <d v="2019-09-24T00:00:00"/>
    <d v="2022-04-04T00:00:00"/>
    <n v="30"/>
    <s v="Attrition"/>
    <x v="4"/>
    <s v="Calvin Williamson"/>
    <s v="katrina.lambert@bilearner.com"/>
    <s v="WBL"/>
    <s v="Active"/>
    <x v="0"/>
    <x v="0"/>
    <x v="2"/>
    <x v="2"/>
    <s v="Nice sit hotel doctor."/>
    <x v="3"/>
    <s v="General - Con"/>
    <d v="1975-09-18T00:00:00"/>
    <n v="50.255555555555553"/>
    <x v="5"/>
    <s v="MA"/>
    <s v="Technician"/>
    <x v="1"/>
    <n v="56727"/>
    <x v="0"/>
    <x v="0"/>
    <s v="Fully Meets"/>
    <n v="3"/>
  </r>
  <r>
    <n v="3823"/>
    <s v="Alexzander"/>
    <s v="Pope"/>
    <d v="2022-10-17T00:00:00"/>
    <d v="2023-06-26T00:00:00"/>
    <n v="8"/>
    <s v="Attrition"/>
    <x v="4"/>
    <s v="David Rodriguez"/>
    <s v="alexzander.pope@bilearner.com"/>
    <s v="TNS"/>
    <s v="Active"/>
    <x v="0"/>
    <x v="2"/>
    <x v="0"/>
    <x v="0"/>
    <s v="Word once speech mind."/>
    <x v="3"/>
    <s v="Shop (Fleet)"/>
    <d v="1987-08-24T00:00:00"/>
    <n v="38.322222222222223"/>
    <x v="4"/>
    <s v="MA"/>
    <s v="Supervisor"/>
    <x v="1"/>
    <n v="12469"/>
    <x v="1"/>
    <x v="3"/>
    <s v="Needs Improvement"/>
    <n v="3"/>
  </r>
  <r>
    <n v="3826"/>
    <s v="Sabrina"/>
    <s v="Durham"/>
    <d v="2023-04-26T00:00:00"/>
    <d v="2023-06-03T00:00:00"/>
    <n v="1"/>
    <s v="Attrition"/>
    <x v="3"/>
    <s v="Jessica Hernandez"/>
    <s v="sabrina.durham@bilearner.com"/>
    <s v="PL"/>
    <s v="Active"/>
    <x v="2"/>
    <x v="0"/>
    <x v="1"/>
    <x v="1"/>
    <s v="Part officer father last trouble field."/>
    <x v="1"/>
    <s v="Field Operations"/>
    <d v="2001-04-11T00:00:00"/>
    <n v="24.691666666666666"/>
    <x v="6"/>
    <s v="MA"/>
    <s v="Laborer"/>
    <x v="1"/>
    <n v="21759"/>
    <x v="2"/>
    <x v="0"/>
    <s v="Fully Meets"/>
    <n v="3"/>
  </r>
  <r>
    <n v="3829"/>
    <s v="Jaqueline"/>
    <s v="Pittman"/>
    <d v="2019-01-27T00:00:00"/>
    <d v="2021-02-26T00:00:00"/>
    <n v="25"/>
    <s v="Attrition"/>
    <x v="5"/>
    <s v="Jesse Newman"/>
    <s v="jaqueline.pittman@bilearner.com"/>
    <s v="BPC"/>
    <s v="Active"/>
    <x v="2"/>
    <x v="1"/>
    <x v="1"/>
    <x v="1"/>
    <s v="Suffer rock nothing happen strong major spend."/>
    <x v="1"/>
    <s v="Project Management - Con"/>
    <d v="1956-03-12T00:00:00"/>
    <n v="69.772222222222226"/>
    <x v="1"/>
    <s v="MA"/>
    <s v="Manager"/>
    <x v="1"/>
    <n v="55408"/>
    <x v="3"/>
    <x v="2"/>
    <s v="Exceeds"/>
    <n v="3"/>
  </r>
  <r>
    <n v="3832"/>
    <s v="Sloane"/>
    <s v="Rasmussen"/>
    <d v="2021-08-02T00:00:00"/>
    <d v="2022-09-29T00:00:00"/>
    <n v="13"/>
    <s v="Attrition"/>
    <x v="6"/>
    <s v="Melinda Mcintyre"/>
    <s v="sloane.rasmussen@bilearner.com"/>
    <s v="EW"/>
    <s v="Leave of Absence"/>
    <x v="0"/>
    <x v="0"/>
    <x v="2"/>
    <x v="1"/>
    <s v="Lead throw others."/>
    <x v="1"/>
    <s v="Project Management - Eng"/>
    <d v="1964-09-07T00:00:00"/>
    <n v="61.286111111111111"/>
    <x v="1"/>
    <s v="MA"/>
    <s v="Planner"/>
    <x v="0"/>
    <n v="96097"/>
    <x v="0"/>
    <x v="1"/>
    <s v="PIP"/>
    <n v="3"/>
  </r>
  <r>
    <n v="3833"/>
    <s v="Elise"/>
    <s v="Vazquez"/>
    <d v="2022-01-26T00:00:00"/>
    <d v="2022-11-02T00:00:00"/>
    <n v="9"/>
    <s v="Attrition"/>
    <x v="4"/>
    <s v="Melissa Baker"/>
    <s v="elise.vazquez@bilearner.com"/>
    <s v="PYZ"/>
    <s v="Active"/>
    <x v="0"/>
    <x v="2"/>
    <x v="2"/>
    <x v="2"/>
    <s v="Partner discover size agency alone."/>
    <x v="3"/>
    <s v="Field Operations"/>
    <d v="1953-05-12T00:00:00"/>
    <n v="72.605555555555554"/>
    <x v="2"/>
    <s v="MA"/>
    <s v="Top Hand"/>
    <x v="1"/>
    <n v="21738"/>
    <x v="2"/>
    <x v="3"/>
    <s v="PIP"/>
    <n v="3"/>
  </r>
  <r>
    <n v="3834"/>
    <s v="Monique"/>
    <s v="Pierce"/>
    <d v="2019-05-10T00:00:00"/>
    <d v="2021-08-05T00:00:00"/>
    <n v="26"/>
    <s v="Attrition"/>
    <x v="4"/>
    <s v="Gregory Coleman"/>
    <s v="monique.pierce@bilearner.com"/>
    <s v="WBL"/>
    <s v="Active"/>
    <x v="1"/>
    <x v="1"/>
    <x v="2"/>
    <x v="0"/>
    <s v="Participant candidate wonder growth agree."/>
    <x v="3"/>
    <s v="Field Operations"/>
    <d v="1961-07-11T00:00:00"/>
    <n v="64.441666666666663"/>
    <x v="1"/>
    <s v="MA"/>
    <s v="Technician"/>
    <x v="1"/>
    <n v="40039"/>
    <x v="0"/>
    <x v="2"/>
    <s v="Fully Meets"/>
    <n v="3"/>
  </r>
  <r>
    <n v="3835"/>
    <s v="Axel"/>
    <s v="Higgins"/>
    <d v="2019-01-02T00:00:00"/>
    <d v="2022-12-06T00:00:00"/>
    <n v="47"/>
    <s v="Attrition"/>
    <x v="3"/>
    <s v="Paul Smith"/>
    <s v="axel.higgins@bilearner.com"/>
    <s v="NEL"/>
    <s v="Active"/>
    <x v="2"/>
    <x v="0"/>
    <x v="2"/>
    <x v="1"/>
    <s v="Try crime reach magazine their grow feeling."/>
    <x v="1"/>
    <s v="Yard (Material Handling)"/>
    <d v="1993-10-11T00:00:00"/>
    <n v="32.19166666666667"/>
    <x v="4"/>
    <s v="MA"/>
    <s v="Associate"/>
    <x v="1"/>
    <n v="45952"/>
    <x v="0"/>
    <x v="0"/>
    <s v="Fully Meets"/>
    <n v="3"/>
  </r>
  <r>
    <n v="3837"/>
    <s v="Mia"/>
    <s v="Cowan"/>
    <d v="2022-10-02T00:00:00"/>
    <d v="2022-11-13T00:00:00"/>
    <n v="1"/>
    <s v="Attrition"/>
    <x v="3"/>
    <s v="Thomas Weaver"/>
    <s v="mia.cowan@bilearner.com"/>
    <s v="BPC"/>
    <s v="Active"/>
    <x v="2"/>
    <x v="2"/>
    <x v="2"/>
    <x v="1"/>
    <s v="Often my different just."/>
    <x v="1"/>
    <s v="Finance &amp; Accounting"/>
    <d v="1956-08-27T00:00:00"/>
    <n v="69.313888888888883"/>
    <x v="1"/>
    <s v="MA"/>
    <s v="Administrative"/>
    <x v="1"/>
    <n v="72879"/>
    <x v="3"/>
    <x v="3"/>
    <s v="PIP"/>
    <n v="3"/>
  </r>
  <r>
    <n v="3838"/>
    <s v="Tanya"/>
    <s v="Leonard"/>
    <d v="2018-12-17T00:00:00"/>
    <d v="2021-04-21T00:00:00"/>
    <n v="28"/>
    <s v="Attrition"/>
    <x v="3"/>
    <s v="Duane Le"/>
    <s v="tanya.leonard@bilearner.com"/>
    <s v="CCDR"/>
    <s v="Active"/>
    <x v="2"/>
    <x v="2"/>
    <x v="1"/>
    <x v="3"/>
    <s v="Race state time lose."/>
    <x v="1"/>
    <s v="Field Operations"/>
    <d v="1979-08-14T00:00:00"/>
    <n v="46.35"/>
    <x v="3"/>
    <s v="MA"/>
    <s v="Assistant"/>
    <x v="0"/>
    <n v="28364"/>
    <x v="2"/>
    <x v="3"/>
    <s v="PIP"/>
    <n v="3"/>
  </r>
  <r>
    <n v="3840"/>
    <s v="Meadow"/>
    <s v="Boyer"/>
    <d v="2023-04-01T00:00:00"/>
    <d v="2023-05-18T00:00:00"/>
    <n v="1"/>
    <s v="Attrition"/>
    <x v="5"/>
    <s v="Alex Lewis"/>
    <s v="meadow.boyer@bilearner.com"/>
    <s v="BPC"/>
    <s v="Active"/>
    <x v="2"/>
    <x v="0"/>
    <x v="1"/>
    <x v="3"/>
    <s v="Item type author pick set read style."/>
    <x v="1"/>
    <s v="Field Operations"/>
    <d v="1969-10-25T00:00:00"/>
    <n v="56.152777777777779"/>
    <x v="5"/>
    <s v="MA"/>
    <s v="Foreman"/>
    <x v="1"/>
    <n v="97654"/>
    <x v="0"/>
    <x v="3"/>
    <s v="Fully Meets"/>
    <n v="3"/>
  </r>
  <r>
    <n v="3842"/>
    <s v="Kyla"/>
    <s v="Durham"/>
    <d v="2020-08-20T00:00:00"/>
    <d v="2021-08-11T00:00:00"/>
    <n v="11"/>
    <s v="Attrition"/>
    <x v="7"/>
    <s v="Clayton Robertson"/>
    <s v="kyla.durham@bilearner.com"/>
    <s v="SVG"/>
    <s v="Leave of Absence"/>
    <x v="2"/>
    <x v="0"/>
    <x v="2"/>
    <x v="0"/>
    <s v="Visit lawyer interesting."/>
    <x v="1"/>
    <s v="Aerial"/>
    <d v="1951-07-19T00:00:00"/>
    <n v="74.419444444444451"/>
    <x v="2"/>
    <s v="MA"/>
    <s v="Lineman"/>
    <x v="0"/>
    <n v="40402"/>
    <x v="1"/>
    <x v="0"/>
    <s v="Fully Meets"/>
    <n v="3"/>
  </r>
  <r>
    <n v="3843"/>
    <s v="Cassidy"/>
    <s v="Maddox"/>
    <d v="2023-07-16T00:00:00"/>
    <d v="2023-07-30T00:00:00"/>
    <n v="0"/>
    <s v="Attrition"/>
    <x v="6"/>
    <s v="Melissa Pineda"/>
    <s v="cassidy.maddox@bilearner.com"/>
    <s v="EW"/>
    <s v="Leave of Absence"/>
    <x v="0"/>
    <x v="1"/>
    <x v="1"/>
    <x v="1"/>
    <s v="Place field everyone yourself."/>
    <x v="1"/>
    <s v="Engineers"/>
    <d v="1977-02-07T00:00:00"/>
    <n v="48.869444444444447"/>
    <x v="3"/>
    <s v="MA"/>
    <s v="Engineer"/>
    <x v="0"/>
    <n v="21480"/>
    <x v="2"/>
    <x v="3"/>
    <s v="Fully Meets"/>
    <n v="3"/>
  </r>
  <r>
    <n v="3844"/>
    <s v="Edgar"/>
    <s v="Underwood"/>
    <d v="2021-06-10T00:00:00"/>
    <d v="2022-08-18T00:00:00"/>
    <n v="14"/>
    <s v="Attrition"/>
    <x v="4"/>
    <s v="Melissa Torres"/>
    <s v="edgar.underwood@bilearner.com"/>
    <s v="PYZ"/>
    <s v="Active"/>
    <x v="2"/>
    <x v="1"/>
    <x v="0"/>
    <x v="3"/>
    <s v="Church happen network dog kid thought."/>
    <x v="3"/>
    <s v="General - Con"/>
    <d v="1961-06-02T00:00:00"/>
    <n v="64.55"/>
    <x v="1"/>
    <s v="MA"/>
    <s v="Laborer"/>
    <x v="1"/>
    <n v="49677"/>
    <x v="1"/>
    <x v="3"/>
    <s v="PIP"/>
    <n v="3"/>
  </r>
  <r>
    <n v="3846"/>
    <s v="Eugene"/>
    <s v="Potts"/>
    <d v="2020-05-04T00:00:00"/>
    <d v="2023-05-15T00:00:00"/>
    <n v="36"/>
    <s v="Attrition"/>
    <x v="3"/>
    <s v="Anthony Neal"/>
    <s v="eugene.potts@bilearner.com"/>
    <s v="NEL"/>
    <s v="Active"/>
    <x v="1"/>
    <x v="1"/>
    <x v="1"/>
    <x v="2"/>
    <s v="Fall often enjoy once house card something."/>
    <x v="1"/>
    <s v="Wireline Construction"/>
    <d v="1975-08-10T00:00:00"/>
    <n v="50.361111111111114"/>
    <x v="5"/>
    <s v="MA"/>
    <s v="Driver"/>
    <x v="1"/>
    <n v="44664"/>
    <x v="2"/>
    <x v="3"/>
    <s v="Fully Meets"/>
    <n v="3"/>
  </r>
  <r>
    <n v="3847"/>
    <s v="Gilbert"/>
    <s v="Klein"/>
    <d v="2019-02-24T00:00:00"/>
    <d v="2020-06-11T00:00:00"/>
    <n v="15"/>
    <s v="Attrition"/>
    <x v="3"/>
    <s v="Gregory Rodriguez"/>
    <s v="gilbert.klein@bilearner.com"/>
    <s v="PL"/>
    <s v="Active"/>
    <x v="2"/>
    <x v="0"/>
    <x v="0"/>
    <x v="2"/>
    <s v="Indeed compare I since possible something."/>
    <x v="1"/>
    <s v="Field Operations"/>
    <d v="1998-09-06T00:00:00"/>
    <n v="27.288888888888888"/>
    <x v="6"/>
    <s v="MA"/>
    <s v="Laborer"/>
    <x v="1"/>
    <n v="53800"/>
    <x v="0"/>
    <x v="3"/>
    <s v="Fully Meets"/>
    <n v="3"/>
  </r>
  <r>
    <n v="3850"/>
    <s v="Kylie"/>
    <s v="Cantrell"/>
    <d v="2020-01-05T00:00:00"/>
    <d v="2022-04-25T00:00:00"/>
    <n v="27"/>
    <s v="Attrition"/>
    <x v="5"/>
    <s v="Cheryl Cook"/>
    <s v="kylie.cantrell@bilearner.com"/>
    <s v="MSC"/>
    <s v="Active"/>
    <x v="2"/>
    <x v="0"/>
    <x v="0"/>
    <x v="3"/>
    <s v="Gas likely father read individual fly serve."/>
    <x v="1"/>
    <s v="Yard (Material Handling)"/>
    <d v="1953-08-17T00:00:00"/>
    <n v="72.341666666666669"/>
    <x v="2"/>
    <s v="MA"/>
    <s v="Administration"/>
    <x v="1"/>
    <n v="77264"/>
    <x v="0"/>
    <x v="3"/>
    <s v="Fully Meets"/>
    <n v="3"/>
  </r>
  <r>
    <n v="3851"/>
    <s v="Vance"/>
    <s v="Marquez"/>
    <d v="2019-01-18T00:00:00"/>
    <d v="2020-03-30T00:00:00"/>
    <n v="14"/>
    <s v="Attrition"/>
    <x v="5"/>
    <s v="Thomas Hanson"/>
    <s v="vance.marquez@bilearner.com"/>
    <s v="NEL"/>
    <s v="Leave of Absence"/>
    <x v="1"/>
    <x v="1"/>
    <x v="0"/>
    <x v="1"/>
    <s v="Law particularly paper friend."/>
    <x v="1"/>
    <s v="Executive"/>
    <d v="1994-07-07T00:00:00"/>
    <n v="31.452777777777779"/>
    <x v="4"/>
    <s v="CT"/>
    <s v="Manager"/>
    <x v="1"/>
    <n v="38058"/>
    <x v="4"/>
    <x v="2"/>
    <s v="PIP"/>
    <n v="3"/>
  </r>
  <r>
    <n v="3852"/>
    <s v="Dante"/>
    <s v="Wyatt"/>
    <d v="2019-03-01T00:00:00"/>
    <d v="2021-09-25T00:00:00"/>
    <n v="30"/>
    <s v="Attrition"/>
    <x v="8"/>
    <s v="Dr. Eric Henderson"/>
    <s v="dante.wyatt@bilearner.com"/>
    <s v="PL"/>
    <s v="Leave of Absence"/>
    <x v="2"/>
    <x v="2"/>
    <x v="0"/>
    <x v="2"/>
    <s v="Modern fight pattern."/>
    <x v="1"/>
    <s v="Field Operations"/>
    <d v="1987-09-10T00:00:00"/>
    <n v="38.277777777777779"/>
    <x v="4"/>
    <s v="CT"/>
    <s v="Laborer"/>
    <x v="0"/>
    <n v="34011"/>
    <x v="1"/>
    <x v="1"/>
    <s v="PIP"/>
    <n v="3"/>
  </r>
  <r>
    <n v="3853"/>
    <s v="Rey"/>
    <s v="Monroe"/>
    <d v="2021-08-14T00:00:00"/>
    <d v="2022-11-05T00:00:00"/>
    <n v="14"/>
    <s v="Attrition"/>
    <x v="7"/>
    <s v="James Horn"/>
    <s v="rey.monroe@bilearner.com"/>
    <s v="PYZ"/>
    <s v="Leave of Absence"/>
    <x v="0"/>
    <x v="2"/>
    <x v="0"/>
    <x v="1"/>
    <s v="Rule yes maintain treatment."/>
    <x v="1"/>
    <s v="General - Con"/>
    <d v="1983-07-18T00:00:00"/>
    <n v="42.422222222222224"/>
    <x v="3"/>
    <s v="MA"/>
    <s v="Operator"/>
    <x v="0"/>
    <n v="56198"/>
    <x v="2"/>
    <x v="3"/>
    <s v="Fully Meets"/>
    <n v="3"/>
  </r>
  <r>
    <n v="3854"/>
    <s v="Jayden"/>
    <s v="Mckee"/>
    <d v="2019-06-06T00:00:00"/>
    <d v="2019-09-05T00:00:00"/>
    <n v="2"/>
    <s v="Attrition"/>
    <x v="4"/>
    <s v="Matthew Miranda"/>
    <s v="jayden.mckee@bilearner.com"/>
    <s v="WBL"/>
    <s v="Active"/>
    <x v="2"/>
    <x v="0"/>
    <x v="0"/>
    <x v="2"/>
    <s v="Area card test push day effect."/>
    <x v="3"/>
    <s v="Technology / It"/>
    <d v="1942-01-24T00:00:00"/>
    <n v="83.905555555555551"/>
    <x v="0"/>
    <s v="MA"/>
    <s v="Manager"/>
    <x v="1"/>
    <n v="72343"/>
    <x v="4"/>
    <x v="3"/>
    <s v="Fully Meets"/>
    <n v="3"/>
  </r>
  <r>
    <n v="3855"/>
    <s v="Brady"/>
    <s v="Yoder"/>
    <d v="2021-05-25T00:00:00"/>
    <d v="2022-08-13T00:00:00"/>
    <n v="14"/>
    <s v="Attrition"/>
    <x v="4"/>
    <s v="Jason Patel"/>
    <s v="brady.yoder@bilearner.com"/>
    <s v="WBL"/>
    <s v="Active"/>
    <x v="2"/>
    <x v="0"/>
    <x v="2"/>
    <x v="2"/>
    <s v="Case try necessary test. Full today TV bit year."/>
    <x v="3"/>
    <s v="People Services"/>
    <d v="1999-10-01T00:00:00"/>
    <n v="26.219444444444445"/>
    <x v="6"/>
    <s v="MA"/>
    <s v="Accountant"/>
    <x v="1"/>
    <n v="77314"/>
    <x v="3"/>
    <x v="1"/>
    <s v="Fully Meets"/>
    <n v="3"/>
  </r>
  <r>
    <n v="3856"/>
    <s v="Darwin"/>
    <s v="Allen"/>
    <d v="2023-03-17T00:00:00"/>
    <d v="2023-06-12T00:00:00"/>
    <n v="2"/>
    <s v="Attrition"/>
    <x v="4"/>
    <s v="Michael Young"/>
    <s v="darwin.allen@bilearner.com"/>
    <s v="TNS"/>
    <s v="Active"/>
    <x v="2"/>
    <x v="1"/>
    <x v="2"/>
    <x v="0"/>
    <s v="Stand cut knowledge staff course than class."/>
    <x v="3"/>
    <s v="Wireline Construction"/>
    <d v="1994-05-17T00:00:00"/>
    <n v="31.591666666666665"/>
    <x v="4"/>
    <s v="MA"/>
    <s v="Groundman"/>
    <x v="1"/>
    <n v="57170"/>
    <x v="3"/>
    <x v="0"/>
    <s v="PIP"/>
    <n v="3"/>
  </r>
  <r>
    <n v="3857"/>
    <s v="Jasper"/>
    <s v="Harrison"/>
    <d v="2022-10-02T00:00:00"/>
    <d v="2022-10-11T00:00:00"/>
    <n v="0"/>
    <s v="Attrition"/>
    <x v="3"/>
    <s v="Lindsey Osborne"/>
    <s v="jasper.harrison@bilearner.com"/>
    <s v="SVG"/>
    <s v="Active"/>
    <x v="1"/>
    <x v="0"/>
    <x v="0"/>
    <x v="3"/>
    <s v="Forget budget now window."/>
    <x v="1"/>
    <s v="Fielders"/>
    <d v="1963-05-24T00:00:00"/>
    <n v="62.572222222222223"/>
    <x v="1"/>
    <s v="MA"/>
    <s v="Engineer"/>
    <x v="1"/>
    <n v="18837"/>
    <x v="4"/>
    <x v="1"/>
    <s v="PIP"/>
    <n v="3"/>
  </r>
  <r>
    <n v="3859"/>
    <s v="Clare"/>
    <s v="English"/>
    <d v="2019-11-29T00:00:00"/>
    <d v="2022-08-18T00:00:00"/>
    <n v="32"/>
    <s v="Attrition"/>
    <x v="3"/>
    <s v="Randall Keller"/>
    <s v="clare.english@bilearner.com"/>
    <s v="PL"/>
    <s v="Active"/>
    <x v="0"/>
    <x v="0"/>
    <x v="2"/>
    <x v="3"/>
    <s v="Conference feeling notice military."/>
    <x v="1"/>
    <s v="Fielders"/>
    <d v="1992-04-20T00:00:00"/>
    <n v="33.666666666666664"/>
    <x v="4"/>
    <s v="MA"/>
    <s v="Engineer"/>
    <x v="0"/>
    <n v="70282"/>
    <x v="0"/>
    <x v="2"/>
    <s v="PIP"/>
    <n v="3"/>
  </r>
  <r>
    <n v="3860"/>
    <s v="Amy"/>
    <s v="Sherman"/>
    <d v="2020-07-01T00:00:00"/>
    <d v="2022-09-22T00:00:00"/>
    <n v="26"/>
    <s v="Attrition"/>
    <x v="3"/>
    <s v="Ricky Banks"/>
    <s v="amy.sherman@bilearner.com"/>
    <s v="NEL"/>
    <s v="Active"/>
    <x v="1"/>
    <x v="0"/>
    <x v="0"/>
    <x v="1"/>
    <s v="A matter seven second professor."/>
    <x v="1"/>
    <s v="Catv"/>
    <d v="1996-01-04T00:00:00"/>
    <n v="29.961111111111112"/>
    <x v="6"/>
    <s v="MA"/>
    <s v="Lineman"/>
    <x v="0"/>
    <n v="86329"/>
    <x v="2"/>
    <x v="3"/>
    <s v="Fully Meets"/>
    <n v="3"/>
  </r>
  <r>
    <n v="3862"/>
    <s v="Eden"/>
    <s v="Armstrong"/>
    <d v="2019-05-13T00:00:00"/>
    <d v="2023-06-06T00:00:00"/>
    <n v="48"/>
    <s v="Attrition"/>
    <x v="5"/>
    <s v="Lindsey Gibson"/>
    <s v="eden.armstrong@bilearner.com"/>
    <s v="BPC"/>
    <s v="Leave of Absence"/>
    <x v="2"/>
    <x v="0"/>
    <x v="0"/>
    <x v="0"/>
    <s v="Contain result down realize employee image in."/>
    <x v="1"/>
    <s v="Project Management - Con"/>
    <d v="1989-05-05T00:00:00"/>
    <n v="36.625"/>
    <x v="4"/>
    <s v="CT"/>
    <s v="Engineer"/>
    <x v="1"/>
    <n v="58224"/>
    <x v="1"/>
    <x v="2"/>
    <s v="PIP"/>
    <n v="3"/>
  </r>
  <r>
    <n v="3864"/>
    <s v="Tiffany"/>
    <s v="Washington"/>
    <d v="2022-12-05T00:00:00"/>
    <d v="2023-06-13T00:00:00"/>
    <n v="6"/>
    <s v="Attrition"/>
    <x v="7"/>
    <s v="David Chung"/>
    <s v="tiffany.washington@bilearner.com"/>
    <s v="SVG"/>
    <s v="Leave of Absence"/>
    <x v="1"/>
    <x v="2"/>
    <x v="1"/>
    <x v="1"/>
    <s v="Sort blue time total."/>
    <x v="1"/>
    <s v="Aerial"/>
    <d v="1969-04-27T00:00:00"/>
    <n v="56.647222222222226"/>
    <x v="5"/>
    <s v="MA"/>
    <s v="Laborer"/>
    <x v="0"/>
    <n v="32977"/>
    <x v="3"/>
    <x v="2"/>
    <s v="Needs Improvement"/>
    <n v="3"/>
  </r>
  <r>
    <n v="3865"/>
    <s v="Sloane"/>
    <s v="Moss"/>
    <d v="2020-09-29T00:00:00"/>
    <d v="2021-10-22T00:00:00"/>
    <n v="12"/>
    <s v="Attrition"/>
    <x v="4"/>
    <s v="Jacob Russo"/>
    <s v="sloane.moss@bilearner.com"/>
    <s v="MSC"/>
    <s v="Active"/>
    <x v="2"/>
    <x v="1"/>
    <x v="0"/>
    <x v="0"/>
    <s v="Me husband about special within."/>
    <x v="2"/>
    <s v="Sales &amp; Marketing"/>
    <d v="1963-10-03T00:00:00"/>
    <n v="62.213888888888889"/>
    <x v="1"/>
    <s v="MA"/>
    <s v="Vp"/>
    <x v="1"/>
    <n v="9209"/>
    <x v="2"/>
    <x v="3"/>
    <s v="Needs Improvement"/>
    <n v="3"/>
  </r>
  <r>
    <n v="3866"/>
    <s v="Kaeden"/>
    <s v="Vargas"/>
    <d v="2020-09-04T00:00:00"/>
    <d v="2021-04-17T00:00:00"/>
    <n v="7"/>
    <s v="Attrition"/>
    <x v="4"/>
    <s v="Harold Lee"/>
    <s v="kaeden.vargas@bilearner.com"/>
    <s v="TNS"/>
    <s v="Active"/>
    <x v="1"/>
    <x v="2"/>
    <x v="1"/>
    <x v="2"/>
    <s v="First bed red in."/>
    <x v="3"/>
    <s v="Field Operations"/>
    <d v="1959-11-09T00:00:00"/>
    <n v="66.113888888888894"/>
    <x v="1"/>
    <s v="MA"/>
    <s v="Technician"/>
    <x v="1"/>
    <n v="58737"/>
    <x v="3"/>
    <x v="0"/>
    <s v="Fully Meets"/>
    <n v="3"/>
  </r>
  <r>
    <n v="3869"/>
    <s v="Damari"/>
    <s v="Brewer"/>
    <d v="2019-09-25T00:00:00"/>
    <d v="2020-02-07T00:00:00"/>
    <n v="4"/>
    <s v="Attrition"/>
    <x v="3"/>
    <s v="Shawn Martin"/>
    <s v="damari.brewer@bilearner.com"/>
    <s v="NEL"/>
    <s v="Active"/>
    <x v="0"/>
    <x v="2"/>
    <x v="0"/>
    <x v="3"/>
    <s v="Investment radio bring who. Big move rise return."/>
    <x v="1"/>
    <s v="Field Operations"/>
    <d v="1977-06-10T00:00:00"/>
    <n v="48.527777777777779"/>
    <x v="3"/>
    <s v="MA"/>
    <s v="Drafter"/>
    <x v="1"/>
    <n v="49132"/>
    <x v="0"/>
    <x v="0"/>
    <s v="Fully Meets"/>
    <n v="3"/>
  </r>
  <r>
    <n v="3870"/>
    <s v="Annalise"/>
    <s v="Gross"/>
    <d v="2023-03-11T00:00:00"/>
    <d v="2023-03-11T00:00:00"/>
    <n v="0"/>
    <s v="Attrition"/>
    <x v="3"/>
    <s v="Mr. Todd Lawson"/>
    <s v="annalise.gross@bilearner.com"/>
    <s v="PL"/>
    <s v="Active"/>
    <x v="1"/>
    <x v="0"/>
    <x v="0"/>
    <x v="1"/>
    <s v="Capital economy while notice this nice."/>
    <x v="1"/>
    <s v="Project Management - Con"/>
    <d v="1966-11-23T00:00:00"/>
    <n v="59.075000000000003"/>
    <x v="5"/>
    <s v="MA"/>
    <s v="Laborer"/>
    <x v="1"/>
    <n v="64853"/>
    <x v="2"/>
    <x v="3"/>
    <s v="Fully Meets"/>
    <n v="3"/>
  </r>
  <r>
    <n v="3872"/>
    <s v="Lorena"/>
    <s v="Rice"/>
    <d v="2018-08-10T00:00:00"/>
    <d v="2021-02-08T00:00:00"/>
    <n v="30"/>
    <s v="Attrition"/>
    <x v="3"/>
    <s v="Jeffrey Ramos"/>
    <s v="lorena.rice@bilearner.com"/>
    <s v="CCDR"/>
    <s v="Active"/>
    <x v="1"/>
    <x v="0"/>
    <x v="2"/>
    <x v="1"/>
    <s v="Four yourself strong give focus meeting."/>
    <x v="1"/>
    <s v="Engineers"/>
    <d v="1966-01-08T00:00:00"/>
    <n v="59.95"/>
    <x v="5"/>
    <s v="MA"/>
    <s v="Director"/>
    <x v="0"/>
    <n v="48135"/>
    <x v="2"/>
    <x v="3"/>
    <s v="Fully Meets"/>
    <n v="3"/>
  </r>
  <r>
    <n v="3873"/>
    <s v="Eliezer"/>
    <s v="Stokes"/>
    <d v="2022-03-04T00:00:00"/>
    <d v="2023-06-22T00:00:00"/>
    <n v="15"/>
    <s v="Attrition"/>
    <x v="5"/>
    <s v="Patricia Johnson"/>
    <s v="eliezer.stokes@bilearner.com"/>
    <s v="NEL"/>
    <s v="Active"/>
    <x v="0"/>
    <x v="0"/>
    <x v="2"/>
    <x v="1"/>
    <s v="Up reason question past attention."/>
    <x v="1"/>
    <s v="Executive"/>
    <d v="1972-10-27T00:00:00"/>
    <n v="53.147222222222226"/>
    <x v="5"/>
    <s v="MA"/>
    <s v="General Manager"/>
    <x v="1"/>
    <n v="41066"/>
    <x v="0"/>
    <x v="1"/>
    <s v="Fully Meets"/>
    <n v="3"/>
  </r>
  <r>
    <n v="3877"/>
    <s v="Oscar"/>
    <s v="Lopez"/>
    <d v="2018-10-22T00:00:00"/>
    <d v="2020-04-07T00:00:00"/>
    <n v="17"/>
    <s v="Attrition"/>
    <x v="4"/>
    <s v="Christian Ortega"/>
    <s v="oscar.lopez@bilearner.com"/>
    <s v="MSC"/>
    <s v="Active"/>
    <x v="2"/>
    <x v="2"/>
    <x v="1"/>
    <x v="1"/>
    <s v="Increase town serious care support key heavy."/>
    <x v="3"/>
    <s v="General - Con"/>
    <d v="1976-01-21T00:00:00"/>
    <n v="49.913888888888891"/>
    <x v="3"/>
    <s v="MA"/>
    <s v="Lineman"/>
    <x v="1"/>
    <n v="81607"/>
    <x v="2"/>
    <x v="3"/>
    <s v="PIP"/>
    <n v="3"/>
  </r>
  <r>
    <n v="3878"/>
    <s v="Carter"/>
    <s v="Cook"/>
    <d v="2018-09-08T00:00:00"/>
    <d v="2021-08-23T00:00:00"/>
    <n v="35"/>
    <s v="Attrition"/>
    <x v="4"/>
    <s v="Michael Morton"/>
    <s v="carter.cook@bilearner.com"/>
    <s v="TNS"/>
    <s v="Active"/>
    <x v="1"/>
    <x v="0"/>
    <x v="2"/>
    <x v="3"/>
    <s v="Hot star town often onto although cultural."/>
    <x v="3"/>
    <s v="Engineers"/>
    <d v="1967-02-18T00:00:00"/>
    <n v="58.838888888888889"/>
    <x v="5"/>
    <s v="MA"/>
    <s v="Engineer"/>
    <x v="1"/>
    <n v="69536"/>
    <x v="3"/>
    <x v="0"/>
    <s v="Fully Meets"/>
    <n v="3"/>
  </r>
  <r>
    <n v="3879"/>
    <s v="Liam"/>
    <s v="Hanna"/>
    <d v="2019-02-08T00:00:00"/>
    <d v="2023-02-24T00:00:00"/>
    <n v="48"/>
    <s v="Attrition"/>
    <x v="4"/>
    <s v="Brian Aguirre"/>
    <s v="liam.hanna@bilearner.com"/>
    <s v="PYZ"/>
    <s v="Active"/>
    <x v="0"/>
    <x v="1"/>
    <x v="2"/>
    <x v="0"/>
    <s v="Say rate glass natural study pattern."/>
    <x v="1"/>
    <s v="Field Operations"/>
    <d v="1996-01-13T00:00:00"/>
    <n v="29.93611111111111"/>
    <x v="6"/>
    <s v="MA"/>
    <s v="Clerk"/>
    <x v="1"/>
    <n v="16655"/>
    <x v="0"/>
    <x v="2"/>
    <s v="Fully Meets"/>
    <n v="3"/>
  </r>
  <r>
    <n v="3880"/>
    <s v="Zara"/>
    <s v="Pitts"/>
    <d v="2021-03-29T00:00:00"/>
    <d v="2021-06-27T00:00:00"/>
    <n v="2"/>
    <s v="Attrition"/>
    <x v="4"/>
    <s v="Richard Gonzalez"/>
    <s v="zara.pitts@bilearner.com"/>
    <s v="WBL"/>
    <s v="Active"/>
    <x v="2"/>
    <x v="0"/>
    <x v="0"/>
    <x v="3"/>
    <s v="Offer kitchen foreign role."/>
    <x v="1"/>
    <s v="General - Con"/>
    <d v="1973-05-15T00:00:00"/>
    <n v="52.597222222222221"/>
    <x v="5"/>
    <s v="MA"/>
    <s v="Clerical"/>
    <x v="1"/>
    <n v="73726"/>
    <x v="4"/>
    <x v="3"/>
    <s v="Fully Meets"/>
    <n v="3"/>
  </r>
  <r>
    <n v="3883"/>
    <s v="Noemi"/>
    <s v="Brewer"/>
    <d v="2022-05-06T00:00:00"/>
    <d v="2022-09-26T00:00:00"/>
    <n v="4"/>
    <s v="Attrition"/>
    <x v="3"/>
    <s v="Jacob Hamilton"/>
    <s v="noemi.brewer@bilearner.com"/>
    <s v="BPC"/>
    <s v="Active"/>
    <x v="1"/>
    <x v="0"/>
    <x v="1"/>
    <x v="0"/>
    <s v="Here employee minute officer southern."/>
    <x v="1"/>
    <s v="Field Operations"/>
    <d v="1991-06-16T00:00:00"/>
    <n v="34.511111111111113"/>
    <x v="4"/>
    <s v="MA"/>
    <s v="Administrator"/>
    <x v="0"/>
    <n v="11294"/>
    <x v="1"/>
    <x v="1"/>
    <s v="Fully Meets"/>
    <n v="3"/>
  </r>
  <r>
    <n v="3887"/>
    <s v="Emanuel"/>
    <s v="Haas"/>
    <d v="2022-04-22T00:00:00"/>
    <d v="2023-05-15T00:00:00"/>
    <n v="12"/>
    <s v="Attrition"/>
    <x v="5"/>
    <s v="Jose Moran"/>
    <s v="emanuel.haas@bilearner.com"/>
    <s v="NEL"/>
    <s v="Leave of Absence"/>
    <x v="1"/>
    <x v="0"/>
    <x v="0"/>
    <x v="2"/>
    <s v="Fact item service few contain less available."/>
    <x v="1"/>
    <s v="General - Con"/>
    <d v="1954-06-24T00:00:00"/>
    <n v="71.488888888888894"/>
    <x v="2"/>
    <s v="CT"/>
    <s v="Flagger"/>
    <x v="1"/>
    <n v="54502"/>
    <x v="1"/>
    <x v="0"/>
    <s v="Exceeds"/>
    <n v="3"/>
  </r>
  <r>
    <n v="3888"/>
    <s v="Karlie"/>
    <s v="Drake"/>
    <d v="2021-09-05T00:00:00"/>
    <d v="2022-07-08T00:00:00"/>
    <n v="10"/>
    <s v="Attrition"/>
    <x v="8"/>
    <s v="Jimmy Beck"/>
    <s v="karlie.drake@bilearner.com"/>
    <s v="PL"/>
    <s v="Leave of Absence"/>
    <x v="0"/>
    <x v="0"/>
    <x v="1"/>
    <x v="2"/>
    <s v="Too within that room."/>
    <x v="1"/>
    <s v="Engineers"/>
    <d v="1987-06-20T00:00:00"/>
    <n v="38.5"/>
    <x v="4"/>
    <s v="MA"/>
    <s v="Engineer"/>
    <x v="0"/>
    <n v="88391"/>
    <x v="3"/>
    <x v="0"/>
    <s v="Fully Meets"/>
    <n v="3"/>
  </r>
  <r>
    <n v="3889"/>
    <s v="Myla"/>
    <s v="Mullen"/>
    <d v="2022-09-05T00:00:00"/>
    <d v="2022-10-30T00:00:00"/>
    <n v="1"/>
    <s v="Attrition"/>
    <x v="4"/>
    <s v="Lisa Chase"/>
    <s v="myla.mullen@bilearner.com"/>
    <s v="TNS"/>
    <s v="Active"/>
    <x v="1"/>
    <x v="0"/>
    <x v="2"/>
    <x v="1"/>
    <s v="With affect give water contain lose subject wide."/>
    <x v="3"/>
    <s v="General - Con"/>
    <d v="1982-10-15T00:00:00"/>
    <n v="43.180555555555557"/>
    <x v="3"/>
    <s v="MA"/>
    <s v="Foreman"/>
    <x v="1"/>
    <n v="26421"/>
    <x v="4"/>
    <x v="3"/>
    <s v="Fully Meets"/>
    <n v="3"/>
  </r>
  <r>
    <n v="3890"/>
    <s v="Alan"/>
    <s v="Holland"/>
    <d v="2022-07-19T00:00:00"/>
    <d v="2023-04-25T00:00:00"/>
    <n v="9"/>
    <s v="Attrition"/>
    <x v="4"/>
    <s v="Susan Livingston"/>
    <s v="alan.holland@bilearner.com"/>
    <s v="WBL"/>
    <s v="Active"/>
    <x v="0"/>
    <x v="0"/>
    <x v="0"/>
    <x v="1"/>
    <s v="Card around respond current seem along."/>
    <x v="1"/>
    <s v="General - Con"/>
    <d v="1999-08-20T00:00:00"/>
    <n v="26.333333333333332"/>
    <x v="6"/>
    <s v="MA"/>
    <s v="Foreman"/>
    <x v="1"/>
    <n v="85660"/>
    <x v="2"/>
    <x v="0"/>
    <s v="Fully Meets"/>
    <n v="3"/>
  </r>
  <r>
    <n v="3893"/>
    <s v="Lukas"/>
    <s v="Freeman"/>
    <d v="2023-03-22T00:00:00"/>
    <d v="2023-07-28T00:00:00"/>
    <n v="4"/>
    <s v="Attrition"/>
    <x v="3"/>
    <s v="Allison Shannon"/>
    <s v="lukas.freeman@bilearner.com"/>
    <s v="EW"/>
    <s v="Active"/>
    <x v="0"/>
    <x v="0"/>
    <x v="2"/>
    <x v="0"/>
    <s v="Series remember American lawyer probably be."/>
    <x v="1"/>
    <s v="General - Con"/>
    <d v="1953-04-15T00:00:00"/>
    <n v="72.680555555555557"/>
    <x v="2"/>
    <s v="MA"/>
    <s v="Laborer"/>
    <x v="0"/>
    <n v="68298"/>
    <x v="2"/>
    <x v="2"/>
    <s v="Fully Meets"/>
    <n v="3"/>
  </r>
  <r>
    <n v="3895"/>
    <s v="Myah"/>
    <s v="Marsh"/>
    <d v="2020-02-23T00:00:00"/>
    <d v="2021-09-08T00:00:00"/>
    <n v="18"/>
    <s v="Attrition"/>
    <x v="3"/>
    <s v="Kelly Hall"/>
    <s v="myah.marsh@bilearner.com"/>
    <s v="NEL"/>
    <s v="Active"/>
    <x v="0"/>
    <x v="1"/>
    <x v="1"/>
    <x v="2"/>
    <s v="Right hold rule similar yeah later floor."/>
    <x v="1"/>
    <s v="Splicing"/>
    <d v="1943-05-16T00:00:00"/>
    <n v="82.594444444444449"/>
    <x v="0"/>
    <s v="MA"/>
    <s v="Tester"/>
    <x v="0"/>
    <n v="3137"/>
    <x v="3"/>
    <x v="3"/>
    <s v="Fully Meets"/>
    <n v="3"/>
  </r>
  <r>
    <n v="3896"/>
    <s v="Korbin"/>
    <s v="Gilbert"/>
    <d v="2019-08-13T00:00:00"/>
    <d v="2022-07-10T00:00:00"/>
    <n v="34"/>
    <s v="Attrition"/>
    <x v="3"/>
    <s v="Rachel Sanchez"/>
    <s v="korbin.gilbert@bilearner.com"/>
    <s v="PL"/>
    <s v="Active"/>
    <x v="2"/>
    <x v="0"/>
    <x v="0"/>
    <x v="0"/>
    <s v="Meeting wind concern action. Scene western serve."/>
    <x v="1"/>
    <s v="Engineers"/>
    <d v="1980-11-20T00:00:00"/>
    <n v="45.083333333333336"/>
    <x v="3"/>
    <s v="MA"/>
    <s v="Project Manager"/>
    <x v="0"/>
    <n v="2618"/>
    <x v="3"/>
    <x v="1"/>
    <s v="Fully Meets"/>
    <n v="3"/>
  </r>
  <r>
    <n v="3897"/>
    <s v="Jenna"/>
    <s v="Maddox"/>
    <d v="2019-03-25T00:00:00"/>
    <d v="2021-09-13T00:00:00"/>
    <n v="29"/>
    <s v="Attrition"/>
    <x v="5"/>
    <s v="Hector Singleton"/>
    <s v="jenna.maddox@bilearner.com"/>
    <s v="NEL"/>
    <s v="Active"/>
    <x v="2"/>
    <x v="2"/>
    <x v="2"/>
    <x v="2"/>
    <s v="All machine best age ask court."/>
    <x v="1"/>
    <s v="Aerial"/>
    <d v="1956-03-31T00:00:00"/>
    <n v="69.722222222222229"/>
    <x v="1"/>
    <s v="CT"/>
    <s v="Project Manager"/>
    <x v="0"/>
    <n v="84396"/>
    <x v="4"/>
    <x v="2"/>
    <s v="Fully Meets"/>
    <n v="3"/>
  </r>
  <r>
    <n v="3898"/>
    <s v="Anaya"/>
    <s v="Preston"/>
    <d v="2018-12-14T00:00:00"/>
    <d v="2023-02-11T00:00:00"/>
    <n v="49"/>
    <s v="Attrition"/>
    <x v="5"/>
    <s v="Denise Oconnor"/>
    <s v="anaya.preston@bilearner.com"/>
    <s v="PL"/>
    <s v="Leave of Absence"/>
    <x v="2"/>
    <x v="1"/>
    <x v="0"/>
    <x v="2"/>
    <s v="Cut during return could hit view born present."/>
    <x v="1"/>
    <s v="General - Con"/>
    <d v="1948-07-11T00:00:00"/>
    <n v="77.441666666666663"/>
    <x v="2"/>
    <s v="CT"/>
    <s v="Lineman"/>
    <x v="1"/>
    <n v="83611"/>
    <x v="2"/>
    <x v="3"/>
    <s v="Fully Meets"/>
    <n v="3"/>
  </r>
  <r>
    <n v="3899"/>
    <s v="Eugene"/>
    <s v="Pena"/>
    <d v="2021-03-07T00:00:00"/>
    <d v="2021-08-31T00:00:00"/>
    <n v="5"/>
    <s v="Attrition"/>
    <x v="5"/>
    <s v="Ruben Cook"/>
    <s v="eugene.pena@bilearner.com"/>
    <s v="BPC"/>
    <s v="Leave of Absence"/>
    <x v="1"/>
    <x v="0"/>
    <x v="2"/>
    <x v="1"/>
    <s v="Issue teacher page true relate. Fight out learn."/>
    <x v="1"/>
    <s v="Engineers"/>
    <d v="1943-06-22T00:00:00"/>
    <n v="82.49444444444444"/>
    <x v="0"/>
    <s v="CT"/>
    <s v="Engineer"/>
    <x v="0"/>
    <n v="88656"/>
    <x v="3"/>
    <x v="0"/>
    <s v="Fully Meets"/>
    <n v="3"/>
  </r>
  <r>
    <n v="3902"/>
    <s v="Hadassah"/>
    <s v="Moran"/>
    <d v="2023-05-22T00:00:00"/>
    <d v="2023-06-16T00:00:00"/>
    <n v="0"/>
    <s v="Attrition"/>
    <x v="4"/>
    <s v="Michelle Perry"/>
    <s v="hadassah.moran@bilearner.com"/>
    <s v="MSC"/>
    <s v="Active"/>
    <x v="1"/>
    <x v="0"/>
    <x v="0"/>
    <x v="1"/>
    <s v="Deep certainly boy record."/>
    <x v="3"/>
    <s v="Wireline Construction"/>
    <d v="1964-06-02T00:00:00"/>
    <n v="61.55"/>
    <x v="1"/>
    <s v="MA"/>
    <s v="Groundman"/>
    <x v="1"/>
    <n v="84876"/>
    <x v="4"/>
    <x v="3"/>
    <s v="Fully Meets"/>
    <n v="3"/>
  </r>
  <r>
    <n v="3905"/>
    <s v="Alayna"/>
    <s v="Hess"/>
    <d v="2020-08-04T00:00:00"/>
    <d v="2022-02-04T00:00:00"/>
    <n v="18"/>
    <s v="Attrition"/>
    <x v="4"/>
    <s v="Todd Baker"/>
    <s v="alayna.hess@bilearner.com"/>
    <s v="WBL"/>
    <s v="Active"/>
    <x v="0"/>
    <x v="2"/>
    <x v="1"/>
    <x v="0"/>
    <s v="Brother reduce since no during."/>
    <x v="1"/>
    <s v="Billable Consultants"/>
    <d v="1958-06-08T00:00:00"/>
    <n v="67.533333333333331"/>
    <x v="1"/>
    <s v="MA"/>
    <s v="Engineer"/>
    <x v="0"/>
    <n v="48843"/>
    <x v="4"/>
    <x v="1"/>
    <s v="Fully Meets"/>
    <n v="3"/>
  </r>
  <r>
    <n v="3908"/>
    <s v="Kimberly"/>
    <s v="Watson"/>
    <d v="2019-08-06T00:00:00"/>
    <d v="2021-03-21T00:00:00"/>
    <n v="19"/>
    <s v="Attrition"/>
    <x v="3"/>
    <s v="Bryan Foley"/>
    <s v="kimberly.watson@bilearner.com"/>
    <s v="BPC"/>
    <s v="Active"/>
    <x v="2"/>
    <x v="1"/>
    <x v="0"/>
    <x v="1"/>
    <s v="Reduce center top without."/>
    <x v="1"/>
    <s v="Splicing"/>
    <d v="1986-07-11T00:00:00"/>
    <n v="39.44166666666667"/>
    <x v="4"/>
    <s v="MA"/>
    <s v="Splicer"/>
    <x v="0"/>
    <n v="92289"/>
    <x v="4"/>
    <x v="2"/>
    <s v="Needs Improvement"/>
    <n v="3"/>
  </r>
  <r>
    <n v="3909"/>
    <s v="Rebecca"/>
    <s v="Park"/>
    <d v="2021-08-01T00:00:00"/>
    <d v="2021-09-24T00:00:00"/>
    <n v="1"/>
    <s v="Attrition"/>
    <x v="3"/>
    <s v="April Anderson MD"/>
    <s v="rebecca.park@bilearner.com"/>
    <s v="CCDR"/>
    <s v="Active"/>
    <x v="2"/>
    <x v="1"/>
    <x v="2"/>
    <x v="1"/>
    <s v="Expect maintain knowledge thus."/>
    <x v="1"/>
    <s v="General - Eng"/>
    <d v="1944-05-26T00:00:00"/>
    <n v="81.566666666666663"/>
    <x v="0"/>
    <s v="MA"/>
    <s v="Administrative"/>
    <x v="0"/>
    <n v="58900"/>
    <x v="3"/>
    <x v="2"/>
    <s v="Needs Improvement"/>
    <n v="3"/>
  </r>
  <r>
    <n v="3910"/>
    <s v="Caleb"/>
    <s v="Schneider"/>
    <d v="2022-07-13T00:00:00"/>
    <d v="2023-01-22T00:00:00"/>
    <n v="6"/>
    <s v="Attrition"/>
    <x v="5"/>
    <s v="Matthew Calderon DDS"/>
    <s v="caleb.schneider@bilearner.com"/>
    <s v="WBL"/>
    <s v="Active"/>
    <x v="2"/>
    <x v="2"/>
    <x v="2"/>
    <x v="3"/>
    <s v="Concern morning while."/>
    <x v="1"/>
    <s v="Wireless"/>
    <d v="1997-02-22T00:00:00"/>
    <n v="28.827777777777779"/>
    <x v="6"/>
    <s v="MA"/>
    <s v="Technician"/>
    <x v="0"/>
    <n v="35673"/>
    <x v="1"/>
    <x v="1"/>
    <s v="Needs Improvement"/>
    <n v="3"/>
  </r>
  <r>
    <n v="3912"/>
    <s v="Maribel"/>
    <s v="Copeland"/>
    <d v="2020-07-06T00:00:00"/>
    <d v="2021-01-18T00:00:00"/>
    <n v="6"/>
    <s v="Attrition"/>
    <x v="5"/>
    <s v="Alan Harris"/>
    <s v="maribel.copeland@bilearner.com"/>
    <s v="PL"/>
    <s v="Leave of Absence"/>
    <x v="2"/>
    <x v="1"/>
    <x v="1"/>
    <x v="0"/>
    <s v="Reach music five away. Too fish sure be."/>
    <x v="1"/>
    <s v="General - Con"/>
    <d v="1968-05-19T00:00:00"/>
    <n v="57.586111111111109"/>
    <x v="5"/>
    <s v="CT"/>
    <s v="Foreman"/>
    <x v="1"/>
    <n v="97493"/>
    <x v="0"/>
    <x v="1"/>
    <s v="Needs Improvement"/>
    <n v="3"/>
  </r>
  <r>
    <n v="3913"/>
    <s v="Henry"/>
    <s v="Zimmerman"/>
    <d v="2020-01-14T00:00:00"/>
    <d v="2022-06-08T00:00:00"/>
    <n v="28"/>
    <s v="Attrition"/>
    <x v="5"/>
    <s v="Rodney Hart"/>
    <s v="henry.zimmerman@bilearner.com"/>
    <s v="BPC"/>
    <s v="Leave of Absence"/>
    <x v="0"/>
    <x v="2"/>
    <x v="2"/>
    <x v="1"/>
    <s v="Management so author training floor stage could."/>
    <x v="1"/>
    <s v="Project Management - Con"/>
    <d v="1942-06-02T00:00:00"/>
    <n v="83.55"/>
    <x v="0"/>
    <s v="MA"/>
    <s v="Purchasing"/>
    <x v="0"/>
    <n v="69903"/>
    <x v="1"/>
    <x v="2"/>
    <s v="Fully Meets"/>
    <n v="3"/>
  </r>
  <r>
    <n v="3914"/>
    <s v="Nathanial"/>
    <s v="Booth"/>
    <d v="2020-02-04T00:00:00"/>
    <d v="2021-01-29T00:00:00"/>
    <n v="11"/>
    <s v="Attrition"/>
    <x v="4"/>
    <s v="Jorge Mayo"/>
    <s v="nathanial.booth@bilearner.com"/>
    <s v="SVG"/>
    <s v="Active"/>
    <x v="1"/>
    <x v="1"/>
    <x v="0"/>
    <x v="1"/>
    <s v="Whole shake score look."/>
    <x v="3"/>
    <s v="Engineers"/>
    <d v="1958-07-22T00:00:00"/>
    <n v="67.411111111111111"/>
    <x v="1"/>
    <s v="MA"/>
    <s v="Project Manager"/>
    <x v="1"/>
    <n v="9758"/>
    <x v="3"/>
    <x v="3"/>
    <s v="Exceeds"/>
    <n v="3"/>
  </r>
  <r>
    <n v="3917"/>
    <s v="Chris"/>
    <s v="Vincent"/>
    <d v="2019-12-19T00:00:00"/>
    <d v="2023-03-31T00:00:00"/>
    <n v="39"/>
    <s v="Attrition"/>
    <x v="4"/>
    <s v="Ethan Allison"/>
    <s v="chris.vincent@bilearner.com"/>
    <s v="PYZ"/>
    <s v="Active"/>
    <x v="2"/>
    <x v="1"/>
    <x v="1"/>
    <x v="2"/>
    <s v="Might control article admit may water."/>
    <x v="1"/>
    <s v="General - Con"/>
    <d v="1993-04-11T00:00:00"/>
    <n v="32.69166666666667"/>
    <x v="4"/>
    <s v="MA"/>
    <s v="Technician"/>
    <x v="0"/>
    <n v="89635"/>
    <x v="4"/>
    <x v="1"/>
    <s v="Exceeds"/>
    <n v="3"/>
  </r>
  <r>
    <n v="3918"/>
    <s v="Myah"/>
    <s v="Waller"/>
    <d v="2020-09-24T00:00:00"/>
    <d v="2023-03-27T00:00:00"/>
    <n v="30"/>
    <s v="Attrition"/>
    <x v="4"/>
    <s v="Christian Mullen"/>
    <s v="myah.waller@bilearner.com"/>
    <s v="WBL"/>
    <s v="Active"/>
    <x v="1"/>
    <x v="2"/>
    <x v="1"/>
    <x v="3"/>
    <s v="Road he court. Officer blood couple."/>
    <x v="1"/>
    <s v="Field Operations"/>
    <d v="1960-06-17T00:00:00"/>
    <n v="65.50833333333334"/>
    <x v="1"/>
    <s v="MA"/>
    <s v="Laborer"/>
    <x v="0"/>
    <n v="48262"/>
    <x v="2"/>
    <x v="1"/>
    <s v="Fully Meets"/>
    <n v="3"/>
  </r>
  <r>
    <n v="3920"/>
    <s v="Haley"/>
    <s v="Weaver"/>
    <d v="2021-04-11T00:00:00"/>
    <d v="2022-12-19T00:00:00"/>
    <n v="20"/>
    <s v="Attrition"/>
    <x v="3"/>
    <s v="Cynthia Willis"/>
    <s v="haley.weaver@bilearner.com"/>
    <s v="PL"/>
    <s v="Active"/>
    <x v="0"/>
    <x v="2"/>
    <x v="2"/>
    <x v="0"/>
    <s v="Sit parent popular even travel level who."/>
    <x v="1"/>
    <s v="Field Operations"/>
    <d v="1961-11-04T00:00:00"/>
    <n v="64.12777777777778"/>
    <x v="1"/>
    <s v="MA"/>
    <s v="Laborer"/>
    <x v="0"/>
    <n v="62625"/>
    <x v="3"/>
    <x v="0"/>
    <s v="Fully Meets"/>
    <n v="3"/>
  </r>
  <r>
    <n v="3921"/>
    <s v="Alessandra"/>
    <s v="Lee"/>
    <d v="2020-02-12T00:00:00"/>
    <d v="2022-07-15T00:00:00"/>
    <n v="29"/>
    <s v="Attrition"/>
    <x v="3"/>
    <s v="Lauren Douglas"/>
    <s v="alessandra.lee@bilearner.com"/>
    <s v="BPC"/>
    <s v="Active"/>
    <x v="1"/>
    <x v="2"/>
    <x v="2"/>
    <x v="2"/>
    <s v="Form law draw east through particularly."/>
    <x v="1"/>
    <s v="Splicing"/>
    <d v="1943-11-30T00:00:00"/>
    <n v="82.055555555555557"/>
    <x v="0"/>
    <s v="MA"/>
    <s v="Splicer"/>
    <x v="0"/>
    <n v="56684"/>
    <x v="3"/>
    <x v="2"/>
    <s v="Fully Meets"/>
    <n v="3"/>
  </r>
  <r>
    <n v="3923"/>
    <s v="Giancarlo"/>
    <s v="Juarez"/>
    <d v="2021-12-25T00:00:00"/>
    <d v="2023-06-19T00:00:00"/>
    <n v="17"/>
    <s v="Attrition"/>
    <x v="5"/>
    <s v="Jennifer Lester"/>
    <s v="giancarlo.juarez@bilearner.com"/>
    <s v="WBL"/>
    <s v="Active"/>
    <x v="0"/>
    <x v="1"/>
    <x v="2"/>
    <x v="0"/>
    <s v="Mouth activity price take take rather."/>
    <x v="1"/>
    <s v="Aerial"/>
    <d v="1955-03-16T00:00:00"/>
    <n v="70.761111111111106"/>
    <x v="2"/>
    <s v="MA"/>
    <s v="Foreman"/>
    <x v="0"/>
    <n v="26918"/>
    <x v="0"/>
    <x v="3"/>
    <s v="Exceeds"/>
    <n v="3"/>
  </r>
  <r>
    <n v="3925"/>
    <s v="Anna"/>
    <s v="Jordan"/>
    <d v="2020-05-03T00:00:00"/>
    <d v="2022-11-14T00:00:00"/>
    <n v="30"/>
    <s v="Attrition"/>
    <x v="5"/>
    <s v="Bill Barnes"/>
    <s v="anna.jordan@bilearner.com"/>
    <s v="PL"/>
    <s v="Leave of Absence"/>
    <x v="1"/>
    <x v="1"/>
    <x v="2"/>
    <x v="1"/>
    <s v="Environment Democrat personal design now."/>
    <x v="1"/>
    <s v="General - Sga"/>
    <d v="1960-10-15T00:00:00"/>
    <n v="65.180555555555557"/>
    <x v="1"/>
    <s v="MA"/>
    <s v="Vp"/>
    <x v="1"/>
    <n v="64495"/>
    <x v="0"/>
    <x v="1"/>
    <s v="Fully Meets"/>
    <n v="3"/>
  </r>
  <r>
    <n v="3927"/>
    <s v="Misael"/>
    <s v="Hunter"/>
    <d v="2020-03-01T00:00:00"/>
    <d v="2022-03-05T00:00:00"/>
    <n v="24"/>
    <s v="Attrition"/>
    <x v="4"/>
    <s v="Gary Davidson"/>
    <s v="misael.hunter@bilearner.com"/>
    <s v="SVG"/>
    <s v="Active"/>
    <x v="1"/>
    <x v="1"/>
    <x v="0"/>
    <x v="0"/>
    <s v="Four American something smile."/>
    <x v="3"/>
    <s v="Aerial"/>
    <d v="1982-10-12T00:00:00"/>
    <n v="43.18888888888889"/>
    <x v="3"/>
    <s v="MA"/>
    <s v="Lineman"/>
    <x v="1"/>
    <n v="50639"/>
    <x v="3"/>
    <x v="3"/>
    <s v="Fully Meets"/>
    <n v="3"/>
  </r>
  <r>
    <n v="3928"/>
    <s v="Audrina"/>
    <s v="Yu"/>
    <d v="2021-01-27T00:00:00"/>
    <d v="2021-10-18T00:00:00"/>
    <n v="8"/>
    <s v="Attrition"/>
    <x v="4"/>
    <s v="Walter Powell"/>
    <s v="audrina.yu@bilearner.com"/>
    <s v="TNS"/>
    <s v="Active"/>
    <x v="0"/>
    <x v="2"/>
    <x v="0"/>
    <x v="1"/>
    <s v="Red say check wish car food between member."/>
    <x v="1"/>
    <s v="General - Con"/>
    <d v="1956-07-11T00:00:00"/>
    <n v="69.441666666666663"/>
    <x v="1"/>
    <s v="MA"/>
    <s v="Laborer"/>
    <x v="1"/>
    <n v="59834"/>
    <x v="1"/>
    <x v="1"/>
    <s v="Fully Meets"/>
    <n v="3"/>
  </r>
  <r>
    <n v="3929"/>
    <s v="Jeramiah"/>
    <s v="Foster"/>
    <d v="2023-06-18T00:00:00"/>
    <d v="2023-07-24T00:00:00"/>
    <n v="1"/>
    <s v="Attrition"/>
    <x v="4"/>
    <s v="Kimberly Wolf"/>
    <s v="jeramiah.foster@bilearner.com"/>
    <s v="WBL"/>
    <s v="Active"/>
    <x v="1"/>
    <x v="1"/>
    <x v="2"/>
    <x v="1"/>
    <s v="Whom part moment eye. Off wear be hold listen."/>
    <x v="1"/>
    <s v="Wireline Construction"/>
    <d v="1977-04-20T00:00:00"/>
    <n v="48.666666666666664"/>
    <x v="3"/>
    <s v="MA"/>
    <s v="Clerk"/>
    <x v="0"/>
    <n v="73645"/>
    <x v="2"/>
    <x v="2"/>
    <s v="Fully Meets"/>
    <n v="3"/>
  </r>
  <r>
    <n v="3934"/>
    <s v="Alanna"/>
    <s v="Mullins"/>
    <d v="2020-04-15T00:00:00"/>
    <d v="2022-05-13T00:00:00"/>
    <n v="24"/>
    <s v="Attrition"/>
    <x v="3"/>
    <s v="Dustin Sanchez"/>
    <s v="alanna.mullins@bilearner.com"/>
    <s v="NEL"/>
    <s v="Active"/>
    <x v="0"/>
    <x v="1"/>
    <x v="0"/>
    <x v="0"/>
    <s v="Development operation wrong law room."/>
    <x v="1"/>
    <s v="Executive"/>
    <d v="1979-01-03T00:00:00"/>
    <n v="46.963888888888889"/>
    <x v="3"/>
    <s v="MA"/>
    <s v="Vp"/>
    <x v="0"/>
    <n v="80168"/>
    <x v="2"/>
    <x v="1"/>
    <s v="Fully Meets"/>
    <n v="3"/>
  </r>
  <r>
    <n v="3936"/>
    <s v="Donald"/>
    <s v="Favis"/>
    <d v="2022-07-21T00:00:00"/>
    <d v="2023-05-01T00:00:00"/>
    <n v="9"/>
    <s v="Attrition"/>
    <x v="7"/>
    <s v="Stephen Rasmussen"/>
    <s v="donald.favis@bilearner.com"/>
    <s v="MSC"/>
    <s v="Terminated for Cause"/>
    <x v="0"/>
    <x v="0"/>
    <x v="0"/>
    <x v="0"/>
    <s v="Manage brother himself deal."/>
    <x v="1"/>
    <s v="General - Sga"/>
    <d v="1998-06-27T00:00:00"/>
    <n v="27.480555555555554"/>
    <x v="6"/>
    <s v="CT"/>
    <s v="Director"/>
    <x v="1"/>
    <n v="6033"/>
    <x v="3"/>
    <x v="1"/>
    <s v="Fully Meets"/>
    <n v="3"/>
  </r>
  <r>
    <n v="3942"/>
    <s v="Bianca"/>
    <s v="Roehrich"/>
    <d v="2018-11-04T00:00:00"/>
    <d v="2021-12-22T00:00:00"/>
    <n v="37"/>
    <s v="Attrition"/>
    <x v="8"/>
    <s v="Brian Gamble MD"/>
    <s v="bianca.roehrich@bilearner.com"/>
    <s v="PYZ"/>
    <s v="Voluntarily Terminated"/>
    <x v="1"/>
    <x v="0"/>
    <x v="0"/>
    <x v="1"/>
    <s v="Begin mind time similar night travel."/>
    <x v="1"/>
    <s v="Catv"/>
    <d v="1951-09-04T00:00:00"/>
    <n v="74.294444444444451"/>
    <x v="2"/>
    <s v="MA"/>
    <s v="Laborer"/>
    <x v="0"/>
    <n v="2703"/>
    <x v="2"/>
    <x v="2"/>
    <s v="PIP"/>
    <n v="3"/>
  </r>
  <r>
    <n v="3943"/>
    <s v="Jason"/>
    <s v="Salter"/>
    <d v="2019-07-27T00:00:00"/>
    <d v="2021-07-25T00:00:00"/>
    <n v="23"/>
    <s v="Attrition"/>
    <x v="9"/>
    <s v="Lauren Moore"/>
    <s v="jason.salter@bilearner.com"/>
    <s v="NEL"/>
    <s v="Voluntarily Terminated"/>
    <x v="2"/>
    <x v="2"/>
    <x v="2"/>
    <x v="1"/>
    <s v="Choose system picture one party decision."/>
    <x v="1"/>
    <s v="General - Eng"/>
    <d v="1971-08-04T00:00:00"/>
    <n v="54.37777777777778"/>
    <x v="5"/>
    <s v="MA"/>
    <s v="Administrative"/>
    <x v="1"/>
    <n v="2452"/>
    <x v="4"/>
    <x v="3"/>
    <s v="Fully Meets"/>
    <n v="3"/>
  </r>
  <r>
    <n v="3947"/>
    <s v="Renee"/>
    <s v="Becker"/>
    <d v="2020-04-04T00:00:00"/>
    <d v="2022-06-22T00:00:00"/>
    <n v="26"/>
    <s v="Attrition"/>
    <x v="10"/>
    <s v="Heather Phillips"/>
    <s v="renee.becker@bilearner.com"/>
    <s v="EW"/>
    <s v="Terminated for Cause"/>
    <x v="0"/>
    <x v="0"/>
    <x v="1"/>
    <x v="1"/>
    <s v="Door hear include off."/>
    <x v="1"/>
    <s v="Field Operations"/>
    <d v="1996-12-03T00:00:00"/>
    <n v="29.047222222222221"/>
    <x v="6"/>
    <s v="MA"/>
    <s v="Field Technician"/>
    <x v="0"/>
    <n v="2026"/>
    <x v="0"/>
    <x v="2"/>
    <s v="Fully Meets"/>
    <n v="3"/>
  </r>
  <r>
    <n v="3948"/>
    <s v="Randall"/>
    <s v="Pearson"/>
    <d v="2023-02-03T00:00:00"/>
    <d v="2023-05-29T00:00:00"/>
    <n v="3"/>
    <s v="Attrition"/>
    <x v="11"/>
    <s v="Peggy Mccoy"/>
    <s v="randall.pearson@bilearner.com"/>
    <s v="MSC"/>
    <s v="Voluntarily Terminated"/>
    <x v="1"/>
    <x v="1"/>
    <x v="1"/>
    <x v="0"/>
    <s v="Discuss budget Mrs line whom television."/>
    <x v="1"/>
    <s v="Aerial"/>
    <d v="1943-10-29T00:00:00"/>
    <n v="82.141666666666666"/>
    <x v="0"/>
    <s v="MA"/>
    <s v="Foreman"/>
    <x v="1"/>
    <n v="2747"/>
    <x v="0"/>
    <x v="2"/>
    <s v="Fully Meets"/>
    <n v="3"/>
  </r>
  <r>
    <n v="3949"/>
    <s v="Claudia N"/>
    <s v="Carr"/>
    <d v="2022-09-20T00:00:00"/>
    <d v="2023-07-04T00:00:00"/>
    <n v="9"/>
    <s v="Attrition"/>
    <x v="6"/>
    <s v="Natasha Walton"/>
    <s v="claudia n.carr@bilearner.com"/>
    <s v="SVG"/>
    <s v="Future Start"/>
    <x v="0"/>
    <x v="2"/>
    <x v="0"/>
    <x v="3"/>
    <s v="City week discussion success month push."/>
    <x v="1"/>
    <s v="General - Con"/>
    <d v="1991-03-17T00:00:00"/>
    <n v="34.758333333333333"/>
    <x v="4"/>
    <s v="MA"/>
    <s v="Laborer"/>
    <x v="0"/>
    <n v="1886"/>
    <x v="1"/>
    <x v="3"/>
    <s v="Fully Meets"/>
    <n v="3"/>
  </r>
  <r>
    <n v="3951"/>
    <s v="Taisha"/>
    <s v="Goble"/>
    <d v="2021-04-25T00:00:00"/>
    <d v="2023-02-12T00:00:00"/>
    <n v="21"/>
    <s v="Attrition"/>
    <x v="10"/>
    <s v="Joseph Jensen"/>
    <s v="taisha.goble@bilearner.com"/>
    <s v="MSC"/>
    <s v="Terminated for Cause"/>
    <x v="1"/>
    <x v="2"/>
    <x v="0"/>
    <x v="1"/>
    <s v="Model candidate worker writer."/>
    <x v="1"/>
    <s v="Wireline Construction"/>
    <d v="1961-09-07T00:00:00"/>
    <n v="64.286111111111111"/>
    <x v="1"/>
    <s v="MA"/>
    <s v="Groundman"/>
    <x v="0"/>
    <n v="2127"/>
    <x v="2"/>
    <x v="0"/>
    <s v="Fully Meets"/>
    <n v="3"/>
  </r>
  <r>
    <n v="3955"/>
    <s v="Draven"/>
    <s v="Giles"/>
    <d v="2020-02-16T00:00:00"/>
    <d v="2023-03-16T00:00:00"/>
    <n v="36"/>
    <s v="Attrition"/>
    <x v="10"/>
    <s v="Aaron Richards"/>
    <s v="draven.giles@bilearner.com"/>
    <s v="SVG"/>
    <s v="Active"/>
    <x v="1"/>
    <x v="1"/>
    <x v="1"/>
    <x v="1"/>
    <s v="Detail positive wall bag project travel."/>
    <x v="1"/>
    <s v="Project Management - Con"/>
    <d v="1998-10-28T00:00:00"/>
    <n v="27.144444444444446"/>
    <x v="6"/>
    <s v="MA"/>
    <s v="Coordinator"/>
    <x v="0"/>
    <n v="31207"/>
    <x v="0"/>
    <x v="2"/>
    <s v="Fully Meets"/>
    <n v="3"/>
  </r>
  <r>
    <n v="3956"/>
    <s v="Aliana"/>
    <s v="Shaw"/>
    <d v="2019-08-07T00:00:00"/>
    <d v="2023-03-08T00:00:00"/>
    <n v="43"/>
    <s v="Attrition"/>
    <x v="10"/>
    <s v="Joseph Shelton"/>
    <s v="aliana.shaw@bilearner.com"/>
    <s v="EW"/>
    <s v="Active"/>
    <x v="1"/>
    <x v="2"/>
    <x v="0"/>
    <x v="2"/>
    <s v="Billion same enter green imagine mouth country."/>
    <x v="1"/>
    <s v="General - Sga"/>
    <d v="1997-01-02T00:00:00"/>
    <n v="28.966666666666665"/>
    <x v="6"/>
    <s v="TX"/>
    <s v="Foreman"/>
    <x v="0"/>
    <n v="6158"/>
    <x v="4"/>
    <x v="1"/>
    <s v="Fully Meets"/>
    <n v="3"/>
  </r>
  <r>
    <n v="3959"/>
    <s v="Braylen"/>
    <s v="Mendoza"/>
    <d v="2022-11-11T00:00:00"/>
    <d v="2023-07-14T00:00:00"/>
    <n v="8"/>
    <s v="Attrition"/>
    <x v="12"/>
    <s v="Douglas Chapman"/>
    <s v="braylen.mendoza@bilearner.com"/>
    <s v="PYZ"/>
    <s v="Terminated for Cause"/>
    <x v="2"/>
    <x v="2"/>
    <x v="1"/>
    <x v="1"/>
    <s v="Threat high fine everyone out."/>
    <x v="1"/>
    <s v="General - Con"/>
    <d v="1988-08-20T00:00:00"/>
    <n v="37.333333333333336"/>
    <x v="4"/>
    <s v="TX"/>
    <s v="Foreman"/>
    <x v="1"/>
    <n v="42665"/>
    <x v="0"/>
    <x v="3"/>
    <s v="Fully Meets"/>
    <n v="3"/>
  </r>
  <r>
    <n v="3964"/>
    <s v="Marlee"/>
    <s v="Stevens"/>
    <d v="2021-06-07T00:00:00"/>
    <d v="2023-01-25T00:00:00"/>
    <n v="19"/>
    <s v="Attrition"/>
    <x v="13"/>
    <s v="Wendy Jackson"/>
    <s v="marlee.stevens@bilearner.com"/>
    <s v="PYZ"/>
    <s v="Future Start"/>
    <x v="2"/>
    <x v="2"/>
    <x v="0"/>
    <x v="0"/>
    <s v="Soon agency begin song."/>
    <x v="1"/>
    <s v="Aerial"/>
    <d v="2001-02-26T00:00:00"/>
    <n v="24.816666666666666"/>
    <x v="6"/>
    <s v="MA"/>
    <s v="Lineman"/>
    <x v="1"/>
    <n v="21007"/>
    <x v="4"/>
    <x v="3"/>
    <s v="Exceeds"/>
    <n v="3"/>
  </r>
  <r>
    <n v="3966"/>
    <s v="Konner"/>
    <s v="Villegas"/>
    <d v="2018-10-19T00:00:00"/>
    <d v="2021-09-04T00:00:00"/>
    <n v="34"/>
    <s v="Attrition"/>
    <x v="14"/>
    <s v="Ruth Myers"/>
    <s v="konner.villegas@bilearner.com"/>
    <s v="NEL"/>
    <s v="Future Start"/>
    <x v="1"/>
    <x v="2"/>
    <x v="2"/>
    <x v="3"/>
    <s v="Tree six high notice after news."/>
    <x v="4"/>
    <s v="Field Operations"/>
    <d v="1978-04-28T00:00:00"/>
    <n v="47.644444444444446"/>
    <x v="3"/>
    <s v="MA"/>
    <s v="Laborer"/>
    <x v="0"/>
    <n v="5707"/>
    <x v="4"/>
    <x v="3"/>
    <s v="Fully Meets"/>
    <n v="3"/>
  </r>
  <r>
    <n v="3967"/>
    <s v="Anastasia"/>
    <s v="Gillespie"/>
    <d v="2018-12-03T00:00:00"/>
    <d v="2021-01-20T00:00:00"/>
    <n v="25"/>
    <s v="Attrition"/>
    <x v="11"/>
    <s v="Harold Jones"/>
    <s v="anastasia.gillespie@bilearner.com"/>
    <s v="MSC"/>
    <s v="Active"/>
    <x v="0"/>
    <x v="2"/>
    <x v="0"/>
    <x v="0"/>
    <s v="Today policy same expert close drive drug."/>
    <x v="1"/>
    <s v="Finance &amp; Accounting"/>
    <d v="1955-07-19T00:00:00"/>
    <n v="70.419444444444451"/>
    <x v="2"/>
    <s v="MA"/>
    <s v="Administration"/>
    <x v="0"/>
    <n v="10856"/>
    <x v="4"/>
    <x v="2"/>
    <s v="Fully Meets"/>
    <n v="3"/>
  </r>
  <r>
    <n v="3970"/>
    <s v="Macy"/>
    <s v="Webster"/>
    <d v="2020-10-04T00:00:00"/>
    <d v="2023-04-27T00:00:00"/>
    <n v="30"/>
    <s v="Attrition"/>
    <x v="10"/>
    <s v="Cynthia Gardner"/>
    <s v="macy.webster@bilearner.com"/>
    <s v="PYZ"/>
    <s v="Active"/>
    <x v="2"/>
    <x v="0"/>
    <x v="1"/>
    <x v="3"/>
    <s v="Push reflect pay similar movement others morning."/>
    <x v="1"/>
    <s v="Field Operations"/>
    <d v="1950-11-08T00:00:00"/>
    <n v="75.11666666666666"/>
    <x v="2"/>
    <s v="MA"/>
    <s v="Foreman"/>
    <x v="0"/>
    <n v="44077"/>
    <x v="3"/>
    <x v="2"/>
    <s v="Exceeds"/>
    <n v="3"/>
  </r>
  <r>
    <n v="3973"/>
    <s v="Brooklyn"/>
    <s v="Tanner"/>
    <d v="2018-09-21T00:00:00"/>
    <d v="2023-06-22T00:00:00"/>
    <n v="57"/>
    <s v="Attrition"/>
    <x v="10"/>
    <s v="Jason Sims"/>
    <s v="brooklyn.tanner@bilearner.com"/>
    <s v="WBL"/>
    <s v="Terminated for Cause"/>
    <x v="2"/>
    <x v="1"/>
    <x v="0"/>
    <x v="1"/>
    <s v="Professor now audience lay box."/>
    <x v="1"/>
    <s v="Field Operations"/>
    <d v="1973-05-22T00:00:00"/>
    <n v="52.577777777777776"/>
    <x v="5"/>
    <s v="TX"/>
    <s v="Laborer"/>
    <x v="0"/>
    <n v="50856"/>
    <x v="0"/>
    <x v="3"/>
    <s v="Exceeds"/>
    <n v="3"/>
  </r>
  <r>
    <n v="3974"/>
    <s v="Zander"/>
    <s v="Franco"/>
    <d v="2018-12-25T00:00:00"/>
    <d v="2019-07-10T00:00:00"/>
    <n v="6"/>
    <s v="Attrition"/>
    <x v="12"/>
    <s v="Ronnie Garcia"/>
    <s v="zander.franco@bilearner.com"/>
    <s v="BPC"/>
    <s v="Terminated for Cause"/>
    <x v="2"/>
    <x v="1"/>
    <x v="1"/>
    <x v="0"/>
    <s v="Way appear summer strong."/>
    <x v="1"/>
    <s v="General - Eng"/>
    <d v="1986-01-07T00:00:00"/>
    <n v="39.952777777777776"/>
    <x v="4"/>
    <s v="TX"/>
    <s v="Engineer"/>
    <x v="1"/>
    <n v="97255"/>
    <x v="3"/>
    <x v="2"/>
    <s v="Exceeds"/>
    <n v="3"/>
  </r>
  <r>
    <n v="3975"/>
    <s v="Kianna"/>
    <s v="Rhodes"/>
    <d v="2020-11-03T00:00:00"/>
    <d v="2022-09-25T00:00:00"/>
    <n v="22"/>
    <s v="Attrition"/>
    <x v="15"/>
    <s v="Curtis Hill"/>
    <s v="kianna.rhodes@bilearner.com"/>
    <s v="CCDR"/>
    <s v="Terminated for Cause"/>
    <x v="2"/>
    <x v="0"/>
    <x v="0"/>
    <x v="3"/>
    <s v="Doctor good process certainly successful ask."/>
    <x v="1"/>
    <s v="Field Operations"/>
    <d v="1999-01-25T00:00:00"/>
    <n v="26.902777777777779"/>
    <x v="6"/>
    <s v="TX"/>
    <s v="Technician"/>
    <x v="1"/>
    <n v="44793"/>
    <x v="2"/>
    <x v="3"/>
    <s v="Fully Meets"/>
    <n v="3"/>
  </r>
  <r>
    <n v="3979"/>
    <s v="Peyton"/>
    <s v="Phelps"/>
    <d v="2021-01-25T00:00:00"/>
    <d v="2022-06-11T00:00:00"/>
    <n v="16"/>
    <s v="Attrition"/>
    <x v="16"/>
    <s v="Emma Allen"/>
    <s v="peyton.phelps@bilearner.com"/>
    <s v="WBL"/>
    <s v="Future Start"/>
    <x v="1"/>
    <x v="1"/>
    <x v="0"/>
    <x v="1"/>
    <s v="Front car keep."/>
    <x v="1"/>
    <s v="Technology / It"/>
    <d v="1967-10-30T00:00:00"/>
    <n v="58.138888888888886"/>
    <x v="5"/>
    <s v="MA"/>
    <s v="Controller"/>
    <x v="0"/>
    <n v="5067"/>
    <x v="4"/>
    <x v="2"/>
    <s v="Fully Meets"/>
    <n v="3"/>
  </r>
  <r>
    <n v="3981"/>
    <s v="Kiara"/>
    <s v="Fox"/>
    <d v="2020-07-24T00:00:00"/>
    <d v="2023-04-09T00:00:00"/>
    <n v="32"/>
    <s v="Attrition"/>
    <x v="11"/>
    <s v="Richard Bailey"/>
    <s v="kiara.fox@bilearner.com"/>
    <s v="BPC"/>
    <s v="Active"/>
    <x v="0"/>
    <x v="2"/>
    <x v="0"/>
    <x v="1"/>
    <s v="In throw short war process series ground."/>
    <x v="1"/>
    <s v="Field Operations"/>
    <d v="1960-02-07T00:00:00"/>
    <n v="65.86944444444444"/>
    <x v="1"/>
    <s v="MA"/>
    <s v="Laborer"/>
    <x v="0"/>
    <n v="35765"/>
    <x v="4"/>
    <x v="0"/>
    <s v="Fully Meets"/>
    <n v="3"/>
  </r>
  <r>
    <n v="3984"/>
    <s v="Christine"/>
    <s v="Skinner"/>
    <d v="2022-02-10T00:00:00"/>
    <d v="2022-06-08T00:00:00"/>
    <n v="3"/>
    <s v="Attrition"/>
    <x v="10"/>
    <s v="Thomas Ramirez"/>
    <s v="christine.skinner@bilearner.com"/>
    <s v="EW"/>
    <s v="Active"/>
    <x v="1"/>
    <x v="0"/>
    <x v="1"/>
    <x v="2"/>
    <s v="If require particularly civil."/>
    <x v="1"/>
    <s v="Wireline Construction"/>
    <d v="1963-07-23T00:00:00"/>
    <n v="62.408333333333331"/>
    <x v="1"/>
    <s v="TX"/>
    <s v="Laborer"/>
    <x v="0"/>
    <n v="67986"/>
    <x v="0"/>
    <x v="3"/>
    <s v="Fully Meets"/>
    <n v="3"/>
  </r>
  <r>
    <n v="3985"/>
    <s v="Zayne"/>
    <s v="Mccullough"/>
    <d v="2023-01-13T00:00:00"/>
    <d v="2023-05-19T00:00:00"/>
    <n v="4"/>
    <s v="Attrition"/>
    <x v="10"/>
    <s v="Melissa Turner"/>
    <s v="zayne.mccullough@bilearner.com"/>
    <s v="MSC"/>
    <s v="Terminated for Cause"/>
    <x v="2"/>
    <x v="2"/>
    <x v="2"/>
    <x v="1"/>
    <s v="Network dinner again position three."/>
    <x v="1"/>
    <s v="People Services"/>
    <d v="1992-01-18T00:00:00"/>
    <n v="33.922222222222224"/>
    <x v="4"/>
    <s v="TX"/>
    <s v="Director"/>
    <x v="1"/>
    <n v="26193"/>
    <x v="1"/>
    <x v="1"/>
    <s v="Fully Meets"/>
    <n v="3"/>
  </r>
  <r>
    <n v="3987"/>
    <s v="Aydan"/>
    <s v="Benjamin"/>
    <d v="2022-02-25T00:00:00"/>
    <d v="2022-07-19T00:00:00"/>
    <n v="4"/>
    <s v="Attrition"/>
    <x v="12"/>
    <s v="Lindsay Nelson"/>
    <s v="aydan.benjamin@bilearner.com"/>
    <s v="PYZ"/>
    <s v="Terminated for Cause"/>
    <x v="0"/>
    <x v="2"/>
    <x v="1"/>
    <x v="2"/>
    <s v="Appear happen list."/>
    <x v="1"/>
    <s v="Catv"/>
    <d v="1982-05-03T00:00:00"/>
    <n v="43.630555555555553"/>
    <x v="3"/>
    <s v="TX"/>
    <s v="Supervisor"/>
    <x v="1"/>
    <n v="81376"/>
    <x v="3"/>
    <x v="1"/>
    <s v="Exceeds"/>
    <n v="3"/>
  </r>
  <r>
    <n v="3988"/>
    <s v="Kenzie"/>
    <s v="Mullins"/>
    <d v="2022-07-21T00:00:00"/>
    <d v="2022-11-21T00:00:00"/>
    <n v="4"/>
    <s v="Attrition"/>
    <x v="6"/>
    <s v="Anthony Williams"/>
    <s v="kenzie.mullins@bilearner.com"/>
    <s v="SVG"/>
    <s v="Leave of Absence"/>
    <x v="1"/>
    <x v="2"/>
    <x v="0"/>
    <x v="3"/>
    <s v="Successful center consider."/>
    <x v="1"/>
    <s v="Shop (Fleet)"/>
    <d v="1981-06-17T00:00:00"/>
    <n v="44.508333333333333"/>
    <x v="3"/>
    <s v="MA"/>
    <s v="Mechanic"/>
    <x v="0"/>
    <n v="73583"/>
    <x v="1"/>
    <x v="1"/>
    <s v="Fully Meets"/>
    <n v="3"/>
  </r>
  <r>
    <n v="3990"/>
    <s v="Damarion"/>
    <s v="Schneider"/>
    <d v="2019-12-02T00:00:00"/>
    <d v="2019-12-26T00:00:00"/>
    <n v="0"/>
    <s v="Attrition"/>
    <x v="13"/>
    <s v="Caitlin Murphy"/>
    <s v="damarion.schneider@bilearner.com"/>
    <s v="WBL"/>
    <s v="Future Start"/>
    <x v="1"/>
    <x v="1"/>
    <x v="0"/>
    <x v="0"/>
    <s v="Follow hit perform arm."/>
    <x v="1"/>
    <s v="Safety"/>
    <d v="1956-12-18T00:00:00"/>
    <n v="69.00555555555556"/>
    <x v="1"/>
    <s v="MA"/>
    <s v="Safety"/>
    <x v="1"/>
    <n v="73329"/>
    <x v="1"/>
    <x v="0"/>
    <s v="Fully Meets"/>
    <n v="3"/>
  </r>
  <r>
    <n v="3992"/>
    <s v="Evelin"/>
    <s v="Snow"/>
    <d v="2022-12-08T00:00:00"/>
    <d v="2023-05-07T00:00:00"/>
    <n v="4"/>
    <s v="Attrition"/>
    <x v="11"/>
    <s v="Roy Villegas"/>
    <s v="evelin.snow@bilearner.com"/>
    <s v="SVG"/>
    <s v="Active"/>
    <x v="2"/>
    <x v="2"/>
    <x v="1"/>
    <x v="3"/>
    <s v="Teach left short key over."/>
    <x v="1"/>
    <s v="General - Eng"/>
    <d v="1961-12-28T00:00:00"/>
    <n v="63.977777777777774"/>
    <x v="1"/>
    <s v="MA"/>
    <s v="Technician"/>
    <x v="1"/>
    <n v="49077"/>
    <x v="4"/>
    <x v="2"/>
    <s v="Fully Meets"/>
    <n v="3"/>
  </r>
  <r>
    <n v="3995"/>
    <s v="Cortez"/>
    <s v="Murillo"/>
    <d v="2019-07-15T00:00:00"/>
    <d v="2021-06-01T00:00:00"/>
    <n v="22"/>
    <s v="Attrition"/>
    <x v="10"/>
    <s v="Stuart White"/>
    <s v="cortez.murillo@bilearner.com"/>
    <s v="NEL"/>
    <s v="Active"/>
    <x v="0"/>
    <x v="2"/>
    <x v="0"/>
    <x v="1"/>
    <s v="Or break sea say owner. Often guy local."/>
    <x v="1"/>
    <s v="Wireline Construction"/>
    <d v="1946-12-08T00:00:00"/>
    <n v="79.033333333333331"/>
    <x v="2"/>
    <s v="MA"/>
    <s v="Project Manager"/>
    <x v="0"/>
    <n v="95641"/>
    <x v="4"/>
    <x v="1"/>
    <s v="Exceeds"/>
    <n v="3"/>
  </r>
  <r>
    <n v="3998"/>
    <s v="Ace"/>
    <s v="Krause"/>
    <d v="2021-12-24T00:00:00"/>
    <d v="2022-07-27T00:00:00"/>
    <n v="7"/>
    <s v="Attrition"/>
    <x v="10"/>
    <s v="Brittany Rubio"/>
    <s v="ace.krause@bilearner.com"/>
    <s v="CCDR"/>
    <s v="Terminated for Cause"/>
    <x v="0"/>
    <x v="0"/>
    <x v="1"/>
    <x v="1"/>
    <s v="Performance reflect military enter color."/>
    <x v="1"/>
    <s v="Yard (Material Handling)"/>
    <d v="1971-01-22T00:00:00"/>
    <n v="54.911111111111111"/>
    <x v="5"/>
    <s v="TX"/>
    <s v="Administrative"/>
    <x v="0"/>
    <n v="82557"/>
    <x v="3"/>
    <x v="2"/>
    <s v="Fully Meets"/>
    <n v="3"/>
  </r>
  <r>
    <n v="3999"/>
    <s v="Reuben"/>
    <s v="Davila"/>
    <d v="2019-04-17T00:00:00"/>
    <d v="2021-08-17T00:00:00"/>
    <n v="28"/>
    <s v="Attrition"/>
    <x v="10"/>
    <s v="John Henderson"/>
    <s v="reuben.davila@bilearner.com"/>
    <s v="BPC"/>
    <s v="Terminated for Cause"/>
    <x v="0"/>
    <x v="0"/>
    <x v="1"/>
    <x v="0"/>
    <s v="Ball when check interview score manager."/>
    <x v="1"/>
    <s v="Engineers"/>
    <d v="1943-02-01T00:00:00"/>
    <n v="82.886111111111106"/>
    <x v="0"/>
    <s v="TX"/>
    <s v="Engineer"/>
    <x v="1"/>
    <n v="13760"/>
    <x v="2"/>
    <x v="3"/>
    <s v="Exceeds"/>
    <n v="3"/>
  </r>
  <r>
    <n v="4000"/>
    <s v="Angelique"/>
    <s v="Mann"/>
    <d v="2019-10-26T00:00:00"/>
    <d v="2021-06-08T00:00:00"/>
    <n v="19"/>
    <s v="Attrition"/>
    <x v="12"/>
    <s v="Eugene Morgan"/>
    <s v="angelique.mann@bilearner.com"/>
    <s v="PYZ"/>
    <s v="Terminated for Cause"/>
    <x v="1"/>
    <x v="1"/>
    <x v="1"/>
    <x v="0"/>
    <s v="Stop air whole generation adult song."/>
    <x v="1"/>
    <s v="Field Operations"/>
    <d v="1960-03-31T00:00:00"/>
    <n v="65.722222222222229"/>
    <x v="1"/>
    <s v="TX"/>
    <s v="Technician"/>
    <x v="1"/>
    <n v="18464"/>
    <x v="4"/>
    <x v="0"/>
    <s v="Fully Meets"/>
    <n v="3"/>
  </r>
  <r>
    <n v="1002"/>
    <s v="Sandra"/>
    <s v="Martin"/>
    <d v="2022-12-12T00:00:00"/>
    <d v="2023-05-28T00:00:00"/>
    <n v="5"/>
    <s v="Attrition"/>
    <x v="14"/>
    <s v="Angela Hayes"/>
    <s v="sandra.martin@bilearner.com"/>
    <s v="NEL"/>
    <s v="Active"/>
    <x v="2"/>
    <x v="2"/>
    <x v="0"/>
    <x v="0"/>
    <s v="Behind buy our of very claim."/>
    <x v="4"/>
    <s v="Catv"/>
    <d v="1950-07-08T00:00:00"/>
    <n v="75.45"/>
    <x v="2"/>
    <s v="MA"/>
    <s v="Foreman"/>
    <x v="0"/>
    <n v="2135"/>
    <x v="2"/>
    <x v="1"/>
    <s v="Fully Meets"/>
    <n v="3"/>
  </r>
  <r>
    <n v="1003"/>
    <s v="Keyla"/>
    <s v="Del Bosque"/>
    <d v="2023-03-08T00:00:00"/>
    <d v="2023-03-15T00:00:00"/>
    <n v="0"/>
    <s v="Attrition"/>
    <x v="14"/>
    <s v="Christina Copeland"/>
    <s v="keyla.del bosque@bilearner.com"/>
    <s v="WBL"/>
    <s v="Active"/>
    <x v="1"/>
    <x v="2"/>
    <x v="2"/>
    <x v="3"/>
    <s v="Some make teach quite range seem conference."/>
    <x v="4"/>
    <s v="Field Operations"/>
    <d v="1973-11-23T00:00:00"/>
    <n v="52.075000000000003"/>
    <x v="5"/>
    <s v="MA"/>
    <s v="Foreman"/>
    <x v="0"/>
    <n v="2176"/>
    <x v="1"/>
    <x v="2"/>
    <s v="Fully Meets"/>
    <n v="3"/>
  </r>
  <r>
    <n v="1004"/>
    <s v="Andrew"/>
    <s v="Szabo"/>
    <d v="2020-05-29T00:00:00"/>
    <d v="2021-03-05T00:00:00"/>
    <n v="9"/>
    <s v="Attrition"/>
    <x v="14"/>
    <s v="Jennifer Cohen"/>
    <s v="andrew.szabo@bilearner.com"/>
    <s v="PYZ"/>
    <s v="Active"/>
    <x v="2"/>
    <x v="1"/>
    <x v="2"/>
    <x v="0"/>
    <s v="Enter beautiful social store."/>
    <x v="4"/>
    <s v="Project Management - Con"/>
    <d v="1957-01-27T00:00:00"/>
    <n v="68.897222222222226"/>
    <x v="1"/>
    <s v="MA"/>
    <s v="Coordinator"/>
    <x v="1"/>
    <n v="2140"/>
    <x v="4"/>
    <x v="3"/>
    <s v="Fully Meets"/>
    <n v="3"/>
  </r>
  <r>
    <n v="1006"/>
    <s v="Colby"/>
    <s v="Andreola"/>
    <d v="2021-08-15T00:00:00"/>
    <d v="2021-11-20T00:00:00"/>
    <n v="3"/>
    <s v="Attrition"/>
    <x v="14"/>
    <s v="Beth Johnson"/>
    <s v="colby.andreola@bilearner.com"/>
    <s v="MSC"/>
    <s v="Active"/>
    <x v="0"/>
    <x v="1"/>
    <x v="2"/>
    <x v="1"/>
    <s v="Throughout yet in serious here wish."/>
    <x v="4"/>
    <s v="Engineers"/>
    <d v="1959-02-19T00:00:00"/>
    <n v="66.836111111111109"/>
    <x v="1"/>
    <s v="MA"/>
    <s v="Administrative"/>
    <x v="0"/>
    <n v="2110"/>
    <x v="1"/>
    <x v="1"/>
    <s v="Fully Meets"/>
    <n v="3"/>
  </r>
  <r>
    <n v="1007"/>
    <s v="Edward"/>
    <b v="1"/>
    <d v="2020-10-25T00:00:00"/>
    <d v="2021-09-26T00:00:00"/>
    <n v="11"/>
    <s v="Attrition"/>
    <x v="14"/>
    <s v="Raymond Adams"/>
    <s v="edward.true@bilearner.com"/>
    <s v="SVG"/>
    <s v="Voluntarily Terminated"/>
    <x v="2"/>
    <x v="2"/>
    <x v="2"/>
    <x v="0"/>
    <s v="Recently however meeting economic."/>
    <x v="4"/>
    <s v="General - Con"/>
    <d v="2000-03-18T00:00:00"/>
    <n v="25.755555555555556"/>
    <x v="6"/>
    <s v="MA"/>
    <s v="Lineman"/>
    <x v="1"/>
    <n v="2451"/>
    <x v="4"/>
    <x v="1"/>
    <s v="Fully Meets"/>
    <n v="3"/>
  </r>
  <r>
    <n v="1008"/>
    <s v="Judith"/>
    <s v="Carabbio"/>
    <d v="2019-08-28T00:00:00"/>
    <d v="2020-05-04T00:00:00"/>
    <n v="8"/>
    <s v="Attrition"/>
    <x v="14"/>
    <s v="Jessica Rhodes"/>
    <s v="judith.carabbio@bilearner.com"/>
    <s v="BPC"/>
    <s v="Active"/>
    <x v="1"/>
    <x v="0"/>
    <x v="0"/>
    <x v="3"/>
    <s v="Instead story skill financial who."/>
    <x v="4"/>
    <s v="General - Con"/>
    <d v="1981-12-21T00:00:00"/>
    <n v="43.99722222222222"/>
    <x v="3"/>
    <s v="MA"/>
    <s v="Foreman"/>
    <x v="0"/>
    <n v="2132"/>
    <x v="0"/>
    <x v="2"/>
    <s v="Fully Meets"/>
    <n v="3"/>
  </r>
  <r>
    <n v="1009"/>
    <s v="Adell"/>
    <s v="Saada"/>
    <d v="2019-06-13T00:00:00"/>
    <d v="2023-01-12T00:00:00"/>
    <n v="43"/>
    <s v="Attrition"/>
    <x v="14"/>
    <s v="Steven Tran"/>
    <s v="adell.saada@bilearner.com"/>
    <s v="NEL"/>
    <s v="Active"/>
    <x v="2"/>
    <x v="1"/>
    <x v="0"/>
    <x v="2"/>
    <s v="Exactly vote including easy."/>
    <x v="4"/>
    <s v="General - Con"/>
    <d v="1987-03-01T00:00:00"/>
    <n v="38.802777777777777"/>
    <x v="4"/>
    <s v="MA"/>
    <s v="Model Assistant"/>
    <x v="0"/>
    <n v="2132"/>
    <x v="3"/>
    <x v="3"/>
    <s v="Fully Meets"/>
    <n v="3"/>
  </r>
  <r>
    <n v="1010"/>
    <s v="Kamari"/>
    <s v="Hunter"/>
    <d v="2021-01-12T00:00:00"/>
    <d v="2022-03-18T00:00:00"/>
    <n v="14"/>
    <s v="Attrition"/>
    <x v="14"/>
    <s v="Kristen Collier"/>
    <s v="kamari.hunter@bilearner.com"/>
    <s v="EW"/>
    <s v="Voluntarily Terminated"/>
    <x v="2"/>
    <x v="1"/>
    <x v="0"/>
    <x v="3"/>
    <s v="West note present Mr woman family."/>
    <x v="4"/>
    <s v="Field Operations"/>
    <d v="1992-10-21T00:00:00"/>
    <n v="33.163888888888891"/>
    <x v="4"/>
    <s v="MA"/>
    <s v="Supervisor"/>
    <x v="1"/>
    <n v="12889"/>
    <x v="0"/>
    <x v="0"/>
    <s v="Fully Meets"/>
    <n v="3"/>
  </r>
  <r>
    <n v="1011"/>
    <s v="Sarah"/>
    <s v="Malone"/>
    <d v="2022-02-07T00:00:00"/>
    <d v="2023-02-12T00:00:00"/>
    <n v="12"/>
    <s v="Attrition"/>
    <x v="14"/>
    <s v="David Lopez"/>
    <s v="sarah.malone@bilearner.com"/>
    <s v="MSC"/>
    <s v="Voluntarily Terminated"/>
    <x v="1"/>
    <x v="2"/>
    <x v="0"/>
    <x v="1"/>
    <s v="Professor situation they bag interest there."/>
    <x v="4"/>
    <s v="General - Con"/>
    <d v="1948-02-22T00:00:00"/>
    <n v="77.827777777777783"/>
    <x v="2"/>
    <s v="MA"/>
    <s v="Foreman"/>
    <x v="1"/>
    <n v="21340"/>
    <x v="0"/>
    <x v="2"/>
    <s v="Fully Meets"/>
    <n v="3"/>
  </r>
  <r>
    <n v="1012"/>
    <s v="Skyler"/>
    <s v="Blackwell"/>
    <d v="2020-11-09T00:00:00"/>
    <d v="2021-06-06T00:00:00"/>
    <n v="6"/>
    <s v="Attrition"/>
    <x v="14"/>
    <s v="Candice Schmidt"/>
    <s v="skyler.blackwell@bilearner.com"/>
    <s v="TNS"/>
    <s v="Voluntarily Terminated"/>
    <x v="1"/>
    <x v="2"/>
    <x v="0"/>
    <x v="0"/>
    <s v="Get apply economy artist right benefit ground."/>
    <x v="4"/>
    <s v="General - Eng"/>
    <d v="1978-10-03T00:00:00"/>
    <n v="47.213888888888889"/>
    <x v="3"/>
    <s v="MA"/>
    <s v="Administrative"/>
    <x v="1"/>
    <n v="67544"/>
    <x v="1"/>
    <x v="3"/>
    <s v="Fully Meets"/>
    <n v="3"/>
  </r>
  <r>
    <n v="1014"/>
    <s v="Kole"/>
    <s v="Quinn"/>
    <d v="2022-12-31T00:00:00"/>
    <d v="2023-07-13T00:00:00"/>
    <n v="6"/>
    <s v="Attrition"/>
    <x v="17"/>
    <s v="Jermaine Weaver"/>
    <s v="kole.quinn@bilearner.com"/>
    <s v="WBL"/>
    <s v="Active"/>
    <x v="2"/>
    <x v="2"/>
    <x v="1"/>
    <x v="2"/>
    <s v="I back place no three offer economic."/>
    <x v="4"/>
    <s v="Catv"/>
    <d v="1953-07-13T00:00:00"/>
    <n v="72.436111111111117"/>
    <x v="2"/>
    <s v="MA"/>
    <s v="Clerk"/>
    <x v="1"/>
    <n v="2562"/>
    <x v="3"/>
    <x v="3"/>
    <s v="Fully Meets"/>
    <n v="3"/>
  </r>
  <r>
    <n v="1016"/>
    <s v="Jayda"/>
    <s v="Reese"/>
    <d v="2020-02-21T00:00:00"/>
    <d v="2021-05-29T00:00:00"/>
    <n v="15"/>
    <s v="Attrition"/>
    <x v="18"/>
    <s v="Tyler Davis"/>
    <s v="jayda.reese@bilearner.com"/>
    <s v="PL"/>
    <s v="Active"/>
    <x v="2"/>
    <x v="0"/>
    <x v="2"/>
    <x v="0"/>
    <s v="Friend agree stock teach price fish."/>
    <x v="5"/>
    <s v="Shop (Fleet)"/>
    <d v="1956-03-08T00:00:00"/>
    <n v="69.783333333333331"/>
    <x v="1"/>
    <s v="MA"/>
    <s v="Mechanic"/>
    <x v="0"/>
    <n v="64065"/>
    <x v="1"/>
    <x v="3"/>
    <s v="Fully Meets"/>
    <n v="3"/>
  </r>
  <r>
    <n v="1017"/>
    <s v="Julien"/>
    <s v="Whitehead"/>
    <d v="2020-09-07T00:00:00"/>
    <d v="2021-12-15T00:00:00"/>
    <n v="15"/>
    <s v="Attrition"/>
    <x v="18"/>
    <s v="Joshua Gonzalez"/>
    <s v="julien.whitehead@bilearner.com"/>
    <s v="BPC"/>
    <s v="Active"/>
    <x v="0"/>
    <x v="0"/>
    <x v="1"/>
    <x v="0"/>
    <s v="True system strong often experience."/>
    <x v="5"/>
    <s v="Field Operations"/>
    <d v="1947-07-05T00:00:00"/>
    <n v="78.458333333333329"/>
    <x v="2"/>
    <s v="MA"/>
    <s v="Laborer"/>
    <x v="0"/>
    <n v="97374"/>
    <x v="4"/>
    <x v="3"/>
    <s v="Fully Meets"/>
    <n v="3"/>
  </r>
  <r>
    <n v="1018"/>
    <s v="Alan"/>
    <s v="Haynes"/>
    <d v="2020-06-19T00:00:00"/>
    <d v="2021-12-08T00:00:00"/>
    <n v="17"/>
    <s v="Attrition"/>
    <x v="18"/>
    <s v="Justin Sherman"/>
    <s v="alan.haynes@bilearner.com"/>
    <s v="CCDR"/>
    <s v="Active"/>
    <x v="2"/>
    <x v="2"/>
    <x v="2"/>
    <x v="0"/>
    <s v="When price group admit fall fly around."/>
    <x v="5"/>
    <s v="General - Con"/>
    <d v="1942-02-24T00:00:00"/>
    <n v="83.822222222222223"/>
    <x v="0"/>
    <s v="MA"/>
    <s v="Laborer"/>
    <x v="0"/>
    <n v="87646"/>
    <x v="1"/>
    <x v="2"/>
    <s v="Fully Meets"/>
    <n v="3"/>
  </r>
  <r>
    <n v="1019"/>
    <s v="Kamryn"/>
    <s v="Herrera"/>
    <d v="2022-10-14T00:00:00"/>
    <d v="2023-07-28T00:00:00"/>
    <n v="9"/>
    <s v="Attrition"/>
    <x v="14"/>
    <s v="Sara Holland"/>
    <s v="kamryn.herrera@bilearner.com"/>
    <s v="EW"/>
    <s v="Voluntarily Terminated"/>
    <x v="0"/>
    <x v="2"/>
    <x v="0"/>
    <x v="2"/>
    <s v="Article tough away forward home. Night author so."/>
    <x v="4"/>
    <s v="Fielders"/>
    <d v="1978-11-28T00:00:00"/>
    <n v="47.06111111111111"/>
    <x v="3"/>
    <s v="MA"/>
    <s v="Engineer"/>
    <x v="1"/>
    <n v="77974"/>
    <x v="0"/>
    <x v="1"/>
    <s v="Fully Meets"/>
    <n v="3"/>
  </r>
  <r>
    <n v="1020"/>
    <s v="Kelvin"/>
    <s v="Foster"/>
    <d v="2023-06-20T00:00:00"/>
    <d v="2023-07-18T00:00:00"/>
    <n v="0"/>
    <s v="Attrition"/>
    <x v="14"/>
    <s v="Shelia Graham"/>
    <s v="kelvin.foster@bilearner.com"/>
    <s v="MSC"/>
    <s v="Voluntarily Terminated"/>
    <x v="1"/>
    <x v="1"/>
    <x v="1"/>
    <x v="1"/>
    <s v="Man issue never strategy will maintain resource."/>
    <x v="4"/>
    <s v="Field Operations"/>
    <d v="1990-12-20T00:00:00"/>
    <n v="35"/>
    <x v="4"/>
    <s v="MA"/>
    <s v="Supervisor"/>
    <x v="0"/>
    <n v="42126"/>
    <x v="4"/>
    <x v="1"/>
    <s v="Fully Meets"/>
    <n v="3"/>
  </r>
  <r>
    <n v="1021"/>
    <s v="Joe"/>
    <s v="Fletcher"/>
    <d v="2020-11-09T00:00:00"/>
    <d v="2023-07-17T00:00:00"/>
    <n v="32"/>
    <s v="Attrition"/>
    <x v="14"/>
    <s v="Amanda Hayden"/>
    <s v="joe.fletcher@bilearner.com"/>
    <s v="TNS"/>
    <s v="Voluntarily Terminated"/>
    <x v="0"/>
    <x v="1"/>
    <x v="1"/>
    <x v="1"/>
    <s v="Section hospital clearly season history."/>
    <x v="4"/>
    <s v="General - Eng"/>
    <d v="1989-01-25T00:00:00"/>
    <n v="36.902777777777779"/>
    <x v="4"/>
    <s v="MA"/>
    <s v="Billing"/>
    <x v="1"/>
    <n v="51613"/>
    <x v="0"/>
    <x v="3"/>
    <s v="Fully Meets"/>
    <n v="3"/>
  </r>
  <r>
    <n v="1023"/>
    <s v="Nickolas"/>
    <s v="Davila"/>
    <d v="2018-11-09T00:00:00"/>
    <d v="2021-10-10T00:00:00"/>
    <n v="35"/>
    <s v="Attrition"/>
    <x v="17"/>
    <s v="Debra Morales"/>
    <s v="nickolas.davila@bilearner.com"/>
    <s v="WBL"/>
    <s v="Active"/>
    <x v="1"/>
    <x v="1"/>
    <x v="2"/>
    <x v="3"/>
    <s v="Each wish foot person morning per significant."/>
    <x v="4"/>
    <s v="General - Con"/>
    <d v="1992-04-05T00:00:00"/>
    <n v="33.708333333333336"/>
    <x v="4"/>
    <s v="MA"/>
    <s v="Clerk"/>
    <x v="1"/>
    <n v="64122"/>
    <x v="0"/>
    <x v="0"/>
    <s v="Fully Meets"/>
    <n v="3"/>
  </r>
  <r>
    <n v="1024"/>
    <s v="Kasey"/>
    <s v="Boyer"/>
    <d v="2018-12-30T00:00:00"/>
    <d v="2021-06-23T00:00:00"/>
    <n v="29"/>
    <s v="Attrition"/>
    <x v="17"/>
    <s v="Chad Andrews"/>
    <s v="kasey.boyer@bilearner.com"/>
    <s v="NEL"/>
    <s v="Active"/>
    <x v="1"/>
    <x v="2"/>
    <x v="2"/>
    <x v="0"/>
    <s v="Free may every real agency as blue maintain."/>
    <x v="4"/>
    <s v="Fielders"/>
    <d v="1987-03-30T00:00:00"/>
    <n v="38.722222222222221"/>
    <x v="4"/>
    <s v="MA"/>
    <s v="Coordinator"/>
    <x v="0"/>
    <n v="91332"/>
    <x v="3"/>
    <x v="0"/>
    <s v="Fully Meets"/>
    <n v="3"/>
  </r>
  <r>
    <n v="1025"/>
    <s v="Giovanni"/>
    <s v="Jenkins"/>
    <d v="2023-05-11T00:00:00"/>
    <d v="2023-05-15T00:00:00"/>
    <n v="0"/>
    <s v="Attrition"/>
    <x v="18"/>
    <s v="John Wallace"/>
    <s v="giovanni.jenkins@bilearner.com"/>
    <s v="PL"/>
    <s v="Active"/>
    <x v="0"/>
    <x v="2"/>
    <x v="0"/>
    <x v="2"/>
    <s v="Quite none ten order."/>
    <x v="5"/>
    <s v="Field Operations"/>
    <d v="1960-11-13T00:00:00"/>
    <n v="65.102777777777774"/>
    <x v="1"/>
    <s v="MA"/>
    <s v="Foreman"/>
    <x v="0"/>
    <n v="39827"/>
    <x v="3"/>
    <x v="0"/>
    <s v="Fully Meets"/>
    <n v="3"/>
  </r>
  <r>
    <n v="1026"/>
    <s v="Alexis"/>
    <s v="Moss"/>
    <d v="2022-11-03T00:00:00"/>
    <d v="2023-02-09T00:00:00"/>
    <n v="3"/>
    <s v="Attrition"/>
    <x v="18"/>
    <s v="Benjamin Frederick"/>
    <s v="alexis.moss@bilearner.com"/>
    <s v="BPC"/>
    <s v="Active"/>
    <x v="1"/>
    <x v="2"/>
    <x v="2"/>
    <x v="1"/>
    <s v="Where forward evening huge cost share eat."/>
    <x v="5"/>
    <s v="Engineers"/>
    <d v="1950-11-07T00:00:00"/>
    <n v="75.11944444444444"/>
    <x v="2"/>
    <s v="MA"/>
    <s v="Engineer"/>
    <x v="0"/>
    <n v="27418"/>
    <x v="3"/>
    <x v="1"/>
    <s v="Fully Meets"/>
    <n v="3"/>
  </r>
  <r>
    <n v="1027"/>
    <s v="Joanna"/>
    <s v="Murphy"/>
    <d v="2020-06-14T00:00:00"/>
    <d v="2021-05-29T00:00:00"/>
    <n v="11"/>
    <s v="Attrition"/>
    <x v="18"/>
    <s v="Michael Ramos"/>
    <s v="joanna.murphy@bilearner.com"/>
    <s v="CCDR"/>
    <s v="Active"/>
    <x v="2"/>
    <x v="2"/>
    <x v="1"/>
    <x v="3"/>
    <s v="Open test message part risk."/>
    <x v="5"/>
    <s v="General - Con"/>
    <d v="1962-12-21T00:00:00"/>
    <n v="62.99722222222222"/>
    <x v="1"/>
    <s v="MA"/>
    <s v="Flagger"/>
    <x v="1"/>
    <n v="24931"/>
    <x v="3"/>
    <x v="3"/>
    <s v="Fully Meets"/>
    <n v="3"/>
  </r>
  <r>
    <n v="1028"/>
    <s v="Joseph"/>
    <s v="Schmidt"/>
    <d v="2019-10-15T00:00:00"/>
    <d v="2023-01-01T00:00:00"/>
    <n v="38"/>
    <s v="Attrition"/>
    <x v="14"/>
    <s v="Donna Boone"/>
    <s v="joseph.schmidt@bilearner.com"/>
    <s v="PYZ"/>
    <s v="Voluntarily Terminated"/>
    <x v="0"/>
    <x v="1"/>
    <x v="2"/>
    <x v="1"/>
    <s v="Federal less every character section think white."/>
    <x v="4"/>
    <s v="General - Con"/>
    <d v="2000-10-22T00:00:00"/>
    <n v="25.161111111111111"/>
    <x v="6"/>
    <s v="MA"/>
    <s v="Model Assistant"/>
    <x v="1"/>
    <n v="2121"/>
    <x v="2"/>
    <x v="3"/>
    <s v="Fully Meets"/>
    <n v="3"/>
  </r>
  <r>
    <n v="1032"/>
    <s v="Kiley"/>
    <s v="Haynes"/>
    <d v="2022-04-19T00:00:00"/>
    <d v="2022-08-26T00:00:00"/>
    <n v="4"/>
    <s v="Attrition"/>
    <x v="14"/>
    <s v="Dominique Bailey"/>
    <s v="kiley.haynes@bilearner.com"/>
    <s v="PYZ"/>
    <s v="Active"/>
    <x v="0"/>
    <x v="1"/>
    <x v="2"/>
    <x v="3"/>
    <s v="Off part culture choose strong public."/>
    <x v="4"/>
    <s v="Aerial"/>
    <d v="1954-07-01T00:00:00"/>
    <n v="71.469444444444449"/>
    <x v="2"/>
    <s v="MA"/>
    <s v="Laborer"/>
    <x v="1"/>
    <n v="50656"/>
    <x v="2"/>
    <x v="1"/>
    <s v="Fully Meets"/>
    <n v="3"/>
  </r>
  <r>
    <n v="1036"/>
    <s v="Kody"/>
    <s v="Jimenez"/>
    <d v="2021-07-06T00:00:00"/>
    <d v="2021-11-25T00:00:00"/>
    <n v="4"/>
    <s v="Attrition"/>
    <x v="18"/>
    <s v="Daniel Moore"/>
    <s v="kody.jimenez@bilearner.com"/>
    <s v="BPC"/>
    <s v="Active"/>
    <x v="2"/>
    <x v="2"/>
    <x v="2"/>
    <x v="1"/>
    <s v="Teacher door money tend song."/>
    <x v="5"/>
    <s v="Field Operations"/>
    <d v="1993-08-08T00:00:00"/>
    <n v="32.366666666666667"/>
    <x v="4"/>
    <s v="MA"/>
    <s v="Foreman"/>
    <x v="1"/>
    <n v="15346"/>
    <x v="2"/>
    <x v="3"/>
    <s v="Fully Meets"/>
    <n v="3"/>
  </r>
  <r>
    <n v="1037"/>
    <s v="Zoe"/>
    <s v="Colon"/>
    <d v="2020-09-24T00:00:00"/>
    <d v="2020-11-02T00:00:00"/>
    <n v="1"/>
    <s v="Attrition"/>
    <x v="14"/>
    <s v="Stacey Vargas"/>
    <s v="zoe.colon@bilearner.com"/>
    <s v="CCDR"/>
    <s v="Voluntarily Terminated"/>
    <x v="2"/>
    <x v="1"/>
    <x v="1"/>
    <x v="3"/>
    <s v="Accept knowledge drop bar understand."/>
    <x v="4"/>
    <s v="Fielders"/>
    <d v="1993-07-27T00:00:00"/>
    <n v="32.397222222222226"/>
    <x v="4"/>
    <s v="MA"/>
    <s v="Engineer"/>
    <x v="1"/>
    <n v="4876"/>
    <x v="3"/>
    <x v="1"/>
    <s v="Fully Meets"/>
    <n v="3"/>
  </r>
  <r>
    <n v="1039"/>
    <s v="Nolan"/>
    <s v="Perez"/>
    <d v="2019-08-22T00:00:00"/>
    <d v="2022-03-25T00:00:00"/>
    <n v="31"/>
    <s v="Attrition"/>
    <x v="14"/>
    <s v="Joshua Daniels"/>
    <s v="nolan.perez@bilearner.com"/>
    <s v="EW"/>
    <s v="Voluntarily Terminated"/>
    <x v="2"/>
    <x v="0"/>
    <x v="2"/>
    <x v="0"/>
    <s v="Under follow guess lot minute able history face."/>
    <x v="4"/>
    <s v="Finance &amp; Accounting"/>
    <d v="1982-11-17T00:00:00"/>
    <n v="43.091666666666669"/>
    <x v="3"/>
    <s v="MA"/>
    <s v="Administrative"/>
    <x v="0"/>
    <n v="46407"/>
    <x v="3"/>
    <x v="1"/>
    <s v="Fully Meets"/>
    <n v="3"/>
  </r>
  <r>
    <n v="1040"/>
    <s v="Katrina"/>
    <s v="Farrell"/>
    <d v="2019-07-25T00:00:00"/>
    <d v="2022-12-17T00:00:00"/>
    <n v="40"/>
    <s v="Attrition"/>
    <x v="14"/>
    <s v="Mark Mays"/>
    <s v="katrina.farrell@bilearner.com"/>
    <s v="MSC"/>
    <s v="Voluntarily Terminated"/>
    <x v="1"/>
    <x v="2"/>
    <x v="2"/>
    <x v="2"/>
    <s v="Main customer television phone staff family."/>
    <x v="4"/>
    <s v="Field Operations"/>
    <d v="1972-04-25T00:00:00"/>
    <n v="53.652777777777779"/>
    <x v="5"/>
    <s v="MA"/>
    <s v="Technician"/>
    <x v="1"/>
    <n v="74234"/>
    <x v="1"/>
    <x v="0"/>
    <s v="Fully Meets"/>
    <n v="3"/>
  </r>
  <r>
    <n v="1041"/>
    <s v="Camden"/>
    <s v="Kelly"/>
    <d v="2019-11-11T00:00:00"/>
    <d v="2020-01-10T00:00:00"/>
    <n v="1"/>
    <s v="Attrition"/>
    <x v="14"/>
    <s v="Brandon Ortiz"/>
    <s v="camden.kelly@bilearner.com"/>
    <s v="TNS"/>
    <s v="Voluntarily Terminated"/>
    <x v="0"/>
    <x v="2"/>
    <x v="1"/>
    <x v="2"/>
    <s v="Suffer consider store find up."/>
    <x v="4"/>
    <s v="Engineers"/>
    <d v="1976-11-04T00:00:00"/>
    <n v="49.12777777777778"/>
    <x v="3"/>
    <s v="MA"/>
    <s v="Administrative"/>
    <x v="1"/>
    <n v="45272"/>
    <x v="1"/>
    <x v="3"/>
    <s v="Fully Meets"/>
    <n v="3"/>
  </r>
  <r>
    <n v="1043"/>
    <s v="Kale"/>
    <s v="Lang"/>
    <d v="2022-12-19T00:00:00"/>
    <d v="2023-05-10T00:00:00"/>
    <n v="4"/>
    <s v="Attrition"/>
    <x v="17"/>
    <s v="Matthew Patel"/>
    <s v="kale.lang@bilearner.com"/>
    <s v="WBL"/>
    <s v="Active"/>
    <x v="0"/>
    <x v="1"/>
    <x v="2"/>
    <x v="1"/>
    <s v="Agreement particular scene also war who."/>
    <x v="4"/>
    <s v="Splicing"/>
    <d v="1955-12-16T00:00:00"/>
    <n v="70.011111111111106"/>
    <x v="2"/>
    <s v="MA"/>
    <s v="Billing"/>
    <x v="0"/>
    <n v="65963"/>
    <x v="1"/>
    <x v="2"/>
    <s v="Fully Meets"/>
    <n v="3"/>
  </r>
  <r>
    <n v="1045"/>
    <s v="Elliott"/>
    <s v="Ashley"/>
    <d v="2020-10-04T00:00:00"/>
    <d v="2023-02-27T00:00:00"/>
    <n v="28"/>
    <s v="Attrition"/>
    <x v="18"/>
    <s v="Kelly Williams"/>
    <s v="elliott.ashley@bilearner.com"/>
    <s v="PL"/>
    <s v="Active"/>
    <x v="0"/>
    <x v="1"/>
    <x v="0"/>
    <x v="0"/>
    <s v="Artist technology ever body provide today doctor."/>
    <x v="5"/>
    <s v="Catv"/>
    <d v="1963-06-10T00:00:00"/>
    <n v="62.527777777777779"/>
    <x v="1"/>
    <s v="MA"/>
    <s v="Foreman"/>
    <x v="0"/>
    <n v="11164"/>
    <x v="4"/>
    <x v="3"/>
    <s v="Fully Meets"/>
    <n v="3"/>
  </r>
  <r>
    <n v="1046"/>
    <s v="Genesis"/>
    <s v="Todd"/>
    <d v="2022-04-23T00:00:00"/>
    <d v="2022-08-03T00:00:00"/>
    <n v="3"/>
    <s v="Attrition"/>
    <x v="14"/>
    <s v="Jose Daniel"/>
    <s v="genesis.todd@bilearner.com"/>
    <s v="CCDR"/>
    <s v="Voluntarily Terminated"/>
    <x v="0"/>
    <x v="2"/>
    <x v="0"/>
    <x v="0"/>
    <s v="Former treat check special economy."/>
    <x v="4"/>
    <s v="Underground"/>
    <d v="1962-11-17T00:00:00"/>
    <n v="63.091666666666669"/>
    <x v="1"/>
    <s v="MA"/>
    <s v="Laborer"/>
    <x v="1"/>
    <n v="65978"/>
    <x v="1"/>
    <x v="3"/>
    <s v="Fully Meets"/>
    <n v="3"/>
  </r>
  <r>
    <n v="1049"/>
    <s v="Demarion"/>
    <s v="Morrow"/>
    <d v="2019-05-30T00:00:00"/>
    <d v="2020-12-19T00:00:00"/>
    <n v="18"/>
    <s v="Attrition"/>
    <x v="14"/>
    <s v="Patricia Brewer"/>
    <s v="demarion.morrow@bilearner.com"/>
    <s v="MSC"/>
    <s v="Voluntarily Terminated"/>
    <x v="2"/>
    <x v="0"/>
    <x v="2"/>
    <x v="0"/>
    <s v="Plan capital firm foreign."/>
    <x v="4"/>
    <s v="Field Operations"/>
    <d v="1954-09-26T00:00:00"/>
    <n v="71.233333333333334"/>
    <x v="2"/>
    <s v="MA"/>
    <s v="Technician"/>
    <x v="1"/>
    <n v="16259"/>
    <x v="1"/>
    <x v="2"/>
    <s v="Fully Meets"/>
    <n v="3"/>
  </r>
  <r>
    <n v="1051"/>
    <s v="Devon"/>
    <s v="Hinton"/>
    <d v="2022-04-08T00:00:00"/>
    <d v="2023-01-11T00:00:00"/>
    <n v="9"/>
    <s v="Attrition"/>
    <x v="14"/>
    <s v="Allison York"/>
    <s v="devon.hinton@bilearner.com"/>
    <s v="PYZ"/>
    <s v="Active"/>
    <x v="0"/>
    <x v="1"/>
    <x v="2"/>
    <x v="0"/>
    <s v="Her office place."/>
    <x v="4"/>
    <s v="Field Operations"/>
    <d v="1981-04-29T00:00:00"/>
    <n v="44.641666666666666"/>
    <x v="3"/>
    <s v="MA"/>
    <s v="Operator"/>
    <x v="1"/>
    <n v="14669"/>
    <x v="1"/>
    <x v="0"/>
    <s v="Fully Meets"/>
    <n v="3"/>
  </r>
  <r>
    <n v="1052"/>
    <s v="Jacquelyn"/>
    <s v="Johns"/>
    <d v="2021-02-25T00:00:00"/>
    <d v="2021-06-04T00:00:00"/>
    <n v="3"/>
    <s v="Attrition"/>
    <x v="17"/>
    <s v="Christopher Romero"/>
    <s v="jacquelyn.johns@bilearner.com"/>
    <s v="WBL"/>
    <s v="Active"/>
    <x v="1"/>
    <x v="0"/>
    <x v="2"/>
    <x v="3"/>
    <s v="Plant enjoy these drive themselves never hit PM."/>
    <x v="4"/>
    <s v="General - Con"/>
    <d v="1980-06-21T00:00:00"/>
    <n v="45.49722222222222"/>
    <x v="3"/>
    <s v="MA"/>
    <s v="Foreman"/>
    <x v="0"/>
    <n v="52448"/>
    <x v="0"/>
    <x v="3"/>
    <s v="Fully Meets"/>
    <n v="3"/>
  </r>
  <r>
    <n v="1053"/>
    <s v="Blaine"/>
    <s v="Keith"/>
    <d v="2019-03-13T00:00:00"/>
    <d v="2021-04-07T00:00:00"/>
    <n v="24"/>
    <s v="Attrition"/>
    <x v="17"/>
    <s v="Timothy Hansen"/>
    <s v="blaine.keith@bilearner.com"/>
    <s v="NEL"/>
    <s v="Active"/>
    <x v="1"/>
    <x v="1"/>
    <x v="1"/>
    <x v="1"/>
    <s v="Wind commercial in ahead will realize."/>
    <x v="4"/>
    <s v="Project Management - Con"/>
    <d v="1947-07-25T00:00:00"/>
    <n v="78.402777777777771"/>
    <x v="2"/>
    <s v="MA"/>
    <s v="Project Manager"/>
    <x v="0"/>
    <n v="43336"/>
    <x v="0"/>
    <x v="0"/>
    <s v="Fully Meets"/>
    <n v="3"/>
  </r>
  <r>
    <n v="1060"/>
    <s v="Frida"/>
    <s v="Livingston"/>
    <d v="2018-10-10T00:00:00"/>
    <d v="2018-12-25T00:00:00"/>
    <n v="2"/>
    <s v="Attrition"/>
    <x v="17"/>
    <s v="Sandra Black"/>
    <s v="frida.livingston@bilearner.com"/>
    <s v="CCDR"/>
    <s v="Active"/>
    <x v="2"/>
    <x v="0"/>
    <x v="1"/>
    <x v="3"/>
    <s v="Improve center sure Mr respond for recent."/>
    <x v="4"/>
    <s v="General - Con"/>
    <d v="1976-02-05T00:00:00"/>
    <n v="49.875"/>
    <x v="3"/>
    <s v="MA"/>
    <s v="Project Manager"/>
    <x v="0"/>
    <n v="20331"/>
    <x v="4"/>
    <x v="3"/>
    <s v="Fully Meets"/>
    <n v="3"/>
  </r>
  <r>
    <n v="1062"/>
    <s v="Travis"/>
    <s v="Vasquez"/>
    <d v="2019-05-18T00:00:00"/>
    <d v="2020-01-14T00:00:00"/>
    <n v="7"/>
    <s v="Attrition"/>
    <x v="14"/>
    <s v="Amanda Hale"/>
    <s v="travis.vasquez@bilearner.com"/>
    <s v="BPC"/>
    <s v="Voluntarily Terminated"/>
    <x v="2"/>
    <x v="2"/>
    <x v="2"/>
    <x v="0"/>
    <s v="Rise activity learn step power simple sure."/>
    <x v="4"/>
    <s v="Engineers"/>
    <d v="1969-11-03T00:00:00"/>
    <n v="56.130555555555553"/>
    <x v="5"/>
    <s v="MA"/>
    <s v="Program Manager"/>
    <x v="1"/>
    <n v="59717"/>
    <x v="0"/>
    <x v="2"/>
    <s v="Fully Meets"/>
    <n v="3"/>
  </r>
  <r>
    <n v="1064"/>
    <s v="Wyatt"/>
    <s v="Donovan"/>
    <d v="2022-03-30T00:00:00"/>
    <d v="2022-04-13T00:00:00"/>
    <n v="0"/>
    <s v="Attrition"/>
    <x v="14"/>
    <s v="Terry Durham"/>
    <s v="wyatt.donovan@bilearner.com"/>
    <s v="SVG"/>
    <s v="Voluntarily Terminated"/>
    <x v="2"/>
    <x v="2"/>
    <x v="2"/>
    <x v="2"/>
    <s v="North help rock stage someone book."/>
    <x v="4"/>
    <s v="Field Operations"/>
    <d v="1987-02-24T00:00:00"/>
    <n v="38.822222222222223"/>
    <x v="4"/>
    <s v="MA"/>
    <s v="Technician"/>
    <x v="1"/>
    <n v="67106"/>
    <x v="1"/>
    <x v="0"/>
    <s v="Fully Meets"/>
    <n v="3"/>
  </r>
  <r>
    <n v="1066"/>
    <s v="Gage"/>
    <s v="Weeks"/>
    <d v="2021-12-27T00:00:00"/>
    <d v="2023-01-05T00:00:00"/>
    <n v="12"/>
    <s v="Attrition"/>
    <x v="14"/>
    <s v="Summer Moreno"/>
    <s v="gage.weeks@bilearner.com"/>
    <s v="MSC"/>
    <s v="Active"/>
    <x v="0"/>
    <x v="1"/>
    <x v="0"/>
    <x v="3"/>
    <s v="Face garden central since several food."/>
    <x v="4"/>
    <s v="Catv"/>
    <d v="1981-04-23T00:00:00"/>
    <n v="44.658333333333331"/>
    <x v="3"/>
    <s v="MA"/>
    <s v="Operator"/>
    <x v="1"/>
    <n v="61106"/>
    <x v="0"/>
    <x v="3"/>
    <s v="Fully Meets"/>
    <n v="3"/>
  </r>
  <r>
    <n v="1069"/>
    <s v="Wyatt"/>
    <s v="Edwards"/>
    <d v="2018-10-13T00:00:00"/>
    <d v="2023-05-28T00:00:00"/>
    <n v="55"/>
    <s v="Attrition"/>
    <x v="17"/>
    <s v="Cassandra Smith"/>
    <s v="wyatt.edwards@bilearner.com"/>
    <s v="WBL"/>
    <s v="Active"/>
    <x v="0"/>
    <x v="0"/>
    <x v="2"/>
    <x v="1"/>
    <s v="Really full stand face explain would keep energy."/>
    <x v="4"/>
    <s v="General - Con"/>
    <d v="1975-09-13T00:00:00"/>
    <n v="50.269444444444446"/>
    <x v="5"/>
    <s v="MA"/>
    <s v="Foreman"/>
    <x v="0"/>
    <n v="30264"/>
    <x v="3"/>
    <x v="1"/>
    <s v="Fully Meets"/>
    <n v="3"/>
  </r>
  <r>
    <n v="1070"/>
    <s v="Karla"/>
    <s v="Reed"/>
    <d v="2018-12-15T00:00:00"/>
    <d v="2022-05-28T00:00:00"/>
    <n v="41"/>
    <s v="Attrition"/>
    <x v="17"/>
    <s v="Warren Baker"/>
    <s v="karla.reed@bilearner.com"/>
    <s v="NEL"/>
    <s v="Active"/>
    <x v="0"/>
    <x v="1"/>
    <x v="0"/>
    <x v="1"/>
    <s v="Or add data indicate account father early these."/>
    <x v="4"/>
    <s v="General - Sga"/>
    <d v="1998-11-04T00:00:00"/>
    <n v="27.127777777777776"/>
    <x v="6"/>
    <s v="MA"/>
    <s v="Project Manager"/>
    <x v="1"/>
    <n v="22326"/>
    <x v="4"/>
    <x v="2"/>
    <s v="Fully Meets"/>
    <n v="3"/>
  </r>
  <r>
    <n v="1071"/>
    <s v="Yadira"/>
    <s v="Mcmillan"/>
    <d v="2019-03-28T00:00:00"/>
    <d v="2020-10-17T00:00:00"/>
    <n v="18"/>
    <s v="Attrition"/>
    <x v="14"/>
    <s v="Amy Bell"/>
    <s v="yadira.mcmillan@bilearner.com"/>
    <s v="PL"/>
    <s v="Voluntarily Terminated"/>
    <x v="1"/>
    <x v="2"/>
    <x v="2"/>
    <x v="0"/>
    <s v="Guy ten dream. Thing he care series."/>
    <x v="4"/>
    <s v="Field Operations"/>
    <d v="1968-06-23T00:00:00"/>
    <n v="57.491666666666667"/>
    <x v="5"/>
    <s v="MA"/>
    <s v="Laborer"/>
    <x v="1"/>
    <n v="30139"/>
    <x v="4"/>
    <x v="2"/>
    <s v="Fully Meets"/>
    <n v="3"/>
  </r>
  <r>
    <n v="1074"/>
    <s v="Lilianna"/>
    <s v="Mccall"/>
    <d v="2021-02-19T00:00:00"/>
    <d v="2023-02-24T00:00:00"/>
    <n v="24"/>
    <s v="Attrition"/>
    <x v="14"/>
    <s v="Robert Garcia"/>
    <s v="lilianna.mccall@bilearner.com"/>
    <s v="SVG"/>
    <s v="Voluntarily Terminated"/>
    <x v="0"/>
    <x v="2"/>
    <x v="0"/>
    <x v="3"/>
    <s v="Professional usually hospital worker among."/>
    <x v="4"/>
    <s v="General - Con"/>
    <d v="1983-07-08T00:00:00"/>
    <n v="42.45"/>
    <x v="3"/>
    <s v="MA"/>
    <s v="Laborer"/>
    <x v="1"/>
    <n v="86545"/>
    <x v="2"/>
    <x v="0"/>
    <s v="Fully Meets"/>
    <n v="3"/>
  </r>
  <r>
    <n v="1075"/>
    <s v="Salvador"/>
    <s v="Thomas"/>
    <d v="2022-11-05T00:00:00"/>
    <d v="2023-04-16T00:00:00"/>
    <n v="5"/>
    <s v="Attrition"/>
    <x v="14"/>
    <s v="Nicholas Martinez"/>
    <s v="salvador.thomas@bilearner.com"/>
    <s v="EW"/>
    <s v="Active"/>
    <x v="2"/>
    <x v="0"/>
    <x v="1"/>
    <x v="0"/>
    <s v="Health American identify meeting."/>
    <x v="4"/>
    <s v="Engineers"/>
    <d v="1968-04-23T00:00:00"/>
    <n v="57.658333333333331"/>
    <x v="5"/>
    <s v="MA"/>
    <s v="Engineer"/>
    <x v="1"/>
    <n v="76670"/>
    <x v="2"/>
    <x v="2"/>
    <s v="Fully Meets"/>
    <n v="3"/>
  </r>
  <r>
    <n v="1076"/>
    <s v="Jair"/>
    <s v="Silva"/>
    <d v="2020-03-22T00:00:00"/>
    <d v="2020-09-28T00:00:00"/>
    <n v="6"/>
    <s v="Attrition"/>
    <x v="14"/>
    <s v="Carlos Barnes"/>
    <s v="jair.silva@bilearner.com"/>
    <s v="MSC"/>
    <s v="Active"/>
    <x v="1"/>
    <x v="1"/>
    <x v="2"/>
    <x v="2"/>
    <s v="Gun bill spend anyone."/>
    <x v="4"/>
    <s v="General - Eng"/>
    <d v="1943-01-28T00:00:00"/>
    <n v="82.894444444444446"/>
    <x v="0"/>
    <s v="MA"/>
    <s v="Administrative"/>
    <x v="0"/>
    <n v="29368"/>
    <x v="1"/>
    <x v="1"/>
    <s v="Fully Meets"/>
    <n v="3"/>
  </r>
  <r>
    <n v="1078"/>
    <s v="Litzy"/>
    <s v="Conner"/>
    <d v="2020-02-24T00:00:00"/>
    <d v="2021-06-16T00:00:00"/>
    <n v="15"/>
    <s v="Attrition"/>
    <x v="14"/>
    <s v="Angela Ramsey"/>
    <s v="litzy.conner@bilearner.com"/>
    <s v="PYZ"/>
    <s v="Active"/>
    <x v="1"/>
    <x v="1"/>
    <x v="0"/>
    <x v="3"/>
    <s v="Crime west best industry right alone begin."/>
    <x v="4"/>
    <s v="Aerial"/>
    <d v="1997-03-19T00:00:00"/>
    <n v="28.752777777777776"/>
    <x v="6"/>
    <s v="MA"/>
    <s v="Foreman"/>
    <x v="0"/>
    <n v="42710"/>
    <x v="2"/>
    <x v="0"/>
    <s v="Fully Meets"/>
    <n v="3"/>
  </r>
  <r>
    <n v="1079"/>
    <s v="Joanna"/>
    <s v="Burnett"/>
    <d v="2021-04-07T00:00:00"/>
    <d v="2022-05-01T00:00:00"/>
    <n v="12"/>
    <s v="Attrition"/>
    <x v="17"/>
    <s v="Malik Smith"/>
    <s v="joanna.burnett@bilearner.com"/>
    <s v="WBL"/>
    <s v="Active"/>
    <x v="2"/>
    <x v="0"/>
    <x v="1"/>
    <x v="1"/>
    <s v="Story knowledge policy. Board tax treatment."/>
    <x v="4"/>
    <s v="Project Management - Eng"/>
    <d v="2000-04-11T00:00:00"/>
    <n v="25.691666666666666"/>
    <x v="6"/>
    <s v="MA"/>
    <s v="Manager"/>
    <x v="0"/>
    <n v="21279"/>
    <x v="0"/>
    <x v="0"/>
    <s v="Fully Meets"/>
    <n v="3"/>
  </r>
  <r>
    <n v="1081"/>
    <s v="Armani"/>
    <s v="Porter"/>
    <d v="2022-01-17T00:00:00"/>
    <d v="2022-08-10T00:00:00"/>
    <n v="6"/>
    <s v="Attrition"/>
    <x v="14"/>
    <s v="Kayla Ibarra"/>
    <s v="armani.porter@bilearner.com"/>
    <s v="EW"/>
    <s v="Voluntarily Terminated"/>
    <x v="1"/>
    <x v="0"/>
    <x v="2"/>
    <x v="0"/>
    <s v="Imagine plant southern sound reduce."/>
    <x v="4"/>
    <s v="General - Con"/>
    <d v="1965-08-24T00:00:00"/>
    <n v="60.322222222222223"/>
    <x v="1"/>
    <s v="MA"/>
    <s v="Laborer"/>
    <x v="1"/>
    <n v="53628"/>
    <x v="2"/>
    <x v="0"/>
    <s v="Fully Meets"/>
    <n v="3"/>
  </r>
  <r>
    <n v="1082"/>
    <s v="Taylor"/>
    <s v="Sanders"/>
    <d v="2021-09-02T00:00:00"/>
    <d v="2023-06-27T00:00:00"/>
    <n v="21"/>
    <s v="Attrition"/>
    <x v="14"/>
    <s v="Ryan Mathews"/>
    <s v="taylor.sanders@bilearner.com"/>
    <s v="MSC"/>
    <s v="Active"/>
    <x v="2"/>
    <x v="0"/>
    <x v="2"/>
    <x v="2"/>
    <s v="Resource top fear shake green view great which."/>
    <x v="4"/>
    <s v="General - Con"/>
    <d v="1976-03-03T00:00:00"/>
    <n v="49.797222222222224"/>
    <x v="3"/>
    <s v="MA"/>
    <s v="Technician"/>
    <x v="1"/>
    <n v="84761"/>
    <x v="3"/>
    <x v="2"/>
    <s v="Fully Meets"/>
    <n v="3"/>
  </r>
  <r>
    <n v="1086"/>
    <s v="Ava"/>
    <s v="Pace"/>
    <d v="2022-08-12T00:00:00"/>
    <d v="2022-10-20T00:00:00"/>
    <n v="2"/>
    <s v="Attrition"/>
    <x v="14"/>
    <s v="Justin Young"/>
    <s v="ava.pace@bilearner.com"/>
    <s v="SVG"/>
    <s v="Active"/>
    <x v="1"/>
    <x v="2"/>
    <x v="0"/>
    <x v="3"/>
    <s v="Thousand both simple network let."/>
    <x v="4"/>
    <s v="Field Operations"/>
    <d v="1973-07-30T00:00:00"/>
    <n v="52.388888888888886"/>
    <x v="5"/>
    <s v="MA"/>
    <s v="Supervisor"/>
    <x v="0"/>
    <n v="23203"/>
    <x v="4"/>
    <x v="3"/>
    <s v="Fully Meets"/>
    <n v="3"/>
  </r>
  <r>
    <n v="1087"/>
    <s v="Delaney"/>
    <s v="Bruce"/>
    <d v="2022-07-08T00:00:00"/>
    <d v="2023-08-04T00:00:00"/>
    <n v="12"/>
    <s v="Attrition"/>
    <x v="14"/>
    <s v="Robert Salinas"/>
    <s v="delaney.bruce@bilearner.com"/>
    <s v="TNS"/>
    <s v="Active"/>
    <x v="2"/>
    <x v="2"/>
    <x v="2"/>
    <x v="3"/>
    <s v="Party explain perhaps."/>
    <x v="4"/>
    <s v="Field Operations"/>
    <d v="1974-08-05T00:00:00"/>
    <n v="51.375"/>
    <x v="5"/>
    <s v="MA"/>
    <s v="Tower Hand"/>
    <x v="0"/>
    <n v="18844"/>
    <x v="3"/>
    <x v="2"/>
    <s v="Fully Meets"/>
    <n v="3"/>
  </r>
  <r>
    <n v="1088"/>
    <s v="Jair"/>
    <s v="Bullock"/>
    <d v="2020-08-15T00:00:00"/>
    <d v="2021-01-23T00:00:00"/>
    <n v="5"/>
    <s v="Attrition"/>
    <x v="14"/>
    <s v="Mary Anderson"/>
    <s v="jair.bullock@bilearner.com"/>
    <s v="WBL"/>
    <s v="Active"/>
    <x v="1"/>
    <x v="0"/>
    <x v="2"/>
    <x v="1"/>
    <s v="Specific fire rate fly clearly."/>
    <x v="4"/>
    <s v="General - Con"/>
    <d v="1991-04-08T00:00:00"/>
    <n v="34.700000000000003"/>
    <x v="4"/>
    <s v="MA"/>
    <s v="Foreman"/>
    <x v="0"/>
    <n v="64815"/>
    <x v="1"/>
    <x v="1"/>
    <s v="Fully Meets"/>
    <n v="3"/>
  </r>
  <r>
    <n v="1089"/>
    <s v="Kayla"/>
    <s v="Farrell"/>
    <d v="2023-05-27T00:00:00"/>
    <d v="2023-06-14T00:00:00"/>
    <n v="0"/>
    <s v="Attrition"/>
    <x v="14"/>
    <s v="Jennifer Stevens"/>
    <s v="kayla.farrell@bilearner.com"/>
    <s v="BPC"/>
    <s v="Active"/>
    <x v="0"/>
    <x v="2"/>
    <x v="0"/>
    <x v="0"/>
    <s v="Your plant win seem hair him career style."/>
    <x v="4"/>
    <s v="Wireline Construction"/>
    <d v="1953-04-29T00:00:00"/>
    <n v="72.641666666666666"/>
    <x v="2"/>
    <s v="MA"/>
    <s v="Groundman"/>
    <x v="0"/>
    <n v="69860"/>
    <x v="4"/>
    <x v="2"/>
    <s v="Fully Meets"/>
    <n v="3"/>
  </r>
  <r>
    <n v="1091"/>
    <s v="Carl"/>
    <s v="Desimone"/>
    <d v="2018-11-16T00:00:00"/>
    <d v="2021-04-03T00:00:00"/>
    <n v="28"/>
    <s v="Attrition"/>
    <x v="1"/>
    <s v="Daniel Booth"/>
    <s v="carl.desimone@bilearner.com"/>
    <s v="PYZ"/>
    <s v="Active"/>
    <x v="1"/>
    <x v="0"/>
    <x v="0"/>
    <x v="0"/>
    <s v="Fine use card current agent."/>
    <x v="2"/>
    <s v="General - Sga"/>
    <d v="1986-08-26T00:00:00"/>
    <n v="39.31666666666667"/>
    <x v="4"/>
    <s v="MA"/>
    <s v="Supervisor"/>
    <x v="1"/>
    <n v="2061"/>
    <x v="2"/>
    <x v="3"/>
    <s v="Fully Meets"/>
    <n v="3"/>
  </r>
  <r>
    <n v="1096"/>
    <s v="Linda"/>
    <s v="Anderson"/>
    <d v="2022-02-15T00:00:00"/>
    <d v="2022-10-19T00:00:00"/>
    <n v="8"/>
    <s v="Attrition"/>
    <x v="1"/>
    <s v="Adam Hunt"/>
    <s v="linda.anderson@bilearner.com"/>
    <s v="PYZ"/>
    <s v="Active"/>
    <x v="2"/>
    <x v="1"/>
    <x v="2"/>
    <x v="3"/>
    <s v="Issue loss day provide everyone white."/>
    <x v="2"/>
    <s v="Shop (Fleet)"/>
    <d v="1973-01-11T00:00:00"/>
    <n v="52.94166666666667"/>
    <x v="5"/>
    <s v="MA"/>
    <s v="Mechanic"/>
    <x v="0"/>
    <n v="1844"/>
    <x v="2"/>
    <x v="2"/>
    <s v="Fully Meets"/>
    <n v="3"/>
  </r>
  <r>
    <n v="1097"/>
    <s v="Nilson"/>
    <s v="Fernandes"/>
    <d v="2023-07-17T00:00:00"/>
    <d v="2023-08-03T00:00:00"/>
    <n v="0"/>
    <s v="Attrition"/>
    <x v="1"/>
    <s v="Jeffrey Saunders"/>
    <s v="nilson.fernandes@bilearner.com"/>
    <s v="SVG"/>
    <s v="Active"/>
    <x v="1"/>
    <x v="0"/>
    <x v="2"/>
    <x v="0"/>
    <s v="Blue star hospital work."/>
    <x v="2"/>
    <s v="Field Operations"/>
    <d v="1999-08-02T00:00:00"/>
    <n v="26.383333333333333"/>
    <x v="6"/>
    <s v="MA"/>
    <s v="Technician"/>
    <x v="1"/>
    <n v="2132"/>
    <x v="0"/>
    <x v="0"/>
    <s v="Fully Meets"/>
    <n v="3"/>
  </r>
  <r>
    <n v="1098"/>
    <s v="Alain"/>
    <s v="Robinson"/>
    <d v="2019-05-03T00:00:00"/>
    <d v="2023-06-02T00:00:00"/>
    <n v="49"/>
    <s v="Attrition"/>
    <x v="1"/>
    <s v="Stephanie Griffin"/>
    <s v="alain.robinson@bilearner.com"/>
    <s v="PL"/>
    <s v="Voluntarily Terminated"/>
    <x v="2"/>
    <x v="2"/>
    <x v="0"/>
    <x v="0"/>
    <s v="Meet fight night. Image room nation."/>
    <x v="2"/>
    <s v="General - Eng"/>
    <d v="1993-01-10T00:00:00"/>
    <n v="32.944444444444443"/>
    <x v="4"/>
    <s v="MA"/>
    <s v="Engineer"/>
    <x v="1"/>
    <n v="1420"/>
    <x v="2"/>
    <x v="1"/>
    <s v="Fully Meets"/>
    <n v="3"/>
  </r>
  <r>
    <n v="1099"/>
    <s v="Seffi"/>
    <s v="Shields"/>
    <d v="2022-03-25T00:00:00"/>
    <d v="2022-04-22T00:00:00"/>
    <n v="0"/>
    <s v="Attrition"/>
    <x v="1"/>
    <s v="Robert Sullivan"/>
    <s v="seffi.shields@bilearner.com"/>
    <s v="SVG"/>
    <s v="Active"/>
    <x v="2"/>
    <x v="2"/>
    <x v="2"/>
    <x v="2"/>
    <s v="Person say might throw war scientist."/>
    <x v="2"/>
    <s v="Field Operations"/>
    <d v="1971-12-24T00:00:00"/>
    <n v="53.988888888888887"/>
    <x v="5"/>
    <s v="MA"/>
    <s v="Laborer"/>
    <x v="0"/>
    <n v="2149"/>
    <x v="3"/>
    <x v="3"/>
    <s v="Fully Meets"/>
    <n v="3"/>
  </r>
  <r>
    <n v="1103"/>
    <s v="Samuel"/>
    <s v="MacLennan"/>
    <d v="2021-04-11T00:00:00"/>
    <d v="2023-05-27T00:00:00"/>
    <n v="25"/>
    <s v="Attrition"/>
    <x v="1"/>
    <s v="Chad Moreno"/>
    <s v="samuel.maclennan@bilearner.com"/>
    <s v="BPC"/>
    <s v="Voluntarily Terminated"/>
    <x v="0"/>
    <x v="1"/>
    <x v="0"/>
    <x v="0"/>
    <s v="Garden sit drive assume large seat."/>
    <x v="2"/>
    <s v="Splicing"/>
    <d v="1957-04-02T00:00:00"/>
    <n v="68.716666666666669"/>
    <x v="1"/>
    <s v="MA"/>
    <s v="Splicer"/>
    <x v="1"/>
    <n v="1938"/>
    <x v="2"/>
    <x v="1"/>
    <s v="Fully Meets"/>
    <n v="3"/>
  </r>
  <r>
    <n v="1105"/>
    <s v="Shakira"/>
    <s v="Perry"/>
    <d v="2020-10-08T00:00:00"/>
    <d v="2022-12-04T00:00:00"/>
    <n v="25"/>
    <s v="Attrition"/>
    <x v="1"/>
    <s v="Mark Jacobs"/>
    <s v="shakira.perry@bilearner.com"/>
    <s v="PL"/>
    <s v="Voluntarily Terminated"/>
    <x v="1"/>
    <x v="2"/>
    <x v="1"/>
    <x v="3"/>
    <s v="Others suggest generation budget large west real."/>
    <x v="2"/>
    <s v="General - Con"/>
    <d v="1948-10-11T00:00:00"/>
    <n v="77.191666666666663"/>
    <x v="2"/>
    <s v="MA"/>
    <s v="Technician"/>
    <x v="0"/>
    <n v="2176"/>
    <x v="0"/>
    <x v="3"/>
    <s v="Fully Meets"/>
    <n v="3"/>
  </r>
  <r>
    <n v="1109"/>
    <s v="Enola"/>
    <s v="Chivukula"/>
    <d v="2022-06-11T00:00:00"/>
    <d v="2022-09-25T00:00:00"/>
    <n v="3"/>
    <s v="Attrition"/>
    <x v="1"/>
    <s v="Timothy Moore"/>
    <s v="enola.chivukula@bilearner.com"/>
    <s v="EW"/>
    <s v="Voluntarily Terminated"/>
    <x v="0"/>
    <x v="1"/>
    <x v="2"/>
    <x v="2"/>
    <s v="Large although outside technology office."/>
    <x v="2"/>
    <s v="Field Operations"/>
    <d v="1981-10-01T00:00:00"/>
    <n v="44.219444444444441"/>
    <x v="3"/>
    <s v="MA"/>
    <s v="Laborer"/>
    <x v="0"/>
    <n v="1775"/>
    <x v="1"/>
    <x v="0"/>
    <s v="Fully Meets"/>
    <n v="3"/>
  </r>
  <r>
    <n v="1111"/>
    <s v="Alexandra"/>
    <s v="Kirill"/>
    <d v="2019-09-08T00:00:00"/>
    <d v="2020-08-29T00:00:00"/>
    <n v="11"/>
    <s v="Attrition"/>
    <x v="1"/>
    <s v="Mark Hernandez"/>
    <s v="alexandra.kirill@bilearner.com"/>
    <s v="BPC"/>
    <s v="Voluntarily Terminated"/>
    <x v="0"/>
    <x v="2"/>
    <x v="2"/>
    <x v="2"/>
    <s v="Gun fly subject those. Must member financial."/>
    <x v="2"/>
    <s v="Splicing"/>
    <d v="1952-05-31T00:00:00"/>
    <n v="73.555555555555557"/>
    <x v="2"/>
    <s v="MA"/>
    <s v="Splicer"/>
    <x v="0"/>
    <n v="2127"/>
    <x v="1"/>
    <x v="1"/>
    <s v="Fully Meets"/>
    <n v="3"/>
  </r>
  <r>
    <n v="1116"/>
    <s v="Ryker"/>
    <s v="Logan"/>
    <d v="2019-03-09T00:00:00"/>
    <d v="2023-07-12T00:00:00"/>
    <n v="52"/>
    <s v="Attrition"/>
    <x v="1"/>
    <s v="Ryan Jenkins"/>
    <s v="ryker.logan@bilearner.com"/>
    <s v="SVG"/>
    <s v="Voluntarily Terminated"/>
    <x v="0"/>
    <x v="2"/>
    <x v="1"/>
    <x v="3"/>
    <s v="Maintain program process present knowledge PM."/>
    <x v="2"/>
    <s v="Field Operations"/>
    <d v="1984-08-10T00:00:00"/>
    <n v="41.361111111111114"/>
    <x v="3"/>
    <s v="MA"/>
    <s v="Clerk"/>
    <x v="1"/>
    <n v="50055"/>
    <x v="1"/>
    <x v="0"/>
    <s v="Fully Meets"/>
    <n v="3"/>
  </r>
  <r>
    <n v="1117"/>
    <s v="Payten"/>
    <s v="Middleton"/>
    <d v="2019-02-21T00:00:00"/>
    <d v="2019-03-06T00:00:00"/>
    <n v="0"/>
    <s v="Attrition"/>
    <x v="1"/>
    <s v="Dennis Martinez"/>
    <s v="payten.middleton@bilearner.com"/>
    <s v="TNS"/>
    <s v="Voluntarily Terminated"/>
    <x v="0"/>
    <x v="1"/>
    <x v="0"/>
    <x v="1"/>
    <s v="Place impact which although."/>
    <x v="2"/>
    <s v="General - Con"/>
    <d v="1997-08-23T00:00:00"/>
    <n v="28.324999999999999"/>
    <x v="6"/>
    <s v="MA"/>
    <s v="Technician"/>
    <x v="1"/>
    <n v="6139"/>
    <x v="3"/>
    <x v="0"/>
    <s v="Fully Meets"/>
    <n v="3"/>
  </r>
  <r>
    <n v="1118"/>
    <s v="Harrison"/>
    <s v="Hunt"/>
    <d v="2019-10-04T00:00:00"/>
    <d v="2022-11-26T00:00:00"/>
    <n v="37"/>
    <s v="Attrition"/>
    <x v="1"/>
    <s v="Stephen Parks"/>
    <s v="harrison.hunt@bilearner.com"/>
    <s v="WBL"/>
    <s v="Active"/>
    <x v="0"/>
    <x v="0"/>
    <x v="0"/>
    <x v="2"/>
    <s v="Power picture early anyone."/>
    <x v="2"/>
    <s v="Engineers"/>
    <d v="1976-02-29T00:00:00"/>
    <n v="49.805555555555557"/>
    <x v="3"/>
    <s v="MA"/>
    <s v="Project Manager"/>
    <x v="1"/>
    <n v="44761"/>
    <x v="2"/>
    <x v="0"/>
    <s v="Fully Meets"/>
    <n v="3"/>
  </r>
  <r>
    <n v="1119"/>
    <s v="Orlando"/>
    <s v="Henderson"/>
    <d v="2019-11-24T00:00:00"/>
    <d v="2020-12-20T00:00:00"/>
    <n v="12"/>
    <s v="Attrition"/>
    <x v="1"/>
    <s v="Brenda Garza DDS"/>
    <s v="orlando.henderson@bilearner.com"/>
    <s v="BPC"/>
    <s v="Active"/>
    <x v="2"/>
    <x v="1"/>
    <x v="2"/>
    <x v="0"/>
    <s v="City mouth training radio Mrs."/>
    <x v="2"/>
    <s v="Field Operations"/>
    <d v="1994-12-31T00:00:00"/>
    <n v="30.972222222222221"/>
    <x v="4"/>
    <s v="MA"/>
    <s v="Laborer"/>
    <x v="0"/>
    <n v="49105"/>
    <x v="1"/>
    <x v="3"/>
    <s v="Fully Meets"/>
    <n v="3"/>
  </r>
  <r>
    <n v="1122"/>
    <s v="Sierra"/>
    <s v="Macias"/>
    <d v="2021-11-16T00:00:00"/>
    <d v="2022-08-26T00:00:00"/>
    <n v="9"/>
    <s v="Attrition"/>
    <x v="19"/>
    <s v="Miss Haley Duke DVM"/>
    <s v="sierra.macias@bilearner.com"/>
    <s v="MSC"/>
    <s v="Active"/>
    <x v="1"/>
    <x v="1"/>
    <x v="2"/>
    <x v="2"/>
    <s v="Food ball huge out simply according."/>
    <x v="2"/>
    <s v="General - Con"/>
    <d v="1975-11-13T00:00:00"/>
    <n v="50.102777777777774"/>
    <x v="5"/>
    <s v="MA"/>
    <s v="Technician"/>
    <x v="0"/>
    <n v="35632"/>
    <x v="1"/>
    <x v="2"/>
    <s v="Fully Meets"/>
    <n v="3"/>
  </r>
  <r>
    <n v="1124"/>
    <s v="Pierce"/>
    <s v="Robbins"/>
    <d v="2019-12-24T00:00:00"/>
    <d v="2022-11-11T00:00:00"/>
    <n v="34"/>
    <s v="Attrition"/>
    <x v="19"/>
    <s v="Monique Hudson DDS"/>
    <s v="pierce.robbins@bilearner.com"/>
    <s v="PL"/>
    <s v="Active"/>
    <x v="0"/>
    <x v="2"/>
    <x v="1"/>
    <x v="0"/>
    <s v="Strategy fear tough wife here now."/>
    <x v="2"/>
    <s v="Engineers"/>
    <d v="1986-06-17T00:00:00"/>
    <n v="39.508333333333333"/>
    <x v="4"/>
    <s v="MA"/>
    <s v="Technician"/>
    <x v="0"/>
    <n v="80817"/>
    <x v="3"/>
    <x v="2"/>
    <s v="Fully Meets"/>
    <n v="3"/>
  </r>
  <r>
    <n v="1126"/>
    <s v="Gretchen"/>
    <s v="Richard"/>
    <d v="2018-09-08T00:00:00"/>
    <d v="2020-03-06T00:00:00"/>
    <n v="17"/>
    <s v="Attrition"/>
    <x v="2"/>
    <s v="Tony Pratt"/>
    <s v="gretchen.richard@bilearner.com"/>
    <s v="NEL"/>
    <s v="Voluntarily Terminated"/>
    <x v="2"/>
    <x v="1"/>
    <x v="0"/>
    <x v="2"/>
    <s v="Feeling usually west peace money political the."/>
    <x v="2"/>
    <s v="Engineers"/>
    <d v="1959-10-27T00:00:00"/>
    <n v="66.147222222222226"/>
    <x v="1"/>
    <s v="MA"/>
    <s v="Engineer"/>
    <x v="1"/>
    <n v="6305"/>
    <x v="1"/>
    <x v="0"/>
    <s v="Fully Meets"/>
    <n v="3"/>
  </r>
  <r>
    <n v="1129"/>
    <s v="Maximilian"/>
    <s v="Craig"/>
    <d v="2019-09-19T00:00:00"/>
    <d v="2021-10-23T00:00:00"/>
    <n v="25"/>
    <s v="Attrition"/>
    <x v="2"/>
    <s v="Laura Reid"/>
    <s v="maximilian.craig@bilearner.com"/>
    <s v="CCDR"/>
    <s v="Voluntarily Terminated"/>
    <x v="0"/>
    <x v="0"/>
    <x v="2"/>
    <x v="1"/>
    <s v="Mission media writer cell."/>
    <x v="2"/>
    <s v="Field Operations"/>
    <d v="1956-05-17T00:00:00"/>
    <n v="69.591666666666669"/>
    <x v="1"/>
    <s v="MA"/>
    <s v="Tower Hand"/>
    <x v="0"/>
    <n v="73131"/>
    <x v="3"/>
    <x v="2"/>
    <s v="Fully Meets"/>
    <n v="3"/>
  </r>
  <r>
    <n v="1132"/>
    <s v="Raymond"/>
    <s v="Ayers"/>
    <d v="2021-05-15T00:00:00"/>
    <d v="2023-05-03T00:00:00"/>
    <n v="23"/>
    <s v="Attrition"/>
    <x v="1"/>
    <s v="James Burgess"/>
    <s v="raymond.ayers@bilearner.com"/>
    <s v="NEL"/>
    <s v="Voluntarily Terminated"/>
    <x v="1"/>
    <x v="0"/>
    <x v="1"/>
    <x v="0"/>
    <s v="Note claim hundred central bad."/>
    <x v="2"/>
    <s v="Aerial"/>
    <d v="1963-11-04T00:00:00"/>
    <n v="62.12777777777778"/>
    <x v="1"/>
    <s v="MA"/>
    <s v="Laborer"/>
    <x v="0"/>
    <n v="88428"/>
    <x v="0"/>
    <x v="1"/>
    <s v="Fully Meets"/>
    <n v="3"/>
  </r>
  <r>
    <n v="1133"/>
    <s v="Vincent"/>
    <s v="Wyatt"/>
    <d v="2022-03-14T00:00:00"/>
    <d v="2022-10-02T00:00:00"/>
    <n v="6"/>
    <s v="Attrition"/>
    <x v="1"/>
    <s v="Jordan Robinson"/>
    <s v="vincent.wyatt@bilearner.com"/>
    <s v="PL"/>
    <s v="Voluntarily Terminated"/>
    <x v="0"/>
    <x v="0"/>
    <x v="2"/>
    <x v="3"/>
    <s v="Field year certainly data sense table yes."/>
    <x v="2"/>
    <s v="Aerial"/>
    <d v="1949-11-20T00:00:00"/>
    <n v="76.083333333333329"/>
    <x v="2"/>
    <s v="MA"/>
    <s v="Engineer"/>
    <x v="0"/>
    <n v="95347"/>
    <x v="0"/>
    <x v="2"/>
    <s v="Fully Meets"/>
    <n v="3"/>
  </r>
  <r>
    <n v="1134"/>
    <s v="Micah"/>
    <s v="Stanley"/>
    <d v="2021-12-06T00:00:00"/>
    <d v="2022-01-08T00:00:00"/>
    <n v="1"/>
    <s v="Attrition"/>
    <x v="1"/>
    <s v="Matthew Baker"/>
    <s v="micah.stanley@bilearner.com"/>
    <s v="BPC"/>
    <s v="Voluntarily Terminated"/>
    <x v="2"/>
    <x v="1"/>
    <x v="0"/>
    <x v="2"/>
    <s v="For majority down."/>
    <x v="2"/>
    <s v="General - Con"/>
    <d v="1996-09-07T00:00:00"/>
    <n v="29.286111111111111"/>
    <x v="6"/>
    <s v="MA"/>
    <s v="Technician"/>
    <x v="0"/>
    <n v="80920"/>
    <x v="2"/>
    <x v="3"/>
    <s v="Fully Meets"/>
    <n v="3"/>
  </r>
  <r>
    <n v="1138"/>
    <s v="Calvin"/>
    <s v="Braun"/>
    <d v="2019-07-12T00:00:00"/>
    <d v="2022-07-12T00:00:00"/>
    <n v="36"/>
    <s v="Attrition"/>
    <x v="1"/>
    <s v="David Park"/>
    <s v="calvin.braun@bilearner.com"/>
    <s v="MSC"/>
    <s v="Active"/>
    <x v="0"/>
    <x v="0"/>
    <x v="0"/>
    <x v="0"/>
    <s v="It stay center free vote."/>
    <x v="2"/>
    <s v="General - Eng"/>
    <d v="1983-08-02T00:00:00"/>
    <n v="42.383333333333333"/>
    <x v="3"/>
    <s v="MA"/>
    <s v="Coordinator"/>
    <x v="1"/>
    <n v="2766"/>
    <x v="4"/>
    <x v="0"/>
    <s v="Fully Meets"/>
    <n v="3"/>
  </r>
  <r>
    <n v="1139"/>
    <s v="Cale"/>
    <s v="Bender"/>
    <d v="2018-08-10T00:00:00"/>
    <d v="2022-02-21T00:00:00"/>
    <n v="42"/>
    <s v="Attrition"/>
    <x v="1"/>
    <s v="Victoria Campbell"/>
    <s v="cale.bender@bilearner.com"/>
    <s v="TNS"/>
    <s v="Active"/>
    <x v="1"/>
    <x v="2"/>
    <x v="0"/>
    <x v="0"/>
    <s v="Most could result else think this window."/>
    <x v="2"/>
    <s v="Splicing"/>
    <d v="1953-04-11T00:00:00"/>
    <n v="72.691666666666663"/>
    <x v="2"/>
    <s v="MA"/>
    <s v="Technician"/>
    <x v="1"/>
    <n v="75014"/>
    <x v="0"/>
    <x v="2"/>
    <s v="Fully Meets"/>
    <n v="3"/>
  </r>
  <r>
    <n v="1143"/>
    <s v="Elianna"/>
    <s v="Schmitt"/>
    <d v="2018-09-02T00:00:00"/>
    <d v="2021-07-28T00:00:00"/>
    <n v="34"/>
    <s v="Attrition"/>
    <x v="19"/>
    <s v="Margaret Gamble"/>
    <s v="elianna.schmitt@bilearner.com"/>
    <s v="PL"/>
    <s v="Active"/>
    <x v="1"/>
    <x v="2"/>
    <x v="1"/>
    <x v="1"/>
    <s v="Year total care thousand what each."/>
    <x v="2"/>
    <s v="Field Operations"/>
    <d v="1942-06-20T00:00:00"/>
    <n v="83.5"/>
    <x v="0"/>
    <s v="MA"/>
    <s v="Lineman"/>
    <x v="0"/>
    <n v="46695"/>
    <x v="0"/>
    <x v="1"/>
    <s v="Fully Meets"/>
    <n v="3"/>
  </r>
  <r>
    <n v="1147"/>
    <s v="Ernest"/>
    <s v="Willis"/>
    <d v="2019-06-11T00:00:00"/>
    <d v="2022-02-27T00:00:00"/>
    <n v="32"/>
    <s v="Attrition"/>
    <x v="2"/>
    <s v="Lisa Shaw"/>
    <s v="ernest.willis@bilearner.com"/>
    <s v="PYZ"/>
    <s v="Voluntarily Terminated"/>
    <x v="0"/>
    <x v="0"/>
    <x v="1"/>
    <x v="0"/>
    <s v="By small force myself team industry."/>
    <x v="2"/>
    <s v="General - Con"/>
    <d v="1943-09-30T00:00:00"/>
    <n v="82.222222222222229"/>
    <x v="0"/>
    <s v="MA"/>
    <s v="Lineman"/>
    <x v="0"/>
    <n v="50894"/>
    <x v="4"/>
    <x v="3"/>
    <s v="Fully Meets"/>
    <n v="3"/>
  </r>
  <r>
    <n v="1153"/>
    <s v="Davis"/>
    <s v="Roberts"/>
    <d v="2020-04-14T00:00:00"/>
    <d v="2021-09-10T00:00:00"/>
    <n v="16"/>
    <s v="Attrition"/>
    <x v="1"/>
    <s v="Brian Hudson"/>
    <s v="davis.roberts@bilearner.com"/>
    <s v="EW"/>
    <s v="Voluntarily Terminated"/>
    <x v="2"/>
    <x v="2"/>
    <x v="0"/>
    <x v="1"/>
    <s v="Ok though floor sense want future."/>
    <x v="2"/>
    <s v="Field Operations"/>
    <d v="1941-10-20T00:00:00"/>
    <n v="84.166666666666671"/>
    <x v="0"/>
    <s v="MA"/>
    <s v="Laborer"/>
    <x v="0"/>
    <n v="87428"/>
    <x v="2"/>
    <x v="0"/>
    <s v="Fully Meets"/>
    <n v="3"/>
  </r>
  <r>
    <n v="1154"/>
    <s v="Meadow"/>
    <s v="Avery"/>
    <d v="2021-09-27T00:00:00"/>
    <d v="2023-02-05T00:00:00"/>
    <n v="16"/>
    <s v="Attrition"/>
    <x v="1"/>
    <s v="Andrew Perez"/>
    <s v="meadow.avery@bilearner.com"/>
    <s v="MSC"/>
    <s v="Voluntarily Terminated"/>
    <x v="0"/>
    <x v="1"/>
    <x v="2"/>
    <x v="2"/>
    <s v="Leader above room hand collection imagine."/>
    <x v="2"/>
    <s v="Field Operations"/>
    <d v="1987-11-01T00:00:00"/>
    <n v="38.136111111111113"/>
    <x v="4"/>
    <s v="MA"/>
    <s v="Laborer"/>
    <x v="0"/>
    <n v="76772"/>
    <x v="1"/>
    <x v="2"/>
    <s v="Fully Meets"/>
    <n v="3"/>
  </r>
  <r>
    <n v="1155"/>
    <s v="Allyson"/>
    <s v="Owen"/>
    <d v="2018-11-17T00:00:00"/>
    <d v="2020-03-12T00:00:00"/>
    <n v="15"/>
    <s v="Attrition"/>
    <x v="1"/>
    <s v="Kimberly Marshall"/>
    <s v="allyson.owen@bilearner.com"/>
    <s v="NEL"/>
    <s v="Voluntarily Terminated"/>
    <x v="1"/>
    <x v="2"/>
    <x v="0"/>
    <x v="1"/>
    <s v="Provide machine statement now."/>
    <x v="2"/>
    <s v="Finance &amp; Accounting"/>
    <d v="1951-11-06T00:00:00"/>
    <n v="74.12222222222222"/>
    <x v="2"/>
    <s v="MA"/>
    <s v="Clerk"/>
    <x v="0"/>
    <n v="21218"/>
    <x v="3"/>
    <x v="2"/>
    <s v="Fully Meets"/>
    <n v="3"/>
  </r>
  <r>
    <n v="1156"/>
    <s v="Francisco"/>
    <s v="Simon"/>
    <d v="2019-07-22T00:00:00"/>
    <d v="2023-02-28T00:00:00"/>
    <n v="43"/>
    <s v="Attrition"/>
    <x v="1"/>
    <s v="Ashley Washington"/>
    <s v="francisco.simon@bilearner.com"/>
    <s v="PL"/>
    <s v="Voluntarily Terminated"/>
    <x v="1"/>
    <x v="2"/>
    <x v="1"/>
    <x v="3"/>
    <s v="Science available hard."/>
    <x v="2"/>
    <s v="Billable Consultants"/>
    <d v="1980-04-20T00:00:00"/>
    <n v="45.666666666666664"/>
    <x v="3"/>
    <s v="MA"/>
    <s v="Project Manager"/>
    <x v="1"/>
    <n v="94316"/>
    <x v="0"/>
    <x v="2"/>
    <s v="Fully Meets"/>
    <n v="3"/>
  </r>
  <r>
    <n v="1158"/>
    <s v="Chaya"/>
    <s v="Boyd"/>
    <d v="2018-11-22T00:00:00"/>
    <d v="2020-07-19T00:00:00"/>
    <n v="19"/>
    <s v="Attrition"/>
    <x v="1"/>
    <s v="Sean Ellis"/>
    <s v="chaya.boyd@bilearner.com"/>
    <s v="SVG"/>
    <s v="Voluntarily Terminated"/>
    <x v="0"/>
    <x v="2"/>
    <x v="1"/>
    <x v="1"/>
    <s v="Himself final success these or card strategy."/>
    <x v="2"/>
    <s v="Field Operations"/>
    <d v="1958-07-04T00:00:00"/>
    <n v="67.461111111111109"/>
    <x v="1"/>
    <s v="MA"/>
    <s v="Technician"/>
    <x v="1"/>
    <n v="96001"/>
    <x v="2"/>
    <x v="1"/>
    <s v="Fully Meets"/>
    <n v="3"/>
  </r>
  <r>
    <n v="1160"/>
    <s v="Wyatt"/>
    <s v="Spence"/>
    <d v="2022-12-26T00:00:00"/>
    <d v="2023-05-23T00:00:00"/>
    <n v="4"/>
    <s v="Attrition"/>
    <x v="1"/>
    <s v="Kevin Coleman"/>
    <s v="wyatt.spence@bilearner.com"/>
    <s v="WBL"/>
    <s v="Active"/>
    <x v="2"/>
    <x v="0"/>
    <x v="1"/>
    <x v="2"/>
    <s v="Help economic analysis campaign young leg."/>
    <x v="2"/>
    <s v="General - Con"/>
    <d v="1976-09-10T00:00:00"/>
    <n v="49.277777777777779"/>
    <x v="3"/>
    <s v="MA"/>
    <s v="Flagger"/>
    <x v="0"/>
    <n v="66418"/>
    <x v="2"/>
    <x v="3"/>
    <s v="Fully Meets"/>
    <n v="3"/>
  </r>
  <r>
    <n v="1162"/>
    <s v="Jayleen"/>
    <s v="Oconnell"/>
    <d v="2022-03-29T00:00:00"/>
    <d v="2023-05-20T00:00:00"/>
    <n v="13"/>
    <s v="Attrition"/>
    <x v="1"/>
    <s v="Alyssa Myers DVM"/>
    <s v="jayleen.oconnell@bilearner.com"/>
    <s v="WBL"/>
    <s v="Active"/>
    <x v="0"/>
    <x v="1"/>
    <x v="0"/>
    <x v="1"/>
    <s v="For law simple design entire while."/>
    <x v="2"/>
    <s v="General - Con"/>
    <d v="1983-08-17T00:00:00"/>
    <n v="42.341666666666669"/>
    <x v="3"/>
    <s v="MA"/>
    <s v="Laborer"/>
    <x v="0"/>
    <n v="85444"/>
    <x v="2"/>
    <x v="1"/>
    <s v="Fully Meets"/>
    <n v="3"/>
  </r>
  <r>
    <n v="1172"/>
    <s v="Carlie"/>
    <s v="Wilkerson"/>
    <d v="2021-06-13T00:00:00"/>
    <d v="2022-05-27T00:00:00"/>
    <n v="11"/>
    <s v="Attrition"/>
    <x v="1"/>
    <s v="Charles Rogers"/>
    <s v="carlie.wilkerson@bilearner.com"/>
    <s v="EW"/>
    <s v="Voluntarily Terminated"/>
    <x v="0"/>
    <x v="1"/>
    <x v="1"/>
    <x v="3"/>
    <s v="Truth game down which."/>
    <x v="2"/>
    <s v="Engineers"/>
    <d v="1952-05-20T00:00:00"/>
    <n v="73.583333333333329"/>
    <x v="2"/>
    <s v="MA"/>
    <s v="Engineer"/>
    <x v="1"/>
    <n v="39849"/>
    <x v="2"/>
    <x v="2"/>
    <s v="Fully Meets"/>
    <n v="3"/>
  </r>
  <r>
    <n v="1173"/>
    <s v="Kaylyn"/>
    <s v="Patrick"/>
    <d v="2020-11-14T00:00:00"/>
    <d v="2021-11-01T00:00:00"/>
    <n v="11"/>
    <s v="Attrition"/>
    <x v="1"/>
    <s v="Christine Foster"/>
    <s v="kaylyn.patrick@bilearner.com"/>
    <s v="BPC"/>
    <s v="Voluntarily Terminated"/>
    <x v="0"/>
    <x v="1"/>
    <x v="1"/>
    <x v="1"/>
    <s v="Sure trip sound action."/>
    <x v="2"/>
    <s v="Isp"/>
    <d v="1968-01-30T00:00:00"/>
    <n v="57.888888888888886"/>
    <x v="5"/>
    <s v="MA"/>
    <s v="Manager"/>
    <x v="0"/>
    <n v="38596"/>
    <x v="1"/>
    <x v="1"/>
    <s v="Fully Meets"/>
    <n v="3"/>
  </r>
  <r>
    <n v="1174"/>
    <s v="Evie"/>
    <s v="Pope"/>
    <d v="2020-06-16T00:00:00"/>
    <d v="2023-03-13T00:00:00"/>
    <n v="32"/>
    <s v="Attrition"/>
    <x v="1"/>
    <s v="Tyler Brown"/>
    <s v="evie.pope@bilearner.com"/>
    <s v="CCDR"/>
    <s v="Voluntarily Terminated"/>
    <x v="0"/>
    <x v="1"/>
    <x v="0"/>
    <x v="1"/>
    <s v="Treatment power card almost pretty sister."/>
    <x v="2"/>
    <s v="Field Operations"/>
    <d v="1973-12-10T00:00:00"/>
    <n v="52.027777777777779"/>
    <x v="5"/>
    <s v="MA"/>
    <s v="Construction Manager"/>
    <x v="0"/>
    <n v="31731"/>
    <x v="3"/>
    <x v="1"/>
    <s v="Fully Meets"/>
    <n v="3"/>
  </r>
  <r>
    <n v="1175"/>
    <s v="Nayeli"/>
    <s v="Kelley"/>
    <d v="2018-12-20T00:00:00"/>
    <d v="2020-12-24T00:00:00"/>
    <n v="24"/>
    <s v="Attrition"/>
    <x v="1"/>
    <s v="Holly Nichols"/>
    <s v="nayeli.kelley@bilearner.com"/>
    <s v="EW"/>
    <s v="Voluntarily Terminated"/>
    <x v="0"/>
    <x v="2"/>
    <x v="2"/>
    <x v="3"/>
    <s v="Reduce subject positive war score interesting."/>
    <x v="2"/>
    <s v="Catv"/>
    <d v="1996-08-04T00:00:00"/>
    <n v="29.377777777777776"/>
    <x v="6"/>
    <s v="MA"/>
    <s v="Laborer"/>
    <x v="0"/>
    <n v="38710"/>
    <x v="2"/>
    <x v="0"/>
    <s v="Fully Meets"/>
    <n v="3"/>
  </r>
  <r>
    <n v="1178"/>
    <s v="Dorian"/>
    <s v="Fox"/>
    <d v="2021-10-03T00:00:00"/>
    <d v="2021-12-19T00:00:00"/>
    <n v="2"/>
    <s v="Attrition"/>
    <x v="1"/>
    <s v="Jamie Lowe"/>
    <s v="dorian.fox@bilearner.com"/>
    <s v="PL"/>
    <s v="Voluntarily Terminated"/>
    <x v="1"/>
    <x v="1"/>
    <x v="2"/>
    <x v="0"/>
    <s v="Occur air as along approach."/>
    <x v="2"/>
    <s v="Field Operations"/>
    <d v="1959-05-07T00:00:00"/>
    <n v="66.61944444444444"/>
    <x v="1"/>
    <s v="MA"/>
    <s v="Laborer"/>
    <x v="1"/>
    <n v="93796"/>
    <x v="3"/>
    <x v="3"/>
    <s v="Fully Meets"/>
    <n v="3"/>
  </r>
  <r>
    <n v="1182"/>
    <s v="Gunnar"/>
    <s v="Webster"/>
    <d v="2020-12-29T00:00:00"/>
    <d v="2022-10-24T00:00:00"/>
    <n v="21"/>
    <s v="Attrition"/>
    <x v="1"/>
    <s v="Alex Cox"/>
    <s v="gunnar.webster@bilearner.com"/>
    <s v="WBL"/>
    <s v="Active"/>
    <x v="0"/>
    <x v="1"/>
    <x v="0"/>
    <x v="3"/>
    <s v="Here best worry rich might about yourself."/>
    <x v="2"/>
    <s v="Splicing"/>
    <d v="1973-12-09T00:00:00"/>
    <n v="52.030555555555559"/>
    <x v="5"/>
    <s v="MA"/>
    <s v="Splicer"/>
    <x v="0"/>
    <n v="60901"/>
    <x v="4"/>
    <x v="0"/>
    <s v="Fully Meets"/>
    <n v="3"/>
  </r>
  <r>
    <n v="1184"/>
    <s v="Patrick"/>
    <s v="Mckinney"/>
    <d v="2022-01-10T00:00:00"/>
    <d v="2023-05-11T00:00:00"/>
    <n v="15"/>
    <s v="Attrition"/>
    <x v="1"/>
    <s v="Cassandra Cox"/>
    <s v="patrick.mckinney@bilearner.com"/>
    <s v="CCDR"/>
    <s v="Active"/>
    <x v="0"/>
    <x v="0"/>
    <x v="0"/>
    <x v="0"/>
    <s v="New out peace director fish."/>
    <x v="2"/>
    <s v="Wireline Construction"/>
    <d v="1951-10-01T00:00:00"/>
    <n v="74.219444444444449"/>
    <x v="2"/>
    <s v="MA"/>
    <s v="Foreman"/>
    <x v="0"/>
    <n v="50781"/>
    <x v="0"/>
    <x v="0"/>
    <s v="Fully Meets"/>
    <n v="3"/>
  </r>
  <r>
    <n v="1188"/>
    <s v="Reagan"/>
    <s v="Odonnell"/>
    <d v="2020-02-06T00:00:00"/>
    <d v="2021-07-21T00:00:00"/>
    <n v="17"/>
    <s v="Attrition"/>
    <x v="2"/>
    <s v="Alex Bernard"/>
    <s v="reagan.odonnell@bilearner.com"/>
    <s v="WBL"/>
    <s v="Voluntarily Terminated"/>
    <x v="1"/>
    <x v="0"/>
    <x v="2"/>
    <x v="2"/>
    <s v="Direction west appear son school anything."/>
    <x v="2"/>
    <s v="General - Sga"/>
    <d v="1979-05-28T00:00:00"/>
    <n v="46.56111111111111"/>
    <x v="3"/>
    <s v="MA"/>
    <s v="Estimator"/>
    <x v="1"/>
    <n v="13562"/>
    <x v="4"/>
    <x v="0"/>
    <s v="Fully Meets"/>
    <n v="3"/>
  </r>
  <r>
    <n v="1189"/>
    <s v="Roy"/>
    <s v="Morse"/>
    <d v="2020-06-28T00:00:00"/>
    <d v="2022-07-11T00:00:00"/>
    <n v="24"/>
    <s v="Attrition"/>
    <x v="2"/>
    <s v="Micheal Bryant"/>
    <s v="roy.morse@bilearner.com"/>
    <s v="NEL"/>
    <s v="Voluntarily Terminated"/>
    <x v="1"/>
    <x v="1"/>
    <x v="1"/>
    <x v="0"/>
    <s v="Somebody pass again say cultural."/>
    <x v="2"/>
    <s v="General - Eng"/>
    <d v="1988-03-07T00:00:00"/>
    <n v="37.786111111111111"/>
    <x v="4"/>
    <s v="MA"/>
    <s v="Engineer"/>
    <x v="0"/>
    <n v="55949"/>
    <x v="3"/>
    <x v="2"/>
    <s v="Fully Meets"/>
    <n v="3"/>
  </r>
  <r>
    <n v="1190"/>
    <s v="Rafael"/>
    <s v="Buchanan"/>
    <d v="2020-12-22T00:00:00"/>
    <d v="2021-11-20T00:00:00"/>
    <n v="10"/>
    <s v="Attrition"/>
    <x v="2"/>
    <s v="Bryan Simpson"/>
    <s v="rafael.buchanan@bilearner.com"/>
    <s v="PL"/>
    <s v="Voluntarily Terminated"/>
    <x v="1"/>
    <x v="0"/>
    <x v="1"/>
    <x v="1"/>
    <s v="Table day sit wish attention marriage cause."/>
    <x v="2"/>
    <s v="Project Management - Eng"/>
    <d v="1998-04-20T00:00:00"/>
    <n v="27.666666666666668"/>
    <x v="6"/>
    <s v="MA"/>
    <s v="Project Manager"/>
    <x v="0"/>
    <n v="88496"/>
    <x v="0"/>
    <x v="2"/>
    <s v="Fully Meets"/>
    <n v="3"/>
  </r>
  <r>
    <n v="1193"/>
    <s v="Jamarion"/>
    <s v="Mitchell"/>
    <d v="2020-02-06T00:00:00"/>
    <d v="2022-01-23T00:00:00"/>
    <n v="23"/>
    <s v="Attrition"/>
    <x v="1"/>
    <s v="Anna Meyers"/>
    <s v="jamarion.mitchell@bilearner.com"/>
    <s v="SVG"/>
    <s v="Voluntarily Terminated"/>
    <x v="0"/>
    <x v="0"/>
    <x v="0"/>
    <x v="0"/>
    <s v="Onto focus address treat before ability."/>
    <x v="2"/>
    <s v="Aerial"/>
    <d v="1950-09-18T00:00:00"/>
    <n v="75.25555555555556"/>
    <x v="2"/>
    <s v="MA"/>
    <s v="Foreman"/>
    <x v="0"/>
    <n v="68342"/>
    <x v="4"/>
    <x v="2"/>
    <s v="Fully Meets"/>
    <n v="3"/>
  </r>
  <r>
    <n v="1194"/>
    <s v="Gabrielle"/>
    <s v="Hardy"/>
    <d v="2019-01-14T00:00:00"/>
    <d v="2021-08-06T00:00:00"/>
    <n v="30"/>
    <s v="Attrition"/>
    <x v="1"/>
    <s v="Christopher Levy"/>
    <s v="gabrielle.hardy@bilearner.com"/>
    <s v="EW"/>
    <s v="Voluntarily Terminated"/>
    <x v="0"/>
    <x v="1"/>
    <x v="0"/>
    <x v="1"/>
    <s v="Tonight answer benefit second commercial law."/>
    <x v="2"/>
    <s v="Field Operations"/>
    <d v="1953-03-08T00:00:00"/>
    <n v="72.783333333333331"/>
    <x v="2"/>
    <s v="MA"/>
    <s v="Foreman"/>
    <x v="1"/>
    <n v="5779"/>
    <x v="2"/>
    <x v="1"/>
    <s v="Fully Meets"/>
    <n v="3"/>
  </r>
  <r>
    <n v="1195"/>
    <s v="Savion"/>
    <s v="Stokes"/>
    <d v="2019-06-25T00:00:00"/>
    <d v="2022-05-15T00:00:00"/>
    <n v="34"/>
    <s v="Attrition"/>
    <x v="1"/>
    <s v="David Maddox"/>
    <s v="savion.stokes@bilearner.com"/>
    <s v="TNS"/>
    <s v="Leave of Absence"/>
    <x v="2"/>
    <x v="1"/>
    <x v="2"/>
    <x v="2"/>
    <s v="Window management move."/>
    <x v="2"/>
    <s v="Wireline Construction"/>
    <d v="1967-03-27T00:00:00"/>
    <n v="58.730555555555554"/>
    <x v="5"/>
    <s v="MA"/>
    <s v="Foreman"/>
    <x v="0"/>
    <n v="91065"/>
    <x v="0"/>
    <x v="1"/>
    <s v="Fully Meets"/>
    <n v="3"/>
  </r>
  <r>
    <n v="1201"/>
    <s v="Sarahi"/>
    <s v="Dodson"/>
    <d v="2022-04-11T00:00:00"/>
    <d v="2022-09-26T00:00:00"/>
    <n v="5"/>
    <s v="Attrition"/>
    <x v="1"/>
    <s v="Robert Hill"/>
    <s v="sarahi.dodson@bilearner.com"/>
    <s v="CCDR"/>
    <s v="Voluntarily Terminated"/>
    <x v="1"/>
    <x v="2"/>
    <x v="2"/>
    <x v="3"/>
    <s v="Information race relate rich poor already make."/>
    <x v="2"/>
    <s v="General - Con"/>
    <d v="1954-01-27T00:00:00"/>
    <n v="71.897222222222226"/>
    <x v="2"/>
    <s v="MA"/>
    <s v="Flagger"/>
    <x v="1"/>
    <n v="53450"/>
    <x v="3"/>
    <x v="0"/>
    <s v="Fully Meets"/>
    <n v="3"/>
  </r>
  <r>
    <n v="1202"/>
    <s v="Faith"/>
    <s v="Carey"/>
    <d v="2022-09-01T00:00:00"/>
    <d v="2022-12-02T00:00:00"/>
    <n v="3"/>
    <s v="Attrition"/>
    <x v="1"/>
    <s v="Emily Rogers"/>
    <s v="faith.carey@bilearner.com"/>
    <s v="SVG"/>
    <s v="Voluntarily Terminated"/>
    <x v="1"/>
    <x v="0"/>
    <x v="0"/>
    <x v="3"/>
    <s v="Tough that inside relate hundred leave."/>
    <x v="2"/>
    <s v="Wireline Construction"/>
    <d v="1983-06-20T00:00:00"/>
    <n v="42.5"/>
    <x v="3"/>
    <s v="MA"/>
    <s v="Model Assistant"/>
    <x v="1"/>
    <n v="9799"/>
    <x v="1"/>
    <x v="1"/>
    <s v="Fully Meets"/>
    <n v="3"/>
  </r>
  <r>
    <n v="1204"/>
    <s v="Pablo"/>
    <s v="Parker"/>
    <d v="2022-11-24T00:00:00"/>
    <d v="2023-08-05T00:00:00"/>
    <n v="8"/>
    <s v="Attrition"/>
    <x v="1"/>
    <s v="Melissa Tucker"/>
    <s v="pablo.parker@bilearner.com"/>
    <s v="MSC"/>
    <s v="Active"/>
    <x v="0"/>
    <x v="0"/>
    <x v="0"/>
    <x v="3"/>
    <s v="Attention summer we. Suffer impact imagine we."/>
    <x v="2"/>
    <s v="General - Sga"/>
    <d v="1948-08-26T00:00:00"/>
    <n v="77.316666666666663"/>
    <x v="2"/>
    <s v="MA"/>
    <s v="Vp"/>
    <x v="1"/>
    <n v="76112"/>
    <x v="1"/>
    <x v="2"/>
    <s v="Fully Meets"/>
    <n v="3"/>
  </r>
  <r>
    <n v="1206"/>
    <s v="Bethany"/>
    <s v="Terry"/>
    <d v="2018-12-28T00:00:00"/>
    <d v="2023-05-15T00:00:00"/>
    <n v="52"/>
    <s v="Attrition"/>
    <x v="1"/>
    <s v="Richard Scott"/>
    <s v="bethany.terry@bilearner.com"/>
    <s v="PYZ"/>
    <s v="Active"/>
    <x v="2"/>
    <x v="1"/>
    <x v="2"/>
    <x v="3"/>
    <s v="Various step without couple within at gun."/>
    <x v="2"/>
    <s v="Engineers"/>
    <d v="1956-02-15T00:00:00"/>
    <n v="69.847222222222229"/>
    <x v="1"/>
    <s v="MA"/>
    <s v="Drafter"/>
    <x v="0"/>
    <n v="82378"/>
    <x v="1"/>
    <x v="0"/>
    <s v="Fully Meets"/>
    <n v="3"/>
  </r>
  <r>
    <n v="1208"/>
    <s v="Jazlene"/>
    <s v="Mcdaniel"/>
    <d v="2019-08-17T00:00:00"/>
    <d v="2019-10-25T00:00:00"/>
    <n v="2"/>
    <s v="Attrition"/>
    <x v="19"/>
    <s v="Melissa Greene"/>
    <s v="jazlene.mcdaniel@bilearner.com"/>
    <s v="NEL"/>
    <s v="Active"/>
    <x v="1"/>
    <x v="2"/>
    <x v="2"/>
    <x v="2"/>
    <s v="Decision example see low someone. Ball week that."/>
    <x v="2"/>
    <s v="Wireline Construction"/>
    <d v="1979-12-30T00:00:00"/>
    <n v="45.972222222222221"/>
    <x v="3"/>
    <s v="MA"/>
    <s v="Laborer"/>
    <x v="0"/>
    <n v="59862"/>
    <x v="4"/>
    <x v="3"/>
    <s v="Fully Meets"/>
    <n v="3"/>
  </r>
  <r>
    <n v="1210"/>
    <s v="Camila"/>
    <s v="Dunn"/>
    <d v="2020-12-08T00:00:00"/>
    <d v="2023-06-10T00:00:00"/>
    <n v="30"/>
    <s v="Attrition"/>
    <x v="19"/>
    <s v="Ann Collins"/>
    <s v="camila.dunn@bilearner.com"/>
    <s v="BPC"/>
    <s v="Active"/>
    <x v="0"/>
    <x v="0"/>
    <x v="2"/>
    <x v="0"/>
    <s v="Carry parent fight style series challenge."/>
    <x v="2"/>
    <s v="Field Operations"/>
    <d v="1948-12-24T00:00:00"/>
    <n v="76.988888888888894"/>
    <x v="2"/>
    <s v="MA"/>
    <s v="Top Hand"/>
    <x v="0"/>
    <n v="91039"/>
    <x v="2"/>
    <x v="0"/>
    <s v="Fully Meets"/>
    <n v="3"/>
  </r>
  <r>
    <n v="1211"/>
    <s v="Aurora"/>
    <s v="Frederick"/>
    <d v="2018-11-05T00:00:00"/>
    <d v="2023-03-23T00:00:00"/>
    <n v="52"/>
    <s v="Attrition"/>
    <x v="2"/>
    <s v="John Miles"/>
    <s v="aurora.frederick@bilearner.com"/>
    <s v="CCDR"/>
    <s v="Voluntarily Terminated"/>
    <x v="2"/>
    <x v="0"/>
    <x v="2"/>
    <x v="3"/>
    <s v="Community probably bad day food place which loss."/>
    <x v="2"/>
    <s v="Field Operations"/>
    <d v="1981-12-11T00:00:00"/>
    <n v="44.024999999999999"/>
    <x v="3"/>
    <s v="MA"/>
    <s v="Splicer"/>
    <x v="1"/>
    <n v="37834"/>
    <x v="3"/>
    <x v="1"/>
    <s v="Fully Meets"/>
    <n v="3"/>
  </r>
  <r>
    <n v="1212"/>
    <s v="Caylee"/>
    <s v="Nunez"/>
    <d v="2020-08-26T00:00:00"/>
    <d v="2023-04-05T00:00:00"/>
    <n v="31"/>
    <s v="Attrition"/>
    <x v="2"/>
    <s v="Kevin Mendez"/>
    <s v="caylee.nunez@bilearner.com"/>
    <s v="EW"/>
    <s v="Voluntarily Terminated"/>
    <x v="1"/>
    <x v="1"/>
    <x v="1"/>
    <x v="3"/>
    <s v="Start debate hot fact keep return."/>
    <x v="2"/>
    <s v="Engineers"/>
    <d v="1983-08-27T00:00:00"/>
    <n v="42.31388888888889"/>
    <x v="3"/>
    <s v="MA"/>
    <s v="Project Manager"/>
    <x v="0"/>
    <n v="46678"/>
    <x v="0"/>
    <x v="3"/>
    <s v="Fully Meets"/>
    <n v="3"/>
  </r>
  <r>
    <n v="1216"/>
    <s v="Marc"/>
    <s v="Crosby"/>
    <d v="2023-02-15T00:00:00"/>
    <d v="2023-03-09T00:00:00"/>
    <n v="0"/>
    <s v="Attrition"/>
    <x v="1"/>
    <s v="Andrea Smith"/>
    <s v="marc.crosby@bilearner.com"/>
    <s v="PYZ"/>
    <s v="Voluntarily Terminated"/>
    <x v="2"/>
    <x v="0"/>
    <x v="2"/>
    <x v="3"/>
    <s v="Rock stage better east bad view."/>
    <x v="2"/>
    <s v="General - Con"/>
    <d v="1986-06-19T00:00:00"/>
    <n v="39.50277777777778"/>
    <x v="4"/>
    <s v="MA"/>
    <s v="Technician"/>
    <x v="0"/>
    <n v="11159"/>
    <x v="4"/>
    <x v="3"/>
    <s v="Fully Meets"/>
    <n v="3"/>
  </r>
  <r>
    <n v="1217"/>
    <s v="Marques"/>
    <s v="Zimmerman"/>
    <d v="2019-12-03T00:00:00"/>
    <d v="2021-08-31T00:00:00"/>
    <n v="20"/>
    <s v="Attrition"/>
    <x v="1"/>
    <s v="Joshua Johns"/>
    <s v="marques.zimmerman@bilearner.com"/>
    <s v="SVG"/>
    <s v="Voluntarily Terminated"/>
    <x v="0"/>
    <x v="0"/>
    <x v="2"/>
    <x v="3"/>
    <s v="First choose again themselves thing however."/>
    <x v="2"/>
    <s v="Wireline Construction"/>
    <d v="1960-07-17T00:00:00"/>
    <n v="65.424999999999997"/>
    <x v="1"/>
    <s v="MA"/>
    <s v="Vp"/>
    <x v="1"/>
    <n v="52300"/>
    <x v="2"/>
    <x v="3"/>
    <s v="Fully Meets"/>
    <n v="3"/>
  </r>
  <r>
    <n v="1219"/>
    <s v="Alana"/>
    <s v="Choi"/>
    <d v="2020-01-16T00:00:00"/>
    <d v="2021-02-09T00:00:00"/>
    <n v="12"/>
    <s v="Attrition"/>
    <x v="1"/>
    <s v="Kelly Tate"/>
    <s v="alana.choi@bilearner.com"/>
    <s v="BPC"/>
    <s v="Voluntarily Terminated"/>
    <x v="2"/>
    <x v="0"/>
    <x v="2"/>
    <x v="3"/>
    <s v="Develop think capital player campaign prepare."/>
    <x v="2"/>
    <s v="Engineers"/>
    <d v="1974-02-09T00:00:00"/>
    <n v="51.863888888888887"/>
    <x v="5"/>
    <s v="MA"/>
    <s v="Engineer"/>
    <x v="0"/>
    <n v="83986"/>
    <x v="0"/>
    <x v="2"/>
    <s v="Fully Meets"/>
    <n v="3"/>
  </r>
  <r>
    <n v="1220"/>
    <s v="Levi"/>
    <s v="Lawson"/>
    <d v="2018-11-20T00:00:00"/>
    <d v="2020-02-09T00:00:00"/>
    <n v="14"/>
    <s v="Attrition"/>
    <x v="1"/>
    <s v="Terry Flores"/>
    <s v="levi.lawson@bilearner.com"/>
    <s v="CCDR"/>
    <s v="Voluntarily Terminated"/>
    <x v="0"/>
    <x v="1"/>
    <x v="0"/>
    <x v="3"/>
    <s v="Center positive their garden industry."/>
    <x v="2"/>
    <s v="Executive"/>
    <d v="1949-12-31T00:00:00"/>
    <n v="75.972222222222229"/>
    <x v="2"/>
    <s v="MA"/>
    <s v="Vp"/>
    <x v="0"/>
    <n v="89298"/>
    <x v="2"/>
    <x v="3"/>
    <s v="Fully Meets"/>
    <n v="3"/>
  </r>
  <r>
    <n v="1221"/>
    <s v="Kane"/>
    <s v="Black"/>
    <d v="2022-11-11T00:00:00"/>
    <d v="2023-07-03T00:00:00"/>
    <n v="7"/>
    <s v="Attrition"/>
    <x v="1"/>
    <s v="Leslie Davis"/>
    <s v="kane.black@bilearner.com"/>
    <s v="EW"/>
    <s v="Voluntarily Terminated"/>
    <x v="2"/>
    <x v="2"/>
    <x v="2"/>
    <x v="0"/>
    <s v="Deep sea improve miss they nearly measure."/>
    <x v="2"/>
    <s v="Yard (Material Handling)"/>
    <d v="1967-04-09T00:00:00"/>
    <n v="58.697222222222223"/>
    <x v="5"/>
    <s v="MA"/>
    <s v="Coordinator"/>
    <x v="0"/>
    <n v="91837"/>
    <x v="2"/>
    <x v="3"/>
    <s v="Fully Meets"/>
    <n v="3"/>
  </r>
  <r>
    <n v="1222"/>
    <s v="Paola"/>
    <s v="Weeks"/>
    <d v="2020-12-18T00:00:00"/>
    <d v="2021-07-23T00:00:00"/>
    <n v="7"/>
    <s v="Attrition"/>
    <x v="1"/>
    <s v="Sarah Williams"/>
    <s v="paola.weeks@bilearner.com"/>
    <s v="MSC"/>
    <s v="Voluntarily Terminated"/>
    <x v="1"/>
    <x v="2"/>
    <x v="2"/>
    <x v="0"/>
    <s v="Improve sea attention baby local ahead."/>
    <x v="2"/>
    <s v="People Services"/>
    <d v="1949-12-26T00:00:00"/>
    <n v="75.983333333333334"/>
    <x v="2"/>
    <s v="MA"/>
    <s v="Recruiting"/>
    <x v="0"/>
    <n v="31362"/>
    <x v="2"/>
    <x v="1"/>
    <s v="Fully Meets"/>
    <n v="3"/>
  </r>
  <r>
    <n v="1224"/>
    <s v="Darrell"/>
    <s v="Zamora"/>
    <d v="2021-11-26T00:00:00"/>
    <d v="2022-05-24T00:00:00"/>
    <n v="5"/>
    <s v="Attrition"/>
    <x v="1"/>
    <s v="Jeremiah Smith"/>
    <s v="darrell.zamora@bilearner.com"/>
    <s v="PL"/>
    <s v="Voluntarily Terminated"/>
    <x v="2"/>
    <x v="0"/>
    <x v="2"/>
    <x v="2"/>
    <s v="Recently business give."/>
    <x v="2"/>
    <s v="Wireline Construction"/>
    <d v="1964-09-27T00:00:00"/>
    <n v="61.230555555555554"/>
    <x v="1"/>
    <s v="MA"/>
    <s v="Administrative"/>
    <x v="1"/>
    <n v="71373"/>
    <x v="0"/>
    <x v="2"/>
    <s v="Fully Meets"/>
    <n v="3"/>
  </r>
  <r>
    <n v="1227"/>
    <s v="Hailey"/>
    <s v="Mckay"/>
    <d v="2019-08-22T00:00:00"/>
    <d v="2022-06-06T00:00:00"/>
    <n v="33"/>
    <s v="Attrition"/>
    <x v="1"/>
    <s v="Hannah Davis"/>
    <s v="hailey.mckay@bilearner.com"/>
    <s v="TNS"/>
    <s v="Active"/>
    <x v="2"/>
    <x v="1"/>
    <x v="2"/>
    <x v="3"/>
    <s v="Relate size according two board."/>
    <x v="2"/>
    <s v="Billable Consultants"/>
    <d v="1987-03-21T00:00:00"/>
    <n v="38.74722222222222"/>
    <x v="4"/>
    <s v="MA"/>
    <s v="Engineer"/>
    <x v="0"/>
    <n v="89365"/>
    <x v="3"/>
    <x v="0"/>
    <s v="Fully Meets"/>
    <n v="3"/>
  </r>
  <r>
    <n v="1234"/>
    <s v="Ronin"/>
    <s v="Mclaughlin"/>
    <d v="2019-10-18T00:00:00"/>
    <d v="2021-10-03T00:00:00"/>
    <n v="23"/>
    <s v="Attrition"/>
    <x v="2"/>
    <s v="Claudia Atkinson"/>
    <s v="ronin.mclaughlin@bilearner.com"/>
    <s v="NEL"/>
    <s v="Voluntarily Terminated"/>
    <x v="0"/>
    <x v="2"/>
    <x v="0"/>
    <x v="0"/>
    <s v="Learn whatever million."/>
    <x v="2"/>
    <s v="Sales &amp; Marketing"/>
    <d v="1947-06-19T00:00:00"/>
    <n v="78.50277777777778"/>
    <x v="2"/>
    <s v="MA"/>
    <s v="Director"/>
    <x v="0"/>
    <n v="25148"/>
    <x v="4"/>
    <x v="0"/>
    <s v="Fully Meets"/>
    <n v="3"/>
  </r>
  <r>
    <n v="1236"/>
    <s v="Ramon"/>
    <s v="Goodwin"/>
    <d v="2018-11-25T00:00:00"/>
    <d v="2019-07-25T00:00:00"/>
    <n v="7"/>
    <s v="Attrition"/>
    <x v="2"/>
    <s v="Tina Morgan"/>
    <s v="ramon.goodwin@bilearner.com"/>
    <s v="BPC"/>
    <s v="Voluntarily Terminated"/>
    <x v="2"/>
    <x v="0"/>
    <x v="1"/>
    <x v="2"/>
    <s v="Source join scientist personal when each."/>
    <x v="2"/>
    <s v="Field Operations"/>
    <d v="1946-12-11T00:00:00"/>
    <n v="79.025000000000006"/>
    <x v="2"/>
    <s v="MA"/>
    <s v="Laborer"/>
    <x v="0"/>
    <n v="95167"/>
    <x v="1"/>
    <x v="2"/>
    <s v="Fully Meets"/>
    <n v="3"/>
  </r>
  <r>
    <n v="1237"/>
    <s v="Cory"/>
    <s v="Saunders"/>
    <d v="2021-03-23T00:00:00"/>
    <d v="2022-08-26T00:00:00"/>
    <n v="17"/>
    <s v="Attrition"/>
    <x v="2"/>
    <s v="Nancy Gutierrez"/>
    <s v="cory.saunders@bilearner.com"/>
    <s v="CCDR"/>
    <s v="Voluntarily Terminated"/>
    <x v="2"/>
    <x v="2"/>
    <x v="2"/>
    <x v="1"/>
    <s v="Practice cover bar reason expect."/>
    <x v="2"/>
    <s v="Yard (Material Handling)"/>
    <d v="1975-12-17T00:00:00"/>
    <n v="50.008333333333333"/>
    <x v="5"/>
    <s v="MA"/>
    <s v="Engineer"/>
    <x v="0"/>
    <n v="1223"/>
    <x v="4"/>
    <x v="0"/>
    <s v="Fully Meets"/>
    <n v="3"/>
  </r>
  <r>
    <n v="1238"/>
    <s v="Alessandra"/>
    <s v="Huynh"/>
    <d v="2020-10-27T00:00:00"/>
    <d v="2021-11-08T00:00:00"/>
    <n v="12"/>
    <s v="Attrition"/>
    <x v="1"/>
    <s v="Brandon Bates"/>
    <s v="alessandra.huynh@bilearner.com"/>
    <s v="SVG"/>
    <s v="Voluntarily Terminated"/>
    <x v="2"/>
    <x v="0"/>
    <x v="2"/>
    <x v="3"/>
    <s v="My live interesting street purpose early."/>
    <x v="2"/>
    <s v="Engineers"/>
    <d v="1968-09-12T00:00:00"/>
    <n v="57.272222222222226"/>
    <x v="5"/>
    <s v="MA"/>
    <s v="Engineer"/>
    <x v="0"/>
    <n v="31462"/>
    <x v="3"/>
    <x v="3"/>
    <s v="Fully Meets"/>
    <n v="3"/>
  </r>
  <r>
    <n v="1239"/>
    <s v="Maeve"/>
    <s v="Holmes"/>
    <d v="2022-06-11T00:00:00"/>
    <d v="2023-06-29T00:00:00"/>
    <n v="12"/>
    <s v="Attrition"/>
    <x v="1"/>
    <s v="Angela Brooks"/>
    <s v="maeve.holmes@bilearner.com"/>
    <s v="TNS"/>
    <s v="Voluntarily Terminated"/>
    <x v="2"/>
    <x v="1"/>
    <x v="0"/>
    <x v="3"/>
    <s v="Guy know tend get best film hold."/>
    <x v="2"/>
    <s v="Splicing"/>
    <d v="2001-07-09T00:00:00"/>
    <n v="24.447222222222223"/>
    <x v="6"/>
    <s v="MA"/>
    <s v="Technician"/>
    <x v="0"/>
    <n v="6735"/>
    <x v="0"/>
    <x v="3"/>
    <s v="Fully Meets"/>
    <n v="3"/>
  </r>
  <r>
    <n v="1241"/>
    <s v="Reuben"/>
    <s v="Potter"/>
    <d v="2019-11-07T00:00:00"/>
    <d v="2022-12-07T00:00:00"/>
    <n v="37"/>
    <s v="Attrition"/>
    <x v="1"/>
    <s v="Craig Arias"/>
    <s v="reuben.potter@bilearner.com"/>
    <s v="WBL"/>
    <s v="Voluntarily Terminated"/>
    <x v="1"/>
    <x v="0"/>
    <x v="1"/>
    <x v="2"/>
    <s v="Fear night field child yard structure."/>
    <x v="2"/>
    <s v="Field Operations"/>
    <d v="1992-03-13T00:00:00"/>
    <n v="33.769444444444446"/>
    <x v="4"/>
    <s v="MA"/>
    <s v="Laborer"/>
    <x v="0"/>
    <n v="46736"/>
    <x v="4"/>
    <x v="2"/>
    <s v="Fully Meets"/>
    <n v="3"/>
  </r>
  <r>
    <n v="1246"/>
    <s v="Kira"/>
    <s v="Soto"/>
    <d v="2018-09-28T00:00:00"/>
    <d v="2021-04-25T00:00:00"/>
    <n v="30"/>
    <s v="Attrition"/>
    <x v="1"/>
    <s v="Casey Dennis"/>
    <s v="kira.soto@bilearner.com"/>
    <s v="SVG"/>
    <s v="Voluntarily Terminated"/>
    <x v="2"/>
    <x v="0"/>
    <x v="0"/>
    <x v="1"/>
    <s v="Control store point."/>
    <x v="2"/>
    <s v="Field Operations"/>
    <d v="1943-11-14T00:00:00"/>
    <n v="82.1"/>
    <x v="0"/>
    <s v="MA"/>
    <s v="Ceo"/>
    <x v="1"/>
    <n v="5254"/>
    <x v="4"/>
    <x v="1"/>
    <s v="Fully Meets"/>
    <n v="3"/>
  </r>
  <r>
    <n v="1248"/>
    <s v="Sarahi"/>
    <s v="Burke"/>
    <d v="2021-03-29T00:00:00"/>
    <d v="2021-12-01T00:00:00"/>
    <n v="8"/>
    <s v="Attrition"/>
    <x v="1"/>
    <s v="Theresa Miller"/>
    <s v="sarahi.burke@bilearner.com"/>
    <s v="MSC"/>
    <s v="Active"/>
    <x v="2"/>
    <x v="0"/>
    <x v="1"/>
    <x v="1"/>
    <s v="Suddenly free computer last spend."/>
    <x v="2"/>
    <s v="Underground"/>
    <d v="1988-09-09T00:00:00"/>
    <n v="37.280555555555559"/>
    <x v="4"/>
    <s v="MA"/>
    <s v="Operator"/>
    <x v="0"/>
    <n v="90967"/>
    <x v="1"/>
    <x v="0"/>
    <s v="Fully Meets"/>
    <n v="3"/>
  </r>
  <r>
    <n v="1249"/>
    <s v="Aimee"/>
    <s v="Terry"/>
    <d v="2019-07-07T00:00:00"/>
    <d v="2020-02-14T00:00:00"/>
    <n v="7"/>
    <s v="Attrition"/>
    <x v="1"/>
    <s v="Christopher Stewart"/>
    <s v="aimee.terry@bilearner.com"/>
    <s v="TNS"/>
    <s v="Active"/>
    <x v="0"/>
    <x v="2"/>
    <x v="2"/>
    <x v="2"/>
    <s v="Seek TV finally impact really build."/>
    <x v="2"/>
    <s v="Field Operations"/>
    <d v="1996-11-30T00:00:00"/>
    <n v="29.055555555555557"/>
    <x v="6"/>
    <s v="MA"/>
    <s v="Driver"/>
    <x v="0"/>
    <n v="46879"/>
    <x v="2"/>
    <x v="0"/>
    <s v="Fully Meets"/>
    <n v="3"/>
  </r>
  <r>
    <n v="1252"/>
    <s v="Fabian"/>
    <s v="Young"/>
    <d v="2022-03-11T00:00:00"/>
    <d v="2022-04-25T00:00:00"/>
    <n v="1"/>
    <s v="Attrition"/>
    <x v="19"/>
    <s v="Timothy Hester"/>
    <s v="fabian.young@bilearner.com"/>
    <s v="EW"/>
    <s v="Active"/>
    <x v="2"/>
    <x v="2"/>
    <x v="0"/>
    <x v="3"/>
    <s v="Dinner skill guess key building."/>
    <x v="2"/>
    <s v="Project Management - Con"/>
    <d v="1982-02-21T00:00:00"/>
    <n v="43.830555555555556"/>
    <x v="3"/>
    <s v="MA"/>
    <s v="Technician"/>
    <x v="0"/>
    <n v="36258"/>
    <x v="2"/>
    <x v="0"/>
    <s v="Fully Meets"/>
    <n v="3"/>
  </r>
  <r>
    <n v="1253"/>
    <s v="Juliette"/>
    <s v="Morton"/>
    <d v="2020-07-13T00:00:00"/>
    <d v="2021-10-06T00:00:00"/>
    <n v="14"/>
    <s v="Attrition"/>
    <x v="19"/>
    <s v="Thomas Baker"/>
    <s v="juliette.morton@bilearner.com"/>
    <s v="MSC"/>
    <s v="Active"/>
    <x v="2"/>
    <x v="2"/>
    <x v="2"/>
    <x v="2"/>
    <s v="Necessary account office."/>
    <x v="2"/>
    <s v="Project Management - Con"/>
    <d v="1971-05-15T00:00:00"/>
    <n v="54.597222222222221"/>
    <x v="5"/>
    <s v="MA"/>
    <s v="Engineer"/>
    <x v="0"/>
    <n v="17844"/>
    <x v="2"/>
    <x v="0"/>
    <s v="Fully Meets"/>
    <n v="3"/>
  </r>
  <r>
    <n v="1255"/>
    <s v="Tyler"/>
    <s v="Gay"/>
    <d v="2019-09-30T00:00:00"/>
    <d v="2021-03-02T00:00:00"/>
    <n v="17"/>
    <s v="Attrition"/>
    <x v="2"/>
    <s v="Alicia Lindsey"/>
    <s v="tyler.gay@bilearner.com"/>
    <s v="NEL"/>
    <s v="Voluntarily Terminated"/>
    <x v="0"/>
    <x v="2"/>
    <x v="0"/>
    <x v="1"/>
    <s v="Shoulder then shake."/>
    <x v="2"/>
    <s v="General - Con"/>
    <d v="1984-11-24T00:00:00"/>
    <n v="41.072222222222223"/>
    <x v="3"/>
    <s v="MA"/>
    <s v="Laborer"/>
    <x v="0"/>
    <n v="8671"/>
    <x v="4"/>
    <x v="2"/>
    <s v="Fully Meets"/>
    <n v="3"/>
  </r>
  <r>
    <n v="1259"/>
    <s v="Vaughn"/>
    <s v="Leonard"/>
    <d v="2022-05-01T00:00:00"/>
    <d v="2023-04-24T00:00:00"/>
    <n v="11"/>
    <s v="Attrition"/>
    <x v="1"/>
    <s v="Justin Phelps"/>
    <s v="vaughn.leonard@bilearner.com"/>
    <s v="SVG"/>
    <s v="Voluntarily Terminated"/>
    <x v="0"/>
    <x v="2"/>
    <x v="0"/>
    <x v="2"/>
    <s v="Section effort four increase."/>
    <x v="2"/>
    <s v="General - Con"/>
    <d v="1956-07-14T00:00:00"/>
    <n v="69.433333333333337"/>
    <x v="1"/>
    <s v="MA"/>
    <s v="Laborer"/>
    <x v="1"/>
    <n v="43998"/>
    <x v="1"/>
    <x v="3"/>
    <s v="Fully Meets"/>
    <n v="3"/>
  </r>
  <r>
    <n v="1262"/>
    <s v="Kyle"/>
    <s v="Sanders"/>
    <d v="2021-07-01T00:00:00"/>
    <d v="2023-03-28T00:00:00"/>
    <n v="20"/>
    <s v="Attrition"/>
    <x v="1"/>
    <s v="James Benson"/>
    <s v="kyle.sanders@bilearner.com"/>
    <s v="WBL"/>
    <s v="Voluntarily Terminated"/>
    <x v="2"/>
    <x v="2"/>
    <x v="1"/>
    <x v="2"/>
    <s v="Her relationship national win raise American."/>
    <x v="2"/>
    <s v="Engineers"/>
    <d v="1977-03-16T00:00:00"/>
    <n v="48.761111111111113"/>
    <x v="3"/>
    <s v="MA"/>
    <s v="Engineer"/>
    <x v="0"/>
    <n v="23777"/>
    <x v="0"/>
    <x v="1"/>
    <s v="Fully Meets"/>
    <n v="3"/>
  </r>
  <r>
    <n v="1265"/>
    <s v="Kolton"/>
    <s v="Dawson"/>
    <d v="2022-01-17T00:00:00"/>
    <d v="2022-07-25T00:00:00"/>
    <n v="6"/>
    <s v="Attrition"/>
    <x v="1"/>
    <s v="Angela Jackson"/>
    <s v="kolton.dawson@bilearner.com"/>
    <s v="BPC"/>
    <s v="Voluntarily Terminated"/>
    <x v="2"/>
    <x v="1"/>
    <x v="1"/>
    <x v="2"/>
    <s v="Page year stock own popular health."/>
    <x v="2"/>
    <s v="Field Operations"/>
    <d v="1976-05-28T00:00:00"/>
    <n v="49.56111111111111"/>
    <x v="3"/>
    <s v="MA"/>
    <s v="Laborer"/>
    <x v="1"/>
    <n v="39841"/>
    <x v="4"/>
    <x v="1"/>
    <s v="Fully Meets"/>
    <n v="3"/>
  </r>
  <r>
    <n v="1266"/>
    <s v="Ciara"/>
    <s v="Cole"/>
    <d v="2021-11-14T00:00:00"/>
    <d v="2022-07-01T00:00:00"/>
    <n v="7"/>
    <s v="Attrition"/>
    <x v="1"/>
    <s v="Lisa Campbell"/>
    <s v="ciara.cole@bilearner.com"/>
    <s v="CCDR"/>
    <s v="Voluntarily Terminated"/>
    <x v="0"/>
    <x v="2"/>
    <x v="1"/>
    <x v="0"/>
    <s v="Form song garden right newspaper."/>
    <x v="2"/>
    <s v="Project Management - Con"/>
    <d v="1971-04-04T00:00:00"/>
    <n v="54.711111111111109"/>
    <x v="5"/>
    <s v="MA"/>
    <s v="Manager"/>
    <x v="1"/>
    <n v="46871"/>
    <x v="0"/>
    <x v="0"/>
    <s v="Fully Meets"/>
    <n v="3"/>
  </r>
  <r>
    <n v="1267"/>
    <s v="Virginia"/>
    <s v="Wallace"/>
    <d v="2020-11-14T00:00:00"/>
    <d v="2020-12-22T00:00:00"/>
    <n v="1"/>
    <s v="Attrition"/>
    <x v="1"/>
    <s v="Sophia Bowman"/>
    <s v="virginia.wallace@bilearner.com"/>
    <s v="SVG"/>
    <s v="Active"/>
    <x v="2"/>
    <x v="1"/>
    <x v="1"/>
    <x v="3"/>
    <s v="Better five blue particularly a media firm."/>
    <x v="2"/>
    <s v="General - Con"/>
    <d v="1971-09-11T00:00:00"/>
    <n v="54.274999999999999"/>
    <x v="5"/>
    <s v="MA"/>
    <s v="Lineman"/>
    <x v="0"/>
    <n v="91614"/>
    <x v="1"/>
    <x v="0"/>
    <s v="Fully Meets"/>
    <n v="3"/>
  </r>
  <r>
    <n v="1270"/>
    <s v="Yahir"/>
    <s v="Hill"/>
    <d v="2019-05-01T00:00:00"/>
    <d v="2019-12-31T00:00:00"/>
    <n v="8"/>
    <s v="Attrition"/>
    <x v="1"/>
    <s v="Adam Miller"/>
    <s v="yahir.hill@bilearner.com"/>
    <s v="TNS"/>
    <s v="Active"/>
    <x v="2"/>
    <x v="1"/>
    <x v="1"/>
    <x v="3"/>
    <s v="When approach anyone hold along."/>
    <x v="2"/>
    <s v="Field Operations"/>
    <d v="1967-10-17T00:00:00"/>
    <n v="58.174999999999997"/>
    <x v="5"/>
    <s v="MA"/>
    <s v="Laborer"/>
    <x v="0"/>
    <n v="79937"/>
    <x v="0"/>
    <x v="2"/>
    <s v="Fully Meets"/>
    <n v="3"/>
  </r>
  <r>
    <n v="1272"/>
    <s v="Dawson"/>
    <s v="Pratt"/>
    <d v="2021-02-08T00:00:00"/>
    <d v="2022-07-15T00:00:00"/>
    <n v="17"/>
    <s v="Attrition"/>
    <x v="1"/>
    <s v="Natalie Shaffer"/>
    <s v="dawson.pratt@bilearner.com"/>
    <s v="WBL"/>
    <s v="Active"/>
    <x v="0"/>
    <x v="1"/>
    <x v="0"/>
    <x v="0"/>
    <s v="National detail star recently."/>
    <x v="2"/>
    <s v="General - Eng"/>
    <d v="1971-05-27T00:00:00"/>
    <n v="54.56388888888889"/>
    <x v="5"/>
    <s v="MA"/>
    <s v="Coordinator"/>
    <x v="0"/>
    <n v="37465"/>
    <x v="4"/>
    <x v="3"/>
    <s v="Fully Meets"/>
    <n v="3"/>
  </r>
  <r>
    <n v="1273"/>
    <s v="Michaela"/>
    <s v="Smith"/>
    <d v="2020-10-29T00:00:00"/>
    <d v="2021-01-26T00:00:00"/>
    <n v="2"/>
    <s v="Attrition"/>
    <x v="19"/>
    <s v="Rachel Wilkins"/>
    <s v="michaela.smith@bilearner.com"/>
    <s v="NEL"/>
    <s v="Active"/>
    <x v="1"/>
    <x v="2"/>
    <x v="2"/>
    <x v="2"/>
    <s v="Treat role defense or common service network."/>
    <x v="2"/>
    <s v="General - Sga"/>
    <d v="1957-03-14T00:00:00"/>
    <n v="68.766666666666666"/>
    <x v="1"/>
    <s v="MA"/>
    <s v="Manager"/>
    <x v="0"/>
    <n v="50409"/>
    <x v="2"/>
    <x v="3"/>
    <s v="Fully Meets"/>
    <n v="3"/>
  </r>
  <r>
    <n v="1279"/>
    <s v="Malachi"/>
    <s v="Singleton"/>
    <d v="2021-07-09T00:00:00"/>
    <d v="2023-01-27T00:00:00"/>
    <n v="18"/>
    <s v="Attrition"/>
    <x v="2"/>
    <s v="Regina Rogers"/>
    <s v="malachi.singleton@bilearner.com"/>
    <s v="PL"/>
    <s v="Voluntarily Terminated"/>
    <x v="2"/>
    <x v="0"/>
    <x v="1"/>
    <x v="1"/>
    <s v="Mrs technology behavior fear."/>
    <x v="2"/>
    <s v="Field Operations"/>
    <d v="1994-07-16T00:00:00"/>
    <n v="31.427777777777777"/>
    <x v="4"/>
    <s v="MA"/>
    <s v="Technician"/>
    <x v="0"/>
    <n v="29507"/>
    <x v="1"/>
    <x v="2"/>
    <s v="Fully Meets"/>
    <n v="3"/>
  </r>
  <r>
    <n v="1281"/>
    <s v="Jordyn"/>
    <s v="Sheppard"/>
    <d v="2020-08-07T00:00:00"/>
    <d v="2021-07-20T00:00:00"/>
    <n v="11"/>
    <s v="Attrition"/>
    <x v="1"/>
    <s v="Jeffrey Bowen"/>
    <s v="jordyn.sheppard@bilearner.com"/>
    <s v="TNS"/>
    <s v="Voluntarily Terminated"/>
    <x v="2"/>
    <x v="2"/>
    <x v="2"/>
    <x v="2"/>
    <s v="Tree cause agency reduce fine air."/>
    <x v="2"/>
    <s v="Finance &amp; Accounting"/>
    <d v="1968-12-19T00:00:00"/>
    <n v="57.00277777777778"/>
    <x v="5"/>
    <s v="MA"/>
    <s v="Administrative"/>
    <x v="0"/>
    <n v="30117"/>
    <x v="1"/>
    <x v="1"/>
    <s v="Fully Meets"/>
    <n v="3"/>
  </r>
  <r>
    <n v="1282"/>
    <s v="Rohan"/>
    <s v="Matthews"/>
    <d v="2021-04-10T00:00:00"/>
    <d v="2022-11-19T00:00:00"/>
    <n v="19"/>
    <s v="Attrition"/>
    <x v="1"/>
    <s v="Eileen Rodriguez"/>
    <s v="rohan.matthews@bilearner.com"/>
    <s v="BPC"/>
    <s v="Voluntarily Terminated"/>
    <x v="2"/>
    <x v="2"/>
    <x v="0"/>
    <x v="0"/>
    <s v="All guy thus card fill walk."/>
    <x v="2"/>
    <s v="Catv"/>
    <d v="1980-12-28T00:00:00"/>
    <n v="44.977777777777774"/>
    <x v="3"/>
    <s v="MA"/>
    <s v="Administrative"/>
    <x v="0"/>
    <n v="30179"/>
    <x v="4"/>
    <x v="1"/>
    <s v="Fully Meets"/>
    <n v="3"/>
  </r>
  <r>
    <n v="1286"/>
    <s v="Hugo"/>
    <s v="Tate"/>
    <d v="2021-09-09T00:00:00"/>
    <d v="2021-10-28T00:00:00"/>
    <n v="1"/>
    <s v="Attrition"/>
    <x v="1"/>
    <s v="Jennifer Randall"/>
    <s v="hugo.tate@bilearner.com"/>
    <s v="NEL"/>
    <s v="Voluntarily Terminated"/>
    <x v="0"/>
    <x v="0"/>
    <x v="0"/>
    <x v="3"/>
    <s v="Never few away level attack buy."/>
    <x v="2"/>
    <s v="Field Operations"/>
    <d v="1999-05-25T00:00:00"/>
    <n v="26.569444444444443"/>
    <x v="6"/>
    <s v="MA"/>
    <s v="Driller"/>
    <x v="1"/>
    <n v="74629"/>
    <x v="2"/>
    <x v="0"/>
    <s v="Fully Meets"/>
    <n v="3"/>
  </r>
  <r>
    <n v="1287"/>
    <s v="Daniel"/>
    <s v="Griffin"/>
    <d v="2020-09-19T00:00:00"/>
    <d v="2023-02-20T00:00:00"/>
    <n v="29"/>
    <s v="Attrition"/>
    <x v="1"/>
    <s v="Evelyn Diaz"/>
    <s v="daniel.griffin@bilearner.com"/>
    <s v="PL"/>
    <s v="Voluntarily Terminated"/>
    <x v="0"/>
    <x v="2"/>
    <x v="1"/>
    <x v="2"/>
    <s v="American quickly treatment."/>
    <x v="2"/>
    <s v="General - Con"/>
    <d v="1943-09-18T00:00:00"/>
    <n v="82.25555555555556"/>
    <x v="0"/>
    <s v="MA"/>
    <s v="Technician"/>
    <x v="0"/>
    <n v="56136"/>
    <x v="4"/>
    <x v="1"/>
    <s v="Fully Meets"/>
    <n v="3"/>
  </r>
  <r>
    <n v="1288"/>
    <s v="Dakota"/>
    <s v="Salinas"/>
    <d v="2022-01-11T00:00:00"/>
    <d v="2022-10-26T00:00:00"/>
    <n v="9"/>
    <s v="Attrition"/>
    <x v="1"/>
    <s v="Justin Johnson"/>
    <s v="dakota.salinas@bilearner.com"/>
    <s v="PYZ"/>
    <s v="Active"/>
    <x v="0"/>
    <x v="1"/>
    <x v="2"/>
    <x v="3"/>
    <s v="Skill shoulder bag suffer."/>
    <x v="2"/>
    <s v="Aerial"/>
    <d v="1998-05-29T00:00:00"/>
    <n v="27.558333333333334"/>
    <x v="6"/>
    <s v="MA"/>
    <s v="Lineman"/>
    <x v="0"/>
    <n v="69514"/>
    <x v="0"/>
    <x v="3"/>
    <s v="Fully Meets"/>
    <n v="3"/>
  </r>
  <r>
    <n v="1291"/>
    <s v="Celeste"/>
    <s v="Lin"/>
    <d v="2023-06-17T00:00:00"/>
    <d v="2023-07-27T00:00:00"/>
    <n v="1"/>
    <s v="Attrition"/>
    <x v="1"/>
    <s v="Jeffery Williams"/>
    <s v="celeste.lin@bilearner.com"/>
    <s v="WBL"/>
    <s v="Active"/>
    <x v="1"/>
    <x v="0"/>
    <x v="0"/>
    <x v="3"/>
    <s v="Finally provide various but."/>
    <x v="2"/>
    <s v="Engineers"/>
    <d v="1988-03-12T00:00:00"/>
    <n v="37.772222222222226"/>
    <x v="4"/>
    <s v="MA"/>
    <s v="Coordinator"/>
    <x v="0"/>
    <n v="94486"/>
    <x v="4"/>
    <x v="0"/>
    <s v="Fully Meets"/>
    <n v="3"/>
  </r>
  <r>
    <n v="1293"/>
    <s v="Lawrence"/>
    <s v="Cross"/>
    <d v="2021-06-01T00:00:00"/>
    <d v="2023-04-29T00:00:00"/>
    <n v="22"/>
    <s v="Attrition"/>
    <x v="1"/>
    <s v="Ashley Craig"/>
    <s v="lawrence.cross@bilearner.com"/>
    <s v="CCDR"/>
    <s v="Active"/>
    <x v="1"/>
    <x v="0"/>
    <x v="1"/>
    <x v="3"/>
    <s v="Line with read most."/>
    <x v="2"/>
    <s v="Wireline Construction"/>
    <d v="1993-10-21T00:00:00"/>
    <n v="32.163888888888891"/>
    <x v="4"/>
    <s v="MA"/>
    <s v="Lineman"/>
    <x v="0"/>
    <n v="60878"/>
    <x v="2"/>
    <x v="3"/>
    <s v="Fully Meets"/>
    <n v="3"/>
  </r>
  <r>
    <n v="1294"/>
    <s v="Kara"/>
    <s v="Barnes"/>
    <d v="2023-04-07T00:00:00"/>
    <d v="2023-05-07T00:00:00"/>
    <n v="0"/>
    <s v="Attrition"/>
    <x v="19"/>
    <s v="Lisa Ward"/>
    <s v="kara.barnes@bilearner.com"/>
    <s v="EW"/>
    <s v="Active"/>
    <x v="2"/>
    <x v="0"/>
    <x v="2"/>
    <x v="3"/>
    <s v="Choose thousand know often size company."/>
    <x v="2"/>
    <s v="Wireline Construction"/>
    <d v="1970-09-28T00:00:00"/>
    <n v="55.227777777777774"/>
    <x v="5"/>
    <s v="MA"/>
    <s v="Laborer"/>
    <x v="0"/>
    <n v="58589"/>
    <x v="0"/>
    <x v="3"/>
    <s v="Fully Meets"/>
    <n v="3"/>
  </r>
  <r>
    <n v="1296"/>
    <s v="Adalyn"/>
    <s v="Vaughan"/>
    <d v="2019-03-13T00:00:00"/>
    <d v="2020-09-12T00:00:00"/>
    <n v="18"/>
    <s v="Attrition"/>
    <x v="2"/>
    <s v="Nathan Hill"/>
    <s v="adalyn.vaughan@bilearner.com"/>
    <s v="WBL"/>
    <s v="Voluntarily Terminated"/>
    <x v="0"/>
    <x v="0"/>
    <x v="2"/>
    <x v="0"/>
    <s v="Employee product meeting who kind."/>
    <x v="2"/>
    <s v="Field Operations"/>
    <d v="1985-01-27T00:00:00"/>
    <n v="40.897222222222226"/>
    <x v="3"/>
    <s v="MA"/>
    <s v="Administrator"/>
    <x v="0"/>
    <n v="94411"/>
    <x v="2"/>
    <x v="1"/>
    <s v="Fully Meets"/>
    <n v="3"/>
  </r>
  <r>
    <n v="1297"/>
    <s v="Chase"/>
    <s v="Lloyd"/>
    <d v="2019-05-24T00:00:00"/>
    <d v="2021-10-09T00:00:00"/>
    <n v="28"/>
    <s v="Attrition"/>
    <x v="2"/>
    <s v="Cindy Smith"/>
    <s v="chase.lloyd@bilearner.com"/>
    <s v="NEL"/>
    <s v="Voluntarily Terminated"/>
    <x v="2"/>
    <x v="2"/>
    <x v="0"/>
    <x v="1"/>
    <s v="Suffer phone son property money."/>
    <x v="2"/>
    <s v="Isp"/>
    <d v="1968-08-08T00:00:00"/>
    <n v="57.366666666666667"/>
    <x v="5"/>
    <s v="MA"/>
    <s v="Technician"/>
    <x v="0"/>
    <n v="46980"/>
    <x v="3"/>
    <x v="2"/>
    <s v="Fully Meets"/>
    <n v="3"/>
  </r>
  <r>
    <n v="1301"/>
    <s v="Lilian"/>
    <s v="Norton"/>
    <d v="2019-03-22T00:00:00"/>
    <d v="2022-03-23T00:00:00"/>
    <n v="36"/>
    <s v="Attrition"/>
    <x v="1"/>
    <s v="Todd Nelson"/>
    <s v="lilian.norton@bilearner.com"/>
    <s v="MSC"/>
    <s v="Voluntarily Terminated"/>
    <x v="2"/>
    <x v="0"/>
    <x v="0"/>
    <x v="2"/>
    <s v="Space long most area product drug tree."/>
    <x v="2"/>
    <s v="Field Operations"/>
    <d v="1950-03-28T00:00:00"/>
    <n v="75.727777777777774"/>
    <x v="2"/>
    <s v="MA"/>
    <s v="Driller"/>
    <x v="0"/>
    <n v="62803"/>
    <x v="2"/>
    <x v="1"/>
    <s v="Fully Meets"/>
    <n v="3"/>
  </r>
  <r>
    <n v="1302"/>
    <s v="Aliana"/>
    <s v="Pennington"/>
    <d v="2021-03-08T00:00:00"/>
    <d v="2022-12-17T00:00:00"/>
    <n v="21"/>
    <s v="Attrition"/>
    <x v="1"/>
    <s v="Aaron Mendoza"/>
    <s v="aliana.pennington@bilearner.com"/>
    <s v="TNS"/>
    <s v="Voluntarily Terminated"/>
    <x v="0"/>
    <x v="2"/>
    <x v="1"/>
    <x v="3"/>
    <s v="Study way front fly member."/>
    <x v="2"/>
    <s v="Field Operations"/>
    <d v="2000-07-02T00:00:00"/>
    <n v="25.466666666666665"/>
    <x v="6"/>
    <s v="MA"/>
    <s v="Laborer"/>
    <x v="0"/>
    <n v="77552"/>
    <x v="3"/>
    <x v="2"/>
    <s v="Fully Meets"/>
    <n v="3"/>
  </r>
  <r>
    <n v="1305"/>
    <s v="Oscar"/>
    <s v="Munoz"/>
    <d v="2021-01-06T00:00:00"/>
    <d v="2022-12-30T00:00:00"/>
    <n v="23"/>
    <s v="Attrition"/>
    <x v="1"/>
    <s v="John Bradford"/>
    <s v="oscar.munoz@bilearner.com"/>
    <s v="NEL"/>
    <s v="Voluntarily Terminated"/>
    <x v="0"/>
    <x v="0"/>
    <x v="0"/>
    <x v="1"/>
    <s v="Fact soldier film yet president example car."/>
    <x v="2"/>
    <s v="Field Operations"/>
    <d v="1998-11-14T00:00:00"/>
    <n v="27.1"/>
    <x v="6"/>
    <s v="MA"/>
    <s v="Laborer"/>
    <x v="1"/>
    <n v="1615"/>
    <x v="1"/>
    <x v="2"/>
    <s v="Fully Meets"/>
    <n v="3"/>
  </r>
  <r>
    <n v="1307"/>
    <s v="Dexter"/>
    <s v="Cline"/>
    <d v="2021-09-22T00:00:00"/>
    <d v="2021-10-25T00:00:00"/>
    <n v="1"/>
    <s v="Attrition"/>
    <x v="1"/>
    <s v="Mr. Danny Snow"/>
    <s v="dexter.cline@bilearner.com"/>
    <s v="BPC"/>
    <s v="Voluntarily Terminated"/>
    <x v="1"/>
    <x v="2"/>
    <x v="1"/>
    <x v="3"/>
    <s v="Thus whether read kitchen itself."/>
    <x v="2"/>
    <s v="Engineers"/>
    <d v="1981-02-24T00:00:00"/>
    <n v="44.822222222222223"/>
    <x v="3"/>
    <s v="MA"/>
    <s v="Director"/>
    <x v="1"/>
    <n v="94852"/>
    <x v="4"/>
    <x v="2"/>
    <s v="Fully Meets"/>
    <n v="3"/>
  </r>
  <r>
    <n v="1308"/>
    <s v="Atticus"/>
    <s v="Frost"/>
    <d v="2022-06-28T00:00:00"/>
    <d v="2023-03-07T00:00:00"/>
    <n v="8"/>
    <s v="Attrition"/>
    <x v="1"/>
    <s v="Isaac Foley"/>
    <s v="atticus.frost@bilearner.com"/>
    <s v="CCDR"/>
    <s v="Active"/>
    <x v="0"/>
    <x v="1"/>
    <x v="1"/>
    <x v="2"/>
    <s v="Bar offer throughout different body quite."/>
    <x v="2"/>
    <s v="Project Management - Con"/>
    <d v="1980-10-03T00:00:00"/>
    <n v="45.213888888888889"/>
    <x v="3"/>
    <s v="MA"/>
    <s v="Supervisor"/>
    <x v="0"/>
    <n v="60350"/>
    <x v="2"/>
    <x v="0"/>
    <s v="Fully Meets"/>
    <n v="3"/>
  </r>
  <r>
    <n v="1310"/>
    <s v="Emmalee"/>
    <s v="Reynolds"/>
    <d v="2023-04-03T00:00:00"/>
    <d v="2023-07-21T00:00:00"/>
    <n v="3"/>
    <s v="Attrition"/>
    <x v="1"/>
    <s v="Adam Vang"/>
    <s v="emmalee.reynolds@bilearner.com"/>
    <s v="EW"/>
    <s v="Active"/>
    <x v="2"/>
    <x v="0"/>
    <x v="1"/>
    <x v="3"/>
    <s v="Again kind talk lead."/>
    <x v="2"/>
    <s v="General - Con"/>
    <d v="1988-02-11T00:00:00"/>
    <n v="37.858333333333334"/>
    <x v="4"/>
    <s v="MA"/>
    <s v="Technician"/>
    <x v="0"/>
    <n v="21439"/>
    <x v="2"/>
    <x v="3"/>
    <s v="Fully Meets"/>
    <n v="3"/>
  </r>
  <r>
    <n v="1311"/>
    <s v="Moshe"/>
    <s v="Taylor"/>
    <d v="2023-05-26T00:00:00"/>
    <d v="2023-06-12T00:00:00"/>
    <n v="0"/>
    <s v="Attrition"/>
    <x v="1"/>
    <s v="Anna Townsend"/>
    <s v="moshe.taylor@bilearner.com"/>
    <s v="MSC"/>
    <s v="Active"/>
    <x v="0"/>
    <x v="1"/>
    <x v="2"/>
    <x v="1"/>
    <s v="Hold parent PM claim star seek."/>
    <x v="2"/>
    <s v="Engineers"/>
    <d v="1987-02-22T00:00:00"/>
    <n v="38.827777777777776"/>
    <x v="4"/>
    <s v="MA"/>
    <s v="Specialist"/>
    <x v="1"/>
    <n v="32645"/>
    <x v="2"/>
    <x v="3"/>
    <s v="Fully Meets"/>
    <n v="3"/>
  </r>
  <r>
    <n v="1314"/>
    <s v="Marcel"/>
    <s v="Gomez"/>
    <d v="2021-10-13T00:00:00"/>
    <d v="2023-06-21T00:00:00"/>
    <n v="20"/>
    <s v="Attrition"/>
    <x v="1"/>
    <s v="Andrea Fowler"/>
    <s v="marcel.gomez@bilearner.com"/>
    <s v="WBL"/>
    <s v="Active"/>
    <x v="1"/>
    <x v="1"/>
    <x v="1"/>
    <x v="2"/>
    <s v="Nation local peace nation blue official six."/>
    <x v="2"/>
    <s v="General - Con"/>
    <d v="1996-08-30T00:00:00"/>
    <n v="29.305555555555557"/>
    <x v="6"/>
    <s v="MA"/>
    <s v="Technician"/>
    <x v="0"/>
    <n v="91553"/>
    <x v="1"/>
    <x v="0"/>
    <s v="Fully Meets"/>
    <n v="3"/>
  </r>
  <r>
    <n v="1316"/>
    <s v="Janet"/>
    <s v="King"/>
    <d v="2019-01-20T00:00:00"/>
    <d v="2021-09-15T00:00:00"/>
    <n v="31"/>
    <s v="Attrition"/>
    <x v="20"/>
    <s v="Michael West"/>
    <s v="janet.king@bilearner.com"/>
    <s v="CCDR"/>
    <s v="Active"/>
    <x v="2"/>
    <x v="2"/>
    <x v="1"/>
    <x v="0"/>
    <s v="Upon writer black."/>
    <x v="3"/>
    <s v="Aerial"/>
    <d v="1955-10-24T00:00:00"/>
    <n v="70.155555555555551"/>
    <x v="2"/>
    <s v="MA"/>
    <s v="Foreman"/>
    <x v="0"/>
    <n v="1902"/>
    <x v="2"/>
    <x v="3"/>
    <s v="Fully Meets"/>
    <n v="3"/>
  </r>
  <r>
    <n v="1317"/>
    <s v="Bonalyn"/>
    <s v="Boutwell"/>
    <d v="2021-05-09T00:00:00"/>
    <d v="2022-10-27T00:00:00"/>
    <n v="17"/>
    <s v="Attrition"/>
    <x v="13"/>
    <s v="Leslie Allen"/>
    <s v="bonalyn.boutwell@bilearner.com"/>
    <s v="MSC"/>
    <s v="Active"/>
    <x v="0"/>
    <x v="2"/>
    <x v="2"/>
    <x v="0"/>
    <s v="Everything discover represent full."/>
    <x v="5"/>
    <s v="Aerial"/>
    <d v="1950-11-23T00:00:00"/>
    <n v="75.075000000000003"/>
    <x v="2"/>
    <s v="MA"/>
    <s v="Lineman"/>
    <x v="0"/>
    <n v="2468"/>
    <x v="4"/>
    <x v="1"/>
    <s v="Fully Meets"/>
    <n v="3"/>
  </r>
  <r>
    <n v="1318"/>
    <s v="Nan"/>
    <s v="Singh"/>
    <d v="2023-07-29T00:00:00"/>
    <d v="2023-08-04T00:00:00"/>
    <n v="0"/>
    <s v="Attrition"/>
    <x v="21"/>
    <s v="Donald Decker"/>
    <s v="nan.singh@bilearner.com"/>
    <s v="WBL"/>
    <s v="Active"/>
    <x v="1"/>
    <x v="0"/>
    <x v="0"/>
    <x v="2"/>
    <s v="Effort off over always. Form house mean treat."/>
    <x v="5"/>
    <s v="Field Operations"/>
    <d v="1984-05-14T00:00:00"/>
    <n v="41.6"/>
    <x v="3"/>
    <s v="MA"/>
    <s v="Laborer"/>
    <x v="0"/>
    <n v="2330"/>
    <x v="1"/>
    <x v="0"/>
    <s v="Fully Meets"/>
    <n v="3"/>
  </r>
  <r>
    <n v="1319"/>
    <s v="Tyrone"/>
    <s v="Steans"/>
    <d v="2019-08-24T00:00:00"/>
    <d v="2022-12-14T00:00:00"/>
    <n v="39"/>
    <s v="Attrition"/>
    <x v="22"/>
    <s v="Donald Richardson"/>
    <s v="tyrone.steans@bilearner.com"/>
    <s v="EW"/>
    <s v="Active"/>
    <x v="2"/>
    <x v="1"/>
    <x v="0"/>
    <x v="0"/>
    <s v="Value class especially."/>
    <x v="5"/>
    <s v="Finance &amp; Accounting"/>
    <d v="1964-07-23T00:00:00"/>
    <n v="61.408333333333331"/>
    <x v="1"/>
    <s v="MA"/>
    <s v="Intern"/>
    <x v="1"/>
    <n v="2703"/>
    <x v="2"/>
    <x v="2"/>
    <s v="Fully Meets"/>
    <n v="3"/>
  </r>
  <r>
    <n v="1321"/>
    <s v="William"/>
    <s v="LaRotonda"/>
    <d v="2021-05-27T00:00:00"/>
    <d v="2021-08-24T00:00:00"/>
    <n v="2"/>
    <s v="Attrition"/>
    <x v="22"/>
    <s v="Adrienne Roth"/>
    <s v="william.larotonda@bilearner.com"/>
    <s v="TNS"/>
    <s v="Active"/>
    <x v="1"/>
    <x v="2"/>
    <x v="1"/>
    <x v="0"/>
    <s v="Actually scene law break four summer ability."/>
    <x v="5"/>
    <s v="Project Management - Con"/>
    <d v="1958-03-16T00:00:00"/>
    <n v="67.761111111111106"/>
    <x v="1"/>
    <s v="MA"/>
    <s v="Vp"/>
    <x v="1"/>
    <n v="1460"/>
    <x v="4"/>
    <x v="3"/>
    <s v="Fully Meets"/>
    <n v="3"/>
  </r>
  <r>
    <n v="1322"/>
    <s v="Mia"/>
    <s v="Brown"/>
    <d v="2023-02-02T00:00:00"/>
    <d v="2023-06-23T00:00:00"/>
    <n v="4"/>
    <s v="Attrition"/>
    <x v="22"/>
    <s v="Jessica Blackwell"/>
    <s v="mia.brown@bilearner.com"/>
    <s v="TNS"/>
    <s v="Active"/>
    <x v="0"/>
    <x v="0"/>
    <x v="1"/>
    <x v="1"/>
    <s v="Public evidence bag trouble interesting."/>
    <x v="5"/>
    <s v="Executive"/>
    <d v="1985-05-18T00:00:00"/>
    <n v="40.588888888888889"/>
    <x v="3"/>
    <s v="MA"/>
    <s v="Ceo"/>
    <x v="0"/>
    <n v="1450"/>
    <x v="0"/>
    <x v="1"/>
    <s v="Fully Meets"/>
    <n v="3"/>
  </r>
  <r>
    <n v="1326"/>
    <s v="Jaida"/>
    <s v="Sweeney"/>
    <d v="2020-03-08T00:00:00"/>
    <d v="2021-11-07T00:00:00"/>
    <n v="20"/>
    <s v="Attrition"/>
    <x v="5"/>
    <s v="Mark Greene"/>
    <s v="jaida.sweeney@bilearner.com"/>
    <s v="PYZ"/>
    <s v="Active"/>
    <x v="0"/>
    <x v="2"/>
    <x v="0"/>
    <x v="2"/>
    <s v="Alone need gun surface. Bar involve wait often."/>
    <x v="5"/>
    <s v="General - Eng"/>
    <d v="1977-11-17T00:00:00"/>
    <n v="48.091666666666669"/>
    <x v="3"/>
    <s v="MA"/>
    <s v="Billing"/>
    <x v="1"/>
    <n v="86677"/>
    <x v="1"/>
    <x v="1"/>
    <s v="Fully Meets"/>
    <n v="3"/>
  </r>
  <r>
    <n v="1328"/>
    <s v="Skyler"/>
    <s v="Robles"/>
    <d v="2020-02-29T00:00:00"/>
    <d v="2021-09-23T00:00:00"/>
    <n v="18"/>
    <s v="Attrition"/>
    <x v="5"/>
    <s v="Robert Sawyer"/>
    <s v="skyler.robles@bilearner.com"/>
    <s v="NEL"/>
    <s v="Active"/>
    <x v="2"/>
    <x v="1"/>
    <x v="1"/>
    <x v="3"/>
    <s v="Draw interest over. Vote late marriage kind."/>
    <x v="1"/>
    <s v="Executive"/>
    <d v="1975-12-24T00:00:00"/>
    <n v="49.988888888888887"/>
    <x v="3"/>
    <s v="MA"/>
    <s v="Vp"/>
    <x v="1"/>
    <n v="66733"/>
    <x v="2"/>
    <x v="3"/>
    <s v="Fully Meets"/>
    <n v="3"/>
  </r>
  <r>
    <n v="1329"/>
    <s v="Allyson"/>
    <s v="Keller"/>
    <d v="2022-11-25T00:00:00"/>
    <d v="2023-04-12T00:00:00"/>
    <n v="4"/>
    <s v="Attrition"/>
    <x v="14"/>
    <s v="Desiree Bender"/>
    <s v="allyson.keller@bilearner.com"/>
    <s v="PL"/>
    <s v="Active"/>
    <x v="1"/>
    <x v="0"/>
    <x v="2"/>
    <x v="1"/>
    <s v="Finish join stage start page your seem."/>
    <x v="4"/>
    <s v="Field Operations"/>
    <d v="1958-11-01T00:00:00"/>
    <n v="67.136111111111106"/>
    <x v="1"/>
    <s v="MA"/>
    <s v="Laborer"/>
    <x v="1"/>
    <n v="77070"/>
    <x v="4"/>
    <x v="1"/>
    <s v="Fully Meets"/>
    <n v="3"/>
  </r>
  <r>
    <n v="1330"/>
    <s v="Eddie"/>
    <s v="Bauer"/>
    <d v="2022-09-15T00:00:00"/>
    <d v="2023-05-05T00:00:00"/>
    <n v="7"/>
    <s v="Attrition"/>
    <x v="22"/>
    <s v="Jeremy Smith"/>
    <s v="eddie.bauer@bilearner.com"/>
    <s v="MSC"/>
    <s v="Active"/>
    <x v="0"/>
    <x v="2"/>
    <x v="2"/>
    <x v="2"/>
    <s v="Figure yard develop TV enjoy late standard."/>
    <x v="5"/>
    <s v="General - Con"/>
    <d v="1990-03-01T00:00:00"/>
    <n v="35.802777777777777"/>
    <x v="4"/>
    <s v="MA"/>
    <s v="Associate"/>
    <x v="0"/>
    <n v="66991"/>
    <x v="1"/>
    <x v="0"/>
    <s v="Fully Meets"/>
    <n v="3"/>
  </r>
  <r>
    <n v="1334"/>
    <s v="Susan"/>
    <s v="Gordon"/>
    <d v="2020-09-01T00:00:00"/>
    <d v="2020-11-29T00:00:00"/>
    <n v="2"/>
    <s v="Attrition"/>
    <x v="5"/>
    <s v="Christina Knight"/>
    <s v="susan.gordon@bilearner.com"/>
    <s v="NEL"/>
    <s v="Active"/>
    <x v="0"/>
    <x v="0"/>
    <x v="2"/>
    <x v="2"/>
    <s v="Authority our technology administration section."/>
    <x v="1"/>
    <s v="Underground"/>
    <d v="1952-09-23T00:00:00"/>
    <n v="73.24166666666666"/>
    <x v="2"/>
    <s v="MA"/>
    <s v="Laborer"/>
    <x v="1"/>
    <n v="15975"/>
    <x v="3"/>
    <x v="1"/>
    <s v="Fully Meets"/>
    <n v="3"/>
  </r>
  <r>
    <n v="1336"/>
    <s v="Kellen"/>
    <s v="Smith"/>
    <d v="2020-02-26T00:00:00"/>
    <d v="2023-03-30T00:00:00"/>
    <n v="37"/>
    <s v="Attrition"/>
    <x v="22"/>
    <s v="Ashley Petersen"/>
    <s v="kellen.smith@bilearner.com"/>
    <s v="TNS"/>
    <s v="Active"/>
    <x v="0"/>
    <x v="2"/>
    <x v="2"/>
    <x v="2"/>
    <s v="Author often return hold compare natural."/>
    <x v="5"/>
    <s v="Field Operations"/>
    <d v="1947-07-14T00:00:00"/>
    <n v="78.433333333333337"/>
    <x v="2"/>
    <s v="MA"/>
    <s v="Technician"/>
    <x v="0"/>
    <n v="88247"/>
    <x v="4"/>
    <x v="2"/>
    <s v="Fully Meets"/>
    <n v="3"/>
  </r>
  <r>
    <n v="1337"/>
    <s v="Sherlyn"/>
    <s v="Carroll"/>
    <d v="2018-08-10T00:00:00"/>
    <d v="2021-12-07T00:00:00"/>
    <n v="39"/>
    <s v="Attrition"/>
    <x v="22"/>
    <s v="Jamie Collins"/>
    <s v="sherlyn.carroll@bilearner.com"/>
    <s v="WBL"/>
    <s v="Active"/>
    <x v="0"/>
    <x v="2"/>
    <x v="0"/>
    <x v="1"/>
    <s v="Wonder specific own others card. See else drop."/>
    <x v="5"/>
    <s v="General - Con"/>
    <d v="1953-03-30T00:00:00"/>
    <n v="72.722222222222229"/>
    <x v="2"/>
    <s v="MA"/>
    <s v="Safety Manager"/>
    <x v="0"/>
    <n v="71014"/>
    <x v="1"/>
    <x v="3"/>
    <s v="Fully Meets"/>
    <n v="3"/>
  </r>
  <r>
    <n v="1339"/>
    <s v="Kadence"/>
    <s v="Gentry"/>
    <d v="2021-04-01T00:00:00"/>
    <d v="2022-08-14T00:00:00"/>
    <n v="16"/>
    <s v="Attrition"/>
    <x v="5"/>
    <s v="Michael Norton"/>
    <s v="kadence.gentry@bilearner.com"/>
    <s v="CCDR"/>
    <s v="Active"/>
    <x v="1"/>
    <x v="0"/>
    <x v="0"/>
    <x v="2"/>
    <s v="Though upon remember later."/>
    <x v="1"/>
    <s v="Wireline Construction"/>
    <d v="1981-11-19T00:00:00"/>
    <n v="44.086111111111109"/>
    <x v="3"/>
    <s v="MA"/>
    <s v="Foreman"/>
    <x v="1"/>
    <n v="47635"/>
    <x v="0"/>
    <x v="1"/>
    <s v="Fully Meets"/>
    <n v="3"/>
  </r>
  <r>
    <n v="1340"/>
    <s v="Willow"/>
    <s v="Golden"/>
    <d v="2021-03-21T00:00:00"/>
    <d v="2021-11-21T00:00:00"/>
    <n v="8"/>
    <s v="Attrition"/>
    <x v="5"/>
    <s v="Diane Ramirez"/>
    <s v="willow.golden@bilearner.com"/>
    <s v="EW"/>
    <s v="Active"/>
    <x v="0"/>
    <x v="0"/>
    <x v="2"/>
    <x v="2"/>
    <s v="My himself avoid traditional simply wait."/>
    <x v="1"/>
    <s v="General - Eng"/>
    <d v="1945-03-22T00:00:00"/>
    <n v="80.74444444444444"/>
    <x v="0"/>
    <s v="MA"/>
    <s v="Engineer"/>
    <x v="1"/>
    <n v="37302"/>
    <x v="1"/>
    <x v="0"/>
    <s v="Fully Meets"/>
    <n v="3"/>
  </r>
  <r>
    <n v="1342"/>
    <s v="Jeffery"/>
    <s v="Hogan"/>
    <d v="2019-06-22T00:00:00"/>
    <d v="2019-08-26T00:00:00"/>
    <n v="2"/>
    <s v="Attrition"/>
    <x v="22"/>
    <s v="Mark Willis"/>
    <s v="jeffery.hogan@bilearner.com"/>
    <s v="EW"/>
    <s v="Active"/>
    <x v="0"/>
    <x v="0"/>
    <x v="2"/>
    <x v="2"/>
    <s v="Win paper unit drug nearly card."/>
    <x v="5"/>
    <s v="Aerial"/>
    <d v="1985-06-30T00:00:00"/>
    <n v="40.472222222222221"/>
    <x v="3"/>
    <s v="MA"/>
    <s v="Lineman"/>
    <x v="0"/>
    <n v="2559"/>
    <x v="2"/>
    <x v="3"/>
    <s v="Fully Meets"/>
    <n v="3"/>
  </r>
  <r>
    <n v="1343"/>
    <s v="Shaniya"/>
    <s v="Hamilton"/>
    <d v="2019-11-12T00:00:00"/>
    <d v="2023-05-19T00:00:00"/>
    <n v="42"/>
    <s v="Attrition"/>
    <x v="22"/>
    <s v="Joshua Huber"/>
    <s v="shaniya.hamilton@bilearner.com"/>
    <s v="MSC"/>
    <s v="Active"/>
    <x v="1"/>
    <x v="0"/>
    <x v="0"/>
    <x v="3"/>
    <s v="Effort situation use necessary."/>
    <x v="5"/>
    <s v="Shop (Fleet)"/>
    <d v="1958-05-31T00:00:00"/>
    <n v="67.555555555555557"/>
    <x v="1"/>
    <s v="MA"/>
    <s v="Manager"/>
    <x v="0"/>
    <n v="68008"/>
    <x v="1"/>
    <x v="2"/>
    <s v="Fully Meets"/>
    <n v="3"/>
  </r>
  <r>
    <n v="1346"/>
    <s v="Aron"/>
    <s v="Grant"/>
    <d v="2021-02-21T00:00:00"/>
    <d v="2022-08-22T00:00:00"/>
    <n v="17"/>
    <s v="Attrition"/>
    <x v="5"/>
    <s v="Maurice Krause"/>
    <s v="aron.grant@bilearner.com"/>
    <s v="WBL"/>
    <s v="Active"/>
    <x v="1"/>
    <x v="1"/>
    <x v="0"/>
    <x v="2"/>
    <s v="Today situation minute figure friend opportunity."/>
    <x v="1"/>
    <s v="Field Operations"/>
    <d v="1948-09-13T00:00:00"/>
    <n v="77.269444444444446"/>
    <x v="2"/>
    <s v="MA"/>
    <s v="Laborer"/>
    <x v="1"/>
    <n v="37276"/>
    <x v="1"/>
    <x v="0"/>
    <s v="Fully Meets"/>
    <n v="3"/>
  </r>
  <r>
    <n v="1347"/>
    <s v="Haleigh"/>
    <s v="Carter"/>
    <d v="2022-03-04T00:00:00"/>
    <d v="2023-01-18T00:00:00"/>
    <n v="10"/>
    <s v="Attrition"/>
    <x v="5"/>
    <s v="Amy Griffin"/>
    <s v="haleigh.carter@bilearner.com"/>
    <s v="NEL"/>
    <s v="Active"/>
    <x v="2"/>
    <x v="0"/>
    <x v="1"/>
    <x v="2"/>
    <s v="Guess fight various decade second pattern."/>
    <x v="1"/>
    <s v="General - Con"/>
    <d v="1995-03-21T00:00:00"/>
    <n v="30.747222222222224"/>
    <x v="4"/>
    <s v="MA"/>
    <s v="Coordinator"/>
    <x v="1"/>
    <n v="54734"/>
    <x v="0"/>
    <x v="2"/>
    <s v="Fully Meets"/>
    <n v="3"/>
  </r>
  <r>
    <n v="1348"/>
    <s v="Tatiana"/>
    <s v="Ayala"/>
    <d v="2019-04-21T00:00:00"/>
    <d v="2020-12-02T00:00:00"/>
    <n v="19"/>
    <s v="Attrition"/>
    <x v="16"/>
    <s v="Debra Gomez"/>
    <s v="tatiana.ayala@bilearner.com"/>
    <s v="WBL"/>
    <s v="Future Start"/>
    <x v="1"/>
    <x v="1"/>
    <x v="2"/>
    <x v="0"/>
    <s v="They behind war evening. Particular film war yes."/>
    <x v="4"/>
    <s v="Field Operations"/>
    <d v="1993-04-13T00:00:00"/>
    <n v="32.68611111111111"/>
    <x v="4"/>
    <s v="MA"/>
    <s v="Engineer"/>
    <x v="0"/>
    <n v="34961"/>
    <x v="3"/>
    <x v="2"/>
    <s v="Fully Meets"/>
    <n v="3"/>
  </r>
  <r>
    <n v="1349"/>
    <s v="Kaylynn"/>
    <s v="Mcguire"/>
    <d v="2021-08-02T00:00:00"/>
    <d v="2022-11-26T00:00:00"/>
    <n v="15"/>
    <s v="Attrition"/>
    <x v="22"/>
    <s v="Jeremy Pope"/>
    <s v="kaylynn.mcguire@bilearner.com"/>
    <s v="EW"/>
    <s v="Active"/>
    <x v="0"/>
    <x v="0"/>
    <x v="2"/>
    <x v="2"/>
    <s v="Behind bar item management."/>
    <x v="5"/>
    <s v="Safety"/>
    <d v="1949-11-27T00:00:00"/>
    <n v="76.063888888888883"/>
    <x v="2"/>
    <s v="MA"/>
    <s v="Manager"/>
    <x v="0"/>
    <n v="33234"/>
    <x v="1"/>
    <x v="0"/>
    <s v="Fully Meets"/>
    <n v="3"/>
  </r>
  <r>
    <n v="1352"/>
    <s v="Lily"/>
    <s v="Tyler"/>
    <d v="2018-08-08T00:00:00"/>
    <d v="2023-06-01T00:00:00"/>
    <n v="57"/>
    <s v="Attrition"/>
    <x v="5"/>
    <s v="Chase Ho"/>
    <s v="lily.tyler@bilearner.com"/>
    <s v="PYZ"/>
    <s v="Active"/>
    <x v="1"/>
    <x v="0"/>
    <x v="1"/>
    <x v="3"/>
    <s v="Series significant out."/>
    <x v="5"/>
    <s v="Field Operations"/>
    <d v="1974-06-18T00:00:00"/>
    <n v="51.505555555555553"/>
    <x v="5"/>
    <s v="MA"/>
    <s v="Technician"/>
    <x v="1"/>
    <n v="43568"/>
    <x v="3"/>
    <x v="0"/>
    <s v="Fully Meets"/>
    <n v="3"/>
  </r>
  <r>
    <n v="1353"/>
    <s v="Noe"/>
    <s v="Mann"/>
    <d v="2020-09-15T00:00:00"/>
    <d v="2022-01-06T00:00:00"/>
    <n v="15"/>
    <s v="Attrition"/>
    <x v="5"/>
    <s v="Felicia Bailey"/>
    <s v="noe.mann@bilearner.com"/>
    <s v="WBL"/>
    <s v="Active"/>
    <x v="2"/>
    <x v="2"/>
    <x v="0"/>
    <x v="0"/>
    <s v="Will message south game."/>
    <x v="1"/>
    <s v="Field Operations"/>
    <d v="1946-03-04T00:00:00"/>
    <n v="79.794444444444451"/>
    <x v="2"/>
    <s v="MA"/>
    <s v="Supervisor"/>
    <x v="1"/>
    <n v="48891"/>
    <x v="1"/>
    <x v="3"/>
    <s v="Fully Meets"/>
    <n v="3"/>
  </r>
  <r>
    <n v="1354"/>
    <s v="Christina"/>
    <s v="Terry"/>
    <d v="2020-10-28T00:00:00"/>
    <d v="2022-02-27T00:00:00"/>
    <n v="16"/>
    <s v="Attrition"/>
    <x v="16"/>
    <s v="Christopher Jones"/>
    <s v="christina.terry@bilearner.com"/>
    <s v="WBL"/>
    <s v="Future Start"/>
    <x v="0"/>
    <x v="1"/>
    <x v="1"/>
    <x v="0"/>
    <s v="Wear happen goal choice must."/>
    <x v="4"/>
    <s v="Field Operations"/>
    <d v="1959-05-07T00:00:00"/>
    <n v="66.61944444444444"/>
    <x v="1"/>
    <s v="MA"/>
    <s v="Top Hand"/>
    <x v="0"/>
    <n v="79778"/>
    <x v="4"/>
    <x v="1"/>
    <s v="Fully Meets"/>
    <n v="3"/>
  </r>
  <r>
    <n v="1355"/>
    <s v="Niko"/>
    <s v="Durham"/>
    <d v="2021-06-16T00:00:00"/>
    <d v="2021-11-23T00:00:00"/>
    <n v="5"/>
    <s v="Attrition"/>
    <x v="21"/>
    <s v="Alec Taylor"/>
    <s v="niko.durham@bilearner.com"/>
    <s v="SVG"/>
    <s v="Active"/>
    <x v="0"/>
    <x v="0"/>
    <x v="0"/>
    <x v="1"/>
    <s v="Common paper smile way career capital."/>
    <x v="5"/>
    <s v="General - Con"/>
    <d v="1945-05-20T00:00:00"/>
    <n v="80.583333333333329"/>
    <x v="0"/>
    <s v="MA"/>
    <s v="Coordinator"/>
    <x v="0"/>
    <n v="79459"/>
    <x v="0"/>
    <x v="3"/>
    <s v="Fully Meets"/>
    <n v="3"/>
  </r>
  <r>
    <n v="1356"/>
    <s v="Dante"/>
    <s v="Strong"/>
    <d v="2023-03-20T00:00:00"/>
    <d v="2023-06-21T00:00:00"/>
    <n v="3"/>
    <s v="Attrition"/>
    <x v="22"/>
    <s v="Ronald Jones"/>
    <s v="dante.strong@bilearner.com"/>
    <s v="EW"/>
    <s v="Active"/>
    <x v="2"/>
    <x v="2"/>
    <x v="0"/>
    <x v="3"/>
    <s v="List remember benefit memory also deal people."/>
    <x v="5"/>
    <s v="Engineers"/>
    <d v="1988-06-12T00:00:00"/>
    <n v="37.522222222222226"/>
    <x v="4"/>
    <s v="MA"/>
    <s v="Engineer"/>
    <x v="0"/>
    <n v="93230"/>
    <x v="0"/>
    <x v="2"/>
    <s v="Fully Meets"/>
    <n v="3"/>
  </r>
  <r>
    <n v="1357"/>
    <s v="Angeline"/>
    <s v="Perez"/>
    <d v="2018-09-07T00:00:00"/>
    <d v="2021-07-16T00:00:00"/>
    <n v="34"/>
    <s v="Attrition"/>
    <x v="22"/>
    <s v="Mrs. Tracy Cisneros DDS"/>
    <s v="angeline.perez@bilearner.com"/>
    <s v="MSC"/>
    <s v="Active"/>
    <x v="0"/>
    <x v="1"/>
    <x v="0"/>
    <x v="2"/>
    <s v="Fast whether mouth physical."/>
    <x v="5"/>
    <s v="Engineers"/>
    <d v="1972-07-04T00:00:00"/>
    <n v="53.461111111111109"/>
    <x v="5"/>
    <s v="MA"/>
    <s v="Principal"/>
    <x v="1"/>
    <n v="74550"/>
    <x v="4"/>
    <x v="0"/>
    <s v="Fully Meets"/>
    <n v="3"/>
  </r>
  <r>
    <n v="1358"/>
    <s v="Jairo"/>
    <s v="Blanchard"/>
    <d v="2018-11-08T00:00:00"/>
    <d v="2022-10-28T00:00:00"/>
    <n v="47"/>
    <s v="Attrition"/>
    <x v="22"/>
    <s v="Isabella Hawkins"/>
    <s v="jairo.blanchard@bilearner.com"/>
    <s v="TNS"/>
    <s v="Active"/>
    <x v="2"/>
    <x v="0"/>
    <x v="1"/>
    <x v="2"/>
    <s v="Involve study commercial billion and."/>
    <x v="5"/>
    <s v="Field Operations"/>
    <d v="1996-03-29T00:00:00"/>
    <n v="29.725000000000001"/>
    <x v="6"/>
    <s v="MA"/>
    <s v="Laborer"/>
    <x v="1"/>
    <n v="1706"/>
    <x v="4"/>
    <x v="2"/>
    <s v="Fully Meets"/>
    <n v="3"/>
  </r>
  <r>
    <n v="1361"/>
    <s v="Elle"/>
    <s v="Berry"/>
    <d v="2023-03-08T00:00:00"/>
    <d v="2023-03-30T00:00:00"/>
    <n v="0"/>
    <s v="Attrition"/>
    <x v="13"/>
    <s v="Rebecca Randolph"/>
    <s v="elle.berry@bilearner.com"/>
    <s v="BPC"/>
    <s v="Future Start"/>
    <x v="0"/>
    <x v="2"/>
    <x v="1"/>
    <x v="3"/>
    <s v="Second scene guy age alone sing year pick."/>
    <x v="5"/>
    <s v="Aerial"/>
    <d v="1949-09-26T00:00:00"/>
    <n v="76.233333333333334"/>
    <x v="2"/>
    <s v="MA"/>
    <s v="Supervisor"/>
    <x v="0"/>
    <n v="18484"/>
    <x v="4"/>
    <x v="2"/>
    <s v="Exceeds"/>
    <n v="3"/>
  </r>
  <r>
    <n v="1362"/>
    <s v="Raphael"/>
    <s v="Francis"/>
    <d v="2019-11-10T00:00:00"/>
    <d v="2020-12-03T00:00:00"/>
    <n v="12"/>
    <s v="Attrition"/>
    <x v="21"/>
    <s v="William Page"/>
    <s v="raphael.francis@bilearner.com"/>
    <s v="SVG"/>
    <s v="Active"/>
    <x v="0"/>
    <x v="1"/>
    <x v="2"/>
    <x v="2"/>
    <s v="Rock entire unit amount hope seem hotel."/>
    <x v="5"/>
    <s v="General - Con"/>
    <d v="1983-10-11T00:00:00"/>
    <n v="42.19166666666667"/>
    <x v="3"/>
    <s v="MA"/>
    <s v="Technician"/>
    <x v="0"/>
    <n v="36283"/>
    <x v="2"/>
    <x v="1"/>
    <s v="Exceeds"/>
    <n v="3"/>
  </r>
  <r>
    <n v="1364"/>
    <s v="Mollie"/>
    <s v="Jenkins"/>
    <d v="2019-04-03T00:00:00"/>
    <d v="2019-08-05T00:00:00"/>
    <n v="4"/>
    <s v="Attrition"/>
    <x v="22"/>
    <s v="Danny Williams"/>
    <s v="mollie.jenkins@bilearner.com"/>
    <s v="MSC"/>
    <s v="Active"/>
    <x v="1"/>
    <x v="1"/>
    <x v="0"/>
    <x v="3"/>
    <s v="Create although card she best and music."/>
    <x v="5"/>
    <s v="Finance &amp; Accounting"/>
    <d v="1973-01-20T00:00:00"/>
    <n v="52.916666666666664"/>
    <x v="5"/>
    <s v="MA"/>
    <s v="Administration"/>
    <x v="1"/>
    <n v="32101"/>
    <x v="1"/>
    <x v="0"/>
    <s v="Exceeds"/>
    <n v="3"/>
  </r>
  <r>
    <n v="1366"/>
    <s v="Malik"/>
    <s v="Crane"/>
    <d v="2022-04-29T00:00:00"/>
    <d v="2022-12-11T00:00:00"/>
    <n v="7"/>
    <s v="Attrition"/>
    <x v="5"/>
    <s v="Peter Ortiz"/>
    <s v="malik.crane@bilearner.com"/>
    <s v="PYZ"/>
    <s v="Active"/>
    <x v="1"/>
    <x v="0"/>
    <x v="0"/>
    <x v="3"/>
    <s v="Just information assume act possible work later."/>
    <x v="1"/>
    <s v="General - Con"/>
    <d v="1950-01-15T00:00:00"/>
    <n v="75.930555555555557"/>
    <x v="2"/>
    <s v="MA"/>
    <s v="Laborer"/>
    <x v="1"/>
    <n v="14151"/>
    <x v="4"/>
    <x v="3"/>
    <s v="Exceeds"/>
    <n v="3"/>
  </r>
  <r>
    <n v="1371"/>
    <s v="Arianna"/>
    <s v="Carlson"/>
    <d v="2021-08-28T00:00:00"/>
    <d v="2021-10-16T00:00:00"/>
    <n v="1"/>
    <s v="Attrition"/>
    <x v="22"/>
    <s v="Mrs. Nicole Garrison MD"/>
    <s v="arianna.carlson@bilearner.com"/>
    <s v="EW"/>
    <s v="Active"/>
    <x v="1"/>
    <x v="2"/>
    <x v="2"/>
    <x v="0"/>
    <s v="Tax thousand few tonight seek."/>
    <x v="5"/>
    <s v="Field Operations"/>
    <d v="1957-05-07T00:00:00"/>
    <n v="68.61944444444444"/>
    <x v="1"/>
    <s v="MA"/>
    <s v="Technician"/>
    <x v="0"/>
    <n v="26844"/>
    <x v="4"/>
    <x v="2"/>
    <s v="Exceeds"/>
    <n v="3"/>
  </r>
  <r>
    <n v="1373"/>
    <s v="Morgan"/>
    <s v="Hammond"/>
    <d v="2022-01-12T00:00:00"/>
    <d v="2022-11-11T00:00:00"/>
    <n v="9"/>
    <s v="Attrition"/>
    <x v="22"/>
    <s v="Tina Shaw"/>
    <s v="morgan.hammond@bilearner.com"/>
    <s v="TNS"/>
    <s v="Active"/>
    <x v="1"/>
    <x v="2"/>
    <x v="2"/>
    <x v="1"/>
    <s v="Account Republican reduce right."/>
    <x v="5"/>
    <s v="Field Operations"/>
    <d v="1986-04-20T00:00:00"/>
    <n v="39.666666666666664"/>
    <x v="4"/>
    <s v="MA"/>
    <s v="Laborer"/>
    <x v="1"/>
    <n v="20630"/>
    <x v="3"/>
    <x v="0"/>
    <s v="Exceeds"/>
    <n v="3"/>
  </r>
  <r>
    <n v="1376"/>
    <s v="Mallory"/>
    <s v="Figueroa"/>
    <d v="2019-12-03T00:00:00"/>
    <d v="2022-02-10T00:00:00"/>
    <n v="26"/>
    <s v="Attrition"/>
    <x v="21"/>
    <s v="Linda Brown"/>
    <s v="mallory.figueroa@bilearner.com"/>
    <s v="CCDR"/>
    <s v="Active"/>
    <x v="0"/>
    <x v="0"/>
    <x v="0"/>
    <x v="2"/>
    <s v="Example field consider before old yes on since."/>
    <x v="0"/>
    <s v="Field Operations"/>
    <d v="1958-12-08T00:00:00"/>
    <n v="67.033333333333331"/>
    <x v="1"/>
    <s v="MA"/>
    <s v="Supervisor"/>
    <x v="0"/>
    <n v="30890"/>
    <x v="3"/>
    <x v="3"/>
    <s v="Exceeds"/>
    <n v="3"/>
  </r>
  <r>
    <n v="1377"/>
    <s v="Larissa"/>
    <s v="Douglas"/>
    <d v="2021-03-03T00:00:00"/>
    <d v="2021-07-10T00:00:00"/>
    <n v="4"/>
    <s v="Attrition"/>
    <x v="21"/>
    <s v="Harry Ellis"/>
    <s v="larissa.douglas@bilearner.com"/>
    <s v="SVG"/>
    <s v="Active"/>
    <x v="2"/>
    <x v="2"/>
    <x v="1"/>
    <x v="1"/>
    <s v="Current budget certain interview increase."/>
    <x v="5"/>
    <s v="General - Con"/>
    <d v="1968-05-18T00:00:00"/>
    <n v="57.588888888888889"/>
    <x v="5"/>
    <s v="MA"/>
    <s v="Technician"/>
    <x v="0"/>
    <n v="67773"/>
    <x v="1"/>
    <x v="0"/>
    <s v="Exceeds"/>
    <n v="3"/>
  </r>
  <r>
    <n v="1383"/>
    <s v="Athena"/>
    <s v="Moore"/>
    <d v="2022-01-28T00:00:00"/>
    <d v="2022-09-16T00:00:00"/>
    <n v="7"/>
    <s v="Attrition"/>
    <x v="13"/>
    <s v="Alan Rios"/>
    <s v="athena.moore@bilearner.com"/>
    <s v="BPC"/>
    <s v="Active"/>
    <x v="1"/>
    <x v="1"/>
    <x v="2"/>
    <x v="1"/>
    <s v="Affect bar himself mention serious."/>
    <x v="5"/>
    <s v="General - Con"/>
    <d v="1994-10-10T00:00:00"/>
    <n v="31.194444444444443"/>
    <x v="4"/>
    <s v="MA"/>
    <s v="Technician"/>
    <x v="0"/>
    <n v="88549"/>
    <x v="0"/>
    <x v="0"/>
    <s v="Exceeds"/>
    <n v="3"/>
  </r>
  <r>
    <n v="1384"/>
    <s v="Karla"/>
    <s v="Farrell"/>
    <d v="2020-07-01T00:00:00"/>
    <d v="2021-03-05T00:00:00"/>
    <n v="8"/>
    <s v="Attrition"/>
    <x v="21"/>
    <s v="Mrs. Tammy Ballard"/>
    <s v="karla.farrell@bilearner.com"/>
    <s v="CCDR"/>
    <s v="Active"/>
    <x v="2"/>
    <x v="0"/>
    <x v="1"/>
    <x v="1"/>
    <s v="Thousand every job spring more store."/>
    <x v="5"/>
    <s v="Field Operations"/>
    <d v="1956-03-12T00:00:00"/>
    <n v="69.772222222222226"/>
    <x v="1"/>
    <s v="MA"/>
    <s v="Groundman"/>
    <x v="0"/>
    <n v="14083"/>
    <x v="3"/>
    <x v="3"/>
    <s v="PIP"/>
    <n v="3"/>
  </r>
  <r>
    <n v="1386"/>
    <s v="Jacey"/>
    <s v="Braun"/>
    <d v="2019-10-05T00:00:00"/>
    <d v="2023-02-04T00:00:00"/>
    <n v="40"/>
    <s v="Attrition"/>
    <x v="22"/>
    <s v="Joseph Edwards"/>
    <s v="jacey.braun@bilearner.com"/>
    <s v="EW"/>
    <s v="Active"/>
    <x v="1"/>
    <x v="1"/>
    <x v="1"/>
    <x v="0"/>
    <s v="Realize view write beautiful."/>
    <x v="5"/>
    <s v="General - Con"/>
    <d v="1976-08-19T00:00:00"/>
    <n v="49.336111111111109"/>
    <x v="3"/>
    <s v="MA"/>
    <s v="Technician"/>
    <x v="0"/>
    <n v="13405"/>
    <x v="1"/>
    <x v="2"/>
    <s v="Exceeds"/>
    <n v="3"/>
  </r>
  <r>
    <n v="1387"/>
    <s v="Nathan"/>
    <s v="Kline"/>
    <d v="2021-11-06T00:00:00"/>
    <d v="2023-04-20T00:00:00"/>
    <n v="17"/>
    <s v="Attrition"/>
    <x v="22"/>
    <s v="Sean Hall"/>
    <s v="nathan.kline@bilearner.com"/>
    <s v="MSC"/>
    <s v="Active"/>
    <x v="1"/>
    <x v="0"/>
    <x v="1"/>
    <x v="3"/>
    <s v="Training run sport prevent toward yet."/>
    <x v="5"/>
    <s v="General - Con"/>
    <d v="1951-08-27T00:00:00"/>
    <n v="74.313888888888883"/>
    <x v="2"/>
    <s v="MA"/>
    <s v="Laborer"/>
    <x v="1"/>
    <n v="63614"/>
    <x v="0"/>
    <x v="0"/>
    <s v="PIP"/>
    <n v="3"/>
  </r>
  <r>
    <n v="1388"/>
    <s v="Gabriella"/>
    <s v="Benitez"/>
    <d v="2019-05-09T00:00:00"/>
    <d v="2020-05-07T00:00:00"/>
    <n v="11"/>
    <s v="Attrition"/>
    <x v="22"/>
    <s v="Jamie Gardner"/>
    <s v="gabriella.benitez@bilearner.com"/>
    <s v="TNS"/>
    <s v="Active"/>
    <x v="2"/>
    <x v="0"/>
    <x v="1"/>
    <x v="1"/>
    <s v="Approach better little check."/>
    <x v="5"/>
    <s v="Field Operations"/>
    <d v="1970-12-23T00:00:00"/>
    <n v="54.991666666666667"/>
    <x v="5"/>
    <s v="MA"/>
    <s v="Construction Manager"/>
    <x v="0"/>
    <n v="31721"/>
    <x v="4"/>
    <x v="3"/>
    <s v="Exceeds"/>
    <n v="3"/>
  </r>
  <r>
    <n v="1392"/>
    <s v="Jeanette"/>
    <s v="Tippett"/>
    <d v="2019-06-07T00:00:00"/>
    <d v="2019-08-15T00:00:00"/>
    <n v="2"/>
    <s v="Attrition"/>
    <x v="1"/>
    <s v="David Stephens"/>
    <s v="jeanette.tippett@bilearner.com"/>
    <s v="PL"/>
    <s v="Active"/>
    <x v="2"/>
    <x v="2"/>
    <x v="2"/>
    <x v="0"/>
    <s v="Because wind like."/>
    <x v="2"/>
    <s v="Field Operations"/>
    <d v="1955-02-25T00:00:00"/>
    <n v="70.819444444444443"/>
    <x v="2"/>
    <s v="MA"/>
    <s v="Operator"/>
    <x v="0"/>
    <n v="2093"/>
    <x v="0"/>
    <x v="1"/>
    <s v="Exceeds"/>
    <n v="3"/>
  </r>
  <r>
    <n v="1393"/>
    <s v="Rose"/>
    <s v="Ivey"/>
    <d v="2021-11-22T00:00:00"/>
    <d v="2022-11-23T00:00:00"/>
    <n v="12"/>
    <s v="Attrition"/>
    <x v="1"/>
    <s v="Abigail Johnson"/>
    <s v="rose.ivey@bilearner.com"/>
    <s v="SVG"/>
    <s v="Active"/>
    <x v="2"/>
    <x v="1"/>
    <x v="2"/>
    <x v="3"/>
    <s v="On beyond process before event."/>
    <x v="2"/>
    <s v="General - Con"/>
    <d v="1947-03-20T00:00:00"/>
    <n v="78.75"/>
    <x v="2"/>
    <s v="MA"/>
    <s v="Flagger"/>
    <x v="0"/>
    <n v="1775"/>
    <x v="3"/>
    <x v="3"/>
    <s v="Exceeds"/>
    <n v="3"/>
  </r>
  <r>
    <n v="1395"/>
    <s v="Jordan"/>
    <s v="Winthrop"/>
    <d v="2021-12-17T00:00:00"/>
    <d v="2021-12-26T00:00:00"/>
    <n v="0"/>
    <s v="Attrition"/>
    <x v="2"/>
    <s v="Mr. Kevin Reid"/>
    <s v="jordan.winthrop@bilearner.com"/>
    <s v="SVG"/>
    <s v="Voluntarily Terminated"/>
    <x v="0"/>
    <x v="1"/>
    <x v="2"/>
    <x v="1"/>
    <s v="Father change close."/>
    <x v="2"/>
    <s v="General - Con"/>
    <d v="1960-11-14T00:00:00"/>
    <n v="65.099999999999994"/>
    <x v="1"/>
    <s v="MA"/>
    <s v="Laborer"/>
    <x v="1"/>
    <n v="2045"/>
    <x v="4"/>
    <x v="0"/>
    <s v="Exceeds"/>
    <n v="3"/>
  </r>
  <r>
    <n v="1396"/>
    <s v="Shari"/>
    <s v="Ngodup"/>
    <d v="2019-05-04T00:00:00"/>
    <d v="2021-02-15T00:00:00"/>
    <n v="21"/>
    <s v="Attrition"/>
    <x v="1"/>
    <s v="Jorge Taylor"/>
    <s v="shari.ngodup@bilearner.com"/>
    <s v="SVG"/>
    <s v="Active"/>
    <x v="2"/>
    <x v="2"/>
    <x v="1"/>
    <x v="1"/>
    <s v="Vote look produce consider Mr war."/>
    <x v="2"/>
    <s v="General - Eng"/>
    <d v="1956-09-07T00:00:00"/>
    <n v="69.286111111111111"/>
    <x v="1"/>
    <s v="MA"/>
    <s v="Engineer"/>
    <x v="0"/>
    <n v="1810"/>
    <x v="0"/>
    <x v="2"/>
    <s v="Exceeds"/>
    <n v="3"/>
  </r>
  <r>
    <n v="1397"/>
    <s v="John"/>
    <s v="Kretschmer"/>
    <d v="2018-12-25T00:00:00"/>
    <d v="2019-03-11T00:00:00"/>
    <n v="2"/>
    <s v="Attrition"/>
    <x v="1"/>
    <s v="Robert Gonzalez"/>
    <s v="john.kretschmer@bilearner.com"/>
    <s v="MSC"/>
    <s v="Active"/>
    <x v="1"/>
    <x v="2"/>
    <x v="2"/>
    <x v="3"/>
    <s v="Science fall always move thank seat huge."/>
    <x v="2"/>
    <s v="General - Con"/>
    <d v="1981-02-26T00:00:00"/>
    <n v="44.81666666666667"/>
    <x v="3"/>
    <s v="MA"/>
    <s v="Laborer"/>
    <x v="1"/>
    <n v="1801"/>
    <x v="3"/>
    <x v="3"/>
    <s v="Exceeds"/>
    <n v="3"/>
  </r>
  <r>
    <n v="1398"/>
    <s v="Debbie"/>
    <s v="Mangal"/>
    <d v="2021-01-03T00:00:00"/>
    <d v="2023-03-08T00:00:00"/>
    <n v="26"/>
    <s v="Attrition"/>
    <x v="1"/>
    <s v="Kristin Baird"/>
    <s v="debbie.mangal@bilearner.com"/>
    <s v="PYZ"/>
    <s v="Active"/>
    <x v="2"/>
    <x v="1"/>
    <x v="1"/>
    <x v="0"/>
    <s v="Mr chair subject then technology."/>
    <x v="2"/>
    <s v="Splicing"/>
    <d v="1972-12-12T00:00:00"/>
    <n v="53.022222222222226"/>
    <x v="5"/>
    <s v="MA"/>
    <s v="Runner"/>
    <x v="0"/>
    <n v="2451"/>
    <x v="1"/>
    <x v="3"/>
    <s v="Needs Improvement"/>
    <n v="3"/>
  </r>
  <r>
    <n v="1400"/>
    <s v="Yen"/>
    <s v="Johnston"/>
    <d v="2018-08-29T00:00:00"/>
    <d v="2023-02-09T00:00:00"/>
    <n v="53"/>
    <s v="Attrition"/>
    <x v="2"/>
    <s v="Larry Frost"/>
    <s v="yen.johnston@bilearner.com"/>
    <s v="NEL"/>
    <s v="Active"/>
    <x v="0"/>
    <x v="0"/>
    <x v="1"/>
    <x v="1"/>
    <s v="Ability bed police onto exactly south."/>
    <x v="2"/>
    <s v="Field Operations"/>
    <d v="1955-04-03T00:00:00"/>
    <n v="70.713888888888889"/>
    <x v="2"/>
    <s v="MA"/>
    <s v="Laborer"/>
    <x v="0"/>
    <n v="2128"/>
    <x v="1"/>
    <x v="0"/>
    <s v="Exceeds"/>
    <n v="3"/>
  </r>
  <r>
    <n v="1404"/>
    <s v="Ned"/>
    <s v="Miller"/>
    <d v="2018-11-01T00:00:00"/>
    <d v="2021-04-29T00:00:00"/>
    <n v="29"/>
    <s v="Attrition"/>
    <x v="2"/>
    <s v="James Guzman"/>
    <s v="ned.miller@bilearner.com"/>
    <s v="BPC"/>
    <s v="Voluntarily Terminated"/>
    <x v="1"/>
    <x v="0"/>
    <x v="2"/>
    <x v="0"/>
    <s v="Third cost above management anything."/>
    <x v="2"/>
    <s v="Finance &amp; Accounting"/>
    <d v="1978-12-06T00:00:00"/>
    <n v="47.038888888888891"/>
    <x v="3"/>
    <s v="MA"/>
    <s v="Manager"/>
    <x v="1"/>
    <n v="2472"/>
    <x v="0"/>
    <x v="3"/>
    <s v="Exceeds"/>
    <n v="3"/>
  </r>
  <r>
    <n v="1405"/>
    <s v="Shana"/>
    <s v="Petingill"/>
    <d v="2018-12-08T00:00:00"/>
    <d v="2022-06-11T00:00:00"/>
    <n v="42"/>
    <s v="Attrition"/>
    <x v="2"/>
    <s v="Lisa Peters"/>
    <s v="shana.petingill@bilearner.com"/>
    <s v="PL"/>
    <s v="Active"/>
    <x v="2"/>
    <x v="2"/>
    <x v="0"/>
    <x v="0"/>
    <s v="President TV note reach bad."/>
    <x v="2"/>
    <s v="Field Operations"/>
    <d v="1977-03-30T00:00:00"/>
    <n v="48.722222222222221"/>
    <x v="3"/>
    <s v="MA"/>
    <s v="Construction Manager"/>
    <x v="0"/>
    <n v="2050"/>
    <x v="3"/>
    <x v="3"/>
    <s v="Exceeds"/>
    <n v="3"/>
  </r>
  <r>
    <n v="1409"/>
    <s v="Catherine"/>
    <s v="Ybarra"/>
    <d v="2019-03-11T00:00:00"/>
    <d v="2021-09-06T00:00:00"/>
    <n v="29"/>
    <s v="Attrition"/>
    <x v="1"/>
    <s v="Amanda Perez"/>
    <s v="catherine.ybarra@bilearner.com"/>
    <s v="MSC"/>
    <s v="Voluntarily Terminated"/>
    <x v="0"/>
    <x v="2"/>
    <x v="2"/>
    <x v="2"/>
    <s v="On sport growth now general."/>
    <x v="2"/>
    <s v="General - Con"/>
    <d v="1981-04-02T00:00:00"/>
    <n v="44.716666666666669"/>
    <x v="3"/>
    <s v="MA"/>
    <s v="Technician"/>
    <x v="0"/>
    <n v="2458"/>
    <x v="3"/>
    <x v="1"/>
    <s v="Exceeds"/>
    <n v="3"/>
  </r>
  <r>
    <n v="1410"/>
    <s v="Ashanti"/>
    <s v="Price"/>
    <d v="2022-02-25T00:00:00"/>
    <d v="2023-04-28T00:00:00"/>
    <n v="14"/>
    <s v="Attrition"/>
    <x v="1"/>
    <s v="Tina Griffin"/>
    <s v="ashanti.price@bilearner.com"/>
    <s v="SVG"/>
    <s v="Active"/>
    <x v="1"/>
    <x v="1"/>
    <x v="0"/>
    <x v="1"/>
    <s v="Else behind none grow up significant behavior."/>
    <x v="2"/>
    <s v="Wireline Construction"/>
    <d v="1945-08-08T00:00:00"/>
    <n v="80.36666666666666"/>
    <x v="0"/>
    <s v="MA"/>
    <s v="Laborer"/>
    <x v="0"/>
    <n v="26720"/>
    <x v="1"/>
    <x v="1"/>
    <s v="Exceeds"/>
    <n v="3"/>
  </r>
  <r>
    <n v="1413"/>
    <s v="Ann"/>
    <s v="Montgomery"/>
    <d v="2019-09-27T00:00:00"/>
    <d v="2023-02-08T00:00:00"/>
    <n v="40"/>
    <s v="Attrition"/>
    <x v="1"/>
    <s v="Maria Payne"/>
    <s v="ann.montgomery@bilearner.com"/>
    <s v="TNS"/>
    <s v="Active"/>
    <x v="2"/>
    <x v="2"/>
    <x v="1"/>
    <x v="2"/>
    <s v="Daughter case most. Even most man even."/>
    <x v="2"/>
    <s v="Finance &amp; Accounting"/>
    <d v="1943-03-12T00:00:00"/>
    <n v="82.772222222222226"/>
    <x v="0"/>
    <s v="MA"/>
    <s v="Accounting"/>
    <x v="1"/>
    <n v="51599"/>
    <x v="4"/>
    <x v="1"/>
    <s v="Needs Improvement"/>
    <n v="3"/>
  </r>
  <r>
    <n v="1414"/>
    <s v="Erin"/>
    <s v="Holder"/>
    <d v="2022-11-15T00:00:00"/>
    <d v="2023-07-26T00:00:00"/>
    <n v="8"/>
    <s v="Attrition"/>
    <x v="1"/>
    <s v="Samantha Salas"/>
    <s v="erin.holder@bilearner.com"/>
    <s v="BPC"/>
    <s v="Active"/>
    <x v="1"/>
    <x v="1"/>
    <x v="1"/>
    <x v="0"/>
    <s v="Else skin force security brother experience."/>
    <x v="2"/>
    <s v="Aerial"/>
    <d v="1966-06-03T00:00:00"/>
    <n v="59.547222222222224"/>
    <x v="5"/>
    <s v="MA"/>
    <s v="Labor"/>
    <x v="1"/>
    <n v="95839"/>
    <x v="2"/>
    <x v="2"/>
    <s v="Exceeds"/>
    <n v="3"/>
  </r>
  <r>
    <n v="1421"/>
    <s v="Bennett"/>
    <s v="Bowen"/>
    <d v="2019-10-22T00:00:00"/>
    <d v="2023-07-25T00:00:00"/>
    <n v="45"/>
    <s v="Attrition"/>
    <x v="1"/>
    <s v="Michael Reese"/>
    <s v="bennett.bowen@bilearner.com"/>
    <s v="SVG"/>
    <s v="Active"/>
    <x v="1"/>
    <x v="1"/>
    <x v="1"/>
    <x v="0"/>
    <s v="Message eat guy pattern score suffer."/>
    <x v="2"/>
    <s v="General - Con"/>
    <d v="1948-11-30T00:00:00"/>
    <n v="77.055555555555557"/>
    <x v="2"/>
    <s v="MA"/>
    <s v="Administration"/>
    <x v="0"/>
    <n v="24552"/>
    <x v="3"/>
    <x v="2"/>
    <s v="Exceeds"/>
    <n v="3"/>
  </r>
  <r>
    <n v="1422"/>
    <s v="Gianna"/>
    <s v="Lopez"/>
    <d v="2019-10-04T00:00:00"/>
    <d v="2020-10-18T00:00:00"/>
    <n v="12"/>
    <s v="Attrition"/>
    <x v="1"/>
    <s v="Justin Kent"/>
    <s v="gianna.lopez@bilearner.com"/>
    <s v="TNS"/>
    <s v="Future Start"/>
    <x v="0"/>
    <x v="0"/>
    <x v="1"/>
    <x v="0"/>
    <s v="Buy ability certain question begin mind."/>
    <x v="2"/>
    <s v="Technology / It"/>
    <d v="1994-10-02T00:00:00"/>
    <n v="31.216666666666665"/>
    <x v="4"/>
    <s v="MA"/>
    <s v="Technician"/>
    <x v="0"/>
    <n v="6933"/>
    <x v="0"/>
    <x v="0"/>
    <s v="Needs Improvement"/>
    <n v="3"/>
  </r>
  <r>
    <n v="1424"/>
    <s v="Aydin"/>
    <s v="Bautista"/>
    <d v="2021-11-17T00:00:00"/>
    <d v="2022-08-03T00:00:00"/>
    <n v="8"/>
    <s v="Attrition"/>
    <x v="1"/>
    <s v="Crystal Barnes"/>
    <s v="aydin.bautista@bilearner.com"/>
    <s v="BPC"/>
    <s v="Leave of Absence"/>
    <x v="0"/>
    <x v="0"/>
    <x v="2"/>
    <x v="3"/>
    <s v="Sound there everybody anything."/>
    <x v="2"/>
    <s v="General - Con"/>
    <d v="1982-12-08T00:00:00"/>
    <n v="43.033333333333331"/>
    <x v="3"/>
    <s v="MA"/>
    <s v="Laborer"/>
    <x v="0"/>
    <n v="60993"/>
    <x v="2"/>
    <x v="2"/>
    <s v="Needs Improvement"/>
    <n v="3"/>
  </r>
  <r>
    <n v="1426"/>
    <s v="Milagros"/>
    <s v="Cobb"/>
    <d v="2022-03-08T00:00:00"/>
    <d v="2022-11-12T00:00:00"/>
    <n v="8"/>
    <s v="Attrition"/>
    <x v="1"/>
    <s v="Sarah Stevenson"/>
    <s v="milagros.cobb@bilearner.com"/>
    <s v="EW"/>
    <s v="Voluntarily Terminated"/>
    <x v="0"/>
    <x v="2"/>
    <x v="1"/>
    <x v="2"/>
    <s v="Hold season meeting voice."/>
    <x v="2"/>
    <s v="General - Con"/>
    <d v="2000-07-19T00:00:00"/>
    <n v="25.419444444444444"/>
    <x v="6"/>
    <s v="MA"/>
    <s v="Technician"/>
    <x v="0"/>
    <n v="11397"/>
    <x v="0"/>
    <x v="1"/>
    <s v="Exceeds"/>
    <n v="3"/>
  </r>
  <r>
    <n v="1429"/>
    <s v="Deven"/>
    <s v="Vincent"/>
    <d v="2019-11-22T00:00:00"/>
    <d v="2022-03-12T00:00:00"/>
    <n v="27"/>
    <s v="Attrition"/>
    <x v="2"/>
    <s v="Lisa Spencer"/>
    <s v="deven.vincent@bilearner.com"/>
    <s v="EW"/>
    <s v="Voluntarily Terminated"/>
    <x v="1"/>
    <x v="0"/>
    <x v="0"/>
    <x v="1"/>
    <s v="History avoid music new teach south only require."/>
    <x v="2"/>
    <s v="Field Operations"/>
    <d v="1944-09-02T00:00:00"/>
    <n v="81.3"/>
    <x v="0"/>
    <s v="MA"/>
    <s v="Technician"/>
    <x v="0"/>
    <n v="6668"/>
    <x v="0"/>
    <x v="0"/>
    <s v="Exceeds"/>
    <n v="3"/>
  </r>
  <r>
    <n v="1430"/>
    <s v="Evangeline"/>
    <s v="Downs"/>
    <d v="2023-02-13T00:00:00"/>
    <d v="2023-03-03T00:00:00"/>
    <n v="0"/>
    <s v="Attrition"/>
    <x v="2"/>
    <s v="Joseph Smith"/>
    <s v="evangeline.downs@bilearner.com"/>
    <s v="MSC"/>
    <s v="Voluntarily Terminated"/>
    <x v="2"/>
    <x v="2"/>
    <x v="0"/>
    <x v="0"/>
    <s v="Hour range a country focus."/>
    <x v="2"/>
    <s v="Yard (Material Handling)"/>
    <d v="1959-01-19T00:00:00"/>
    <n v="66.919444444444451"/>
    <x v="1"/>
    <s v="MA"/>
    <s v="Shop"/>
    <x v="0"/>
    <n v="36785"/>
    <x v="2"/>
    <x v="3"/>
    <s v="Needs Improvement"/>
    <n v="3"/>
  </r>
  <r>
    <n v="1433"/>
    <s v="Alijah"/>
    <s v="Singh"/>
    <d v="2021-04-09T00:00:00"/>
    <d v="2021-11-28T00:00:00"/>
    <n v="7"/>
    <s v="Attrition"/>
    <x v="1"/>
    <s v="Brandi Ruiz"/>
    <s v="alijah.singh@bilearner.com"/>
    <s v="SVG"/>
    <s v="Active"/>
    <x v="2"/>
    <x v="1"/>
    <x v="2"/>
    <x v="3"/>
    <s v="Tree network those success nature control."/>
    <x v="2"/>
    <s v="General - Con"/>
    <d v="1995-08-25T00:00:00"/>
    <n v="30.319444444444443"/>
    <x v="4"/>
    <s v="MA"/>
    <s v="Clerk"/>
    <x v="0"/>
    <n v="40314"/>
    <x v="1"/>
    <x v="1"/>
    <s v="Needs Improvement"/>
    <n v="3"/>
  </r>
  <r>
    <n v="1434"/>
    <s v="Ayla"/>
    <s v="Roberts"/>
    <d v="2018-12-30T00:00:00"/>
    <d v="2023-03-30T00:00:00"/>
    <n v="50"/>
    <s v="Attrition"/>
    <x v="1"/>
    <s v="Desiree Martinez"/>
    <s v="ayla.roberts@bilearner.com"/>
    <s v="EW"/>
    <s v="Active"/>
    <x v="2"/>
    <x v="1"/>
    <x v="2"/>
    <x v="3"/>
    <s v="Brother work amount rock newspaper."/>
    <x v="2"/>
    <s v="Splicing"/>
    <d v="1986-12-28T00:00:00"/>
    <n v="38.977777777777774"/>
    <x v="4"/>
    <s v="MA"/>
    <s v="Splicer"/>
    <x v="0"/>
    <n v="88408"/>
    <x v="1"/>
    <x v="0"/>
    <s v="Exceeds"/>
    <n v="3"/>
  </r>
  <r>
    <n v="1438"/>
    <s v="Lucian"/>
    <s v="Mora"/>
    <d v="2023-03-17T00:00:00"/>
    <d v="2023-03-22T00:00:00"/>
    <n v="0"/>
    <s v="Attrition"/>
    <x v="1"/>
    <s v="Brianna Coleman"/>
    <s v="lucian.mora@bilearner.com"/>
    <s v="WBL"/>
    <s v="Active"/>
    <x v="1"/>
    <x v="0"/>
    <x v="2"/>
    <x v="3"/>
    <s v="Order risk think. North born would might."/>
    <x v="2"/>
    <s v="Field Operations"/>
    <d v="1977-12-16T00:00:00"/>
    <n v="48.011111111111113"/>
    <x v="3"/>
    <s v="MA"/>
    <s v="Foreman"/>
    <x v="1"/>
    <n v="51453"/>
    <x v="2"/>
    <x v="2"/>
    <s v="Exceeds"/>
    <n v="3"/>
  </r>
  <r>
    <n v="1439"/>
    <s v="Dangelo"/>
    <s v="Gould"/>
    <d v="2022-07-20T00:00:00"/>
    <d v="2023-04-26T00:00:00"/>
    <n v="9"/>
    <s v="Attrition"/>
    <x v="1"/>
    <s v="Daniel Mason"/>
    <s v="dangelo.gould@bilearner.com"/>
    <s v="NEL"/>
    <s v="Active"/>
    <x v="0"/>
    <x v="2"/>
    <x v="0"/>
    <x v="3"/>
    <s v="Establish go so someone might none stop citizen."/>
    <x v="2"/>
    <s v="General - Con"/>
    <d v="1988-01-24T00:00:00"/>
    <n v="37.905555555555559"/>
    <x v="4"/>
    <s v="MA"/>
    <s v="Laborer"/>
    <x v="0"/>
    <n v="76246"/>
    <x v="2"/>
    <x v="1"/>
    <s v="Needs Improvement"/>
    <n v="3"/>
  </r>
  <r>
    <n v="1441"/>
    <s v="Miranda"/>
    <s v="Chavez"/>
    <d v="2021-11-26T00:00:00"/>
    <d v="2022-09-23T00:00:00"/>
    <n v="9"/>
    <s v="Attrition"/>
    <x v="1"/>
    <s v="Holly Lee"/>
    <s v="miranda.chavez@bilearner.com"/>
    <s v="BPC"/>
    <s v="Active"/>
    <x v="1"/>
    <x v="2"/>
    <x v="0"/>
    <x v="3"/>
    <s v="Show home than data her. Act speak also best."/>
    <x v="2"/>
    <s v="Field Operations"/>
    <d v="1982-03-16T00:00:00"/>
    <n v="43.761111111111113"/>
    <x v="3"/>
    <s v="MA"/>
    <s v="Laborer"/>
    <x v="0"/>
    <n v="69720"/>
    <x v="0"/>
    <x v="2"/>
    <s v="Needs Improvement"/>
    <n v="3"/>
  </r>
  <r>
    <n v="1445"/>
    <s v="Connor"/>
    <s v="Larsen"/>
    <d v="2021-09-05T00:00:00"/>
    <d v="2022-09-29T00:00:00"/>
    <n v="12"/>
    <s v="Attrition"/>
    <x v="1"/>
    <s v="Felicia Goodwin"/>
    <s v="connor.larsen@bilearner.com"/>
    <s v="MSC"/>
    <s v="Future Start"/>
    <x v="2"/>
    <x v="1"/>
    <x v="2"/>
    <x v="3"/>
    <s v="Party make program beat."/>
    <x v="2"/>
    <s v="Aerial"/>
    <d v="1963-12-16T00:00:00"/>
    <n v="62.011111111111113"/>
    <x v="1"/>
    <s v="MA"/>
    <s v="Labor"/>
    <x v="0"/>
    <n v="89203"/>
    <x v="1"/>
    <x v="2"/>
    <s v="Exceeds"/>
    <n v="3"/>
  </r>
  <r>
    <n v="1446"/>
    <s v="Harley"/>
    <s v="Mccullough"/>
    <d v="2020-07-21T00:00:00"/>
    <d v="2023-02-28T00:00:00"/>
    <n v="31"/>
    <s v="Attrition"/>
    <x v="1"/>
    <s v="Joseph Riley"/>
    <s v="harley.mccullough@bilearner.com"/>
    <s v="TNS"/>
    <s v="Future Start"/>
    <x v="0"/>
    <x v="0"/>
    <x v="0"/>
    <x v="0"/>
    <s v="Be room ready hotel drug pressure."/>
    <x v="2"/>
    <s v="Aerial"/>
    <d v="1997-04-10T00:00:00"/>
    <n v="28.694444444444443"/>
    <x v="6"/>
    <s v="MA"/>
    <s v="Driver"/>
    <x v="0"/>
    <n v="68233"/>
    <x v="1"/>
    <x v="2"/>
    <s v="Exceeds"/>
    <n v="3"/>
  </r>
  <r>
    <n v="1447"/>
    <s v="Lucian"/>
    <s v="Montoya"/>
    <d v="2022-12-12T00:00:00"/>
    <d v="2023-06-26T00:00:00"/>
    <n v="6"/>
    <s v="Attrition"/>
    <x v="1"/>
    <s v="Alexis Bell"/>
    <s v="lucian.montoya@bilearner.com"/>
    <s v="PYZ"/>
    <s v="Leave of Absence"/>
    <x v="0"/>
    <x v="1"/>
    <x v="2"/>
    <x v="1"/>
    <s v="Far special physical including shoulder among."/>
    <x v="2"/>
    <s v="Field Operations"/>
    <d v="1954-07-14T00:00:00"/>
    <n v="71.433333333333337"/>
    <x v="2"/>
    <s v="MA"/>
    <s v="Supervisor"/>
    <x v="0"/>
    <n v="24188"/>
    <x v="4"/>
    <x v="3"/>
    <s v="Exceeds"/>
    <n v="3"/>
  </r>
  <r>
    <n v="1450"/>
    <s v="Raina"/>
    <s v="Vaughan"/>
    <d v="2020-02-07T00:00:00"/>
    <d v="2022-04-20T00:00:00"/>
    <n v="26"/>
    <s v="Attrition"/>
    <x v="2"/>
    <s v="Michael Rodriguez"/>
    <s v="raina.vaughan@bilearner.com"/>
    <s v="PYZ"/>
    <s v="Voluntarily Terminated"/>
    <x v="0"/>
    <x v="1"/>
    <x v="0"/>
    <x v="2"/>
    <s v="Dog hot civil democratic tree public."/>
    <x v="2"/>
    <s v="Field Operations"/>
    <d v="1958-02-20T00:00:00"/>
    <n v="67.833333333333329"/>
    <x v="1"/>
    <s v="MA"/>
    <s v="Manager"/>
    <x v="1"/>
    <n v="19127"/>
    <x v="1"/>
    <x v="3"/>
    <s v="Needs Improvement"/>
    <n v="3"/>
  </r>
  <r>
    <n v="1454"/>
    <s v="Javon"/>
    <s v="Moses"/>
    <d v="2022-12-23T00:00:00"/>
    <d v="2022-12-25T00:00:00"/>
    <n v="0"/>
    <s v="Attrition"/>
    <x v="2"/>
    <s v="Ryan Cooke"/>
    <s v="javon.moses@bilearner.com"/>
    <s v="WBL"/>
    <s v="Voluntarily Terminated"/>
    <x v="0"/>
    <x v="1"/>
    <x v="0"/>
    <x v="3"/>
    <s v="How civil act war dinner even campaign language."/>
    <x v="2"/>
    <s v="General - Con"/>
    <d v="1977-03-12T00:00:00"/>
    <n v="48.772222222222226"/>
    <x v="3"/>
    <s v="MA"/>
    <s v="Lineman"/>
    <x v="1"/>
    <n v="5270"/>
    <x v="0"/>
    <x v="2"/>
    <s v="Needs Improvement"/>
    <n v="3"/>
  </r>
  <r>
    <n v="1456"/>
    <s v="Kamila"/>
    <s v="Rosales"/>
    <d v="2019-06-25T00:00:00"/>
    <d v="2019-07-09T00:00:00"/>
    <n v="0"/>
    <s v="Attrition"/>
    <x v="1"/>
    <s v="Brittany Payne"/>
    <s v="kamila.rosales@bilearner.com"/>
    <s v="PYZ"/>
    <s v="Active"/>
    <x v="0"/>
    <x v="0"/>
    <x v="1"/>
    <x v="1"/>
    <s v="Amount much food."/>
    <x v="2"/>
    <s v="Engineers"/>
    <d v="1956-10-08T00:00:00"/>
    <n v="69.2"/>
    <x v="1"/>
    <s v="MA"/>
    <s v="Engineer"/>
    <x v="0"/>
    <n v="55931"/>
    <x v="0"/>
    <x v="2"/>
    <s v="Exceeds"/>
    <n v="3"/>
  </r>
  <r>
    <n v="1460"/>
    <s v="Vaughn"/>
    <s v="Kim"/>
    <d v="2021-02-24T00:00:00"/>
    <d v="2022-06-18T00:00:00"/>
    <n v="15"/>
    <s v="Attrition"/>
    <x v="1"/>
    <s v="Adam Graves"/>
    <s v="vaughn.kim@bilearner.com"/>
    <s v="BPC"/>
    <s v="Active"/>
    <x v="0"/>
    <x v="2"/>
    <x v="0"/>
    <x v="2"/>
    <s v="Deal strong chance cold."/>
    <x v="2"/>
    <s v="Wireline Construction"/>
    <d v="1955-05-29T00:00:00"/>
    <n v="70.558333333333337"/>
    <x v="2"/>
    <s v="MA"/>
    <s v="Foreman"/>
    <x v="1"/>
    <n v="14170"/>
    <x v="3"/>
    <x v="0"/>
    <s v="Exceeds"/>
    <n v="3"/>
  </r>
  <r>
    <n v="1461"/>
    <s v="Anabel"/>
    <s v="Evans"/>
    <d v="2019-04-12T00:00:00"/>
    <d v="2020-09-28T00:00:00"/>
    <n v="17"/>
    <s v="Attrition"/>
    <x v="1"/>
    <s v="Shane Carr"/>
    <s v="anabel.evans@bilearner.com"/>
    <s v="CCDR"/>
    <s v="Active"/>
    <x v="0"/>
    <x v="1"/>
    <x v="1"/>
    <x v="2"/>
    <s v="Drive feel its former end allow."/>
    <x v="2"/>
    <s v="Project Management - Con"/>
    <d v="2001-03-03T00:00:00"/>
    <n v="24.797222222222221"/>
    <x v="6"/>
    <s v="MA"/>
    <s v="Technician"/>
    <x v="0"/>
    <n v="82370"/>
    <x v="2"/>
    <x v="1"/>
    <s v="Exceeds"/>
    <n v="3"/>
  </r>
  <r>
    <n v="1465"/>
    <s v="Dean"/>
    <s v="Winters"/>
    <d v="2020-12-17T00:00:00"/>
    <d v="2021-11-20T00:00:00"/>
    <n v="11"/>
    <s v="Attrition"/>
    <x v="1"/>
    <s v="Tammy Gardner"/>
    <s v="dean.winters@bilearner.com"/>
    <s v="PL"/>
    <s v="Active"/>
    <x v="2"/>
    <x v="2"/>
    <x v="1"/>
    <x v="2"/>
    <s v="Big evening develop our peace how reality place."/>
    <x v="2"/>
    <s v="Technology / It"/>
    <d v="1958-06-22T00:00:00"/>
    <n v="67.49444444444444"/>
    <x v="1"/>
    <s v="MA"/>
    <s v="Analyst"/>
    <x v="0"/>
    <n v="7717"/>
    <x v="3"/>
    <x v="3"/>
    <s v="Exceeds"/>
    <n v="3"/>
  </r>
  <r>
    <n v="1471"/>
    <s v="Kinley"/>
    <s v="Dean"/>
    <d v="2019-10-16T00:00:00"/>
    <d v="2022-01-12T00:00:00"/>
    <n v="26"/>
    <s v="Attrition"/>
    <x v="2"/>
    <s v="Connie Elliott"/>
    <s v="kinley.dean@bilearner.com"/>
    <s v="CCDR"/>
    <s v="Voluntarily Terminated"/>
    <x v="0"/>
    <x v="0"/>
    <x v="2"/>
    <x v="2"/>
    <s v="Explain happen heavy wall hot year ability."/>
    <x v="2"/>
    <s v="Field Operations"/>
    <d v="1960-04-09T00:00:00"/>
    <n v="65.697222222222223"/>
    <x v="1"/>
    <s v="MA"/>
    <s v="Lineman"/>
    <x v="1"/>
    <n v="4589"/>
    <x v="1"/>
    <x v="0"/>
    <s v="Exceeds"/>
    <n v="3"/>
  </r>
  <r>
    <n v="1474"/>
    <s v="Alexia"/>
    <s v="Hughes"/>
    <d v="2023-02-01T00:00:00"/>
    <d v="2023-02-03T00:00:00"/>
    <n v="0"/>
    <s v="Attrition"/>
    <x v="2"/>
    <s v="Timothy Powell"/>
    <s v="alexia.hughes@bilearner.com"/>
    <s v="MSC"/>
    <s v="Voluntarily Terminated"/>
    <x v="0"/>
    <x v="1"/>
    <x v="2"/>
    <x v="3"/>
    <s v="Then sing son."/>
    <x v="2"/>
    <s v="Engineers"/>
    <d v="1942-07-13T00:00:00"/>
    <n v="83.436111111111117"/>
    <x v="0"/>
    <s v="MA"/>
    <s v="Engineer"/>
    <x v="0"/>
    <n v="46511"/>
    <x v="0"/>
    <x v="2"/>
    <s v="Exceeds"/>
    <n v="3"/>
  </r>
  <r>
    <n v="1475"/>
    <s v="Miles"/>
    <s v="Gill"/>
    <d v="2023-01-17T00:00:00"/>
    <d v="2023-05-21T00:00:00"/>
    <n v="4"/>
    <s v="Attrition"/>
    <x v="2"/>
    <s v="Michelle Webb"/>
    <s v="miles.gill@bilearner.com"/>
    <s v="TNS"/>
    <s v="Active"/>
    <x v="0"/>
    <x v="2"/>
    <x v="0"/>
    <x v="1"/>
    <s v="Teacher style heart so. Answer Mr that."/>
    <x v="2"/>
    <s v="Wireline Construction"/>
    <d v="1993-08-19T00:00:00"/>
    <n v="32.336111111111109"/>
    <x v="4"/>
    <s v="MA"/>
    <s v="Laborer"/>
    <x v="1"/>
    <n v="86113"/>
    <x v="3"/>
    <x v="2"/>
    <s v="Exceeds"/>
    <n v="3"/>
  </r>
  <r>
    <n v="1476"/>
    <s v="Kaden"/>
    <s v="Woodard"/>
    <d v="2019-12-07T00:00:00"/>
    <d v="2020-09-02T00:00:00"/>
    <n v="8"/>
    <s v="Attrition"/>
    <x v="2"/>
    <s v="Jared Walsh"/>
    <s v="kaden.woodard@bilearner.com"/>
    <s v="PYZ"/>
    <s v="Voluntarily Terminated"/>
    <x v="1"/>
    <x v="1"/>
    <x v="2"/>
    <x v="3"/>
    <s v="Value health model day production identify."/>
    <x v="2"/>
    <s v="Field Operations"/>
    <d v="1962-11-07T00:00:00"/>
    <n v="63.119444444444447"/>
    <x v="1"/>
    <s v="MA"/>
    <s v="Foreman"/>
    <x v="1"/>
    <n v="16157"/>
    <x v="3"/>
    <x v="0"/>
    <s v="PIP"/>
    <n v="3"/>
  </r>
  <r>
    <n v="1477"/>
    <s v="Frida"/>
    <s v="Wilkins"/>
    <d v="2018-11-21T00:00:00"/>
    <d v="2022-01-11T00:00:00"/>
    <n v="37"/>
    <s v="Attrition"/>
    <x v="1"/>
    <s v="Jennifer Rivera"/>
    <s v="frida.wilkins@bilearner.com"/>
    <s v="CCDR"/>
    <s v="Active"/>
    <x v="1"/>
    <x v="0"/>
    <x v="1"/>
    <x v="2"/>
    <s v="Great relate within you. Red bill unit school."/>
    <x v="2"/>
    <s v="Wireline Construction"/>
    <d v="1963-09-12T00:00:00"/>
    <n v="62.272222222222226"/>
    <x v="1"/>
    <s v="MA"/>
    <s v="Laborer"/>
    <x v="0"/>
    <n v="75398"/>
    <x v="2"/>
    <x v="2"/>
    <s v="Exceeds"/>
    <n v="3"/>
  </r>
  <r>
    <n v="1478"/>
    <s v="Kamron"/>
    <s v="Doyle"/>
    <d v="2021-02-15T00:00:00"/>
    <d v="2023-07-18T00:00:00"/>
    <n v="29"/>
    <s v="Attrition"/>
    <x v="1"/>
    <s v="Susan Burns"/>
    <s v="kamron.doyle@bilearner.com"/>
    <s v="SVG"/>
    <s v="Active"/>
    <x v="2"/>
    <x v="0"/>
    <x v="2"/>
    <x v="3"/>
    <s v="Expert skill prove book wear half though."/>
    <x v="2"/>
    <s v="Field Operations"/>
    <d v="1953-09-21T00:00:00"/>
    <n v="72.24722222222222"/>
    <x v="2"/>
    <s v="MA"/>
    <s v="Locator"/>
    <x v="0"/>
    <n v="35244"/>
    <x v="3"/>
    <x v="0"/>
    <s v="Exceeds"/>
    <n v="3"/>
  </r>
  <r>
    <n v="1483"/>
    <s v="Ignacio"/>
    <s v="Wiley"/>
    <d v="2022-08-21T00:00:00"/>
    <d v="2023-01-20T00:00:00"/>
    <n v="4"/>
    <s v="Attrition"/>
    <x v="1"/>
    <s v="Jacob Smith"/>
    <s v="ignacio.wiley@bilearner.com"/>
    <s v="WBL"/>
    <s v="Active"/>
    <x v="0"/>
    <x v="2"/>
    <x v="1"/>
    <x v="2"/>
    <s v="A discussion quite mission."/>
    <x v="2"/>
    <s v="Shop (Fleet)"/>
    <d v="1961-10-15T00:00:00"/>
    <n v="64.180555555555557"/>
    <x v="1"/>
    <s v="MA"/>
    <s v="Shop"/>
    <x v="0"/>
    <n v="74813"/>
    <x v="0"/>
    <x v="3"/>
    <s v="Exceeds"/>
    <n v="3"/>
  </r>
  <r>
    <n v="1485"/>
    <s v="Krystal"/>
    <s v="Atkinson"/>
    <d v="2021-03-05T00:00:00"/>
    <d v="2023-04-02T00:00:00"/>
    <n v="24"/>
    <s v="Attrition"/>
    <x v="1"/>
    <s v="Dennis Yates"/>
    <s v="krystal.atkinson@bilearner.com"/>
    <s v="PL"/>
    <s v="Active"/>
    <x v="1"/>
    <x v="2"/>
    <x v="2"/>
    <x v="0"/>
    <s v="Top ability sit onto so."/>
    <x v="2"/>
    <s v="Aerial"/>
    <d v="1971-12-16T00:00:00"/>
    <n v="54.011111111111113"/>
    <x v="5"/>
    <s v="MA"/>
    <s v="Laborer"/>
    <x v="0"/>
    <n v="92712"/>
    <x v="2"/>
    <x v="2"/>
    <s v="Exceeds"/>
    <n v="3"/>
  </r>
  <r>
    <n v="1487"/>
    <s v="Frida"/>
    <s v="Salazar"/>
    <d v="2022-05-08T00:00:00"/>
    <d v="2023-03-27T00:00:00"/>
    <n v="10"/>
    <s v="Attrition"/>
    <x v="1"/>
    <s v="Tracy Phillips"/>
    <s v="frida.salazar@bilearner.com"/>
    <s v="CCDR"/>
    <s v="Active"/>
    <x v="0"/>
    <x v="0"/>
    <x v="2"/>
    <x v="0"/>
    <s v="Once type here really."/>
    <x v="2"/>
    <s v="General - Con"/>
    <d v="1971-08-28T00:00:00"/>
    <n v="54.31111111111111"/>
    <x v="5"/>
    <s v="MA"/>
    <s v="Operator"/>
    <x v="0"/>
    <n v="31742"/>
    <x v="2"/>
    <x v="1"/>
    <s v="Fully Meets"/>
    <n v="3"/>
  </r>
  <r>
    <n v="1488"/>
    <s v="Annie"/>
    <s v="Peters"/>
    <d v="2020-08-21T00:00:00"/>
    <d v="2022-05-30T00:00:00"/>
    <n v="21"/>
    <s v="Attrition"/>
    <x v="1"/>
    <s v="Barry Martinez"/>
    <s v="annie.peters@bilearner.com"/>
    <s v="SVG"/>
    <s v="Future Start"/>
    <x v="2"/>
    <x v="2"/>
    <x v="1"/>
    <x v="2"/>
    <s v="Speak others again behavior network quite none."/>
    <x v="2"/>
    <s v="Engineers"/>
    <d v="1963-02-20T00:00:00"/>
    <n v="62.833333333333336"/>
    <x v="1"/>
    <s v="MA"/>
    <s v="Project Manager"/>
    <x v="0"/>
    <n v="7547"/>
    <x v="0"/>
    <x v="3"/>
    <s v="Fully Meets"/>
    <n v="3"/>
  </r>
  <r>
    <n v="1494"/>
    <s v="Juliana"/>
    <s v="Schroeder"/>
    <d v="2018-10-13T00:00:00"/>
    <d v="2019-12-04T00:00:00"/>
    <n v="13"/>
    <s v="Attrition"/>
    <x v="2"/>
    <s v="Miranda Brown"/>
    <s v="juliana.schroeder@bilearner.com"/>
    <s v="EW"/>
    <s v="Voluntarily Terminated"/>
    <x v="1"/>
    <x v="0"/>
    <x v="1"/>
    <x v="2"/>
    <s v="Thing join brother throughout."/>
    <x v="2"/>
    <s v="Splicing"/>
    <d v="1949-03-12T00:00:00"/>
    <n v="76.772222222222226"/>
    <x v="2"/>
    <s v="MA"/>
    <s v="Coordinator"/>
    <x v="0"/>
    <n v="18325"/>
    <x v="0"/>
    <x v="0"/>
    <s v="Fully Meets"/>
    <n v="3"/>
  </r>
  <r>
    <n v="1496"/>
    <s v="Izabella"/>
    <s v="Barron"/>
    <d v="2019-04-30T00:00:00"/>
    <d v="2020-05-04T00:00:00"/>
    <n v="12"/>
    <s v="Attrition"/>
    <x v="2"/>
    <s v="Sarah Fisher"/>
    <s v="izabella.barron@bilearner.com"/>
    <s v="TNS"/>
    <s v="Active"/>
    <x v="2"/>
    <x v="2"/>
    <x v="1"/>
    <x v="2"/>
    <s v="Positive far win six might."/>
    <x v="2"/>
    <s v="Splicing"/>
    <d v="1950-10-25T00:00:00"/>
    <n v="75.152777777777771"/>
    <x v="2"/>
    <s v="MA"/>
    <s v="Technician"/>
    <x v="1"/>
    <n v="27412"/>
    <x v="1"/>
    <x v="1"/>
    <s v="Fully Meets"/>
    <n v="3"/>
  </r>
  <r>
    <n v="1498"/>
    <s v="Cody"/>
    <s v="Beard"/>
    <d v="2022-08-15T00:00:00"/>
    <d v="2022-08-20T00:00:00"/>
    <n v="0"/>
    <s v="Attrition"/>
    <x v="1"/>
    <s v="Crystal Smith"/>
    <s v="cody.beard@bilearner.com"/>
    <s v="BPC"/>
    <s v="Active"/>
    <x v="0"/>
    <x v="0"/>
    <x v="2"/>
    <x v="2"/>
    <s v="Will raise compare realize evidence most product."/>
    <x v="2"/>
    <s v="Engineers"/>
    <d v="1944-03-24T00:00:00"/>
    <n v="81.738888888888894"/>
    <x v="0"/>
    <s v="MA"/>
    <s v="Director"/>
    <x v="0"/>
    <n v="43193"/>
    <x v="4"/>
    <x v="2"/>
    <s v="Exceeds"/>
    <n v="3"/>
  </r>
  <r>
    <n v="1499"/>
    <s v="Abigayle"/>
    <s v="Mccann"/>
    <d v="2022-02-26T00:00:00"/>
    <d v="2022-10-16T00:00:00"/>
    <n v="7"/>
    <s v="Attrition"/>
    <x v="1"/>
    <s v="Lori Lopez DVM"/>
    <s v="abigayle.mccann@bilearner.com"/>
    <s v="CCDR"/>
    <s v="Active"/>
    <x v="1"/>
    <x v="2"/>
    <x v="1"/>
    <x v="1"/>
    <s v="Win late significant throughout add."/>
    <x v="2"/>
    <s v="General - Con"/>
    <d v="1975-04-27T00:00:00"/>
    <n v="50.647222222222226"/>
    <x v="5"/>
    <s v="MA"/>
    <s v="Operator"/>
    <x v="0"/>
    <n v="94816"/>
    <x v="3"/>
    <x v="2"/>
    <s v="Fully Meets"/>
    <n v="3"/>
  </r>
  <r>
    <n v="1501"/>
    <s v="Jaqueline"/>
    <s v="Gallagher"/>
    <d v="2021-10-24T00:00:00"/>
    <d v="2022-10-03T00:00:00"/>
    <n v="11"/>
    <s v="Attrition"/>
    <x v="1"/>
    <s v="Mary Higgins"/>
    <s v="jaqueline.gallagher@bilearner.com"/>
    <s v="EW"/>
    <s v="Active"/>
    <x v="1"/>
    <x v="2"/>
    <x v="2"/>
    <x v="2"/>
    <s v="Surface mother in into pick middle too."/>
    <x v="2"/>
    <s v="Field Operations"/>
    <d v="1999-10-01T00:00:00"/>
    <n v="26.219444444444445"/>
    <x v="6"/>
    <s v="MA"/>
    <s v="Tower Hand"/>
    <x v="1"/>
    <n v="12961"/>
    <x v="0"/>
    <x v="1"/>
    <s v="Fully Meets"/>
    <n v="3"/>
  </r>
  <r>
    <n v="1502"/>
    <s v="Abagail"/>
    <s v="Banks"/>
    <d v="2021-05-10T00:00:00"/>
    <d v="2023-04-10T00:00:00"/>
    <n v="23"/>
    <s v="Attrition"/>
    <x v="1"/>
    <s v="Austin Salas"/>
    <s v="abagail.banks@bilearner.com"/>
    <s v="MSC"/>
    <s v="Active"/>
    <x v="0"/>
    <x v="0"/>
    <x v="1"/>
    <x v="2"/>
    <s v="Subject improve what get care test development."/>
    <x v="2"/>
    <s v="General - Eng"/>
    <d v="1986-12-15T00:00:00"/>
    <n v="39.013888888888886"/>
    <x v="4"/>
    <s v="MA"/>
    <s v="Administrative"/>
    <x v="1"/>
    <n v="96477"/>
    <x v="1"/>
    <x v="0"/>
    <s v="Fully Meets"/>
    <n v="3"/>
  </r>
  <r>
    <n v="1503"/>
    <s v="Nickolas"/>
    <s v="Guzman"/>
    <d v="2021-06-13T00:00:00"/>
    <d v="2021-06-20T00:00:00"/>
    <n v="0"/>
    <s v="Attrition"/>
    <x v="1"/>
    <s v="Marissa Clarke"/>
    <s v="nickolas.guzman@bilearner.com"/>
    <s v="TNS"/>
    <s v="Active"/>
    <x v="1"/>
    <x v="2"/>
    <x v="2"/>
    <x v="2"/>
    <s v="Remember teacher produce use voice."/>
    <x v="2"/>
    <s v="General - Sga"/>
    <d v="1985-04-21T00:00:00"/>
    <n v="40.663888888888891"/>
    <x v="3"/>
    <s v="MA"/>
    <s v="Business Development"/>
    <x v="0"/>
    <n v="31097"/>
    <x v="4"/>
    <x v="3"/>
    <s v="Fully Meets"/>
    <n v="3"/>
  </r>
  <r>
    <n v="1504"/>
    <s v="Guillermo"/>
    <s v="Rose"/>
    <d v="2019-11-04T00:00:00"/>
    <d v="2021-07-28T00:00:00"/>
    <n v="20"/>
    <s v="Attrition"/>
    <x v="1"/>
    <s v="Cindy Lopez"/>
    <s v="guillermo.rose@bilearner.com"/>
    <s v="PYZ"/>
    <s v="Active"/>
    <x v="0"/>
    <x v="1"/>
    <x v="1"/>
    <x v="1"/>
    <s v="Health section option interview."/>
    <x v="2"/>
    <s v="Engineers"/>
    <d v="1971-08-23T00:00:00"/>
    <n v="54.325000000000003"/>
    <x v="5"/>
    <s v="MA"/>
    <s v="Technician"/>
    <x v="0"/>
    <n v="11962"/>
    <x v="3"/>
    <x v="2"/>
    <s v="Needs Improvement"/>
    <n v="3"/>
  </r>
  <r>
    <n v="1506"/>
    <s v="Hayden"/>
    <s v="Richmond"/>
    <d v="2018-09-05T00:00:00"/>
    <d v="2020-09-08T00:00:00"/>
    <n v="24"/>
    <s v="Attrition"/>
    <x v="1"/>
    <s v="Christopher Garcia"/>
    <s v="hayden.richmond@bilearner.com"/>
    <s v="NEL"/>
    <s v="Active"/>
    <x v="2"/>
    <x v="0"/>
    <x v="2"/>
    <x v="2"/>
    <s v="Likely former outside free short occur."/>
    <x v="2"/>
    <s v="Engineers"/>
    <d v="1972-06-18T00:00:00"/>
    <n v="53.505555555555553"/>
    <x v="5"/>
    <s v="MA"/>
    <s v="Engineer"/>
    <x v="0"/>
    <n v="25033"/>
    <x v="0"/>
    <x v="3"/>
    <s v="Exceeds"/>
    <n v="3"/>
  </r>
  <r>
    <n v="1511"/>
    <s v="Jonathon"/>
    <s v="Thompson"/>
    <d v="2023-06-26T00:00:00"/>
    <d v="2023-07-30T00:00:00"/>
    <n v="1"/>
    <s v="Attrition"/>
    <x v="1"/>
    <s v="Melissa Morse"/>
    <s v="jonathon.thompson@bilearner.com"/>
    <s v="EW"/>
    <s v="Future Start"/>
    <x v="0"/>
    <x v="1"/>
    <x v="1"/>
    <x v="2"/>
    <s v="Spring sell become contain wear against design."/>
    <x v="2"/>
    <s v="Field Operations"/>
    <d v="1995-07-05T00:00:00"/>
    <n v="30.458333333333332"/>
    <x v="4"/>
    <s v="MA"/>
    <s v="Groundman"/>
    <x v="0"/>
    <n v="47284"/>
    <x v="0"/>
    <x v="3"/>
    <s v="Fully Meets"/>
    <n v="3"/>
  </r>
  <r>
    <n v="1512"/>
    <s v="Kendal"/>
    <s v="Abbott"/>
    <d v="2019-10-11T00:00:00"/>
    <d v="2021-04-24T00:00:00"/>
    <n v="18"/>
    <s v="Attrition"/>
    <x v="1"/>
    <s v="Maria Huber"/>
    <s v="kendal.abbott@bilearner.com"/>
    <s v="MSC"/>
    <s v="Leave of Absence"/>
    <x v="1"/>
    <x v="0"/>
    <x v="2"/>
    <x v="0"/>
    <s v="Politics discover throw commercial economic."/>
    <x v="2"/>
    <s v="Field Operations"/>
    <d v="1982-06-29T00:00:00"/>
    <n v="43.475000000000001"/>
    <x v="3"/>
    <s v="MA"/>
    <s v="Laborer"/>
    <x v="0"/>
    <n v="42058"/>
    <x v="2"/>
    <x v="1"/>
    <s v="Fully Meets"/>
    <n v="3"/>
  </r>
  <r>
    <n v="1517"/>
    <s v="Leyla"/>
    <s v="Davila"/>
    <d v="2021-12-02T00:00:00"/>
    <d v="2022-04-25T00:00:00"/>
    <n v="4"/>
    <s v="Attrition"/>
    <x v="2"/>
    <s v="Deborah Clark"/>
    <s v="leyla.davila@bilearner.com"/>
    <s v="WBL"/>
    <s v="Active"/>
    <x v="0"/>
    <x v="1"/>
    <x v="2"/>
    <x v="0"/>
    <s v="From through each buy."/>
    <x v="2"/>
    <s v="Splicing"/>
    <d v="1986-03-05T00:00:00"/>
    <n v="39.791666666666664"/>
    <x v="4"/>
    <s v="MA"/>
    <s v="Splicer"/>
    <x v="1"/>
    <n v="4704"/>
    <x v="1"/>
    <x v="2"/>
    <s v="Fully Meets"/>
    <n v="3"/>
  </r>
  <r>
    <n v="1518"/>
    <s v="Kolten"/>
    <s v="Calhoun"/>
    <d v="2019-03-07T00:00:00"/>
    <d v="2023-03-06T00:00:00"/>
    <n v="48"/>
    <s v="Attrition"/>
    <x v="2"/>
    <s v="Tonya Lewis"/>
    <s v="kolten.calhoun@bilearner.com"/>
    <s v="BPC"/>
    <s v="Voluntarily Terminated"/>
    <x v="0"/>
    <x v="0"/>
    <x v="0"/>
    <x v="2"/>
    <s v="Message senior woman care huge."/>
    <x v="2"/>
    <s v="Fielders"/>
    <d v="1975-11-26T00:00:00"/>
    <n v="50.06666666666667"/>
    <x v="5"/>
    <s v="MA"/>
    <s v="Engineer"/>
    <x v="1"/>
    <n v="35960"/>
    <x v="1"/>
    <x v="0"/>
    <s v="Fully Meets"/>
    <n v="3"/>
  </r>
  <r>
    <n v="1519"/>
    <s v="Camille"/>
    <s v="Livingston"/>
    <d v="2023-05-02T00:00:00"/>
    <d v="2023-07-26T00:00:00"/>
    <n v="2"/>
    <s v="Attrition"/>
    <x v="1"/>
    <s v="Albert Wilson"/>
    <s v="camille.livingston@bilearner.com"/>
    <s v="BPC"/>
    <s v="Active"/>
    <x v="2"/>
    <x v="0"/>
    <x v="1"/>
    <x v="3"/>
    <s v="Behind beautiful station court Mrs."/>
    <x v="2"/>
    <s v="Project Management - Con"/>
    <d v="1971-04-17T00:00:00"/>
    <n v="54.674999999999997"/>
    <x v="5"/>
    <s v="MA"/>
    <s v="Supervisor"/>
    <x v="0"/>
    <n v="76669"/>
    <x v="2"/>
    <x v="3"/>
    <s v="Fully Meets"/>
    <n v="3"/>
  </r>
  <r>
    <n v="1520"/>
    <s v="Lilianna"/>
    <s v="Colon"/>
    <d v="2020-08-24T00:00:00"/>
    <d v="2023-02-26T00:00:00"/>
    <n v="30"/>
    <s v="Attrition"/>
    <x v="1"/>
    <s v="Timothy Anthony"/>
    <s v="lilianna.colon@bilearner.com"/>
    <s v="CCDR"/>
    <s v="Active"/>
    <x v="0"/>
    <x v="2"/>
    <x v="1"/>
    <x v="0"/>
    <s v="Onto fall east employee record."/>
    <x v="2"/>
    <s v="Sales &amp; Marketing"/>
    <d v="1976-07-04T00:00:00"/>
    <n v="49.461111111111109"/>
    <x v="3"/>
    <s v="MA"/>
    <s v="Vp"/>
    <x v="0"/>
    <n v="34189"/>
    <x v="1"/>
    <x v="0"/>
    <s v="Fully Meets"/>
    <n v="3"/>
  </r>
  <r>
    <n v="1521"/>
    <s v="Chaim"/>
    <s v="Patrick"/>
    <d v="2020-12-08T00:00:00"/>
    <d v="2021-09-07T00:00:00"/>
    <n v="8"/>
    <s v="Attrition"/>
    <x v="1"/>
    <s v="Jackie Poole"/>
    <s v="chaim.patrick@bilearner.com"/>
    <s v="SVG"/>
    <s v="Active"/>
    <x v="1"/>
    <x v="0"/>
    <x v="0"/>
    <x v="3"/>
    <s v="Material agency modern degree general."/>
    <x v="2"/>
    <s v="Wireline Construction"/>
    <d v="1990-04-15T00:00:00"/>
    <n v="35.680555555555557"/>
    <x v="4"/>
    <s v="MA"/>
    <s v="Groundman"/>
    <x v="1"/>
    <n v="16162"/>
    <x v="4"/>
    <x v="3"/>
    <s v="Needs Improvement"/>
    <n v="3"/>
  </r>
  <r>
    <n v="1523"/>
    <s v="Joel"/>
    <s v="Eaton"/>
    <d v="2020-09-15T00:00:00"/>
    <d v="2023-06-24T00:00:00"/>
    <n v="33"/>
    <s v="Attrition"/>
    <x v="1"/>
    <s v="Amber Gutierrez"/>
    <s v="joel.eaton@bilearner.com"/>
    <s v="MSC"/>
    <s v="Active"/>
    <x v="1"/>
    <x v="0"/>
    <x v="1"/>
    <x v="0"/>
    <s v="Key because while father."/>
    <x v="2"/>
    <s v="People Services"/>
    <d v="1971-05-30T00:00:00"/>
    <n v="54.555555555555557"/>
    <x v="5"/>
    <s v="MA"/>
    <s v="Director"/>
    <x v="1"/>
    <n v="18628"/>
    <x v="3"/>
    <x v="2"/>
    <s v="Fully Meets"/>
    <n v="3"/>
  </r>
  <r>
    <n v="1525"/>
    <s v="Nehemiah"/>
    <s v="Leach"/>
    <d v="2021-11-14T00:00:00"/>
    <d v="2022-10-07T00:00:00"/>
    <n v="10"/>
    <s v="Attrition"/>
    <x v="1"/>
    <s v="Ashley Padilla"/>
    <s v="nehemiah.leach@bilearner.com"/>
    <s v="BPC"/>
    <s v="Active"/>
    <x v="0"/>
    <x v="0"/>
    <x v="0"/>
    <x v="0"/>
    <s v="System less wrong."/>
    <x v="2"/>
    <s v="General - Con"/>
    <d v="1947-04-14T00:00:00"/>
    <n v="78.683333333333337"/>
    <x v="2"/>
    <s v="MA"/>
    <s v="Laborer"/>
    <x v="0"/>
    <n v="42288"/>
    <x v="2"/>
    <x v="1"/>
    <s v="Needs Improvement"/>
    <n v="3"/>
  </r>
  <r>
    <n v="1527"/>
    <s v="Tristen"/>
    <s v="Reed"/>
    <d v="2022-06-05T00:00:00"/>
    <d v="2022-08-26T00:00:00"/>
    <n v="2"/>
    <s v="Attrition"/>
    <x v="1"/>
    <s v="Timothy Robbins"/>
    <s v="tristen.reed@bilearner.com"/>
    <s v="EW"/>
    <s v="Active"/>
    <x v="2"/>
    <x v="2"/>
    <x v="1"/>
    <x v="3"/>
    <s v="Career unit oil always without bag its."/>
    <x v="2"/>
    <s v="Engineers"/>
    <d v="1980-03-13T00:00:00"/>
    <n v="45.769444444444446"/>
    <x v="3"/>
    <s v="MA"/>
    <s v="Engineer"/>
    <x v="0"/>
    <n v="39855"/>
    <x v="2"/>
    <x v="1"/>
    <s v="Fully Meets"/>
    <n v="3"/>
  </r>
  <r>
    <n v="1531"/>
    <s v="Tiana"/>
    <s v="Perry"/>
    <d v="2023-03-11T00:00:00"/>
    <d v="2023-04-09T00:00:00"/>
    <n v="0"/>
    <s v="Attrition"/>
    <x v="1"/>
    <s v="Paula Flynn"/>
    <s v="tiana.perry@bilearner.com"/>
    <s v="PYZ"/>
    <s v="Future Start"/>
    <x v="2"/>
    <x v="2"/>
    <x v="1"/>
    <x v="3"/>
    <s v="Authority PM house child cost risk."/>
    <x v="2"/>
    <s v="Aerial"/>
    <d v="1985-09-05T00:00:00"/>
    <n v="40.291666666666664"/>
    <x v="3"/>
    <s v="MA"/>
    <s v="Lineman"/>
    <x v="0"/>
    <n v="2315"/>
    <x v="2"/>
    <x v="1"/>
    <s v="Fully Meets"/>
    <n v="3"/>
  </r>
  <r>
    <n v="1532"/>
    <s v="Rene"/>
    <s v="Pena"/>
    <d v="2019-11-22T00:00:00"/>
    <d v="2020-02-18T00:00:00"/>
    <n v="2"/>
    <s v="Attrition"/>
    <x v="1"/>
    <s v="Kendra Huerta"/>
    <s v="rene.pena@bilearner.com"/>
    <s v="SVG"/>
    <s v="Leave of Absence"/>
    <x v="2"/>
    <x v="0"/>
    <x v="1"/>
    <x v="2"/>
    <s v="Most receive serve way recent up with."/>
    <x v="2"/>
    <s v="General - Con"/>
    <d v="1944-03-10T00:00:00"/>
    <n v="81.777777777777771"/>
    <x v="0"/>
    <s v="MA"/>
    <s v="Technician"/>
    <x v="0"/>
    <n v="74746"/>
    <x v="2"/>
    <x v="0"/>
    <s v="Fully Meets"/>
    <n v="3"/>
  </r>
  <r>
    <n v="1533"/>
    <s v="Angelo"/>
    <s v="Fox"/>
    <d v="2021-03-13T00:00:00"/>
    <d v="2021-11-19T00:00:00"/>
    <n v="8"/>
    <s v="Attrition"/>
    <x v="1"/>
    <s v="Larry Miller"/>
    <s v="angelo.fox@bilearner.com"/>
    <s v="TNS"/>
    <s v="Leave of Absence"/>
    <x v="1"/>
    <x v="1"/>
    <x v="1"/>
    <x v="1"/>
    <s v="Civil scientist green table."/>
    <x v="2"/>
    <s v="Aerial"/>
    <d v="1990-08-21T00:00:00"/>
    <n v="35.330555555555556"/>
    <x v="4"/>
    <s v="MA"/>
    <s v="Technician"/>
    <x v="0"/>
    <n v="20157"/>
    <x v="4"/>
    <x v="1"/>
    <s v="Fully Meets"/>
    <n v="3"/>
  </r>
  <r>
    <n v="1539"/>
    <s v="Aimee"/>
    <s v="Santana"/>
    <d v="2020-12-28T00:00:00"/>
    <d v="2021-10-01T00:00:00"/>
    <n v="9"/>
    <s v="Attrition"/>
    <x v="2"/>
    <s v="Luke Bright"/>
    <s v="aimee.santana@bilearner.com"/>
    <s v="PYZ"/>
    <s v="Voluntarily Terminated"/>
    <x v="2"/>
    <x v="2"/>
    <x v="1"/>
    <x v="3"/>
    <s v="Treatment become trade enough improve."/>
    <x v="2"/>
    <s v="Project Management - Con"/>
    <d v="1961-03-02T00:00:00"/>
    <n v="64.8"/>
    <x v="1"/>
    <s v="MA"/>
    <s v="Laborer"/>
    <x v="1"/>
    <n v="79458"/>
    <x v="0"/>
    <x v="1"/>
    <s v="Fully Meets"/>
    <n v="3"/>
  </r>
  <r>
    <n v="1543"/>
    <s v="Valery"/>
    <s v="Holder"/>
    <d v="2019-07-11T00:00:00"/>
    <d v="2021-05-04T00:00:00"/>
    <n v="21"/>
    <s v="Attrition"/>
    <x v="1"/>
    <s v="Crystal Nelson"/>
    <s v="valery.holder@bilearner.com"/>
    <s v="EW"/>
    <s v="Active"/>
    <x v="2"/>
    <x v="2"/>
    <x v="2"/>
    <x v="0"/>
    <s v="Daughter know consider."/>
    <x v="2"/>
    <s v="Field Operations"/>
    <d v="1961-07-16T00:00:00"/>
    <n v="64.427777777777777"/>
    <x v="1"/>
    <s v="MA"/>
    <s v="Laborer"/>
    <x v="1"/>
    <n v="43421"/>
    <x v="4"/>
    <x v="2"/>
    <s v="Fully Meets"/>
    <n v="3"/>
  </r>
  <r>
    <n v="1544"/>
    <s v="Skye"/>
    <s v="Cochran"/>
    <d v="2020-08-09T00:00:00"/>
    <d v="2022-11-06T00:00:00"/>
    <n v="26"/>
    <s v="Attrition"/>
    <x v="1"/>
    <s v="Jenna Martin"/>
    <s v="skye.cochran@bilearner.com"/>
    <s v="MSC"/>
    <s v="Active"/>
    <x v="2"/>
    <x v="1"/>
    <x v="0"/>
    <x v="2"/>
    <s v="Night office challenge several many."/>
    <x v="2"/>
    <s v="General - Eng"/>
    <d v="1994-05-18T00:00:00"/>
    <n v="31.588888888888889"/>
    <x v="4"/>
    <s v="MA"/>
    <s v="Technician"/>
    <x v="0"/>
    <n v="53393"/>
    <x v="3"/>
    <x v="2"/>
    <s v="Fully Meets"/>
    <n v="3"/>
  </r>
  <r>
    <n v="1546"/>
    <s v="Madden"/>
    <s v="Lam"/>
    <d v="2020-01-21T00:00:00"/>
    <d v="2021-05-19T00:00:00"/>
    <n v="15"/>
    <s v="Attrition"/>
    <x v="1"/>
    <s v="Michelle Miller"/>
    <s v="madden.lam@bilearner.com"/>
    <s v="PYZ"/>
    <s v="Active"/>
    <x v="2"/>
    <x v="0"/>
    <x v="2"/>
    <x v="3"/>
    <s v="Week force explain of determine consumer."/>
    <x v="2"/>
    <s v="Splicing"/>
    <d v="1952-08-13T00:00:00"/>
    <n v="73.352777777777774"/>
    <x v="2"/>
    <s v="MA"/>
    <s v="Construction Manager"/>
    <x v="0"/>
    <n v="61239"/>
    <x v="0"/>
    <x v="1"/>
    <s v="Fully Meets"/>
    <n v="3"/>
  </r>
  <r>
    <n v="1547"/>
    <s v="Nicole"/>
    <s v="Stone"/>
    <d v="2022-02-17T00:00:00"/>
    <d v="2023-02-14T00:00:00"/>
    <n v="11"/>
    <s v="Attrition"/>
    <x v="1"/>
    <s v="Charles Massey"/>
    <s v="nicole.stone@bilearner.com"/>
    <s v="WBL"/>
    <s v="Active"/>
    <x v="1"/>
    <x v="0"/>
    <x v="0"/>
    <x v="2"/>
    <s v="Have event interest simply million onto."/>
    <x v="2"/>
    <s v="Technology / It"/>
    <d v="1993-12-25T00:00:00"/>
    <n v="31.986111111111111"/>
    <x v="4"/>
    <s v="MA"/>
    <s v="Intern"/>
    <x v="0"/>
    <n v="31989"/>
    <x v="0"/>
    <x v="1"/>
    <s v="Fully Meets"/>
    <n v="3"/>
  </r>
  <r>
    <n v="1550"/>
    <s v="Kyle"/>
    <s v="Peck"/>
    <d v="2018-09-19T00:00:00"/>
    <d v="2020-08-12T00:00:00"/>
    <n v="22"/>
    <s v="Attrition"/>
    <x v="1"/>
    <s v="David Bullock"/>
    <s v="kyle.peck@bilearner.com"/>
    <s v="BPC"/>
    <s v="Active"/>
    <x v="0"/>
    <x v="2"/>
    <x v="0"/>
    <x v="2"/>
    <s v="Name maybe wear yet."/>
    <x v="2"/>
    <s v="Field Operations"/>
    <d v="1961-08-15T00:00:00"/>
    <n v="64.347222222222229"/>
    <x v="1"/>
    <s v="MA"/>
    <s v="Technician"/>
    <x v="0"/>
    <n v="92807"/>
    <x v="4"/>
    <x v="1"/>
    <s v="Fully Meets"/>
    <n v="3"/>
  </r>
  <r>
    <n v="1551"/>
    <s v="Zaniyah"/>
    <s v="Roman"/>
    <d v="2021-06-01T00:00:00"/>
    <d v="2023-06-19T00:00:00"/>
    <n v="24"/>
    <s v="Attrition"/>
    <x v="1"/>
    <s v="Matthew Mcdaniel"/>
    <s v="zaniyah.roman@bilearner.com"/>
    <s v="CCDR"/>
    <s v="Future Start"/>
    <x v="1"/>
    <x v="0"/>
    <x v="1"/>
    <x v="1"/>
    <s v="Product high partner area piece."/>
    <x v="2"/>
    <s v="Engineers"/>
    <d v="1976-09-16T00:00:00"/>
    <n v="49.261111111111113"/>
    <x v="3"/>
    <s v="MA"/>
    <s v="Project Manager"/>
    <x v="0"/>
    <n v="5288"/>
    <x v="4"/>
    <x v="0"/>
    <s v="Fully Meets"/>
    <n v="3"/>
  </r>
  <r>
    <n v="1552"/>
    <s v="Katie"/>
    <s v="Gutierrez"/>
    <d v="2023-07-05T00:00:00"/>
    <d v="2023-07-11T00:00:00"/>
    <n v="0"/>
    <s v="Attrition"/>
    <x v="1"/>
    <s v="Cory Edwards"/>
    <s v="katie.gutierrez@bilearner.com"/>
    <s v="SVG"/>
    <s v="Future Start"/>
    <x v="2"/>
    <x v="1"/>
    <x v="2"/>
    <x v="3"/>
    <s v="Loss beyond low begin end husband."/>
    <x v="2"/>
    <s v="Wireline Construction"/>
    <d v="1953-04-03T00:00:00"/>
    <n v="72.713888888888889"/>
    <x v="2"/>
    <s v="MA"/>
    <s v="Laborer"/>
    <x v="0"/>
    <n v="66412"/>
    <x v="2"/>
    <x v="1"/>
    <s v="Fully Meets"/>
    <n v="3"/>
  </r>
  <r>
    <n v="1554"/>
    <s v="Zackery"/>
    <s v="Sutton"/>
    <d v="2021-07-06T00:00:00"/>
    <d v="2022-09-15T00:00:00"/>
    <n v="14"/>
    <s v="Attrition"/>
    <x v="1"/>
    <s v="Dustin Alvarado"/>
    <s v="zackery.sutton@bilearner.com"/>
    <s v="MSC"/>
    <s v="Leave of Absence"/>
    <x v="0"/>
    <x v="0"/>
    <x v="2"/>
    <x v="3"/>
    <s v="However many movie effort."/>
    <x v="2"/>
    <s v="Technology / It"/>
    <d v="1951-07-13T00:00:00"/>
    <n v="74.436111111111117"/>
    <x v="2"/>
    <s v="MA"/>
    <s v="Project Manager"/>
    <x v="1"/>
    <n v="73854"/>
    <x v="1"/>
    <x v="1"/>
    <s v="Fully Meets"/>
    <n v="3"/>
  </r>
  <r>
    <n v="1557"/>
    <s v="Titus"/>
    <s v="Day"/>
    <d v="2018-12-12T00:00:00"/>
    <d v="2020-12-24T00:00:00"/>
    <n v="24"/>
    <s v="Attrition"/>
    <x v="2"/>
    <s v="Melissa Rodriguez"/>
    <s v="titus.day@bilearner.com"/>
    <s v="SVG"/>
    <s v="Voluntarily Terminated"/>
    <x v="2"/>
    <x v="0"/>
    <x v="0"/>
    <x v="3"/>
    <s v="Else student few send bag threat."/>
    <x v="2"/>
    <s v="Project Management - Con"/>
    <d v="1991-06-16T00:00:00"/>
    <n v="34.511111111111113"/>
    <x v="4"/>
    <s v="MA"/>
    <s v="Project Manager"/>
    <x v="1"/>
    <n v="25683"/>
    <x v="0"/>
    <x v="0"/>
    <s v="Fully Meets"/>
    <n v="3"/>
  </r>
  <r>
    <n v="1559"/>
    <s v="Braden"/>
    <s v="Ballard"/>
    <d v="2022-04-22T00:00:00"/>
    <d v="2022-08-29T00:00:00"/>
    <n v="4"/>
    <s v="Attrition"/>
    <x v="2"/>
    <s v="Jodi Scott"/>
    <s v="braden.ballard@bilearner.com"/>
    <s v="WBL"/>
    <s v="Voluntarily Terminated"/>
    <x v="0"/>
    <x v="0"/>
    <x v="1"/>
    <x v="0"/>
    <s v="Account national draw skin dream here how mind."/>
    <x v="2"/>
    <s v="Project Management - Con"/>
    <d v="1965-12-02T00:00:00"/>
    <n v="60.05"/>
    <x v="1"/>
    <s v="MA"/>
    <s v="Coordinator"/>
    <x v="1"/>
    <n v="32042"/>
    <x v="3"/>
    <x v="0"/>
    <s v="Fully Meets"/>
    <n v="3"/>
  </r>
  <r>
    <n v="1560"/>
    <s v="Aron"/>
    <s v="Graham"/>
    <d v="2021-12-20T00:00:00"/>
    <d v="2022-12-02T00:00:00"/>
    <n v="11"/>
    <s v="Attrition"/>
    <x v="2"/>
    <s v="Tyler Jackson"/>
    <s v="aron.graham@bilearner.com"/>
    <s v="PYZ"/>
    <s v="Voluntarily Terminated"/>
    <x v="0"/>
    <x v="2"/>
    <x v="1"/>
    <x v="2"/>
    <s v="Sea people east bar indicate garden along."/>
    <x v="2"/>
    <s v="General - Con"/>
    <d v="1947-09-08T00:00:00"/>
    <n v="78.283333333333331"/>
    <x v="2"/>
    <s v="MA"/>
    <s v="Model Assistant"/>
    <x v="1"/>
    <n v="52047"/>
    <x v="3"/>
    <x v="0"/>
    <s v="Fully Meets"/>
    <n v="3"/>
  </r>
  <r>
    <n v="1562"/>
    <s v="Kailee"/>
    <s v="Harmon"/>
    <d v="2020-09-29T00:00:00"/>
    <d v="2021-10-19T00:00:00"/>
    <n v="12"/>
    <s v="Attrition"/>
    <x v="1"/>
    <s v="Thomas Garner"/>
    <s v="kailee.harmon@bilearner.com"/>
    <s v="BPC"/>
    <s v="Active"/>
    <x v="0"/>
    <x v="0"/>
    <x v="0"/>
    <x v="0"/>
    <s v="Firm music future may most."/>
    <x v="2"/>
    <s v="General - Sga"/>
    <d v="1944-03-09T00:00:00"/>
    <n v="81.780555555555551"/>
    <x v="0"/>
    <s v="MA"/>
    <s v="Administrator"/>
    <x v="0"/>
    <n v="3211"/>
    <x v="4"/>
    <x v="3"/>
    <s v="Fully Meets"/>
    <n v="3"/>
  </r>
  <r>
    <n v="1563"/>
    <s v="Alice"/>
    <s v="Kaufman"/>
    <d v="2022-09-10T00:00:00"/>
    <d v="2023-02-09T00:00:00"/>
    <n v="4"/>
    <s v="Attrition"/>
    <x v="1"/>
    <s v="Anne Weaver"/>
    <s v="alice.kaufman@bilearner.com"/>
    <s v="CCDR"/>
    <s v="Active"/>
    <x v="1"/>
    <x v="1"/>
    <x v="0"/>
    <x v="1"/>
    <s v="Dinner level write land effort."/>
    <x v="2"/>
    <s v="Field Operations"/>
    <d v="1960-11-26T00:00:00"/>
    <n v="65.066666666666663"/>
    <x v="1"/>
    <s v="MA"/>
    <s v="Engineer"/>
    <x v="0"/>
    <n v="5789"/>
    <x v="4"/>
    <x v="1"/>
    <s v="Fully Meets"/>
    <n v="3"/>
  </r>
  <r>
    <n v="1564"/>
    <s v="Cesar"/>
    <s v="House"/>
    <d v="2023-03-11T00:00:00"/>
    <d v="2023-06-03T00:00:00"/>
    <n v="2"/>
    <s v="Attrition"/>
    <x v="1"/>
    <s v="Todd Cooper"/>
    <s v="cesar.house@bilearner.com"/>
    <s v="SVG"/>
    <s v="Active"/>
    <x v="1"/>
    <x v="2"/>
    <x v="1"/>
    <x v="1"/>
    <s v="Cell indicate keep thus."/>
    <x v="2"/>
    <s v="General - Con"/>
    <d v="1991-03-04T00:00:00"/>
    <n v="34.794444444444444"/>
    <x v="4"/>
    <s v="MA"/>
    <s v="Technician"/>
    <x v="1"/>
    <n v="14685"/>
    <x v="3"/>
    <x v="1"/>
    <s v="Exceeds"/>
    <n v="3"/>
  </r>
  <r>
    <n v="1565"/>
    <s v="Guillermo"/>
    <s v="Lynn"/>
    <d v="2022-04-28T00:00:00"/>
    <d v="2023-03-12T00:00:00"/>
    <n v="10"/>
    <s v="Attrition"/>
    <x v="1"/>
    <s v="Kathryn Drake"/>
    <s v="guillermo.lynn@bilearner.com"/>
    <s v="EW"/>
    <s v="Active"/>
    <x v="0"/>
    <x v="1"/>
    <x v="1"/>
    <x v="3"/>
    <s v="Research if officer land."/>
    <x v="2"/>
    <s v="Field Operations"/>
    <d v="1960-09-23T00:00:00"/>
    <n v="65.24166666666666"/>
    <x v="1"/>
    <s v="MA"/>
    <s v="Foreman"/>
    <x v="1"/>
    <n v="6954"/>
    <x v="2"/>
    <x v="1"/>
    <s v="Fully Meets"/>
    <n v="3"/>
  </r>
  <r>
    <n v="1566"/>
    <s v="Myles"/>
    <s v="Hart"/>
    <d v="2022-03-20T00:00:00"/>
    <d v="2023-06-18T00:00:00"/>
    <n v="14"/>
    <s v="Attrition"/>
    <x v="1"/>
    <s v="April Mcdonald"/>
    <s v="myles.hart@bilearner.com"/>
    <s v="MSC"/>
    <s v="Active"/>
    <x v="0"/>
    <x v="0"/>
    <x v="0"/>
    <x v="2"/>
    <s v="Ball social thought so probably get."/>
    <x v="2"/>
    <s v="Yard (Material Handling)"/>
    <d v="1962-12-24T00:00:00"/>
    <n v="62.988888888888887"/>
    <x v="1"/>
    <s v="MA"/>
    <s v="Technician"/>
    <x v="0"/>
    <n v="69989"/>
    <x v="0"/>
    <x v="0"/>
    <s v="Exceeds"/>
    <n v="3"/>
  </r>
  <r>
    <n v="1567"/>
    <s v="Deborah"/>
    <s v="Kline"/>
    <d v="2022-03-04T00:00:00"/>
    <d v="2022-07-29T00:00:00"/>
    <n v="4"/>
    <s v="Attrition"/>
    <x v="1"/>
    <s v="Taylor Harris"/>
    <s v="deborah.kline@bilearner.com"/>
    <s v="TNS"/>
    <s v="Active"/>
    <x v="1"/>
    <x v="1"/>
    <x v="2"/>
    <x v="0"/>
    <s v="Administration away choose."/>
    <x v="2"/>
    <s v="Field Operations"/>
    <d v="1978-11-29T00:00:00"/>
    <n v="47.05833333333333"/>
    <x v="3"/>
    <s v="MA"/>
    <s v="Manager"/>
    <x v="0"/>
    <n v="19999"/>
    <x v="2"/>
    <x v="3"/>
    <s v="Fully Meets"/>
    <n v="3"/>
  </r>
  <r>
    <n v="1570"/>
    <s v="Mariana"/>
    <s v="Copeland"/>
    <d v="2022-11-23T00:00:00"/>
    <d v="2023-05-26T00:00:00"/>
    <n v="6"/>
    <s v="Attrition"/>
    <x v="1"/>
    <s v="Debra Freeman"/>
    <s v="mariana.copeland@bilearner.com"/>
    <s v="NEL"/>
    <s v="Active"/>
    <x v="1"/>
    <x v="1"/>
    <x v="2"/>
    <x v="2"/>
    <s v="Perhaps market reduce. Type find close."/>
    <x v="2"/>
    <s v="General - Con"/>
    <d v="1992-01-01T00:00:00"/>
    <n v="33.969444444444441"/>
    <x v="4"/>
    <s v="MA"/>
    <s v="Laborer"/>
    <x v="1"/>
    <n v="79576"/>
    <x v="2"/>
    <x v="3"/>
    <s v="Fully Meets"/>
    <n v="3"/>
  </r>
  <r>
    <n v="1572"/>
    <s v="Chance"/>
    <s v="Warner"/>
    <d v="2021-09-28T00:00:00"/>
    <d v="2022-10-09T00:00:00"/>
    <n v="12"/>
    <s v="Attrition"/>
    <x v="1"/>
    <s v="Julie Porter"/>
    <s v="chance.warner@bilearner.com"/>
    <s v="BPC"/>
    <s v="Active"/>
    <x v="2"/>
    <x v="1"/>
    <x v="2"/>
    <x v="1"/>
    <s v="Simple over long."/>
    <x v="2"/>
    <s v="Fielders"/>
    <d v="1951-04-08T00:00:00"/>
    <n v="74.7"/>
    <x v="2"/>
    <s v="MA"/>
    <s v="Engineer"/>
    <x v="0"/>
    <n v="18550"/>
    <x v="4"/>
    <x v="2"/>
    <s v="Fully Meets"/>
    <n v="3"/>
  </r>
  <r>
    <n v="1574"/>
    <s v="Diego"/>
    <s v="Hays"/>
    <d v="2023-07-03T00:00:00"/>
    <d v="2023-07-19T00:00:00"/>
    <n v="0"/>
    <s v="Attrition"/>
    <x v="1"/>
    <s v="Stacy Hall"/>
    <s v="diego.hays@bilearner.com"/>
    <s v="SVG"/>
    <s v="Future Start"/>
    <x v="0"/>
    <x v="1"/>
    <x v="0"/>
    <x v="3"/>
    <s v="Think consider reach enjoy deep son good."/>
    <x v="2"/>
    <s v="General - Con"/>
    <d v="1989-11-23T00:00:00"/>
    <n v="36.075000000000003"/>
    <x v="4"/>
    <s v="MA"/>
    <s v="Foreman"/>
    <x v="0"/>
    <n v="17356"/>
    <x v="0"/>
    <x v="1"/>
    <s v="Fully Meets"/>
    <n v="3"/>
  </r>
  <r>
    <n v="1575"/>
    <s v="Gabriel"/>
    <s v="Adams"/>
    <d v="2019-08-11T00:00:00"/>
    <d v="2021-07-10T00:00:00"/>
    <n v="22"/>
    <s v="Attrition"/>
    <x v="1"/>
    <s v="Amanda Patterson"/>
    <s v="gabriel.adams@bilearner.com"/>
    <s v="EW"/>
    <s v="Leave of Absence"/>
    <x v="1"/>
    <x v="2"/>
    <x v="0"/>
    <x v="0"/>
    <s v="Wonder worry life stand."/>
    <x v="2"/>
    <s v="Field Operations"/>
    <d v="1942-07-19T00:00:00"/>
    <n v="83.419444444444451"/>
    <x v="0"/>
    <s v="MA"/>
    <s v="Laborer"/>
    <x v="0"/>
    <n v="82586"/>
    <x v="2"/>
    <x v="3"/>
    <s v="Fully Meets"/>
    <n v="3"/>
  </r>
  <r>
    <n v="1576"/>
    <s v="Rohan"/>
    <s v="Mcdowell"/>
    <d v="2019-11-11T00:00:00"/>
    <d v="2020-09-29T00:00:00"/>
    <n v="10"/>
    <s v="Attrition"/>
    <x v="1"/>
    <s v="Bill Horn"/>
    <s v="rohan.mcdowell@bilearner.com"/>
    <s v="MSC"/>
    <s v="Voluntarily Terminated"/>
    <x v="0"/>
    <x v="1"/>
    <x v="1"/>
    <x v="1"/>
    <s v="Card subject carry gas picture."/>
    <x v="2"/>
    <s v="Aerial"/>
    <d v="1945-09-20T00:00:00"/>
    <n v="80.25"/>
    <x v="0"/>
    <s v="MA"/>
    <s v="Lineman"/>
    <x v="1"/>
    <n v="74406"/>
    <x v="4"/>
    <x v="2"/>
    <s v="Needs Improvement"/>
    <n v="3"/>
  </r>
  <r>
    <n v="1578"/>
    <s v="Lilliana"/>
    <s v="Randolph"/>
    <d v="2021-05-06T00:00:00"/>
    <d v="2023-04-08T00:00:00"/>
    <n v="23"/>
    <s v="Attrition"/>
    <x v="2"/>
    <s v="Robin Valdez"/>
    <s v="lilliana.randolph@bilearner.com"/>
    <s v="PYZ"/>
    <s v="Voluntarily Terminated"/>
    <x v="2"/>
    <x v="0"/>
    <x v="2"/>
    <x v="2"/>
    <s v="Guy act during two. Film suggest either."/>
    <x v="2"/>
    <s v="Field Operations"/>
    <d v="1980-08-20T00:00:00"/>
    <n v="45.333333333333336"/>
    <x v="3"/>
    <s v="MA"/>
    <s v="Tower Hand"/>
    <x v="1"/>
    <n v="71705"/>
    <x v="0"/>
    <x v="2"/>
    <s v="Needs Improvement"/>
    <n v="3"/>
  </r>
  <r>
    <n v="1581"/>
    <s v="Gerardo"/>
    <s v="Sampson"/>
    <d v="2022-08-05T00:00:00"/>
    <d v="2023-01-30T00:00:00"/>
    <n v="5"/>
    <s v="Attrition"/>
    <x v="2"/>
    <s v="Alicia Orr"/>
    <s v="gerardo.sampson@bilearner.com"/>
    <s v="WBL"/>
    <s v="Voluntarily Terminated"/>
    <x v="0"/>
    <x v="1"/>
    <x v="2"/>
    <x v="3"/>
    <s v="Left call artist tonight movement history happen."/>
    <x v="2"/>
    <s v="General - Con"/>
    <d v="1950-07-24T00:00:00"/>
    <n v="75.405555555555551"/>
    <x v="2"/>
    <s v="MA"/>
    <s v="Foreman"/>
    <x v="1"/>
    <n v="40823"/>
    <x v="2"/>
    <x v="3"/>
    <s v="Fully Meets"/>
    <n v="3"/>
  </r>
  <r>
    <n v="1582"/>
    <s v="Miguel"/>
    <s v="Kim"/>
    <d v="2020-04-06T00:00:00"/>
    <d v="2021-12-08T00:00:00"/>
    <n v="20"/>
    <s v="Attrition"/>
    <x v="2"/>
    <s v="Edward Merritt II"/>
    <s v="miguel.kim@bilearner.com"/>
    <s v="BPC"/>
    <s v="Voluntarily Terminated"/>
    <x v="2"/>
    <x v="1"/>
    <x v="0"/>
    <x v="1"/>
    <s v="Five national writer try mean training instead."/>
    <x v="2"/>
    <s v="Field Operations"/>
    <d v="1995-04-01T00:00:00"/>
    <n v="30.719444444444445"/>
    <x v="4"/>
    <s v="MA"/>
    <s v="Engineer"/>
    <x v="0"/>
    <n v="95601"/>
    <x v="3"/>
    <x v="3"/>
    <s v="Needs Improvement"/>
    <n v="3"/>
  </r>
  <r>
    <n v="1583"/>
    <s v="Muhammad"/>
    <s v="Mcpherson"/>
    <d v="2023-03-02T00:00:00"/>
    <d v="2023-03-12T00:00:00"/>
    <n v="0"/>
    <s v="Attrition"/>
    <x v="1"/>
    <s v="Katherine Morris"/>
    <s v="muhammad.mcpherson@bilearner.com"/>
    <s v="NEL"/>
    <s v="Voluntarily Terminated"/>
    <x v="0"/>
    <x v="0"/>
    <x v="2"/>
    <x v="0"/>
    <s v="Wall despite trial assume."/>
    <x v="2"/>
    <s v="Project Management - Con"/>
    <d v="1973-07-01T00:00:00"/>
    <n v="52.469444444444441"/>
    <x v="5"/>
    <s v="MA"/>
    <s v="Coordinator"/>
    <x v="0"/>
    <n v="60634"/>
    <x v="3"/>
    <x v="1"/>
    <s v="Fully Meets"/>
    <n v="3"/>
  </r>
  <r>
    <n v="1585"/>
    <s v="Alessandro"/>
    <s v="Harris"/>
    <d v="2022-09-17T00:00:00"/>
    <d v="2023-07-10T00:00:00"/>
    <n v="9"/>
    <s v="Attrition"/>
    <x v="1"/>
    <s v="Dr. Ray Austin"/>
    <s v="alessandro.harris@bilearner.com"/>
    <s v="BPC"/>
    <s v="Active"/>
    <x v="2"/>
    <x v="2"/>
    <x v="0"/>
    <x v="2"/>
    <s v="Let trade loss cell political."/>
    <x v="2"/>
    <s v="Splicing"/>
    <d v="1956-05-04T00:00:00"/>
    <n v="69.62777777777778"/>
    <x v="1"/>
    <s v="MA"/>
    <s v="Tester"/>
    <x v="0"/>
    <n v="77910"/>
    <x v="4"/>
    <x v="3"/>
    <s v="Fully Meets"/>
    <n v="3"/>
  </r>
  <r>
    <n v="1589"/>
    <s v="Travis"/>
    <s v="Morgan"/>
    <d v="2020-08-28T00:00:00"/>
    <d v="2022-08-25T00:00:00"/>
    <n v="23"/>
    <s v="Attrition"/>
    <x v="1"/>
    <s v="Monica Hubbard"/>
    <s v="travis.morgan@bilearner.com"/>
    <s v="MSC"/>
    <s v="Active"/>
    <x v="1"/>
    <x v="2"/>
    <x v="2"/>
    <x v="0"/>
    <s v="Small together man show."/>
    <x v="2"/>
    <s v="Field Operations"/>
    <d v="1996-07-02T00:00:00"/>
    <n v="29.466666666666665"/>
    <x v="6"/>
    <s v="MA"/>
    <s v="Technician"/>
    <x v="0"/>
    <n v="22497"/>
    <x v="1"/>
    <x v="2"/>
    <s v="Fully Meets"/>
    <n v="3"/>
  </r>
  <r>
    <n v="1591"/>
    <s v="Kamden"/>
    <s v="Ochoa"/>
    <d v="2023-02-10T00:00:00"/>
    <d v="2023-05-23T00:00:00"/>
    <n v="3"/>
    <s v="Attrition"/>
    <x v="1"/>
    <s v="Carla Francis"/>
    <s v="kamden.ochoa@bilearner.com"/>
    <s v="PYZ"/>
    <s v="Active"/>
    <x v="1"/>
    <x v="2"/>
    <x v="2"/>
    <x v="3"/>
    <s v="Several clear purpose scientist."/>
    <x v="2"/>
    <s v="General - Con"/>
    <d v="1957-10-20T00:00:00"/>
    <n v="68.166666666666671"/>
    <x v="1"/>
    <s v="MA"/>
    <s v="Technician"/>
    <x v="0"/>
    <n v="69254"/>
    <x v="2"/>
    <x v="0"/>
    <s v="Fully Meets"/>
    <n v="3"/>
  </r>
  <r>
    <n v="1592"/>
    <s v="Charlee"/>
    <s v="Wiggins"/>
    <d v="2020-06-14T00:00:00"/>
    <d v="2023-07-18T00:00:00"/>
    <n v="37"/>
    <s v="Attrition"/>
    <x v="1"/>
    <s v="Elizabeth Allen"/>
    <s v="charlee.wiggins@bilearner.com"/>
    <s v="WBL"/>
    <s v="Active"/>
    <x v="0"/>
    <x v="2"/>
    <x v="1"/>
    <x v="2"/>
    <s v="Base source sort contain sport."/>
    <x v="2"/>
    <s v="Engineers"/>
    <d v="1981-08-15T00:00:00"/>
    <n v="44.347222222222221"/>
    <x v="3"/>
    <s v="MA"/>
    <s v="Engineer"/>
    <x v="1"/>
    <n v="20973"/>
    <x v="3"/>
    <x v="3"/>
    <s v="Exceeds"/>
    <n v="3"/>
  </r>
  <r>
    <n v="1596"/>
    <s v="Chris"/>
    <s v="Johnson"/>
    <d v="2020-03-02T00:00:00"/>
    <d v="2020-05-25T00:00:00"/>
    <n v="2"/>
    <s v="Attrition"/>
    <x v="1"/>
    <s v="Jennifer Mendez"/>
    <s v="chris.johnson@bilearner.com"/>
    <s v="CCDR"/>
    <s v="Future Start"/>
    <x v="1"/>
    <x v="1"/>
    <x v="0"/>
    <x v="3"/>
    <s v="Follow tax above large president high."/>
    <x v="2"/>
    <s v="General - Sga"/>
    <d v="1958-08-15T00:00:00"/>
    <n v="67.347222222222229"/>
    <x v="1"/>
    <s v="MA"/>
    <s v="Administrator"/>
    <x v="0"/>
    <n v="2999"/>
    <x v="3"/>
    <x v="2"/>
    <s v="Exceeds"/>
    <n v="3"/>
  </r>
  <r>
    <n v="1597"/>
    <s v="John"/>
    <s v="Bentley"/>
    <d v="2018-11-23T00:00:00"/>
    <d v="2021-09-27T00:00:00"/>
    <n v="34"/>
    <s v="Attrition"/>
    <x v="1"/>
    <s v="Lynn Lewis"/>
    <s v="john.bentley@bilearner.com"/>
    <s v="SVG"/>
    <s v="Future Start"/>
    <x v="2"/>
    <x v="1"/>
    <x v="0"/>
    <x v="3"/>
    <s v="Few as next east face window fight admit."/>
    <x v="2"/>
    <s v="Project Management - Con"/>
    <d v="1998-02-23T00:00:00"/>
    <n v="27.824999999999999"/>
    <x v="6"/>
    <s v="MA"/>
    <s v="Coordinator"/>
    <x v="0"/>
    <n v="75959"/>
    <x v="1"/>
    <x v="2"/>
    <s v="Exceeds"/>
    <n v="3"/>
  </r>
  <r>
    <n v="1598"/>
    <s v="Myla"/>
    <s v="Mcintyre"/>
    <d v="2019-05-27T00:00:00"/>
    <d v="2023-06-19T00:00:00"/>
    <n v="48"/>
    <s v="Attrition"/>
    <x v="1"/>
    <s v="Francisco Henry"/>
    <s v="myla.mcintyre@bilearner.com"/>
    <s v="EW"/>
    <s v="Leave of Absence"/>
    <x v="1"/>
    <x v="2"/>
    <x v="2"/>
    <x v="1"/>
    <s v="Treatment food too ten fill."/>
    <x v="2"/>
    <s v="General - Con"/>
    <d v="1978-03-05T00:00:00"/>
    <n v="47.791666666666664"/>
    <x v="3"/>
    <s v="MA"/>
    <s v="Groundman"/>
    <x v="0"/>
    <n v="8372"/>
    <x v="4"/>
    <x v="0"/>
    <s v="Needs Improvement"/>
    <n v="3"/>
  </r>
  <r>
    <n v="1599"/>
    <s v="Demarcus"/>
    <s v="Ware"/>
    <d v="2022-05-18T00:00:00"/>
    <d v="2023-04-10T00:00:00"/>
    <n v="10"/>
    <s v="Attrition"/>
    <x v="2"/>
    <s v="Marie Cruz"/>
    <s v="demarcus.ware@bilearner.com"/>
    <s v="BPC"/>
    <s v="Voluntarily Terminated"/>
    <x v="0"/>
    <x v="1"/>
    <x v="1"/>
    <x v="1"/>
    <s v="Late hand figure just price blood."/>
    <x v="2"/>
    <s v="Field Operations"/>
    <d v="1975-11-13T00:00:00"/>
    <n v="50.102777777777774"/>
    <x v="5"/>
    <s v="MA"/>
    <s v="Laborer"/>
    <x v="1"/>
    <n v="82257"/>
    <x v="1"/>
    <x v="0"/>
    <s v="Exceeds"/>
    <n v="3"/>
  </r>
  <r>
    <n v="1601"/>
    <s v="Odin"/>
    <s v="Heath"/>
    <d v="2022-03-29T00:00:00"/>
    <d v="2023-07-24T00:00:00"/>
    <n v="15"/>
    <s v="Attrition"/>
    <x v="2"/>
    <s v="Christopher Sullivan"/>
    <s v="odin.heath@bilearner.com"/>
    <s v="SVG"/>
    <s v="Active"/>
    <x v="2"/>
    <x v="1"/>
    <x v="0"/>
    <x v="1"/>
    <s v="Participant create society method tough team."/>
    <x v="2"/>
    <s v="Engineers"/>
    <d v="1990-10-08T00:00:00"/>
    <n v="35.200000000000003"/>
    <x v="4"/>
    <s v="MA"/>
    <s v="Engineer"/>
    <x v="1"/>
    <n v="45740"/>
    <x v="2"/>
    <x v="3"/>
    <s v="Exceeds"/>
    <n v="3"/>
  </r>
  <r>
    <n v="1602"/>
    <s v="Bryanna"/>
    <s v="Mahoney"/>
    <d v="2021-11-04T00:00:00"/>
    <d v="2022-05-10T00:00:00"/>
    <n v="6"/>
    <s v="Attrition"/>
    <x v="2"/>
    <s v="Elizabeth Klein MD"/>
    <s v="bryanna.mahoney@bilearner.com"/>
    <s v="EW"/>
    <s v="Active"/>
    <x v="0"/>
    <x v="2"/>
    <x v="2"/>
    <x v="3"/>
    <s v="Event increase laugh same whatever."/>
    <x v="2"/>
    <s v="General - Con"/>
    <d v="2000-10-10T00:00:00"/>
    <n v="25.194444444444443"/>
    <x v="6"/>
    <s v="MA"/>
    <s v="Technician"/>
    <x v="0"/>
    <n v="60262"/>
    <x v="2"/>
    <x v="2"/>
    <s v="Exceeds"/>
    <n v="3"/>
  </r>
  <r>
    <n v="1605"/>
    <s v="Izaiah"/>
    <s v="Quinn"/>
    <d v="2019-04-27T00:00:00"/>
    <d v="2020-10-08T00:00:00"/>
    <n v="17"/>
    <s v="Attrition"/>
    <x v="1"/>
    <s v="Mark Marks"/>
    <s v="izaiah.quinn@bilearner.com"/>
    <s v="NEL"/>
    <s v="Voluntarily Terminated"/>
    <x v="0"/>
    <x v="0"/>
    <x v="1"/>
    <x v="1"/>
    <s v="West hold these man affect heavy from myself."/>
    <x v="2"/>
    <s v="Field Operations"/>
    <d v="1956-10-20T00:00:00"/>
    <n v="69.166666666666671"/>
    <x v="1"/>
    <s v="MA"/>
    <s v="Laborer"/>
    <x v="0"/>
    <n v="95266"/>
    <x v="4"/>
    <x v="3"/>
    <s v="Exceeds"/>
    <n v="3"/>
  </r>
  <r>
    <n v="1609"/>
    <s v="Ramon"/>
    <s v="Watson"/>
    <d v="2018-09-12T00:00:00"/>
    <d v="2023-02-25T00:00:00"/>
    <n v="53"/>
    <s v="Attrition"/>
    <x v="1"/>
    <s v="John Hopkins"/>
    <s v="ramon.watson@bilearner.com"/>
    <s v="SVG"/>
    <s v="Active"/>
    <x v="1"/>
    <x v="2"/>
    <x v="1"/>
    <x v="2"/>
    <s v="Fight look song material year happen."/>
    <x v="2"/>
    <s v="General - Eng"/>
    <d v="1953-11-26T00:00:00"/>
    <n v="72.066666666666663"/>
    <x v="2"/>
    <s v="MA"/>
    <s v="Engineer"/>
    <x v="1"/>
    <n v="26283"/>
    <x v="4"/>
    <x v="2"/>
    <s v="PIP"/>
    <n v="3"/>
  </r>
  <r>
    <n v="1610"/>
    <s v="Raegan"/>
    <s v="Spence"/>
    <d v="2019-11-09T00:00:00"/>
    <d v="2019-11-18T00:00:00"/>
    <n v="0"/>
    <s v="Attrition"/>
    <x v="1"/>
    <s v="Wendy Williamson"/>
    <s v="raegan.spence@bilearner.com"/>
    <s v="EW"/>
    <s v="Active"/>
    <x v="2"/>
    <x v="0"/>
    <x v="1"/>
    <x v="0"/>
    <s v="Option action around live school rich spend."/>
    <x v="2"/>
    <s v="General - Con"/>
    <d v="1986-01-28T00:00:00"/>
    <n v="39.894444444444446"/>
    <x v="4"/>
    <s v="MA"/>
    <s v="Flagger"/>
    <x v="0"/>
    <n v="67750"/>
    <x v="1"/>
    <x v="3"/>
    <s v="Needs Improvement"/>
    <n v="3"/>
  </r>
  <r>
    <n v="1611"/>
    <s v="Jacoby"/>
    <s v="Singleton"/>
    <d v="2018-11-29T00:00:00"/>
    <d v="2022-07-09T00:00:00"/>
    <n v="43"/>
    <s v="Attrition"/>
    <x v="1"/>
    <s v="Glenda Wilson"/>
    <s v="jacoby.singleton@bilearner.com"/>
    <s v="MSC"/>
    <s v="Active"/>
    <x v="0"/>
    <x v="1"/>
    <x v="2"/>
    <x v="3"/>
    <s v="Over almost sport stay."/>
    <x v="2"/>
    <s v="Project Management - Con"/>
    <d v="1962-01-25T00:00:00"/>
    <n v="63.902777777777779"/>
    <x v="1"/>
    <s v="MA"/>
    <s v="Coordinator"/>
    <x v="0"/>
    <n v="53913"/>
    <x v="0"/>
    <x v="1"/>
    <s v="Needs Improvement"/>
    <n v="3"/>
  </r>
  <r>
    <n v="1612"/>
    <s v="Kara"/>
    <s v="Yates"/>
    <d v="2022-07-03T00:00:00"/>
    <d v="2023-02-22T00:00:00"/>
    <n v="7"/>
    <s v="Attrition"/>
    <x v="1"/>
    <s v="Bailey Richards"/>
    <s v="kara.yates@bilearner.com"/>
    <s v="TNS"/>
    <s v="Active"/>
    <x v="2"/>
    <x v="0"/>
    <x v="0"/>
    <x v="2"/>
    <s v="Foreign truth concern break ground."/>
    <x v="2"/>
    <s v="General - Sga"/>
    <d v="1993-05-28T00:00:00"/>
    <n v="32.56111111111111"/>
    <x v="4"/>
    <s v="MA"/>
    <s v="Lineman"/>
    <x v="1"/>
    <n v="76052"/>
    <x v="1"/>
    <x v="3"/>
    <s v="Needs Improvement"/>
    <n v="3"/>
  </r>
  <r>
    <n v="1613"/>
    <s v="Beau"/>
    <s v="Barron"/>
    <d v="2019-09-26T00:00:00"/>
    <d v="2020-08-01T00:00:00"/>
    <n v="10"/>
    <s v="Attrition"/>
    <x v="1"/>
    <s v="Taylor Cruz"/>
    <s v="beau.barron@bilearner.com"/>
    <s v="PYZ"/>
    <s v="Active"/>
    <x v="1"/>
    <x v="1"/>
    <x v="1"/>
    <x v="3"/>
    <s v="Real public realize evening building middle."/>
    <x v="2"/>
    <s v="Field Operations"/>
    <d v="1995-07-03T00:00:00"/>
    <n v="30.463888888888889"/>
    <x v="4"/>
    <s v="MA"/>
    <s v="Laborer"/>
    <x v="0"/>
    <n v="61768"/>
    <x v="3"/>
    <x v="3"/>
    <s v="Exceeds"/>
    <n v="3"/>
  </r>
  <r>
    <n v="1619"/>
    <s v="Micheal"/>
    <s v="Drake"/>
    <d v="2019-01-01T00:00:00"/>
    <d v="2021-09-23T00:00:00"/>
    <n v="32"/>
    <s v="Attrition"/>
    <x v="1"/>
    <s v="Tammie Brown"/>
    <s v="micheal.drake@bilearner.com"/>
    <s v="SVG"/>
    <s v="Leave of Absence"/>
    <x v="2"/>
    <x v="0"/>
    <x v="1"/>
    <x v="2"/>
    <s v="Letter happen cut."/>
    <x v="2"/>
    <s v="General - Con"/>
    <d v="1964-08-08T00:00:00"/>
    <n v="61.366666666666667"/>
    <x v="1"/>
    <s v="MA"/>
    <s v="Foreman"/>
    <x v="0"/>
    <n v="95591"/>
    <x v="4"/>
    <x v="1"/>
    <s v="Needs Improvement"/>
    <n v="3"/>
  </r>
  <r>
    <n v="1621"/>
    <s v="Robert"/>
    <s v="Hubert"/>
    <d v="2021-09-21T00:00:00"/>
    <d v="2023-01-28T00:00:00"/>
    <n v="16"/>
    <s v="Attrition"/>
    <x v="23"/>
    <s v="Alicia Mendoza"/>
    <s v="robert.hubert@bilearner.com"/>
    <s v="MSC"/>
    <s v="Active"/>
    <x v="0"/>
    <x v="0"/>
    <x v="0"/>
    <x v="0"/>
    <s v="That commercial east message peace."/>
    <x v="1"/>
    <s v="Field Operations"/>
    <d v="1975-12-09T00:00:00"/>
    <n v="50.030555555555559"/>
    <x v="5"/>
    <s v="MA"/>
    <s v="Supervisor"/>
    <x v="1"/>
    <n v="2134"/>
    <x v="3"/>
    <x v="0"/>
    <s v="Needs Improvement"/>
    <n v="3"/>
  </r>
  <r>
    <n v="1622"/>
    <s v="Matthew"/>
    <s v="Westinghouse"/>
    <d v="2021-08-30T00:00:00"/>
    <d v="2022-03-22T00:00:00"/>
    <n v="6"/>
    <s v="Attrition"/>
    <x v="23"/>
    <s v="Cynthia Goodwin"/>
    <s v="matthew.westinghouse@bilearner.com"/>
    <s v="TNS"/>
    <s v="Active"/>
    <x v="1"/>
    <x v="2"/>
    <x v="2"/>
    <x v="2"/>
    <s v="Television represent skill police."/>
    <x v="1"/>
    <s v="Aerial"/>
    <d v="1942-01-21T00:00:00"/>
    <n v="83.913888888888891"/>
    <x v="0"/>
    <s v="MA"/>
    <s v="Director"/>
    <x v="1"/>
    <n v="2134"/>
    <x v="2"/>
    <x v="3"/>
    <s v="Needs Improvement"/>
    <n v="3"/>
  </r>
  <r>
    <n v="1623"/>
    <s v="Jason"/>
    <s v="Smith"/>
    <d v="2023-06-19T00:00:00"/>
    <d v="2023-07-31T00:00:00"/>
    <n v="1"/>
    <s v="Attrition"/>
    <x v="23"/>
    <s v="David Beard"/>
    <s v="jason.smith@bilearner.com"/>
    <s v="PYZ"/>
    <s v="Active"/>
    <x v="0"/>
    <x v="1"/>
    <x v="0"/>
    <x v="3"/>
    <s v="Stage pay south word speak."/>
    <x v="1"/>
    <s v="Finance &amp; Accounting"/>
    <d v="2001-06-17T00:00:00"/>
    <n v="24.508333333333333"/>
    <x v="6"/>
    <s v="MA"/>
    <s v="Intern"/>
    <x v="1"/>
    <n v="2045"/>
    <x v="3"/>
    <x v="0"/>
    <s v="Needs Improvement"/>
    <n v="3"/>
  </r>
  <r>
    <n v="1624"/>
    <s v="Charlie"/>
    <s v="Wang"/>
    <d v="2023-05-12T00:00:00"/>
    <d v="2023-05-16T00:00:00"/>
    <n v="0"/>
    <s v="Attrition"/>
    <x v="18"/>
    <s v="Maria Rivera"/>
    <s v="charlie.wang@bilearner.com"/>
    <s v="WBL"/>
    <s v="Active"/>
    <x v="0"/>
    <x v="2"/>
    <x v="0"/>
    <x v="1"/>
    <s v="Call certain industry out believe show."/>
    <x v="1"/>
    <s v="Field Operations"/>
    <d v="1996-10-22T00:00:00"/>
    <n v="29.161111111111111"/>
    <x v="6"/>
    <s v="MA"/>
    <s v="Top Hand"/>
    <x v="1"/>
    <n v="1887"/>
    <x v="1"/>
    <x v="1"/>
    <s v="Needs Improvement"/>
    <n v="3"/>
  </r>
  <r>
    <n v="1626"/>
    <s v="Katie"/>
    <s v="Roper"/>
    <d v="2020-09-17T00:00:00"/>
    <d v="2021-06-08T00:00:00"/>
    <n v="8"/>
    <s v="Attrition"/>
    <x v="12"/>
    <s v="William Green"/>
    <s v="katie.roper@bilearner.com"/>
    <s v="PL"/>
    <s v="Active"/>
    <x v="0"/>
    <x v="0"/>
    <x v="0"/>
    <x v="1"/>
    <s v="To national third with give law live."/>
    <x v="1"/>
    <s v="General - Con"/>
    <d v="1947-05-12T00:00:00"/>
    <n v="78.605555555555554"/>
    <x v="2"/>
    <s v="MA"/>
    <s v="Technician"/>
    <x v="0"/>
    <n v="2056"/>
    <x v="3"/>
    <x v="2"/>
    <s v="Needs Improvement"/>
    <n v="3"/>
  </r>
  <r>
    <n v="1628"/>
    <s v="Binh"/>
    <s v="Le"/>
    <d v="2018-12-15T00:00:00"/>
    <d v="2019-11-14T00:00:00"/>
    <n v="10"/>
    <s v="Attrition"/>
    <x v="18"/>
    <s v="Walter Thompson"/>
    <s v="binh.le@bilearner.com"/>
    <s v="CCDR"/>
    <s v="Active"/>
    <x v="2"/>
    <x v="2"/>
    <x v="0"/>
    <x v="2"/>
    <s v="Evidence but adult coach claim minute simple."/>
    <x v="1"/>
    <s v="Catv"/>
    <d v="1974-04-12T00:00:00"/>
    <n v="51.68888888888889"/>
    <x v="5"/>
    <s v="MA"/>
    <s v="Foreman"/>
    <x v="0"/>
    <n v="1886"/>
    <x v="2"/>
    <x v="3"/>
    <s v="Needs Improvement"/>
    <n v="3"/>
  </r>
  <r>
    <n v="1629"/>
    <s v="Lucia"/>
    <s v="Peterson"/>
    <d v="2019-11-06T00:00:00"/>
    <d v="2023-03-22T00:00:00"/>
    <n v="40"/>
    <s v="Attrition"/>
    <x v="23"/>
    <s v="Robert Crawford"/>
    <s v="lucia.peterson@bilearner.com"/>
    <s v="PL"/>
    <s v="Terminated for Cause"/>
    <x v="2"/>
    <x v="0"/>
    <x v="1"/>
    <x v="3"/>
    <s v="Prevent sing be member democratic."/>
    <x v="1"/>
    <s v="Field Operations"/>
    <d v="1946-01-04T00:00:00"/>
    <n v="79.961111111111109"/>
    <x v="2"/>
    <s v="MA"/>
    <s v="Engineer"/>
    <x v="0"/>
    <n v="2970"/>
    <x v="0"/>
    <x v="2"/>
    <s v="Fully Meets"/>
    <n v="3"/>
  </r>
  <r>
    <n v="1630"/>
    <s v="Nola"/>
    <s v="Moss"/>
    <d v="2021-04-25T00:00:00"/>
    <d v="2022-10-25T00:00:00"/>
    <n v="18"/>
    <s v="Attrition"/>
    <x v="23"/>
    <s v="David Wu"/>
    <s v="nola.moss@bilearner.com"/>
    <s v="BPC"/>
    <s v="Terminated for Cause"/>
    <x v="1"/>
    <x v="1"/>
    <x v="0"/>
    <x v="0"/>
    <s v="Avoid no beat from interesting."/>
    <x v="1"/>
    <s v="General - Con"/>
    <d v="1944-02-05T00:00:00"/>
    <n v="81.875"/>
    <x v="0"/>
    <s v="MA"/>
    <s v="Foreman"/>
    <x v="0"/>
    <n v="13058"/>
    <x v="3"/>
    <x v="3"/>
    <s v="Fully Meets"/>
    <n v="3"/>
  </r>
  <r>
    <n v="1631"/>
    <s v="Chance"/>
    <s v="Braun"/>
    <d v="2023-06-17T00:00:00"/>
    <d v="2023-07-19T00:00:00"/>
    <n v="1"/>
    <s v="Attrition"/>
    <x v="23"/>
    <s v="Jessica Peters"/>
    <s v="chance.braun@bilearner.com"/>
    <s v="CCDR"/>
    <s v="Terminated for Cause"/>
    <x v="0"/>
    <x v="1"/>
    <x v="1"/>
    <x v="3"/>
    <s v="President site student thank community."/>
    <x v="1"/>
    <s v="Executive"/>
    <d v="1986-10-24T00:00:00"/>
    <n v="39.155555555555559"/>
    <x v="4"/>
    <s v="MA"/>
    <s v="Executive Assistant"/>
    <x v="0"/>
    <n v="20602"/>
    <x v="1"/>
    <x v="1"/>
    <s v="Fully Meets"/>
    <n v="3"/>
  </r>
  <r>
    <n v="1633"/>
    <s v="Miley"/>
    <s v="French"/>
    <d v="2018-10-22T00:00:00"/>
    <d v="2019-03-13T00:00:00"/>
    <n v="4"/>
    <s v="Attrition"/>
    <x v="0"/>
    <s v="Sandra Gardner"/>
    <s v="miley.french@bilearner.com"/>
    <s v="EW"/>
    <s v="Active"/>
    <x v="1"/>
    <x v="0"/>
    <x v="0"/>
    <x v="0"/>
    <s v="Establish hotel up value property."/>
    <x v="1"/>
    <s v="Field Operations"/>
    <d v="1994-05-05T00:00:00"/>
    <n v="31.625"/>
    <x v="4"/>
    <s v="MA"/>
    <s v="Laborer"/>
    <x v="0"/>
    <n v="94379"/>
    <x v="4"/>
    <x v="1"/>
    <s v="Fully Meets"/>
    <n v="3"/>
  </r>
  <r>
    <n v="1634"/>
    <s v="Kole"/>
    <s v="Levine"/>
    <d v="2021-10-17T00:00:00"/>
    <d v="2022-11-13T00:00:00"/>
    <n v="12"/>
    <s v="Attrition"/>
    <x v="0"/>
    <s v="Bethany Jackson"/>
    <s v="kole.levine@bilearner.com"/>
    <s v="MSC"/>
    <s v="Active"/>
    <x v="1"/>
    <x v="1"/>
    <x v="2"/>
    <x v="3"/>
    <s v="Partner decide help quite whether market."/>
    <x v="1"/>
    <s v="Finance &amp; Accounting"/>
    <d v="1974-07-22T00:00:00"/>
    <n v="51.411111111111111"/>
    <x v="5"/>
    <s v="MA"/>
    <s v="Administration"/>
    <x v="1"/>
    <n v="62674"/>
    <x v="4"/>
    <x v="0"/>
    <s v="Fully Meets"/>
    <n v="3"/>
  </r>
  <r>
    <n v="1635"/>
    <s v="Azul"/>
    <s v="Watkins"/>
    <d v="2021-10-19T00:00:00"/>
    <d v="2023-04-10T00:00:00"/>
    <n v="17"/>
    <s v="Attrition"/>
    <x v="0"/>
    <s v="Alexandra Harvey"/>
    <s v="azul.watkins@bilearner.com"/>
    <s v="TNS"/>
    <s v="Active"/>
    <x v="0"/>
    <x v="1"/>
    <x v="2"/>
    <x v="2"/>
    <s v="Upon south nice five reduce lose."/>
    <x v="1"/>
    <s v="Safety"/>
    <d v="1988-09-26T00:00:00"/>
    <n v="37.233333333333334"/>
    <x v="4"/>
    <s v="MA"/>
    <s v="Safety"/>
    <x v="1"/>
    <n v="18618"/>
    <x v="0"/>
    <x v="3"/>
    <s v="Fully Meets"/>
    <n v="3"/>
  </r>
  <r>
    <n v="1636"/>
    <s v="Landen"/>
    <s v="Blanchard"/>
    <d v="2018-10-16T00:00:00"/>
    <d v="2018-12-17T00:00:00"/>
    <n v="2"/>
    <s v="Attrition"/>
    <x v="24"/>
    <s v="Donna Gomez"/>
    <s v="landen.blanchard@bilearner.com"/>
    <s v="SVG"/>
    <s v="Active"/>
    <x v="1"/>
    <x v="0"/>
    <x v="2"/>
    <x v="0"/>
    <s v="Four look heavy by much."/>
    <x v="5"/>
    <s v="Aerial"/>
    <d v="1998-11-07T00:00:00"/>
    <n v="27.119444444444444"/>
    <x v="6"/>
    <s v="MA"/>
    <s v="Lineman"/>
    <x v="1"/>
    <n v="6067"/>
    <x v="1"/>
    <x v="3"/>
    <s v="Fully Meets"/>
    <n v="3"/>
  </r>
  <r>
    <n v="1637"/>
    <s v="Leroy"/>
    <s v="Norman"/>
    <d v="2020-04-26T00:00:00"/>
    <d v="2020-07-21T00:00:00"/>
    <n v="2"/>
    <s v="Attrition"/>
    <x v="24"/>
    <s v="Mr. Keith Smith DVM"/>
    <s v="leroy.norman@bilearner.com"/>
    <s v="EW"/>
    <s v="Active"/>
    <x v="0"/>
    <x v="1"/>
    <x v="2"/>
    <x v="1"/>
    <s v="Rather which writer family."/>
    <x v="5"/>
    <s v="General - Con"/>
    <d v="1986-01-18T00:00:00"/>
    <n v="39.922222222222224"/>
    <x v="4"/>
    <s v="MA"/>
    <s v="Foreman"/>
    <x v="1"/>
    <n v="78952"/>
    <x v="4"/>
    <x v="0"/>
    <s v="Fully Meets"/>
    <n v="3"/>
  </r>
  <r>
    <n v="1638"/>
    <s v="Nikhil"/>
    <s v="Pineda"/>
    <d v="2020-01-22T00:00:00"/>
    <d v="2022-10-26T00:00:00"/>
    <n v="33"/>
    <s v="Attrition"/>
    <x v="24"/>
    <s v="Miss Andrea Robertson"/>
    <s v="nikhil.pineda@bilearner.com"/>
    <s v="MSC"/>
    <s v="Active"/>
    <x v="0"/>
    <x v="0"/>
    <x v="1"/>
    <x v="0"/>
    <s v="Suggest point then however matter close her."/>
    <x v="0"/>
    <s v="Finance &amp; Accounting"/>
    <d v="1994-07-20T00:00:00"/>
    <n v="31.416666666666668"/>
    <x v="4"/>
    <s v="MA"/>
    <s v="Accounting"/>
    <x v="1"/>
    <n v="82541"/>
    <x v="2"/>
    <x v="0"/>
    <s v="Fully Meets"/>
    <n v="3"/>
  </r>
  <r>
    <n v="1639"/>
    <s v="Kadence"/>
    <s v="Simon"/>
    <d v="2022-03-30T00:00:00"/>
    <d v="2022-07-21T00:00:00"/>
    <n v="3"/>
    <s v="Attrition"/>
    <x v="25"/>
    <s v="Robert Ford"/>
    <s v="kadence.simon@bilearner.com"/>
    <s v="EW"/>
    <s v="Terminated for Cause"/>
    <x v="0"/>
    <x v="2"/>
    <x v="1"/>
    <x v="1"/>
    <s v="Prevent entire business ask meeting contain tree."/>
    <x v="1"/>
    <s v="Field Operations"/>
    <d v="1958-01-10T00:00:00"/>
    <n v="67.944444444444443"/>
    <x v="1"/>
    <s v="MA"/>
    <s v="Technician"/>
    <x v="1"/>
    <n v="87307"/>
    <x v="4"/>
    <x v="2"/>
    <s v="Fully Meets"/>
    <n v="3"/>
  </r>
  <r>
    <n v="1640"/>
    <s v="Elliot"/>
    <s v="Phillips"/>
    <d v="2021-05-29T00:00:00"/>
    <d v="2022-09-03T00:00:00"/>
    <n v="15"/>
    <s v="Attrition"/>
    <x v="23"/>
    <s v="Christopher Meyer"/>
    <s v="elliot.phillips@bilearner.com"/>
    <s v="MSC"/>
    <s v="Terminated for Cause"/>
    <x v="1"/>
    <x v="2"/>
    <x v="1"/>
    <x v="3"/>
    <s v="Item many international assume almost whole."/>
    <x v="1"/>
    <s v="Engineers"/>
    <d v="1961-08-30T00:00:00"/>
    <n v="64.305555555555557"/>
    <x v="1"/>
    <s v="MA"/>
    <s v="Field Project Manager"/>
    <x v="0"/>
    <n v="59443"/>
    <x v="0"/>
    <x v="0"/>
    <s v="Fully Meets"/>
    <n v="3"/>
  </r>
  <r>
    <n v="1641"/>
    <s v="Taniya"/>
    <s v="Daniels"/>
    <d v="2023-03-09T00:00:00"/>
    <d v="2023-05-30T00:00:00"/>
    <n v="2"/>
    <s v="Attrition"/>
    <x v="23"/>
    <s v="Daniel Cooke"/>
    <s v="taniya.daniels@bilearner.com"/>
    <s v="NEL"/>
    <s v="Terminated for Cause"/>
    <x v="2"/>
    <x v="1"/>
    <x v="0"/>
    <x v="3"/>
    <s v="Shake war over young like anything order."/>
    <x v="1"/>
    <s v="Field Operations"/>
    <d v="1989-10-06T00:00:00"/>
    <n v="36.205555555555556"/>
    <x v="4"/>
    <s v="MA"/>
    <s v="Laborer"/>
    <x v="0"/>
    <n v="40835"/>
    <x v="3"/>
    <x v="2"/>
    <s v="Fully Meets"/>
    <n v="3"/>
  </r>
  <r>
    <n v="1642"/>
    <s v="Julia"/>
    <s v="Jimenez"/>
    <d v="2019-11-22T00:00:00"/>
    <d v="2019-12-28T00:00:00"/>
    <n v="1"/>
    <s v="Attrition"/>
    <x v="23"/>
    <s v="Jennifer Davies"/>
    <s v="julia.jimenez@bilearner.com"/>
    <s v="PL"/>
    <s v="Terminated for Cause"/>
    <x v="1"/>
    <x v="2"/>
    <x v="2"/>
    <x v="2"/>
    <s v="Nature here wrong why."/>
    <x v="1"/>
    <s v="Wireline Construction"/>
    <d v="1946-09-23T00:00:00"/>
    <n v="79.24166666666666"/>
    <x v="2"/>
    <s v="MA"/>
    <s v="Project Manager"/>
    <x v="0"/>
    <n v="9049"/>
    <x v="4"/>
    <x v="3"/>
    <s v="Fully Meets"/>
    <n v="3"/>
  </r>
  <r>
    <n v="1643"/>
    <s v="Kamden"/>
    <s v="Paul"/>
    <d v="2019-04-07T00:00:00"/>
    <d v="2020-12-22T00:00:00"/>
    <n v="20"/>
    <s v="Attrition"/>
    <x v="0"/>
    <s v="Christopher King"/>
    <s v="kamden.paul@bilearner.com"/>
    <s v="SVG"/>
    <s v="Active"/>
    <x v="0"/>
    <x v="2"/>
    <x v="1"/>
    <x v="0"/>
    <s v="Player when almost cultural."/>
    <x v="1"/>
    <s v="Aerial"/>
    <d v="1981-05-19T00:00:00"/>
    <n v="44.586111111111109"/>
    <x v="3"/>
    <s v="MA"/>
    <s v="Supervisor"/>
    <x v="1"/>
    <n v="12567"/>
    <x v="3"/>
    <x v="1"/>
    <s v="Fully Meets"/>
    <n v="3"/>
  </r>
  <r>
    <n v="1644"/>
    <s v="Octavio"/>
    <s v="Hicks"/>
    <d v="2023-03-23T00:00:00"/>
    <d v="2023-03-28T00:00:00"/>
    <n v="0"/>
    <s v="Attrition"/>
    <x v="0"/>
    <s v="Jasmine Mclaughlin"/>
    <s v="octavio.hicks@bilearner.com"/>
    <s v="TNS"/>
    <s v="Active"/>
    <x v="1"/>
    <x v="1"/>
    <x v="0"/>
    <x v="3"/>
    <s v="Away painting appear six live radio."/>
    <x v="1"/>
    <s v="Aerial"/>
    <d v="2000-10-05T00:00:00"/>
    <n v="25.208333333333332"/>
    <x v="6"/>
    <s v="MA"/>
    <s v="Foreman"/>
    <x v="1"/>
    <n v="94154"/>
    <x v="3"/>
    <x v="1"/>
    <s v="Fully Meets"/>
    <n v="3"/>
  </r>
  <r>
    <n v="1645"/>
    <s v="Jaidyn"/>
    <s v="Malone"/>
    <d v="2021-02-18T00:00:00"/>
    <d v="2022-10-28T00:00:00"/>
    <n v="20"/>
    <s v="Attrition"/>
    <x v="0"/>
    <s v="Jennifer Briggs"/>
    <s v="jaidyn.malone@bilearner.com"/>
    <s v="WBL"/>
    <s v="Active"/>
    <x v="2"/>
    <x v="2"/>
    <x v="0"/>
    <x v="1"/>
    <s v="Be choice ever concern."/>
    <x v="1"/>
    <s v="Fielders"/>
    <d v="1975-12-19T00:00:00"/>
    <n v="50.00277777777778"/>
    <x v="5"/>
    <s v="MA"/>
    <s v="Engineer"/>
    <x v="1"/>
    <n v="42258"/>
    <x v="0"/>
    <x v="1"/>
    <s v="Fully Meets"/>
    <n v="3"/>
  </r>
  <r>
    <n v="1646"/>
    <s v="Cora"/>
    <s v="Perez"/>
    <d v="2019-04-05T00:00:00"/>
    <d v="2021-05-07T00:00:00"/>
    <n v="25"/>
    <s v="Attrition"/>
    <x v="24"/>
    <s v="Carol Morales"/>
    <s v="cora.perez@bilearner.com"/>
    <s v="SVG"/>
    <s v="Active"/>
    <x v="1"/>
    <x v="1"/>
    <x v="1"/>
    <x v="3"/>
    <s v="Fight beautiful describe personal."/>
    <x v="5"/>
    <s v="General - Sga"/>
    <d v="1987-06-17T00:00:00"/>
    <n v="38.508333333333333"/>
    <x v="4"/>
    <s v="MA"/>
    <s v="Engineer"/>
    <x v="1"/>
    <n v="74220"/>
    <x v="4"/>
    <x v="0"/>
    <s v="Fully Meets"/>
    <n v="3"/>
  </r>
  <r>
    <n v="1647"/>
    <s v="Isis"/>
    <s v="Ayala"/>
    <d v="2019-10-23T00:00:00"/>
    <d v="2022-07-09T00:00:00"/>
    <n v="32"/>
    <s v="Attrition"/>
    <x v="24"/>
    <s v="Johnny Parker"/>
    <s v="isis.ayala@bilearner.com"/>
    <s v="EW"/>
    <s v="Active"/>
    <x v="1"/>
    <x v="0"/>
    <x v="2"/>
    <x v="0"/>
    <s v="Book fill person size institution number attack."/>
    <x v="1"/>
    <s v="Catv"/>
    <d v="1986-02-03T00:00:00"/>
    <n v="39.880555555555553"/>
    <x v="4"/>
    <s v="MA"/>
    <s v="Foreman"/>
    <x v="1"/>
    <n v="47015"/>
    <x v="4"/>
    <x v="1"/>
    <s v="Fully Meets"/>
    <n v="3"/>
  </r>
  <r>
    <n v="1650"/>
    <s v="Julie"/>
    <s v="Harrington"/>
    <d v="2019-05-08T00:00:00"/>
    <d v="2020-10-01T00:00:00"/>
    <n v="16"/>
    <s v="Attrition"/>
    <x v="25"/>
    <s v="Courtney Chang"/>
    <s v="julie.harrington@bilearner.com"/>
    <s v="NEL"/>
    <s v="Terminated for Cause"/>
    <x v="2"/>
    <x v="1"/>
    <x v="0"/>
    <x v="1"/>
    <s v="Past stand forget offer serious never."/>
    <x v="1"/>
    <s v="Engineers"/>
    <d v="1946-02-27T00:00:00"/>
    <n v="79.813888888888883"/>
    <x v="2"/>
    <s v="MA"/>
    <s v="Technician"/>
    <x v="1"/>
    <n v="29739"/>
    <x v="2"/>
    <x v="1"/>
    <s v="Fully Meets"/>
    <n v="3"/>
  </r>
  <r>
    <n v="1651"/>
    <s v="Amara"/>
    <s v="Wood"/>
    <d v="2019-10-05T00:00:00"/>
    <d v="2023-05-21T00:00:00"/>
    <n v="43"/>
    <s v="Attrition"/>
    <x v="23"/>
    <s v="Patricia Moore"/>
    <s v="amara.wood@bilearner.com"/>
    <s v="PL"/>
    <s v="Terminated for Cause"/>
    <x v="2"/>
    <x v="2"/>
    <x v="0"/>
    <x v="0"/>
    <s v="Offer hundred defense street draw glass thank."/>
    <x v="1"/>
    <s v="Aerial"/>
    <d v="1993-01-23T00:00:00"/>
    <n v="32.908333333333331"/>
    <x v="4"/>
    <s v="MA"/>
    <s v="Laborer"/>
    <x v="0"/>
    <n v="13117"/>
    <x v="4"/>
    <x v="1"/>
    <s v="Fully Meets"/>
    <n v="3"/>
  </r>
  <r>
    <n v="1652"/>
    <s v="Nevaeh"/>
    <s v="Ponce"/>
    <d v="2021-11-29T00:00:00"/>
    <d v="2022-05-31T00:00:00"/>
    <n v="6"/>
    <s v="Attrition"/>
    <x v="23"/>
    <s v="Tiffany Cantrell"/>
    <s v="nevaeh.ponce@bilearner.com"/>
    <s v="BPC"/>
    <s v="Terminated for Cause"/>
    <x v="0"/>
    <x v="1"/>
    <x v="1"/>
    <x v="1"/>
    <s v="Environment campaign left bar."/>
    <x v="1"/>
    <s v="Field Operations"/>
    <d v="1985-06-01T00:00:00"/>
    <n v="40.552777777777777"/>
    <x v="3"/>
    <s v="MA"/>
    <s v="Driver"/>
    <x v="0"/>
    <n v="2581"/>
    <x v="1"/>
    <x v="3"/>
    <s v="Fully Meets"/>
    <n v="3"/>
  </r>
  <r>
    <n v="1653"/>
    <s v="Greta"/>
    <s v="Fields"/>
    <d v="2018-11-06T00:00:00"/>
    <d v="2019-12-26T00:00:00"/>
    <n v="13"/>
    <s v="Attrition"/>
    <x v="0"/>
    <s v="Alyssa Gutierrez"/>
    <s v="greta.fields@bilearner.com"/>
    <s v="EW"/>
    <s v="Active"/>
    <x v="2"/>
    <x v="0"/>
    <x v="0"/>
    <x v="0"/>
    <s v="Within amount each onto hair. Single hope threat."/>
    <x v="1"/>
    <s v="Field Operations"/>
    <d v="1957-01-07T00:00:00"/>
    <n v="68.952777777777783"/>
    <x v="1"/>
    <s v="MA"/>
    <s v="Foreman"/>
    <x v="1"/>
    <n v="63435"/>
    <x v="0"/>
    <x v="2"/>
    <s v="Fully Meets"/>
    <n v="3"/>
  </r>
  <r>
    <n v="1654"/>
    <s v="Zackery"/>
    <s v="Hess"/>
    <d v="2021-07-27T00:00:00"/>
    <d v="2021-11-23T00:00:00"/>
    <n v="3"/>
    <s v="Attrition"/>
    <x v="0"/>
    <s v="Raymond Walsh"/>
    <s v="zackery.hess@bilearner.com"/>
    <s v="MSC"/>
    <s v="Active"/>
    <x v="0"/>
    <x v="0"/>
    <x v="0"/>
    <x v="1"/>
    <s v="Should three accept interesting these."/>
    <x v="1"/>
    <s v="Engineers"/>
    <d v="1999-12-19T00:00:00"/>
    <n v="26.002777777777776"/>
    <x v="6"/>
    <s v="MA"/>
    <s v="Administrative"/>
    <x v="1"/>
    <n v="87224"/>
    <x v="4"/>
    <x v="0"/>
    <s v="Fully Meets"/>
    <n v="3"/>
  </r>
  <r>
    <n v="1659"/>
    <s v="Joaquin"/>
    <s v="Hahn"/>
    <d v="2019-11-26T00:00:00"/>
    <d v="2021-03-19T00:00:00"/>
    <n v="15"/>
    <s v="Attrition"/>
    <x v="24"/>
    <s v="Keith Fleming"/>
    <s v="joaquin.hahn@bilearner.com"/>
    <s v="MSC"/>
    <s v="Active"/>
    <x v="0"/>
    <x v="1"/>
    <x v="2"/>
    <x v="0"/>
    <s v="North rise until plan join."/>
    <x v="0"/>
    <s v="Field Operations"/>
    <d v="1977-06-30T00:00:00"/>
    <n v="48.472222222222221"/>
    <x v="3"/>
    <s v="MA"/>
    <s v="Laborer"/>
    <x v="0"/>
    <n v="39930"/>
    <x v="1"/>
    <x v="3"/>
    <s v="Fully Meets"/>
    <n v="3"/>
  </r>
  <r>
    <n v="1660"/>
    <s v="Drake"/>
    <s v="Nicholson"/>
    <d v="2022-08-09T00:00:00"/>
    <d v="2022-09-01T00:00:00"/>
    <n v="0"/>
    <s v="Attrition"/>
    <x v="15"/>
    <s v="Whitney Miller"/>
    <s v="drake.nicholson@bilearner.com"/>
    <s v="WBL"/>
    <s v="Terminated for Cause"/>
    <x v="1"/>
    <x v="0"/>
    <x v="1"/>
    <x v="2"/>
    <s v="Tax five question."/>
    <x v="1"/>
    <s v="General - Con"/>
    <d v="1971-07-02T00:00:00"/>
    <n v="54.466666666666669"/>
    <x v="5"/>
    <s v="MA"/>
    <s v="Technician"/>
    <x v="1"/>
    <n v="47536"/>
    <x v="3"/>
    <x v="1"/>
    <s v="Fully Meets"/>
    <n v="3"/>
  </r>
  <r>
    <n v="1663"/>
    <s v="Fatima"/>
    <s v="Pennington"/>
    <d v="2022-04-10T00:00:00"/>
    <d v="2023-04-03T00:00:00"/>
    <n v="11"/>
    <s v="Attrition"/>
    <x v="23"/>
    <s v="Mrs. Jennifer Hughes"/>
    <s v="fatima.pennington@bilearner.com"/>
    <s v="BPC"/>
    <s v="Terminated for Cause"/>
    <x v="0"/>
    <x v="1"/>
    <x v="1"/>
    <x v="2"/>
    <s v="Economic its member focus growth."/>
    <x v="1"/>
    <s v="Aerial"/>
    <d v="1961-01-30T00:00:00"/>
    <n v="64.888888888888886"/>
    <x v="1"/>
    <s v="MA"/>
    <s v="Lineman"/>
    <x v="0"/>
    <n v="32063"/>
    <x v="2"/>
    <x v="1"/>
    <s v="Fully Meets"/>
    <n v="3"/>
  </r>
  <r>
    <n v="1671"/>
    <s v="Rose"/>
    <s v="Jordan"/>
    <d v="2021-11-21T00:00:00"/>
    <d v="2021-12-12T00:00:00"/>
    <n v="0"/>
    <s v="Attrition"/>
    <x v="24"/>
    <s v="Anita Brown"/>
    <s v="rose.jordan@bilearner.com"/>
    <s v="MSC"/>
    <s v="Active"/>
    <x v="1"/>
    <x v="2"/>
    <x v="1"/>
    <x v="0"/>
    <s v="Position face whose and cut consider wide."/>
    <x v="0"/>
    <s v="Project Management - Con"/>
    <d v="1964-10-10T00:00:00"/>
    <n v="61.194444444444443"/>
    <x v="1"/>
    <s v="MA"/>
    <s v="Coordinator"/>
    <x v="0"/>
    <n v="83162"/>
    <x v="1"/>
    <x v="2"/>
    <s v="Fully Meets"/>
    <n v="3"/>
  </r>
  <r>
    <n v="1674"/>
    <s v="Savanah"/>
    <s v="Prince"/>
    <d v="2022-04-30T00:00:00"/>
    <d v="2023-06-09T00:00:00"/>
    <n v="13"/>
    <s v="Attrition"/>
    <x v="23"/>
    <s v="Deborah White"/>
    <s v="savanah.prince@bilearner.com"/>
    <s v="MSC"/>
    <s v="Terminated for Cause"/>
    <x v="2"/>
    <x v="0"/>
    <x v="1"/>
    <x v="0"/>
    <s v="Tax reduce by firm."/>
    <x v="1"/>
    <s v="Wireline Construction"/>
    <d v="1946-06-17T00:00:00"/>
    <n v="79.50833333333334"/>
    <x v="2"/>
    <s v="MA"/>
    <s v="Laborer"/>
    <x v="0"/>
    <n v="56043"/>
    <x v="3"/>
    <x v="2"/>
    <s v="Fully Meets"/>
    <n v="3"/>
  </r>
  <r>
    <n v="1675"/>
    <s v="Dawson"/>
    <s v="Pollard"/>
    <d v="2023-02-03T00:00:00"/>
    <d v="2023-04-16T00:00:00"/>
    <n v="2"/>
    <s v="Attrition"/>
    <x v="0"/>
    <s v="Crystal Garcia"/>
    <s v="dawson.pollard@bilearner.com"/>
    <s v="SVG"/>
    <s v="Active"/>
    <x v="0"/>
    <x v="2"/>
    <x v="2"/>
    <x v="1"/>
    <s v="Simply class career vote."/>
    <x v="1"/>
    <s v="Field Operations"/>
    <d v="1959-11-02T00:00:00"/>
    <n v="66.13333333333334"/>
    <x v="1"/>
    <s v="MA"/>
    <s v="Technician"/>
    <x v="1"/>
    <n v="59192"/>
    <x v="0"/>
    <x v="1"/>
    <s v="Fully Meets"/>
    <n v="3"/>
  </r>
  <r>
    <n v="1678"/>
    <s v="Soren"/>
    <s v="Coleman"/>
    <d v="2020-11-18T00:00:00"/>
    <d v="2021-05-22T00:00:00"/>
    <n v="6"/>
    <s v="Attrition"/>
    <x v="18"/>
    <s v="Barbara Boyd"/>
    <s v="soren.coleman@bilearner.com"/>
    <s v="PL"/>
    <s v="Active"/>
    <x v="2"/>
    <x v="2"/>
    <x v="2"/>
    <x v="1"/>
    <s v="Republican threat song to rock."/>
    <x v="5"/>
    <s v="Field Operations"/>
    <d v="1946-03-28T00:00:00"/>
    <n v="79.727777777777774"/>
    <x v="2"/>
    <s v="MA"/>
    <s v="Technician"/>
    <x v="0"/>
    <n v="59433"/>
    <x v="4"/>
    <x v="1"/>
    <s v="Fully Meets"/>
    <n v="3"/>
  </r>
  <r>
    <n v="1679"/>
    <s v="Sage"/>
    <s v="Morris"/>
    <d v="2021-05-16T00:00:00"/>
    <d v="2022-04-14T00:00:00"/>
    <n v="10"/>
    <s v="Attrition"/>
    <x v="18"/>
    <s v="Susan Barrett"/>
    <s v="sage.morris@bilearner.com"/>
    <s v="BPC"/>
    <s v="Active"/>
    <x v="2"/>
    <x v="1"/>
    <x v="2"/>
    <x v="3"/>
    <s v="Hope notice white husband turn manage."/>
    <x v="5"/>
    <s v="Engineers"/>
    <d v="1944-12-14T00:00:00"/>
    <n v="81.016666666666666"/>
    <x v="0"/>
    <s v="MA"/>
    <s v="Project Manager"/>
    <x v="1"/>
    <n v="42691"/>
    <x v="4"/>
    <x v="1"/>
    <s v="Fully Meets"/>
    <n v="3"/>
  </r>
  <r>
    <n v="1680"/>
    <s v="Lillian"/>
    <s v="Steele"/>
    <d v="2019-10-25T00:00:00"/>
    <d v="2020-10-16T00:00:00"/>
    <n v="11"/>
    <s v="Attrition"/>
    <x v="18"/>
    <s v="Anthony Foster"/>
    <s v="lillian.steele@bilearner.com"/>
    <s v="CCDR"/>
    <s v="Active"/>
    <x v="0"/>
    <x v="1"/>
    <x v="0"/>
    <x v="0"/>
    <s v="Soon prove offer couple word science."/>
    <x v="1"/>
    <s v="General - Con"/>
    <d v="1976-09-01T00:00:00"/>
    <n v="49.302777777777777"/>
    <x v="3"/>
    <s v="MA"/>
    <s v="Laborer"/>
    <x v="1"/>
    <n v="33673"/>
    <x v="3"/>
    <x v="0"/>
    <s v="Fully Meets"/>
    <n v="3"/>
  </r>
  <r>
    <n v="1681"/>
    <s v="Deanna"/>
    <s v="Meza"/>
    <d v="2023-03-05T00:00:00"/>
    <d v="2023-05-04T00:00:00"/>
    <n v="1"/>
    <s v="Attrition"/>
    <x v="24"/>
    <s v="Jennifer Cook"/>
    <s v="deanna.meza@bilearner.com"/>
    <s v="SVG"/>
    <s v="Active"/>
    <x v="1"/>
    <x v="0"/>
    <x v="0"/>
    <x v="2"/>
    <s v="I western water easy practice dinner none."/>
    <x v="1"/>
    <s v="Engineers"/>
    <d v="1974-10-10T00:00:00"/>
    <n v="51.194444444444443"/>
    <x v="5"/>
    <s v="MA"/>
    <s v="Engineer"/>
    <x v="0"/>
    <n v="34659"/>
    <x v="1"/>
    <x v="0"/>
    <s v="Fully Meets"/>
    <n v="3"/>
  </r>
  <r>
    <n v="1683"/>
    <s v="Beckett"/>
    <s v="Shea"/>
    <d v="2022-01-22T00:00:00"/>
    <d v="2022-07-25T00:00:00"/>
    <n v="6"/>
    <s v="Attrition"/>
    <x v="24"/>
    <s v="Rebecca Davis"/>
    <s v="beckett.shea@bilearner.com"/>
    <s v="MSC"/>
    <s v="Voluntarily Terminated"/>
    <x v="0"/>
    <x v="0"/>
    <x v="2"/>
    <x v="3"/>
    <s v="Heart lose care sort deal."/>
    <x v="0"/>
    <s v="Aerial"/>
    <d v="1988-02-14T00:00:00"/>
    <n v="37.85"/>
    <x v="4"/>
    <s v="MA"/>
    <s v="Lineman"/>
    <x v="0"/>
    <n v="97969"/>
    <x v="3"/>
    <x v="2"/>
    <s v="Fully Meets"/>
    <n v="3"/>
  </r>
  <r>
    <n v="1684"/>
    <s v="Eve"/>
    <s v="Barker"/>
    <d v="2023-07-09T00:00:00"/>
    <d v="2023-07-31T00:00:00"/>
    <n v="0"/>
    <s v="Attrition"/>
    <x v="15"/>
    <s v="Christopher Ayala"/>
    <s v="eve.barker@bilearner.com"/>
    <s v="WBL"/>
    <s v="Terminated for Cause"/>
    <x v="1"/>
    <x v="2"/>
    <x v="2"/>
    <x v="0"/>
    <s v="Not budget never social yourself agreement."/>
    <x v="1"/>
    <s v="Engineers"/>
    <d v="1963-03-07T00:00:00"/>
    <n v="62.786111111111111"/>
    <x v="1"/>
    <s v="MA"/>
    <s v="Engineer"/>
    <x v="1"/>
    <n v="18894"/>
    <x v="0"/>
    <x v="1"/>
    <s v="Fully Meets"/>
    <n v="3"/>
  </r>
  <r>
    <n v="1685"/>
    <s v="Lillie"/>
    <s v="Wilkerson"/>
    <d v="2018-11-11T00:00:00"/>
    <d v="2019-05-27T00:00:00"/>
    <n v="6"/>
    <s v="Attrition"/>
    <x v="25"/>
    <s v="Jeremy Wright"/>
    <s v="lillie.wilkerson@bilearner.com"/>
    <s v="NEL"/>
    <s v="Terminated for Cause"/>
    <x v="0"/>
    <x v="2"/>
    <x v="1"/>
    <x v="2"/>
    <s v="Action whatever school machine fear."/>
    <x v="1"/>
    <s v="Aerial"/>
    <d v="1968-06-26T00:00:00"/>
    <n v="57.483333333333334"/>
    <x v="5"/>
    <s v="MA"/>
    <s v="Foreman"/>
    <x v="0"/>
    <n v="16287"/>
    <x v="4"/>
    <x v="0"/>
    <s v="Fully Meets"/>
    <n v="3"/>
  </r>
  <r>
    <n v="1686"/>
    <s v="Alexis"/>
    <s v="Harrell"/>
    <d v="2021-01-05T00:00:00"/>
    <d v="2021-06-18T00:00:00"/>
    <n v="5"/>
    <s v="Attrition"/>
    <x v="23"/>
    <s v="Jennifer Adams"/>
    <s v="alexis.harrell@bilearner.com"/>
    <s v="SVG"/>
    <s v="Active"/>
    <x v="1"/>
    <x v="1"/>
    <x v="1"/>
    <x v="2"/>
    <s v="Scientist become a become value cell policy."/>
    <x v="1"/>
    <s v="Finance &amp; Accounting"/>
    <d v="1954-03-06T00:00:00"/>
    <n v="71.788888888888891"/>
    <x v="2"/>
    <s v="MA"/>
    <s v="Intern"/>
    <x v="1"/>
    <n v="63472"/>
    <x v="4"/>
    <x v="1"/>
    <s v="Fully Meets"/>
    <n v="3"/>
  </r>
  <r>
    <n v="1688"/>
    <s v="Elsa"/>
    <s v="Mckenzie"/>
    <d v="2020-03-30T00:00:00"/>
    <d v="2023-07-21T00:00:00"/>
    <n v="39"/>
    <s v="Attrition"/>
    <x v="0"/>
    <s v="James Black"/>
    <s v="elsa.mckenzie@bilearner.com"/>
    <s v="MSC"/>
    <s v="Active"/>
    <x v="0"/>
    <x v="2"/>
    <x v="1"/>
    <x v="3"/>
    <s v="Together among marriage center evidence sure."/>
    <x v="1"/>
    <s v="Shop (Fleet)"/>
    <d v="1956-07-23T00:00:00"/>
    <n v="69.408333333333331"/>
    <x v="1"/>
    <s v="OR"/>
    <s v="Mechanic"/>
    <x v="1"/>
    <n v="34107"/>
    <x v="3"/>
    <x v="0"/>
    <s v="Fully Meets"/>
    <n v="3"/>
  </r>
  <r>
    <n v="1689"/>
    <s v="Kolby"/>
    <s v="Reed"/>
    <d v="2021-01-02T00:00:00"/>
    <d v="2022-09-22T00:00:00"/>
    <n v="20"/>
    <s v="Attrition"/>
    <x v="18"/>
    <s v="Wendy Palmer"/>
    <s v="kolby.reed@bilearner.com"/>
    <s v="MSC"/>
    <s v="Active"/>
    <x v="2"/>
    <x v="1"/>
    <x v="0"/>
    <x v="2"/>
    <s v="Benefit available decade."/>
    <x v="5"/>
    <s v="Field Operations"/>
    <d v="1985-12-04T00:00:00"/>
    <n v="40.044444444444444"/>
    <x v="3"/>
    <s v="MA"/>
    <s v="Technician"/>
    <x v="1"/>
    <n v="35372"/>
    <x v="3"/>
    <x v="2"/>
    <s v="Fully Meets"/>
    <n v="3"/>
  </r>
  <r>
    <n v="1690"/>
    <s v="Kyler"/>
    <s v="Morales"/>
    <d v="2019-02-26T00:00:00"/>
    <d v="2019-07-26T00:00:00"/>
    <n v="4"/>
    <s v="Attrition"/>
    <x v="18"/>
    <s v="Tracy Price"/>
    <s v="kyler.morales@bilearner.com"/>
    <s v="NEL"/>
    <s v="Active"/>
    <x v="1"/>
    <x v="2"/>
    <x v="0"/>
    <x v="3"/>
    <s v="Alone education career how difficult worry."/>
    <x v="5"/>
    <s v="Yard (Material Handling)"/>
    <d v="1942-01-20T00:00:00"/>
    <n v="83.916666666666671"/>
    <x v="0"/>
    <s v="MA"/>
    <s v="Administrative"/>
    <x v="1"/>
    <n v="56249"/>
    <x v="4"/>
    <x v="1"/>
    <s v="Fully Meets"/>
    <n v="3"/>
  </r>
  <r>
    <n v="1692"/>
    <s v="Urijah"/>
    <s v="Brandt"/>
    <d v="2020-04-19T00:00:00"/>
    <d v="2022-07-30T00:00:00"/>
    <n v="27"/>
    <s v="Attrition"/>
    <x v="24"/>
    <s v="William Hutchinson"/>
    <s v="urijah.brandt@bilearner.com"/>
    <s v="PYZ"/>
    <s v="Active"/>
    <x v="2"/>
    <x v="1"/>
    <x v="2"/>
    <x v="3"/>
    <s v="Hundred nor last."/>
    <x v="1"/>
    <s v="Engineers"/>
    <d v="1943-09-23T00:00:00"/>
    <n v="82.24166666666666"/>
    <x v="0"/>
    <s v="MA"/>
    <s v="Engineer"/>
    <x v="0"/>
    <n v="23764"/>
    <x v="3"/>
    <x v="1"/>
    <s v="Fully Meets"/>
    <n v="3"/>
  </r>
  <r>
    <n v="1694"/>
    <s v="Malia"/>
    <s v="Reynolds"/>
    <d v="2021-04-09T00:00:00"/>
    <d v="2021-05-29T00:00:00"/>
    <n v="1"/>
    <s v="Attrition"/>
    <x v="15"/>
    <s v="Dennis Gardner"/>
    <s v="malia.reynolds@bilearner.com"/>
    <s v="TNS"/>
    <s v="Terminated for Cause"/>
    <x v="2"/>
    <x v="2"/>
    <x v="0"/>
    <x v="1"/>
    <s v="Make company education fish."/>
    <x v="1"/>
    <s v="Aerial"/>
    <d v="1961-10-04T00:00:00"/>
    <n v="64.211111111111109"/>
    <x v="1"/>
    <s v="MA"/>
    <s v="Foreman"/>
    <x v="1"/>
    <n v="82773"/>
    <x v="2"/>
    <x v="2"/>
    <s v="Fully Meets"/>
    <n v="3"/>
  </r>
  <r>
    <n v="1695"/>
    <s v="Claire"/>
    <s v="Gordon"/>
    <d v="2018-09-04T00:00:00"/>
    <d v="2022-12-16T00:00:00"/>
    <n v="51"/>
    <s v="Attrition"/>
    <x v="25"/>
    <s v="Jennifer Hernandez"/>
    <s v="claire.gordon@bilearner.com"/>
    <s v="SVG"/>
    <s v="Terminated for Cause"/>
    <x v="1"/>
    <x v="1"/>
    <x v="1"/>
    <x v="3"/>
    <s v="Product key its something. Yourself pay anyone."/>
    <x v="1"/>
    <s v="Isp"/>
    <d v="1981-11-13T00:00:00"/>
    <n v="44.102777777777774"/>
    <x v="3"/>
    <s v="MA"/>
    <s v="Specialist"/>
    <x v="0"/>
    <n v="20654"/>
    <x v="3"/>
    <x v="1"/>
    <s v="Fully Meets"/>
    <n v="3"/>
  </r>
  <r>
    <n v="1697"/>
    <s v="Mattie"/>
    <s v="Peters"/>
    <d v="2023-05-24T00:00:00"/>
    <d v="2023-07-21T00:00:00"/>
    <n v="1"/>
    <s v="Attrition"/>
    <x v="23"/>
    <s v="Melanie Campbell"/>
    <s v="mattie.peters@bilearner.com"/>
    <s v="MSC"/>
    <s v="Active"/>
    <x v="0"/>
    <x v="0"/>
    <x v="2"/>
    <x v="2"/>
    <s v="Soon color sit call certainly."/>
    <x v="1"/>
    <s v="General - Con"/>
    <d v="1987-06-15T00:00:00"/>
    <n v="38.513888888888886"/>
    <x v="4"/>
    <s v="MA"/>
    <s v="Foreman"/>
    <x v="1"/>
    <n v="3758"/>
    <x v="2"/>
    <x v="1"/>
    <s v="Fully Meets"/>
    <n v="3"/>
  </r>
  <r>
    <n v="1698"/>
    <s v="Makai"/>
    <s v="Nolan"/>
    <d v="2021-02-15T00:00:00"/>
    <d v="2021-06-05T00:00:00"/>
    <n v="3"/>
    <s v="Attrition"/>
    <x v="0"/>
    <s v="Deborah Beltran"/>
    <s v="makai.nolan@bilearner.com"/>
    <s v="EW"/>
    <s v="Active"/>
    <x v="0"/>
    <x v="2"/>
    <x v="2"/>
    <x v="1"/>
    <s v="This cost difficult. Time meet should."/>
    <x v="1"/>
    <s v="Billable Consultants"/>
    <d v="1994-11-14T00:00:00"/>
    <n v="31.1"/>
    <x v="4"/>
    <s v="MA"/>
    <s v="Engineer"/>
    <x v="1"/>
    <n v="5156"/>
    <x v="1"/>
    <x v="2"/>
    <s v="Fully Meets"/>
    <n v="3"/>
  </r>
  <r>
    <n v="1699"/>
    <s v="Trevon"/>
    <s v="Briggs"/>
    <d v="2021-11-03T00:00:00"/>
    <d v="2022-08-19T00:00:00"/>
    <n v="9"/>
    <s v="Attrition"/>
    <x v="18"/>
    <s v="Justin Jordan"/>
    <s v="trevon.briggs@bilearner.com"/>
    <s v="PL"/>
    <s v="Active"/>
    <x v="1"/>
    <x v="1"/>
    <x v="2"/>
    <x v="3"/>
    <s v="Picture recently military describe."/>
    <x v="5"/>
    <s v="Executive"/>
    <d v="1993-06-17T00:00:00"/>
    <n v="32.508333333333333"/>
    <x v="4"/>
    <s v="MA"/>
    <s v="Manager"/>
    <x v="1"/>
    <n v="64233"/>
    <x v="0"/>
    <x v="2"/>
    <s v="Fully Meets"/>
    <n v="3"/>
  </r>
  <r>
    <n v="1701"/>
    <s v="Corey"/>
    <s v="Hurst"/>
    <d v="2019-07-23T00:00:00"/>
    <d v="2023-01-07T00:00:00"/>
    <n v="41"/>
    <s v="Attrition"/>
    <x v="18"/>
    <s v="Jacob Brown"/>
    <s v="corey.hurst@bilearner.com"/>
    <s v="CCDR"/>
    <s v="Active"/>
    <x v="1"/>
    <x v="2"/>
    <x v="1"/>
    <x v="0"/>
    <s v="Former huge figure enjoy all detail."/>
    <x v="1"/>
    <s v="Project Management - Con"/>
    <d v="1954-11-06T00:00:00"/>
    <n v="71.12222222222222"/>
    <x v="2"/>
    <s v="MA"/>
    <s v="Flagger"/>
    <x v="1"/>
    <n v="36731"/>
    <x v="3"/>
    <x v="3"/>
    <s v="Fully Meets"/>
    <n v="3"/>
  </r>
  <r>
    <n v="1706"/>
    <s v="Lailah"/>
    <s v="Hughes"/>
    <d v="2020-12-02T00:00:00"/>
    <d v="2023-02-25T00:00:00"/>
    <n v="26"/>
    <s v="Attrition"/>
    <x v="23"/>
    <s v="Christopher Fisher"/>
    <s v="lailah.hughes@bilearner.com"/>
    <s v="NEL"/>
    <s v="Active"/>
    <x v="1"/>
    <x v="2"/>
    <x v="1"/>
    <x v="0"/>
    <s v="Happen ability as term fish."/>
    <x v="1"/>
    <s v="Aerial"/>
    <d v="1990-04-03T00:00:00"/>
    <n v="35.713888888888889"/>
    <x v="4"/>
    <s v="MA"/>
    <s v="Supervisor"/>
    <x v="0"/>
    <n v="81407"/>
    <x v="0"/>
    <x v="2"/>
    <s v="Fully Meets"/>
    <n v="3"/>
  </r>
  <r>
    <n v="1707"/>
    <s v="Quentin"/>
    <s v="Calderon"/>
    <d v="2021-09-24T00:00:00"/>
    <d v="2023-07-20T00:00:00"/>
    <n v="21"/>
    <s v="Attrition"/>
    <x v="23"/>
    <s v="Charles Mcdonald"/>
    <s v="quentin.calderon@bilearner.com"/>
    <s v="PL"/>
    <s v="Active"/>
    <x v="2"/>
    <x v="1"/>
    <x v="1"/>
    <x v="3"/>
    <s v="Fly see experience age Republican."/>
    <x v="1"/>
    <s v="Wireline Construction"/>
    <d v="1994-03-20T00:00:00"/>
    <n v="31.75"/>
    <x v="4"/>
    <s v="MA"/>
    <s v="Clerk"/>
    <x v="1"/>
    <n v="93935"/>
    <x v="2"/>
    <x v="2"/>
    <s v="Fully Meets"/>
    <n v="3"/>
  </r>
  <r>
    <n v="1708"/>
    <s v="Molly"/>
    <s v="Fischer"/>
    <d v="2020-09-10T00:00:00"/>
    <d v="2021-05-22T00:00:00"/>
    <n v="8"/>
    <s v="Attrition"/>
    <x v="23"/>
    <s v="Bonnie Smith"/>
    <s v="molly.fischer@bilearner.com"/>
    <s v="PYZ"/>
    <s v="Active"/>
    <x v="0"/>
    <x v="2"/>
    <x v="0"/>
    <x v="0"/>
    <s v="With turn maybe herself trouble."/>
    <x v="1"/>
    <s v="Splicing"/>
    <d v="1990-05-12T00:00:00"/>
    <n v="35.605555555555554"/>
    <x v="4"/>
    <s v="MA"/>
    <s v="Associate"/>
    <x v="1"/>
    <n v="65055"/>
    <x v="2"/>
    <x v="1"/>
    <s v="Fully Meets"/>
    <n v="3"/>
  </r>
  <r>
    <n v="1709"/>
    <s v="Anaya"/>
    <s v="Stanton"/>
    <d v="2022-05-25T00:00:00"/>
    <d v="2022-11-17T00:00:00"/>
    <n v="5"/>
    <s v="Attrition"/>
    <x v="0"/>
    <s v="Whitney Roberts"/>
    <s v="anaya.stanton@bilearner.com"/>
    <s v="SVG"/>
    <s v="Active"/>
    <x v="0"/>
    <x v="1"/>
    <x v="0"/>
    <x v="0"/>
    <s v="Plant opportunity thank style."/>
    <x v="1"/>
    <s v="General - Sga"/>
    <d v="1962-03-22T00:00:00"/>
    <n v="63.744444444444447"/>
    <x v="1"/>
    <s v="OR"/>
    <s v="Manager"/>
    <x v="1"/>
    <n v="55354"/>
    <x v="4"/>
    <x v="2"/>
    <s v="Fully Meets"/>
    <n v="3"/>
  </r>
  <r>
    <n v="1710"/>
    <s v="Jaden"/>
    <s v="Houston"/>
    <d v="2019-02-15T00:00:00"/>
    <d v="2019-12-09T00:00:00"/>
    <n v="9"/>
    <s v="Attrition"/>
    <x v="18"/>
    <s v="Paige Eaton DDS"/>
    <s v="jaden.houston@bilearner.com"/>
    <s v="PL"/>
    <s v="Active"/>
    <x v="2"/>
    <x v="2"/>
    <x v="2"/>
    <x v="1"/>
    <s v="Threat day deep final personal alone picture."/>
    <x v="5"/>
    <s v="Field Operations"/>
    <d v="1971-05-24T00:00:00"/>
    <n v="54.572222222222223"/>
    <x v="5"/>
    <s v="MA"/>
    <s v="Technician"/>
    <x v="1"/>
    <n v="46239"/>
    <x v="4"/>
    <x v="0"/>
    <s v="Fully Meets"/>
    <n v="3"/>
  </r>
  <r>
    <n v="1711"/>
    <s v="Lance"/>
    <s v="Bailey"/>
    <d v="2018-09-28T00:00:00"/>
    <d v="2023-02-01T00:00:00"/>
    <n v="52"/>
    <s v="Attrition"/>
    <x v="18"/>
    <s v="Johnny Stevens"/>
    <s v="lance.bailey@bilearner.com"/>
    <s v="BPC"/>
    <s v="Active"/>
    <x v="0"/>
    <x v="2"/>
    <x v="0"/>
    <x v="3"/>
    <s v="Wrong how fund front foreign."/>
    <x v="1"/>
    <s v="General - Con"/>
    <d v="1985-04-21T00:00:00"/>
    <n v="40.663888888888891"/>
    <x v="3"/>
    <s v="MA"/>
    <s v="Laborer"/>
    <x v="1"/>
    <n v="43594"/>
    <x v="3"/>
    <x v="1"/>
    <s v="Fully Meets"/>
    <n v="3"/>
  </r>
  <r>
    <n v="1715"/>
    <s v="Reece"/>
    <s v="Callahan"/>
    <d v="2020-10-27T00:00:00"/>
    <d v="2022-09-28T00:00:00"/>
    <n v="23"/>
    <s v="Attrition"/>
    <x v="15"/>
    <s v="Monique Barnes"/>
    <s v="reece.callahan@bilearner.com"/>
    <s v="WBL"/>
    <s v="Active"/>
    <x v="0"/>
    <x v="0"/>
    <x v="2"/>
    <x v="0"/>
    <s v="Learn will marriage interesting note the success."/>
    <x v="1"/>
    <s v="Aerial"/>
    <d v="1966-01-10T00:00:00"/>
    <n v="59.944444444444443"/>
    <x v="5"/>
    <s v="MA"/>
    <s v="Foreman"/>
    <x v="0"/>
    <n v="86362"/>
    <x v="1"/>
    <x v="0"/>
    <s v="Fully Meets"/>
    <n v="3"/>
  </r>
  <r>
    <n v="1716"/>
    <s v="Tyrell"/>
    <s v="Fuentes"/>
    <d v="2020-11-02T00:00:00"/>
    <d v="2022-06-21T00:00:00"/>
    <n v="19"/>
    <s v="Attrition"/>
    <x v="25"/>
    <s v="Steven Oliver"/>
    <s v="tyrell.fuentes@bilearner.com"/>
    <s v="NEL"/>
    <s v="Active"/>
    <x v="1"/>
    <x v="1"/>
    <x v="2"/>
    <x v="0"/>
    <s v="Can conference couple similar anything."/>
    <x v="1"/>
    <s v="General - Con"/>
    <d v="1961-03-19T00:00:00"/>
    <n v="64.75277777777778"/>
    <x v="1"/>
    <s v="MA"/>
    <s v="Flagger"/>
    <x v="0"/>
    <n v="21457"/>
    <x v="2"/>
    <x v="1"/>
    <s v="Fully Meets"/>
    <n v="3"/>
  </r>
  <r>
    <n v="1717"/>
    <s v="Benjamin"/>
    <s v="Kaufman"/>
    <d v="2021-04-24T00:00:00"/>
    <d v="2023-02-28T00:00:00"/>
    <n v="22"/>
    <s v="Attrition"/>
    <x v="23"/>
    <s v="Vicki Delgado"/>
    <s v="benjamin.kaufman@bilearner.com"/>
    <s v="BPC"/>
    <s v="Active"/>
    <x v="2"/>
    <x v="0"/>
    <x v="2"/>
    <x v="2"/>
    <s v="Customer front detail bed say suddenly here."/>
    <x v="1"/>
    <s v="General - Con"/>
    <d v="1959-11-26T00:00:00"/>
    <n v="66.066666666666663"/>
    <x v="1"/>
    <s v="MA"/>
    <s v="Model Assistant"/>
    <x v="1"/>
    <n v="49370"/>
    <x v="2"/>
    <x v="1"/>
    <s v="Fully Meets"/>
    <n v="3"/>
  </r>
  <r>
    <n v="1718"/>
    <s v="Ayla"/>
    <s v="Mcgrath"/>
    <d v="2020-06-29T00:00:00"/>
    <d v="2023-08-03T00:00:00"/>
    <n v="37"/>
    <s v="Attrition"/>
    <x v="23"/>
    <s v="Daryl Swanson"/>
    <s v="ayla.mcgrath@bilearner.com"/>
    <s v="CCDR"/>
    <s v="Active"/>
    <x v="0"/>
    <x v="0"/>
    <x v="0"/>
    <x v="0"/>
    <s v="Someone situation else. Big statement else gas."/>
    <x v="1"/>
    <s v="Field Operations"/>
    <d v="2001-01-04T00:00:00"/>
    <n v="24.961111111111112"/>
    <x v="6"/>
    <s v="MA"/>
    <s v="Driller"/>
    <x v="1"/>
    <n v="17318"/>
    <x v="3"/>
    <x v="0"/>
    <s v="Fully Meets"/>
    <n v="3"/>
  </r>
  <r>
    <n v="1721"/>
    <s v="Elliott"/>
    <s v="Odonnell"/>
    <d v="2019-09-22T00:00:00"/>
    <d v="2022-11-10T00:00:00"/>
    <n v="37"/>
    <s v="Attrition"/>
    <x v="18"/>
    <s v="Wendy Daniels"/>
    <s v="elliott.odonnell@bilearner.com"/>
    <s v="NEL"/>
    <s v="Active"/>
    <x v="0"/>
    <x v="0"/>
    <x v="1"/>
    <x v="2"/>
    <s v="Story get campaign affect at rule start."/>
    <x v="1"/>
    <s v="Finance &amp; Accounting"/>
    <d v="1998-11-25T00:00:00"/>
    <n v="27.069444444444443"/>
    <x v="6"/>
    <s v="MA"/>
    <s v="Assistant"/>
    <x v="1"/>
    <n v="46552"/>
    <x v="1"/>
    <x v="0"/>
    <s v="Fully Meets"/>
    <n v="3"/>
  </r>
  <r>
    <n v="1723"/>
    <s v="Gideon"/>
    <s v="Saunders"/>
    <d v="2020-07-01T00:00:00"/>
    <d v="2022-06-26T00:00:00"/>
    <n v="23"/>
    <s v="Attrition"/>
    <x v="24"/>
    <s v="Nicole Taylor"/>
    <s v="gideon.saunders@bilearner.com"/>
    <s v="PYZ"/>
    <s v="Active"/>
    <x v="0"/>
    <x v="0"/>
    <x v="1"/>
    <x v="2"/>
    <s v="Say operation national race."/>
    <x v="0"/>
    <s v="General - Eng"/>
    <d v="1969-04-07T00:00:00"/>
    <n v="56.702777777777776"/>
    <x v="5"/>
    <s v="MA"/>
    <s v="Coordinator"/>
    <x v="0"/>
    <n v="34649"/>
    <x v="4"/>
    <x v="1"/>
    <s v="Fully Meets"/>
    <n v="3"/>
  </r>
  <r>
    <n v="1724"/>
    <s v="Valerie"/>
    <s v="Davis"/>
    <d v="2021-05-13T00:00:00"/>
    <d v="2021-12-11T00:00:00"/>
    <n v="6"/>
    <s v="Attrition"/>
    <x v="15"/>
    <s v="Amanda Shaw MD"/>
    <s v="valerie.davis@bilearner.com"/>
    <s v="TNS"/>
    <s v="Active"/>
    <x v="2"/>
    <x v="1"/>
    <x v="2"/>
    <x v="2"/>
    <s v="Their because nice party."/>
    <x v="1"/>
    <s v="Yard (Material Handling)"/>
    <d v="1957-10-20T00:00:00"/>
    <n v="68.166666666666671"/>
    <x v="1"/>
    <s v="MA"/>
    <s v="Coordinator"/>
    <x v="0"/>
    <n v="46050"/>
    <x v="3"/>
    <x v="0"/>
    <s v="Fully Meets"/>
    <n v="3"/>
  </r>
  <r>
    <n v="1727"/>
    <s v="Haylie"/>
    <s v="Arnold"/>
    <d v="2019-05-31T00:00:00"/>
    <d v="2022-05-31T00:00:00"/>
    <n v="36"/>
    <s v="Attrition"/>
    <x v="23"/>
    <s v="Leslie Tran"/>
    <s v="haylie.arnold@bilearner.com"/>
    <s v="MSC"/>
    <s v="Active"/>
    <x v="0"/>
    <x v="0"/>
    <x v="1"/>
    <x v="0"/>
    <s v="Candidate fact event level several onto store."/>
    <x v="1"/>
    <s v="General - Con"/>
    <d v="1996-02-16T00:00:00"/>
    <n v="29.844444444444445"/>
    <x v="6"/>
    <s v="MA"/>
    <s v="Foreman"/>
    <x v="1"/>
    <n v="50024"/>
    <x v="0"/>
    <x v="1"/>
    <s v="Fully Meets"/>
    <n v="3"/>
  </r>
  <r>
    <n v="1729"/>
    <s v="Donna"/>
    <s v="Brill"/>
    <d v="2020-01-06T00:00:00"/>
    <d v="2020-12-24T00:00:00"/>
    <n v="11"/>
    <s v="Attrition"/>
    <x v="1"/>
    <s v="Michelle Henson"/>
    <s v="donna.brill@bilearner.com"/>
    <s v="EW"/>
    <s v="Voluntarily Terminated"/>
    <x v="1"/>
    <x v="2"/>
    <x v="2"/>
    <x v="3"/>
    <s v="Question kitchen gun find four wall heavy."/>
    <x v="2"/>
    <s v="General - Con"/>
    <d v="1946-12-30T00:00:00"/>
    <n v="78.972222222222229"/>
    <x v="2"/>
    <s v="MA"/>
    <s v="Foreman"/>
    <x v="0"/>
    <n v="1701"/>
    <x v="3"/>
    <x v="0"/>
    <s v="Fully Meets"/>
    <n v="3"/>
  </r>
  <r>
    <n v="1731"/>
    <s v="Erasumus"/>
    <s v="Monkfish"/>
    <d v="2021-07-11T00:00:00"/>
    <d v="2022-02-08T00:00:00"/>
    <n v="6"/>
    <s v="Attrition"/>
    <x v="2"/>
    <s v="Mark Smith"/>
    <s v="erasumus.monkfish@bilearner.com"/>
    <s v="WBL"/>
    <s v="Active"/>
    <x v="1"/>
    <x v="0"/>
    <x v="0"/>
    <x v="2"/>
    <s v="Artist organization great heart."/>
    <x v="2"/>
    <s v="Engineers"/>
    <d v="1947-03-22T00:00:00"/>
    <n v="78.74444444444444"/>
    <x v="2"/>
    <s v="MA"/>
    <s v="Engineer"/>
    <x v="1"/>
    <n v="1450"/>
    <x v="4"/>
    <x v="0"/>
    <s v="Fully Meets"/>
    <n v="3"/>
  </r>
  <r>
    <n v="1732"/>
    <s v="May"/>
    <s v="Roberson"/>
    <d v="2021-07-02T00:00:00"/>
    <d v="2021-12-13T00:00:00"/>
    <n v="5"/>
    <s v="Attrition"/>
    <x v="2"/>
    <s v="Samantha Hancock"/>
    <s v="may.roberson@bilearner.com"/>
    <s v="WBL"/>
    <s v="Voluntarily Terminated"/>
    <x v="1"/>
    <x v="0"/>
    <x v="0"/>
    <x v="3"/>
    <s v="North position film eight. Movement dark turn."/>
    <x v="2"/>
    <s v="Fielders"/>
    <d v="1961-04-13T00:00:00"/>
    <n v="64.686111111111117"/>
    <x v="1"/>
    <s v="MA"/>
    <s v="Engineer"/>
    <x v="0"/>
    <n v="1902"/>
    <x v="0"/>
    <x v="1"/>
    <s v="Fully Meets"/>
    <n v="3"/>
  </r>
  <r>
    <n v="1733"/>
    <s v="Shana"/>
    <s v="Maurice"/>
    <d v="2019-10-23T00:00:00"/>
    <d v="2020-12-03T00:00:00"/>
    <n v="13"/>
    <s v="Attrition"/>
    <x v="1"/>
    <s v="Joshua Ward"/>
    <s v="shana.maurice@bilearner.com"/>
    <s v="EW"/>
    <s v="Active"/>
    <x v="0"/>
    <x v="2"/>
    <x v="0"/>
    <x v="1"/>
    <s v="Head where have ground scene."/>
    <x v="2"/>
    <s v="Field Operations"/>
    <d v="1950-02-15T00:00:00"/>
    <n v="75.847222222222229"/>
    <x v="2"/>
    <s v="MA"/>
    <s v="Laborer"/>
    <x v="0"/>
    <n v="2330"/>
    <x v="4"/>
    <x v="2"/>
    <s v="Fully Meets"/>
    <n v="3"/>
  </r>
  <r>
    <n v="1735"/>
    <s v="Rachael"/>
    <s v="Baczenski"/>
    <d v="2021-01-08T00:00:00"/>
    <d v="2023-01-14T00:00:00"/>
    <n v="24"/>
    <s v="Attrition"/>
    <x v="1"/>
    <s v="Cody Scott"/>
    <s v="rachael.baczenski@bilearner.com"/>
    <s v="NEL"/>
    <s v="Voluntarily Terminated"/>
    <x v="0"/>
    <x v="2"/>
    <x v="1"/>
    <x v="1"/>
    <s v="Along senior personal nature help crime."/>
    <x v="2"/>
    <s v="Shop (Fleet)"/>
    <d v="1942-04-08T00:00:00"/>
    <n v="83.7"/>
    <x v="0"/>
    <s v="MA"/>
    <s v="Mechanic"/>
    <x v="0"/>
    <n v="1902"/>
    <x v="1"/>
    <x v="0"/>
    <s v="Fully Meets"/>
    <n v="3"/>
  </r>
  <r>
    <n v="1736"/>
    <s v="Enrico"/>
    <s v="Langton"/>
    <d v="2019-01-29T00:00:00"/>
    <d v="2022-07-08T00:00:00"/>
    <n v="41"/>
    <s v="Attrition"/>
    <x v="1"/>
    <s v="Jeffrey Thompson"/>
    <s v="enrico.langton@bilearner.com"/>
    <s v="TNS"/>
    <s v="Active"/>
    <x v="1"/>
    <x v="2"/>
    <x v="2"/>
    <x v="0"/>
    <s v="Law difference five away."/>
    <x v="2"/>
    <s v="Field Operations"/>
    <d v="1955-08-25T00:00:00"/>
    <n v="70.319444444444443"/>
    <x v="2"/>
    <s v="MA"/>
    <s v="Technician"/>
    <x v="1"/>
    <n v="2048"/>
    <x v="3"/>
    <x v="2"/>
    <s v="Fully Meets"/>
    <n v="3"/>
  </r>
  <r>
    <n v="1738"/>
    <s v="Phil"/>
    <s v="Close"/>
    <d v="2023-05-30T00:00:00"/>
    <d v="2023-07-05T00:00:00"/>
    <n v="1"/>
    <s v="Attrition"/>
    <x v="2"/>
    <s v="Tami Fuentes"/>
    <s v="phil.close@bilearner.com"/>
    <s v="CCDR"/>
    <s v="Voluntarily Terminated"/>
    <x v="1"/>
    <x v="2"/>
    <x v="2"/>
    <x v="0"/>
    <s v="Rich together bad his agent blue."/>
    <x v="2"/>
    <s v="General - Eng"/>
    <d v="1983-11-17T00:00:00"/>
    <n v="42.091666666666669"/>
    <x v="3"/>
    <s v="MA"/>
    <s v="Coordinator"/>
    <x v="1"/>
    <n v="2169"/>
    <x v="1"/>
    <x v="3"/>
    <s v="Fully Meets"/>
    <n v="3"/>
  </r>
  <r>
    <n v="1739"/>
    <s v="Hang T"/>
    <s v="Wolk"/>
    <d v="2019-07-15T00:00:00"/>
    <d v="2023-05-01T00:00:00"/>
    <n v="45"/>
    <s v="Attrition"/>
    <x v="2"/>
    <s v="Michael Farmer"/>
    <s v="hang t.wolk@bilearner.com"/>
    <s v="CCDR"/>
    <s v="Active"/>
    <x v="1"/>
    <x v="0"/>
    <x v="1"/>
    <x v="0"/>
    <s v="Large relate work treatment Mrs."/>
    <x v="2"/>
    <s v="Aerial"/>
    <d v="1982-01-11T00:00:00"/>
    <n v="43.94166666666667"/>
    <x v="3"/>
    <s v="MA"/>
    <s v="Laborer"/>
    <x v="0"/>
    <n v="2302"/>
    <x v="0"/>
    <x v="2"/>
    <s v="Fully Meets"/>
    <n v="3"/>
  </r>
  <r>
    <n v="1740"/>
    <s v="Lei-Ming"/>
    <s v="Nguyen"/>
    <d v="2020-03-17T00:00:00"/>
    <d v="2021-08-02T00:00:00"/>
    <n v="16"/>
    <s v="Attrition"/>
    <x v="1"/>
    <s v="Madeline Baker"/>
    <s v="lei-ming.nguyen@bilearner.com"/>
    <s v="NEL"/>
    <s v="Active"/>
    <x v="1"/>
    <x v="0"/>
    <x v="2"/>
    <x v="3"/>
    <s v="This win treat they kid simple."/>
    <x v="2"/>
    <s v="General - Con"/>
    <d v="1963-04-03T00:00:00"/>
    <n v="62.713888888888889"/>
    <x v="1"/>
    <s v="MA"/>
    <s v="Laborer"/>
    <x v="0"/>
    <n v="2132"/>
    <x v="3"/>
    <x v="2"/>
    <s v="Fully Meets"/>
    <n v="3"/>
  </r>
  <r>
    <n v="1746"/>
    <s v="Brad"/>
    <s v="Pitt"/>
    <d v="2020-04-23T00:00:00"/>
    <d v="2022-01-07T00:00:00"/>
    <n v="20"/>
    <s v="Attrition"/>
    <x v="1"/>
    <s v="Joshua Gonzalez"/>
    <s v="brad.pitt@bilearner.com"/>
    <s v="WBL"/>
    <s v="Active"/>
    <x v="0"/>
    <x v="2"/>
    <x v="1"/>
    <x v="3"/>
    <s v="Them security hit decide."/>
    <x v="2"/>
    <s v="General - Sga"/>
    <d v="1962-04-06T00:00:00"/>
    <n v="63.705555555555556"/>
    <x v="1"/>
    <s v="MA"/>
    <s v="Vp"/>
    <x v="1"/>
    <n v="2451"/>
    <x v="0"/>
    <x v="1"/>
    <s v="Fully Meets"/>
    <n v="3"/>
  </r>
  <r>
    <n v="1747"/>
    <s v="Susan"/>
    <s v="Good"/>
    <d v="2023-06-23T00:00:00"/>
    <d v="2023-07-10T00:00:00"/>
    <n v="0"/>
    <s v="Attrition"/>
    <x v="2"/>
    <s v="Mary Blackwell"/>
    <s v="susan.good@bilearner.com"/>
    <s v="PL"/>
    <s v="Leave of Absence"/>
    <x v="0"/>
    <x v="2"/>
    <x v="0"/>
    <x v="1"/>
    <s v="Too former relationship risk."/>
    <x v="2"/>
    <s v="Field Operations"/>
    <d v="1992-08-02T00:00:00"/>
    <n v="33.383333333333333"/>
    <x v="4"/>
    <s v="MA"/>
    <s v="Splicer"/>
    <x v="0"/>
    <n v="1886"/>
    <x v="1"/>
    <x v="0"/>
    <s v="Fully Meets"/>
    <n v="3"/>
  </r>
  <r>
    <n v="1748"/>
    <s v="Ashley"/>
    <s v="Rose"/>
    <d v="2022-01-13T00:00:00"/>
    <d v="2022-07-05T00:00:00"/>
    <n v="5"/>
    <s v="Attrition"/>
    <x v="1"/>
    <s v="Benjamin Hamilton"/>
    <s v="ashley.rose@bilearner.com"/>
    <s v="PYZ"/>
    <s v="Active"/>
    <x v="2"/>
    <x v="2"/>
    <x v="0"/>
    <x v="2"/>
    <s v="Listen cover book."/>
    <x v="2"/>
    <s v="Underground"/>
    <d v="1973-01-09T00:00:00"/>
    <n v="52.947222222222223"/>
    <x v="5"/>
    <s v="MA"/>
    <s v="Laborer"/>
    <x v="0"/>
    <n v="1886"/>
    <x v="1"/>
    <x v="1"/>
    <s v="Fully Meets"/>
    <n v="3"/>
  </r>
  <r>
    <n v="1752"/>
    <s v="Boston"/>
    <s v="Avila"/>
    <d v="2022-03-05T00:00:00"/>
    <d v="2022-04-08T00:00:00"/>
    <n v="1"/>
    <s v="Attrition"/>
    <x v="1"/>
    <s v="Mario Johnson MD"/>
    <s v="boston.avila@bilearner.com"/>
    <s v="PL"/>
    <s v="Active"/>
    <x v="2"/>
    <x v="0"/>
    <x v="0"/>
    <x v="1"/>
    <s v="Person identify music conference."/>
    <x v="2"/>
    <s v="General - Con"/>
    <d v="1982-11-04T00:00:00"/>
    <n v="43.12777777777778"/>
    <x v="3"/>
    <s v="MA"/>
    <s v="Mechanic"/>
    <x v="1"/>
    <n v="56894"/>
    <x v="1"/>
    <x v="3"/>
    <s v="Fully Meets"/>
    <n v="3"/>
  </r>
  <r>
    <n v="1753"/>
    <s v="Rodolfo"/>
    <s v="Michael"/>
    <d v="2019-06-20T00:00:00"/>
    <d v="2019-10-14T00:00:00"/>
    <n v="3"/>
    <s v="Attrition"/>
    <x v="1"/>
    <s v="Kimberly Williams"/>
    <s v="rodolfo.michael@bilearner.com"/>
    <s v="BPC"/>
    <s v="Active"/>
    <x v="1"/>
    <x v="1"/>
    <x v="1"/>
    <x v="1"/>
    <s v="Available no skill newspaper herself."/>
    <x v="2"/>
    <s v="Field Operations"/>
    <d v="1943-03-07T00:00:00"/>
    <n v="82.786111111111111"/>
    <x v="0"/>
    <s v="MA"/>
    <s v="Assistant"/>
    <x v="1"/>
    <n v="42759"/>
    <x v="4"/>
    <x v="0"/>
    <s v="Fully Meets"/>
    <n v="3"/>
  </r>
  <r>
    <n v="1759"/>
    <s v="Jose"/>
    <s v="Houston"/>
    <d v="2021-01-23T00:00:00"/>
    <d v="2022-10-23T00:00:00"/>
    <n v="20"/>
    <s v="Attrition"/>
    <x v="1"/>
    <s v="Patricia Newman"/>
    <s v="jose.houston@bilearner.com"/>
    <s v="PYZ"/>
    <s v="Active"/>
    <x v="1"/>
    <x v="0"/>
    <x v="2"/>
    <x v="2"/>
    <s v="Benefit turn that with well may former if."/>
    <x v="2"/>
    <s v="General - Con"/>
    <d v="1947-12-11T00:00:00"/>
    <n v="78.025000000000006"/>
    <x v="2"/>
    <s v="MA"/>
    <s v="Coordinator"/>
    <x v="1"/>
    <n v="40003"/>
    <x v="1"/>
    <x v="2"/>
    <s v="Fully Meets"/>
    <n v="3"/>
  </r>
  <r>
    <n v="1760"/>
    <s v="Janessa"/>
    <s v="Mcconnell"/>
    <d v="2020-02-08T00:00:00"/>
    <d v="2020-05-04T00:00:00"/>
    <n v="2"/>
    <s v="Attrition"/>
    <x v="1"/>
    <s v="Sally Meadows"/>
    <s v="janessa.mcconnell@bilearner.com"/>
    <s v="WBL"/>
    <s v="Active"/>
    <x v="2"/>
    <x v="1"/>
    <x v="2"/>
    <x v="3"/>
    <s v="Simply game everyone despite line."/>
    <x v="2"/>
    <s v="General - Con"/>
    <d v="1993-08-20T00:00:00"/>
    <n v="32.333333333333336"/>
    <x v="4"/>
    <s v="MA"/>
    <s v="Foreman"/>
    <x v="1"/>
    <n v="93320"/>
    <x v="0"/>
    <x v="3"/>
    <s v="Fully Meets"/>
    <n v="3"/>
  </r>
  <r>
    <n v="1761"/>
    <s v="Samson"/>
    <s v="Ellis"/>
    <d v="2021-10-29T00:00:00"/>
    <d v="2022-08-02T00:00:00"/>
    <n v="9"/>
    <s v="Attrition"/>
    <x v="1"/>
    <s v="Sara Golden"/>
    <s v="samson.ellis@bilearner.com"/>
    <s v="NEL"/>
    <s v="Voluntarily Terminated"/>
    <x v="1"/>
    <x v="1"/>
    <x v="0"/>
    <x v="3"/>
    <s v="Ahead onto current situation speech while."/>
    <x v="2"/>
    <s v="Field Operations"/>
    <d v="1961-05-16T00:00:00"/>
    <n v="64.594444444444449"/>
    <x v="1"/>
    <s v="MA"/>
    <s v="Technician"/>
    <x v="0"/>
    <n v="97689"/>
    <x v="3"/>
    <x v="2"/>
    <s v="Fully Meets"/>
    <n v="3"/>
  </r>
  <r>
    <n v="1762"/>
    <s v="Lauren"/>
    <s v="Kent"/>
    <d v="2023-07-04T00:00:00"/>
    <d v="2023-07-12T00:00:00"/>
    <n v="0"/>
    <s v="Attrition"/>
    <x v="1"/>
    <s v="Roger Reed"/>
    <s v="lauren.kent@bilearner.com"/>
    <s v="PL"/>
    <s v="Voluntarily Terminated"/>
    <x v="1"/>
    <x v="0"/>
    <x v="2"/>
    <x v="3"/>
    <s v="Myself produce sit outside after."/>
    <x v="2"/>
    <s v="Wireless"/>
    <d v="2001-02-19T00:00:00"/>
    <n v="24.836111111111112"/>
    <x v="6"/>
    <s v="MA"/>
    <s v="Foreman"/>
    <x v="0"/>
    <n v="37569"/>
    <x v="1"/>
    <x v="0"/>
    <s v="Fully Meets"/>
    <n v="3"/>
  </r>
  <r>
    <n v="1766"/>
    <s v="Kasey"/>
    <s v="Alexander"/>
    <d v="2019-06-22T00:00:00"/>
    <d v="2021-05-01T00:00:00"/>
    <n v="22"/>
    <s v="Attrition"/>
    <x v="1"/>
    <s v="Michelle Herrera"/>
    <s v="kasey.alexander@bilearner.com"/>
    <s v="PYZ"/>
    <s v="Active"/>
    <x v="1"/>
    <x v="0"/>
    <x v="0"/>
    <x v="1"/>
    <s v="Reflect important account keep eye accept."/>
    <x v="2"/>
    <s v="Field Operations"/>
    <d v="1957-07-15T00:00:00"/>
    <n v="68.430555555555557"/>
    <x v="1"/>
    <s v="MA"/>
    <s v="Laborer"/>
    <x v="0"/>
    <n v="75004"/>
    <x v="2"/>
    <x v="2"/>
    <s v="Fully Meets"/>
    <n v="3"/>
  </r>
  <r>
    <n v="1767"/>
    <s v="Kenneth"/>
    <s v="Peters"/>
    <d v="2023-02-10T00:00:00"/>
    <d v="2023-05-01T00:00:00"/>
    <n v="2"/>
    <s v="Attrition"/>
    <x v="1"/>
    <s v="Renee Beasley"/>
    <s v="kenneth.peters@bilearner.com"/>
    <s v="WBL"/>
    <s v="Active"/>
    <x v="1"/>
    <x v="2"/>
    <x v="1"/>
    <x v="2"/>
    <s v="Maintain material discover discover."/>
    <x v="2"/>
    <s v="General - Con"/>
    <d v="1995-12-31T00:00:00"/>
    <n v="29.972222222222221"/>
    <x v="6"/>
    <s v="MA"/>
    <s v="Supervisor"/>
    <x v="0"/>
    <n v="39000"/>
    <x v="1"/>
    <x v="0"/>
    <s v="Fully Meets"/>
    <n v="3"/>
  </r>
  <r>
    <n v="1768"/>
    <s v="Lucia"/>
    <s v="Hudson"/>
    <d v="2022-10-13T00:00:00"/>
    <d v="2023-05-02T00:00:00"/>
    <n v="6"/>
    <s v="Attrition"/>
    <x v="1"/>
    <s v="Scott Graves"/>
    <s v="lucia.hudson@bilearner.com"/>
    <s v="NEL"/>
    <s v="Active"/>
    <x v="1"/>
    <x v="1"/>
    <x v="0"/>
    <x v="3"/>
    <s v="Ask station everything race feeling by although."/>
    <x v="2"/>
    <s v="Aerial"/>
    <d v="1977-02-26T00:00:00"/>
    <n v="48.81666666666667"/>
    <x v="3"/>
    <s v="MA"/>
    <s v="Lineman"/>
    <x v="0"/>
    <n v="73245"/>
    <x v="4"/>
    <x v="2"/>
    <s v="Fully Meets"/>
    <n v="3"/>
  </r>
  <r>
    <n v="1769"/>
    <s v="Rashad"/>
    <s v="Randall"/>
    <d v="2023-03-07T00:00:00"/>
    <d v="2023-04-27T00:00:00"/>
    <n v="1"/>
    <s v="Attrition"/>
    <x v="1"/>
    <s v="Bryan Harvey"/>
    <s v="rashad.randall@bilearner.com"/>
    <s v="PL"/>
    <s v="Active"/>
    <x v="1"/>
    <x v="0"/>
    <x v="0"/>
    <x v="1"/>
    <s v="State voice performance crime."/>
    <x v="2"/>
    <s v="Engineers"/>
    <d v="1974-04-29T00:00:00"/>
    <n v="51.641666666666666"/>
    <x v="5"/>
    <s v="MA"/>
    <s v="Technician"/>
    <x v="1"/>
    <n v="83360"/>
    <x v="0"/>
    <x v="1"/>
    <s v="Fully Meets"/>
    <n v="3"/>
  </r>
  <r>
    <n v="1772"/>
    <s v="Hallie"/>
    <s v="Thornton"/>
    <d v="2018-12-28T00:00:00"/>
    <d v="2022-01-28T00:00:00"/>
    <n v="37"/>
    <s v="Attrition"/>
    <x v="1"/>
    <s v="Jamie Holloway"/>
    <s v="hallie.thornton@bilearner.com"/>
    <s v="SVG"/>
    <s v="Active"/>
    <x v="1"/>
    <x v="2"/>
    <x v="2"/>
    <x v="1"/>
    <s v="Each bring star week kitchen without nature."/>
    <x v="2"/>
    <s v="General - Con"/>
    <d v="1954-06-28T00:00:00"/>
    <n v="71.477777777777774"/>
    <x v="2"/>
    <s v="MA"/>
    <s v="Laborer"/>
    <x v="1"/>
    <n v="70792"/>
    <x v="2"/>
    <x v="1"/>
    <s v="Fully Meets"/>
    <n v="3"/>
  </r>
  <r>
    <n v="1773"/>
    <s v="Tiana"/>
    <s v="Bishop"/>
    <d v="2021-01-20T00:00:00"/>
    <d v="2023-03-08T00:00:00"/>
    <n v="25"/>
    <s v="Attrition"/>
    <x v="1"/>
    <s v="Mitchell Woods"/>
    <s v="tiana.bishop@bilearner.com"/>
    <s v="EW"/>
    <s v="Active"/>
    <x v="2"/>
    <x v="0"/>
    <x v="0"/>
    <x v="2"/>
    <s v="Though resource simple health bring."/>
    <x v="2"/>
    <s v="General - Eng"/>
    <d v="1942-03-22T00:00:00"/>
    <n v="83.74444444444444"/>
    <x v="0"/>
    <s v="MA"/>
    <s v="Administrative"/>
    <x v="1"/>
    <n v="25699"/>
    <x v="4"/>
    <x v="2"/>
    <s v="Fully Meets"/>
    <n v="3"/>
  </r>
  <r>
    <n v="1774"/>
    <s v="Regina"/>
    <s v="Garcia"/>
    <d v="2019-09-14T00:00:00"/>
    <d v="2023-02-06T00:00:00"/>
    <n v="40"/>
    <s v="Attrition"/>
    <x v="1"/>
    <s v="Aaron Cochran"/>
    <s v="regina.garcia@bilearner.com"/>
    <s v="MSC"/>
    <s v="Active"/>
    <x v="0"/>
    <x v="0"/>
    <x v="2"/>
    <x v="0"/>
    <s v="Wear television particular."/>
    <x v="2"/>
    <s v="Field Operations"/>
    <d v="1989-09-24T00:00:00"/>
    <n v="36.238888888888887"/>
    <x v="4"/>
    <s v="MA"/>
    <s v="Technician"/>
    <x v="0"/>
    <n v="96290"/>
    <x v="2"/>
    <x v="1"/>
    <s v="Fully Meets"/>
    <n v="3"/>
  </r>
  <r>
    <n v="1775"/>
    <s v="Julie"/>
    <s v="Cochran"/>
    <d v="2018-10-06T00:00:00"/>
    <d v="2019-12-12T00:00:00"/>
    <n v="14"/>
    <s v="Attrition"/>
    <x v="1"/>
    <s v="Scott Smith"/>
    <s v="julie.cochran@bilearner.com"/>
    <s v="TNS"/>
    <s v="Active"/>
    <x v="1"/>
    <x v="2"/>
    <x v="1"/>
    <x v="0"/>
    <s v="Sing participant involve themselves plan."/>
    <x v="2"/>
    <s v="Engineers"/>
    <d v="1997-05-11T00:00:00"/>
    <n v="28.608333333333334"/>
    <x v="6"/>
    <s v="MA"/>
    <s v="Engineer"/>
    <x v="1"/>
    <n v="23434"/>
    <x v="4"/>
    <x v="3"/>
    <s v="Fully Meets"/>
    <n v="3"/>
  </r>
  <r>
    <n v="1776"/>
    <s v="Yamilet"/>
    <s v="Pierce"/>
    <d v="2021-08-03T00:00:00"/>
    <d v="2022-11-01T00:00:00"/>
    <n v="14"/>
    <s v="Attrition"/>
    <x v="1"/>
    <s v="Lucas Rodriguez"/>
    <s v="yamilet.pierce@bilearner.com"/>
    <s v="PYZ"/>
    <s v="Active"/>
    <x v="0"/>
    <x v="1"/>
    <x v="0"/>
    <x v="2"/>
    <s v="Only alone imagine. Loss minute girl."/>
    <x v="2"/>
    <s v="Project Management - Con"/>
    <d v="1955-03-11T00:00:00"/>
    <n v="70.775000000000006"/>
    <x v="2"/>
    <s v="MA"/>
    <s v="Engineer"/>
    <x v="1"/>
    <n v="49243"/>
    <x v="2"/>
    <x v="0"/>
    <s v="Fully Meets"/>
    <n v="3"/>
  </r>
  <r>
    <n v="1777"/>
    <s v="Amare"/>
    <s v="Hartman"/>
    <d v="2019-07-05T00:00:00"/>
    <d v="2021-05-26T00:00:00"/>
    <n v="22"/>
    <s v="Attrition"/>
    <x v="1"/>
    <s v="Brian Rogers"/>
    <s v="amare.hartman@bilearner.com"/>
    <s v="WBL"/>
    <s v="Active"/>
    <x v="0"/>
    <x v="0"/>
    <x v="0"/>
    <x v="0"/>
    <s v="Professor late television spend foreign."/>
    <x v="2"/>
    <s v="Splicing"/>
    <d v="1962-04-25T00:00:00"/>
    <n v="63.652777777777779"/>
    <x v="1"/>
    <s v="MA"/>
    <s v="Splicer"/>
    <x v="0"/>
    <n v="64893"/>
    <x v="0"/>
    <x v="3"/>
    <s v="Fully Meets"/>
    <n v="3"/>
  </r>
  <r>
    <n v="1780"/>
    <s v="Colton"/>
    <s v="Booker"/>
    <d v="2022-12-10T00:00:00"/>
    <d v="2023-02-11T00:00:00"/>
    <n v="2"/>
    <s v="Attrition"/>
    <x v="1"/>
    <s v="Jason Taylor"/>
    <s v="colton.booker@bilearner.com"/>
    <s v="BPC"/>
    <s v="Active"/>
    <x v="1"/>
    <x v="1"/>
    <x v="0"/>
    <x v="2"/>
    <s v="Half nice continue serious move lay itself."/>
    <x v="2"/>
    <s v="Field Operations"/>
    <d v="1993-07-11T00:00:00"/>
    <n v="32.44166666666667"/>
    <x v="4"/>
    <s v="MA"/>
    <s v="Engineer"/>
    <x v="0"/>
    <n v="17208"/>
    <x v="0"/>
    <x v="1"/>
    <s v="Fully Meets"/>
    <n v="3"/>
  </r>
  <r>
    <n v="1782"/>
    <s v="Braxton"/>
    <s v="House"/>
    <d v="2019-01-13T00:00:00"/>
    <d v="2023-07-02T00:00:00"/>
    <n v="53"/>
    <s v="Attrition"/>
    <x v="2"/>
    <s v="Kenneth Dean"/>
    <s v="braxton.house@bilearner.com"/>
    <s v="NEL"/>
    <s v="Voluntarily Terminated"/>
    <x v="1"/>
    <x v="2"/>
    <x v="0"/>
    <x v="2"/>
    <s v="Material as already course. See our realize."/>
    <x v="2"/>
    <s v="Field Operations"/>
    <d v="1950-10-08T00:00:00"/>
    <n v="75.2"/>
    <x v="2"/>
    <s v="MA"/>
    <s v="Groundman"/>
    <x v="0"/>
    <n v="69805"/>
    <x v="3"/>
    <x v="2"/>
    <s v="Fully Meets"/>
    <n v="3"/>
  </r>
  <r>
    <n v="1784"/>
    <s v="Trystan"/>
    <s v="Ramos"/>
    <d v="2023-08-02T00:00:00"/>
    <d v="2023-08-02T00:00:00"/>
    <n v="0"/>
    <s v="Attrition"/>
    <x v="1"/>
    <s v="Mr. John Thomas"/>
    <s v="trystan.ramos@bilearner.com"/>
    <s v="WBL"/>
    <s v="Active"/>
    <x v="2"/>
    <x v="2"/>
    <x v="0"/>
    <x v="2"/>
    <s v="Need challenge education bank upon reach fall."/>
    <x v="2"/>
    <s v="General - Con"/>
    <d v="1971-03-30T00:00:00"/>
    <n v="54.722222222222221"/>
    <x v="5"/>
    <s v="MA"/>
    <s v="Technician"/>
    <x v="0"/>
    <n v="14325"/>
    <x v="3"/>
    <x v="0"/>
    <s v="Fully Meets"/>
    <n v="3"/>
  </r>
  <r>
    <n v="1786"/>
    <s v="Tara"/>
    <s v="Hoover"/>
    <d v="2022-03-31T00:00:00"/>
    <d v="2022-06-14T00:00:00"/>
    <n v="2"/>
    <s v="Attrition"/>
    <x v="1"/>
    <s v="Daniel Banks"/>
    <s v="tara.hoover@bilearner.com"/>
    <s v="PL"/>
    <s v="Active"/>
    <x v="0"/>
    <x v="2"/>
    <x v="0"/>
    <x v="1"/>
    <s v="Treatment itself various campaign."/>
    <x v="2"/>
    <s v="Field Operations"/>
    <d v="1979-11-10T00:00:00"/>
    <n v="46.111111111111114"/>
    <x v="3"/>
    <s v="MA"/>
    <s v="Laborer"/>
    <x v="1"/>
    <n v="67173"/>
    <x v="0"/>
    <x v="1"/>
    <s v="Fully Meets"/>
    <n v="3"/>
  </r>
  <r>
    <n v="1787"/>
    <s v="Layla"/>
    <s v="Gutierrez"/>
    <d v="2019-04-06T00:00:00"/>
    <d v="2020-08-15T00:00:00"/>
    <n v="16"/>
    <s v="Attrition"/>
    <x v="1"/>
    <s v="Edward Peterson"/>
    <s v="layla.gutierrez@bilearner.com"/>
    <s v="BPC"/>
    <s v="Active"/>
    <x v="1"/>
    <x v="0"/>
    <x v="0"/>
    <x v="3"/>
    <s v="Perform question beyond article."/>
    <x v="2"/>
    <s v="Engineers"/>
    <d v="1956-07-10T00:00:00"/>
    <n v="69.444444444444443"/>
    <x v="1"/>
    <s v="MA"/>
    <s v="Engineer"/>
    <x v="1"/>
    <n v="76007"/>
    <x v="0"/>
    <x v="0"/>
    <s v="Fully Meets"/>
    <n v="3"/>
  </r>
  <r>
    <n v="1790"/>
    <s v="Nick"/>
    <s v="Daniels"/>
    <d v="2022-12-02T00:00:00"/>
    <d v="2023-04-08T00:00:00"/>
    <n v="4"/>
    <s v="Attrition"/>
    <x v="1"/>
    <s v="Sara Smith"/>
    <s v="nick.daniels@bilearner.com"/>
    <s v="EW"/>
    <s v="Active"/>
    <x v="2"/>
    <x v="0"/>
    <x v="2"/>
    <x v="1"/>
    <s v="Marriage almost cold sort public major cut."/>
    <x v="2"/>
    <s v="Aerial"/>
    <d v="1956-03-09T00:00:00"/>
    <n v="69.780555555555551"/>
    <x v="1"/>
    <s v="MA"/>
    <s v="Lineman"/>
    <x v="0"/>
    <n v="54589"/>
    <x v="2"/>
    <x v="0"/>
    <s v="Fully Meets"/>
    <n v="3"/>
  </r>
  <r>
    <n v="1791"/>
    <s v="Marvin"/>
    <s v="Abbott"/>
    <d v="2021-03-06T00:00:00"/>
    <d v="2023-04-26T00:00:00"/>
    <n v="25"/>
    <s v="Attrition"/>
    <x v="1"/>
    <s v="Becky Cardenas"/>
    <s v="marvin.abbott@bilearner.com"/>
    <s v="MSC"/>
    <s v="Active"/>
    <x v="1"/>
    <x v="2"/>
    <x v="0"/>
    <x v="1"/>
    <s v="Year prove but moment house defense."/>
    <x v="2"/>
    <s v="Wireline Construction"/>
    <d v="1981-08-02T00:00:00"/>
    <n v="44.383333333333333"/>
    <x v="3"/>
    <s v="MA"/>
    <s v="Clerk"/>
    <x v="0"/>
    <n v="9310"/>
    <x v="0"/>
    <x v="0"/>
    <s v="Fully Meets"/>
    <n v="3"/>
  </r>
  <r>
    <n v="1793"/>
    <s v="Linda"/>
    <s v="Barajas"/>
    <d v="2018-10-23T00:00:00"/>
    <d v="2022-12-02T00:00:00"/>
    <n v="49"/>
    <s v="Attrition"/>
    <x v="1"/>
    <s v="Victor Blair"/>
    <s v="linda.barajas@bilearner.com"/>
    <s v="BPC"/>
    <s v="Active"/>
    <x v="0"/>
    <x v="0"/>
    <x v="0"/>
    <x v="1"/>
    <s v="Fight cup mean money easy stock stock strategy."/>
    <x v="2"/>
    <s v="Executive"/>
    <d v="1945-05-22T00:00:00"/>
    <n v="80.577777777777783"/>
    <x v="0"/>
    <s v="MA"/>
    <s v="Director"/>
    <x v="0"/>
    <n v="77756"/>
    <x v="0"/>
    <x v="3"/>
    <s v="Fully Meets"/>
    <n v="3"/>
  </r>
  <r>
    <n v="1795"/>
    <s v="Antonio"/>
    <s v="Mccoy"/>
    <d v="2019-12-01T00:00:00"/>
    <d v="2020-06-08T00:00:00"/>
    <n v="6"/>
    <s v="Attrition"/>
    <x v="1"/>
    <s v="Shawn Howard"/>
    <s v="antonio.mccoy@bilearner.com"/>
    <s v="EW"/>
    <s v="Voluntarily Terminated"/>
    <x v="0"/>
    <x v="0"/>
    <x v="2"/>
    <x v="0"/>
    <s v="Soon voice play will Mr card physical."/>
    <x v="2"/>
    <s v="Yard (Material Handling)"/>
    <d v="1960-04-04T00:00:00"/>
    <n v="65.711111111111109"/>
    <x v="1"/>
    <s v="MA"/>
    <s v="Manager"/>
    <x v="0"/>
    <n v="71561"/>
    <x v="2"/>
    <x v="1"/>
    <s v="Fully Meets"/>
    <n v="3"/>
  </r>
  <r>
    <n v="1796"/>
    <s v="Emmett"/>
    <s v="Mercado"/>
    <d v="2021-06-07T00:00:00"/>
    <d v="2022-12-13T00:00:00"/>
    <n v="18"/>
    <s v="Attrition"/>
    <x v="1"/>
    <s v="Pamela Cruz"/>
    <s v="emmett.mercado@bilearner.com"/>
    <s v="MSC"/>
    <s v="Voluntarily Terminated"/>
    <x v="1"/>
    <x v="2"/>
    <x v="1"/>
    <x v="0"/>
    <s v="Eight age article law stop quickly."/>
    <x v="2"/>
    <s v="Wireless"/>
    <d v="1976-06-26T00:00:00"/>
    <n v="49.483333333333334"/>
    <x v="3"/>
    <s v="MA"/>
    <s v="Driver"/>
    <x v="0"/>
    <n v="9967"/>
    <x v="0"/>
    <x v="0"/>
    <s v="Fully Meets"/>
    <n v="3"/>
  </r>
  <r>
    <n v="1797"/>
    <s v="Clara"/>
    <s v="Wheeler"/>
    <d v="2020-10-13T00:00:00"/>
    <d v="2022-11-09T00:00:00"/>
    <n v="24"/>
    <s v="Attrition"/>
    <x v="1"/>
    <s v="Jennifer Harrington"/>
    <s v="clara.wheeler@bilearner.com"/>
    <s v="NEL"/>
    <s v="Active"/>
    <x v="0"/>
    <x v="2"/>
    <x v="1"/>
    <x v="3"/>
    <s v="Us do by over. Source today then between."/>
    <x v="2"/>
    <s v="General - Con"/>
    <d v="1987-09-18T00:00:00"/>
    <n v="38.255555555555553"/>
    <x v="4"/>
    <s v="MA"/>
    <s v="Laborer"/>
    <x v="0"/>
    <n v="63255"/>
    <x v="0"/>
    <x v="1"/>
    <s v="Fully Meets"/>
    <n v="3"/>
  </r>
  <r>
    <n v="1799"/>
    <s v="Aliyah"/>
    <s v="Schmitt"/>
    <d v="2022-09-04T00:00:00"/>
    <d v="2023-05-30T00:00:00"/>
    <n v="8"/>
    <s v="Attrition"/>
    <x v="2"/>
    <s v="Alexandra Clark"/>
    <s v="aliyah.schmitt@bilearner.com"/>
    <s v="BPC"/>
    <s v="Voluntarily Terminated"/>
    <x v="2"/>
    <x v="1"/>
    <x v="0"/>
    <x v="0"/>
    <s v="Better one ball computer."/>
    <x v="2"/>
    <s v="Field Operations"/>
    <d v="1989-02-19T00:00:00"/>
    <n v="36.836111111111109"/>
    <x v="4"/>
    <s v="MA"/>
    <s v="Technician"/>
    <x v="1"/>
    <n v="12152"/>
    <x v="4"/>
    <x v="2"/>
    <s v="Fully Meets"/>
    <n v="3"/>
  </r>
  <r>
    <n v="1800"/>
    <s v="Kyan"/>
    <s v="Morrison"/>
    <d v="2019-10-18T00:00:00"/>
    <d v="2021-04-19T00:00:00"/>
    <n v="18"/>
    <s v="Attrition"/>
    <x v="1"/>
    <s v="Bethany Wilkerson"/>
    <s v="kyan.morrison@bilearner.com"/>
    <s v="TNS"/>
    <s v="Active"/>
    <x v="2"/>
    <x v="1"/>
    <x v="1"/>
    <x v="1"/>
    <s v="Own while top huge."/>
    <x v="2"/>
    <s v="Wireline Construction"/>
    <d v="1976-04-05T00:00:00"/>
    <n v="49.708333333333336"/>
    <x v="3"/>
    <s v="MA"/>
    <s v="Lineman"/>
    <x v="0"/>
    <n v="57065"/>
    <x v="4"/>
    <x v="0"/>
    <s v="Fully Meets"/>
    <n v="3"/>
  </r>
  <r>
    <n v="1801"/>
    <s v="Rayan"/>
    <s v="Stephenson"/>
    <d v="2021-07-25T00:00:00"/>
    <d v="2023-01-23T00:00:00"/>
    <n v="17"/>
    <s v="Attrition"/>
    <x v="1"/>
    <s v="Brian Archer"/>
    <s v="rayan.stephenson@bilearner.com"/>
    <s v="PYZ"/>
    <s v="Active"/>
    <x v="0"/>
    <x v="1"/>
    <x v="0"/>
    <x v="0"/>
    <s v="Figure third where boy."/>
    <x v="2"/>
    <s v="General - Con"/>
    <d v="1989-08-06T00:00:00"/>
    <n v="36.37222222222222"/>
    <x v="4"/>
    <s v="MA"/>
    <s v="Technician"/>
    <x v="0"/>
    <n v="17441"/>
    <x v="0"/>
    <x v="2"/>
    <s v="Fully Meets"/>
    <n v="3"/>
  </r>
  <r>
    <n v="1803"/>
    <s v="Stephany"/>
    <s v="Neal"/>
    <d v="2019-11-11T00:00:00"/>
    <d v="2023-08-02T00:00:00"/>
    <n v="44"/>
    <s v="Attrition"/>
    <x v="1"/>
    <s v="William Cooper"/>
    <s v="stephany.neal@bilearner.com"/>
    <s v="NEL"/>
    <s v="Active"/>
    <x v="0"/>
    <x v="1"/>
    <x v="1"/>
    <x v="1"/>
    <s v="While win have company will identify certainly."/>
    <x v="2"/>
    <s v="General - Eng"/>
    <d v="1982-05-11T00:00:00"/>
    <n v="43.608333333333334"/>
    <x v="3"/>
    <s v="MA"/>
    <s v="Billing"/>
    <x v="0"/>
    <n v="69859"/>
    <x v="3"/>
    <x v="0"/>
    <s v="Fully Meets"/>
    <n v="3"/>
  </r>
  <r>
    <n v="1804"/>
    <s v="Trevon"/>
    <s v="Deleon"/>
    <d v="2021-12-05T00:00:00"/>
    <d v="2022-03-02T00:00:00"/>
    <n v="2"/>
    <s v="Attrition"/>
    <x v="1"/>
    <s v="Rebecca Pearson"/>
    <s v="trevon.deleon@bilearner.com"/>
    <s v="PL"/>
    <s v="Active"/>
    <x v="2"/>
    <x v="2"/>
    <x v="0"/>
    <x v="3"/>
    <s v="Whom book science field follow treatment kind."/>
    <x v="2"/>
    <s v="Field Operations"/>
    <d v="1957-07-20T00:00:00"/>
    <n v="68.416666666666671"/>
    <x v="1"/>
    <s v="MA"/>
    <s v="Laborer"/>
    <x v="1"/>
    <n v="94462"/>
    <x v="0"/>
    <x v="1"/>
    <s v="Fully Meets"/>
    <n v="3"/>
  </r>
  <r>
    <n v="1805"/>
    <s v="Phoenix"/>
    <s v="Pitts"/>
    <d v="2018-12-17T00:00:00"/>
    <d v="2022-09-03T00:00:00"/>
    <n v="44"/>
    <s v="Attrition"/>
    <x v="1"/>
    <s v="Patricia Perry"/>
    <s v="phoenix.pitts@bilearner.com"/>
    <s v="BPC"/>
    <s v="Active"/>
    <x v="1"/>
    <x v="2"/>
    <x v="0"/>
    <x v="3"/>
    <s v="Air for charge until want drug seek."/>
    <x v="2"/>
    <s v="Aerial"/>
    <d v="1969-02-03T00:00:00"/>
    <n v="56.880555555555553"/>
    <x v="5"/>
    <s v="MA"/>
    <s v="Laborer"/>
    <x v="1"/>
    <n v="50864"/>
    <x v="4"/>
    <x v="0"/>
    <s v="Fully Meets"/>
    <n v="3"/>
  </r>
  <r>
    <n v="1809"/>
    <s v="Nathalia"/>
    <s v="Good"/>
    <d v="2022-12-19T00:00:00"/>
    <d v="2023-05-19T00:00:00"/>
    <n v="4"/>
    <s v="Attrition"/>
    <x v="1"/>
    <s v="John Jordan"/>
    <s v="nathalia.good@bilearner.com"/>
    <s v="MSC"/>
    <s v="Active"/>
    <x v="1"/>
    <x v="1"/>
    <x v="2"/>
    <x v="0"/>
    <s v="Simply national production language."/>
    <x v="2"/>
    <s v="Yard (Material Handling)"/>
    <d v="1966-11-24T00:00:00"/>
    <n v="59.072222222222223"/>
    <x v="5"/>
    <s v="MA"/>
    <s v="Supervisor"/>
    <x v="0"/>
    <n v="21417"/>
    <x v="3"/>
    <x v="0"/>
    <s v="Fully Meets"/>
    <n v="3"/>
  </r>
  <r>
    <n v="1812"/>
    <s v="Julia"/>
    <s v="Farmer"/>
    <d v="2021-10-01T00:00:00"/>
    <d v="2023-06-18T00:00:00"/>
    <n v="20"/>
    <s v="Attrition"/>
    <x v="1"/>
    <s v="William Hall III"/>
    <s v="julia.farmer@bilearner.com"/>
    <s v="WBL"/>
    <s v="Voluntarily Terminated"/>
    <x v="1"/>
    <x v="2"/>
    <x v="1"/>
    <x v="0"/>
    <s v="Build very significant imagine cell doctor."/>
    <x v="2"/>
    <s v="General - Con"/>
    <d v="1978-04-29T00:00:00"/>
    <n v="47.641666666666666"/>
    <x v="3"/>
    <s v="MA"/>
    <s v="Manager"/>
    <x v="0"/>
    <n v="78363"/>
    <x v="4"/>
    <x v="1"/>
    <s v="Fully Meets"/>
    <n v="3"/>
  </r>
  <r>
    <n v="1817"/>
    <s v="Zoey"/>
    <s v="Page"/>
    <d v="2019-05-06T00:00:00"/>
    <d v="2022-04-09T00:00:00"/>
    <n v="35"/>
    <s v="Attrition"/>
    <x v="2"/>
    <s v="William Newman"/>
    <s v="zoey.page@bilearner.com"/>
    <s v="PL"/>
    <s v="Active"/>
    <x v="1"/>
    <x v="2"/>
    <x v="0"/>
    <x v="1"/>
    <s v="Condition ability least usually."/>
    <x v="2"/>
    <s v="Aerial"/>
    <d v="1987-01-07T00:00:00"/>
    <n v="38.952777777777776"/>
    <x v="4"/>
    <s v="MA"/>
    <s v="Lineman"/>
    <x v="0"/>
    <n v="41874"/>
    <x v="3"/>
    <x v="0"/>
    <s v="Fully Meets"/>
    <n v="3"/>
  </r>
  <r>
    <n v="1823"/>
    <s v="Abbigail"/>
    <s v="Blanchard"/>
    <d v="2021-05-09T00:00:00"/>
    <d v="2022-11-12T00:00:00"/>
    <n v="18"/>
    <s v="Attrition"/>
    <x v="1"/>
    <s v="Karen Pugh"/>
    <s v="abbigail.blanchard@bilearner.com"/>
    <s v="PL"/>
    <s v="Active"/>
    <x v="1"/>
    <x v="2"/>
    <x v="1"/>
    <x v="3"/>
    <s v="Term few fear whom without."/>
    <x v="2"/>
    <s v="Finance &amp; Accounting"/>
    <d v="1960-11-25T00:00:00"/>
    <n v="65.069444444444443"/>
    <x v="1"/>
    <s v="MA"/>
    <s v="Assistant"/>
    <x v="1"/>
    <n v="68971"/>
    <x v="4"/>
    <x v="1"/>
    <s v="Fully Meets"/>
    <n v="3"/>
  </r>
  <r>
    <n v="1824"/>
    <s v="Abby"/>
    <s v="Curtis"/>
    <d v="2020-01-09T00:00:00"/>
    <d v="2022-03-10T00:00:00"/>
    <n v="26"/>
    <s v="Attrition"/>
    <x v="1"/>
    <s v="Lori Mason"/>
    <s v="abby.curtis@bilearner.com"/>
    <s v="BPC"/>
    <s v="Active"/>
    <x v="1"/>
    <x v="0"/>
    <x v="0"/>
    <x v="3"/>
    <s v="Small prove sea foot property father."/>
    <x v="2"/>
    <s v="Yard (Material Handling)"/>
    <d v="1960-03-02T00:00:00"/>
    <n v="65.8"/>
    <x v="1"/>
    <s v="MA"/>
    <s v="Vp"/>
    <x v="1"/>
    <n v="69340"/>
    <x v="3"/>
    <x v="2"/>
    <s v="Fully Meets"/>
    <n v="3"/>
  </r>
  <r>
    <n v="1825"/>
    <s v="Giana"/>
    <s v="Moore"/>
    <d v="2021-05-16T00:00:00"/>
    <d v="2023-05-14T00:00:00"/>
    <n v="23"/>
    <s v="Attrition"/>
    <x v="1"/>
    <s v="Stephen Neal"/>
    <s v="giana.moore@bilearner.com"/>
    <s v="CCDR"/>
    <s v="Active"/>
    <x v="1"/>
    <x v="2"/>
    <x v="2"/>
    <x v="3"/>
    <s v="Plan view month maybe always state."/>
    <x v="2"/>
    <s v="Splicing"/>
    <d v="1996-12-05T00:00:00"/>
    <n v="29.041666666666668"/>
    <x v="6"/>
    <s v="MA"/>
    <s v="Laborer"/>
    <x v="1"/>
    <n v="45326"/>
    <x v="1"/>
    <x v="2"/>
    <s v="Fully Meets"/>
    <n v="3"/>
  </r>
  <r>
    <n v="1826"/>
    <s v="Giada"/>
    <s v="Santos"/>
    <d v="2021-01-31T00:00:00"/>
    <d v="2022-06-03T00:00:00"/>
    <n v="16"/>
    <s v="Attrition"/>
    <x v="1"/>
    <s v="Robert Sanchez"/>
    <s v="giada.santos@bilearner.com"/>
    <s v="SVG"/>
    <s v="Active"/>
    <x v="2"/>
    <x v="0"/>
    <x v="0"/>
    <x v="1"/>
    <s v="Western unit case late investment."/>
    <x v="2"/>
    <s v="Aerial"/>
    <d v="1941-11-17T00:00:00"/>
    <n v="84.091666666666669"/>
    <x v="0"/>
    <s v="MA"/>
    <s v="Foreman"/>
    <x v="0"/>
    <n v="57901"/>
    <x v="3"/>
    <x v="1"/>
    <s v="Exceeds"/>
    <n v="3"/>
  </r>
  <r>
    <n v="1827"/>
    <s v="Jessie"/>
    <s v="Church"/>
    <d v="2021-09-19T00:00:00"/>
    <d v="2022-09-14T00:00:00"/>
    <n v="11"/>
    <s v="Attrition"/>
    <x v="1"/>
    <s v="Glenda Williams"/>
    <s v="jessie.church@bilearner.com"/>
    <s v="EW"/>
    <s v="Active"/>
    <x v="1"/>
    <x v="1"/>
    <x v="1"/>
    <x v="0"/>
    <s v="Good technology same cut arrive anything remain."/>
    <x v="2"/>
    <s v="Field Operations"/>
    <d v="1982-05-21T00:00:00"/>
    <n v="43.580555555555556"/>
    <x v="3"/>
    <s v="MA"/>
    <s v="Operator"/>
    <x v="0"/>
    <n v="18674"/>
    <x v="3"/>
    <x v="1"/>
    <s v="Needs Improvement"/>
    <n v="3"/>
  </r>
  <r>
    <n v="1828"/>
    <s v="Kaylah"/>
    <s v="Ramos"/>
    <d v="2020-03-01T00:00:00"/>
    <d v="2022-03-26T00:00:00"/>
    <n v="24"/>
    <s v="Attrition"/>
    <x v="1"/>
    <s v="Patrick Hall"/>
    <s v="kaylah.ramos@bilearner.com"/>
    <s v="MSC"/>
    <s v="Active"/>
    <x v="2"/>
    <x v="0"/>
    <x v="0"/>
    <x v="1"/>
    <s v="Break field attorney."/>
    <x v="2"/>
    <s v="Wireline Construction"/>
    <d v="1983-04-09T00:00:00"/>
    <n v="42.697222222222223"/>
    <x v="3"/>
    <s v="MA"/>
    <s v="Foreman"/>
    <x v="1"/>
    <n v="64947"/>
    <x v="4"/>
    <x v="0"/>
    <s v="Exceeds"/>
    <n v="3"/>
  </r>
  <r>
    <n v="1831"/>
    <s v="Emerson"/>
    <s v="Gallagher"/>
    <d v="2022-06-26T00:00:00"/>
    <d v="2023-06-15T00:00:00"/>
    <n v="11"/>
    <s v="Attrition"/>
    <x v="1"/>
    <s v="Daniel Mathis"/>
    <s v="emerson.gallagher@bilearner.com"/>
    <s v="WBL"/>
    <s v="Voluntarily Terminated"/>
    <x v="2"/>
    <x v="0"/>
    <x v="0"/>
    <x v="2"/>
    <s v="End lay return last compare."/>
    <x v="2"/>
    <s v="Isp"/>
    <d v="1970-10-14T00:00:00"/>
    <n v="55.18333333333333"/>
    <x v="5"/>
    <s v="MA"/>
    <s v="Technician"/>
    <x v="0"/>
    <n v="40762"/>
    <x v="2"/>
    <x v="1"/>
    <s v="Needs Improvement"/>
    <n v="3"/>
  </r>
  <r>
    <n v="1834"/>
    <s v="Dereon"/>
    <s v="Huffman"/>
    <d v="2020-07-31T00:00:00"/>
    <d v="2021-04-05T00:00:00"/>
    <n v="8"/>
    <s v="Attrition"/>
    <x v="2"/>
    <s v="Joseph Diaz"/>
    <s v="dereon.huffman@bilearner.com"/>
    <s v="CCDR"/>
    <s v="Active"/>
    <x v="1"/>
    <x v="1"/>
    <x v="1"/>
    <x v="1"/>
    <s v="Child lose recently."/>
    <x v="2"/>
    <s v="Project Management - Con"/>
    <d v="1978-09-13T00:00:00"/>
    <n v="47.269444444444446"/>
    <x v="3"/>
    <s v="MA"/>
    <s v="Coordinator"/>
    <x v="0"/>
    <n v="80929"/>
    <x v="1"/>
    <x v="0"/>
    <s v="Needs Improvement"/>
    <n v="3"/>
  </r>
  <r>
    <n v="1835"/>
    <s v="Colin"/>
    <s v="Cherry"/>
    <d v="2021-09-10T00:00:00"/>
    <d v="2022-07-19T00:00:00"/>
    <n v="10"/>
    <s v="Attrition"/>
    <x v="2"/>
    <s v="Danielle Reyes"/>
    <s v="colin.cherry@bilearner.com"/>
    <s v="EW"/>
    <s v="Active"/>
    <x v="2"/>
    <x v="0"/>
    <x v="0"/>
    <x v="1"/>
    <s v="Strategy word southern."/>
    <x v="2"/>
    <s v="Field Operations"/>
    <d v="1982-11-25T00:00:00"/>
    <n v="43.069444444444443"/>
    <x v="3"/>
    <s v="MA"/>
    <s v="Laborer"/>
    <x v="0"/>
    <n v="5480"/>
    <x v="2"/>
    <x v="3"/>
    <s v="Needs Improvement"/>
    <n v="3"/>
  </r>
  <r>
    <n v="1839"/>
    <s v="Aydin"/>
    <s v="Perry"/>
    <d v="2021-08-17T00:00:00"/>
    <d v="2022-08-31T00:00:00"/>
    <n v="12"/>
    <s v="Attrition"/>
    <x v="1"/>
    <s v="Joshua Glenn"/>
    <s v="aydin.perry@bilearner.com"/>
    <s v="PYZ"/>
    <s v="Active"/>
    <x v="0"/>
    <x v="2"/>
    <x v="2"/>
    <x v="3"/>
    <s v="First sing others lot film anyone."/>
    <x v="2"/>
    <s v="People Services"/>
    <d v="1968-03-29T00:00:00"/>
    <n v="57.725000000000001"/>
    <x v="5"/>
    <s v="MA"/>
    <s v="Assistant"/>
    <x v="0"/>
    <n v="74361"/>
    <x v="3"/>
    <x v="3"/>
    <s v="Exceeds"/>
    <n v="3"/>
  </r>
  <r>
    <n v="1845"/>
    <s v="Amanda"/>
    <s v="Lambert"/>
    <d v="2020-03-05T00:00:00"/>
    <d v="2021-08-22T00:00:00"/>
    <n v="17"/>
    <s v="Attrition"/>
    <x v="1"/>
    <s v="Matthew Ramirez"/>
    <s v="amanda.lambert@bilearner.com"/>
    <s v="SVG"/>
    <s v="Active"/>
    <x v="2"/>
    <x v="2"/>
    <x v="0"/>
    <x v="3"/>
    <s v="Force leader remain machine place."/>
    <x v="2"/>
    <s v="Aerial"/>
    <d v="1941-12-23T00:00:00"/>
    <n v="83.99166666666666"/>
    <x v="0"/>
    <s v="MA"/>
    <s v="Laborer"/>
    <x v="0"/>
    <n v="78947"/>
    <x v="4"/>
    <x v="3"/>
    <s v="Needs Improvement"/>
    <n v="3"/>
  </r>
  <r>
    <n v="1847"/>
    <s v="Maverick"/>
    <s v="Lang"/>
    <d v="2022-12-03T00:00:00"/>
    <d v="2022-12-24T00:00:00"/>
    <n v="0"/>
    <s v="Attrition"/>
    <x v="1"/>
    <s v="Lee Lucas"/>
    <s v="maverick.lang@bilearner.com"/>
    <s v="MSC"/>
    <s v="Active"/>
    <x v="0"/>
    <x v="1"/>
    <x v="2"/>
    <x v="1"/>
    <s v="Beat scene dream because by who ok."/>
    <x v="2"/>
    <s v="Project Management - Con"/>
    <d v="2000-10-16T00:00:00"/>
    <n v="25.177777777777777"/>
    <x v="6"/>
    <s v="MA"/>
    <s v="Project Manager"/>
    <x v="1"/>
    <n v="16653"/>
    <x v="3"/>
    <x v="0"/>
    <s v="Needs Improvement"/>
    <n v="3"/>
  </r>
  <r>
    <n v="1850"/>
    <s v="Breanna"/>
    <s v="Cardenas"/>
    <d v="2019-12-15T00:00:00"/>
    <d v="2021-06-25T00:00:00"/>
    <n v="18"/>
    <s v="Attrition"/>
    <x v="1"/>
    <s v="Ashley Orozco"/>
    <s v="breanna.cardenas@bilearner.com"/>
    <s v="WBL"/>
    <s v="Voluntarily Terminated"/>
    <x v="1"/>
    <x v="2"/>
    <x v="1"/>
    <x v="3"/>
    <s v="Food few generation seek outside."/>
    <x v="2"/>
    <s v="Aerial"/>
    <d v="1996-10-23T00:00:00"/>
    <n v="29.158333333333335"/>
    <x v="6"/>
    <s v="MA"/>
    <s v="Lineman"/>
    <x v="0"/>
    <n v="78073"/>
    <x v="1"/>
    <x v="2"/>
    <s v="PIP"/>
    <n v="3"/>
  </r>
  <r>
    <n v="1851"/>
    <s v="Tripp"/>
    <s v="Blake"/>
    <d v="2021-11-11T00:00:00"/>
    <d v="2022-08-01T00:00:00"/>
    <n v="8"/>
    <s v="Attrition"/>
    <x v="1"/>
    <s v="Angelica Vazquez"/>
    <s v="tripp.blake@bilearner.com"/>
    <s v="NEL"/>
    <s v="Voluntarily Terminated"/>
    <x v="0"/>
    <x v="0"/>
    <x v="0"/>
    <x v="2"/>
    <s v="Left how maintain structure these enter kitchen."/>
    <x v="2"/>
    <s v="General - Con"/>
    <d v="1967-10-29T00:00:00"/>
    <n v="58.141666666666666"/>
    <x v="5"/>
    <s v="MA"/>
    <s v="Laborer"/>
    <x v="0"/>
    <n v="57276"/>
    <x v="0"/>
    <x v="3"/>
    <s v="PIP"/>
    <n v="3"/>
  </r>
  <r>
    <n v="1852"/>
    <s v="Elaine"/>
    <s v="Moon"/>
    <d v="2019-02-15T00:00:00"/>
    <d v="2023-07-28T00:00:00"/>
    <n v="53"/>
    <s v="Attrition"/>
    <x v="1"/>
    <s v="Christopher Ponce"/>
    <s v="elaine.moon@bilearner.com"/>
    <s v="PL"/>
    <s v="Voluntarily Terminated"/>
    <x v="0"/>
    <x v="2"/>
    <x v="2"/>
    <x v="3"/>
    <s v="Fall share energy myself."/>
    <x v="2"/>
    <s v="General - Con"/>
    <d v="1981-10-18T00:00:00"/>
    <n v="44.172222222222224"/>
    <x v="3"/>
    <s v="MA"/>
    <s v="Technician"/>
    <x v="0"/>
    <n v="47682"/>
    <x v="4"/>
    <x v="3"/>
    <s v="PIP"/>
    <n v="3"/>
  </r>
  <r>
    <n v="1854"/>
    <s v="Leslie"/>
    <s v="Potts"/>
    <d v="2020-10-25T00:00:00"/>
    <d v="2022-04-18T00:00:00"/>
    <n v="17"/>
    <s v="Attrition"/>
    <x v="2"/>
    <s v="Joshua Evans"/>
    <s v="leslie.potts@bilearner.com"/>
    <s v="WBL"/>
    <s v="Active"/>
    <x v="1"/>
    <x v="2"/>
    <x v="1"/>
    <x v="0"/>
    <s v="Fight ahead group."/>
    <x v="2"/>
    <s v="Shop (Fleet)"/>
    <d v="1962-08-29T00:00:00"/>
    <n v="63.30833333333333"/>
    <x v="1"/>
    <s v="MA"/>
    <s v="Mechanic"/>
    <x v="0"/>
    <n v="68252"/>
    <x v="2"/>
    <x v="2"/>
    <s v="PIP"/>
    <n v="3"/>
  </r>
  <r>
    <n v="1855"/>
    <s v="Keith"/>
    <s v="Haas"/>
    <d v="2022-07-25T00:00:00"/>
    <d v="2023-04-26T00:00:00"/>
    <n v="9"/>
    <s v="Attrition"/>
    <x v="2"/>
    <s v="Lisa Hernandez"/>
    <s v="keith.haas@bilearner.com"/>
    <s v="NEL"/>
    <s v="Voluntarily Terminated"/>
    <x v="2"/>
    <x v="0"/>
    <x v="2"/>
    <x v="2"/>
    <s v="Pretty line two she accept be."/>
    <x v="2"/>
    <s v="General - Con"/>
    <d v="1947-05-19T00:00:00"/>
    <n v="78.586111111111109"/>
    <x v="2"/>
    <s v="MA"/>
    <s v="Locator"/>
    <x v="1"/>
    <n v="42024"/>
    <x v="3"/>
    <x v="2"/>
    <s v="Exceeds"/>
    <n v="3"/>
  </r>
  <r>
    <n v="1857"/>
    <s v="Erik"/>
    <s v="Graham"/>
    <d v="2021-11-13T00:00:00"/>
    <d v="2023-03-17T00:00:00"/>
    <n v="16"/>
    <s v="Attrition"/>
    <x v="2"/>
    <s v="David Garcia"/>
    <s v="erik.graham@bilearner.com"/>
    <s v="BPC"/>
    <s v="Voluntarily Terminated"/>
    <x v="1"/>
    <x v="1"/>
    <x v="0"/>
    <x v="0"/>
    <s v="Have appear along within western city drug tough."/>
    <x v="2"/>
    <s v="Billable Consultants"/>
    <d v="1956-06-04T00:00:00"/>
    <n v="69.544444444444451"/>
    <x v="1"/>
    <s v="MA"/>
    <s v="Engineer"/>
    <x v="1"/>
    <n v="93336"/>
    <x v="3"/>
    <x v="0"/>
    <s v="Exceeds"/>
    <n v="3"/>
  </r>
  <r>
    <n v="1858"/>
    <s v="Lailah"/>
    <s v="Haney"/>
    <d v="2019-05-07T00:00:00"/>
    <d v="2019-11-27T00:00:00"/>
    <n v="6"/>
    <s v="Attrition"/>
    <x v="1"/>
    <s v="Ryan Baker"/>
    <s v="lailah.haney@bilearner.com"/>
    <s v="TNS"/>
    <s v="Active"/>
    <x v="1"/>
    <x v="2"/>
    <x v="1"/>
    <x v="1"/>
    <s v="Reality line toward follow well able."/>
    <x v="2"/>
    <s v="Wireline Construction"/>
    <d v="1988-02-20T00:00:00"/>
    <n v="37.833333333333336"/>
    <x v="4"/>
    <s v="MA"/>
    <s v="Lineman"/>
    <x v="0"/>
    <n v="16981"/>
    <x v="2"/>
    <x v="1"/>
    <s v="Exceeds"/>
    <n v="3"/>
  </r>
  <r>
    <n v="1859"/>
    <s v="Mohamed"/>
    <s v="Gay"/>
    <d v="2020-12-31T00:00:00"/>
    <d v="2021-03-04T00:00:00"/>
    <n v="2"/>
    <s v="Attrition"/>
    <x v="1"/>
    <s v="Tammy Poole"/>
    <s v="mohamed.gay@bilearner.com"/>
    <s v="PYZ"/>
    <s v="Active"/>
    <x v="1"/>
    <x v="2"/>
    <x v="2"/>
    <x v="3"/>
    <s v="Article hope tree happy affect check people."/>
    <x v="2"/>
    <s v="Field Operations"/>
    <d v="1982-12-14T00:00:00"/>
    <n v="43.016666666666666"/>
    <x v="3"/>
    <s v="MA"/>
    <s v="Field Technician"/>
    <x v="0"/>
    <n v="66623"/>
    <x v="0"/>
    <x v="2"/>
    <s v="Exceeds"/>
    <n v="3"/>
  </r>
  <r>
    <n v="1860"/>
    <s v="Frankie"/>
    <s v="Banks"/>
    <d v="2019-12-10T00:00:00"/>
    <d v="2020-03-07T00:00:00"/>
    <n v="2"/>
    <s v="Attrition"/>
    <x v="1"/>
    <s v="Jenna Perry"/>
    <s v="frankie.banks@bilearner.com"/>
    <s v="WBL"/>
    <s v="Voluntarily Terminated"/>
    <x v="2"/>
    <x v="0"/>
    <x v="1"/>
    <x v="0"/>
    <s v="Entire list exactly control enough."/>
    <x v="2"/>
    <s v="Project Management - Con"/>
    <d v="2000-06-09T00:00:00"/>
    <n v="25.530555555555555"/>
    <x v="6"/>
    <s v="MA"/>
    <s v="Coordinator"/>
    <x v="0"/>
    <n v="34484"/>
    <x v="2"/>
    <x v="0"/>
    <s v="Exceeds"/>
    <n v="3"/>
  </r>
  <r>
    <n v="1863"/>
    <s v="Amari"/>
    <s v="Bowen"/>
    <d v="2019-11-04T00:00:00"/>
    <d v="2021-12-29T00:00:00"/>
    <n v="25"/>
    <s v="Attrition"/>
    <x v="1"/>
    <s v="Jennifer Boone"/>
    <s v="amari.bowen@bilearner.com"/>
    <s v="BPC"/>
    <s v="Active"/>
    <x v="2"/>
    <x v="1"/>
    <x v="1"/>
    <x v="0"/>
    <s v="Nor director yard within car into final."/>
    <x v="2"/>
    <s v="Engineers"/>
    <d v="1987-09-18T00:00:00"/>
    <n v="38.255555555555553"/>
    <x v="4"/>
    <s v="MA"/>
    <s v="Engineer"/>
    <x v="0"/>
    <n v="87036"/>
    <x v="3"/>
    <x v="3"/>
    <s v="Exceeds"/>
    <n v="3"/>
  </r>
  <r>
    <n v="1864"/>
    <s v="Prince"/>
    <s v="Dickerson"/>
    <d v="2023-06-03T00:00:00"/>
    <d v="2023-07-18T00:00:00"/>
    <n v="1"/>
    <s v="Attrition"/>
    <x v="1"/>
    <s v="Karen Smith"/>
    <s v="prince.dickerson@bilearner.com"/>
    <s v="CCDR"/>
    <s v="Active"/>
    <x v="0"/>
    <x v="2"/>
    <x v="0"/>
    <x v="1"/>
    <s v="Take health either southern religious today."/>
    <x v="2"/>
    <s v="Field Operations"/>
    <d v="1972-05-26T00:00:00"/>
    <n v="53.56666666666667"/>
    <x v="5"/>
    <s v="MA"/>
    <s v="Splicer"/>
    <x v="0"/>
    <n v="51953"/>
    <x v="0"/>
    <x v="2"/>
    <s v="Exceeds"/>
    <n v="3"/>
  </r>
  <r>
    <n v="1867"/>
    <s v="Mauricio"/>
    <s v="Buchanan"/>
    <d v="2021-01-09T00:00:00"/>
    <d v="2021-08-17T00:00:00"/>
    <n v="7"/>
    <s v="Attrition"/>
    <x v="1"/>
    <s v="Natalie Roman"/>
    <s v="mauricio.buchanan@bilearner.com"/>
    <s v="MSC"/>
    <s v="Active"/>
    <x v="0"/>
    <x v="0"/>
    <x v="0"/>
    <x v="0"/>
    <s v="Apply must visit street."/>
    <x v="2"/>
    <s v="Engineers"/>
    <d v="1942-11-01T00:00:00"/>
    <n v="83.136111111111106"/>
    <x v="0"/>
    <s v="MA"/>
    <s v="Technician"/>
    <x v="1"/>
    <n v="25698"/>
    <x v="2"/>
    <x v="0"/>
    <s v="Needs Improvement"/>
    <n v="3"/>
  </r>
  <r>
    <n v="1868"/>
    <s v="Briana"/>
    <s v="Wang"/>
    <d v="2022-03-22T00:00:00"/>
    <d v="2023-05-15T00:00:00"/>
    <n v="13"/>
    <s v="Attrition"/>
    <x v="1"/>
    <s v="Anthony Diaz"/>
    <s v="briana.wang@bilearner.com"/>
    <s v="TNS"/>
    <s v="Active"/>
    <x v="2"/>
    <x v="2"/>
    <x v="1"/>
    <x v="1"/>
    <s v="Always agree room animal drug."/>
    <x v="2"/>
    <s v="Field Operations"/>
    <d v="2000-11-28T00:00:00"/>
    <n v="25.06111111111111"/>
    <x v="6"/>
    <s v="MA"/>
    <s v="Laborer"/>
    <x v="1"/>
    <n v="6756"/>
    <x v="4"/>
    <x v="3"/>
    <s v="Needs Improvement"/>
    <n v="3"/>
  </r>
  <r>
    <n v="1872"/>
    <s v="Reyna"/>
    <s v="Good"/>
    <d v="2022-12-05T00:00:00"/>
    <d v="2023-06-18T00:00:00"/>
    <n v="6"/>
    <s v="Attrition"/>
    <x v="1"/>
    <s v="Andrew Ball"/>
    <s v="reyna.good@bilearner.com"/>
    <s v="PL"/>
    <s v="Active"/>
    <x v="0"/>
    <x v="0"/>
    <x v="0"/>
    <x v="2"/>
    <s v="General nature open."/>
    <x v="2"/>
    <s v="Field Operations"/>
    <d v="1972-12-21T00:00:00"/>
    <n v="52.99722222222222"/>
    <x v="5"/>
    <s v="MA"/>
    <s v="Laborer"/>
    <x v="0"/>
    <n v="64371"/>
    <x v="0"/>
    <x v="2"/>
    <s v="Fully Meets"/>
    <n v="3"/>
  </r>
  <r>
    <n v="1873"/>
    <s v="Nathalie"/>
    <s v="Rivera"/>
    <d v="2019-07-20T00:00:00"/>
    <d v="2019-08-28T00:00:00"/>
    <n v="1"/>
    <s v="Attrition"/>
    <x v="2"/>
    <s v="Christine Larson"/>
    <s v="nathalie.rivera@bilearner.com"/>
    <s v="BPC"/>
    <s v="Active"/>
    <x v="1"/>
    <x v="1"/>
    <x v="0"/>
    <x v="0"/>
    <s v="Art professional rather move explain."/>
    <x v="2"/>
    <s v="Engineers"/>
    <d v="1960-01-23T00:00:00"/>
    <n v="65.908333333333331"/>
    <x v="1"/>
    <s v="MA"/>
    <s v="Technician"/>
    <x v="0"/>
    <n v="76588"/>
    <x v="4"/>
    <x v="2"/>
    <s v="Fully Meets"/>
    <n v="3"/>
  </r>
  <r>
    <n v="1875"/>
    <s v="Taylor"/>
    <s v="Mann"/>
    <d v="2021-01-04T00:00:00"/>
    <d v="2023-03-04T00:00:00"/>
    <n v="25"/>
    <s v="Attrition"/>
    <x v="2"/>
    <s v="Patricia Robbins"/>
    <s v="taylor.mann@bilearner.com"/>
    <s v="EW"/>
    <s v="Voluntarily Terminated"/>
    <x v="0"/>
    <x v="1"/>
    <x v="1"/>
    <x v="0"/>
    <s v="Young finally can fact."/>
    <x v="2"/>
    <s v="General - Con"/>
    <d v="1953-08-01T00:00:00"/>
    <n v="72.386111111111106"/>
    <x v="2"/>
    <s v="MA"/>
    <s v="Foreman"/>
    <x v="1"/>
    <n v="24806"/>
    <x v="3"/>
    <x v="3"/>
    <s v="Fully Meets"/>
    <n v="3"/>
  </r>
  <r>
    <n v="1876"/>
    <s v="Rylee"/>
    <s v="Stevenson"/>
    <d v="2022-10-14T00:00:00"/>
    <d v="2023-03-02T00:00:00"/>
    <n v="4"/>
    <s v="Attrition"/>
    <x v="2"/>
    <s v="Terry Stevens"/>
    <s v="rylee.stevenson@bilearner.com"/>
    <s v="MSC"/>
    <s v="Leave of Absence"/>
    <x v="0"/>
    <x v="2"/>
    <x v="2"/>
    <x v="1"/>
    <s v="Sound modern feel special me fish produce."/>
    <x v="2"/>
    <s v="Field Operations"/>
    <d v="1943-10-21T00:00:00"/>
    <n v="82.163888888888891"/>
    <x v="0"/>
    <s v="MA"/>
    <s v="Operator"/>
    <x v="0"/>
    <n v="40691"/>
    <x v="0"/>
    <x v="3"/>
    <s v="Fully Meets"/>
    <n v="3"/>
  </r>
  <r>
    <n v="1878"/>
    <s v="Kobe"/>
    <s v="Crosby"/>
    <d v="2022-10-02T00:00:00"/>
    <d v="2023-06-28T00:00:00"/>
    <n v="8"/>
    <s v="Attrition"/>
    <x v="1"/>
    <s v="Elizabeth Miller"/>
    <s v="kobe.crosby@bilearner.com"/>
    <s v="WBL"/>
    <s v="Active"/>
    <x v="2"/>
    <x v="0"/>
    <x v="2"/>
    <x v="3"/>
    <s v="Toward situation politics."/>
    <x v="2"/>
    <s v="Splicing"/>
    <d v="2001-06-17T00:00:00"/>
    <n v="24.508333333333333"/>
    <x v="6"/>
    <s v="MA"/>
    <s v="Manager"/>
    <x v="0"/>
    <n v="78562"/>
    <x v="1"/>
    <x v="3"/>
    <s v="Fully Meets"/>
    <n v="3"/>
  </r>
  <r>
    <n v="1879"/>
    <s v="Carmen"/>
    <s v="Davidson"/>
    <d v="2018-11-25T00:00:00"/>
    <d v="2020-06-14T00:00:00"/>
    <n v="18"/>
    <s v="Attrition"/>
    <x v="1"/>
    <s v="David Vasquez"/>
    <s v="carmen.davidson@bilearner.com"/>
    <s v="BPC"/>
    <s v="Voluntarily Terminated"/>
    <x v="2"/>
    <x v="0"/>
    <x v="0"/>
    <x v="0"/>
    <s v="Key real fill never sing feeling."/>
    <x v="2"/>
    <s v="Engineers"/>
    <d v="1965-10-30T00:00:00"/>
    <n v="60.138888888888886"/>
    <x v="1"/>
    <s v="MA"/>
    <s v="Engineer"/>
    <x v="0"/>
    <n v="56517"/>
    <x v="4"/>
    <x v="3"/>
    <s v="Fully Meets"/>
    <n v="3"/>
  </r>
  <r>
    <n v="1880"/>
    <s v="Sidney"/>
    <s v="Moran"/>
    <d v="2021-07-09T00:00:00"/>
    <d v="2023-01-28T00:00:00"/>
    <n v="18"/>
    <s v="Attrition"/>
    <x v="1"/>
    <s v="Alexandra Rice"/>
    <s v="sidney.moran@bilearner.com"/>
    <s v="CCDR"/>
    <s v="Voluntarily Terminated"/>
    <x v="0"/>
    <x v="2"/>
    <x v="1"/>
    <x v="3"/>
    <s v="Within direction court hope security stuff early."/>
    <x v="2"/>
    <s v="Project Management - Con"/>
    <d v="1966-01-07T00:00:00"/>
    <n v="59.952777777777776"/>
    <x v="5"/>
    <s v="MA"/>
    <s v="Foreman"/>
    <x v="0"/>
    <n v="10781"/>
    <x v="4"/>
    <x v="1"/>
    <s v="Fully Meets"/>
    <n v="3"/>
  </r>
  <r>
    <n v="1882"/>
    <s v="Baron"/>
    <s v="Luna"/>
    <d v="2021-11-09T00:00:00"/>
    <d v="2023-01-13T00:00:00"/>
    <n v="14"/>
    <s v="Attrition"/>
    <x v="1"/>
    <s v="Christina Burgess"/>
    <s v="baron.luna@bilearner.com"/>
    <s v="MSC"/>
    <s v="Active"/>
    <x v="0"/>
    <x v="2"/>
    <x v="2"/>
    <x v="2"/>
    <s v="List try partner four tax."/>
    <x v="2"/>
    <s v="Fielders"/>
    <d v="1945-02-06T00:00:00"/>
    <n v="80.87222222222222"/>
    <x v="0"/>
    <s v="MA"/>
    <s v="Engineer"/>
    <x v="0"/>
    <n v="91039"/>
    <x v="2"/>
    <x v="0"/>
    <s v="Fully Meets"/>
    <n v="3"/>
  </r>
  <r>
    <n v="1883"/>
    <s v="Giselle"/>
    <s v="Butler"/>
    <d v="2018-08-27T00:00:00"/>
    <d v="2019-03-23T00:00:00"/>
    <n v="6"/>
    <s v="Attrition"/>
    <x v="1"/>
    <s v="Regina Goodwin"/>
    <s v="giselle.butler@bilearner.com"/>
    <s v="NEL"/>
    <s v="Active"/>
    <x v="0"/>
    <x v="0"/>
    <x v="0"/>
    <x v="3"/>
    <s v="Unit computer what age career."/>
    <x v="2"/>
    <s v="Project Management - Con"/>
    <d v="1967-07-03T00:00:00"/>
    <n v="58.463888888888889"/>
    <x v="5"/>
    <s v="MA"/>
    <s v="Project Manager"/>
    <x v="0"/>
    <n v="26876"/>
    <x v="4"/>
    <x v="3"/>
    <s v="Fully Meets"/>
    <n v="3"/>
  </r>
  <r>
    <n v="1886"/>
    <s v="Ahmed"/>
    <s v="Montgomery"/>
    <d v="2022-10-04T00:00:00"/>
    <d v="2023-03-05T00:00:00"/>
    <n v="4"/>
    <s v="Attrition"/>
    <x v="1"/>
    <s v="Daniel Guerra"/>
    <s v="ahmed.montgomery@bilearner.com"/>
    <s v="SVG"/>
    <s v="Active"/>
    <x v="1"/>
    <x v="2"/>
    <x v="0"/>
    <x v="0"/>
    <s v="Amount establish away part."/>
    <x v="2"/>
    <s v="Executive"/>
    <d v="1984-12-06T00:00:00"/>
    <n v="41.038888888888891"/>
    <x v="3"/>
    <s v="MA"/>
    <s v="Administrator"/>
    <x v="1"/>
    <n v="79888"/>
    <x v="1"/>
    <x v="3"/>
    <s v="Fully Meets"/>
    <n v="3"/>
  </r>
  <r>
    <n v="1888"/>
    <s v="Darian"/>
    <s v="Wall"/>
    <d v="2020-05-05T00:00:00"/>
    <d v="2023-07-25T00:00:00"/>
    <n v="38"/>
    <s v="Attrition"/>
    <x v="1"/>
    <s v="Veronica Murphy"/>
    <s v="darian.wall@bilearner.com"/>
    <s v="WBL"/>
    <s v="Active"/>
    <x v="0"/>
    <x v="0"/>
    <x v="0"/>
    <x v="3"/>
    <s v="History follow budget forget instead mind."/>
    <x v="2"/>
    <s v="Engineers"/>
    <d v="1947-12-26T00:00:00"/>
    <n v="77.983333333333334"/>
    <x v="2"/>
    <s v="MA"/>
    <s v="Engineer"/>
    <x v="0"/>
    <n v="36015"/>
    <x v="1"/>
    <x v="2"/>
    <s v="Fully Meets"/>
    <n v="3"/>
  </r>
  <r>
    <n v="1898"/>
    <s v="Shaun"/>
    <s v="Velazquez"/>
    <d v="2019-06-05T00:00:00"/>
    <d v="2020-10-20T00:00:00"/>
    <n v="16"/>
    <s v="Attrition"/>
    <x v="1"/>
    <s v="Benjamin Lang"/>
    <s v="shaun.velazquez@bilearner.com"/>
    <s v="MSC"/>
    <s v="Active"/>
    <x v="0"/>
    <x v="1"/>
    <x v="0"/>
    <x v="3"/>
    <s v="Benefit avoid fill begin any individual thousand."/>
    <x v="2"/>
    <s v="Field Operations"/>
    <d v="1997-01-14T00:00:00"/>
    <n v="28.933333333333334"/>
    <x v="6"/>
    <s v="MA"/>
    <s v="Laborer"/>
    <x v="0"/>
    <n v="5154"/>
    <x v="1"/>
    <x v="3"/>
    <s v="Fully Meets"/>
    <n v="3"/>
  </r>
  <r>
    <n v="1899"/>
    <s v="Kolton"/>
    <s v="Duarte"/>
    <d v="2020-12-12T00:00:00"/>
    <d v="2023-05-28T00:00:00"/>
    <n v="29"/>
    <s v="Attrition"/>
    <x v="1"/>
    <s v="Ashley Cannon"/>
    <s v="kolton.duarte@bilearner.com"/>
    <s v="TNS"/>
    <s v="Active"/>
    <x v="1"/>
    <x v="1"/>
    <x v="1"/>
    <x v="2"/>
    <s v="Occur tough thousand on recent."/>
    <x v="2"/>
    <s v="Field Operations"/>
    <d v="1982-09-06T00:00:00"/>
    <n v="43.288888888888891"/>
    <x v="3"/>
    <s v="MA"/>
    <s v="Laborer"/>
    <x v="0"/>
    <n v="57914"/>
    <x v="2"/>
    <x v="2"/>
    <s v="Fully Meets"/>
    <n v="3"/>
  </r>
  <r>
    <n v="1902"/>
    <s v="Sarahi"/>
    <s v="Raymond"/>
    <d v="2020-09-08T00:00:00"/>
    <d v="2022-09-19T00:00:00"/>
    <n v="24"/>
    <s v="Attrition"/>
    <x v="1"/>
    <s v="Samantha Hester"/>
    <s v="sarahi.raymond@bilearner.com"/>
    <s v="NEL"/>
    <s v="Active"/>
    <x v="0"/>
    <x v="2"/>
    <x v="0"/>
    <x v="2"/>
    <s v="Brother a billion wife watch south."/>
    <x v="2"/>
    <s v="Engineers"/>
    <d v="1952-02-11T00:00:00"/>
    <n v="73.858333333333334"/>
    <x v="2"/>
    <s v="MA"/>
    <s v="Project Manager"/>
    <x v="1"/>
    <n v="86441"/>
    <x v="3"/>
    <x v="0"/>
    <s v="Fully Meets"/>
    <n v="3"/>
  </r>
  <r>
    <n v="1903"/>
    <s v="Taylor"/>
    <s v="Wiggins"/>
    <d v="2020-12-14T00:00:00"/>
    <d v="2021-12-07T00:00:00"/>
    <n v="11"/>
    <s v="Attrition"/>
    <x v="1"/>
    <s v="Roger Lynch"/>
    <s v="taylor.wiggins@bilearner.com"/>
    <s v="PL"/>
    <s v="Active"/>
    <x v="2"/>
    <x v="1"/>
    <x v="2"/>
    <x v="1"/>
    <s v="Can ahead cell in most generation reduce."/>
    <x v="2"/>
    <s v="Field Operations"/>
    <d v="1960-04-11T00:00:00"/>
    <n v="65.691666666666663"/>
    <x v="1"/>
    <s v="MA"/>
    <s v="Foreman"/>
    <x v="0"/>
    <n v="39875"/>
    <x v="4"/>
    <x v="0"/>
    <s v="Fully Meets"/>
    <n v="3"/>
  </r>
  <r>
    <n v="1911"/>
    <s v="Kael"/>
    <s v="Fisher"/>
    <d v="2021-01-24T00:00:00"/>
    <d v="2022-01-27T00:00:00"/>
    <n v="12"/>
    <s v="Attrition"/>
    <x v="1"/>
    <s v="Angela Bailey"/>
    <s v="kael.fisher@bilearner.com"/>
    <s v="WBL"/>
    <s v="Voluntarily Terminated"/>
    <x v="2"/>
    <x v="0"/>
    <x v="0"/>
    <x v="1"/>
    <s v="Human box wish natural student staff."/>
    <x v="2"/>
    <s v="Wireline Construction"/>
    <d v="1991-06-12T00:00:00"/>
    <n v="34.522222222222226"/>
    <x v="4"/>
    <s v="MA"/>
    <s v="Laborer"/>
    <x v="0"/>
    <n v="36064"/>
    <x v="1"/>
    <x v="0"/>
    <s v="Fully Meets"/>
    <n v="3"/>
  </r>
  <r>
    <n v="1912"/>
    <s v="Erica"/>
    <s v="French"/>
    <d v="2020-03-06T00:00:00"/>
    <d v="2021-03-06T00:00:00"/>
    <n v="12"/>
    <s v="Attrition"/>
    <x v="2"/>
    <s v="Brett Sims"/>
    <s v="erica.french@bilearner.com"/>
    <s v="TNS"/>
    <s v="Active"/>
    <x v="2"/>
    <x v="0"/>
    <x v="0"/>
    <x v="2"/>
    <s v="Here relationship possible purpose instead."/>
    <x v="2"/>
    <s v="Engineers"/>
    <d v="1987-10-16T00:00:00"/>
    <n v="38.177777777777777"/>
    <x v="4"/>
    <s v="MA"/>
    <s v="Engineer"/>
    <x v="0"/>
    <n v="7544"/>
    <x v="2"/>
    <x v="2"/>
    <s v="Fully Meets"/>
    <n v="3"/>
  </r>
  <r>
    <n v="1913"/>
    <s v="Damaris"/>
    <s v="Oneal"/>
    <d v="2022-11-19T00:00:00"/>
    <d v="2023-02-15T00:00:00"/>
    <n v="2"/>
    <s v="Attrition"/>
    <x v="2"/>
    <s v="Natalie Johnson"/>
    <s v="damaris.oneal@bilearner.com"/>
    <s v="PYZ"/>
    <s v="Voluntarily Terminated"/>
    <x v="0"/>
    <x v="0"/>
    <x v="1"/>
    <x v="0"/>
    <s v="Fine many herself field method draw learn."/>
    <x v="2"/>
    <s v="General - Con"/>
    <d v="1972-07-26T00:00:00"/>
    <n v="53.4"/>
    <x v="5"/>
    <s v="MA"/>
    <s v="Lineman"/>
    <x v="1"/>
    <n v="70057"/>
    <x v="1"/>
    <x v="2"/>
    <s v="Fully Meets"/>
    <n v="3"/>
  </r>
  <r>
    <n v="1914"/>
    <s v="Rebecca"/>
    <s v="Craig"/>
    <d v="2019-03-15T00:00:00"/>
    <d v="2019-10-02T00:00:00"/>
    <n v="6"/>
    <s v="Attrition"/>
    <x v="2"/>
    <s v="Deanna Freeman"/>
    <s v="rebecca.craig@bilearner.com"/>
    <s v="WBL"/>
    <s v="Voluntarily Terminated"/>
    <x v="2"/>
    <x v="0"/>
    <x v="1"/>
    <x v="1"/>
    <s v="Scene receive customer way medical way itself."/>
    <x v="2"/>
    <s v="Engineers"/>
    <d v="1981-04-04T00:00:00"/>
    <n v="44.711111111111109"/>
    <x v="3"/>
    <s v="MA"/>
    <s v="Project Manager"/>
    <x v="0"/>
    <n v="34085"/>
    <x v="3"/>
    <x v="2"/>
    <s v="Fully Meets"/>
    <n v="3"/>
  </r>
  <r>
    <n v="1915"/>
    <s v="Carley"/>
    <s v="Waters"/>
    <d v="2023-05-11T00:00:00"/>
    <d v="2023-07-05T00:00:00"/>
    <n v="1"/>
    <s v="Attrition"/>
    <x v="2"/>
    <s v="Mary Todd"/>
    <s v="carley.waters@bilearner.com"/>
    <s v="NEL"/>
    <s v="Leave of Absence"/>
    <x v="2"/>
    <x v="0"/>
    <x v="0"/>
    <x v="3"/>
    <s v="Rate pick despite too happy."/>
    <x v="2"/>
    <s v="General - Con"/>
    <d v="1946-07-23T00:00:00"/>
    <n v="79.408333333333331"/>
    <x v="2"/>
    <s v="MA"/>
    <s v="Laborer"/>
    <x v="0"/>
    <n v="25099"/>
    <x v="2"/>
    <x v="0"/>
    <s v="Fully Meets"/>
    <n v="3"/>
  </r>
  <r>
    <n v="1916"/>
    <s v="Kadyn"/>
    <s v="Harrison"/>
    <d v="2022-02-05T00:00:00"/>
    <d v="2023-02-07T00:00:00"/>
    <n v="12"/>
    <s v="Attrition"/>
    <x v="2"/>
    <s v="Kevin Perkins"/>
    <s v="kadyn.harrison@bilearner.com"/>
    <s v="PL"/>
    <s v="Leave of Absence"/>
    <x v="0"/>
    <x v="2"/>
    <x v="1"/>
    <x v="0"/>
    <s v="Shake hold standard team seat word."/>
    <x v="2"/>
    <s v="General - Con"/>
    <d v="1963-09-25T00:00:00"/>
    <n v="62.236111111111114"/>
    <x v="1"/>
    <s v="MA"/>
    <s v="Technician"/>
    <x v="1"/>
    <n v="86671"/>
    <x v="3"/>
    <x v="0"/>
    <s v="Fully Meets"/>
    <n v="3"/>
  </r>
  <r>
    <n v="1918"/>
    <s v="Callum"/>
    <s v="Blair"/>
    <d v="2023-01-09T00:00:00"/>
    <d v="2023-03-14T00:00:00"/>
    <n v="2"/>
    <s v="Attrition"/>
    <x v="1"/>
    <s v="Kayla Shelton"/>
    <s v="callum.blair@bilearner.com"/>
    <s v="MSC"/>
    <s v="Active"/>
    <x v="1"/>
    <x v="0"/>
    <x v="0"/>
    <x v="0"/>
    <s v="Talk beyond year seven."/>
    <x v="2"/>
    <s v="Field Operations"/>
    <d v="1990-09-12T00:00:00"/>
    <n v="35.272222222222226"/>
    <x v="4"/>
    <s v="MA"/>
    <s v="Supervisor"/>
    <x v="0"/>
    <n v="36065"/>
    <x v="4"/>
    <x v="3"/>
    <s v="Fully Meets"/>
    <n v="3"/>
  </r>
  <r>
    <n v="1919"/>
    <s v="Emilie"/>
    <s v="Donaldson"/>
    <d v="2022-05-01T00:00:00"/>
    <d v="2022-11-21T00:00:00"/>
    <n v="6"/>
    <s v="Attrition"/>
    <x v="1"/>
    <s v="Dylan Foster"/>
    <s v="emilie.donaldson@bilearner.com"/>
    <s v="TNS"/>
    <s v="Voluntarily Terminated"/>
    <x v="1"/>
    <x v="2"/>
    <x v="1"/>
    <x v="0"/>
    <s v="Man mean daughter best quite guess."/>
    <x v="2"/>
    <s v="Shop (Fleet)"/>
    <d v="1990-08-15T00:00:00"/>
    <n v="35.347222222222221"/>
    <x v="4"/>
    <s v="MA"/>
    <s v="Shop"/>
    <x v="0"/>
    <n v="7972"/>
    <x v="3"/>
    <x v="1"/>
    <s v="Fully Meets"/>
    <n v="3"/>
  </r>
  <r>
    <n v="1920"/>
    <s v="Darius"/>
    <s v="Duke"/>
    <d v="2021-01-26T00:00:00"/>
    <d v="2021-08-06T00:00:00"/>
    <n v="6"/>
    <s v="Attrition"/>
    <x v="1"/>
    <s v="Mary Morgan"/>
    <s v="darius.duke@bilearner.com"/>
    <s v="PYZ"/>
    <s v="Voluntarily Terminated"/>
    <x v="0"/>
    <x v="0"/>
    <x v="1"/>
    <x v="2"/>
    <s v="Avoid song interview them class."/>
    <x v="2"/>
    <s v="Field Operations"/>
    <d v="1948-08-03T00:00:00"/>
    <n v="77.38055555555556"/>
    <x v="2"/>
    <s v="MA"/>
    <s v="Tower Hand"/>
    <x v="0"/>
    <n v="81226"/>
    <x v="0"/>
    <x v="1"/>
    <s v="Fully Meets"/>
    <n v="3"/>
  </r>
  <r>
    <n v="1921"/>
    <s v="Kenya"/>
    <s v="Decker"/>
    <d v="2021-09-06T00:00:00"/>
    <d v="2023-07-02T00:00:00"/>
    <n v="21"/>
    <s v="Attrition"/>
    <x v="1"/>
    <s v="Danny Howard"/>
    <s v="kenya.decker@bilearner.com"/>
    <s v="WBL"/>
    <s v="Active"/>
    <x v="1"/>
    <x v="1"/>
    <x v="1"/>
    <x v="3"/>
    <s v="Member space player."/>
    <x v="2"/>
    <s v="Engineers"/>
    <d v="1994-07-27T00:00:00"/>
    <n v="31.397222222222222"/>
    <x v="4"/>
    <s v="MA"/>
    <s v="Engineer"/>
    <x v="1"/>
    <n v="10345"/>
    <x v="3"/>
    <x v="2"/>
    <s v="Fully Meets"/>
    <n v="3"/>
  </r>
  <r>
    <n v="1923"/>
    <s v="Giana"/>
    <s v="Roach"/>
    <d v="2023-03-31T00:00:00"/>
    <d v="2023-04-30T00:00:00"/>
    <n v="0"/>
    <s v="Attrition"/>
    <x v="1"/>
    <s v="John Adams"/>
    <s v="giana.roach@bilearner.com"/>
    <s v="PL"/>
    <s v="Active"/>
    <x v="0"/>
    <x v="0"/>
    <x v="1"/>
    <x v="0"/>
    <s v="Officer thus service."/>
    <x v="2"/>
    <s v="People Services"/>
    <d v="1966-11-05T00:00:00"/>
    <n v="59.125"/>
    <x v="5"/>
    <s v="MA"/>
    <s v="Director"/>
    <x v="0"/>
    <n v="46757"/>
    <x v="3"/>
    <x v="1"/>
    <s v="Fully Meets"/>
    <n v="3"/>
  </r>
  <r>
    <n v="1924"/>
    <s v="Teagan"/>
    <s v="Swanson"/>
    <d v="2023-05-16T00:00:00"/>
    <d v="2023-05-29T00:00:00"/>
    <n v="0"/>
    <s v="Attrition"/>
    <x v="1"/>
    <s v="Derek Thompson"/>
    <s v="teagan.swanson@bilearner.com"/>
    <s v="BPC"/>
    <s v="Active"/>
    <x v="2"/>
    <x v="0"/>
    <x v="1"/>
    <x v="3"/>
    <s v="More sure call best."/>
    <x v="2"/>
    <s v="Field Operations"/>
    <d v="1994-11-29T00:00:00"/>
    <n v="31.058333333333334"/>
    <x v="4"/>
    <s v="MA"/>
    <s v="Foreman"/>
    <x v="0"/>
    <n v="53602"/>
    <x v="0"/>
    <x v="2"/>
    <s v="Fully Meets"/>
    <n v="3"/>
  </r>
  <r>
    <n v="1925"/>
    <s v="Jerome"/>
    <s v="Fischer"/>
    <d v="2023-04-29T00:00:00"/>
    <d v="2023-07-07T00:00:00"/>
    <n v="2"/>
    <s v="Attrition"/>
    <x v="1"/>
    <s v="Jason Kelly"/>
    <s v="jerome.fischer@bilearner.com"/>
    <s v="CCDR"/>
    <s v="Active"/>
    <x v="1"/>
    <x v="0"/>
    <x v="1"/>
    <x v="3"/>
    <s v="Gun better when. Ok suddenly certain seat."/>
    <x v="2"/>
    <s v="Splicing"/>
    <d v="1980-02-13T00:00:00"/>
    <n v="45.852777777777774"/>
    <x v="3"/>
    <s v="MA"/>
    <s v="Laborer"/>
    <x v="1"/>
    <n v="91520"/>
    <x v="3"/>
    <x v="0"/>
    <s v="Fully Meets"/>
    <n v="3"/>
  </r>
  <r>
    <n v="1927"/>
    <s v="Turner"/>
    <s v="Bradley"/>
    <d v="2022-11-03T00:00:00"/>
    <d v="2023-04-02T00:00:00"/>
    <n v="4"/>
    <s v="Attrition"/>
    <x v="1"/>
    <s v="Jeffrey Peters"/>
    <s v="turner.bradley@bilearner.com"/>
    <s v="EW"/>
    <s v="Active"/>
    <x v="0"/>
    <x v="1"/>
    <x v="1"/>
    <x v="0"/>
    <s v="Explain put must."/>
    <x v="2"/>
    <s v="Field Operations"/>
    <d v="1976-04-06T00:00:00"/>
    <n v="49.705555555555556"/>
    <x v="3"/>
    <s v="MA"/>
    <s v="Technician"/>
    <x v="1"/>
    <n v="4497"/>
    <x v="0"/>
    <x v="2"/>
    <s v="Fully Meets"/>
    <n v="3"/>
  </r>
  <r>
    <n v="1932"/>
    <s v="John"/>
    <s v="Smith"/>
    <d v="2019-12-24T00:00:00"/>
    <d v="2022-06-12T00:00:00"/>
    <n v="29"/>
    <s v="Attrition"/>
    <x v="24"/>
    <s v="Emily Gaines"/>
    <s v="john.smith@bilearner.com"/>
    <s v="BPC"/>
    <s v="Active"/>
    <x v="0"/>
    <x v="2"/>
    <x v="0"/>
    <x v="3"/>
    <s v="Ok glass media learn grow."/>
    <x v="0"/>
    <s v="General - Sga"/>
    <d v="1977-08-16T00:00:00"/>
    <n v="48.344444444444441"/>
    <x v="3"/>
    <s v="MA"/>
    <s v="Project Manager"/>
    <x v="1"/>
    <n v="1886"/>
    <x v="3"/>
    <x v="1"/>
    <s v="Fully Meets"/>
    <n v="3"/>
  </r>
  <r>
    <n v="1934"/>
    <s v="Donysha"/>
    <s v="Kampew"/>
    <d v="2019-06-25T00:00:00"/>
    <d v="2020-10-04T00:00:00"/>
    <n v="15"/>
    <s v="Attrition"/>
    <x v="24"/>
    <s v="Steve Grant"/>
    <s v="donysha.kampew@bilearner.com"/>
    <s v="WBL"/>
    <s v="Voluntarily Terminated"/>
    <x v="1"/>
    <x v="0"/>
    <x v="1"/>
    <x v="3"/>
    <s v="Baby still now positive traditional head while."/>
    <x v="0"/>
    <s v="General - Eng"/>
    <d v="1991-09-29T00:00:00"/>
    <n v="34.225000000000001"/>
    <x v="4"/>
    <s v="PA"/>
    <s v="Supervisor"/>
    <x v="0"/>
    <n v="19444"/>
    <x v="3"/>
    <x v="1"/>
    <s v="Fully Meets"/>
    <n v="3"/>
  </r>
  <r>
    <n v="1937"/>
    <s v="Maryjane"/>
    <s v="Choi"/>
    <d v="2022-03-30T00:00:00"/>
    <d v="2023-01-30T00:00:00"/>
    <n v="10"/>
    <s v="Attrition"/>
    <x v="2"/>
    <s v="Kayla Peterson"/>
    <s v="maryjane.choi@bilearner.com"/>
    <s v="CCDR"/>
    <s v="Voluntarily Terminated"/>
    <x v="0"/>
    <x v="2"/>
    <x v="0"/>
    <x v="0"/>
    <s v="Decide prevent town important front."/>
    <x v="0"/>
    <s v="Engineers"/>
    <d v="1957-03-25T00:00:00"/>
    <n v="68.736111111111114"/>
    <x v="1"/>
    <s v="PA"/>
    <s v="Technician"/>
    <x v="0"/>
    <n v="34825"/>
    <x v="2"/>
    <x v="3"/>
    <s v="Fully Meets"/>
    <n v="3"/>
  </r>
  <r>
    <n v="1942"/>
    <s v="Jett"/>
    <s v="Kent"/>
    <d v="2019-07-30T00:00:00"/>
    <d v="2022-11-09T00:00:00"/>
    <n v="39"/>
    <s v="Attrition"/>
    <x v="2"/>
    <s v="William Thompson"/>
    <s v="jett.kent@bilearner.com"/>
    <s v="TNS"/>
    <s v="Voluntarily Terminated"/>
    <x v="2"/>
    <x v="2"/>
    <x v="2"/>
    <x v="2"/>
    <s v="Sense station management factor."/>
    <x v="0"/>
    <s v="Wireline Construction"/>
    <d v="1964-02-11T00:00:00"/>
    <n v="61.858333333333334"/>
    <x v="1"/>
    <s v="MA"/>
    <s v="Laborer"/>
    <x v="0"/>
    <n v="37830"/>
    <x v="3"/>
    <x v="1"/>
    <s v="Fully Meets"/>
    <n v="3"/>
  </r>
  <r>
    <n v="1943"/>
    <s v="Zander"/>
    <s v="Aguilar"/>
    <d v="2022-05-08T00:00:00"/>
    <d v="2022-11-17T00:00:00"/>
    <n v="6"/>
    <s v="Attrition"/>
    <x v="2"/>
    <s v="Timothy Wheeler"/>
    <s v="zander.aguilar@bilearner.com"/>
    <s v="PYZ"/>
    <s v="Voluntarily Terminated"/>
    <x v="1"/>
    <x v="2"/>
    <x v="2"/>
    <x v="2"/>
    <s v="Table try place week."/>
    <x v="0"/>
    <s v="Shop (Fleet)"/>
    <d v="1956-03-23T00:00:00"/>
    <n v="69.74166666666666"/>
    <x v="1"/>
    <s v="PA"/>
    <s v="Mechanic"/>
    <x v="0"/>
    <n v="34057"/>
    <x v="1"/>
    <x v="1"/>
    <s v="Fully Meets"/>
    <n v="3"/>
  </r>
  <r>
    <n v="1945"/>
    <s v="Jaxson"/>
    <s v="Brady"/>
    <d v="2019-03-28T00:00:00"/>
    <d v="2022-12-10T00:00:00"/>
    <n v="44"/>
    <s v="Attrition"/>
    <x v="24"/>
    <s v="Christopher Murray DDS"/>
    <s v="jaxson.brady@bilearner.com"/>
    <s v="TNS"/>
    <s v="Voluntarily Terminated"/>
    <x v="0"/>
    <x v="2"/>
    <x v="0"/>
    <x v="1"/>
    <s v="Team brother social realize town."/>
    <x v="0"/>
    <s v="Engineers"/>
    <d v="1977-02-17T00:00:00"/>
    <n v="48.841666666666669"/>
    <x v="3"/>
    <s v="MA"/>
    <s v="Engineer"/>
    <x v="0"/>
    <n v="36863"/>
    <x v="1"/>
    <x v="2"/>
    <s v="Fully Meets"/>
    <n v="3"/>
  </r>
  <r>
    <n v="1948"/>
    <s v="Skyla"/>
    <s v="Lambert"/>
    <d v="2022-07-02T00:00:00"/>
    <d v="2022-08-09T00:00:00"/>
    <n v="1"/>
    <s v="Attrition"/>
    <x v="2"/>
    <s v="Teresa Williamson"/>
    <s v="skyla.lambert@bilearner.com"/>
    <s v="TNS"/>
    <s v="Voluntarily Terminated"/>
    <x v="2"/>
    <x v="0"/>
    <x v="0"/>
    <x v="2"/>
    <s v="Step loss place continue inside."/>
    <x v="0"/>
    <s v="Splicing"/>
    <d v="1963-12-08T00:00:00"/>
    <n v="62.033333333333331"/>
    <x v="1"/>
    <s v="PA"/>
    <s v="Splicer"/>
    <x v="0"/>
    <n v="46619"/>
    <x v="4"/>
    <x v="2"/>
    <s v="Fully Meets"/>
    <n v="3"/>
  </r>
  <r>
    <n v="1950"/>
    <s v="Lilliana"/>
    <s v="Walker"/>
    <d v="2023-07-21T00:00:00"/>
    <d v="2023-07-21T00:00:00"/>
    <n v="0"/>
    <s v="Attrition"/>
    <x v="2"/>
    <s v="Stephanie Anderson"/>
    <s v="lilliana.walker@bilearner.com"/>
    <s v="TNS"/>
    <s v="Voluntarily Terminated"/>
    <x v="1"/>
    <x v="1"/>
    <x v="0"/>
    <x v="0"/>
    <s v="Long before return human peace century team."/>
    <x v="2"/>
    <s v="Splicing"/>
    <d v="1958-03-24T00:00:00"/>
    <n v="67.738888888888894"/>
    <x v="1"/>
    <s v="PA"/>
    <s v="Splicer"/>
    <x v="0"/>
    <n v="30495"/>
    <x v="2"/>
    <x v="2"/>
    <s v="Fully Meets"/>
    <n v="3"/>
  </r>
  <r>
    <n v="1951"/>
    <s v="Lindsay"/>
    <s v="Copeland"/>
    <d v="2020-08-26T00:00:00"/>
    <d v="2021-05-30T00:00:00"/>
    <n v="9"/>
    <s v="Attrition"/>
    <x v="24"/>
    <s v="Jeffery Snyder"/>
    <s v="lindsay.copeland@bilearner.com"/>
    <s v="SVG"/>
    <s v="Voluntarily Terminated"/>
    <x v="0"/>
    <x v="2"/>
    <x v="0"/>
    <x v="3"/>
    <s v="Final send three."/>
    <x v="0"/>
    <s v="Aerial"/>
    <d v="1960-10-09T00:00:00"/>
    <n v="65.197222222222223"/>
    <x v="1"/>
    <s v="MA"/>
    <s v="Foreman"/>
    <x v="0"/>
    <n v="32929"/>
    <x v="2"/>
    <x v="2"/>
    <s v="Fully Meets"/>
    <n v="3"/>
  </r>
  <r>
    <n v="1953"/>
    <s v="Barbara"/>
    <s v="Sutwell"/>
    <d v="2023-04-06T00:00:00"/>
    <d v="2023-05-24T00:00:00"/>
    <n v="1"/>
    <s v="Attrition"/>
    <x v="1"/>
    <s v="Jeffrey Murphy"/>
    <s v="barbara.sutwell@bilearner.com"/>
    <s v="PL"/>
    <s v="Active"/>
    <x v="0"/>
    <x v="0"/>
    <x v="1"/>
    <x v="2"/>
    <s v="Any adult enter these less."/>
    <x v="2"/>
    <s v="Finance &amp; Accounting"/>
    <d v="1976-02-20T00:00:00"/>
    <n v="49.833333333333336"/>
    <x v="3"/>
    <s v="MA"/>
    <s v="Cfo"/>
    <x v="0"/>
    <n v="2718"/>
    <x v="2"/>
    <x v="0"/>
    <s v="Fully Meets"/>
    <n v="3"/>
  </r>
  <r>
    <n v="1954"/>
    <s v="Lenora"/>
    <s v="Tejeda"/>
    <d v="2019-02-18T00:00:00"/>
    <d v="2022-10-31T00:00:00"/>
    <n v="44"/>
    <s v="Attrition"/>
    <x v="2"/>
    <s v="Heather Riley"/>
    <s v="lenora.tejeda@bilearner.com"/>
    <s v="SVG"/>
    <s v="Voluntarily Terminated"/>
    <x v="2"/>
    <x v="1"/>
    <x v="0"/>
    <x v="3"/>
    <s v="Learn yes material management Mr vote."/>
    <x v="2"/>
    <s v="Finance &amp; Accounting"/>
    <d v="1968-07-22T00:00:00"/>
    <n v="57.411111111111111"/>
    <x v="5"/>
    <s v="MA"/>
    <s v="Administration"/>
    <x v="0"/>
    <n v="2129"/>
    <x v="3"/>
    <x v="0"/>
    <s v="Fully Meets"/>
    <n v="3"/>
  </r>
  <r>
    <n v="1957"/>
    <s v="Melisa"/>
    <s v="Gerke"/>
    <d v="2019-05-13T00:00:00"/>
    <d v="2022-05-30T00:00:00"/>
    <n v="36"/>
    <s v="Attrition"/>
    <x v="1"/>
    <s v="Jimmy Cox"/>
    <s v="melisa.gerke@bilearner.com"/>
    <s v="TNS"/>
    <s v="Voluntarily Terminated"/>
    <x v="2"/>
    <x v="1"/>
    <x v="1"/>
    <x v="2"/>
    <s v="Prove do voice ten likely do."/>
    <x v="2"/>
    <s v="Field Operations"/>
    <d v="1975-02-15T00:00:00"/>
    <n v="50.847222222222221"/>
    <x v="5"/>
    <s v="MA"/>
    <s v="Manager"/>
    <x v="0"/>
    <n v="2330"/>
    <x v="2"/>
    <x v="1"/>
    <s v="Fully Meets"/>
    <n v="3"/>
  </r>
  <r>
    <n v="1959"/>
    <s v="Kamrin"/>
    <s v="Sander"/>
    <d v="2022-04-01T00:00:00"/>
    <d v="2022-04-28T00:00:00"/>
    <n v="0"/>
    <s v="Attrition"/>
    <x v="1"/>
    <s v="Kirsten Patel"/>
    <s v="kamrin.sander@bilearner.com"/>
    <s v="CCDR"/>
    <s v="Active"/>
    <x v="2"/>
    <x v="0"/>
    <x v="0"/>
    <x v="3"/>
    <s v="Nation fight role according team candidate."/>
    <x v="2"/>
    <s v="Project Management - Con"/>
    <d v="1989-08-02T00:00:00"/>
    <n v="36.383333333333333"/>
    <x v="4"/>
    <s v="MA"/>
    <s v="Coordinator"/>
    <x v="0"/>
    <n v="2154"/>
    <x v="2"/>
    <x v="2"/>
    <s v="Fully Meets"/>
    <n v="3"/>
  </r>
  <r>
    <n v="1961"/>
    <s v="Nina"/>
    <s v="Panjwani"/>
    <d v="2018-10-11T00:00:00"/>
    <d v="2022-05-04T00:00:00"/>
    <n v="42"/>
    <s v="Attrition"/>
    <x v="1"/>
    <s v="Matthew Hawkins"/>
    <s v="nina.panjwani@bilearner.com"/>
    <s v="TNS"/>
    <s v="Voluntarily Terminated"/>
    <x v="2"/>
    <x v="2"/>
    <x v="1"/>
    <x v="3"/>
    <s v="Trip letter possible institution nothing."/>
    <x v="2"/>
    <s v="General - Eng"/>
    <d v="1945-07-17T00:00:00"/>
    <n v="80.424999999999997"/>
    <x v="0"/>
    <s v="MA"/>
    <s v="Drafter"/>
    <x v="0"/>
    <n v="2351"/>
    <x v="4"/>
    <x v="2"/>
    <s v="Fully Meets"/>
    <n v="3"/>
  </r>
  <r>
    <n v="1962"/>
    <s v="Megan"/>
    <s v="Faller"/>
    <d v="2023-06-25T00:00:00"/>
    <d v="2023-07-25T00:00:00"/>
    <n v="0"/>
    <s v="Attrition"/>
    <x v="2"/>
    <s v="Susan Gilbert"/>
    <s v="megan.faller@bilearner.com"/>
    <s v="CCDR"/>
    <s v="Active"/>
    <x v="1"/>
    <x v="1"/>
    <x v="2"/>
    <x v="0"/>
    <s v="It likely program stay product."/>
    <x v="2"/>
    <s v="General - Con"/>
    <d v="1951-02-18T00:00:00"/>
    <n v="74.838888888888889"/>
    <x v="2"/>
    <s v="MA"/>
    <s v="Clerk"/>
    <x v="0"/>
    <n v="1824"/>
    <x v="3"/>
    <x v="0"/>
    <s v="Fully Meets"/>
    <n v="3"/>
  </r>
  <r>
    <n v="1963"/>
    <s v="Judy"/>
    <s v="Jung"/>
    <d v="2020-09-14T00:00:00"/>
    <d v="2021-08-31T00:00:00"/>
    <n v="11"/>
    <s v="Attrition"/>
    <x v="1"/>
    <s v="Tiffany Baker"/>
    <s v="judy.jung@bilearner.com"/>
    <s v="CCDR"/>
    <s v="Voluntarily Terminated"/>
    <x v="1"/>
    <x v="0"/>
    <x v="1"/>
    <x v="1"/>
    <s v="Expert wrong space Mrs popular kitchen small."/>
    <x v="2"/>
    <s v="General - Con"/>
    <d v="1972-05-08T00:00:00"/>
    <n v="53.616666666666667"/>
    <x v="5"/>
    <s v="MA"/>
    <s v="Technician"/>
    <x v="0"/>
    <n v="2446"/>
    <x v="3"/>
    <x v="2"/>
    <s v="Fully Meets"/>
    <n v="3"/>
  </r>
  <r>
    <n v="1964"/>
    <s v="April"/>
    <s v="Evensen"/>
    <d v="2022-12-20T00:00:00"/>
    <d v="2023-03-11T00:00:00"/>
    <n v="2"/>
    <s v="Attrition"/>
    <x v="1"/>
    <s v="Ashley Wagner"/>
    <s v="april.evensen@bilearner.com"/>
    <s v="EW"/>
    <s v="Terminated for Cause"/>
    <x v="2"/>
    <x v="0"/>
    <x v="2"/>
    <x v="3"/>
    <s v="War good your trial second black sit."/>
    <x v="2"/>
    <s v="Executive"/>
    <d v="1969-03-27T00:00:00"/>
    <n v="56.730555555555554"/>
    <x v="5"/>
    <s v="MA"/>
    <s v="Manager"/>
    <x v="0"/>
    <n v="2458"/>
    <x v="3"/>
    <x v="2"/>
    <s v="Fully Meets"/>
    <n v="3"/>
  </r>
  <r>
    <n v="1969"/>
    <s v="Allison"/>
    <s v="Lydon"/>
    <d v="2021-01-17T00:00:00"/>
    <d v="2021-06-08T00:00:00"/>
    <n v="4"/>
    <s v="Attrition"/>
    <x v="1"/>
    <s v="Derek Vargas"/>
    <s v="allison.lydon@bilearner.com"/>
    <s v="MSC"/>
    <s v="Leave of Absence"/>
    <x v="0"/>
    <x v="2"/>
    <x v="2"/>
    <x v="2"/>
    <s v="Indicate mother account loss really past."/>
    <x v="2"/>
    <s v="General - Con"/>
    <d v="1975-02-10T00:00:00"/>
    <n v="50.861111111111114"/>
    <x v="5"/>
    <s v="MA"/>
    <s v="Foreman"/>
    <x v="0"/>
    <n v="2122"/>
    <x v="1"/>
    <x v="3"/>
    <s v="Fully Meets"/>
    <n v="3"/>
  </r>
  <r>
    <n v="1970"/>
    <s v="Trina"/>
    <s v="Alagbe"/>
    <d v="2022-04-21T00:00:00"/>
    <d v="2022-04-21T00:00:00"/>
    <n v="0"/>
    <s v="Attrition"/>
    <x v="1"/>
    <s v="Mark Bradley"/>
    <s v="trina.alagbe@bilearner.com"/>
    <s v="PYZ"/>
    <s v="Active"/>
    <x v="2"/>
    <x v="1"/>
    <x v="0"/>
    <x v="2"/>
    <s v="Push must right."/>
    <x v="2"/>
    <s v="Field Operations"/>
    <d v="1952-04-17T00:00:00"/>
    <n v="73.674999999999997"/>
    <x v="2"/>
    <s v="MA"/>
    <s v="Foreman"/>
    <x v="0"/>
    <n v="1886"/>
    <x v="3"/>
    <x v="3"/>
    <s v="Fully Meets"/>
    <n v="3"/>
  </r>
  <r>
    <n v="1971"/>
    <s v="Betsy"/>
    <s v="Bondwell"/>
    <d v="2018-09-15T00:00:00"/>
    <d v="2023-07-14T00:00:00"/>
    <n v="57"/>
    <s v="Attrition"/>
    <x v="2"/>
    <s v="Christopher Rodriguez"/>
    <s v="betsy.bondwell@bilearner.com"/>
    <s v="MSC"/>
    <s v="Voluntarily Terminated"/>
    <x v="2"/>
    <x v="1"/>
    <x v="1"/>
    <x v="3"/>
    <s v="Glass minute shake food determine deep."/>
    <x v="2"/>
    <s v="General - Con"/>
    <d v="1994-02-10T00:00:00"/>
    <n v="31.861111111111111"/>
    <x v="4"/>
    <s v="MA"/>
    <s v="Lineman"/>
    <x v="0"/>
    <n v="2210"/>
    <x v="3"/>
    <x v="0"/>
    <s v="Fully Meets"/>
    <n v="3"/>
  </r>
  <r>
    <n v="1972"/>
    <s v="Joe"/>
    <s v="Smith"/>
    <d v="2021-12-04T00:00:00"/>
    <d v="2022-01-07T00:00:00"/>
    <n v="1"/>
    <s v="Attrition"/>
    <x v="2"/>
    <s v="Caroline Little"/>
    <s v="joe.smith@bilearner.com"/>
    <s v="EW"/>
    <s v="Active"/>
    <x v="1"/>
    <x v="2"/>
    <x v="0"/>
    <x v="0"/>
    <s v="Its card benefit dream bring."/>
    <x v="2"/>
    <s v="Field Operations"/>
    <d v="1996-01-23T00:00:00"/>
    <n v="29.908333333333335"/>
    <x v="6"/>
    <s v="MA"/>
    <s v="Laborer"/>
    <x v="1"/>
    <n v="2045"/>
    <x v="2"/>
    <x v="3"/>
    <s v="Fully Meets"/>
    <n v="3"/>
  </r>
  <r>
    <n v="1977"/>
    <s v="Paxton"/>
    <s v="Clarke"/>
    <d v="2022-12-26T00:00:00"/>
    <d v="2023-07-04T00:00:00"/>
    <n v="6"/>
    <s v="Attrition"/>
    <x v="1"/>
    <s v="Ashley Williams"/>
    <s v="paxton.clarke@bilearner.com"/>
    <s v="MSC"/>
    <s v="Voluntarily Terminated"/>
    <x v="1"/>
    <x v="0"/>
    <x v="1"/>
    <x v="3"/>
    <s v="Before room than city she."/>
    <x v="2"/>
    <s v="Field Operations"/>
    <d v="1952-09-22T00:00:00"/>
    <n v="73.24444444444444"/>
    <x v="2"/>
    <s v="MA"/>
    <s v="Technician"/>
    <x v="0"/>
    <n v="4549"/>
    <x v="1"/>
    <x v="3"/>
    <s v="Fully Meets"/>
    <n v="3"/>
  </r>
  <r>
    <n v="1978"/>
    <s v="Lillian"/>
    <s v="Hines"/>
    <d v="2021-10-05T00:00:00"/>
    <d v="2023-07-02T00:00:00"/>
    <n v="20"/>
    <s v="Attrition"/>
    <x v="1"/>
    <s v="James Foster"/>
    <s v="lillian.hines@bilearner.com"/>
    <s v="TNS"/>
    <s v="Voluntarily Terminated"/>
    <x v="0"/>
    <x v="0"/>
    <x v="2"/>
    <x v="3"/>
    <s v="Economy choice authority responsibility."/>
    <x v="2"/>
    <s v="Finance &amp; Accounting"/>
    <d v="1976-12-22T00:00:00"/>
    <n v="48.994444444444447"/>
    <x v="3"/>
    <s v="MA"/>
    <s v="Administration"/>
    <x v="0"/>
    <n v="61287"/>
    <x v="3"/>
    <x v="0"/>
    <s v="Fully Meets"/>
    <n v="3"/>
  </r>
  <r>
    <n v="1979"/>
    <s v="Liam"/>
    <s v="Snow"/>
    <d v="2022-09-25T00:00:00"/>
    <d v="2023-03-27T00:00:00"/>
    <n v="6"/>
    <s v="Attrition"/>
    <x v="1"/>
    <s v="Christopher Sanford"/>
    <s v="liam.snow@bilearner.com"/>
    <s v="PYZ"/>
    <s v="Active"/>
    <x v="2"/>
    <x v="0"/>
    <x v="0"/>
    <x v="3"/>
    <s v="Let create wind fast gun heavy cold."/>
    <x v="2"/>
    <s v="Engineers"/>
    <d v="1972-03-25T00:00:00"/>
    <n v="53.736111111111114"/>
    <x v="5"/>
    <s v="MA"/>
    <s v="Engineer"/>
    <x v="0"/>
    <n v="61958"/>
    <x v="2"/>
    <x v="3"/>
    <s v="Fully Meets"/>
    <n v="3"/>
  </r>
  <r>
    <n v="1981"/>
    <s v="Ayanna"/>
    <s v="Short"/>
    <d v="2021-04-08T00:00:00"/>
    <d v="2023-07-16T00:00:00"/>
    <n v="27"/>
    <s v="Attrition"/>
    <x v="1"/>
    <s v="Amanda Mills"/>
    <s v="ayanna.short@bilearner.com"/>
    <s v="NEL"/>
    <s v="Active"/>
    <x v="1"/>
    <x v="2"/>
    <x v="0"/>
    <x v="0"/>
    <s v="Prevent involve hundred price."/>
    <x v="2"/>
    <s v="General - Con"/>
    <d v="1993-11-14T00:00:00"/>
    <n v="32.1"/>
    <x v="4"/>
    <s v="MA"/>
    <s v="Foreman"/>
    <x v="1"/>
    <n v="19755"/>
    <x v="4"/>
    <x v="0"/>
    <s v="Fully Meets"/>
    <n v="3"/>
  </r>
  <r>
    <n v="1983"/>
    <s v="Ricardo"/>
    <s v="Bruce"/>
    <d v="2020-03-14T00:00:00"/>
    <d v="2022-10-22T00:00:00"/>
    <n v="31"/>
    <s v="Attrition"/>
    <x v="1"/>
    <s v="Daniel Huff"/>
    <s v="ricardo.bruce@bilearner.com"/>
    <s v="BPC"/>
    <s v="Active"/>
    <x v="2"/>
    <x v="1"/>
    <x v="1"/>
    <x v="1"/>
    <s v="Hold left direction. Ahead investment she."/>
    <x v="2"/>
    <s v="General - Con"/>
    <d v="1956-11-26T00:00:00"/>
    <n v="69.066666666666663"/>
    <x v="1"/>
    <s v="MA"/>
    <s v="Laborer"/>
    <x v="0"/>
    <n v="31391"/>
    <x v="2"/>
    <x v="1"/>
    <s v="Fully Meets"/>
    <n v="3"/>
  </r>
  <r>
    <n v="1985"/>
    <s v="Braxton"/>
    <s v="Rojas"/>
    <d v="2023-03-19T00:00:00"/>
    <d v="2023-04-04T00:00:00"/>
    <n v="0"/>
    <s v="Attrition"/>
    <x v="1"/>
    <s v="Hunter Cervantes"/>
    <s v="braxton.rojas@bilearner.com"/>
    <s v="SVG"/>
    <s v="Active"/>
    <x v="1"/>
    <x v="0"/>
    <x v="0"/>
    <x v="1"/>
    <s v="Race least white while real huge."/>
    <x v="2"/>
    <s v="General - Con"/>
    <d v="1963-11-09T00:00:00"/>
    <n v="62.113888888888887"/>
    <x v="1"/>
    <s v="MA"/>
    <s v="Lineman"/>
    <x v="0"/>
    <n v="88359"/>
    <x v="1"/>
    <x v="1"/>
    <s v="Fully Meets"/>
    <n v="3"/>
  </r>
  <r>
    <n v="1988"/>
    <s v="Juliana"/>
    <s v="Dyer"/>
    <d v="2018-11-23T00:00:00"/>
    <d v="2019-08-19T00:00:00"/>
    <n v="8"/>
    <s v="Attrition"/>
    <x v="1"/>
    <s v="Lisa Jones"/>
    <s v="juliana.dyer@bilearner.com"/>
    <s v="TNS"/>
    <s v="Active"/>
    <x v="1"/>
    <x v="2"/>
    <x v="0"/>
    <x v="2"/>
    <s v="Seven president one. Wind education reveal old."/>
    <x v="2"/>
    <s v="Field Operations"/>
    <d v="1989-10-26T00:00:00"/>
    <n v="36.15"/>
    <x v="4"/>
    <s v="MA"/>
    <s v="Laborer"/>
    <x v="0"/>
    <n v="97548"/>
    <x v="4"/>
    <x v="3"/>
    <s v="Fully Meets"/>
    <n v="3"/>
  </r>
  <r>
    <n v="1990"/>
    <s v="Adriana"/>
    <s v="Weber"/>
    <d v="2020-05-16T00:00:00"/>
    <d v="2022-05-18T00:00:00"/>
    <n v="24"/>
    <s v="Attrition"/>
    <x v="2"/>
    <s v="Jacqueline Jackson"/>
    <s v="adriana.weber@bilearner.com"/>
    <s v="BPC"/>
    <s v="Active"/>
    <x v="0"/>
    <x v="1"/>
    <x v="0"/>
    <x v="1"/>
    <s v="To prevent method stand decision."/>
    <x v="2"/>
    <s v="Field Operations"/>
    <d v="1947-09-18T00:00:00"/>
    <n v="78.25555555555556"/>
    <x v="2"/>
    <s v="MA"/>
    <s v="Laborer"/>
    <x v="0"/>
    <n v="46806"/>
    <x v="4"/>
    <x v="0"/>
    <s v="Fully Meets"/>
    <n v="3"/>
  </r>
  <r>
    <n v="1991"/>
    <s v="Lola"/>
    <s v="Hensley"/>
    <d v="2019-06-18T00:00:00"/>
    <d v="2023-07-05T00:00:00"/>
    <n v="48"/>
    <s v="Attrition"/>
    <x v="2"/>
    <s v="Kimberly Fox"/>
    <s v="lola.hensley@bilearner.com"/>
    <s v="CCDR"/>
    <s v="Active"/>
    <x v="1"/>
    <x v="0"/>
    <x v="0"/>
    <x v="0"/>
    <s v="Best candidate this seem soldier summer."/>
    <x v="2"/>
    <s v="General - Con"/>
    <d v="1949-01-01T00:00:00"/>
    <n v="76.969444444444449"/>
    <x v="2"/>
    <s v="MA"/>
    <s v="Technician"/>
    <x v="0"/>
    <n v="67662"/>
    <x v="3"/>
    <x v="2"/>
    <s v="Fully Meets"/>
    <n v="3"/>
  </r>
  <r>
    <n v="1992"/>
    <s v="Shamar"/>
    <s v="Delgado"/>
    <d v="2019-05-20T00:00:00"/>
    <d v="2021-03-30T00:00:00"/>
    <n v="22"/>
    <s v="Attrition"/>
    <x v="2"/>
    <s v="Melissa Welch"/>
    <s v="shamar.delgado@bilearner.com"/>
    <s v="SVG"/>
    <s v="Active"/>
    <x v="1"/>
    <x v="2"/>
    <x v="2"/>
    <x v="0"/>
    <s v="Create who sound worry ground."/>
    <x v="2"/>
    <s v="General - Con"/>
    <d v="1950-02-25T00:00:00"/>
    <n v="75.819444444444443"/>
    <x v="2"/>
    <s v="MA"/>
    <s v="Laborer"/>
    <x v="0"/>
    <n v="74114"/>
    <x v="1"/>
    <x v="0"/>
    <s v="Fully Meets"/>
    <n v="3"/>
  </r>
  <r>
    <n v="1993"/>
    <s v="Emmanuel"/>
    <s v="Huang"/>
    <d v="2020-10-16T00:00:00"/>
    <d v="2021-02-12T00:00:00"/>
    <n v="3"/>
    <s v="Attrition"/>
    <x v="2"/>
    <s v="James Ferguson"/>
    <s v="emmanuel.huang@bilearner.com"/>
    <s v="EW"/>
    <s v="Active"/>
    <x v="0"/>
    <x v="2"/>
    <x v="1"/>
    <x v="3"/>
    <s v="Stuff oil customer fact billion there."/>
    <x v="2"/>
    <s v="Field Operations"/>
    <d v="1972-07-21T00:00:00"/>
    <n v="53.413888888888891"/>
    <x v="5"/>
    <s v="MA"/>
    <s v="Technician"/>
    <x v="0"/>
    <n v="54589"/>
    <x v="0"/>
    <x v="0"/>
    <s v="Fully Meets"/>
    <n v="3"/>
  </r>
  <r>
    <n v="1994"/>
    <s v="Brenna"/>
    <s v="Decker"/>
    <d v="2022-07-01T00:00:00"/>
    <d v="2022-11-03T00:00:00"/>
    <n v="4"/>
    <s v="Attrition"/>
    <x v="2"/>
    <s v="Michael Pope"/>
    <s v="brenna.decker@bilearner.com"/>
    <s v="MSC"/>
    <s v="Active"/>
    <x v="0"/>
    <x v="2"/>
    <x v="1"/>
    <x v="3"/>
    <s v="Party course morning also blue."/>
    <x v="2"/>
    <s v="General - Con"/>
    <d v="1988-12-29T00:00:00"/>
    <n v="36.975000000000001"/>
    <x v="4"/>
    <s v="MA"/>
    <s v="Lineman"/>
    <x v="0"/>
    <n v="43526"/>
    <x v="3"/>
    <x v="3"/>
    <s v="Fully Meets"/>
    <n v="3"/>
  </r>
  <r>
    <n v="1996"/>
    <s v="Gaige"/>
    <s v="Marsh"/>
    <d v="2021-10-24T00:00:00"/>
    <d v="2021-11-21T00:00:00"/>
    <n v="0"/>
    <s v="Attrition"/>
    <x v="2"/>
    <s v="Carrie Davidson"/>
    <s v="gaige.marsh@bilearner.com"/>
    <s v="PYZ"/>
    <s v="Active"/>
    <x v="2"/>
    <x v="2"/>
    <x v="0"/>
    <x v="1"/>
    <s v="Win join best machine feel."/>
    <x v="2"/>
    <s v="Aerial"/>
    <d v="1992-07-10T00:00:00"/>
    <n v="33.444444444444443"/>
    <x v="4"/>
    <s v="MA"/>
    <s v="Lineman"/>
    <x v="0"/>
    <n v="92216"/>
    <x v="1"/>
    <x v="3"/>
    <s v="Fully Meets"/>
    <n v="3"/>
  </r>
  <r>
    <n v="1997"/>
    <s v="Karli"/>
    <s v="Ross"/>
    <d v="2019-02-28T00:00:00"/>
    <d v="2019-10-11T00:00:00"/>
    <n v="7"/>
    <s v="Attrition"/>
    <x v="2"/>
    <s v="Ricky Stephens"/>
    <s v="karli.ross@bilearner.com"/>
    <s v="WBL"/>
    <s v="Active"/>
    <x v="2"/>
    <x v="0"/>
    <x v="1"/>
    <x v="2"/>
    <s v="Tv she everybody picture budget."/>
    <x v="2"/>
    <s v="Wireline Construction"/>
    <d v="1990-06-09T00:00:00"/>
    <n v="35.530555555555559"/>
    <x v="4"/>
    <s v="MA"/>
    <s v="Project Manager"/>
    <x v="0"/>
    <n v="64180"/>
    <x v="2"/>
    <x v="0"/>
    <s v="Fully Meets"/>
    <n v="3"/>
  </r>
  <r>
    <n v="1999"/>
    <s v="Kayla"/>
    <s v="Gibbs"/>
    <d v="2021-10-17T00:00:00"/>
    <d v="2022-11-12T00:00:00"/>
    <n v="12"/>
    <s v="Attrition"/>
    <x v="2"/>
    <s v="Leslie Hernandez"/>
    <s v="kayla.gibbs@bilearner.com"/>
    <s v="PL"/>
    <s v="Active"/>
    <x v="1"/>
    <x v="2"/>
    <x v="0"/>
    <x v="0"/>
    <s v="Agreement cell total play relate."/>
    <x v="2"/>
    <s v="Field Operations"/>
    <d v="1943-06-22T00:00:00"/>
    <n v="82.49444444444444"/>
    <x v="0"/>
    <s v="MA"/>
    <s v="Locator"/>
    <x v="0"/>
    <n v="65306"/>
    <x v="3"/>
    <x v="1"/>
    <s v="Fully Meets"/>
    <n v="3"/>
  </r>
  <r>
    <n v="2000"/>
    <s v="Jocelyn"/>
    <s v="Jackson"/>
    <d v="2022-05-13T00:00:00"/>
    <d v="2022-09-12T00:00:00"/>
    <n v="4"/>
    <s v="Attrition"/>
    <x v="1"/>
    <s v="Judith Ryan"/>
    <s v="jocelyn.jackson@bilearner.com"/>
    <s v="PYZ"/>
    <s v="Active"/>
    <x v="0"/>
    <x v="2"/>
    <x v="2"/>
    <x v="0"/>
    <s v="Staff summer fire my game kitchen."/>
    <x v="2"/>
    <s v="General - Con"/>
    <d v="1963-07-07T00:00:00"/>
    <n v="62.452777777777776"/>
    <x v="1"/>
    <s v="MA"/>
    <s v="Flagger"/>
    <x v="0"/>
    <n v="29557"/>
    <x v="4"/>
    <x v="1"/>
    <s v="Fully Meets"/>
    <n v="3"/>
  </r>
  <r>
    <n v="2001"/>
    <s v="Gilbert"/>
    <s v="Newman"/>
    <d v="2019-10-09T00:00:00"/>
    <d v="2023-01-06T00:00:00"/>
    <n v="38"/>
    <s v="Attrition"/>
    <x v="1"/>
    <s v="Kimberly Meyer"/>
    <s v="gilbert.newman@bilearner.com"/>
    <s v="SVG"/>
    <s v="Voluntarily Terminated"/>
    <x v="1"/>
    <x v="0"/>
    <x v="1"/>
    <x v="1"/>
    <s v="Use eight hot bar board realize without."/>
    <x v="2"/>
    <s v="Yard (Material Handling)"/>
    <d v="1977-08-17T00:00:00"/>
    <n v="48.341666666666669"/>
    <x v="3"/>
    <s v="MA"/>
    <s v="Coordinator"/>
    <x v="0"/>
    <n v="18299"/>
    <x v="1"/>
    <x v="1"/>
    <s v="Fully Meets"/>
    <n v="3"/>
  </r>
  <r>
    <n v="2002"/>
    <s v="Roberto"/>
    <s v="Rosales"/>
    <d v="2018-10-12T00:00:00"/>
    <d v="2023-07-21T00:00:00"/>
    <n v="57"/>
    <s v="Attrition"/>
    <x v="1"/>
    <s v="Amanda Garcia"/>
    <s v="roberto.rosales@bilearner.com"/>
    <s v="TNS"/>
    <s v="Voluntarily Terminated"/>
    <x v="1"/>
    <x v="0"/>
    <x v="0"/>
    <x v="0"/>
    <s v="Onto work name back goal claim reduce."/>
    <x v="2"/>
    <s v="General - Con"/>
    <d v="1990-05-25T00:00:00"/>
    <n v="35.569444444444443"/>
    <x v="4"/>
    <s v="MA"/>
    <s v="Laborer"/>
    <x v="0"/>
    <n v="81634"/>
    <x v="1"/>
    <x v="2"/>
    <s v="Fully Meets"/>
    <n v="3"/>
  </r>
  <r>
    <n v="2003"/>
    <s v="Justice"/>
    <s v="Rhodes"/>
    <d v="2020-04-13T00:00:00"/>
    <d v="2022-11-28T00:00:00"/>
    <n v="31"/>
    <s v="Attrition"/>
    <x v="1"/>
    <s v="Kathleen Hayes"/>
    <s v="justice.rhodes@bilearner.com"/>
    <s v="WBL"/>
    <s v="Voluntarily Terminated"/>
    <x v="1"/>
    <x v="0"/>
    <x v="2"/>
    <x v="3"/>
    <s v="Number environmental next shoulder kid move away."/>
    <x v="2"/>
    <s v="Shop (Fleet)"/>
    <d v="1985-07-01T00:00:00"/>
    <n v="40.469444444444441"/>
    <x v="3"/>
    <s v="MA"/>
    <s v="Welder"/>
    <x v="0"/>
    <n v="48650"/>
    <x v="3"/>
    <x v="2"/>
    <s v="Fully Meets"/>
    <n v="3"/>
  </r>
  <r>
    <n v="2005"/>
    <s v="Laci"/>
    <s v="Baird"/>
    <d v="2018-12-21T00:00:00"/>
    <d v="2022-11-16T00:00:00"/>
    <n v="46"/>
    <s v="Attrition"/>
    <x v="1"/>
    <s v="Glenn Rollins"/>
    <s v="laci.baird@bilearner.com"/>
    <s v="WBL"/>
    <s v="Active"/>
    <x v="2"/>
    <x v="0"/>
    <x v="2"/>
    <x v="2"/>
    <s v="Point himself deep audience upon door too."/>
    <x v="2"/>
    <s v="Splicing"/>
    <d v="1947-03-09T00:00:00"/>
    <n v="78.780555555555551"/>
    <x v="2"/>
    <s v="MA"/>
    <s v="Laborer"/>
    <x v="0"/>
    <n v="53844"/>
    <x v="2"/>
    <x v="1"/>
    <s v="Fully Meets"/>
    <n v="3"/>
  </r>
  <r>
    <n v="2008"/>
    <s v="Kaila"/>
    <s v="Johnston"/>
    <d v="2019-07-15T00:00:00"/>
    <d v="2020-01-13T00:00:00"/>
    <n v="5"/>
    <s v="Attrition"/>
    <x v="1"/>
    <s v="Michelle Taylor"/>
    <s v="kaila.johnston@bilearner.com"/>
    <s v="BPC"/>
    <s v="Active"/>
    <x v="2"/>
    <x v="2"/>
    <x v="0"/>
    <x v="3"/>
    <s v="Follow yourself child to foot."/>
    <x v="2"/>
    <s v="Field Operations"/>
    <d v="1941-09-03T00:00:00"/>
    <n v="84.297222222222217"/>
    <x v="0"/>
    <s v="MA"/>
    <s v="Lineman"/>
    <x v="0"/>
    <n v="67443"/>
    <x v="2"/>
    <x v="1"/>
    <s v="Fully Meets"/>
    <n v="3"/>
  </r>
  <r>
    <n v="2010"/>
    <s v="Araceli"/>
    <s v="Mcguire"/>
    <d v="2023-02-04T00:00:00"/>
    <d v="2023-06-24T00:00:00"/>
    <n v="4"/>
    <s v="Attrition"/>
    <x v="1"/>
    <s v="Eric Vincent"/>
    <s v="araceli.mcguire@bilearner.com"/>
    <s v="SVG"/>
    <s v="Active"/>
    <x v="2"/>
    <x v="0"/>
    <x v="2"/>
    <x v="1"/>
    <s v="Food shake indicate cost happen up president."/>
    <x v="2"/>
    <s v="Catv"/>
    <d v="1949-03-07T00:00:00"/>
    <n v="76.786111111111111"/>
    <x v="2"/>
    <s v="MA"/>
    <s v="Laborer"/>
    <x v="0"/>
    <n v="71663"/>
    <x v="0"/>
    <x v="2"/>
    <s v="Fully Meets"/>
    <n v="3"/>
  </r>
  <r>
    <n v="2011"/>
    <s v="Naomi"/>
    <s v="Hardin"/>
    <d v="2022-07-03T00:00:00"/>
    <d v="2022-07-12T00:00:00"/>
    <n v="0"/>
    <s v="Attrition"/>
    <x v="1"/>
    <s v="Nichole Jordan"/>
    <s v="naomi.hardin@bilearner.com"/>
    <s v="EW"/>
    <s v="Active"/>
    <x v="1"/>
    <x v="0"/>
    <x v="0"/>
    <x v="2"/>
    <s v="Institution window ability miss recently around."/>
    <x v="2"/>
    <s v="Finance &amp; Accounting"/>
    <d v="1994-08-06T00:00:00"/>
    <n v="31.372222222222224"/>
    <x v="4"/>
    <s v="MA"/>
    <s v="Clerk"/>
    <x v="0"/>
    <n v="91439"/>
    <x v="2"/>
    <x v="2"/>
    <s v="Fully Meets"/>
    <n v="3"/>
  </r>
  <r>
    <n v="2012"/>
    <s v="Darnell"/>
    <s v="Eaton"/>
    <d v="2020-01-24T00:00:00"/>
    <d v="2022-09-14T00:00:00"/>
    <n v="31"/>
    <s v="Attrition"/>
    <x v="1"/>
    <s v="Jason Kennedy"/>
    <s v="darnell.eaton@bilearner.com"/>
    <s v="MSC"/>
    <s v="Active"/>
    <x v="1"/>
    <x v="0"/>
    <x v="1"/>
    <x v="3"/>
    <s v="Billion turn account cut spring."/>
    <x v="2"/>
    <s v="General - Sga"/>
    <d v="1984-06-06T00:00:00"/>
    <n v="41.538888888888891"/>
    <x v="3"/>
    <s v="MA"/>
    <s v="Vp"/>
    <x v="0"/>
    <n v="44651"/>
    <x v="1"/>
    <x v="3"/>
    <s v="Fully Meets"/>
    <n v="3"/>
  </r>
  <r>
    <n v="2013"/>
    <s v="Zariah"/>
    <s v="Ritter"/>
    <d v="2019-07-07T00:00:00"/>
    <d v="2021-03-27T00:00:00"/>
    <n v="20"/>
    <s v="Attrition"/>
    <x v="1"/>
    <s v="Crystal Johnson"/>
    <s v="zariah.ritter@bilearner.com"/>
    <s v="TNS"/>
    <s v="Active"/>
    <x v="1"/>
    <x v="2"/>
    <x v="0"/>
    <x v="3"/>
    <s v="Maintain score scene attack face try wish."/>
    <x v="2"/>
    <s v="General - Con"/>
    <d v="1952-04-08T00:00:00"/>
    <n v="73.7"/>
    <x v="2"/>
    <s v="MA"/>
    <s v="Foreman"/>
    <x v="0"/>
    <n v="61363"/>
    <x v="4"/>
    <x v="1"/>
    <s v="Fully Meets"/>
    <n v="3"/>
  </r>
  <r>
    <n v="2018"/>
    <s v="Anya"/>
    <s v="Morton"/>
    <d v="2022-03-09T00:00:00"/>
    <d v="2023-05-18T00:00:00"/>
    <n v="14"/>
    <s v="Attrition"/>
    <x v="2"/>
    <s v="Kimberly Roth"/>
    <s v="anya.morton@bilearner.com"/>
    <s v="PYZ"/>
    <s v="Active"/>
    <x v="1"/>
    <x v="1"/>
    <x v="0"/>
    <x v="2"/>
    <s v="Various various decide per clear miss."/>
    <x v="2"/>
    <s v="Yard (Material Handling)"/>
    <d v="1986-01-27T00:00:00"/>
    <n v="39.897222222222226"/>
    <x v="4"/>
    <s v="MA"/>
    <s v="Runner"/>
    <x v="0"/>
    <n v="86107"/>
    <x v="2"/>
    <x v="0"/>
    <s v="Fully Meets"/>
    <n v="3"/>
  </r>
  <r>
    <n v="2020"/>
    <s v="Angelique"/>
    <s v="Mathis"/>
    <d v="2021-05-08T00:00:00"/>
    <d v="2022-08-05T00:00:00"/>
    <n v="14"/>
    <s v="Attrition"/>
    <x v="2"/>
    <s v="Allison Fox"/>
    <s v="angelique.mathis@bilearner.com"/>
    <s v="TNS"/>
    <s v="Active"/>
    <x v="2"/>
    <x v="2"/>
    <x v="1"/>
    <x v="0"/>
    <s v="Law safe yard market likely wife case action."/>
    <x v="2"/>
    <s v="Wireline Construction"/>
    <d v="1946-02-14T00:00:00"/>
    <n v="79.849999999999994"/>
    <x v="2"/>
    <s v="MA"/>
    <s v="Billing"/>
    <x v="0"/>
    <n v="47869"/>
    <x v="4"/>
    <x v="1"/>
    <s v="Fully Meets"/>
    <n v="3"/>
  </r>
  <r>
    <n v="2023"/>
    <s v="Sophie"/>
    <s v="Moran"/>
    <d v="2022-01-29T00:00:00"/>
    <d v="2022-04-23T00:00:00"/>
    <n v="2"/>
    <s v="Attrition"/>
    <x v="2"/>
    <s v="Sara Chapman"/>
    <s v="sophie.moran@bilearner.com"/>
    <s v="CCDR"/>
    <s v="Active"/>
    <x v="2"/>
    <x v="1"/>
    <x v="2"/>
    <x v="2"/>
    <s v="Leave probably series even avoid."/>
    <x v="2"/>
    <s v="General - Con"/>
    <d v="1962-08-04T00:00:00"/>
    <n v="63.37777777777778"/>
    <x v="1"/>
    <s v="MA"/>
    <s v="Foreman"/>
    <x v="0"/>
    <n v="31287"/>
    <x v="0"/>
    <x v="0"/>
    <s v="Fully Meets"/>
    <n v="3"/>
  </r>
  <r>
    <n v="2024"/>
    <s v="Yair"/>
    <s v="Snyder"/>
    <d v="2021-07-06T00:00:00"/>
    <d v="2022-03-14T00:00:00"/>
    <n v="8"/>
    <s v="Attrition"/>
    <x v="2"/>
    <s v="Troy Price"/>
    <s v="yair.snyder@bilearner.com"/>
    <s v="EW"/>
    <s v="Active"/>
    <x v="0"/>
    <x v="1"/>
    <x v="1"/>
    <x v="2"/>
    <s v="Range create to drive."/>
    <x v="2"/>
    <s v="Field Operations"/>
    <d v="1991-03-25T00:00:00"/>
    <n v="34.736111111111114"/>
    <x v="4"/>
    <s v="MA"/>
    <s v="Coordinator"/>
    <x v="0"/>
    <n v="5063"/>
    <x v="2"/>
    <x v="3"/>
    <s v="Fully Meets"/>
    <n v="3"/>
  </r>
  <r>
    <n v="2025"/>
    <s v="Shamar"/>
    <s v="Herman"/>
    <d v="2021-01-29T00:00:00"/>
    <d v="2023-02-12T00:00:00"/>
    <n v="24"/>
    <s v="Attrition"/>
    <x v="2"/>
    <s v="Jason Johnson"/>
    <s v="shamar.herman@bilearner.com"/>
    <s v="MSC"/>
    <s v="Active"/>
    <x v="2"/>
    <x v="1"/>
    <x v="0"/>
    <x v="1"/>
    <s v="Form prepare beat focus direction marriage."/>
    <x v="2"/>
    <s v="Field Operations"/>
    <d v="1975-04-11T00:00:00"/>
    <n v="50.69166666666667"/>
    <x v="5"/>
    <s v="MA"/>
    <s v="Laborer"/>
    <x v="0"/>
    <n v="90678"/>
    <x v="2"/>
    <x v="3"/>
    <s v="Fully Meets"/>
    <n v="3"/>
  </r>
  <r>
    <n v="2026"/>
    <s v="Ishaan"/>
    <s v="Schaefer"/>
    <d v="2023-05-13T00:00:00"/>
    <d v="2023-06-10T00:00:00"/>
    <n v="0"/>
    <s v="Attrition"/>
    <x v="1"/>
    <s v="James White"/>
    <s v="ishaan.schaefer@bilearner.com"/>
    <s v="SVG"/>
    <s v="Active"/>
    <x v="1"/>
    <x v="2"/>
    <x v="1"/>
    <x v="1"/>
    <s v="Deep new manage big picture."/>
    <x v="2"/>
    <s v="Field Operations"/>
    <d v="1970-02-26T00:00:00"/>
    <n v="55.81666666666667"/>
    <x v="5"/>
    <s v="MA"/>
    <s v="Locator"/>
    <x v="0"/>
    <n v="5306"/>
    <x v="0"/>
    <x v="2"/>
    <s v="Fully Meets"/>
    <n v="3"/>
  </r>
  <r>
    <n v="2028"/>
    <s v="Linda"/>
    <s v="Combs"/>
    <d v="2021-09-30T00:00:00"/>
    <d v="2021-11-14T00:00:00"/>
    <n v="1"/>
    <s v="Attrition"/>
    <x v="1"/>
    <s v="Paul Wilcox"/>
    <s v="linda.combs@bilearner.com"/>
    <s v="MSC"/>
    <s v="Voluntarily Terminated"/>
    <x v="0"/>
    <x v="1"/>
    <x v="0"/>
    <x v="2"/>
    <s v="Half audience option safe."/>
    <x v="2"/>
    <s v="Field Operations"/>
    <d v="1981-05-02T00:00:00"/>
    <n v="44.633333333333333"/>
    <x v="3"/>
    <s v="MA"/>
    <s v="Tower Hand"/>
    <x v="0"/>
    <n v="77958"/>
    <x v="0"/>
    <x v="1"/>
    <s v="Fully Meets"/>
    <n v="3"/>
  </r>
  <r>
    <n v="2030"/>
    <s v="Yuliana"/>
    <s v="Nelson"/>
    <d v="2019-04-26T00:00:00"/>
    <d v="2019-05-13T00:00:00"/>
    <n v="0"/>
    <s v="Attrition"/>
    <x v="1"/>
    <s v="Nicole Rodriguez"/>
    <s v="yuliana.nelson@bilearner.com"/>
    <s v="PYZ"/>
    <s v="Active"/>
    <x v="0"/>
    <x v="0"/>
    <x v="1"/>
    <x v="1"/>
    <s v="Station opportunity already agency blood answer."/>
    <x v="2"/>
    <s v="Wireline Construction"/>
    <d v="1982-08-13T00:00:00"/>
    <n v="43.352777777777774"/>
    <x v="3"/>
    <s v="MA"/>
    <s v="Operator"/>
    <x v="0"/>
    <n v="34988"/>
    <x v="2"/>
    <x v="2"/>
    <s v="Fully Meets"/>
    <n v="3"/>
  </r>
  <r>
    <n v="2031"/>
    <s v="August"/>
    <s v="Wiley"/>
    <d v="2022-02-19T00:00:00"/>
    <d v="2023-04-05T00:00:00"/>
    <n v="13"/>
    <s v="Attrition"/>
    <x v="1"/>
    <s v="Mary Clark"/>
    <s v="august.wiley@bilearner.com"/>
    <s v="WBL"/>
    <s v="Active"/>
    <x v="0"/>
    <x v="1"/>
    <x v="1"/>
    <x v="0"/>
    <s v="Smile friend too now move end institution."/>
    <x v="2"/>
    <s v="Project Management - Con"/>
    <d v="1977-06-16T00:00:00"/>
    <n v="48.511111111111113"/>
    <x v="3"/>
    <s v="MA"/>
    <s v="Manager"/>
    <x v="1"/>
    <n v="8786"/>
    <x v="2"/>
    <x v="2"/>
    <s v="Fully Meets"/>
    <n v="3"/>
  </r>
  <r>
    <n v="2032"/>
    <s v="Lindsay"/>
    <s v="Pennington"/>
    <d v="2022-04-16T00:00:00"/>
    <d v="2022-12-25T00:00:00"/>
    <n v="8"/>
    <s v="Attrition"/>
    <x v="1"/>
    <s v="Daniel Stafford"/>
    <s v="lindsay.pennington@bilearner.com"/>
    <s v="NEL"/>
    <s v="Active"/>
    <x v="1"/>
    <x v="1"/>
    <x v="2"/>
    <x v="2"/>
    <s v="Participant under home."/>
    <x v="2"/>
    <s v="Field Operations"/>
    <d v="1996-11-05T00:00:00"/>
    <n v="29.125"/>
    <x v="6"/>
    <s v="MA"/>
    <s v="Technician"/>
    <x v="1"/>
    <n v="19087"/>
    <x v="2"/>
    <x v="0"/>
    <s v="Fully Meets"/>
    <n v="3"/>
  </r>
  <r>
    <n v="2034"/>
    <s v="Jaliyah"/>
    <s v="Conway"/>
    <d v="2021-08-26T00:00:00"/>
    <d v="2023-08-03T00:00:00"/>
    <n v="23"/>
    <s v="Attrition"/>
    <x v="1"/>
    <s v="Randall Hill"/>
    <s v="jaliyah.conway@bilearner.com"/>
    <s v="BPC"/>
    <s v="Active"/>
    <x v="0"/>
    <x v="1"/>
    <x v="2"/>
    <x v="3"/>
    <s v="Manage expert such rate stand."/>
    <x v="2"/>
    <s v="Field Operations"/>
    <d v="1947-01-19T00:00:00"/>
    <n v="78.919444444444451"/>
    <x v="2"/>
    <s v="MA"/>
    <s v="Driver"/>
    <x v="0"/>
    <n v="95951"/>
    <x v="2"/>
    <x v="2"/>
    <s v="Fully Meets"/>
    <n v="3"/>
  </r>
  <r>
    <n v="2035"/>
    <s v="Raymond"/>
    <s v="Gillespie"/>
    <d v="2020-06-06T00:00:00"/>
    <d v="2021-11-23T00:00:00"/>
    <n v="17"/>
    <s v="Attrition"/>
    <x v="1"/>
    <s v="Alicia Horton"/>
    <s v="raymond.gillespie@bilearner.com"/>
    <s v="CCDR"/>
    <s v="Active"/>
    <x v="0"/>
    <x v="1"/>
    <x v="1"/>
    <x v="2"/>
    <s v="Race a way theory analysis."/>
    <x v="2"/>
    <s v="Aerial"/>
    <d v="2001-03-14T00:00:00"/>
    <n v="24.766666666666666"/>
    <x v="6"/>
    <s v="MA"/>
    <s v="Lineman"/>
    <x v="0"/>
    <n v="44292"/>
    <x v="2"/>
    <x v="2"/>
    <s v="Fully Meets"/>
    <n v="3"/>
  </r>
  <r>
    <n v="2037"/>
    <s v="Ian"/>
    <s v="Hester"/>
    <d v="2021-01-09T00:00:00"/>
    <d v="2022-05-14T00:00:00"/>
    <n v="16"/>
    <s v="Attrition"/>
    <x v="1"/>
    <s v="Keith Morrison"/>
    <s v="ian.hester@bilearner.com"/>
    <s v="EW"/>
    <s v="Active"/>
    <x v="1"/>
    <x v="1"/>
    <x v="1"/>
    <x v="0"/>
    <s v="Present trip year."/>
    <x v="2"/>
    <s v="General - Con"/>
    <d v="1945-08-27T00:00:00"/>
    <n v="80.313888888888883"/>
    <x v="0"/>
    <s v="MA"/>
    <s v="Clerk"/>
    <x v="0"/>
    <n v="14973"/>
    <x v="1"/>
    <x v="2"/>
    <s v="Fully Meets"/>
    <n v="3"/>
  </r>
  <r>
    <n v="2040"/>
    <s v="Brynlee"/>
    <s v="Crawford"/>
    <d v="2021-12-05T00:00:00"/>
    <d v="2023-06-26T00:00:00"/>
    <n v="18"/>
    <s v="Attrition"/>
    <x v="2"/>
    <s v="Eric Walton"/>
    <s v="brynlee.crawford@bilearner.com"/>
    <s v="NEL"/>
    <s v="Future Start"/>
    <x v="1"/>
    <x v="0"/>
    <x v="0"/>
    <x v="0"/>
    <s v="Impact central buy top section."/>
    <x v="2"/>
    <s v="General - Con"/>
    <d v="1949-12-04T00:00:00"/>
    <n v="76.044444444444451"/>
    <x v="2"/>
    <s v="MA"/>
    <s v="Lineman"/>
    <x v="0"/>
    <n v="33621"/>
    <x v="3"/>
    <x v="0"/>
    <s v="Fully Meets"/>
    <n v="3"/>
  </r>
  <r>
    <n v="2050"/>
    <s v="Meadow"/>
    <s v="Atkins"/>
    <d v="2022-01-11T00:00:00"/>
    <d v="2022-12-16T00:00:00"/>
    <n v="11"/>
    <s v="Attrition"/>
    <x v="2"/>
    <s v="Lisa Smith"/>
    <s v="meadow.atkins@bilearner.com"/>
    <s v="NEL"/>
    <s v="Active"/>
    <x v="0"/>
    <x v="1"/>
    <x v="1"/>
    <x v="2"/>
    <s v="Top whether good."/>
    <x v="2"/>
    <s v="Wireless"/>
    <d v="1953-02-03T00:00:00"/>
    <n v="72.88055555555556"/>
    <x v="2"/>
    <s v="MA"/>
    <s v="Safety"/>
    <x v="0"/>
    <n v="17084"/>
    <x v="1"/>
    <x v="1"/>
    <s v="Fully Meets"/>
    <n v="3"/>
  </r>
  <r>
    <n v="2052"/>
    <s v="Blaine"/>
    <s v="Contreras"/>
    <d v="2020-06-10T00:00:00"/>
    <d v="2022-11-13T00:00:00"/>
    <n v="29"/>
    <s v="Attrition"/>
    <x v="1"/>
    <s v="Dr. Donald Henry"/>
    <s v="blaine.contreras@bilearner.com"/>
    <s v="SVG"/>
    <s v="Active"/>
    <x v="2"/>
    <x v="0"/>
    <x v="2"/>
    <x v="0"/>
    <s v="Mean car law read friend growth."/>
    <x v="2"/>
    <s v="Field Operations"/>
    <d v="1956-05-12T00:00:00"/>
    <n v="69.605555555555554"/>
    <x v="1"/>
    <s v="MA"/>
    <s v="Laborer"/>
    <x v="0"/>
    <n v="61020"/>
    <x v="0"/>
    <x v="2"/>
    <s v="Fully Meets"/>
    <n v="3"/>
  </r>
  <r>
    <n v="2054"/>
    <s v="Erika"/>
    <s v="Mata"/>
    <d v="2018-10-25T00:00:00"/>
    <d v="2021-10-15T00:00:00"/>
    <n v="35"/>
    <s v="Attrition"/>
    <x v="1"/>
    <s v="Shawn Acosta"/>
    <s v="erika.mata@bilearner.com"/>
    <s v="MSC"/>
    <s v="Active"/>
    <x v="1"/>
    <x v="1"/>
    <x v="0"/>
    <x v="3"/>
    <s v="Anyone include world claim up."/>
    <x v="2"/>
    <s v="Project Management - Con"/>
    <d v="1993-12-30T00:00:00"/>
    <n v="31.972222222222221"/>
    <x v="4"/>
    <s v="MA"/>
    <s v="Coordinator"/>
    <x v="0"/>
    <n v="41617"/>
    <x v="4"/>
    <x v="2"/>
    <s v="Fully Meets"/>
    <n v="3"/>
  </r>
  <r>
    <n v="2056"/>
    <s v="Kelly"/>
    <s v="Ellis"/>
    <d v="2020-04-17T00:00:00"/>
    <d v="2022-02-26T00:00:00"/>
    <n v="22"/>
    <s v="Attrition"/>
    <x v="1"/>
    <s v="Abigail Cooper"/>
    <s v="kelly.ellis@bilearner.com"/>
    <s v="PYZ"/>
    <s v="Active"/>
    <x v="1"/>
    <x v="2"/>
    <x v="1"/>
    <x v="3"/>
    <s v="Stock about front themselves list value."/>
    <x v="2"/>
    <s v="Field Operations"/>
    <d v="1957-07-25T00:00:00"/>
    <n v="68.402777777777771"/>
    <x v="1"/>
    <s v="MA"/>
    <s v="Laborer"/>
    <x v="0"/>
    <n v="69455"/>
    <x v="1"/>
    <x v="0"/>
    <s v="Fully Meets"/>
    <n v="3"/>
  </r>
  <r>
    <n v="2058"/>
    <s v="Brady"/>
    <s v="Boyd"/>
    <d v="2022-04-17T00:00:00"/>
    <d v="2022-06-03T00:00:00"/>
    <n v="1"/>
    <s v="Attrition"/>
    <x v="1"/>
    <s v="Stephanie Morales"/>
    <s v="brady.boyd@bilearner.com"/>
    <s v="NEL"/>
    <s v="Active"/>
    <x v="0"/>
    <x v="2"/>
    <x v="0"/>
    <x v="1"/>
    <s v="Provide pick upon green event himself."/>
    <x v="2"/>
    <s v="Field Operations"/>
    <d v="1984-01-13T00:00:00"/>
    <n v="41.93611111111111"/>
    <x v="3"/>
    <s v="MA"/>
    <s v="Laborer"/>
    <x v="1"/>
    <n v="9125"/>
    <x v="1"/>
    <x v="0"/>
    <s v="Fully Meets"/>
    <n v="3"/>
  </r>
  <r>
    <n v="2059"/>
    <s v="Alfred"/>
    <s v="Manning"/>
    <d v="2023-07-29T00:00:00"/>
    <d v="2023-08-06T00:00:00"/>
    <n v="0"/>
    <s v="Attrition"/>
    <x v="1"/>
    <s v="Sally Owens"/>
    <s v="alfred.manning@bilearner.com"/>
    <s v="PL"/>
    <s v="Voluntarily Terminated"/>
    <x v="0"/>
    <x v="1"/>
    <x v="0"/>
    <x v="2"/>
    <s v="Issue administration collection."/>
    <x v="2"/>
    <s v="General - Con"/>
    <d v="1987-07-27T00:00:00"/>
    <n v="38.397222222222226"/>
    <x v="4"/>
    <s v="MA"/>
    <s v="Laborer"/>
    <x v="0"/>
    <n v="7499"/>
    <x v="1"/>
    <x v="2"/>
    <s v="Fully Meets"/>
    <n v="3"/>
  </r>
  <r>
    <n v="2064"/>
    <s v="Philip"/>
    <s v="Cobb"/>
    <d v="2020-08-28T00:00:00"/>
    <d v="2020-12-26T00:00:00"/>
    <n v="3"/>
    <s v="Attrition"/>
    <x v="1"/>
    <s v="Nicholas Freeman"/>
    <s v="philip.cobb@bilearner.com"/>
    <s v="MSC"/>
    <s v="Active"/>
    <x v="2"/>
    <x v="1"/>
    <x v="1"/>
    <x v="1"/>
    <s v="Maintain catch look. Wide local natural."/>
    <x v="2"/>
    <s v="Finance &amp; Accounting"/>
    <d v="1964-05-10T00:00:00"/>
    <n v="61.611111111111114"/>
    <x v="1"/>
    <s v="MA"/>
    <s v="Executive"/>
    <x v="0"/>
    <n v="32823"/>
    <x v="1"/>
    <x v="3"/>
    <s v="Fully Meets"/>
    <n v="3"/>
  </r>
  <r>
    <n v="2066"/>
    <s v="Ellie"/>
    <s v="Holder"/>
    <d v="2023-08-04T00:00:00"/>
    <d v="2023-08-04T00:00:00"/>
    <n v="0"/>
    <s v="Attrition"/>
    <x v="2"/>
    <s v="Lisa Bryant"/>
    <s v="ellie.holder@bilearner.com"/>
    <s v="MSC"/>
    <s v="Active"/>
    <x v="1"/>
    <x v="2"/>
    <x v="1"/>
    <x v="3"/>
    <s v="Yeah deal great thousand church least fact."/>
    <x v="2"/>
    <s v="Project Management - Con"/>
    <d v="1989-05-25T00:00:00"/>
    <n v="36.569444444444443"/>
    <x v="4"/>
    <s v="MA"/>
    <s v="Manager"/>
    <x v="0"/>
    <n v="71853"/>
    <x v="2"/>
    <x v="3"/>
    <s v="Fully Meets"/>
    <n v="3"/>
  </r>
  <r>
    <n v="2073"/>
    <s v="Armani"/>
    <s v="Barker"/>
    <d v="2023-03-03T00:00:00"/>
    <d v="2023-08-06T00:00:00"/>
    <n v="5"/>
    <s v="Attrition"/>
    <x v="2"/>
    <s v="Daniel Lee"/>
    <s v="armani.barker@bilearner.com"/>
    <s v="PYZ"/>
    <s v="Active"/>
    <x v="2"/>
    <x v="0"/>
    <x v="1"/>
    <x v="0"/>
    <s v="Drug remain total marriage ago raise."/>
    <x v="2"/>
    <s v="Field Operations"/>
    <d v="1956-07-18T00:00:00"/>
    <n v="69.422222222222217"/>
    <x v="1"/>
    <s v="MA"/>
    <s v="Manager"/>
    <x v="0"/>
    <n v="52861"/>
    <x v="0"/>
    <x v="3"/>
    <s v="Fully Meets"/>
    <n v="3"/>
  </r>
  <r>
    <n v="2076"/>
    <s v="Nathalia"/>
    <s v="Larson"/>
    <d v="2021-12-07T00:00:00"/>
    <d v="2023-01-02T00:00:00"/>
    <n v="12"/>
    <s v="Attrition"/>
    <x v="1"/>
    <s v="David Simpson"/>
    <s v="nathalia.larson@bilearner.com"/>
    <s v="PL"/>
    <s v="Active"/>
    <x v="0"/>
    <x v="2"/>
    <x v="1"/>
    <x v="3"/>
    <s v="Yeah quickly speech hold. Hard image wall large."/>
    <x v="2"/>
    <s v="Field Operations"/>
    <d v="1943-07-27T00:00:00"/>
    <n v="82.397222222222226"/>
    <x v="0"/>
    <s v="MA"/>
    <s v="Project Manager"/>
    <x v="0"/>
    <n v="83667"/>
    <x v="4"/>
    <x v="0"/>
    <s v="Fully Meets"/>
    <n v="3"/>
  </r>
  <r>
    <n v="2077"/>
    <s v="Laurel"/>
    <s v="Chan"/>
    <d v="2020-11-18T00:00:00"/>
    <d v="2021-02-13T00:00:00"/>
    <n v="2"/>
    <s v="Attrition"/>
    <x v="1"/>
    <s v="Christina Serrano"/>
    <s v="laurel.chan@bilearner.com"/>
    <s v="PYZ"/>
    <s v="Active"/>
    <x v="0"/>
    <x v="2"/>
    <x v="0"/>
    <x v="1"/>
    <s v="Decide material save personal media."/>
    <x v="2"/>
    <s v="General - Con"/>
    <d v="1943-12-25T00:00:00"/>
    <n v="81.986111111111114"/>
    <x v="0"/>
    <s v="MA"/>
    <s v="Foreman"/>
    <x v="0"/>
    <n v="50403"/>
    <x v="2"/>
    <x v="2"/>
    <s v="Fully Meets"/>
    <n v="3"/>
  </r>
  <r>
    <n v="2078"/>
    <s v="Alejandra"/>
    <s v="Barnes"/>
    <d v="2018-09-26T00:00:00"/>
    <d v="2019-10-15T00:00:00"/>
    <n v="12"/>
    <s v="Attrition"/>
    <x v="1"/>
    <s v="Yolanda Sanders"/>
    <s v="alejandra.barnes@bilearner.com"/>
    <s v="SVG"/>
    <s v="Voluntarily Terminated"/>
    <x v="0"/>
    <x v="0"/>
    <x v="0"/>
    <x v="3"/>
    <s v="Until factor claim chance."/>
    <x v="2"/>
    <s v="Field Operations"/>
    <d v="1986-10-26T00:00:00"/>
    <n v="39.15"/>
    <x v="4"/>
    <s v="MA"/>
    <s v="Laborer"/>
    <x v="0"/>
    <n v="50499"/>
    <x v="1"/>
    <x v="3"/>
    <s v="Fully Meets"/>
    <n v="3"/>
  </r>
  <r>
    <n v="2080"/>
    <s v="Ellie"/>
    <s v="Robbins"/>
    <d v="2022-09-15T00:00:00"/>
    <d v="2023-02-14T00:00:00"/>
    <n v="4"/>
    <s v="Attrition"/>
    <x v="1"/>
    <s v="Alexander Martin"/>
    <s v="ellie.robbins@bilearner.com"/>
    <s v="WBL"/>
    <s v="Active"/>
    <x v="1"/>
    <x v="0"/>
    <x v="0"/>
    <x v="0"/>
    <s v="Serve bill write instead pressure life anyone."/>
    <x v="2"/>
    <s v="Catv"/>
    <d v="1960-11-03T00:00:00"/>
    <n v="65.13055555555556"/>
    <x v="1"/>
    <s v="MA"/>
    <s v="Supervisor"/>
    <x v="0"/>
    <n v="34104"/>
    <x v="3"/>
    <x v="2"/>
    <s v="Fully Meets"/>
    <n v="3"/>
  </r>
  <r>
    <n v="2085"/>
    <s v="Layton"/>
    <s v="Goodwin"/>
    <d v="2019-05-05T00:00:00"/>
    <d v="2022-01-11T00:00:00"/>
    <n v="32"/>
    <s v="Attrition"/>
    <x v="1"/>
    <s v="Dana Parker"/>
    <s v="layton.goodwin@bilearner.com"/>
    <s v="NEL"/>
    <s v="Active"/>
    <x v="1"/>
    <x v="1"/>
    <x v="1"/>
    <x v="3"/>
    <s v="Customer make camera truth."/>
    <x v="2"/>
    <s v="Engineers"/>
    <d v="1999-07-12T00:00:00"/>
    <n v="26.43888888888889"/>
    <x v="6"/>
    <s v="MA"/>
    <s v="Engineer"/>
    <x v="0"/>
    <n v="8666"/>
    <x v="2"/>
    <x v="2"/>
    <s v="Fully Meets"/>
    <n v="3"/>
  </r>
  <r>
    <n v="2086"/>
    <s v="Eliza"/>
    <s v="Munoz"/>
    <d v="2021-05-31T00:00:00"/>
    <d v="2021-11-12T00:00:00"/>
    <n v="5"/>
    <s v="Attrition"/>
    <x v="1"/>
    <s v="Steven Short"/>
    <s v="eliza.munoz@bilearner.com"/>
    <s v="PL"/>
    <s v="Active"/>
    <x v="1"/>
    <x v="2"/>
    <x v="2"/>
    <x v="2"/>
    <s v="Capital course trade."/>
    <x v="2"/>
    <s v="General - Con"/>
    <d v="1978-11-14T00:00:00"/>
    <n v="47.1"/>
    <x v="3"/>
    <s v="MA"/>
    <s v="Laborer"/>
    <x v="0"/>
    <n v="26272"/>
    <x v="2"/>
    <x v="0"/>
    <s v="Fully Meets"/>
    <n v="3"/>
  </r>
  <r>
    <n v="2087"/>
    <s v="Arianna"/>
    <s v="Durham"/>
    <d v="2019-11-21T00:00:00"/>
    <d v="2020-06-24T00:00:00"/>
    <n v="7"/>
    <s v="Attrition"/>
    <x v="1"/>
    <s v="Drew Hawkins"/>
    <s v="arianna.durham@bilearner.com"/>
    <s v="PYZ"/>
    <s v="Active"/>
    <x v="2"/>
    <x v="2"/>
    <x v="1"/>
    <x v="0"/>
    <s v="Per record feeling bed tax education."/>
    <x v="2"/>
    <s v="Field Operations"/>
    <d v="1959-12-19T00:00:00"/>
    <n v="66.00277777777778"/>
    <x v="1"/>
    <s v="MA"/>
    <s v="Laborer"/>
    <x v="0"/>
    <n v="11105"/>
    <x v="4"/>
    <x v="1"/>
    <s v="Fully Meets"/>
    <n v="3"/>
  </r>
  <r>
    <n v="2089"/>
    <s v="Ethan"/>
    <s v="Rhodes"/>
    <d v="2018-12-29T00:00:00"/>
    <d v="2020-07-04T00:00:00"/>
    <n v="18"/>
    <s v="Attrition"/>
    <x v="1"/>
    <s v="Zachary Hanson"/>
    <s v="ethan.rhodes@bilearner.com"/>
    <s v="TNS"/>
    <s v="Active"/>
    <x v="1"/>
    <x v="1"/>
    <x v="2"/>
    <x v="3"/>
    <s v="Upon situation late."/>
    <x v="2"/>
    <s v="Technology / It"/>
    <d v="1966-06-04T00:00:00"/>
    <n v="59.544444444444444"/>
    <x v="5"/>
    <s v="MA"/>
    <s v="Director"/>
    <x v="0"/>
    <n v="93414"/>
    <x v="1"/>
    <x v="2"/>
    <s v="Fully Meets"/>
    <n v="3"/>
  </r>
  <r>
    <n v="2093"/>
    <s v="Carlee"/>
    <s v="Lang"/>
    <d v="2020-09-08T00:00:00"/>
    <d v="2022-08-24T00:00:00"/>
    <n v="23"/>
    <s v="Attrition"/>
    <x v="2"/>
    <s v="Harold Mccullough"/>
    <s v="carlee.lang@bilearner.com"/>
    <s v="PL"/>
    <s v="Active"/>
    <x v="1"/>
    <x v="2"/>
    <x v="0"/>
    <x v="1"/>
    <s v="Opportunity place deal."/>
    <x v="2"/>
    <s v="General - Con"/>
    <d v="1948-05-06T00:00:00"/>
    <n v="77.62222222222222"/>
    <x v="2"/>
    <s v="MA"/>
    <s v="Technician"/>
    <x v="0"/>
    <n v="18116"/>
    <x v="0"/>
    <x v="2"/>
    <s v="Fully Meets"/>
    <n v="3"/>
  </r>
  <r>
    <n v="2094"/>
    <s v="Eli"/>
    <s v="Flores"/>
    <d v="2019-06-16T00:00:00"/>
    <d v="2021-09-07T00:00:00"/>
    <n v="26"/>
    <s v="Attrition"/>
    <x v="2"/>
    <s v="Andrew Norton"/>
    <s v="eli.flores@bilearner.com"/>
    <s v="PYZ"/>
    <s v="Active"/>
    <x v="2"/>
    <x v="1"/>
    <x v="2"/>
    <x v="0"/>
    <s v="Same manage return husband try general."/>
    <x v="2"/>
    <s v="Field Operations"/>
    <d v="1964-01-12T00:00:00"/>
    <n v="61.93888888888889"/>
    <x v="1"/>
    <s v="MA"/>
    <s v="Groundman"/>
    <x v="0"/>
    <n v="67210"/>
    <x v="4"/>
    <x v="2"/>
    <s v="Fully Meets"/>
    <n v="3"/>
  </r>
  <r>
    <n v="2095"/>
    <s v="Lyric"/>
    <s v="Solomon"/>
    <d v="2023-07-14T00:00:00"/>
    <d v="2023-07-16T00:00:00"/>
    <n v="0"/>
    <s v="Attrition"/>
    <x v="2"/>
    <s v="Allen Mckinney"/>
    <s v="lyric.solomon@bilearner.com"/>
    <s v="SVG"/>
    <s v="Active"/>
    <x v="0"/>
    <x v="2"/>
    <x v="1"/>
    <x v="2"/>
    <s v="Night official cut director seven."/>
    <x v="2"/>
    <s v="Project Management - Con"/>
    <d v="1997-10-19T00:00:00"/>
    <n v="28.169444444444444"/>
    <x v="6"/>
    <s v="MA"/>
    <s v="Manager"/>
    <x v="0"/>
    <n v="60616"/>
    <x v="3"/>
    <x v="0"/>
    <s v="Fully Meets"/>
    <n v="3"/>
  </r>
  <r>
    <n v="2097"/>
    <s v="Parker"/>
    <s v="Fritz"/>
    <d v="2018-12-06T00:00:00"/>
    <d v="2019-04-09T00:00:00"/>
    <n v="4"/>
    <s v="Attrition"/>
    <x v="2"/>
    <s v="Kenneth Mathews"/>
    <s v="parker.fritz@bilearner.com"/>
    <s v="WBL"/>
    <s v="Active"/>
    <x v="2"/>
    <x v="1"/>
    <x v="1"/>
    <x v="2"/>
    <s v="Laugh effort pressure fund."/>
    <x v="2"/>
    <s v="Aerial"/>
    <d v="1964-02-25T00:00:00"/>
    <n v="61.819444444444443"/>
    <x v="1"/>
    <s v="MA"/>
    <s v="Lineman"/>
    <x v="0"/>
    <n v="29605"/>
    <x v="4"/>
    <x v="1"/>
    <s v="PIP"/>
    <n v="2"/>
  </r>
  <r>
    <n v="2101"/>
    <s v="Justice"/>
    <s v="Curry"/>
    <d v="2022-12-28T00:00:00"/>
    <d v="2023-05-13T00:00:00"/>
    <n v="4"/>
    <s v="Attrition"/>
    <x v="1"/>
    <s v="Sarah Carter"/>
    <s v="justice.curry@bilearner.com"/>
    <s v="SVG"/>
    <s v="Voluntarily Terminated"/>
    <x v="0"/>
    <x v="0"/>
    <x v="0"/>
    <x v="0"/>
    <s v="Even third look high."/>
    <x v="2"/>
    <s v="Fielders"/>
    <d v="1964-12-13T00:00:00"/>
    <n v="61.019444444444446"/>
    <x v="1"/>
    <s v="MA"/>
    <s v="Engineer"/>
    <x v="0"/>
    <n v="35098"/>
    <x v="0"/>
    <x v="2"/>
    <s v="PIP"/>
    <n v="5"/>
  </r>
  <r>
    <n v="2106"/>
    <s v="Tony"/>
    <s v="Mendoza"/>
    <d v="2019-04-14T00:00:00"/>
    <d v="2023-01-20T00:00:00"/>
    <n v="45"/>
    <s v="Attrition"/>
    <x v="1"/>
    <s v="Timothy Walters"/>
    <s v="tony.mendoza@bilearner.com"/>
    <s v="WBL"/>
    <s v="Active"/>
    <x v="1"/>
    <x v="1"/>
    <x v="0"/>
    <x v="1"/>
    <s v="No even actually meet though three."/>
    <x v="2"/>
    <s v="Wireline Construction"/>
    <d v="1962-11-14T00:00:00"/>
    <n v="63.1"/>
    <x v="1"/>
    <s v="MA"/>
    <s v="Foreman"/>
    <x v="1"/>
    <n v="47601"/>
    <x v="1"/>
    <x v="1"/>
    <s v="Exceeds"/>
    <n v="2"/>
  </r>
  <r>
    <n v="2107"/>
    <s v="Jacqueline"/>
    <s v="Black"/>
    <d v="2023-06-02T00:00:00"/>
    <d v="2023-07-24T00:00:00"/>
    <n v="1"/>
    <s v="Attrition"/>
    <x v="1"/>
    <s v="Jesse Gilmore"/>
    <s v="jacqueline.black@bilearner.com"/>
    <s v="NEL"/>
    <s v="Active"/>
    <x v="1"/>
    <x v="0"/>
    <x v="0"/>
    <x v="2"/>
    <s v="Cell push simply. Career situation record entire."/>
    <x v="2"/>
    <s v="Field Operations"/>
    <d v="1943-12-27T00:00:00"/>
    <n v="81.980555555555554"/>
    <x v="0"/>
    <s v="MA"/>
    <s v="Project Manager"/>
    <x v="0"/>
    <n v="68361"/>
    <x v="0"/>
    <x v="1"/>
    <s v="Exceeds"/>
    <n v="1"/>
  </r>
  <r>
    <n v="2108"/>
    <s v="Denise"/>
    <s v="Mccullough"/>
    <d v="2022-05-09T00:00:00"/>
    <d v="2023-01-03T00:00:00"/>
    <n v="7"/>
    <s v="Attrition"/>
    <x v="1"/>
    <s v="Austin Brown"/>
    <s v="denise.mccullough@bilearner.com"/>
    <s v="PL"/>
    <s v="Voluntarily Terminated"/>
    <x v="2"/>
    <x v="2"/>
    <x v="0"/>
    <x v="2"/>
    <s v="Herself Mr office bed."/>
    <x v="2"/>
    <s v="Field Operations"/>
    <d v="1978-09-19T00:00:00"/>
    <n v="47.25277777777778"/>
    <x v="3"/>
    <s v="MA"/>
    <s v="Driller"/>
    <x v="0"/>
    <n v="71922"/>
    <x v="1"/>
    <x v="1"/>
    <s v="Needs Improvement"/>
    <n v="2"/>
  </r>
  <r>
    <n v="2111"/>
    <s v="Carmelo"/>
    <s v="Hayden"/>
    <d v="2022-03-29T00:00:00"/>
    <d v="2022-07-30T00:00:00"/>
    <n v="4"/>
    <s v="Attrition"/>
    <x v="1"/>
    <s v="Sharon Salas"/>
    <s v="carmelo.hayden@bilearner.com"/>
    <s v="SVG"/>
    <s v="Active"/>
    <x v="0"/>
    <x v="2"/>
    <x v="0"/>
    <x v="0"/>
    <s v="Arrive allow reveal move."/>
    <x v="2"/>
    <s v="General - Con"/>
    <d v="1957-05-17T00:00:00"/>
    <n v="68.591666666666669"/>
    <x v="1"/>
    <s v="MA"/>
    <s v="Lineman"/>
    <x v="0"/>
    <n v="92067"/>
    <x v="2"/>
    <x v="3"/>
    <s v="Needs Improvement"/>
    <n v="5"/>
  </r>
  <r>
    <n v="2112"/>
    <s v="Emilio"/>
    <s v="Pierce"/>
    <d v="2019-07-30T00:00:00"/>
    <d v="2020-01-21T00:00:00"/>
    <n v="5"/>
    <s v="Attrition"/>
    <x v="1"/>
    <s v="Cristina Davis"/>
    <s v="emilio.pierce@bilearner.com"/>
    <s v="EW"/>
    <s v="Active"/>
    <x v="2"/>
    <x v="0"/>
    <x v="0"/>
    <x v="3"/>
    <s v="Guy present clear."/>
    <x v="2"/>
    <s v="Engineers"/>
    <d v="1943-09-24T00:00:00"/>
    <n v="82.238888888888894"/>
    <x v="0"/>
    <s v="MA"/>
    <s v="Technician"/>
    <x v="0"/>
    <n v="65114"/>
    <x v="3"/>
    <x v="1"/>
    <s v="Exceeds"/>
    <n v="4"/>
  </r>
  <r>
    <n v="2113"/>
    <s v="Emerson"/>
    <s v="Wood"/>
    <d v="2020-07-09T00:00:00"/>
    <d v="2022-12-10T00:00:00"/>
    <n v="29"/>
    <s v="Attrition"/>
    <x v="1"/>
    <s v="Lisa Manning"/>
    <s v="emerson.wood@bilearner.com"/>
    <s v="MSC"/>
    <s v="Active"/>
    <x v="2"/>
    <x v="0"/>
    <x v="1"/>
    <x v="0"/>
    <s v="Out phone market. Time parent economy each."/>
    <x v="2"/>
    <s v="General - Con"/>
    <d v="1944-10-20T00:00:00"/>
    <n v="81.166666666666671"/>
    <x v="0"/>
    <s v="MA"/>
    <s v="Clerk"/>
    <x v="0"/>
    <n v="9677"/>
    <x v="1"/>
    <x v="1"/>
    <s v="Exceeds"/>
    <n v="2"/>
  </r>
  <r>
    <n v="2115"/>
    <s v="Nikhil"/>
    <s v="Cummings"/>
    <d v="2019-04-15T00:00:00"/>
    <d v="2023-05-10T00:00:00"/>
    <n v="48"/>
    <s v="Attrition"/>
    <x v="2"/>
    <s v="Kristin White"/>
    <s v="nikhil.cummings@bilearner.com"/>
    <s v="PL"/>
    <s v="Active"/>
    <x v="1"/>
    <x v="2"/>
    <x v="2"/>
    <x v="3"/>
    <s v="Although center movement stock. While you local."/>
    <x v="2"/>
    <s v="Billable Consultants"/>
    <d v="1978-03-30T00:00:00"/>
    <n v="47.722222222222221"/>
    <x v="3"/>
    <s v="MA"/>
    <s v="Engineer"/>
    <x v="0"/>
    <n v="25166"/>
    <x v="2"/>
    <x v="2"/>
    <s v="Exceeds"/>
    <n v="2"/>
  </r>
  <r>
    <n v="2122"/>
    <s v="Tia"/>
    <s v="Kent"/>
    <d v="2021-06-11T00:00:00"/>
    <d v="2022-11-14T00:00:00"/>
    <n v="17"/>
    <s v="Attrition"/>
    <x v="1"/>
    <s v="William Thomas"/>
    <s v="tia.kent@bilearner.com"/>
    <s v="BPC"/>
    <s v="Active"/>
    <x v="0"/>
    <x v="1"/>
    <x v="0"/>
    <x v="1"/>
    <s v="Company event positive along avoid."/>
    <x v="2"/>
    <s v="General - Con"/>
    <d v="1975-10-21T00:00:00"/>
    <n v="50.163888888888891"/>
    <x v="5"/>
    <s v="MA"/>
    <s v="Locator"/>
    <x v="0"/>
    <n v="65636"/>
    <x v="2"/>
    <x v="2"/>
    <s v="Needs Improvement"/>
    <n v="5"/>
  </r>
  <r>
    <n v="2124"/>
    <s v="Spencer"/>
    <s v="Hicks"/>
    <d v="2023-02-21T00:00:00"/>
    <d v="2023-07-09T00:00:00"/>
    <n v="4"/>
    <s v="Attrition"/>
    <x v="1"/>
    <s v="Kristin Lee"/>
    <s v="spencer.hicks@bilearner.com"/>
    <s v="SVG"/>
    <s v="Voluntarily Terminated"/>
    <x v="1"/>
    <x v="0"/>
    <x v="0"/>
    <x v="3"/>
    <s v="New serve test what conference management."/>
    <x v="2"/>
    <s v="Wireline Construction"/>
    <d v="1950-08-09T00:00:00"/>
    <n v="75.363888888888894"/>
    <x v="2"/>
    <s v="MA"/>
    <s v="Laborer"/>
    <x v="0"/>
    <n v="42707"/>
    <x v="1"/>
    <x v="3"/>
    <s v="Exceeds"/>
    <n v="2"/>
  </r>
  <r>
    <n v="2126"/>
    <s v="Chasity"/>
    <s v="Kennedy"/>
    <d v="2021-03-08T00:00:00"/>
    <d v="2022-10-07T00:00:00"/>
    <n v="19"/>
    <s v="Attrition"/>
    <x v="1"/>
    <s v="Steven Logan"/>
    <s v="chasity.kennedy@bilearner.com"/>
    <s v="MSC"/>
    <s v="Active"/>
    <x v="2"/>
    <x v="1"/>
    <x v="0"/>
    <x v="0"/>
    <s v="Will cut garden exist ability its human."/>
    <x v="2"/>
    <s v="Technology / It"/>
    <d v="1969-06-20T00:00:00"/>
    <n v="56.5"/>
    <x v="5"/>
    <s v="MA"/>
    <s v="Helpdesk"/>
    <x v="0"/>
    <n v="35121"/>
    <x v="4"/>
    <x v="2"/>
    <s v="PIP"/>
    <n v="1"/>
  </r>
  <r>
    <n v="2131"/>
    <s v="Kaiya"/>
    <s v="Marsh"/>
    <d v="2020-06-06T00:00:00"/>
    <d v="2022-03-12T00:00:00"/>
    <n v="21"/>
    <s v="Attrition"/>
    <x v="1"/>
    <s v="John Harvey"/>
    <s v="kaiya.marsh@bilearner.com"/>
    <s v="PL"/>
    <s v="Voluntarily Terminated"/>
    <x v="2"/>
    <x v="1"/>
    <x v="2"/>
    <x v="1"/>
    <s v="Dream enough treatment knowledge area."/>
    <x v="2"/>
    <s v="Field Operations"/>
    <d v="1951-03-12T00:00:00"/>
    <n v="74.772222222222226"/>
    <x v="2"/>
    <s v="MA"/>
    <s v="Laborer"/>
    <x v="0"/>
    <n v="88590"/>
    <x v="4"/>
    <x v="1"/>
    <s v="Needs Improvement"/>
    <n v="4"/>
  </r>
  <r>
    <n v="2134"/>
    <s v="Beatrice"/>
    <s v="Faulkner"/>
    <d v="2022-02-28T00:00:00"/>
    <d v="2023-05-31T00:00:00"/>
    <n v="15"/>
    <s v="Attrition"/>
    <x v="1"/>
    <s v="Vanessa Garcia"/>
    <s v="beatrice.faulkner@bilearner.com"/>
    <s v="SVG"/>
    <s v="Active"/>
    <x v="2"/>
    <x v="0"/>
    <x v="0"/>
    <x v="1"/>
    <s v="Out always about must with ago here."/>
    <x v="2"/>
    <s v="Aerial"/>
    <d v="2001-07-09T00:00:00"/>
    <n v="24.447222222222223"/>
    <x v="6"/>
    <s v="MA"/>
    <s v="Foreman"/>
    <x v="0"/>
    <n v="36904"/>
    <x v="0"/>
    <x v="1"/>
    <s v="Exceeds"/>
    <n v="2"/>
  </r>
  <r>
    <n v="2135"/>
    <s v="Valeria"/>
    <s v="Mayo"/>
    <d v="2021-10-25T00:00:00"/>
    <d v="2023-02-18T00:00:00"/>
    <n v="15"/>
    <s v="Attrition"/>
    <x v="1"/>
    <s v="Shaun Barr"/>
    <s v="valeria.mayo@bilearner.com"/>
    <s v="EW"/>
    <s v="Active"/>
    <x v="1"/>
    <x v="2"/>
    <x v="2"/>
    <x v="3"/>
    <s v="Board from heart ago allow list."/>
    <x v="2"/>
    <s v="Engineers"/>
    <d v="1955-04-25T00:00:00"/>
    <n v="70.652777777777771"/>
    <x v="2"/>
    <s v="MA"/>
    <s v="Technician"/>
    <x v="0"/>
    <n v="65653"/>
    <x v="2"/>
    <x v="2"/>
    <s v="Exceeds"/>
    <n v="2"/>
  </r>
  <r>
    <n v="2136"/>
    <s v="Darrell"/>
    <s v="Vaughan"/>
    <d v="2018-09-12T00:00:00"/>
    <d v="2020-07-11T00:00:00"/>
    <n v="21"/>
    <s v="Attrition"/>
    <x v="1"/>
    <s v="Elizabeth Ray"/>
    <s v="darrell.vaughan@bilearner.com"/>
    <s v="MSC"/>
    <s v="Active"/>
    <x v="2"/>
    <x v="2"/>
    <x v="2"/>
    <x v="0"/>
    <s v="Despite expect democratic then affect toward."/>
    <x v="2"/>
    <s v="Underground"/>
    <d v="1991-10-08T00:00:00"/>
    <n v="34.200000000000003"/>
    <x v="4"/>
    <s v="MA"/>
    <s v="Labor"/>
    <x v="0"/>
    <n v="19006"/>
    <x v="3"/>
    <x v="0"/>
    <s v="Exceeds"/>
    <n v="1"/>
  </r>
  <r>
    <n v="2137"/>
    <s v="Carlos"/>
    <s v="Murphy"/>
    <d v="2022-12-31T00:00:00"/>
    <d v="2023-01-15T00:00:00"/>
    <n v="0"/>
    <s v="Attrition"/>
    <x v="2"/>
    <s v="Joseph Guerra"/>
    <s v="carlos.murphy@bilearner.com"/>
    <s v="CCDR"/>
    <s v="Future Start"/>
    <x v="1"/>
    <x v="0"/>
    <x v="1"/>
    <x v="0"/>
    <s v="Fight perhaps along western."/>
    <x v="2"/>
    <s v="General - Con"/>
    <d v="1962-02-21T00:00:00"/>
    <n v="63.830555555555556"/>
    <x v="1"/>
    <s v="MA"/>
    <s v="Laborer"/>
    <x v="0"/>
    <n v="53948"/>
    <x v="4"/>
    <x v="2"/>
    <s v="Exceeds"/>
    <n v="5"/>
  </r>
  <r>
    <n v="2138"/>
    <s v="Wilson"/>
    <s v="Sloan"/>
    <d v="2021-11-04T00:00:00"/>
    <d v="2023-06-10T00:00:00"/>
    <n v="19"/>
    <s v="Attrition"/>
    <x v="2"/>
    <s v="Charles Castillo"/>
    <s v="wilson.sloan@bilearner.com"/>
    <s v="EW"/>
    <s v="Active"/>
    <x v="1"/>
    <x v="1"/>
    <x v="0"/>
    <x v="0"/>
    <s v="Direction garden particularly trial."/>
    <x v="2"/>
    <s v="Project Management - Con"/>
    <d v="1966-08-11T00:00:00"/>
    <n v="59.358333333333334"/>
    <x v="5"/>
    <s v="MA"/>
    <s v="Evp"/>
    <x v="0"/>
    <n v="69346"/>
    <x v="0"/>
    <x v="0"/>
    <s v="Exceeds"/>
    <n v="2"/>
  </r>
  <r>
    <n v="2141"/>
    <s v="Casey"/>
    <s v="Dixon"/>
    <d v="2018-09-29T00:00:00"/>
    <d v="2023-05-20T00:00:00"/>
    <n v="55"/>
    <s v="Attrition"/>
    <x v="2"/>
    <s v="Andrea Simmons"/>
    <s v="casey.dixon@bilearner.com"/>
    <s v="PL"/>
    <s v="Active"/>
    <x v="1"/>
    <x v="1"/>
    <x v="1"/>
    <x v="1"/>
    <s v="Many with summer."/>
    <x v="2"/>
    <s v="Aerial"/>
    <d v="1946-07-25T00:00:00"/>
    <n v="79.402777777777771"/>
    <x v="2"/>
    <s v="MA"/>
    <s v="Foreman"/>
    <x v="0"/>
    <n v="73814"/>
    <x v="0"/>
    <x v="2"/>
    <s v="Exceeds"/>
    <n v="2"/>
  </r>
  <r>
    <n v="2142"/>
    <s v="Josue"/>
    <s v="Gentry"/>
    <d v="2020-01-09T00:00:00"/>
    <d v="2020-11-02T00:00:00"/>
    <n v="9"/>
    <s v="Attrition"/>
    <x v="2"/>
    <s v="Jill Hubbard"/>
    <s v="josue.gentry@bilearner.com"/>
    <s v="PYZ"/>
    <s v="Active"/>
    <x v="1"/>
    <x v="2"/>
    <x v="0"/>
    <x v="0"/>
    <s v="Often his world its threat last."/>
    <x v="2"/>
    <s v="Engineers"/>
    <d v="1965-01-25T00:00:00"/>
    <n v="60.902777777777779"/>
    <x v="1"/>
    <s v="MA"/>
    <s v="Engineer"/>
    <x v="0"/>
    <n v="40697"/>
    <x v="3"/>
    <x v="1"/>
    <s v="Exceeds"/>
    <n v="2"/>
  </r>
  <r>
    <n v="2143"/>
    <s v="Adelaide"/>
    <s v="Meyer"/>
    <d v="2020-07-01T00:00:00"/>
    <d v="2022-10-31T00:00:00"/>
    <n v="28"/>
    <s v="Attrition"/>
    <x v="2"/>
    <s v="Jessica Morales"/>
    <s v="adelaide.meyer@bilearner.com"/>
    <s v="SVG"/>
    <s v="Future Start"/>
    <x v="1"/>
    <x v="2"/>
    <x v="0"/>
    <x v="0"/>
    <s v="Gas group whose within step clear choose."/>
    <x v="2"/>
    <s v="Yard (Material Handling)"/>
    <d v="1994-01-25T00:00:00"/>
    <n v="31.902777777777779"/>
    <x v="4"/>
    <s v="MA"/>
    <s v="Coordinator"/>
    <x v="0"/>
    <n v="46121"/>
    <x v="2"/>
    <x v="0"/>
    <s v="Exceeds"/>
    <n v="1"/>
  </r>
  <r>
    <n v="2146"/>
    <s v="Frankie"/>
    <s v="Franklin"/>
    <d v="2019-12-25T00:00:00"/>
    <d v="2023-06-04T00:00:00"/>
    <n v="41"/>
    <s v="Attrition"/>
    <x v="1"/>
    <s v="Jerry Peters"/>
    <s v="frankie.franklin@bilearner.com"/>
    <s v="MSC"/>
    <s v="Voluntarily Terminated"/>
    <x v="0"/>
    <x v="2"/>
    <x v="0"/>
    <x v="1"/>
    <s v="Line close that rich."/>
    <x v="2"/>
    <s v="Splicing"/>
    <d v="1943-11-03T00:00:00"/>
    <n v="82.13055555555556"/>
    <x v="0"/>
    <s v="MA"/>
    <s v="Model Assistant"/>
    <x v="0"/>
    <n v="73772"/>
    <x v="3"/>
    <x v="0"/>
    <s v="Exceeds"/>
    <n v="2"/>
  </r>
  <r>
    <n v="2147"/>
    <s v="Vance"/>
    <s v="Cain"/>
    <d v="2020-08-14T00:00:00"/>
    <d v="2021-10-27T00:00:00"/>
    <n v="14"/>
    <s v="Attrition"/>
    <x v="1"/>
    <s v="Jessica Myers"/>
    <s v="vance.cain@bilearner.com"/>
    <s v="NEL"/>
    <s v="Active"/>
    <x v="1"/>
    <x v="0"/>
    <x v="0"/>
    <x v="0"/>
    <s v="Gas also suffer air support size make."/>
    <x v="2"/>
    <s v="Aerial"/>
    <d v="1981-11-06T00:00:00"/>
    <n v="44.12222222222222"/>
    <x v="3"/>
    <s v="MA"/>
    <s v="Lineman"/>
    <x v="0"/>
    <n v="80599"/>
    <x v="0"/>
    <x v="0"/>
    <s v="Exceeds"/>
    <n v="4"/>
  </r>
  <r>
    <n v="2149"/>
    <s v="Cheyanne"/>
    <s v="Hess"/>
    <d v="2021-05-02T00:00:00"/>
    <d v="2023-06-27T00:00:00"/>
    <n v="25"/>
    <s v="Attrition"/>
    <x v="1"/>
    <s v="Charles Williams"/>
    <s v="cheyanne.hess@bilearner.com"/>
    <s v="PYZ"/>
    <s v="Voluntarily Terminated"/>
    <x v="0"/>
    <x v="2"/>
    <x v="0"/>
    <x v="0"/>
    <s v="Development produce health drop should."/>
    <x v="2"/>
    <s v="Project Management - Con"/>
    <d v="1997-03-26T00:00:00"/>
    <n v="28.733333333333334"/>
    <x v="6"/>
    <s v="MA"/>
    <s v="Coordinator"/>
    <x v="0"/>
    <n v="90636"/>
    <x v="1"/>
    <x v="3"/>
    <s v="Exceeds"/>
    <n v="5"/>
  </r>
  <r>
    <n v="2150"/>
    <s v="Ishaan"/>
    <s v="Sheppard"/>
    <d v="2023-01-21T00:00:00"/>
    <d v="2023-03-29T00:00:00"/>
    <n v="2"/>
    <s v="Attrition"/>
    <x v="1"/>
    <s v="Eric Rivera"/>
    <s v="ishaan.sheppard@bilearner.com"/>
    <s v="SVG"/>
    <s v="Active"/>
    <x v="0"/>
    <x v="0"/>
    <x v="1"/>
    <x v="3"/>
    <s v="Onto brother heavy this job."/>
    <x v="2"/>
    <s v="Splicing"/>
    <d v="1971-10-06T00:00:00"/>
    <n v="54.205555555555556"/>
    <x v="5"/>
    <s v="MA"/>
    <s v="Splicer"/>
    <x v="0"/>
    <n v="73850"/>
    <x v="2"/>
    <x v="1"/>
    <s v="Exceeds"/>
    <n v="5"/>
  </r>
  <r>
    <n v="2151"/>
    <s v="Areli"/>
    <s v="Mitchell"/>
    <d v="2021-01-20T00:00:00"/>
    <d v="2023-06-27T00:00:00"/>
    <n v="29"/>
    <s v="Attrition"/>
    <x v="1"/>
    <s v="Jimmy Watkins"/>
    <s v="areli.mitchell@bilearner.com"/>
    <s v="TNS"/>
    <s v="Active"/>
    <x v="1"/>
    <x v="0"/>
    <x v="0"/>
    <x v="0"/>
    <s v="Cut mind yard third."/>
    <x v="2"/>
    <s v="Fielders"/>
    <d v="1950-12-05T00:00:00"/>
    <n v="75.041666666666671"/>
    <x v="2"/>
    <s v="MA"/>
    <s v="Engineer"/>
    <x v="0"/>
    <n v="47622"/>
    <x v="0"/>
    <x v="2"/>
    <s v="Exceeds"/>
    <n v="1"/>
  </r>
  <r>
    <n v="2155"/>
    <s v="Arthur"/>
    <s v="Wilson"/>
    <d v="2019-06-29T00:00:00"/>
    <d v="2023-02-19T00:00:00"/>
    <n v="43"/>
    <s v="Attrition"/>
    <x v="1"/>
    <s v="Jesse Montoya"/>
    <s v="arthur.wilson@bilearner.com"/>
    <s v="EW"/>
    <s v="Voluntarily Terminated"/>
    <x v="2"/>
    <x v="0"/>
    <x v="1"/>
    <x v="1"/>
    <s v="See take music any idea same military."/>
    <x v="2"/>
    <s v="Finance &amp; Accounting"/>
    <d v="1942-02-24T00:00:00"/>
    <n v="83.822222222222223"/>
    <x v="0"/>
    <s v="MA"/>
    <s v="Coordinator"/>
    <x v="0"/>
    <n v="72455"/>
    <x v="3"/>
    <x v="3"/>
    <s v="Exceeds"/>
    <n v="4"/>
  </r>
  <r>
    <n v="2156"/>
    <s v="Ariel"/>
    <s v="Osborn"/>
    <d v="2018-09-11T00:00:00"/>
    <d v="2020-03-14T00:00:00"/>
    <n v="18"/>
    <s v="Attrition"/>
    <x v="1"/>
    <s v="Melissa Glass"/>
    <s v="ariel.osborn@bilearner.com"/>
    <s v="MSC"/>
    <s v="Active"/>
    <x v="2"/>
    <x v="0"/>
    <x v="0"/>
    <x v="3"/>
    <s v="Over still care thought to."/>
    <x v="2"/>
    <s v="Executive"/>
    <d v="1989-01-29T00:00:00"/>
    <n v="36.891666666666666"/>
    <x v="4"/>
    <s v="MA"/>
    <s v="Manager"/>
    <x v="0"/>
    <n v="94916"/>
    <x v="4"/>
    <x v="1"/>
    <s v="Exceeds"/>
    <n v="3"/>
  </r>
  <r>
    <n v="2157"/>
    <s v="Ansley"/>
    <s v="Arias"/>
    <d v="2020-05-15T00:00:00"/>
    <d v="2021-12-22T00:00:00"/>
    <n v="19"/>
    <s v="Attrition"/>
    <x v="1"/>
    <s v="Heather Swanson"/>
    <s v="ansley.arias@bilearner.com"/>
    <s v="NEL"/>
    <s v="Active"/>
    <x v="1"/>
    <x v="2"/>
    <x v="1"/>
    <x v="2"/>
    <s v="West run alone address week wear."/>
    <x v="2"/>
    <s v="General - Sga"/>
    <d v="1950-02-02T00:00:00"/>
    <n v="75.88333333333334"/>
    <x v="2"/>
    <s v="MA"/>
    <s v="Assistant"/>
    <x v="0"/>
    <n v="1687"/>
    <x v="2"/>
    <x v="2"/>
    <s v="Exceeds"/>
    <n v="4"/>
  </r>
  <r>
    <n v="2159"/>
    <s v="Matias"/>
    <s v="Burns"/>
    <d v="2021-03-23T00:00:00"/>
    <d v="2022-03-22T00:00:00"/>
    <n v="11"/>
    <s v="Attrition"/>
    <x v="1"/>
    <s v="James Medina"/>
    <s v="matias.burns@bilearner.com"/>
    <s v="PYZ"/>
    <s v="Active"/>
    <x v="0"/>
    <x v="1"/>
    <x v="0"/>
    <x v="1"/>
    <s v="Major actually hot cell."/>
    <x v="2"/>
    <s v="Aerial"/>
    <d v="1983-05-31T00:00:00"/>
    <n v="42.555555555555557"/>
    <x v="3"/>
    <s v="MA"/>
    <s v="Lineman"/>
    <x v="0"/>
    <n v="73141"/>
    <x v="1"/>
    <x v="1"/>
    <s v="Exceeds"/>
    <n v="5"/>
  </r>
  <r>
    <n v="2160"/>
    <s v="Aden"/>
    <s v="George"/>
    <d v="2022-11-07T00:00:00"/>
    <d v="2023-04-06T00:00:00"/>
    <n v="4"/>
    <s v="Attrition"/>
    <x v="1"/>
    <s v="Tyler Sexton"/>
    <s v="aden.george@bilearner.com"/>
    <s v="SVG"/>
    <s v="Active"/>
    <x v="0"/>
    <x v="2"/>
    <x v="2"/>
    <x v="0"/>
    <s v="Glass agree upon picture that production."/>
    <x v="2"/>
    <s v="General - Con"/>
    <d v="1988-05-22T00:00:00"/>
    <n v="37.577777777777776"/>
    <x v="4"/>
    <s v="MA"/>
    <s v="Laborer"/>
    <x v="0"/>
    <n v="5804"/>
    <x v="3"/>
    <x v="2"/>
    <s v="Exceeds"/>
    <n v="3"/>
  </r>
  <r>
    <n v="2165"/>
    <s v="Yasmine"/>
    <s v="Hughes"/>
    <d v="2019-03-16T00:00:00"/>
    <d v="2020-04-26T00:00:00"/>
    <n v="13"/>
    <s v="Attrition"/>
    <x v="2"/>
    <s v="Tracey Cox"/>
    <s v="yasmine.hughes@bilearner.com"/>
    <s v="BPC"/>
    <s v="Active"/>
    <x v="1"/>
    <x v="1"/>
    <x v="1"/>
    <x v="0"/>
    <s v="Line know television."/>
    <x v="2"/>
    <s v="Field Operations"/>
    <d v="1948-02-06T00:00:00"/>
    <n v="77.87222222222222"/>
    <x v="2"/>
    <s v="MA"/>
    <s v="Laborer"/>
    <x v="0"/>
    <n v="26451"/>
    <x v="2"/>
    <x v="0"/>
    <s v="Exceeds"/>
    <n v="3"/>
  </r>
  <r>
    <n v="2167"/>
    <s v="Kendrick"/>
    <s v="Ashley"/>
    <d v="2018-12-30T00:00:00"/>
    <d v="2020-08-10T00:00:00"/>
    <n v="19"/>
    <s v="Attrition"/>
    <x v="2"/>
    <s v="Theresa Olson"/>
    <s v="kendrick.ashley@bilearner.com"/>
    <s v="SVG"/>
    <s v="Future Start"/>
    <x v="2"/>
    <x v="0"/>
    <x v="0"/>
    <x v="3"/>
    <s v="Maintain race expert cost continue store."/>
    <x v="2"/>
    <s v="Technology / It"/>
    <d v="1991-11-27T00:00:00"/>
    <n v="34.06388888888889"/>
    <x v="4"/>
    <s v="MA"/>
    <s v="Administrator"/>
    <x v="0"/>
    <n v="5348"/>
    <x v="0"/>
    <x v="0"/>
    <s v="Exceeds"/>
    <n v="3"/>
  </r>
  <r>
    <n v="2169"/>
    <s v="Larissa"/>
    <s v="Warner"/>
    <d v="2020-07-04T00:00:00"/>
    <d v="2022-05-11T00:00:00"/>
    <n v="22"/>
    <s v="Attrition"/>
    <x v="2"/>
    <s v="Sarah Harrison"/>
    <s v="larissa.warner@bilearner.com"/>
    <s v="MSC"/>
    <s v="Active"/>
    <x v="0"/>
    <x v="2"/>
    <x v="1"/>
    <x v="2"/>
    <s v="Method suggest leave process deep tough seek."/>
    <x v="2"/>
    <s v="General - Con"/>
    <d v="1995-12-26T00:00:00"/>
    <n v="29.983333333333334"/>
    <x v="6"/>
    <s v="MA"/>
    <s v="Flagger"/>
    <x v="0"/>
    <n v="81396"/>
    <x v="4"/>
    <x v="1"/>
    <s v="Exceeds"/>
    <n v="3"/>
  </r>
  <r>
    <n v="2171"/>
    <s v="Simone"/>
    <s v="Sharp"/>
    <d v="2021-08-09T00:00:00"/>
    <d v="2022-05-27T00:00:00"/>
    <n v="9"/>
    <s v="Attrition"/>
    <x v="1"/>
    <s v="Nicholas Ho"/>
    <s v="simone.sharp@bilearner.com"/>
    <s v="BPC"/>
    <s v="Active"/>
    <x v="0"/>
    <x v="2"/>
    <x v="2"/>
    <x v="1"/>
    <s v="Change lose be mention blue rise society."/>
    <x v="2"/>
    <s v="Executive"/>
    <d v="1992-02-11T00:00:00"/>
    <n v="33.858333333333334"/>
    <x v="4"/>
    <s v="MA"/>
    <s v="Executive Assistant"/>
    <x v="0"/>
    <n v="34460"/>
    <x v="0"/>
    <x v="2"/>
    <s v="Exceeds"/>
    <n v="3"/>
  </r>
  <r>
    <n v="2172"/>
    <s v="Cristofer"/>
    <s v="Mcbride"/>
    <d v="2021-05-16T00:00:00"/>
    <d v="2023-06-30T00:00:00"/>
    <n v="25"/>
    <s v="Attrition"/>
    <x v="1"/>
    <s v="Jennifer Collins"/>
    <s v="cristofer.mcbride@bilearner.com"/>
    <s v="CCDR"/>
    <s v="Voluntarily Terminated"/>
    <x v="2"/>
    <x v="1"/>
    <x v="0"/>
    <x v="2"/>
    <s v="Cost he international center head."/>
    <x v="2"/>
    <s v="Field Operations"/>
    <d v="1994-06-01T00:00:00"/>
    <n v="31.552777777777777"/>
    <x v="4"/>
    <s v="MA"/>
    <s v="Laborer"/>
    <x v="0"/>
    <n v="84884"/>
    <x v="3"/>
    <x v="3"/>
    <s v="Exceeds"/>
    <n v="3"/>
  </r>
  <r>
    <n v="2173"/>
    <s v="Charlize"/>
    <s v="Wong"/>
    <d v="2021-08-14T00:00:00"/>
    <d v="2021-10-08T00:00:00"/>
    <n v="1"/>
    <s v="Attrition"/>
    <x v="1"/>
    <s v="Ryan Armstrong"/>
    <s v="charlize.wong@bilearner.com"/>
    <s v="SVG"/>
    <s v="Voluntarily Terminated"/>
    <x v="1"/>
    <x v="2"/>
    <x v="2"/>
    <x v="2"/>
    <s v="Others pull establish maintain dark at."/>
    <x v="2"/>
    <s v="Engineers"/>
    <d v="1987-10-04T00:00:00"/>
    <n v="38.211111111111109"/>
    <x v="4"/>
    <s v="MA"/>
    <s v="Engineer"/>
    <x v="0"/>
    <n v="6115"/>
    <x v="2"/>
    <x v="0"/>
    <s v="Exceeds"/>
    <n v="3"/>
  </r>
  <r>
    <n v="2175"/>
    <s v="Kason"/>
    <s v="Ellison"/>
    <d v="2019-12-16T00:00:00"/>
    <d v="2020-06-21T00:00:00"/>
    <n v="6"/>
    <s v="Attrition"/>
    <x v="1"/>
    <s v="Julia Mitchell"/>
    <s v="kason.ellison@bilearner.com"/>
    <s v="MSC"/>
    <s v="Active"/>
    <x v="1"/>
    <x v="1"/>
    <x v="0"/>
    <x v="3"/>
    <s v="Somebody include mention staff determine."/>
    <x v="2"/>
    <s v="Field Operations"/>
    <d v="1987-10-02T00:00:00"/>
    <n v="38.216666666666669"/>
    <x v="4"/>
    <s v="MA"/>
    <s v="Technician"/>
    <x v="0"/>
    <n v="71740"/>
    <x v="0"/>
    <x v="1"/>
    <s v="Exceeds"/>
    <n v="2"/>
  </r>
  <r>
    <n v="2179"/>
    <s v="Raphael"/>
    <s v="Solomon"/>
    <d v="2022-10-28T00:00:00"/>
    <d v="2023-05-27T00:00:00"/>
    <n v="6"/>
    <s v="Attrition"/>
    <x v="1"/>
    <s v="Christopher Gardner"/>
    <s v="raphael.solomon@bilearner.com"/>
    <s v="NEL"/>
    <s v="Voluntarily Terminated"/>
    <x v="1"/>
    <x v="0"/>
    <x v="1"/>
    <x v="2"/>
    <s v="Tree read security individual."/>
    <x v="2"/>
    <s v="Project Management - Con"/>
    <d v="1996-01-04T00:00:00"/>
    <n v="29.961111111111112"/>
    <x v="6"/>
    <s v="MA"/>
    <s v="Supervisor"/>
    <x v="0"/>
    <n v="28181"/>
    <x v="4"/>
    <x v="1"/>
    <s v="PIP"/>
    <n v="4"/>
  </r>
  <r>
    <n v="2180"/>
    <s v="Zariah"/>
    <s v="Castaneda"/>
    <d v="2018-11-03T00:00:00"/>
    <d v="2023-05-03T00:00:00"/>
    <n v="53"/>
    <s v="Attrition"/>
    <x v="1"/>
    <s v="Elizabeth Koch"/>
    <s v="zariah.castaneda@bilearner.com"/>
    <s v="PL"/>
    <s v="Active"/>
    <x v="0"/>
    <x v="2"/>
    <x v="1"/>
    <x v="1"/>
    <s v="Cultural later per thank."/>
    <x v="2"/>
    <s v="Field Operations"/>
    <d v="1980-08-10T00:00:00"/>
    <n v="45.361111111111114"/>
    <x v="3"/>
    <s v="MA"/>
    <s v="Technician"/>
    <x v="0"/>
    <n v="74027"/>
    <x v="0"/>
    <x v="1"/>
    <s v="PIP"/>
    <n v="5"/>
  </r>
  <r>
    <n v="2181"/>
    <s v="Trevin"/>
    <s v="Lambert"/>
    <d v="2019-03-05T00:00:00"/>
    <d v="2020-03-16T00:00:00"/>
    <n v="12"/>
    <s v="Attrition"/>
    <x v="1"/>
    <s v="Nathaniel Harvey"/>
    <s v="trevin.lambert@bilearner.com"/>
    <s v="BPC"/>
    <s v="Active"/>
    <x v="1"/>
    <x v="2"/>
    <x v="0"/>
    <x v="1"/>
    <s v="Every maybe feel court."/>
    <x v="2"/>
    <s v="Field Operations"/>
    <d v="1991-08-13T00:00:00"/>
    <n v="34.352777777777774"/>
    <x v="4"/>
    <s v="MA"/>
    <s v="Foreman"/>
    <x v="0"/>
    <n v="94011"/>
    <x v="4"/>
    <x v="3"/>
    <s v="PIP"/>
    <n v="5"/>
  </r>
  <r>
    <n v="2184"/>
    <s v="Mason"/>
    <s v="Brewer"/>
    <d v="2021-09-05T00:00:00"/>
    <d v="2023-03-31T00:00:00"/>
    <n v="18"/>
    <s v="Attrition"/>
    <x v="1"/>
    <s v="Jeremy Ritter"/>
    <s v="mason.brewer@bilearner.com"/>
    <s v="EW"/>
    <s v="Active"/>
    <x v="0"/>
    <x v="1"/>
    <x v="2"/>
    <x v="2"/>
    <s v="Line operation form notice."/>
    <x v="2"/>
    <s v="Aerial"/>
    <d v="1984-02-20T00:00:00"/>
    <n v="41.833333333333336"/>
    <x v="3"/>
    <s v="MA"/>
    <s v="Laborer"/>
    <x v="0"/>
    <n v="22258"/>
    <x v="3"/>
    <x v="0"/>
    <s v="Exceeds"/>
    <n v="2"/>
  </r>
  <r>
    <n v="2185"/>
    <s v="Salvatore"/>
    <s v="Snyder"/>
    <d v="2020-05-17T00:00:00"/>
    <d v="2022-02-18T00:00:00"/>
    <n v="21"/>
    <s v="Attrition"/>
    <x v="2"/>
    <s v="Todd Henson"/>
    <s v="salvatore.snyder@bilearner.com"/>
    <s v="WBL"/>
    <s v="Voluntarily Terminated"/>
    <x v="1"/>
    <x v="2"/>
    <x v="1"/>
    <x v="0"/>
    <s v="Lawyer her author poor. Person determine before."/>
    <x v="2"/>
    <s v="Aerial"/>
    <d v="1959-04-21T00:00:00"/>
    <n v="66.663888888888891"/>
    <x v="1"/>
    <s v="MA"/>
    <s v="Groundman"/>
    <x v="0"/>
    <n v="13138"/>
    <x v="2"/>
    <x v="3"/>
    <s v="Exceeds"/>
    <n v="5"/>
  </r>
  <r>
    <n v="2186"/>
    <s v="Vivian"/>
    <s v="Hickman"/>
    <d v="2023-03-03T00:00:00"/>
    <d v="2023-03-23T00:00:00"/>
    <n v="0"/>
    <s v="Attrition"/>
    <x v="2"/>
    <s v="Nathan Bush"/>
    <s v="vivian.hickman@bilearner.com"/>
    <s v="NEL"/>
    <s v="Active"/>
    <x v="2"/>
    <x v="2"/>
    <x v="0"/>
    <x v="3"/>
    <s v="Speech street suggest call edge."/>
    <x v="2"/>
    <s v="Field Operations"/>
    <d v="1997-05-17T00:00:00"/>
    <n v="28.591666666666665"/>
    <x v="6"/>
    <s v="MA"/>
    <s v="Technician"/>
    <x v="1"/>
    <n v="74447"/>
    <x v="0"/>
    <x v="2"/>
    <s v="Exceeds"/>
    <n v="1"/>
  </r>
  <r>
    <n v="2188"/>
    <s v="Grant"/>
    <s v="York"/>
    <d v="2021-02-11T00:00:00"/>
    <d v="2023-06-28T00:00:00"/>
    <n v="28"/>
    <s v="Attrition"/>
    <x v="2"/>
    <s v="Patrick Garner"/>
    <s v="grant.york@bilearner.com"/>
    <s v="BPC"/>
    <s v="Active"/>
    <x v="2"/>
    <x v="2"/>
    <x v="2"/>
    <x v="0"/>
    <s v="Minute accept the must."/>
    <x v="2"/>
    <s v="Field Operations"/>
    <d v="1965-02-21T00:00:00"/>
    <n v="60.830555555555556"/>
    <x v="1"/>
    <s v="MA"/>
    <s v="Laborer"/>
    <x v="0"/>
    <n v="1509"/>
    <x v="4"/>
    <x v="2"/>
    <s v="Exceeds"/>
    <n v="2"/>
  </r>
  <r>
    <n v="2190"/>
    <s v="Kimberly"/>
    <s v="Horn"/>
    <d v="2023-04-25T00:00:00"/>
    <d v="2023-06-15T00:00:00"/>
    <n v="1"/>
    <s v="Attrition"/>
    <x v="2"/>
    <s v="Steven Kennedy"/>
    <s v="kimberly.horn@bilearner.com"/>
    <s v="SVG"/>
    <s v="Active"/>
    <x v="2"/>
    <x v="1"/>
    <x v="1"/>
    <x v="3"/>
    <s v="Ago determine fact itself. Act employee but."/>
    <x v="2"/>
    <s v="General - Con"/>
    <d v="1985-01-20T00:00:00"/>
    <n v="40.916666666666664"/>
    <x v="3"/>
    <s v="MA"/>
    <s v="Laborer"/>
    <x v="0"/>
    <n v="46637"/>
    <x v="2"/>
    <x v="3"/>
    <s v="Needs Improvement"/>
    <n v="5"/>
  </r>
  <r>
    <n v="2191"/>
    <s v="Paul"/>
    <s v="Moreno"/>
    <d v="2021-02-14T00:00:00"/>
    <d v="2023-04-19T00:00:00"/>
    <n v="26"/>
    <s v="Attrition"/>
    <x v="2"/>
    <s v="Joshua Nguyen"/>
    <s v="paul.moreno@bilearner.com"/>
    <s v="EW"/>
    <s v="Active"/>
    <x v="1"/>
    <x v="1"/>
    <x v="2"/>
    <x v="2"/>
    <s v="Kid oil news part."/>
    <x v="2"/>
    <s v="Engineers"/>
    <d v="1971-11-19T00:00:00"/>
    <n v="54.086111111111109"/>
    <x v="5"/>
    <s v="MA"/>
    <s v="Engineer"/>
    <x v="0"/>
    <n v="47342"/>
    <x v="2"/>
    <x v="2"/>
    <s v="Needs Improvement"/>
    <n v="5"/>
  </r>
  <r>
    <n v="2192"/>
    <s v="Macey"/>
    <s v="Christian"/>
    <d v="2020-10-07T00:00:00"/>
    <d v="2023-01-18T00:00:00"/>
    <n v="27"/>
    <s v="Attrition"/>
    <x v="2"/>
    <s v="Robert Wallace"/>
    <s v="macey.christian@bilearner.com"/>
    <s v="MSC"/>
    <s v="Active"/>
    <x v="2"/>
    <x v="1"/>
    <x v="2"/>
    <x v="3"/>
    <s v="Economy instead sense."/>
    <x v="2"/>
    <s v="General - Con"/>
    <d v="1945-06-29T00:00:00"/>
    <n v="80.474999999999994"/>
    <x v="0"/>
    <s v="MA"/>
    <s v="Administration"/>
    <x v="0"/>
    <n v="41219"/>
    <x v="4"/>
    <x v="0"/>
    <s v="Needs Improvement"/>
    <n v="1"/>
  </r>
  <r>
    <n v="2193"/>
    <s v="Joel"/>
    <s v="Bowen"/>
    <d v="2019-02-28T00:00:00"/>
    <d v="2023-06-01T00:00:00"/>
    <n v="51"/>
    <s v="Attrition"/>
    <x v="1"/>
    <s v="Carol Ingram"/>
    <s v="joel.bowen@bilearner.com"/>
    <s v="NEL"/>
    <s v="Voluntarily Terminated"/>
    <x v="2"/>
    <x v="2"/>
    <x v="2"/>
    <x v="0"/>
    <s v="Design and respond dog true knowledge."/>
    <x v="2"/>
    <s v="Field Operations"/>
    <d v="1963-08-01T00:00:00"/>
    <n v="62.386111111111113"/>
    <x v="1"/>
    <s v="MA"/>
    <s v="Laborer"/>
    <x v="1"/>
    <n v="67704"/>
    <x v="1"/>
    <x v="2"/>
    <s v="Needs Improvement"/>
    <n v="4"/>
  </r>
  <r>
    <n v="2195"/>
    <s v="Josie"/>
    <s v="Mercer"/>
    <d v="2023-06-02T00:00:00"/>
    <d v="2023-07-07T00:00:00"/>
    <n v="1"/>
    <s v="Attrition"/>
    <x v="1"/>
    <s v="Traci Dillon"/>
    <s v="josie.mercer@bilearner.com"/>
    <s v="BPC"/>
    <s v="Active"/>
    <x v="1"/>
    <x v="1"/>
    <x v="2"/>
    <x v="3"/>
    <s v="Popular but sort training region everybody."/>
    <x v="2"/>
    <s v="Underground"/>
    <d v="1954-10-31T00:00:00"/>
    <n v="71.138888888888886"/>
    <x v="2"/>
    <s v="MA"/>
    <s v="Laborer"/>
    <x v="0"/>
    <n v="46366"/>
    <x v="4"/>
    <x v="3"/>
    <s v="Needs Improvement"/>
    <n v="2"/>
  </r>
  <r>
    <n v="2196"/>
    <s v="Ellie"/>
    <s v="Ortega"/>
    <d v="2022-11-14T00:00:00"/>
    <d v="2023-01-04T00:00:00"/>
    <n v="1"/>
    <s v="Attrition"/>
    <x v="1"/>
    <s v="Steven Valdez"/>
    <s v="ellie.ortega@bilearner.com"/>
    <s v="CCDR"/>
    <s v="Voluntarily Terminated"/>
    <x v="0"/>
    <x v="2"/>
    <x v="1"/>
    <x v="1"/>
    <s v="Part not culture news. Here enter must."/>
    <x v="2"/>
    <s v="Underground"/>
    <d v="1983-06-25T00:00:00"/>
    <n v="42.486111111111114"/>
    <x v="3"/>
    <s v="MA"/>
    <s v="Operator"/>
    <x v="1"/>
    <n v="15989"/>
    <x v="1"/>
    <x v="3"/>
    <s v="Needs Improvement"/>
    <n v="5"/>
  </r>
  <r>
    <n v="2197"/>
    <s v="Adrien"/>
    <s v="Maddox"/>
    <d v="2018-08-22T00:00:00"/>
    <d v="2021-11-10T00:00:00"/>
    <n v="38"/>
    <s v="Attrition"/>
    <x v="1"/>
    <s v="Tamara Humphrey"/>
    <s v="adrien.maddox@bilearner.com"/>
    <s v="SVG"/>
    <s v="Voluntarily Terminated"/>
    <x v="1"/>
    <x v="1"/>
    <x v="1"/>
    <x v="0"/>
    <s v="Two job continue often public often."/>
    <x v="2"/>
    <s v="Wireline Construction"/>
    <d v="1983-04-12T00:00:00"/>
    <n v="42.68888888888889"/>
    <x v="3"/>
    <s v="MA"/>
    <s v="Operator"/>
    <x v="0"/>
    <n v="77437"/>
    <x v="2"/>
    <x v="0"/>
    <s v="Needs Improvement"/>
    <n v="4"/>
  </r>
  <r>
    <n v="2198"/>
    <s v="Landyn"/>
    <s v="Velez"/>
    <d v="2022-12-15T00:00:00"/>
    <d v="2022-12-29T00:00:00"/>
    <n v="0"/>
    <s v="Attrition"/>
    <x v="1"/>
    <s v="Joseph Bell"/>
    <s v="landyn.velez@bilearner.com"/>
    <s v="EW"/>
    <s v="Active"/>
    <x v="1"/>
    <x v="0"/>
    <x v="0"/>
    <x v="2"/>
    <s v="Friend country free."/>
    <x v="2"/>
    <s v="Field Operations"/>
    <d v="1963-07-01T00:00:00"/>
    <n v="62.469444444444441"/>
    <x v="1"/>
    <s v="MA"/>
    <s v="Driver"/>
    <x v="0"/>
    <n v="63184"/>
    <x v="1"/>
    <x v="3"/>
    <s v="Exceeds"/>
    <n v="1"/>
  </r>
  <r>
    <n v="2203"/>
    <s v="Colton"/>
    <s v="Le"/>
    <d v="2020-02-29T00:00:00"/>
    <d v="2021-05-20T00:00:00"/>
    <n v="14"/>
    <s v="Attrition"/>
    <x v="1"/>
    <s v="Richard Jones"/>
    <s v="colton.le@bilearner.com"/>
    <s v="NEL"/>
    <s v="Voluntarily Terminated"/>
    <x v="1"/>
    <x v="2"/>
    <x v="2"/>
    <x v="0"/>
    <s v="Together three executive compare."/>
    <x v="2"/>
    <s v="General - Con"/>
    <d v="1986-04-05T00:00:00"/>
    <n v="39.708333333333336"/>
    <x v="4"/>
    <s v="MA"/>
    <s v="Technician"/>
    <x v="0"/>
    <n v="42742"/>
    <x v="2"/>
    <x v="2"/>
    <s v="Exceeds"/>
    <n v="1"/>
  </r>
  <r>
    <n v="2204"/>
    <s v="Leonidas"/>
    <s v="Bridges"/>
    <d v="2021-09-24T00:00:00"/>
    <d v="2022-01-28T00:00:00"/>
    <n v="4"/>
    <s v="Attrition"/>
    <x v="1"/>
    <s v="Lee Crawford"/>
    <s v="leonidas.bridges@bilearner.com"/>
    <s v="PL"/>
    <s v="Active"/>
    <x v="2"/>
    <x v="0"/>
    <x v="2"/>
    <x v="2"/>
    <s v="Natural event religious during article total."/>
    <x v="2"/>
    <s v="Shop (Fleet)"/>
    <d v="1984-10-23T00:00:00"/>
    <n v="41.158333333333331"/>
    <x v="3"/>
    <s v="MA"/>
    <s v="Supervisor"/>
    <x v="0"/>
    <n v="58905"/>
    <x v="3"/>
    <x v="0"/>
    <s v="Needs Improvement"/>
    <n v="2"/>
  </r>
  <r>
    <n v="2205"/>
    <s v="Gia"/>
    <s v="Franco"/>
    <d v="2022-04-13T00:00:00"/>
    <d v="2023-07-30T00:00:00"/>
    <n v="15"/>
    <s v="Attrition"/>
    <x v="1"/>
    <s v="Jason Boyd"/>
    <s v="gia.franco@bilearner.com"/>
    <s v="BPC"/>
    <s v="Active"/>
    <x v="0"/>
    <x v="0"/>
    <x v="1"/>
    <x v="0"/>
    <s v="Article machine reflect land lose simply medical."/>
    <x v="2"/>
    <s v="General - Sga"/>
    <d v="1944-01-13T00:00:00"/>
    <n v="81.936111111111117"/>
    <x v="0"/>
    <s v="MA"/>
    <s v="Administrator"/>
    <x v="0"/>
    <n v="32235"/>
    <x v="4"/>
    <x v="0"/>
    <s v="Needs Improvement"/>
    <n v="4"/>
  </r>
  <r>
    <n v="2210"/>
    <s v="Julia"/>
    <s v="Soto"/>
    <d v="2021-05-31T00:00:00"/>
    <d v="2022-10-31T00:00:00"/>
    <n v="17"/>
    <s v="Attrition"/>
    <x v="3"/>
    <s v="Kimberly Frazier"/>
    <s v="julia.soto@bilearner.com"/>
    <s v="PL"/>
    <s v="Active"/>
    <x v="2"/>
    <x v="1"/>
    <x v="0"/>
    <x v="1"/>
    <s v="Quite able race more friend voice choice."/>
    <x v="1"/>
    <s v="Wireline Construction"/>
    <d v="1965-02-12T00:00:00"/>
    <n v="60.855555555555554"/>
    <x v="1"/>
    <s v="MA"/>
    <s v="Vp"/>
    <x v="0"/>
    <n v="2360"/>
    <x v="4"/>
    <x v="3"/>
    <s v="Exceeds"/>
    <n v="4"/>
  </r>
  <r>
    <n v="2212"/>
    <s v="Savanna"/>
    <s v="Mayo"/>
    <d v="2022-07-03T00:00:00"/>
    <d v="2023-03-22T00:00:00"/>
    <n v="8"/>
    <s v="Attrition"/>
    <x v="3"/>
    <s v="Amber Hoffman"/>
    <s v="savanna.mayo@bilearner.com"/>
    <s v="MSC"/>
    <s v="Active"/>
    <x v="0"/>
    <x v="1"/>
    <x v="2"/>
    <x v="0"/>
    <s v="Possible shake fall type discover expert."/>
    <x v="1"/>
    <s v="Field Operations"/>
    <d v="1991-05-11T00:00:00"/>
    <n v="34.608333333333334"/>
    <x v="4"/>
    <s v="MA"/>
    <s v="Cfo"/>
    <x v="0"/>
    <n v="74179"/>
    <x v="1"/>
    <x v="1"/>
    <s v="Exceeds"/>
    <n v="1"/>
  </r>
  <r>
    <n v="2213"/>
    <s v="Branden"/>
    <s v="Khan"/>
    <d v="2023-03-15T00:00:00"/>
    <d v="2023-05-10T00:00:00"/>
    <n v="1"/>
    <s v="Attrition"/>
    <x v="3"/>
    <s v="David Kennedy"/>
    <s v="branden.khan@bilearner.com"/>
    <s v="EW"/>
    <s v="Active"/>
    <x v="2"/>
    <x v="2"/>
    <x v="1"/>
    <x v="2"/>
    <s v="You suggest area."/>
    <x v="1"/>
    <s v="Shop (Fleet)"/>
    <d v="1965-09-03T00:00:00"/>
    <n v="60.297222222222224"/>
    <x v="1"/>
    <s v="MA"/>
    <s v="Shop"/>
    <x v="0"/>
    <n v="8415"/>
    <x v="2"/>
    <x v="2"/>
    <s v="Exceeds"/>
    <n v="5"/>
  </r>
  <r>
    <n v="2214"/>
    <s v="Aiden"/>
    <s v="Wade"/>
    <d v="2021-07-29T00:00:00"/>
    <d v="2022-08-12T00:00:00"/>
    <n v="12"/>
    <s v="Attrition"/>
    <x v="3"/>
    <s v="Amber Johnson"/>
    <s v="aiden.wade@bilearner.com"/>
    <s v="CCDR"/>
    <s v="Active"/>
    <x v="1"/>
    <x v="1"/>
    <x v="1"/>
    <x v="1"/>
    <s v="Religious far child break thought watch."/>
    <x v="1"/>
    <s v="Field Operations"/>
    <d v="1951-10-22T00:00:00"/>
    <n v="74.161111111111111"/>
    <x v="2"/>
    <s v="MA"/>
    <s v="Tower Hand"/>
    <x v="0"/>
    <n v="8196"/>
    <x v="4"/>
    <x v="2"/>
    <s v="Exceeds"/>
    <n v="4"/>
  </r>
  <r>
    <n v="2215"/>
    <s v="Conrad"/>
    <s v="Ochoa"/>
    <d v="2022-02-05T00:00:00"/>
    <d v="2023-01-13T00:00:00"/>
    <n v="11"/>
    <s v="Attrition"/>
    <x v="3"/>
    <s v="Susan Kelly"/>
    <s v="conrad.ochoa@bilearner.com"/>
    <s v="BPC"/>
    <s v="Active"/>
    <x v="1"/>
    <x v="0"/>
    <x v="0"/>
    <x v="1"/>
    <s v="Ten when myself hit off."/>
    <x v="1"/>
    <s v="Engineers"/>
    <d v="1962-12-17T00:00:00"/>
    <n v="63.008333333333333"/>
    <x v="1"/>
    <s v="MA"/>
    <s v="Engineer"/>
    <x v="0"/>
    <n v="95814"/>
    <x v="2"/>
    <x v="0"/>
    <s v="Exceeds"/>
    <n v="1"/>
  </r>
  <r>
    <n v="2217"/>
    <s v="Kaylie"/>
    <s v="Ayers"/>
    <d v="2020-11-23T00:00:00"/>
    <d v="2020-12-14T00:00:00"/>
    <n v="0"/>
    <s v="Attrition"/>
    <x v="26"/>
    <s v="Donna Brown"/>
    <s v="kaylie.ayers@bilearner.com"/>
    <s v="TNS"/>
    <s v="Active"/>
    <x v="2"/>
    <x v="2"/>
    <x v="0"/>
    <x v="3"/>
    <s v="Knowledge thank speak clearly."/>
    <x v="1"/>
    <s v="People Services"/>
    <d v="1995-07-21T00:00:00"/>
    <n v="30.413888888888888"/>
    <x v="4"/>
    <s v="CT"/>
    <s v="Director"/>
    <x v="0"/>
    <n v="52244"/>
    <x v="0"/>
    <x v="0"/>
    <s v="Exceeds"/>
    <n v="4"/>
  </r>
  <r>
    <n v="2218"/>
    <s v="Abdullah"/>
    <s v="Arellano"/>
    <d v="2019-02-21T00:00:00"/>
    <d v="2022-10-21T00:00:00"/>
    <n v="43"/>
    <s v="Attrition"/>
    <x v="27"/>
    <s v="Jacob Christian"/>
    <s v="abdullah.arellano@bilearner.com"/>
    <s v="SVG"/>
    <s v="Active"/>
    <x v="2"/>
    <x v="0"/>
    <x v="2"/>
    <x v="1"/>
    <s v="Quality heavy security nature amount take room."/>
    <x v="1"/>
    <s v="Field Operations"/>
    <d v="1967-11-08T00:00:00"/>
    <n v="58.116666666666667"/>
    <x v="5"/>
    <s v="MA"/>
    <s v="Foreman"/>
    <x v="0"/>
    <n v="29237"/>
    <x v="2"/>
    <x v="1"/>
    <s v="Exceeds"/>
    <n v="4"/>
  </r>
  <r>
    <n v="2219"/>
    <s v="Hazel"/>
    <s v="Lane"/>
    <d v="2022-09-25T00:00:00"/>
    <d v="2023-05-06T00:00:00"/>
    <n v="7"/>
    <s v="Attrition"/>
    <x v="3"/>
    <s v="Lance Torres"/>
    <s v="hazel.lane@bilearner.com"/>
    <s v="SVG"/>
    <s v="Active"/>
    <x v="2"/>
    <x v="1"/>
    <x v="2"/>
    <x v="2"/>
    <s v="Past really million address again forget."/>
    <x v="1"/>
    <s v="Wireline Construction"/>
    <d v="1966-10-25T00:00:00"/>
    <n v="59.152777777777779"/>
    <x v="5"/>
    <s v="MA"/>
    <s v="Laborer"/>
    <x v="0"/>
    <n v="8635"/>
    <x v="0"/>
    <x v="1"/>
    <s v="Exceeds"/>
    <n v="5"/>
  </r>
  <r>
    <n v="2222"/>
    <s v="Caiden"/>
    <s v="Lam"/>
    <d v="2020-07-21T00:00:00"/>
    <d v="2021-08-18T00:00:00"/>
    <n v="12"/>
    <s v="Attrition"/>
    <x v="3"/>
    <s v="Scott Thomas"/>
    <s v="caiden.lam@bilearner.com"/>
    <s v="TNS"/>
    <s v="Active"/>
    <x v="2"/>
    <x v="2"/>
    <x v="0"/>
    <x v="1"/>
    <s v="End trouble tonight amount page reach debate."/>
    <x v="1"/>
    <s v="Wireline Construction"/>
    <d v="1998-07-17T00:00:00"/>
    <n v="27.425000000000001"/>
    <x v="6"/>
    <s v="MA"/>
    <s v="Laborer"/>
    <x v="0"/>
    <n v="77955"/>
    <x v="0"/>
    <x v="1"/>
    <s v="Exceeds"/>
    <n v="4"/>
  </r>
  <r>
    <n v="2226"/>
    <s v="Zechariah"/>
    <s v="Strong"/>
    <d v="2019-03-22T00:00:00"/>
    <d v="2021-06-17T00:00:00"/>
    <n v="26"/>
    <s v="Attrition"/>
    <x v="3"/>
    <s v="Daniel Blake"/>
    <s v="zechariah.strong@bilearner.com"/>
    <s v="SVG"/>
    <s v="Active"/>
    <x v="1"/>
    <x v="2"/>
    <x v="1"/>
    <x v="1"/>
    <s v="Clearly rule suddenly."/>
    <x v="1"/>
    <s v="General - Eng"/>
    <d v="1960-09-07T00:00:00"/>
    <n v="65.286111111111111"/>
    <x v="1"/>
    <s v="MA"/>
    <s v="Administrative"/>
    <x v="0"/>
    <n v="73392"/>
    <x v="1"/>
    <x v="2"/>
    <s v="Exceeds"/>
    <n v="1"/>
  </r>
  <r>
    <n v="2228"/>
    <s v="Kayley"/>
    <s v="Romero"/>
    <d v="2018-08-12T00:00:00"/>
    <d v="2022-06-13T00:00:00"/>
    <n v="46"/>
    <s v="Attrition"/>
    <x v="3"/>
    <s v="Michael Webb"/>
    <s v="kayley.romero@bilearner.com"/>
    <s v="MSC"/>
    <s v="Active"/>
    <x v="2"/>
    <x v="0"/>
    <x v="2"/>
    <x v="1"/>
    <s v="Partner performance newspaper sense all where."/>
    <x v="1"/>
    <s v="Wireless"/>
    <d v="1942-09-16T00:00:00"/>
    <n v="83.261111111111106"/>
    <x v="0"/>
    <s v="MA"/>
    <s v="Laborer"/>
    <x v="0"/>
    <n v="58630"/>
    <x v="1"/>
    <x v="0"/>
    <s v="PIP"/>
    <n v="4"/>
  </r>
  <r>
    <n v="2234"/>
    <s v="Ariel"/>
    <s v="Barnes"/>
    <d v="2021-02-20T00:00:00"/>
    <d v="2022-01-09T00:00:00"/>
    <n v="10"/>
    <s v="Attrition"/>
    <x v="3"/>
    <s v="William Phillips"/>
    <s v="ariel.barnes@bilearner.com"/>
    <s v="EW"/>
    <s v="Active"/>
    <x v="2"/>
    <x v="1"/>
    <x v="1"/>
    <x v="1"/>
    <s v="Particularly put occur. Approach often be."/>
    <x v="1"/>
    <s v="Wireline Construction"/>
    <d v="1975-02-26T00:00:00"/>
    <n v="50.81666666666667"/>
    <x v="5"/>
    <s v="MA"/>
    <s v="Laborer"/>
    <x v="0"/>
    <n v="87474"/>
    <x v="4"/>
    <x v="2"/>
    <s v="Fully Meets"/>
    <n v="2"/>
  </r>
  <r>
    <n v="2236"/>
    <s v="Princess"/>
    <s v="Long"/>
    <d v="2018-12-23T00:00:00"/>
    <d v="2021-10-11T00:00:00"/>
    <n v="33"/>
    <s v="Attrition"/>
    <x v="3"/>
    <s v="Amber Rocha"/>
    <s v="princess.long@bilearner.com"/>
    <s v="BPC"/>
    <s v="Active"/>
    <x v="0"/>
    <x v="2"/>
    <x v="0"/>
    <x v="0"/>
    <s v="Choice learn town themselves cup experience."/>
    <x v="1"/>
    <s v="Engineers"/>
    <d v="1948-10-28T00:00:00"/>
    <n v="77.144444444444446"/>
    <x v="2"/>
    <s v="CT"/>
    <s v="Project Manager"/>
    <x v="0"/>
    <n v="44145"/>
    <x v="0"/>
    <x v="1"/>
    <s v="Fully Meets"/>
    <n v="1"/>
  </r>
  <r>
    <n v="2237"/>
    <s v="Lyla"/>
    <s v="Wong"/>
    <d v="2022-01-10T00:00:00"/>
    <d v="2023-01-04T00:00:00"/>
    <n v="11"/>
    <s v="Attrition"/>
    <x v="28"/>
    <s v="John Thomas"/>
    <s v="lyla.wong@bilearner.com"/>
    <s v="WBL"/>
    <s v="Active"/>
    <x v="0"/>
    <x v="0"/>
    <x v="0"/>
    <x v="1"/>
    <s v="Run vote behind factor father."/>
    <x v="1"/>
    <s v="Underground"/>
    <d v="1975-04-22T00:00:00"/>
    <n v="50.661111111111111"/>
    <x v="5"/>
    <s v="CT"/>
    <s v="Laborer"/>
    <x v="0"/>
    <n v="25760"/>
    <x v="3"/>
    <x v="3"/>
    <s v="Fully Meets"/>
    <n v="2"/>
  </r>
  <r>
    <n v="2238"/>
    <s v="Shyanne"/>
    <s v="Livingston"/>
    <d v="2021-03-04T00:00:00"/>
    <d v="2021-12-06T00:00:00"/>
    <n v="9"/>
    <s v="Attrition"/>
    <x v="26"/>
    <s v="April Burns"/>
    <s v="shyanne.livingston@bilearner.com"/>
    <s v="TNS"/>
    <s v="Active"/>
    <x v="2"/>
    <x v="0"/>
    <x v="0"/>
    <x v="1"/>
    <s v="Office little different tax down top."/>
    <x v="1"/>
    <s v="Project Management - Con"/>
    <d v="1972-01-17T00:00:00"/>
    <n v="53.924999999999997"/>
    <x v="5"/>
    <s v="CT"/>
    <s v="Purchasing"/>
    <x v="1"/>
    <n v="55252"/>
    <x v="0"/>
    <x v="1"/>
    <s v="Fully Meets"/>
    <n v="2"/>
  </r>
  <r>
    <n v="2239"/>
    <s v="Dario"/>
    <s v="Whitney"/>
    <d v="2023-03-10T00:00:00"/>
    <d v="2023-04-04T00:00:00"/>
    <n v="0"/>
    <s v="Attrition"/>
    <x v="27"/>
    <s v="Sean Hill"/>
    <s v="dario.whitney@bilearner.com"/>
    <s v="SVG"/>
    <s v="Active"/>
    <x v="0"/>
    <x v="1"/>
    <x v="2"/>
    <x v="2"/>
    <s v="Future where and."/>
    <x v="1"/>
    <s v="Catv"/>
    <d v="1962-12-11T00:00:00"/>
    <n v="63.024999999999999"/>
    <x v="1"/>
    <s v="MA"/>
    <s v="Manager"/>
    <x v="1"/>
    <n v="62468"/>
    <x v="2"/>
    <x v="0"/>
    <s v="Fully Meets"/>
    <n v="5"/>
  </r>
  <r>
    <n v="2242"/>
    <s v="Aileen"/>
    <s v="Pacheco"/>
    <d v="2022-05-10T00:00:00"/>
    <d v="2022-07-16T00:00:00"/>
    <n v="2"/>
    <s v="Attrition"/>
    <x v="3"/>
    <s v="Alicia Farrell"/>
    <s v="aileen.pacheco@bilearner.com"/>
    <s v="MSC"/>
    <s v="Active"/>
    <x v="0"/>
    <x v="1"/>
    <x v="0"/>
    <x v="1"/>
    <s v="Performance paper teacher tree student."/>
    <x v="1"/>
    <s v="Field Operations"/>
    <d v="1994-03-29T00:00:00"/>
    <n v="31.725000000000001"/>
    <x v="4"/>
    <s v="MA"/>
    <s v="Runner"/>
    <x v="0"/>
    <n v="48114"/>
    <x v="0"/>
    <x v="2"/>
    <s v="Fully Meets"/>
    <n v="4"/>
  </r>
  <r>
    <n v="2243"/>
    <s v="Dorian"/>
    <s v="Wu"/>
    <d v="2023-04-13T00:00:00"/>
    <d v="2023-05-03T00:00:00"/>
    <n v="0"/>
    <s v="Attrition"/>
    <x v="3"/>
    <s v="Desiree Martinez"/>
    <s v="dorian.wu@bilearner.com"/>
    <s v="TNS"/>
    <s v="Active"/>
    <x v="0"/>
    <x v="2"/>
    <x v="2"/>
    <x v="0"/>
    <s v="This bank out."/>
    <x v="1"/>
    <s v="Finance &amp; Accounting"/>
    <d v="1954-07-20T00:00:00"/>
    <n v="71.416666666666671"/>
    <x v="2"/>
    <s v="CT"/>
    <s v="Accounting"/>
    <x v="0"/>
    <n v="90316"/>
    <x v="3"/>
    <x v="2"/>
    <s v="Fully Meets"/>
    <n v="4"/>
  </r>
  <r>
    <n v="2245"/>
    <s v="Londyn"/>
    <s v="Underwood"/>
    <d v="2021-02-28T00:00:00"/>
    <d v="2022-07-13T00:00:00"/>
    <n v="16"/>
    <s v="Attrition"/>
    <x v="26"/>
    <s v="Mrs. Lori Petty MD"/>
    <s v="londyn.underwood@bilearner.com"/>
    <s v="WBL"/>
    <s v="Active"/>
    <x v="2"/>
    <x v="1"/>
    <x v="2"/>
    <x v="1"/>
    <s v="Later star one than within live."/>
    <x v="1"/>
    <s v="Engineers"/>
    <d v="1946-09-15T00:00:00"/>
    <n v="79.263888888888886"/>
    <x v="2"/>
    <s v="MA"/>
    <s v="Supervisor"/>
    <x v="1"/>
    <n v="54056"/>
    <x v="4"/>
    <x v="0"/>
    <s v="Fully Meets"/>
    <n v="5"/>
  </r>
  <r>
    <n v="2246"/>
    <s v="Britney"/>
    <s v="Logan"/>
    <d v="2020-10-14T00:00:00"/>
    <d v="2022-04-10T00:00:00"/>
    <n v="17"/>
    <s v="Attrition"/>
    <x v="27"/>
    <s v="Paul Robertson"/>
    <s v="britney.logan@bilearner.com"/>
    <s v="NEL"/>
    <s v="Active"/>
    <x v="1"/>
    <x v="0"/>
    <x v="2"/>
    <x v="1"/>
    <s v="Expect kitchen even anyone. Without agent she."/>
    <x v="1"/>
    <s v="Field Operations"/>
    <d v="1973-11-22T00:00:00"/>
    <n v="52.077777777777776"/>
    <x v="5"/>
    <s v="MA"/>
    <s v="Technician"/>
    <x v="1"/>
    <n v="7728"/>
    <x v="1"/>
    <x v="0"/>
    <s v="Fully Meets"/>
    <n v="4"/>
  </r>
  <r>
    <n v="2247"/>
    <s v="Alessandra"/>
    <s v="Novak"/>
    <d v="2018-09-10T00:00:00"/>
    <d v="2023-06-08T00:00:00"/>
    <n v="56"/>
    <s v="Attrition"/>
    <x v="3"/>
    <s v="William Murray"/>
    <s v="alessandra.novak@bilearner.com"/>
    <s v="SVG"/>
    <s v="Active"/>
    <x v="2"/>
    <x v="0"/>
    <x v="0"/>
    <x v="1"/>
    <s v="Three sell often star."/>
    <x v="1"/>
    <s v="Fielders"/>
    <d v="1983-04-10T00:00:00"/>
    <n v="42.694444444444443"/>
    <x v="3"/>
    <s v="MA"/>
    <s v="Engineer"/>
    <x v="0"/>
    <n v="70092"/>
    <x v="0"/>
    <x v="1"/>
    <s v="Fully Meets"/>
    <n v="2"/>
  </r>
  <r>
    <n v="2248"/>
    <s v="Ariel"/>
    <s v="Powers"/>
    <d v="2022-12-16T00:00:00"/>
    <d v="2023-05-28T00:00:00"/>
    <n v="5"/>
    <s v="Attrition"/>
    <x v="3"/>
    <s v="Corey Fletcher"/>
    <s v="ariel.powers@bilearner.com"/>
    <s v="EW"/>
    <s v="Active"/>
    <x v="2"/>
    <x v="0"/>
    <x v="0"/>
    <x v="2"/>
    <s v="Adult wind join time memory customer."/>
    <x v="1"/>
    <s v="Field Operations"/>
    <d v="1999-12-17T00:00:00"/>
    <n v="26.008333333333333"/>
    <x v="6"/>
    <s v="MA"/>
    <s v="Laborer"/>
    <x v="0"/>
    <n v="71142"/>
    <x v="0"/>
    <x v="1"/>
    <s v="Fully Meets"/>
    <n v="2"/>
  </r>
  <r>
    <n v="2249"/>
    <s v="Jewel"/>
    <s v="Bryant"/>
    <d v="2018-09-28T00:00:00"/>
    <d v="2019-01-26T00:00:00"/>
    <n v="3"/>
    <s v="Attrition"/>
    <x v="3"/>
    <s v="James Rhodes"/>
    <s v="jewel.bryant@bilearner.com"/>
    <s v="MSC"/>
    <s v="Active"/>
    <x v="1"/>
    <x v="1"/>
    <x v="2"/>
    <x v="3"/>
    <s v="Only movie ability wait according."/>
    <x v="1"/>
    <s v="Field Operations"/>
    <d v="1994-11-07T00:00:00"/>
    <n v="31.119444444444444"/>
    <x v="4"/>
    <s v="MA"/>
    <s v="Laborer"/>
    <x v="0"/>
    <n v="2760"/>
    <x v="4"/>
    <x v="0"/>
    <s v="Fully Meets"/>
    <n v="4"/>
  </r>
  <r>
    <n v="2250"/>
    <s v="Irene"/>
    <s v="Kim"/>
    <d v="2022-03-08T00:00:00"/>
    <d v="2022-04-26T00:00:00"/>
    <n v="1"/>
    <s v="Attrition"/>
    <x v="3"/>
    <s v="Peter Williams"/>
    <s v="irene.kim@bilearner.com"/>
    <s v="TNS"/>
    <s v="Active"/>
    <x v="1"/>
    <x v="1"/>
    <x v="0"/>
    <x v="0"/>
    <s v="Money read truth determine remain Mrs."/>
    <x v="1"/>
    <s v="Aerial"/>
    <d v="1962-09-02T00:00:00"/>
    <n v="63.3"/>
    <x v="1"/>
    <s v="CT"/>
    <s v="Groundman"/>
    <x v="0"/>
    <n v="13557"/>
    <x v="2"/>
    <x v="2"/>
    <s v="Fully Meets"/>
    <n v="5"/>
  </r>
  <r>
    <n v="2255"/>
    <s v="Gabrielle"/>
    <s v="Mercer"/>
    <d v="2020-09-15T00:00:00"/>
    <d v="2021-10-01T00:00:00"/>
    <n v="12"/>
    <s v="Attrition"/>
    <x v="3"/>
    <s v="Jose Jordan"/>
    <s v="gabrielle.mercer@bilearner.com"/>
    <s v="TNS"/>
    <s v="Active"/>
    <x v="0"/>
    <x v="1"/>
    <x v="2"/>
    <x v="0"/>
    <s v="This focus strategy behind among this."/>
    <x v="1"/>
    <s v="Wireline Construction"/>
    <d v="1990-07-16T00:00:00"/>
    <n v="35.427777777777777"/>
    <x v="4"/>
    <s v="MA"/>
    <s v="Lineman"/>
    <x v="0"/>
    <n v="67812"/>
    <x v="0"/>
    <x v="3"/>
    <s v="Fully Meets"/>
    <n v="2"/>
  </r>
  <r>
    <n v="2257"/>
    <s v="Ingrid"/>
    <s v="Lucero"/>
    <d v="2021-04-29T00:00:00"/>
    <d v="2022-06-10T00:00:00"/>
    <n v="13"/>
    <s v="Attrition"/>
    <x v="28"/>
    <s v="Meredith Martin"/>
    <s v="ingrid.lucero@bilearner.com"/>
    <s v="WBL"/>
    <s v="Active"/>
    <x v="1"/>
    <x v="0"/>
    <x v="1"/>
    <x v="3"/>
    <s v="Teach yard style bed relate seat."/>
    <x v="1"/>
    <s v="General - Eng"/>
    <d v="1988-10-22T00:00:00"/>
    <n v="37.161111111111111"/>
    <x v="4"/>
    <s v="MA"/>
    <s v="Administrative"/>
    <x v="1"/>
    <n v="77019"/>
    <x v="1"/>
    <x v="2"/>
    <s v="Fully Meets"/>
    <n v="2"/>
  </r>
  <r>
    <n v="2260"/>
    <s v="Rocco"/>
    <s v="Vaughan"/>
    <d v="2020-01-17T00:00:00"/>
    <d v="2021-09-30T00:00:00"/>
    <n v="20"/>
    <s v="Attrition"/>
    <x v="3"/>
    <s v="Victor Armstrong"/>
    <s v="rocco.vaughan@bilearner.com"/>
    <s v="EW"/>
    <s v="Active"/>
    <x v="2"/>
    <x v="0"/>
    <x v="0"/>
    <x v="3"/>
    <s v="Stay moment go try. Trouble morning skin join."/>
    <x v="1"/>
    <s v="Engineers"/>
    <d v="1992-10-21T00:00:00"/>
    <n v="33.163888888888891"/>
    <x v="4"/>
    <s v="MA"/>
    <s v="Billing"/>
    <x v="0"/>
    <n v="17501"/>
    <x v="0"/>
    <x v="1"/>
    <s v="Fully Meets"/>
    <n v="1"/>
  </r>
  <r>
    <n v="2264"/>
    <s v="Piper"/>
    <s v="Guzman"/>
    <d v="2021-02-24T00:00:00"/>
    <d v="2021-12-29T00:00:00"/>
    <n v="10"/>
    <s v="Attrition"/>
    <x v="26"/>
    <s v="Joseph Underwood"/>
    <s v="piper.guzman@bilearner.com"/>
    <s v="WBL"/>
    <s v="Active"/>
    <x v="2"/>
    <x v="2"/>
    <x v="2"/>
    <x v="0"/>
    <s v="Cultural responsibility whose wear."/>
    <x v="1"/>
    <s v="Executive"/>
    <d v="1979-03-05T00:00:00"/>
    <n v="46.791666666666664"/>
    <x v="3"/>
    <s v="MA"/>
    <s v="Manager"/>
    <x v="1"/>
    <n v="4377"/>
    <x v="1"/>
    <x v="3"/>
    <s v="Fully Meets"/>
    <n v="5"/>
  </r>
  <r>
    <n v="2266"/>
    <s v="Jameson"/>
    <s v="Eaton"/>
    <d v="2020-05-12T00:00:00"/>
    <d v="2021-03-17T00:00:00"/>
    <n v="10"/>
    <s v="Attrition"/>
    <x v="3"/>
    <s v="Timothy Owens"/>
    <s v="jameson.eaton@bilearner.com"/>
    <s v="EW"/>
    <s v="Active"/>
    <x v="0"/>
    <x v="0"/>
    <x v="0"/>
    <x v="1"/>
    <s v="Chair out man man."/>
    <x v="1"/>
    <s v="Field Operations"/>
    <d v="1975-02-10T00:00:00"/>
    <n v="50.861111111111114"/>
    <x v="5"/>
    <s v="MA"/>
    <s v="Construction Manager"/>
    <x v="0"/>
    <n v="84988"/>
    <x v="3"/>
    <x v="3"/>
    <s v="Fully Meets"/>
    <n v="5"/>
  </r>
  <r>
    <n v="2268"/>
    <s v="Armani"/>
    <s v="Rogers"/>
    <d v="2021-01-04T00:00:00"/>
    <d v="2022-04-28T00:00:00"/>
    <n v="15"/>
    <s v="Attrition"/>
    <x v="3"/>
    <s v="Kelly Waters"/>
    <s v="armani.rogers@bilearner.com"/>
    <s v="TNS"/>
    <s v="Active"/>
    <x v="1"/>
    <x v="1"/>
    <x v="1"/>
    <x v="1"/>
    <s v="Real build something family save."/>
    <x v="1"/>
    <s v="General - Con"/>
    <d v="1963-08-06T00:00:00"/>
    <n v="62.37222222222222"/>
    <x v="1"/>
    <s v="CT"/>
    <s v="Technician"/>
    <x v="1"/>
    <n v="58818"/>
    <x v="1"/>
    <x v="3"/>
    <s v="Fully Meets"/>
    <n v="2"/>
  </r>
  <r>
    <n v="2269"/>
    <s v="Jacoby"/>
    <s v="Lyons"/>
    <d v="2020-04-28T00:00:00"/>
    <d v="2022-12-01T00:00:00"/>
    <n v="31"/>
    <s v="Attrition"/>
    <x v="28"/>
    <s v="Beverly Ramirez"/>
    <s v="jacoby.lyons@bilearner.com"/>
    <s v="PYZ"/>
    <s v="Active"/>
    <x v="0"/>
    <x v="1"/>
    <x v="1"/>
    <x v="1"/>
    <s v="Type three hear court street sport key."/>
    <x v="1"/>
    <s v="Executive"/>
    <d v="1974-01-15T00:00:00"/>
    <n v="51.930555555555557"/>
    <x v="5"/>
    <s v="MA"/>
    <s v="Ceo"/>
    <x v="1"/>
    <n v="42997"/>
    <x v="0"/>
    <x v="0"/>
    <s v="Fully Meets"/>
    <n v="1"/>
  </r>
  <r>
    <n v="2270"/>
    <s v="Dylan"/>
    <s v="Livingston"/>
    <d v="2019-04-16T00:00:00"/>
    <d v="2021-07-31T00:00:00"/>
    <n v="27"/>
    <s v="Attrition"/>
    <x v="3"/>
    <s v="David Rose PhD"/>
    <s v="dylan.livingston@bilearner.com"/>
    <s v="PYZ"/>
    <s v="Active"/>
    <x v="1"/>
    <x v="1"/>
    <x v="2"/>
    <x v="1"/>
    <s v="Significant issue rich air race."/>
    <x v="1"/>
    <s v="Project Management - Con"/>
    <d v="1952-09-19T00:00:00"/>
    <n v="73.25277777777778"/>
    <x v="2"/>
    <s v="MA"/>
    <s v="Manager"/>
    <x v="0"/>
    <n v="93829"/>
    <x v="2"/>
    <x v="3"/>
    <s v="Fully Meets"/>
    <n v="4"/>
  </r>
  <r>
    <n v="2272"/>
    <s v="Darryl"/>
    <s v="Richmond"/>
    <d v="2022-08-29T00:00:00"/>
    <d v="2023-01-15T00:00:00"/>
    <n v="4"/>
    <s v="Attrition"/>
    <x v="3"/>
    <s v="Daniel Simpson"/>
    <s v="darryl.richmond@bilearner.com"/>
    <s v="TNS"/>
    <s v="Active"/>
    <x v="2"/>
    <x v="1"/>
    <x v="1"/>
    <x v="2"/>
    <s v="Turn left degree audience fly present."/>
    <x v="1"/>
    <s v="Field Operations"/>
    <d v="1987-04-04T00:00:00"/>
    <n v="38.711111111111109"/>
    <x v="4"/>
    <s v="CT"/>
    <s v="Laborer"/>
    <x v="0"/>
    <n v="62715"/>
    <x v="4"/>
    <x v="0"/>
    <s v="Fully Meets"/>
    <n v="2"/>
  </r>
  <r>
    <n v="2273"/>
    <s v="Ana"/>
    <s v="Stafford"/>
    <d v="2020-01-26T00:00:00"/>
    <d v="2020-12-11T00:00:00"/>
    <n v="10"/>
    <s v="Attrition"/>
    <x v="3"/>
    <s v="Kenneth Chavez"/>
    <s v="ana.stafford@bilearner.com"/>
    <s v="WBL"/>
    <s v="Active"/>
    <x v="0"/>
    <x v="2"/>
    <x v="2"/>
    <x v="1"/>
    <s v="Field have cup because military."/>
    <x v="1"/>
    <s v="Project Management - Eng"/>
    <d v="1956-05-16T00:00:00"/>
    <n v="69.594444444444449"/>
    <x v="1"/>
    <s v="CT"/>
    <s v="Planner"/>
    <x v="1"/>
    <n v="75785"/>
    <x v="3"/>
    <x v="0"/>
    <s v="Fully Meets"/>
    <n v="4"/>
  </r>
  <r>
    <n v="2280"/>
    <s v="Ebonee"/>
    <s v="Peterson"/>
    <d v="2018-12-04T00:00:00"/>
    <d v="2023-07-07T00:00:00"/>
    <n v="55"/>
    <s v="Attrition"/>
    <x v="19"/>
    <s v="Brittany Thompson"/>
    <s v="ebonee.peterson@bilearner.com"/>
    <s v="PYZ"/>
    <s v="Voluntarily Terminated"/>
    <x v="1"/>
    <x v="2"/>
    <x v="0"/>
    <x v="2"/>
    <s v="Maybe establish real still."/>
    <x v="2"/>
    <s v="Catv"/>
    <d v="1985-03-06T00:00:00"/>
    <n v="40.788888888888891"/>
    <x v="3"/>
    <s v="MA"/>
    <s v="Foreman"/>
    <x v="0"/>
    <n v="2030"/>
    <x v="1"/>
    <x v="2"/>
    <s v="Fully Meets"/>
    <n v="4"/>
  </r>
  <r>
    <n v="2283"/>
    <s v="Sean"/>
    <s v="Quinn"/>
    <d v="2018-10-03T00:00:00"/>
    <d v="2019-06-27T00:00:00"/>
    <n v="8"/>
    <s v="Attrition"/>
    <x v="17"/>
    <s v="Michael Stevenson"/>
    <s v="sean.quinn@bilearner.com"/>
    <s v="WBL"/>
    <s v="Voluntarily Terminated"/>
    <x v="2"/>
    <x v="0"/>
    <x v="0"/>
    <x v="2"/>
    <s v="Available area dog Republican big town left."/>
    <x v="5"/>
    <s v="Field Operations"/>
    <d v="1961-12-17T00:00:00"/>
    <n v="64.00833333333334"/>
    <x v="1"/>
    <s v="MA"/>
    <s v="Technician"/>
    <x v="1"/>
    <n v="2045"/>
    <x v="1"/>
    <x v="3"/>
    <s v="Fully Meets"/>
    <n v="4"/>
  </r>
  <r>
    <n v="2286"/>
    <s v="Brannon"/>
    <s v="Miller"/>
    <d v="2018-09-24T00:00:00"/>
    <d v="2021-01-18T00:00:00"/>
    <n v="27"/>
    <s v="Attrition"/>
    <x v="19"/>
    <s v="Jonathan Nguyen"/>
    <s v="brannon.miller@bilearner.com"/>
    <s v="NEL"/>
    <s v="Active"/>
    <x v="1"/>
    <x v="0"/>
    <x v="0"/>
    <x v="3"/>
    <s v="Place doctor be water message activity."/>
    <x v="2"/>
    <s v="General - Eng"/>
    <d v="1981-10-10T00:00:00"/>
    <n v="44.194444444444443"/>
    <x v="3"/>
    <s v="MA"/>
    <s v="Specialist"/>
    <x v="1"/>
    <n v="2045"/>
    <x v="4"/>
    <x v="0"/>
    <s v="Fully Meets"/>
    <n v="2"/>
  </r>
  <r>
    <n v="2287"/>
    <s v="Ketsia"/>
    <s v="Liebig"/>
    <d v="2022-03-09T00:00:00"/>
    <d v="2023-04-08T00:00:00"/>
    <n v="12"/>
    <s v="Attrition"/>
    <x v="19"/>
    <s v="James Hunt"/>
    <s v="ketsia.liebig@bilearner.com"/>
    <s v="PYZ"/>
    <s v="Active"/>
    <x v="1"/>
    <x v="0"/>
    <x v="2"/>
    <x v="0"/>
    <s v="Rise she since boy."/>
    <x v="2"/>
    <s v="General - Con"/>
    <d v="1961-03-20T00:00:00"/>
    <n v="64.75"/>
    <x v="1"/>
    <s v="MA"/>
    <s v="Technician"/>
    <x v="0"/>
    <n v="2110"/>
    <x v="1"/>
    <x v="3"/>
    <s v="Fully Meets"/>
    <n v="2"/>
  </r>
  <r>
    <n v="2288"/>
    <s v="Kelley"/>
    <s v="Spirea"/>
    <d v="2018-11-07T00:00:00"/>
    <d v="2020-05-25T00:00:00"/>
    <n v="18"/>
    <s v="Attrition"/>
    <x v="19"/>
    <s v="Laura Mccarty"/>
    <s v="kelley.spirea@bilearner.com"/>
    <s v="NEL"/>
    <s v="Active"/>
    <x v="0"/>
    <x v="2"/>
    <x v="0"/>
    <x v="0"/>
    <s v="Foreign thank people."/>
    <x v="2"/>
    <s v="Fielders"/>
    <d v="1984-09-09T00:00:00"/>
    <n v="41.280555555555559"/>
    <x v="3"/>
    <s v="MA"/>
    <s v="Engineer"/>
    <x v="0"/>
    <n v="2451"/>
    <x v="4"/>
    <x v="0"/>
    <s v="Fully Meets"/>
    <n v="5"/>
  </r>
  <r>
    <n v="2290"/>
    <s v="Debra"/>
    <s v="Houlihan"/>
    <d v="2020-11-27T00:00:00"/>
    <d v="2023-07-05T00:00:00"/>
    <n v="31"/>
    <s v="Attrition"/>
    <x v="29"/>
    <s v="Joseph Chavez"/>
    <s v="debra.houlihan@bilearner.com"/>
    <s v="EW"/>
    <s v="Active"/>
    <x v="0"/>
    <x v="0"/>
    <x v="0"/>
    <x v="2"/>
    <s v="Such physical more himself movie."/>
    <x v="0"/>
    <s v="Wireline Construction"/>
    <d v="1942-04-16T00:00:00"/>
    <n v="83.677777777777777"/>
    <x v="0"/>
    <s v="RI"/>
    <s v="Groundman"/>
    <x v="0"/>
    <n v="2908"/>
    <x v="0"/>
    <x v="1"/>
    <s v="Fully Meets"/>
    <n v="2"/>
  </r>
  <r>
    <n v="2293"/>
    <s v="David"/>
    <s v="Stanley"/>
    <d v="2020-06-15T00:00:00"/>
    <d v="2021-09-05T00:00:00"/>
    <n v="14"/>
    <s v="Attrition"/>
    <x v="19"/>
    <s v="Richard Collins"/>
    <s v="david.stanley@bilearner.com"/>
    <s v="CCDR"/>
    <s v="Active"/>
    <x v="1"/>
    <x v="0"/>
    <x v="1"/>
    <x v="0"/>
    <s v="Health more majority think sister."/>
    <x v="2"/>
    <s v="Field Operations"/>
    <d v="1998-04-01T00:00:00"/>
    <n v="27.719444444444445"/>
    <x v="6"/>
    <s v="MA"/>
    <s v="Laborer"/>
    <x v="1"/>
    <n v="1803"/>
    <x v="3"/>
    <x v="3"/>
    <s v="Fully Meets"/>
    <n v="2"/>
  </r>
  <r>
    <n v="2295"/>
    <s v="Everett"/>
    <s v="Jordan"/>
    <d v="2022-05-19T00:00:00"/>
    <d v="2023-04-10T00:00:00"/>
    <n v="10"/>
    <s v="Attrition"/>
    <x v="19"/>
    <s v="Michael Davis"/>
    <s v="everett.jordan@bilearner.com"/>
    <s v="SVG"/>
    <s v="Active"/>
    <x v="0"/>
    <x v="0"/>
    <x v="0"/>
    <x v="0"/>
    <s v="Two describe leg executive that ok."/>
    <x v="2"/>
    <s v="Field Operations"/>
    <d v="1999-01-25T00:00:00"/>
    <n v="26.902777777777779"/>
    <x v="6"/>
    <s v="MA"/>
    <s v="Driller"/>
    <x v="0"/>
    <n v="53295"/>
    <x v="2"/>
    <x v="0"/>
    <s v="Fully Meets"/>
    <n v="5"/>
  </r>
  <r>
    <n v="2297"/>
    <s v="Deandre"/>
    <s v="Richard"/>
    <d v="2018-12-18T00:00:00"/>
    <d v="2019-09-25T00:00:00"/>
    <n v="9"/>
    <s v="Attrition"/>
    <x v="19"/>
    <s v="Christine Adams"/>
    <s v="deandre.richard@bilearner.com"/>
    <s v="WBL"/>
    <s v="Voluntarily Terminated"/>
    <x v="2"/>
    <x v="1"/>
    <x v="1"/>
    <x v="1"/>
    <s v="Gas place rich dog process movement along."/>
    <x v="2"/>
    <s v="Aerial"/>
    <d v="1958-09-23T00:00:00"/>
    <n v="67.24166666666666"/>
    <x v="1"/>
    <s v="MA"/>
    <s v="Laborer"/>
    <x v="0"/>
    <n v="92649"/>
    <x v="4"/>
    <x v="3"/>
    <s v="Fully Meets"/>
    <n v="2"/>
  </r>
  <r>
    <n v="2299"/>
    <s v="Emiliano"/>
    <s v="Rich"/>
    <d v="2022-04-13T00:00:00"/>
    <d v="2023-04-17T00:00:00"/>
    <n v="12"/>
    <s v="Attrition"/>
    <x v="19"/>
    <s v="Ashley Cummings"/>
    <s v="emiliano.rich@bilearner.com"/>
    <s v="TNS"/>
    <s v="Active"/>
    <x v="2"/>
    <x v="2"/>
    <x v="0"/>
    <x v="1"/>
    <s v="Learn staff above address."/>
    <x v="2"/>
    <s v="Field Operations"/>
    <d v="1942-02-24T00:00:00"/>
    <n v="83.822222222222223"/>
    <x v="0"/>
    <s v="MA"/>
    <s v="Laborer"/>
    <x v="0"/>
    <n v="12684"/>
    <x v="2"/>
    <x v="2"/>
    <s v="Fully Meets"/>
    <n v="2"/>
  </r>
  <r>
    <n v="2301"/>
    <s v="Lauren"/>
    <s v="Keith"/>
    <d v="2021-02-12T00:00:00"/>
    <d v="2022-08-03T00:00:00"/>
    <n v="17"/>
    <s v="Attrition"/>
    <x v="19"/>
    <s v="Peter Williams"/>
    <s v="lauren.keith@bilearner.com"/>
    <s v="PYZ"/>
    <s v="Active"/>
    <x v="2"/>
    <x v="1"/>
    <x v="0"/>
    <x v="3"/>
    <s v="Join executive spend speak many sometimes."/>
    <x v="2"/>
    <s v="Underground"/>
    <d v="1946-08-12T00:00:00"/>
    <n v="79.355555555555554"/>
    <x v="2"/>
    <s v="MA"/>
    <s v="Operator"/>
    <x v="0"/>
    <n v="1425"/>
    <x v="2"/>
    <x v="3"/>
    <s v="Fully Meets"/>
    <n v="1"/>
  </r>
  <r>
    <n v="2302"/>
    <s v="Marlene"/>
    <s v="Rhodes"/>
    <d v="2019-01-02T00:00:00"/>
    <d v="2020-10-09T00:00:00"/>
    <n v="21"/>
    <s v="Attrition"/>
    <x v="19"/>
    <s v="Katie Carroll"/>
    <s v="marlene.rhodes@bilearner.com"/>
    <s v="PL"/>
    <s v="Terminated for Cause"/>
    <x v="1"/>
    <x v="1"/>
    <x v="0"/>
    <x v="1"/>
    <s v="Per spend challenge key ever say."/>
    <x v="2"/>
    <s v="Wireline Construction"/>
    <d v="1988-11-28T00:00:00"/>
    <n v="37.06111111111111"/>
    <x v="4"/>
    <s v="MA"/>
    <s v="Operator"/>
    <x v="0"/>
    <n v="23761"/>
    <x v="0"/>
    <x v="2"/>
    <s v="Fully Meets"/>
    <n v="4"/>
  </r>
  <r>
    <n v="2303"/>
    <s v="Penelope"/>
    <s v="Jordan"/>
    <d v="2019-10-26T00:00:00"/>
    <d v="2023-07-22T00:00:00"/>
    <n v="44"/>
    <s v="Attrition"/>
    <x v="19"/>
    <s v="Christopher Owen"/>
    <s v="penelope.jordan@bilearner.com"/>
    <s v="NEL"/>
    <s v="Terminated for Cause"/>
    <x v="1"/>
    <x v="1"/>
    <x v="0"/>
    <x v="1"/>
    <s v="Plant white design action."/>
    <x v="2"/>
    <s v="Field Operations"/>
    <d v="1957-12-27T00:00:00"/>
    <n v="67.980555555555554"/>
    <x v="1"/>
    <s v="MA"/>
    <s v="Driver"/>
    <x v="0"/>
    <n v="73691"/>
    <x v="4"/>
    <x v="0"/>
    <s v="Fully Meets"/>
    <n v="5"/>
  </r>
  <r>
    <n v="2305"/>
    <s v="Rosemary"/>
    <s v="Thornton"/>
    <d v="2019-12-11T00:00:00"/>
    <d v="2021-05-12T00:00:00"/>
    <n v="17"/>
    <s v="Attrition"/>
    <x v="4"/>
    <s v="Tracy Logan"/>
    <s v="rosemary.thornton@bilearner.com"/>
    <s v="EW"/>
    <s v="Active"/>
    <x v="2"/>
    <x v="2"/>
    <x v="1"/>
    <x v="1"/>
    <s v="Want agency relationship house nice mother."/>
    <x v="2"/>
    <s v="Field Operations"/>
    <d v="1970-10-03T00:00:00"/>
    <n v="55.213888888888889"/>
    <x v="5"/>
    <s v="MA"/>
    <s v="Laborer"/>
    <x v="0"/>
    <n v="18379"/>
    <x v="1"/>
    <x v="0"/>
    <s v="Fully Meets"/>
    <n v="2"/>
  </r>
  <r>
    <n v="2306"/>
    <s v="Ayanna"/>
    <s v="Lutz"/>
    <d v="2020-10-21T00:00:00"/>
    <d v="2023-05-14T00:00:00"/>
    <n v="30"/>
    <s v="Attrition"/>
    <x v="4"/>
    <s v="Thomas Whitaker"/>
    <s v="ayanna.lutz@bilearner.com"/>
    <s v="CCDR"/>
    <s v="Active"/>
    <x v="2"/>
    <x v="0"/>
    <x v="1"/>
    <x v="1"/>
    <s v="Think network make manager."/>
    <x v="2"/>
    <s v="Project Management - Con"/>
    <d v="1999-11-06T00:00:00"/>
    <n v="26.122222222222224"/>
    <x v="6"/>
    <s v="MA"/>
    <s v="Technician"/>
    <x v="1"/>
    <n v="91517"/>
    <x v="0"/>
    <x v="2"/>
    <s v="Fully Meets"/>
    <n v="1"/>
  </r>
  <r>
    <n v="2308"/>
    <s v="Asia"/>
    <s v="Rivers"/>
    <d v="2022-05-24T00:00:00"/>
    <d v="2022-10-13T00:00:00"/>
    <n v="4"/>
    <s v="Attrition"/>
    <x v="11"/>
    <s v="Matthew Tucker"/>
    <s v="asia.rivers@bilearner.com"/>
    <s v="EW"/>
    <s v="Active"/>
    <x v="0"/>
    <x v="2"/>
    <x v="1"/>
    <x v="2"/>
    <s v="Where vote relate expect executive game seem."/>
    <x v="2"/>
    <s v="Field Operations"/>
    <d v="1999-05-09T00:00:00"/>
    <n v="26.613888888888887"/>
    <x v="6"/>
    <s v="MA"/>
    <s v="Coordinator"/>
    <x v="1"/>
    <n v="20854"/>
    <x v="3"/>
    <x v="0"/>
    <s v="Fully Meets"/>
    <n v="5"/>
  </r>
  <r>
    <n v="2311"/>
    <s v="Araceli"/>
    <s v="Castillo"/>
    <d v="2019-12-10T00:00:00"/>
    <d v="2023-02-21T00:00:00"/>
    <n v="38"/>
    <s v="Attrition"/>
    <x v="11"/>
    <s v="Craig White"/>
    <s v="araceli.castillo@bilearner.com"/>
    <s v="PYZ"/>
    <s v="Active"/>
    <x v="2"/>
    <x v="2"/>
    <x v="1"/>
    <x v="3"/>
    <s v="Ago usually quickly Mrs television guess."/>
    <x v="2"/>
    <s v="Field Operations"/>
    <d v="1971-03-25T00:00:00"/>
    <n v="54.736111111111114"/>
    <x v="5"/>
    <s v="MA"/>
    <s v="Laborer"/>
    <x v="0"/>
    <n v="85441"/>
    <x v="4"/>
    <x v="0"/>
    <s v="Fully Meets"/>
    <n v="2"/>
  </r>
  <r>
    <n v="2315"/>
    <s v="Marcelo"/>
    <s v="Flowers"/>
    <d v="2022-06-12T00:00:00"/>
    <d v="2023-07-09T00:00:00"/>
    <n v="12"/>
    <s v="Attrition"/>
    <x v="19"/>
    <s v="Kyle Strong"/>
    <s v="marcelo.flowers@bilearner.com"/>
    <s v="CCDR"/>
    <s v="Active"/>
    <x v="0"/>
    <x v="2"/>
    <x v="1"/>
    <x v="3"/>
    <s v="Probably must design."/>
    <x v="2"/>
    <s v="Project Management - Con"/>
    <d v="1986-02-19T00:00:00"/>
    <n v="39.836111111111109"/>
    <x v="4"/>
    <s v="MA"/>
    <s v="Project Manager"/>
    <x v="0"/>
    <n v="83033"/>
    <x v="3"/>
    <x v="2"/>
    <s v="Fully Meets"/>
    <n v="4"/>
  </r>
  <r>
    <n v="2319"/>
    <s v="Kaylee"/>
    <s v="Harvey"/>
    <d v="2019-03-28T00:00:00"/>
    <d v="2022-04-14T00:00:00"/>
    <n v="36"/>
    <s v="Attrition"/>
    <x v="19"/>
    <s v="Steven Miller"/>
    <s v="kaylee.harvey@bilearner.com"/>
    <s v="TNS"/>
    <s v="Voluntarily Terminated"/>
    <x v="1"/>
    <x v="2"/>
    <x v="2"/>
    <x v="3"/>
    <s v="Continue move everything."/>
    <x v="2"/>
    <s v="General - Sga"/>
    <d v="1983-02-18T00:00:00"/>
    <n v="42.838888888888889"/>
    <x v="3"/>
    <s v="MA"/>
    <s v="Administrator"/>
    <x v="0"/>
    <n v="31008"/>
    <x v="1"/>
    <x v="1"/>
    <s v="Fully Meets"/>
    <n v="5"/>
  </r>
  <r>
    <n v="2320"/>
    <s v="Kristen"/>
    <s v="Peters"/>
    <d v="2022-10-26T00:00:00"/>
    <d v="2023-06-17T00:00:00"/>
    <n v="7"/>
    <s v="Attrition"/>
    <x v="19"/>
    <s v="David Powers"/>
    <s v="kristen.peters@bilearner.com"/>
    <s v="PYZ"/>
    <s v="Voluntarily Terminated"/>
    <x v="2"/>
    <x v="2"/>
    <x v="1"/>
    <x v="3"/>
    <s v="Else enjoy include expect."/>
    <x v="2"/>
    <s v="Fielders"/>
    <d v="1964-09-09T00:00:00"/>
    <n v="61.280555555555559"/>
    <x v="1"/>
    <s v="MA"/>
    <s v="Engineer"/>
    <x v="0"/>
    <n v="64961"/>
    <x v="1"/>
    <x v="3"/>
    <s v="Fully Meets"/>
    <n v="4"/>
  </r>
  <r>
    <n v="2321"/>
    <s v="Hadassah"/>
    <s v="Gallegos"/>
    <d v="2023-05-10T00:00:00"/>
    <d v="2023-05-14T00:00:00"/>
    <n v="0"/>
    <s v="Attrition"/>
    <x v="19"/>
    <s v="Kimberly Owen"/>
    <s v="hadassah.gallegos@bilearner.com"/>
    <s v="WBL"/>
    <s v="Active"/>
    <x v="0"/>
    <x v="1"/>
    <x v="1"/>
    <x v="3"/>
    <s v="Camera four star growth design then."/>
    <x v="2"/>
    <s v="Field Operations"/>
    <d v="1951-08-21T00:00:00"/>
    <n v="74.330555555555549"/>
    <x v="2"/>
    <s v="MA"/>
    <s v="Technician"/>
    <x v="0"/>
    <n v="1269"/>
    <x v="4"/>
    <x v="0"/>
    <s v="Fully Meets"/>
    <n v="2"/>
  </r>
  <r>
    <n v="2323"/>
    <s v="Aubree"/>
    <s v="Villanueva"/>
    <d v="2021-04-21T00:00:00"/>
    <d v="2021-08-17T00:00:00"/>
    <n v="3"/>
    <s v="Attrition"/>
    <x v="19"/>
    <s v="Sheila Roberts MD"/>
    <s v="aubree.villanueva@bilearner.com"/>
    <s v="PL"/>
    <s v="Active"/>
    <x v="2"/>
    <x v="1"/>
    <x v="0"/>
    <x v="2"/>
    <s v="Fill outside then discuss table."/>
    <x v="2"/>
    <s v="Project Management - Con"/>
    <d v="1959-07-05T00:00:00"/>
    <n v="66.458333333333329"/>
    <x v="1"/>
    <s v="MA"/>
    <s v="Manager"/>
    <x v="0"/>
    <n v="35263"/>
    <x v="2"/>
    <x v="0"/>
    <s v="Fully Meets"/>
    <n v="5"/>
  </r>
  <r>
    <n v="2324"/>
    <s v="Aspen"/>
    <s v="Dixon"/>
    <d v="2021-07-23T00:00:00"/>
    <d v="2023-02-15T00:00:00"/>
    <n v="18"/>
    <s v="Attrition"/>
    <x v="19"/>
    <s v="Justin Perez"/>
    <s v="aspen.dixon@bilearner.com"/>
    <s v="BPC"/>
    <s v="Terminated for Cause"/>
    <x v="2"/>
    <x v="2"/>
    <x v="0"/>
    <x v="0"/>
    <s v="International time want art own sit."/>
    <x v="2"/>
    <s v="General - Con"/>
    <d v="1996-07-17T00:00:00"/>
    <n v="29.425000000000001"/>
    <x v="6"/>
    <s v="MA"/>
    <s v="Splicer"/>
    <x v="0"/>
    <n v="94592"/>
    <x v="4"/>
    <x v="1"/>
    <s v="Fully Meets"/>
    <n v="4"/>
  </r>
  <r>
    <n v="2329"/>
    <s v="Aubree"/>
    <s v="Anderson"/>
    <d v="2019-07-25T00:00:00"/>
    <d v="2022-09-03T00:00:00"/>
    <n v="37"/>
    <s v="Attrition"/>
    <x v="4"/>
    <s v="Larry Gonzales"/>
    <s v="aubree.anderson@bilearner.com"/>
    <s v="TNS"/>
    <s v="Active"/>
    <x v="0"/>
    <x v="2"/>
    <x v="1"/>
    <x v="2"/>
    <s v="War way happy safe consumer probably."/>
    <x v="3"/>
    <s v="Aerial"/>
    <d v="1962-10-26T00:00:00"/>
    <n v="63.15"/>
    <x v="1"/>
    <s v="MA"/>
    <s v="Lineman"/>
    <x v="1"/>
    <n v="82740"/>
    <x v="2"/>
    <x v="3"/>
    <s v="Fully Meets"/>
    <n v="2"/>
  </r>
  <r>
    <n v="2331"/>
    <s v="Violet"/>
    <s v="Willis"/>
    <d v="2019-12-06T00:00:00"/>
    <d v="2021-10-29T00:00:00"/>
    <n v="22"/>
    <s v="Attrition"/>
    <x v="11"/>
    <s v="Sara Edwards"/>
    <s v="violet.willis@bilearner.com"/>
    <s v="TNS"/>
    <s v="Active"/>
    <x v="1"/>
    <x v="1"/>
    <x v="2"/>
    <x v="2"/>
    <s v="Energy general place investment notice."/>
    <x v="2"/>
    <s v="Wireline Construction"/>
    <d v="1952-02-14T00:00:00"/>
    <n v="73.849999999999994"/>
    <x v="2"/>
    <s v="MA"/>
    <s v="Supervisor"/>
    <x v="1"/>
    <n v="34849"/>
    <x v="4"/>
    <x v="0"/>
    <s v="Fully Meets"/>
    <n v="1"/>
  </r>
  <r>
    <n v="2332"/>
    <s v="Jaime"/>
    <s v="Austin"/>
    <d v="2019-06-29T00:00:00"/>
    <d v="2020-07-21T00:00:00"/>
    <n v="12"/>
    <s v="Attrition"/>
    <x v="9"/>
    <s v="Lisa Barrera"/>
    <s v="jaime.austin@bilearner.com"/>
    <s v="WBL"/>
    <s v="Active"/>
    <x v="1"/>
    <x v="1"/>
    <x v="1"/>
    <x v="0"/>
    <s v="Choice while growth future."/>
    <x v="2"/>
    <s v="Fielders"/>
    <d v="1971-08-21T00:00:00"/>
    <n v="54.330555555555556"/>
    <x v="5"/>
    <s v="MA"/>
    <s v="Engineer"/>
    <x v="1"/>
    <n v="31351"/>
    <x v="1"/>
    <x v="1"/>
    <s v="Fully Meets"/>
    <n v="4"/>
  </r>
  <r>
    <n v="2334"/>
    <s v="Iris"/>
    <s v="Preston"/>
    <d v="2021-07-21T00:00:00"/>
    <d v="2022-09-03T00:00:00"/>
    <n v="13"/>
    <s v="Attrition"/>
    <x v="11"/>
    <s v="Alexandria Hahn"/>
    <s v="iris.preston@bilearner.com"/>
    <s v="CCDR"/>
    <s v="Active"/>
    <x v="1"/>
    <x v="2"/>
    <x v="0"/>
    <x v="2"/>
    <s v="According term along ago leave."/>
    <x v="1"/>
    <s v="Engineers"/>
    <d v="1983-02-19T00:00:00"/>
    <n v="42.836111111111109"/>
    <x v="3"/>
    <s v="MA"/>
    <s v="Engineer"/>
    <x v="1"/>
    <n v="93589"/>
    <x v="2"/>
    <x v="3"/>
    <s v="Fully Meets"/>
    <n v="4"/>
  </r>
  <r>
    <n v="2338"/>
    <s v="Ivan"/>
    <s v="Hull"/>
    <d v="2018-10-10T00:00:00"/>
    <d v="2022-05-02T00:00:00"/>
    <n v="42"/>
    <s v="Attrition"/>
    <x v="19"/>
    <s v="Robert Sullivan"/>
    <s v="ivan.hull@bilearner.com"/>
    <s v="EW"/>
    <s v="Active"/>
    <x v="2"/>
    <x v="1"/>
    <x v="0"/>
    <x v="0"/>
    <s v="Body move possible play. Relate husband Mrs."/>
    <x v="2"/>
    <s v="Project Management - Con"/>
    <d v="1971-08-06T00:00:00"/>
    <n v="54.37222222222222"/>
    <x v="5"/>
    <s v="MA"/>
    <s v="Supervisor"/>
    <x v="0"/>
    <n v="6536"/>
    <x v="3"/>
    <x v="2"/>
    <s v="Fully Meets"/>
    <n v="4"/>
  </r>
  <r>
    <n v="2339"/>
    <s v="India"/>
    <s v="Kemp"/>
    <d v="2022-07-25T00:00:00"/>
    <d v="2022-11-08T00:00:00"/>
    <n v="3"/>
    <s v="Attrition"/>
    <x v="19"/>
    <s v="Brett Aguilar"/>
    <s v="india.kemp@bilearner.com"/>
    <s v="MSC"/>
    <s v="Voluntarily Terminated"/>
    <x v="0"/>
    <x v="0"/>
    <x v="2"/>
    <x v="2"/>
    <s v="Pretty he matter south treat benefit."/>
    <x v="2"/>
    <s v="General - Sga"/>
    <d v="1972-08-06T00:00:00"/>
    <n v="53.37222222222222"/>
    <x v="5"/>
    <s v="MA"/>
    <s v="Administrator"/>
    <x v="0"/>
    <n v="19049"/>
    <x v="4"/>
    <x v="2"/>
    <s v="Fully Meets"/>
    <n v="1"/>
  </r>
  <r>
    <n v="2340"/>
    <s v="Alice"/>
    <s v="Dudley"/>
    <d v="2021-03-17T00:00:00"/>
    <d v="2023-05-13T00:00:00"/>
    <n v="25"/>
    <s v="Attrition"/>
    <x v="19"/>
    <s v="Derrick Cannon"/>
    <s v="alice.dudley@bilearner.com"/>
    <s v="TNS"/>
    <s v="Voluntarily Terminated"/>
    <x v="1"/>
    <x v="2"/>
    <x v="0"/>
    <x v="1"/>
    <s v="Professor phone billion none very evidence."/>
    <x v="2"/>
    <s v="General - Con"/>
    <d v="2001-02-27T00:00:00"/>
    <n v="24.81388888888889"/>
    <x v="6"/>
    <s v="MA"/>
    <s v="Laborer"/>
    <x v="0"/>
    <n v="29529"/>
    <x v="1"/>
    <x v="3"/>
    <s v="Fully Meets"/>
    <n v="5"/>
  </r>
  <r>
    <n v="2344"/>
    <s v="Jaden"/>
    <s v="Bates"/>
    <d v="2019-10-26T00:00:00"/>
    <d v="2020-03-10T00:00:00"/>
    <n v="4"/>
    <s v="Attrition"/>
    <x v="19"/>
    <s v="Regina Smith"/>
    <s v="jaden.bates@bilearner.com"/>
    <s v="PL"/>
    <s v="Active"/>
    <x v="1"/>
    <x v="1"/>
    <x v="0"/>
    <x v="2"/>
    <s v="Money start prove."/>
    <x v="2"/>
    <s v="Yard (Material Handling)"/>
    <d v="1991-08-23T00:00:00"/>
    <n v="34.325000000000003"/>
    <x v="4"/>
    <s v="MA"/>
    <s v="Engineer"/>
    <x v="0"/>
    <n v="42542"/>
    <x v="3"/>
    <x v="0"/>
    <s v="Fully Meets"/>
    <n v="1"/>
  </r>
  <r>
    <n v="2345"/>
    <s v="Nyla"/>
    <s v="Schwartz"/>
    <d v="2020-09-14T00:00:00"/>
    <d v="2023-05-30T00:00:00"/>
    <n v="32"/>
    <s v="Attrition"/>
    <x v="19"/>
    <s v="Cindy Schneider"/>
    <s v="nyla.schwartz@bilearner.com"/>
    <s v="BPC"/>
    <s v="Terminated for Cause"/>
    <x v="0"/>
    <x v="0"/>
    <x v="0"/>
    <x v="0"/>
    <s v="Upon around example dream style technology term."/>
    <x v="2"/>
    <s v="Field Operations"/>
    <d v="1971-01-10T00:00:00"/>
    <n v="54.944444444444443"/>
    <x v="5"/>
    <s v="MA"/>
    <s v="Specialist"/>
    <x v="0"/>
    <n v="7521"/>
    <x v="0"/>
    <x v="2"/>
    <s v="Fully Meets"/>
    <n v="2"/>
  </r>
  <r>
    <n v="2349"/>
    <s v="Reagan"/>
    <s v="Atkinson"/>
    <d v="2023-01-26T00:00:00"/>
    <d v="2023-02-27T00:00:00"/>
    <n v="1"/>
    <s v="Attrition"/>
    <x v="4"/>
    <s v="Joshua Johnson"/>
    <s v="reagan.atkinson@bilearner.com"/>
    <s v="MSC"/>
    <s v="Active"/>
    <x v="2"/>
    <x v="1"/>
    <x v="1"/>
    <x v="3"/>
    <s v="Address machine break person force interview."/>
    <x v="2"/>
    <s v="General - Con"/>
    <d v="1956-06-03T00:00:00"/>
    <n v="69.547222222222217"/>
    <x v="1"/>
    <s v="MA"/>
    <s v="Laborer"/>
    <x v="1"/>
    <n v="38286"/>
    <x v="4"/>
    <x v="1"/>
    <s v="Fully Meets"/>
    <n v="4"/>
  </r>
  <r>
    <n v="2351"/>
    <s v="Kendall"/>
    <s v="Mcintyre"/>
    <d v="2019-12-24T00:00:00"/>
    <d v="2020-06-21T00:00:00"/>
    <n v="5"/>
    <s v="Attrition"/>
    <x v="11"/>
    <s v="Rita Abbott"/>
    <s v="kendall.mcintyre@bilearner.com"/>
    <s v="EW"/>
    <s v="Active"/>
    <x v="1"/>
    <x v="0"/>
    <x v="0"/>
    <x v="2"/>
    <s v="Market as per stop kid score detail."/>
    <x v="2"/>
    <s v="Engineers"/>
    <d v="1943-02-27T00:00:00"/>
    <n v="82.813888888888883"/>
    <x v="0"/>
    <s v="MA"/>
    <s v="Technician"/>
    <x v="1"/>
    <n v="25767"/>
    <x v="0"/>
    <x v="1"/>
    <s v="Fully Meets"/>
    <n v="4"/>
  </r>
  <r>
    <n v="2352"/>
    <s v="Anahi"/>
    <s v="Frye"/>
    <d v="2020-10-16T00:00:00"/>
    <d v="2020-11-15T00:00:00"/>
    <n v="0"/>
    <s v="Attrition"/>
    <x v="11"/>
    <s v="Renee Ritter"/>
    <s v="anahi.frye@bilearner.com"/>
    <s v="MSC"/>
    <s v="Active"/>
    <x v="0"/>
    <x v="0"/>
    <x v="0"/>
    <x v="2"/>
    <s v="Practice miss lead message measure."/>
    <x v="2"/>
    <s v="General - Con"/>
    <d v="1993-12-31T00:00:00"/>
    <n v="31.972222222222221"/>
    <x v="4"/>
    <s v="MA"/>
    <s v="Lineman"/>
    <x v="1"/>
    <n v="19689"/>
    <x v="1"/>
    <x v="1"/>
    <s v="Fully Meets"/>
    <n v="2"/>
  </r>
  <r>
    <n v="2354"/>
    <s v="Charlee"/>
    <s v="Navarro"/>
    <d v="2022-01-07T00:00:00"/>
    <d v="2022-06-29T00:00:00"/>
    <n v="5"/>
    <s v="Attrition"/>
    <x v="11"/>
    <s v="Elizabeth Houston"/>
    <s v="charlee.navarro@bilearner.com"/>
    <s v="PYZ"/>
    <s v="Active"/>
    <x v="2"/>
    <x v="1"/>
    <x v="1"/>
    <x v="2"/>
    <s v="Especially usually citizen do."/>
    <x v="1"/>
    <s v="Wireline Construction"/>
    <d v="1971-09-02T00:00:00"/>
    <n v="54.3"/>
    <x v="5"/>
    <s v="MA"/>
    <s v="Clerk"/>
    <x v="0"/>
    <n v="61793"/>
    <x v="1"/>
    <x v="0"/>
    <s v="Fully Meets"/>
    <n v="2"/>
  </r>
  <r>
    <n v="2355"/>
    <s v="Karter"/>
    <s v="Perry"/>
    <d v="2019-03-25T00:00:00"/>
    <d v="2019-04-23T00:00:00"/>
    <n v="0"/>
    <s v="Attrition"/>
    <x v="11"/>
    <s v="Elizabeth Gray"/>
    <s v="karter.perry@bilearner.com"/>
    <s v="WBL"/>
    <s v="Active"/>
    <x v="1"/>
    <x v="1"/>
    <x v="0"/>
    <x v="2"/>
    <s v="Teacher often knowledge free best."/>
    <x v="1"/>
    <s v="Field Operations"/>
    <d v="1943-01-17T00:00:00"/>
    <n v="82.924999999999997"/>
    <x v="0"/>
    <s v="MA"/>
    <s v="Civil Hand"/>
    <x v="1"/>
    <n v="91193"/>
    <x v="2"/>
    <x v="3"/>
    <s v="Fully Meets"/>
    <n v="1"/>
  </r>
  <r>
    <n v="2356"/>
    <s v="Sariah"/>
    <s v="Little"/>
    <d v="2021-11-18T00:00:00"/>
    <d v="2022-12-17T00:00:00"/>
    <n v="12"/>
    <s v="Attrition"/>
    <x v="11"/>
    <s v="Courtney Webb"/>
    <s v="sariah.little@bilearner.com"/>
    <s v="NEL"/>
    <s v="Active"/>
    <x v="2"/>
    <x v="1"/>
    <x v="0"/>
    <x v="2"/>
    <s v="Audience deal cost figure student might let."/>
    <x v="1"/>
    <s v="Catv"/>
    <d v="1955-07-14T00:00:00"/>
    <n v="70.433333333333337"/>
    <x v="2"/>
    <s v="MA"/>
    <s v="Laborer"/>
    <x v="1"/>
    <n v="11058"/>
    <x v="4"/>
    <x v="3"/>
    <s v="Fully Meets"/>
    <n v="4"/>
  </r>
  <r>
    <n v="2357"/>
    <s v="Antoine"/>
    <s v="Murray"/>
    <d v="2022-12-31T00:00:00"/>
    <d v="2023-07-21T00:00:00"/>
    <n v="6"/>
    <s v="Attrition"/>
    <x v="19"/>
    <s v="Erin Richard"/>
    <s v="antoine.murray@bilearner.com"/>
    <s v="PL"/>
    <s v="Active"/>
    <x v="1"/>
    <x v="0"/>
    <x v="0"/>
    <x v="0"/>
    <s v="Where author federal Democrat in institution."/>
    <x v="2"/>
    <s v="General - Con"/>
    <d v="1943-09-15T00:00:00"/>
    <n v="82.263888888888886"/>
    <x v="0"/>
    <s v="MA"/>
    <s v="Foreman"/>
    <x v="0"/>
    <n v="48133"/>
    <x v="4"/>
    <x v="2"/>
    <s v="Fully Meets"/>
    <n v="1"/>
  </r>
  <r>
    <n v="2358"/>
    <s v="Summer"/>
    <s v="Huang"/>
    <d v="2020-05-14T00:00:00"/>
    <d v="2022-11-29T00:00:00"/>
    <n v="30"/>
    <s v="Attrition"/>
    <x v="19"/>
    <s v="Christy Wagner"/>
    <s v="summer.huang@bilearner.com"/>
    <s v="PYZ"/>
    <s v="Active"/>
    <x v="2"/>
    <x v="0"/>
    <x v="0"/>
    <x v="0"/>
    <s v="A especially friend."/>
    <x v="2"/>
    <s v="Executive"/>
    <d v="1993-03-20T00:00:00"/>
    <n v="32.75"/>
    <x v="4"/>
    <s v="MA"/>
    <s v="Executive Assistant"/>
    <x v="1"/>
    <n v="14776"/>
    <x v="4"/>
    <x v="2"/>
    <s v="Fully Meets"/>
    <n v="4"/>
  </r>
  <r>
    <n v="2359"/>
    <s v="Jaylyn"/>
    <s v="Contreras"/>
    <d v="2020-12-13T00:00:00"/>
    <d v="2023-02-12T00:00:00"/>
    <n v="26"/>
    <s v="Attrition"/>
    <x v="19"/>
    <s v="Andrew Wright"/>
    <s v="jaylyn.contreras@bilearner.com"/>
    <s v="SVG"/>
    <s v="Active"/>
    <x v="0"/>
    <x v="0"/>
    <x v="2"/>
    <x v="2"/>
    <s v="Suddenly part eye bag."/>
    <x v="2"/>
    <s v="Engineers"/>
    <d v="1996-07-01T00:00:00"/>
    <n v="29.469444444444445"/>
    <x v="6"/>
    <s v="MA"/>
    <s v="Project Manager"/>
    <x v="0"/>
    <n v="87985"/>
    <x v="3"/>
    <x v="2"/>
    <s v="Fully Meets"/>
    <n v="2"/>
  </r>
  <r>
    <n v="2360"/>
    <s v="Brenna"/>
    <s v="York"/>
    <d v="2021-11-16T00:00:00"/>
    <d v="2022-11-23T00:00:00"/>
    <n v="12"/>
    <s v="Attrition"/>
    <x v="19"/>
    <s v="Deborah Wood"/>
    <s v="brenna.york@bilearner.com"/>
    <s v="TNS"/>
    <s v="Voluntarily Terminated"/>
    <x v="2"/>
    <x v="0"/>
    <x v="2"/>
    <x v="3"/>
    <s v="Decide rich traditional house task road."/>
    <x v="2"/>
    <s v="Fielders"/>
    <d v="1990-10-06T00:00:00"/>
    <n v="35.205555555555556"/>
    <x v="4"/>
    <s v="MA"/>
    <s v="Engineer"/>
    <x v="0"/>
    <n v="26846"/>
    <x v="2"/>
    <x v="1"/>
    <s v="Fully Meets"/>
    <n v="1"/>
  </r>
  <r>
    <n v="2361"/>
    <s v="Braden"/>
    <s v="Wiggins"/>
    <d v="2022-12-01T00:00:00"/>
    <d v="2023-07-06T00:00:00"/>
    <n v="7"/>
    <s v="Attrition"/>
    <x v="19"/>
    <s v="Christine Randall"/>
    <s v="braden.wiggins@bilearner.com"/>
    <s v="WBL"/>
    <s v="Voluntarily Terminated"/>
    <x v="0"/>
    <x v="1"/>
    <x v="1"/>
    <x v="0"/>
    <s v="Report provide home follow price."/>
    <x v="2"/>
    <s v="Project Management - Con"/>
    <d v="1996-12-05T00:00:00"/>
    <n v="29.041666666666668"/>
    <x v="6"/>
    <s v="MA"/>
    <s v="Supervisor"/>
    <x v="0"/>
    <n v="66281"/>
    <x v="2"/>
    <x v="0"/>
    <s v="Fully Meets"/>
    <n v="2"/>
  </r>
  <r>
    <n v="2362"/>
    <s v="Nola"/>
    <s v="Bullock"/>
    <d v="2020-10-30T00:00:00"/>
    <d v="2022-07-28T00:00:00"/>
    <n v="20"/>
    <s v="Attrition"/>
    <x v="19"/>
    <s v="Debra Green"/>
    <s v="nola.bullock@bilearner.com"/>
    <s v="BPC"/>
    <s v="Active"/>
    <x v="0"/>
    <x v="1"/>
    <x v="2"/>
    <x v="0"/>
    <s v="Building source bill true education form include."/>
    <x v="2"/>
    <s v="Field Operations"/>
    <d v="1974-05-06T00:00:00"/>
    <n v="51.62222222222222"/>
    <x v="5"/>
    <s v="MA"/>
    <s v="Construction Manager"/>
    <x v="0"/>
    <n v="97050"/>
    <x v="2"/>
    <x v="2"/>
    <s v="Fully Meets"/>
    <n v="2"/>
  </r>
  <r>
    <n v="2363"/>
    <s v="Kaleigh"/>
    <s v="Keller"/>
    <d v="2021-02-08T00:00:00"/>
    <d v="2022-09-25T00:00:00"/>
    <n v="19"/>
    <s v="Attrition"/>
    <x v="19"/>
    <s v="Frances Olsen"/>
    <s v="kaleigh.keller@bilearner.com"/>
    <s v="CCDR"/>
    <s v="Active"/>
    <x v="0"/>
    <x v="1"/>
    <x v="0"/>
    <x v="2"/>
    <s v="Least if civil partner court number song."/>
    <x v="2"/>
    <s v="Wireline Construction"/>
    <d v="1983-02-17T00:00:00"/>
    <n v="42.841666666666669"/>
    <x v="3"/>
    <s v="MA"/>
    <s v="Foreman"/>
    <x v="0"/>
    <n v="14808"/>
    <x v="0"/>
    <x v="1"/>
    <s v="Fully Meets"/>
    <n v="2"/>
  </r>
  <r>
    <n v="2365"/>
    <s v="Timothy"/>
    <s v="Goodwin"/>
    <d v="2018-11-29T00:00:00"/>
    <d v="2023-03-09T00:00:00"/>
    <n v="51"/>
    <s v="Attrition"/>
    <x v="19"/>
    <s v="Tyler Galvan"/>
    <s v="timothy.goodwin@bilearner.com"/>
    <s v="MSC"/>
    <s v="Terminated for Cause"/>
    <x v="1"/>
    <x v="2"/>
    <x v="0"/>
    <x v="0"/>
    <s v="Station today affect many know."/>
    <x v="2"/>
    <s v="Engineers"/>
    <d v="1953-08-25T00:00:00"/>
    <n v="72.319444444444443"/>
    <x v="2"/>
    <s v="MA"/>
    <s v="Technician"/>
    <x v="0"/>
    <n v="43609"/>
    <x v="4"/>
    <x v="2"/>
    <s v="Fully Meets"/>
    <n v="1"/>
  </r>
  <r>
    <n v="2366"/>
    <s v="Reese"/>
    <s v="Kennedy"/>
    <d v="2018-11-16T00:00:00"/>
    <d v="2021-05-25T00:00:00"/>
    <n v="30"/>
    <s v="Attrition"/>
    <x v="19"/>
    <s v="Terri Morris"/>
    <s v="reese.kennedy@bilearner.com"/>
    <s v="NEL"/>
    <s v="Terminated for Cause"/>
    <x v="0"/>
    <x v="0"/>
    <x v="2"/>
    <x v="2"/>
    <s v="Factor strategy defense citizen."/>
    <x v="2"/>
    <s v="Fielders"/>
    <d v="1944-07-22T00:00:00"/>
    <n v="81.411111111111111"/>
    <x v="0"/>
    <s v="MA"/>
    <s v="Engineer"/>
    <x v="0"/>
    <n v="83442"/>
    <x v="2"/>
    <x v="0"/>
    <s v="Fully Meets"/>
    <n v="2"/>
  </r>
  <r>
    <n v="2367"/>
    <s v="Mariam"/>
    <s v="Doyle"/>
    <d v="2020-08-23T00:00:00"/>
    <d v="2022-06-11T00:00:00"/>
    <n v="21"/>
    <s v="Attrition"/>
    <x v="19"/>
    <s v="John Hurst"/>
    <s v="mariam.doyle@bilearner.com"/>
    <s v="PL"/>
    <s v="Active"/>
    <x v="1"/>
    <x v="1"/>
    <x v="2"/>
    <x v="1"/>
    <s v="Soon walk early star."/>
    <x v="2"/>
    <s v="Wireline Construction"/>
    <d v="1959-07-29T00:00:00"/>
    <n v="66.391666666666666"/>
    <x v="1"/>
    <s v="MA"/>
    <s v="Foreman"/>
    <x v="0"/>
    <n v="6820"/>
    <x v="0"/>
    <x v="1"/>
    <s v="Fully Meets"/>
    <n v="5"/>
  </r>
  <r>
    <n v="2368"/>
    <s v="Clinton"/>
    <s v="Brennan"/>
    <d v="2020-08-22T00:00:00"/>
    <d v="2023-03-09T00:00:00"/>
    <n v="30"/>
    <s v="Attrition"/>
    <x v="20"/>
    <s v="Kristi Lee"/>
    <s v="clinton.brennan@bilearner.com"/>
    <s v="PYZ"/>
    <s v="Active"/>
    <x v="0"/>
    <x v="0"/>
    <x v="0"/>
    <x v="1"/>
    <s v="Like save Mr instead doctor traditional one."/>
    <x v="2"/>
    <s v="Wireline Construction"/>
    <d v="1950-03-31T00:00:00"/>
    <n v="75.722222222222229"/>
    <x v="2"/>
    <s v="MA"/>
    <s v="Splicer"/>
    <x v="0"/>
    <n v="50782"/>
    <x v="1"/>
    <x v="3"/>
    <s v="Fully Meets"/>
    <n v="1"/>
  </r>
  <r>
    <n v="2369"/>
    <s v="Maximilian"/>
    <s v="Moyer"/>
    <d v="2021-10-19T00:00:00"/>
    <d v="2022-09-10T00:00:00"/>
    <n v="10"/>
    <s v="Attrition"/>
    <x v="4"/>
    <s v="Nicole Sosa"/>
    <s v="maximilian.moyer@bilearner.com"/>
    <s v="SVG"/>
    <s v="Active"/>
    <x v="2"/>
    <x v="0"/>
    <x v="1"/>
    <x v="2"/>
    <s v="Window paper dark power knowledge must current."/>
    <x v="2"/>
    <s v="Field Operations"/>
    <d v="1987-09-16T00:00:00"/>
    <n v="38.261111111111113"/>
    <x v="4"/>
    <s v="MA"/>
    <s v="Engineer"/>
    <x v="1"/>
    <n v="59893"/>
    <x v="3"/>
    <x v="0"/>
    <s v="Fully Meets"/>
    <n v="5"/>
  </r>
  <r>
    <n v="2370"/>
    <s v="Salvador"/>
    <s v="Robinson"/>
    <d v="2020-02-21T00:00:00"/>
    <d v="2021-11-29T00:00:00"/>
    <n v="21"/>
    <s v="Attrition"/>
    <x v="4"/>
    <s v="Cynthia Nguyen"/>
    <s v="salvador.robinson@bilearner.com"/>
    <s v="TNS"/>
    <s v="Active"/>
    <x v="1"/>
    <x v="0"/>
    <x v="1"/>
    <x v="2"/>
    <s v="Most sport property respond."/>
    <x v="2"/>
    <s v="Field Operations"/>
    <d v="1952-01-31T00:00:00"/>
    <n v="73.888888888888886"/>
    <x v="2"/>
    <s v="MA"/>
    <s v="Locator"/>
    <x v="1"/>
    <n v="84707"/>
    <x v="3"/>
    <x v="1"/>
    <s v="Fully Meets"/>
    <n v="5"/>
  </r>
  <r>
    <n v="2372"/>
    <s v="Junior"/>
    <s v="York"/>
    <d v="2019-08-05T00:00:00"/>
    <d v="2021-12-06T00:00:00"/>
    <n v="28"/>
    <s v="Attrition"/>
    <x v="11"/>
    <s v="Lisa Davis"/>
    <s v="junior.york@bilearner.com"/>
    <s v="CCDR"/>
    <s v="Active"/>
    <x v="0"/>
    <x v="2"/>
    <x v="2"/>
    <x v="0"/>
    <s v="Skin none party discover fact low buy ok."/>
    <x v="2"/>
    <s v="Field Operations"/>
    <d v="1992-03-10T00:00:00"/>
    <n v="33.777777777777779"/>
    <x v="4"/>
    <s v="MA"/>
    <s v="Driller"/>
    <x v="0"/>
    <n v="61932"/>
    <x v="0"/>
    <x v="3"/>
    <s v="Fully Meets"/>
    <n v="2"/>
  </r>
  <r>
    <n v="2373"/>
    <s v="Marilyn"/>
    <s v="Wiley"/>
    <d v="2020-11-05T00:00:00"/>
    <d v="2022-06-04T00:00:00"/>
    <n v="18"/>
    <s v="Attrition"/>
    <x v="9"/>
    <s v="Erica Allen"/>
    <s v="marilyn.wiley@bilearner.com"/>
    <s v="BPC"/>
    <s v="Active"/>
    <x v="0"/>
    <x v="2"/>
    <x v="1"/>
    <x v="1"/>
    <s v="Thought official else loss admit threat treat."/>
    <x v="1"/>
    <s v="Catv"/>
    <d v="1982-10-22T00:00:00"/>
    <n v="43.161111111111111"/>
    <x v="3"/>
    <s v="MA"/>
    <s v="Foreman"/>
    <x v="0"/>
    <n v="62911"/>
    <x v="3"/>
    <x v="0"/>
    <s v="Fully Meets"/>
    <n v="2"/>
  </r>
  <r>
    <n v="2374"/>
    <s v="Selena"/>
    <s v="Hebert"/>
    <d v="2021-06-12T00:00:00"/>
    <d v="2022-02-25T00:00:00"/>
    <n v="8"/>
    <s v="Attrition"/>
    <x v="11"/>
    <s v="Michael Lucas"/>
    <s v="selena.hebert@bilearner.com"/>
    <s v="WBL"/>
    <s v="Active"/>
    <x v="2"/>
    <x v="2"/>
    <x v="2"/>
    <x v="2"/>
    <s v="Industry majority population final. Bit go deal."/>
    <x v="1"/>
    <s v="Field Operations"/>
    <d v="1962-08-09T00:00:00"/>
    <n v="63.363888888888887"/>
    <x v="1"/>
    <s v="MA"/>
    <s v="Laborer"/>
    <x v="0"/>
    <n v="51977"/>
    <x v="2"/>
    <x v="0"/>
    <s v="Fully Meets"/>
    <n v="2"/>
  </r>
  <r>
    <n v="2376"/>
    <s v="Erica"/>
    <s v="Sloan"/>
    <d v="2023-04-09T00:00:00"/>
    <d v="2023-06-03T00:00:00"/>
    <n v="1"/>
    <s v="Attrition"/>
    <x v="19"/>
    <s v="Jamie Simon"/>
    <s v="erica.sloan@bilearner.com"/>
    <s v="CCDR"/>
    <s v="Active"/>
    <x v="0"/>
    <x v="2"/>
    <x v="0"/>
    <x v="0"/>
    <s v="Move story heavy list image arrive today."/>
    <x v="2"/>
    <s v="Field Operations"/>
    <d v="1983-10-10T00:00:00"/>
    <n v="42.194444444444443"/>
    <x v="3"/>
    <s v="MA"/>
    <s v="Technician"/>
    <x v="0"/>
    <n v="2573"/>
    <x v="2"/>
    <x v="0"/>
    <s v="Fully Meets"/>
    <n v="4"/>
  </r>
  <r>
    <n v="2379"/>
    <s v="Carolyn"/>
    <s v="Sosa"/>
    <d v="2019-10-19T00:00:00"/>
    <d v="2020-12-23T00:00:00"/>
    <n v="14"/>
    <s v="Attrition"/>
    <x v="19"/>
    <s v="Jennifer Krause"/>
    <s v="carolyn.sosa@bilearner.com"/>
    <s v="MSC"/>
    <s v="Voluntarily Terminated"/>
    <x v="0"/>
    <x v="1"/>
    <x v="2"/>
    <x v="1"/>
    <s v="Only subject throw conference official."/>
    <x v="2"/>
    <s v="Fielders"/>
    <d v="1991-12-22T00:00:00"/>
    <n v="33.994444444444447"/>
    <x v="4"/>
    <s v="MA"/>
    <s v="Technician"/>
    <x v="0"/>
    <n v="28545"/>
    <x v="2"/>
    <x v="0"/>
    <s v="Fully Meets"/>
    <n v="2"/>
  </r>
  <r>
    <n v="2380"/>
    <s v="German"/>
    <s v="Higgins"/>
    <d v="2023-07-02T00:00:00"/>
    <d v="2023-07-11T00:00:00"/>
    <n v="0"/>
    <s v="Attrition"/>
    <x v="19"/>
    <s v="Heidi Martin"/>
    <s v="german.higgins@bilearner.com"/>
    <s v="TNS"/>
    <s v="Active"/>
    <x v="0"/>
    <x v="2"/>
    <x v="0"/>
    <x v="2"/>
    <s v="Attack result fly Republican."/>
    <x v="2"/>
    <s v="General - Con"/>
    <d v="1956-12-19T00:00:00"/>
    <n v="69.00277777777778"/>
    <x v="1"/>
    <s v="MA"/>
    <s v="Laborer"/>
    <x v="0"/>
    <n v="87440"/>
    <x v="3"/>
    <x v="2"/>
    <s v="Fully Meets"/>
    <n v="2"/>
  </r>
  <r>
    <n v="2382"/>
    <s v="Davion"/>
    <s v="Friedman"/>
    <d v="2023-07-17T00:00:00"/>
    <d v="2023-07-28T00:00:00"/>
    <n v="0"/>
    <s v="Attrition"/>
    <x v="19"/>
    <s v="Mark Wood"/>
    <s v="davion.friedman@bilearner.com"/>
    <s v="WBL"/>
    <s v="Active"/>
    <x v="2"/>
    <x v="1"/>
    <x v="0"/>
    <x v="0"/>
    <s v="Light free he rest thought."/>
    <x v="2"/>
    <s v="Catv"/>
    <d v="1943-12-10T00:00:00"/>
    <n v="82.027777777777771"/>
    <x v="0"/>
    <s v="MA"/>
    <s v="Laborer"/>
    <x v="1"/>
    <n v="59652"/>
    <x v="2"/>
    <x v="3"/>
    <s v="Fully Meets"/>
    <n v="1"/>
  </r>
  <r>
    <n v="2384"/>
    <s v="Matthias"/>
    <s v="Dunlap"/>
    <d v="2021-10-14T00:00:00"/>
    <d v="2022-10-21T00:00:00"/>
    <n v="12"/>
    <s v="Attrition"/>
    <x v="19"/>
    <s v="Kimberly Moore"/>
    <s v="matthias.dunlap@bilearner.com"/>
    <s v="PL"/>
    <s v="Terminated for Cause"/>
    <x v="0"/>
    <x v="2"/>
    <x v="0"/>
    <x v="1"/>
    <s v="East crime wind subject because."/>
    <x v="2"/>
    <s v="Field Operations"/>
    <d v="1979-09-11T00:00:00"/>
    <n v="46.274999999999999"/>
    <x v="3"/>
    <s v="MA"/>
    <s v="Foreman"/>
    <x v="0"/>
    <n v="47596"/>
    <x v="0"/>
    <x v="2"/>
    <s v="Fully Meets"/>
    <n v="5"/>
  </r>
  <r>
    <n v="2387"/>
    <s v="Gretchen"/>
    <s v="Richards"/>
    <d v="2022-06-27T00:00:00"/>
    <d v="2023-01-05T00:00:00"/>
    <n v="6"/>
    <s v="Attrition"/>
    <x v="20"/>
    <s v="Brandi Lambert"/>
    <s v="gretchen.richards@bilearner.com"/>
    <s v="SVG"/>
    <s v="Active"/>
    <x v="1"/>
    <x v="1"/>
    <x v="0"/>
    <x v="1"/>
    <s v="Somebody air turn. Dark civil any serious."/>
    <x v="2"/>
    <s v="Safety"/>
    <d v="1994-05-28T00:00:00"/>
    <n v="31.56111111111111"/>
    <x v="4"/>
    <s v="MA"/>
    <s v="Safety"/>
    <x v="1"/>
    <n v="40201"/>
    <x v="0"/>
    <x v="1"/>
    <s v="Fully Meets"/>
    <n v="1"/>
  </r>
  <r>
    <n v="2389"/>
    <s v="Keshawn"/>
    <s v="Singh"/>
    <d v="2019-11-03T00:00:00"/>
    <d v="2021-06-22T00:00:00"/>
    <n v="19"/>
    <s v="Attrition"/>
    <x v="11"/>
    <s v="Michelle Scott"/>
    <s v="keshawn.singh@bilearner.com"/>
    <s v="EW"/>
    <s v="Active"/>
    <x v="1"/>
    <x v="1"/>
    <x v="2"/>
    <x v="1"/>
    <s v="Be there wide. Treatment blue learn choice."/>
    <x v="2"/>
    <s v="General - Eng"/>
    <d v="1976-05-22T00:00:00"/>
    <n v="49.577777777777776"/>
    <x v="3"/>
    <s v="MA"/>
    <s v="Administrative"/>
    <x v="1"/>
    <n v="35338"/>
    <x v="1"/>
    <x v="1"/>
    <s v="Fully Meets"/>
    <n v="2"/>
  </r>
  <r>
    <n v="2390"/>
    <s v="Barrett"/>
    <s v="Obrien"/>
    <d v="2020-05-15T00:00:00"/>
    <d v="2021-12-27T00:00:00"/>
    <n v="19"/>
    <s v="Attrition"/>
    <x v="11"/>
    <s v="Lawrence Walsh"/>
    <s v="barrett.obrien@bilearner.com"/>
    <s v="MSC"/>
    <s v="Active"/>
    <x v="2"/>
    <x v="1"/>
    <x v="2"/>
    <x v="0"/>
    <s v="Hair force rate state own lose administration."/>
    <x v="2"/>
    <s v="Engineers"/>
    <d v="1943-02-13T00:00:00"/>
    <n v="82.852777777777774"/>
    <x v="0"/>
    <s v="MA"/>
    <s v="Coordinator"/>
    <x v="0"/>
    <n v="94090"/>
    <x v="2"/>
    <x v="0"/>
    <s v="Fully Meets"/>
    <n v="1"/>
  </r>
  <r>
    <n v="2391"/>
    <s v="Gisselle"/>
    <s v="Villanueva"/>
    <d v="2023-04-28T00:00:00"/>
    <d v="2023-05-13T00:00:00"/>
    <n v="0"/>
    <s v="Attrition"/>
    <x v="9"/>
    <s v="Cassandra Snyder"/>
    <s v="gisselle.villanueva@bilearner.com"/>
    <s v="TNS"/>
    <s v="Active"/>
    <x v="2"/>
    <x v="0"/>
    <x v="1"/>
    <x v="1"/>
    <s v="Tough respond possible example."/>
    <x v="1"/>
    <s v="Splicing"/>
    <d v="1964-02-11T00:00:00"/>
    <n v="61.858333333333334"/>
    <x v="1"/>
    <s v="MA"/>
    <s v="Splicer"/>
    <x v="0"/>
    <n v="44623"/>
    <x v="2"/>
    <x v="1"/>
    <s v="Fully Meets"/>
    <n v="1"/>
  </r>
  <r>
    <n v="2393"/>
    <s v="Rhett"/>
    <s v="Holmes"/>
    <d v="2018-12-05T00:00:00"/>
    <d v="2021-09-15T00:00:00"/>
    <n v="33"/>
    <s v="Attrition"/>
    <x v="19"/>
    <s v="Michael Morse"/>
    <s v="rhett.holmes@bilearner.com"/>
    <s v="NEL"/>
    <s v="Active"/>
    <x v="0"/>
    <x v="1"/>
    <x v="2"/>
    <x v="0"/>
    <s v="Line believe write might anything yet."/>
    <x v="2"/>
    <s v="Engineers"/>
    <d v="1993-09-04T00:00:00"/>
    <n v="32.294444444444444"/>
    <x v="4"/>
    <s v="MA"/>
    <s v="Engineer"/>
    <x v="0"/>
    <n v="79531"/>
    <x v="3"/>
    <x v="1"/>
    <s v="Fully Meets"/>
    <n v="5"/>
  </r>
  <r>
    <n v="2394"/>
    <s v="Harold"/>
    <s v="David"/>
    <d v="2022-04-25T00:00:00"/>
    <d v="2023-06-23T00:00:00"/>
    <n v="13"/>
    <s v="Attrition"/>
    <x v="19"/>
    <s v="Patty Boyd"/>
    <s v="harold.david@bilearner.com"/>
    <s v="PL"/>
    <s v="Active"/>
    <x v="0"/>
    <x v="1"/>
    <x v="1"/>
    <x v="0"/>
    <s v="Else condition director woman unit."/>
    <x v="2"/>
    <s v="Field Operations"/>
    <d v="1980-09-17T00:00:00"/>
    <n v="45.258333333333333"/>
    <x v="3"/>
    <s v="MA"/>
    <s v="Laborer"/>
    <x v="1"/>
    <n v="57850"/>
    <x v="1"/>
    <x v="3"/>
    <s v="Fully Meets"/>
    <n v="2"/>
  </r>
  <r>
    <n v="2396"/>
    <s v="Reginald"/>
    <s v="Klein"/>
    <d v="2022-06-30T00:00:00"/>
    <d v="2022-07-13T00:00:00"/>
    <n v="0"/>
    <s v="Attrition"/>
    <x v="19"/>
    <s v="Gerald Carpenter"/>
    <s v="reginald.klein@bilearner.com"/>
    <s v="SVG"/>
    <s v="Voluntarily Terminated"/>
    <x v="1"/>
    <x v="1"/>
    <x v="2"/>
    <x v="1"/>
    <s v="Above difference event coach."/>
    <x v="2"/>
    <s v="General - Eng"/>
    <d v="1960-07-18T00:00:00"/>
    <n v="65.422222222222217"/>
    <x v="1"/>
    <s v="MA"/>
    <s v="Engineer"/>
    <x v="0"/>
    <n v="11959"/>
    <x v="3"/>
    <x v="3"/>
    <s v="Fully Meets"/>
    <n v="1"/>
  </r>
  <r>
    <n v="2397"/>
    <s v="Marcos"/>
    <s v="Sloan"/>
    <d v="2018-09-19T00:00:00"/>
    <d v="2019-04-29T00:00:00"/>
    <n v="7"/>
    <s v="Attrition"/>
    <x v="19"/>
    <s v="Barry Powell"/>
    <s v="marcos.sloan@bilearner.com"/>
    <s v="TNS"/>
    <s v="Active"/>
    <x v="2"/>
    <x v="0"/>
    <x v="1"/>
    <x v="2"/>
    <s v="Husband should TV sport message friend history."/>
    <x v="2"/>
    <s v="Field Operations"/>
    <d v="1990-08-22T00:00:00"/>
    <n v="35.327777777777776"/>
    <x v="4"/>
    <s v="MA"/>
    <s v="Laborer"/>
    <x v="0"/>
    <n v="90692"/>
    <x v="3"/>
    <x v="1"/>
    <s v="Fully Meets"/>
    <n v="2"/>
  </r>
  <r>
    <n v="2398"/>
    <s v="Davion"/>
    <s v="Hahn"/>
    <d v="2019-07-08T00:00:00"/>
    <d v="2022-08-16T00:00:00"/>
    <n v="37"/>
    <s v="Attrition"/>
    <x v="19"/>
    <s v="Angela Bailey"/>
    <s v="davion.hahn@bilearner.com"/>
    <s v="WBL"/>
    <s v="Active"/>
    <x v="1"/>
    <x v="1"/>
    <x v="0"/>
    <x v="1"/>
    <s v="Laugh step east degree. Visit get late along."/>
    <x v="2"/>
    <s v="General - Con"/>
    <d v="1959-06-11T00:00:00"/>
    <n v="66.525000000000006"/>
    <x v="1"/>
    <s v="MA"/>
    <s v="Foreman"/>
    <x v="0"/>
    <n v="75907"/>
    <x v="1"/>
    <x v="1"/>
    <s v="Fully Meets"/>
    <n v="5"/>
  </r>
  <r>
    <n v="2399"/>
    <s v="Brice"/>
    <s v="Phillips"/>
    <d v="2023-05-25T00:00:00"/>
    <d v="2023-07-31T00:00:00"/>
    <n v="2"/>
    <s v="Attrition"/>
    <x v="19"/>
    <s v="Brian Peters"/>
    <s v="brice.phillips@bilearner.com"/>
    <s v="PYZ"/>
    <s v="Active"/>
    <x v="0"/>
    <x v="0"/>
    <x v="2"/>
    <x v="2"/>
    <s v="Else big job administration."/>
    <x v="2"/>
    <s v="Wireline Construction"/>
    <d v="1958-06-13T00:00:00"/>
    <n v="67.519444444444446"/>
    <x v="1"/>
    <s v="MA"/>
    <s v="Driver"/>
    <x v="1"/>
    <n v="2777"/>
    <x v="1"/>
    <x v="2"/>
    <s v="Fully Meets"/>
    <n v="4"/>
  </r>
  <r>
    <n v="2401"/>
    <s v="Darien"/>
    <s v="Young"/>
    <d v="2022-11-09T00:00:00"/>
    <d v="2023-01-10T00:00:00"/>
    <n v="2"/>
    <s v="Attrition"/>
    <x v="19"/>
    <s v="Christopher Reid"/>
    <s v="darien.young@bilearner.com"/>
    <s v="NEL"/>
    <s v="Terminated for Cause"/>
    <x v="0"/>
    <x v="1"/>
    <x v="2"/>
    <x v="1"/>
    <s v="Sit energy consider voice director."/>
    <x v="2"/>
    <s v="Field Operations"/>
    <d v="1945-09-23T00:00:00"/>
    <n v="80.24166666666666"/>
    <x v="0"/>
    <s v="MA"/>
    <s v="Technician"/>
    <x v="0"/>
    <n v="96954"/>
    <x v="2"/>
    <x v="0"/>
    <s v="Fully Meets"/>
    <n v="5"/>
  </r>
  <r>
    <n v="2402"/>
    <s v="Hayley"/>
    <s v="Chung"/>
    <d v="2022-04-14T00:00:00"/>
    <d v="2022-09-22T00:00:00"/>
    <n v="5"/>
    <s v="Attrition"/>
    <x v="19"/>
    <s v="Dawn Smith"/>
    <s v="hayley.chung@bilearner.com"/>
    <s v="PL"/>
    <s v="Terminated for Cause"/>
    <x v="0"/>
    <x v="1"/>
    <x v="1"/>
    <x v="1"/>
    <s v="Rather event ground scientist change."/>
    <x v="2"/>
    <s v="Shop (Fleet)"/>
    <d v="1985-09-19T00:00:00"/>
    <n v="40.25277777777778"/>
    <x v="3"/>
    <s v="MA"/>
    <s v="Supervisor"/>
    <x v="0"/>
    <n v="36118"/>
    <x v="4"/>
    <x v="1"/>
    <s v="Fully Meets"/>
    <n v="2"/>
  </r>
  <r>
    <n v="2403"/>
    <s v="Ellis"/>
    <s v="Maldonado"/>
    <d v="2020-08-06T00:00:00"/>
    <d v="2022-07-29T00:00:00"/>
    <n v="23"/>
    <s v="Attrition"/>
    <x v="19"/>
    <s v="Michael Hayes"/>
    <s v="ellis.maldonado@bilearner.com"/>
    <s v="BPC"/>
    <s v="Active"/>
    <x v="0"/>
    <x v="1"/>
    <x v="0"/>
    <x v="2"/>
    <s v="Each himself anything you."/>
    <x v="2"/>
    <s v="Finance &amp; Accounting"/>
    <d v="1958-03-22T00:00:00"/>
    <n v="67.74444444444444"/>
    <x v="1"/>
    <s v="MA"/>
    <s v="Administrative"/>
    <x v="0"/>
    <n v="48453"/>
    <x v="0"/>
    <x v="2"/>
    <s v="Fully Meets"/>
    <n v="4"/>
  </r>
  <r>
    <n v="2404"/>
    <s v="Alena"/>
    <s v="Ibarra"/>
    <d v="2019-06-26T00:00:00"/>
    <d v="2020-01-27T00:00:00"/>
    <n v="7"/>
    <s v="Attrition"/>
    <x v="19"/>
    <s v="Brandy Coleman"/>
    <s v="alena.ibarra@bilearner.com"/>
    <s v="CCDR"/>
    <s v="Active"/>
    <x v="1"/>
    <x v="1"/>
    <x v="0"/>
    <x v="3"/>
    <s v="Into go between. Before number education fast."/>
    <x v="2"/>
    <s v="General - Con"/>
    <d v="1949-05-19T00:00:00"/>
    <n v="76.586111111111109"/>
    <x v="2"/>
    <s v="MA"/>
    <s v="Manager"/>
    <x v="0"/>
    <n v="25247"/>
    <x v="1"/>
    <x v="0"/>
    <s v="Fully Meets"/>
    <n v="2"/>
  </r>
  <r>
    <n v="2405"/>
    <s v="Emily"/>
    <s v="Davidson"/>
    <d v="2020-09-13T00:00:00"/>
    <d v="2022-03-15T00:00:00"/>
    <n v="18"/>
    <s v="Attrition"/>
    <x v="20"/>
    <s v="Jackie Walsh"/>
    <s v="emily.davidson@bilearner.com"/>
    <s v="SVG"/>
    <s v="Voluntarily Terminated"/>
    <x v="0"/>
    <x v="0"/>
    <x v="2"/>
    <x v="0"/>
    <s v="Your never oil finally public major shake they."/>
    <x v="2"/>
    <s v="Field Operations"/>
    <d v="1950-04-06T00:00:00"/>
    <n v="75.705555555555549"/>
    <x v="2"/>
    <s v="MA"/>
    <s v="Lineman"/>
    <x v="1"/>
    <n v="3445"/>
    <x v="1"/>
    <x v="0"/>
    <s v="Fully Meets"/>
    <n v="4"/>
  </r>
  <r>
    <n v="2407"/>
    <s v="Lamont"/>
    <s v="Prince"/>
    <d v="2019-10-06T00:00:00"/>
    <d v="2023-04-14T00:00:00"/>
    <n v="42"/>
    <s v="Attrition"/>
    <x v="11"/>
    <s v="Gary Gray"/>
    <s v="lamont.prince@bilearner.com"/>
    <s v="EW"/>
    <s v="Active"/>
    <x v="0"/>
    <x v="1"/>
    <x v="0"/>
    <x v="0"/>
    <s v="Throughout thank respond direction."/>
    <x v="2"/>
    <s v="Finance &amp; Accounting"/>
    <d v="1953-04-17T00:00:00"/>
    <n v="72.674999999999997"/>
    <x v="2"/>
    <s v="MA"/>
    <s v="Clerk"/>
    <x v="1"/>
    <n v="47723"/>
    <x v="3"/>
    <x v="1"/>
    <s v="Fully Meets"/>
    <n v="4"/>
  </r>
  <r>
    <n v="2412"/>
    <s v="Frankie"/>
    <s v="Yang"/>
    <d v="2022-01-30T00:00:00"/>
    <d v="2023-03-22T00:00:00"/>
    <n v="13"/>
    <s v="Attrition"/>
    <x v="19"/>
    <s v="James Spears"/>
    <s v="frankie.yang@bilearner.com"/>
    <s v="PL"/>
    <s v="Active"/>
    <x v="0"/>
    <x v="0"/>
    <x v="2"/>
    <x v="3"/>
    <s v="Current voice question house."/>
    <x v="2"/>
    <s v="Engineers"/>
    <d v="1994-10-13T00:00:00"/>
    <n v="31.18611111111111"/>
    <x v="4"/>
    <s v="MA"/>
    <s v="Engineer"/>
    <x v="1"/>
    <n v="63971"/>
    <x v="1"/>
    <x v="1"/>
    <s v="Fully Meets"/>
    <n v="2"/>
  </r>
  <r>
    <n v="2413"/>
    <s v="Alexus"/>
    <s v="Greer"/>
    <d v="2022-07-27T00:00:00"/>
    <d v="2022-10-09T00:00:00"/>
    <n v="2"/>
    <s v="Attrition"/>
    <x v="19"/>
    <s v="Clayton Phillips"/>
    <s v="alexus.greer@bilearner.com"/>
    <s v="PYZ"/>
    <s v="Active"/>
    <x v="0"/>
    <x v="0"/>
    <x v="0"/>
    <x v="1"/>
    <s v="Tree choose manager ask prove three."/>
    <x v="2"/>
    <s v="General - Con"/>
    <d v="1942-04-10T00:00:00"/>
    <n v="83.694444444444443"/>
    <x v="0"/>
    <s v="MA"/>
    <s v="Driver"/>
    <x v="0"/>
    <n v="18899"/>
    <x v="1"/>
    <x v="3"/>
    <s v="Fully Meets"/>
    <n v="4"/>
  </r>
  <r>
    <n v="2415"/>
    <s v="Raelynn"/>
    <s v="Lara"/>
    <d v="2021-02-08T00:00:00"/>
    <d v="2022-08-23T00:00:00"/>
    <n v="18"/>
    <s v="Attrition"/>
    <x v="19"/>
    <s v="Steven Drake"/>
    <s v="raelynn.lara@bilearner.com"/>
    <s v="TNS"/>
    <s v="Active"/>
    <x v="0"/>
    <x v="0"/>
    <x v="1"/>
    <x v="0"/>
    <s v="Strategy kind particular unit need."/>
    <x v="2"/>
    <s v="Field Operations"/>
    <d v="1952-09-10T00:00:00"/>
    <n v="73.277777777777771"/>
    <x v="2"/>
    <s v="MA"/>
    <s v="Technician"/>
    <x v="0"/>
    <n v="25010"/>
    <x v="1"/>
    <x v="2"/>
    <s v="Fully Meets"/>
    <n v="4"/>
  </r>
  <r>
    <n v="2417"/>
    <s v="Hayley"/>
    <s v="Webb"/>
    <d v="2021-02-27T00:00:00"/>
    <d v="2023-07-30T00:00:00"/>
    <n v="29"/>
    <s v="Attrition"/>
    <x v="19"/>
    <s v="Anna Love"/>
    <s v="hayley.webb@bilearner.com"/>
    <s v="BPC"/>
    <s v="Active"/>
    <x v="1"/>
    <x v="1"/>
    <x v="1"/>
    <x v="2"/>
    <s v="Me local somebody method away choose hit truth."/>
    <x v="2"/>
    <s v="Engineers"/>
    <d v="1986-11-10T00:00:00"/>
    <n v="39.111111111111114"/>
    <x v="4"/>
    <s v="MA"/>
    <s v="Program Manager"/>
    <x v="1"/>
    <n v="37752"/>
    <x v="1"/>
    <x v="3"/>
    <s v="Fully Meets"/>
    <n v="4"/>
  </r>
  <r>
    <n v="2418"/>
    <s v="Teagan"/>
    <s v="Rodriguez"/>
    <d v="2022-01-26T00:00:00"/>
    <d v="2023-05-04T00:00:00"/>
    <n v="15"/>
    <s v="Attrition"/>
    <x v="19"/>
    <s v="Sean Garcia"/>
    <s v="teagan.rodriguez@bilearner.com"/>
    <s v="CCDR"/>
    <s v="Terminated for Cause"/>
    <x v="1"/>
    <x v="0"/>
    <x v="0"/>
    <x v="0"/>
    <s v="Speak high idea reach both. Many policy rock six."/>
    <x v="2"/>
    <s v="Project Management - Con"/>
    <d v="1942-06-20T00:00:00"/>
    <n v="83.5"/>
    <x v="0"/>
    <s v="MA"/>
    <s v="Manager"/>
    <x v="1"/>
    <n v="16793"/>
    <x v="4"/>
    <x v="2"/>
    <s v="Fully Meets"/>
    <n v="1"/>
  </r>
  <r>
    <n v="2422"/>
    <s v="Rigoberto"/>
    <s v="Gibson"/>
    <d v="2021-12-21T00:00:00"/>
    <d v="2022-04-07T00:00:00"/>
    <n v="3"/>
    <s v="Attrition"/>
    <x v="19"/>
    <s v="Joseph Parker"/>
    <s v="rigoberto.gibson@bilearner.com"/>
    <s v="PL"/>
    <s v="Voluntarily Terminated"/>
    <x v="2"/>
    <x v="2"/>
    <x v="0"/>
    <x v="0"/>
    <s v="Last conference eat store citizen."/>
    <x v="2"/>
    <s v="General - Con"/>
    <d v="1949-03-16T00:00:00"/>
    <n v="76.761111111111106"/>
    <x v="2"/>
    <s v="MA"/>
    <s v="Laborer"/>
    <x v="1"/>
    <n v="86374"/>
    <x v="0"/>
    <x v="1"/>
    <s v="Fully Meets"/>
    <n v="2"/>
  </r>
  <r>
    <n v="2424"/>
    <s v="Jonathon"/>
    <s v="Montes"/>
    <d v="2019-02-26T00:00:00"/>
    <d v="2021-03-24T00:00:00"/>
    <n v="24"/>
    <s v="Attrition"/>
    <x v="4"/>
    <s v="Joseph Krause"/>
    <s v="jonathon.montes@bilearner.com"/>
    <s v="SVG"/>
    <s v="Active"/>
    <x v="0"/>
    <x v="1"/>
    <x v="1"/>
    <x v="1"/>
    <s v="Author sure care fish."/>
    <x v="3"/>
    <s v="Engineers"/>
    <d v="1974-08-18T00:00:00"/>
    <n v="51.338888888888889"/>
    <x v="5"/>
    <s v="MA"/>
    <s v="Technician"/>
    <x v="1"/>
    <n v="47083"/>
    <x v="0"/>
    <x v="0"/>
    <s v="Fully Meets"/>
    <n v="2"/>
  </r>
  <r>
    <n v="2425"/>
    <s v="Alexzander"/>
    <s v="Guzman"/>
    <d v="2022-06-19T00:00:00"/>
    <d v="2023-05-20T00:00:00"/>
    <n v="11"/>
    <s v="Attrition"/>
    <x v="30"/>
    <s v="David Patel"/>
    <s v="alexzander.guzman@bilearner.com"/>
    <s v="MSC"/>
    <s v="Active"/>
    <x v="1"/>
    <x v="1"/>
    <x v="1"/>
    <x v="1"/>
    <s v="And even room after establish. Me single stage."/>
    <x v="2"/>
    <s v="Wireline Construction"/>
    <d v="1982-06-15T00:00:00"/>
    <n v="43.513888888888886"/>
    <x v="3"/>
    <s v="MA"/>
    <s v="Driver"/>
    <x v="1"/>
    <n v="61895"/>
    <x v="2"/>
    <x v="0"/>
    <s v="Fully Meets"/>
    <n v="2"/>
  </r>
  <r>
    <n v="2426"/>
    <s v="Gunnar"/>
    <s v="Gray"/>
    <d v="2020-07-20T00:00:00"/>
    <d v="2023-07-10T00:00:00"/>
    <n v="35"/>
    <s v="Attrition"/>
    <x v="11"/>
    <s v="Johnny Hall"/>
    <s v="gunnar.gray@bilearner.com"/>
    <s v="EW"/>
    <s v="Active"/>
    <x v="0"/>
    <x v="1"/>
    <x v="2"/>
    <x v="2"/>
    <s v="Scientist open would defense receive old."/>
    <x v="2"/>
    <s v="General - Con"/>
    <d v="1959-03-03T00:00:00"/>
    <n v="66.797222222222217"/>
    <x v="1"/>
    <s v="MA"/>
    <s v="Foreman"/>
    <x v="0"/>
    <n v="43373"/>
    <x v="1"/>
    <x v="1"/>
    <s v="Fully Meets"/>
    <n v="2"/>
  </r>
  <r>
    <n v="2427"/>
    <s v="Emilee"/>
    <s v="Thompson"/>
    <d v="2020-01-17T00:00:00"/>
    <d v="2020-04-20T00:00:00"/>
    <n v="3"/>
    <s v="Attrition"/>
    <x v="11"/>
    <s v="Mary Contreras"/>
    <s v="emilee.thompson@bilearner.com"/>
    <s v="CCDR"/>
    <s v="Active"/>
    <x v="2"/>
    <x v="1"/>
    <x v="1"/>
    <x v="3"/>
    <s v="Next explain account stay."/>
    <x v="1"/>
    <s v="Field Operations"/>
    <d v="1956-11-22T00:00:00"/>
    <n v="69.077777777777783"/>
    <x v="1"/>
    <s v="MA"/>
    <s v="Top Hand"/>
    <x v="0"/>
    <n v="87868"/>
    <x v="2"/>
    <x v="0"/>
    <s v="Fully Meets"/>
    <n v="5"/>
  </r>
  <r>
    <n v="2428"/>
    <s v="Emmett"/>
    <s v="Chandler"/>
    <d v="2021-06-04T00:00:00"/>
    <d v="2022-02-11T00:00:00"/>
    <n v="8"/>
    <s v="Attrition"/>
    <x v="9"/>
    <s v="Pamela Shelton"/>
    <s v="emmett.chandler@bilearner.com"/>
    <s v="BPC"/>
    <s v="Active"/>
    <x v="2"/>
    <x v="0"/>
    <x v="0"/>
    <x v="3"/>
    <s v="Price apply father morning population."/>
    <x v="1"/>
    <s v="Yard (Material Handling)"/>
    <d v="1963-01-22T00:00:00"/>
    <n v="62.911111111111111"/>
    <x v="1"/>
    <s v="MA"/>
    <s v="Shop"/>
    <x v="0"/>
    <n v="7404"/>
    <x v="1"/>
    <x v="0"/>
    <s v="Fully Meets"/>
    <n v="4"/>
  </r>
  <r>
    <n v="2429"/>
    <s v="Vincent"/>
    <s v="Ramsey"/>
    <d v="2019-04-19T00:00:00"/>
    <d v="2020-07-02T00:00:00"/>
    <n v="14"/>
    <s v="Attrition"/>
    <x v="19"/>
    <s v="Kristy Taylor"/>
    <s v="vincent.ramsey@bilearner.com"/>
    <s v="BPC"/>
    <s v="Active"/>
    <x v="2"/>
    <x v="1"/>
    <x v="0"/>
    <x v="0"/>
    <s v="Condition control raise."/>
    <x v="2"/>
    <s v="Field Operations"/>
    <d v="1999-05-01T00:00:00"/>
    <n v="26.636111111111113"/>
    <x v="6"/>
    <s v="MA"/>
    <s v="Laborer"/>
    <x v="1"/>
    <n v="68494"/>
    <x v="4"/>
    <x v="1"/>
    <s v="Fully Meets"/>
    <n v="4"/>
  </r>
  <r>
    <n v="2430"/>
    <s v="Dallas"/>
    <s v="Ross"/>
    <d v="2018-11-17T00:00:00"/>
    <d v="2020-12-20T00:00:00"/>
    <n v="25"/>
    <s v="Attrition"/>
    <x v="19"/>
    <s v="Gregory Myers"/>
    <s v="dallas.ross@bilearner.com"/>
    <s v="CCDR"/>
    <s v="Active"/>
    <x v="0"/>
    <x v="0"/>
    <x v="2"/>
    <x v="3"/>
    <s v="Production major type value live movie."/>
    <x v="2"/>
    <s v="General - Con"/>
    <d v="1948-04-25T00:00:00"/>
    <n v="77.652777777777771"/>
    <x v="2"/>
    <s v="MA"/>
    <s v="Technician"/>
    <x v="1"/>
    <n v="69480"/>
    <x v="1"/>
    <x v="3"/>
    <s v="Fully Meets"/>
    <n v="2"/>
  </r>
  <r>
    <n v="2431"/>
    <s v="Elvis"/>
    <s v="Kaufman"/>
    <d v="2022-08-18T00:00:00"/>
    <d v="2023-06-20T00:00:00"/>
    <n v="10"/>
    <s v="Attrition"/>
    <x v="19"/>
    <s v="Gregg Thomas"/>
    <s v="elvis.kaufman@bilearner.com"/>
    <s v="SVG"/>
    <s v="Active"/>
    <x v="1"/>
    <x v="2"/>
    <x v="1"/>
    <x v="1"/>
    <s v="At ago debate special can economy."/>
    <x v="2"/>
    <s v="General - Con"/>
    <d v="1942-03-12T00:00:00"/>
    <n v="83.772222222222226"/>
    <x v="0"/>
    <s v="MA"/>
    <s v="Laborer"/>
    <x v="0"/>
    <n v="16520"/>
    <x v="2"/>
    <x v="1"/>
    <s v="Fully Meets"/>
    <n v="4"/>
  </r>
  <r>
    <n v="2432"/>
    <s v="Rayna"/>
    <s v="Gates"/>
    <d v="2023-02-10T00:00:00"/>
    <d v="2023-04-24T00:00:00"/>
    <n v="2"/>
    <s v="Attrition"/>
    <x v="19"/>
    <s v="William Castillo"/>
    <s v="rayna.gates@bilearner.com"/>
    <s v="EW"/>
    <s v="Voluntarily Terminated"/>
    <x v="1"/>
    <x v="1"/>
    <x v="1"/>
    <x v="2"/>
    <s v="Leader specific wife appear art they."/>
    <x v="2"/>
    <s v="Yard (Material Handling)"/>
    <d v="1963-04-18T00:00:00"/>
    <n v="62.672222222222224"/>
    <x v="1"/>
    <s v="MA"/>
    <s v="Shop"/>
    <x v="0"/>
    <n v="44133"/>
    <x v="2"/>
    <x v="2"/>
    <s v="Fully Meets"/>
    <n v="2"/>
  </r>
  <r>
    <n v="2433"/>
    <s v="Darryl"/>
    <s v="Wiley"/>
    <d v="2020-04-22T00:00:00"/>
    <d v="2022-08-03T00:00:00"/>
    <n v="27"/>
    <s v="Attrition"/>
    <x v="19"/>
    <s v="Edwin Freeman"/>
    <s v="darryl.wiley@bilearner.com"/>
    <s v="MSC"/>
    <s v="Active"/>
    <x v="1"/>
    <x v="1"/>
    <x v="0"/>
    <x v="2"/>
    <s v="Game play arm argue blood try here."/>
    <x v="2"/>
    <s v="Engineers"/>
    <d v="1976-08-30T00:00:00"/>
    <n v="49.305555555555557"/>
    <x v="3"/>
    <s v="MA"/>
    <s v="Project Manager"/>
    <x v="1"/>
    <n v="28492"/>
    <x v="1"/>
    <x v="1"/>
    <s v="Fully Meets"/>
    <n v="1"/>
  </r>
  <r>
    <n v="2434"/>
    <s v="Liam"/>
    <s v="Blevins"/>
    <d v="2023-01-14T00:00:00"/>
    <d v="2023-05-07T00:00:00"/>
    <n v="3"/>
    <s v="Attrition"/>
    <x v="19"/>
    <s v="Melissa Rice"/>
    <s v="liam.blevins@bilearner.com"/>
    <s v="TNS"/>
    <s v="Active"/>
    <x v="2"/>
    <x v="2"/>
    <x v="1"/>
    <x v="0"/>
    <s v="Dog dark piece where ask low away."/>
    <x v="2"/>
    <s v="General - Con"/>
    <d v="1991-09-22T00:00:00"/>
    <n v="34.244444444444447"/>
    <x v="4"/>
    <s v="MA"/>
    <s v="Foreman"/>
    <x v="1"/>
    <n v="34702"/>
    <x v="2"/>
    <x v="3"/>
    <s v="Fully Meets"/>
    <n v="5"/>
  </r>
  <r>
    <n v="2435"/>
    <s v="Easton"/>
    <s v="Zavala"/>
    <d v="2023-03-13T00:00:00"/>
    <d v="2023-03-21T00:00:00"/>
    <n v="0"/>
    <s v="Attrition"/>
    <x v="19"/>
    <s v="Gina Dillon"/>
    <s v="easton.zavala@bilearner.com"/>
    <s v="PYZ"/>
    <s v="Terminated for Cause"/>
    <x v="0"/>
    <x v="1"/>
    <x v="2"/>
    <x v="0"/>
    <s v="Unit begin commercial wish financial care."/>
    <x v="2"/>
    <s v="Engineers"/>
    <d v="1982-06-05T00:00:00"/>
    <n v="43.541666666666664"/>
    <x v="3"/>
    <s v="MA"/>
    <s v="Planner"/>
    <x v="1"/>
    <n v="97893"/>
    <x v="3"/>
    <x v="1"/>
    <s v="Fully Meets"/>
    <n v="2"/>
  </r>
  <r>
    <n v="2436"/>
    <s v="Susan"/>
    <s v="Wiggins"/>
    <d v="2022-12-30T00:00:00"/>
    <d v="2023-04-16T00:00:00"/>
    <n v="3"/>
    <s v="Attrition"/>
    <x v="19"/>
    <s v="Anna Garcia"/>
    <s v="susan.wiggins@bilearner.com"/>
    <s v="WBL"/>
    <s v="Terminated for Cause"/>
    <x v="0"/>
    <x v="0"/>
    <x v="2"/>
    <x v="3"/>
    <s v="Result so show improve. Leg message cup else."/>
    <x v="2"/>
    <s v="Field Operations"/>
    <d v="1958-04-23T00:00:00"/>
    <n v="67.658333333333331"/>
    <x v="1"/>
    <s v="MA"/>
    <s v="Driller"/>
    <x v="1"/>
    <n v="94765"/>
    <x v="2"/>
    <x v="1"/>
    <s v="Fully Meets"/>
    <n v="4"/>
  </r>
  <r>
    <n v="2437"/>
    <s v="Alison"/>
    <s v="Evans"/>
    <d v="2020-06-04T00:00:00"/>
    <d v="2022-10-30T00:00:00"/>
    <n v="28"/>
    <s v="Attrition"/>
    <x v="19"/>
    <s v="Christopher Mccann"/>
    <s v="alison.evans@bilearner.com"/>
    <s v="NEL"/>
    <s v="Terminated for Cause"/>
    <x v="0"/>
    <x v="2"/>
    <x v="1"/>
    <x v="3"/>
    <s v="Nation you bad daughter only huge them."/>
    <x v="2"/>
    <s v="Shop (Fleet)"/>
    <d v="1977-05-30T00:00:00"/>
    <n v="48.555555555555557"/>
    <x v="3"/>
    <s v="MA"/>
    <s v="Mechanic"/>
    <x v="0"/>
    <n v="83290"/>
    <x v="3"/>
    <x v="3"/>
    <s v="Fully Meets"/>
    <n v="2"/>
  </r>
  <r>
    <n v="2442"/>
    <s v="Larissa"/>
    <s v="Garza"/>
    <d v="2023-01-31T00:00:00"/>
    <d v="2023-06-22T00:00:00"/>
    <n v="4"/>
    <s v="Attrition"/>
    <x v="30"/>
    <s v="Sandra Manning"/>
    <s v="larissa.garza@bilearner.com"/>
    <s v="SVG"/>
    <s v="Active"/>
    <x v="1"/>
    <x v="1"/>
    <x v="1"/>
    <x v="1"/>
    <s v="Would assume boy show newspaper."/>
    <x v="2"/>
    <s v="Executive"/>
    <d v="1973-04-16T00:00:00"/>
    <n v="52.677777777777777"/>
    <x v="5"/>
    <s v="MA"/>
    <s v="Vp"/>
    <x v="0"/>
    <n v="53145"/>
    <x v="4"/>
    <x v="0"/>
    <s v="Fully Meets"/>
    <n v="1"/>
  </r>
  <r>
    <n v="2446"/>
    <s v="Devan"/>
    <s v="Hall"/>
    <d v="2021-12-06T00:00:00"/>
    <d v="2023-01-11T00:00:00"/>
    <n v="13"/>
    <s v="Attrition"/>
    <x v="19"/>
    <s v="Wendy James"/>
    <s v="devan.hall@bilearner.com"/>
    <s v="NEL"/>
    <s v="Active"/>
    <x v="1"/>
    <x v="1"/>
    <x v="1"/>
    <x v="0"/>
    <s v="Every year particular mouth."/>
    <x v="2"/>
    <s v="Executive"/>
    <d v="1948-10-20T00:00:00"/>
    <n v="77.166666666666671"/>
    <x v="2"/>
    <s v="MA"/>
    <s v="Manager"/>
    <x v="1"/>
    <n v="59946"/>
    <x v="4"/>
    <x v="0"/>
    <s v="Fully Meets"/>
    <n v="5"/>
  </r>
  <r>
    <n v="2447"/>
    <s v="Jensen"/>
    <s v="Mccullough"/>
    <d v="2020-02-02T00:00:00"/>
    <d v="2022-03-06T00:00:00"/>
    <n v="25"/>
    <s v="Attrition"/>
    <x v="19"/>
    <s v="Eric Miller"/>
    <s v="jensen.mccullough@bilearner.com"/>
    <s v="PL"/>
    <s v="Active"/>
    <x v="0"/>
    <x v="2"/>
    <x v="1"/>
    <x v="3"/>
    <s v="Interest again main describe end charge."/>
    <x v="2"/>
    <s v="Engineers"/>
    <d v="1992-04-13T00:00:00"/>
    <n v="33.68611111111111"/>
    <x v="4"/>
    <s v="MA"/>
    <s v="Administrative"/>
    <x v="0"/>
    <n v="7019"/>
    <x v="1"/>
    <x v="1"/>
    <s v="Fully Meets"/>
    <n v="4"/>
  </r>
  <r>
    <n v="2448"/>
    <s v="Kristin"/>
    <s v="Hickman"/>
    <d v="2020-10-23T00:00:00"/>
    <d v="2021-03-14T00:00:00"/>
    <n v="4"/>
    <s v="Attrition"/>
    <x v="19"/>
    <s v="Doris Boyd"/>
    <s v="kristin.hickman@bilearner.com"/>
    <s v="PYZ"/>
    <s v="Voluntarily Terminated"/>
    <x v="0"/>
    <x v="1"/>
    <x v="2"/>
    <x v="3"/>
    <s v="Hard thousand fund follow take want full."/>
    <x v="2"/>
    <s v="General - Eng"/>
    <d v="1989-01-17T00:00:00"/>
    <n v="36.924999999999997"/>
    <x v="4"/>
    <s v="MA"/>
    <s v="Specialist"/>
    <x v="0"/>
    <n v="43686"/>
    <x v="2"/>
    <x v="3"/>
    <s v="Fully Meets"/>
    <n v="4"/>
  </r>
  <r>
    <n v="2449"/>
    <s v="Chana"/>
    <s v="Fox"/>
    <d v="2020-04-29T00:00:00"/>
    <d v="2021-07-10T00:00:00"/>
    <n v="14"/>
    <s v="Attrition"/>
    <x v="19"/>
    <s v="Desiree Blair"/>
    <s v="chana.fox@bilearner.com"/>
    <s v="SVG"/>
    <s v="Voluntarily Terminated"/>
    <x v="2"/>
    <x v="0"/>
    <x v="0"/>
    <x v="2"/>
    <s v="Authority be bank."/>
    <x v="2"/>
    <s v="Aerial"/>
    <d v="1986-02-10T00:00:00"/>
    <n v="39.861111111111114"/>
    <x v="4"/>
    <s v="MA"/>
    <s v="Lineman"/>
    <x v="0"/>
    <n v="63427"/>
    <x v="0"/>
    <x v="3"/>
    <s v="Fully Meets"/>
    <n v="4"/>
  </r>
  <r>
    <n v="2450"/>
    <s v="Vivian"/>
    <s v="Bright"/>
    <d v="2022-08-18T00:00:00"/>
    <d v="2022-09-24T00:00:00"/>
    <n v="1"/>
    <s v="Attrition"/>
    <x v="19"/>
    <s v="Angela Chapman"/>
    <s v="vivian.bright@bilearner.com"/>
    <s v="TNS"/>
    <s v="Active"/>
    <x v="0"/>
    <x v="2"/>
    <x v="2"/>
    <x v="1"/>
    <s v="Prove group type several wife those question."/>
    <x v="2"/>
    <s v="Aerial"/>
    <d v="1996-10-15T00:00:00"/>
    <n v="29.180555555555557"/>
    <x v="6"/>
    <s v="MA"/>
    <s v="Lineman"/>
    <x v="1"/>
    <n v="73413"/>
    <x v="2"/>
    <x v="3"/>
    <s v="Fully Meets"/>
    <n v="1"/>
  </r>
  <r>
    <n v="2458"/>
    <s v="Angelica"/>
    <s v="Gamble"/>
    <d v="2020-10-21T00:00:00"/>
    <d v="2022-03-24T00:00:00"/>
    <n v="17"/>
    <s v="Attrition"/>
    <x v="20"/>
    <s v="Robert Conway"/>
    <s v="angelica.gamble@bilearner.com"/>
    <s v="PYZ"/>
    <s v="Active"/>
    <x v="2"/>
    <x v="0"/>
    <x v="0"/>
    <x v="3"/>
    <s v="Fund season forward just."/>
    <x v="2"/>
    <s v="Shop (Fleet)"/>
    <d v="1979-03-10T00:00:00"/>
    <n v="46.777777777777779"/>
    <x v="3"/>
    <s v="MA"/>
    <s v="Technician"/>
    <x v="1"/>
    <n v="59127"/>
    <x v="3"/>
    <x v="1"/>
    <s v="Fully Meets"/>
    <n v="2"/>
  </r>
  <r>
    <n v="2459"/>
    <s v="Bradyn"/>
    <s v="Pham"/>
    <d v="2020-12-15T00:00:00"/>
    <d v="2021-06-24T00:00:00"/>
    <n v="6"/>
    <s v="Attrition"/>
    <x v="30"/>
    <s v="Sarah Kennedy"/>
    <s v="bradyn.pham@bilearner.com"/>
    <s v="SVG"/>
    <s v="Active"/>
    <x v="0"/>
    <x v="2"/>
    <x v="0"/>
    <x v="2"/>
    <s v="Type by way so firm high building."/>
    <x v="2"/>
    <s v="Field Operations"/>
    <d v="1995-07-10T00:00:00"/>
    <n v="30.444444444444443"/>
    <x v="4"/>
    <s v="RI"/>
    <s v="Laborer"/>
    <x v="0"/>
    <n v="89047"/>
    <x v="2"/>
    <x v="2"/>
    <s v="Fully Meets"/>
    <n v="4"/>
  </r>
  <r>
    <n v="2460"/>
    <s v="Konner"/>
    <s v="Pierce"/>
    <d v="2018-09-05T00:00:00"/>
    <d v="2023-01-27T00:00:00"/>
    <n v="52"/>
    <s v="Attrition"/>
    <x v="11"/>
    <s v="Kathryn Chen"/>
    <s v="konner.pierce@bilearner.com"/>
    <s v="EW"/>
    <s v="Active"/>
    <x v="1"/>
    <x v="1"/>
    <x v="1"/>
    <x v="2"/>
    <s v="Recently five outside class term."/>
    <x v="1"/>
    <s v="Finance &amp; Accounting"/>
    <d v="1959-10-21T00:00:00"/>
    <n v="66.163888888888891"/>
    <x v="1"/>
    <s v="MA"/>
    <s v="Controller"/>
    <x v="0"/>
    <n v="15258"/>
    <x v="1"/>
    <x v="1"/>
    <s v="Fully Meets"/>
    <n v="2"/>
  </r>
  <r>
    <n v="2462"/>
    <s v="Lainey"/>
    <s v="York"/>
    <d v="2020-01-09T00:00:00"/>
    <d v="2021-01-27T00:00:00"/>
    <n v="12"/>
    <s v="Attrition"/>
    <x v="19"/>
    <s v="Miranda Webb"/>
    <s v="lainey.york@bilearner.com"/>
    <s v="NEL"/>
    <s v="Active"/>
    <x v="2"/>
    <x v="1"/>
    <x v="1"/>
    <x v="3"/>
    <s v="Claim serve PM camera else."/>
    <x v="2"/>
    <s v="General - Con"/>
    <d v="1948-11-03T00:00:00"/>
    <n v="77.13055555555556"/>
    <x v="2"/>
    <s v="MA"/>
    <s v="Foreman"/>
    <x v="0"/>
    <n v="83298"/>
    <x v="1"/>
    <x v="2"/>
    <s v="Fully Meets"/>
    <n v="2"/>
  </r>
  <r>
    <n v="2465"/>
    <s v="Callum"/>
    <s v="Miles"/>
    <d v="2020-04-13T00:00:00"/>
    <d v="2021-06-26T00:00:00"/>
    <n v="14"/>
    <s v="Attrition"/>
    <x v="19"/>
    <s v="Heidi Mann"/>
    <s v="callum.miles@bilearner.com"/>
    <s v="CCDR"/>
    <s v="Active"/>
    <x v="1"/>
    <x v="2"/>
    <x v="1"/>
    <x v="2"/>
    <s v="Site least knowledge right every."/>
    <x v="2"/>
    <s v="Field Operations"/>
    <d v="1961-11-09T00:00:00"/>
    <n v="64.113888888888894"/>
    <x v="1"/>
    <s v="MA"/>
    <s v="Laborer"/>
    <x v="0"/>
    <n v="42463"/>
    <x v="1"/>
    <x v="3"/>
    <s v="Fully Meets"/>
    <n v="2"/>
  </r>
  <r>
    <n v="2466"/>
    <s v="Natasha"/>
    <s v="Valdez"/>
    <d v="2021-11-14T00:00:00"/>
    <d v="2023-01-22T00:00:00"/>
    <n v="14"/>
    <s v="Attrition"/>
    <x v="19"/>
    <s v="Matthew Hull"/>
    <s v="natasha.valdez@bilearner.com"/>
    <s v="SVG"/>
    <s v="Voluntarily Terminated"/>
    <x v="1"/>
    <x v="2"/>
    <x v="1"/>
    <x v="3"/>
    <s v="Sense activity son. One radio Mr method shoulder."/>
    <x v="2"/>
    <s v="Fielders"/>
    <d v="1967-09-13T00:00:00"/>
    <n v="58.269444444444446"/>
    <x v="5"/>
    <s v="MA"/>
    <s v="Engineer"/>
    <x v="0"/>
    <n v="17484"/>
    <x v="1"/>
    <x v="1"/>
    <s v="Fully Meets"/>
    <n v="2"/>
  </r>
  <r>
    <n v="2467"/>
    <s v="Talia"/>
    <s v="Barrett"/>
    <d v="2022-03-17T00:00:00"/>
    <d v="2023-06-23T00:00:00"/>
    <n v="15"/>
    <s v="Attrition"/>
    <x v="19"/>
    <s v="Ryan Wise"/>
    <s v="talia.barrett@bilearner.com"/>
    <s v="EW"/>
    <s v="Voluntarily Terminated"/>
    <x v="0"/>
    <x v="0"/>
    <x v="1"/>
    <x v="0"/>
    <s v="Change hundred despite get sit agent discuss."/>
    <x v="2"/>
    <s v="Engineers"/>
    <d v="1979-01-02T00:00:00"/>
    <n v="46.966666666666669"/>
    <x v="3"/>
    <s v="MA"/>
    <s v="Engineer"/>
    <x v="0"/>
    <n v="86392"/>
    <x v="3"/>
    <x v="2"/>
    <s v="Fully Meets"/>
    <n v="5"/>
  </r>
  <r>
    <n v="2469"/>
    <s v="Uriah"/>
    <s v="Pennington"/>
    <d v="2021-11-27T00:00:00"/>
    <d v="2023-06-22T00:00:00"/>
    <n v="18"/>
    <s v="Attrition"/>
    <x v="19"/>
    <s v="Heather Liu"/>
    <s v="uriah.pennington@bilearner.com"/>
    <s v="TNS"/>
    <s v="Active"/>
    <x v="2"/>
    <x v="1"/>
    <x v="2"/>
    <x v="0"/>
    <s v="Clearly really poor story health air particular."/>
    <x v="2"/>
    <s v="Field Operations"/>
    <d v="2001-02-04T00:00:00"/>
    <n v="24.877777777777776"/>
    <x v="6"/>
    <s v="MA"/>
    <s v="Supervisor"/>
    <x v="1"/>
    <n v="74482"/>
    <x v="0"/>
    <x v="0"/>
    <s v="Fully Meets"/>
    <n v="4"/>
  </r>
  <r>
    <n v="2473"/>
    <s v="Anastasia"/>
    <s v="Hardy"/>
    <d v="2021-03-27T00:00:00"/>
    <d v="2022-06-23T00:00:00"/>
    <n v="14"/>
    <s v="Attrition"/>
    <x v="19"/>
    <s v="Alexa Powell"/>
    <s v="anastasia.hardy@bilearner.com"/>
    <s v="MSC"/>
    <s v="Active"/>
    <x v="1"/>
    <x v="0"/>
    <x v="1"/>
    <x v="0"/>
    <s v="Ability project political animal."/>
    <x v="2"/>
    <s v="Corp Operations"/>
    <d v="1982-07-15T00:00:00"/>
    <n v="43.430555555555557"/>
    <x v="3"/>
    <s v="MA"/>
    <s v="Administrative"/>
    <x v="1"/>
    <n v="55005"/>
    <x v="0"/>
    <x v="3"/>
    <s v="Fully Meets"/>
    <n v="4"/>
  </r>
  <r>
    <n v="2474"/>
    <s v="Aliana"/>
    <s v="Blake"/>
    <d v="2023-03-12T00:00:00"/>
    <d v="2023-06-02T00:00:00"/>
    <n v="2"/>
    <s v="Attrition"/>
    <x v="19"/>
    <s v="Amber Ross"/>
    <s v="aliana.blake@bilearner.com"/>
    <s v="NEL"/>
    <s v="Active"/>
    <x v="1"/>
    <x v="2"/>
    <x v="0"/>
    <x v="0"/>
    <s v="Technology eight stage hold chance after police."/>
    <x v="2"/>
    <s v="Field Operations"/>
    <d v="1959-01-13T00:00:00"/>
    <n v="66.936111111111117"/>
    <x v="1"/>
    <s v="MA"/>
    <s v="Technician"/>
    <x v="1"/>
    <n v="38407"/>
    <x v="4"/>
    <x v="2"/>
    <s v="Fully Meets"/>
    <n v="4"/>
  </r>
  <r>
    <n v="2475"/>
    <s v="Houston"/>
    <s v="Burnett"/>
    <d v="2022-10-05T00:00:00"/>
    <d v="2022-12-17T00:00:00"/>
    <n v="2"/>
    <s v="Attrition"/>
    <x v="19"/>
    <s v="Gabriel Fitzgerald"/>
    <s v="houston.burnett@bilearner.com"/>
    <s v="PL"/>
    <s v="Voluntarily Terminated"/>
    <x v="2"/>
    <x v="1"/>
    <x v="0"/>
    <x v="2"/>
    <s v="Finish sense money public debate field professor."/>
    <x v="2"/>
    <s v="General - Con"/>
    <d v="1942-02-26T00:00:00"/>
    <n v="83.816666666666663"/>
    <x v="0"/>
    <s v="MA"/>
    <s v="Splicer"/>
    <x v="1"/>
    <n v="14857"/>
    <x v="1"/>
    <x v="3"/>
    <s v="Fully Meets"/>
    <n v="4"/>
  </r>
  <r>
    <n v="2476"/>
    <s v="Case"/>
    <s v="Conley"/>
    <d v="2021-10-01T00:00:00"/>
    <d v="2023-06-21T00:00:00"/>
    <n v="20"/>
    <s v="Attrition"/>
    <x v="20"/>
    <s v="Ryan Thompson"/>
    <s v="case.conley@bilearner.com"/>
    <s v="PYZ"/>
    <s v="Active"/>
    <x v="2"/>
    <x v="0"/>
    <x v="1"/>
    <x v="3"/>
    <s v="Yard charge week wait address."/>
    <x v="3"/>
    <s v="Yard (Material Handling)"/>
    <d v="1967-07-11T00:00:00"/>
    <n v="58.44166666666667"/>
    <x v="5"/>
    <s v="MA"/>
    <s v="Runner"/>
    <x v="1"/>
    <n v="6637"/>
    <x v="3"/>
    <x v="3"/>
    <s v="Fully Meets"/>
    <n v="2"/>
  </r>
  <r>
    <n v="2479"/>
    <s v="Mireya"/>
    <s v="Sutton"/>
    <d v="2023-04-18T00:00:00"/>
    <d v="2023-05-17T00:00:00"/>
    <n v="0"/>
    <s v="Attrition"/>
    <x v="11"/>
    <s v="Edward Ross"/>
    <s v="mireya.sutton@bilearner.com"/>
    <s v="SVG"/>
    <s v="Active"/>
    <x v="1"/>
    <x v="1"/>
    <x v="2"/>
    <x v="0"/>
    <s v="Material role once lawyer phone turn company."/>
    <x v="1"/>
    <s v="General - Con"/>
    <d v="1946-12-17T00:00:00"/>
    <n v="79.00833333333334"/>
    <x v="2"/>
    <s v="MA"/>
    <s v="Laborer"/>
    <x v="0"/>
    <n v="67089"/>
    <x v="0"/>
    <x v="0"/>
    <s v="Fully Meets"/>
    <n v="4"/>
  </r>
  <r>
    <n v="2482"/>
    <s v="Eric"/>
    <s v="Dougall"/>
    <d v="2018-09-01T00:00:00"/>
    <d v="2022-06-20T00:00:00"/>
    <n v="45"/>
    <s v="Attrition"/>
    <x v="28"/>
    <s v="Erin Jones"/>
    <s v="eric.dougall@bilearner.com"/>
    <s v="PYZ"/>
    <s v="Active"/>
    <x v="1"/>
    <x v="1"/>
    <x v="1"/>
    <x v="3"/>
    <s v="Particularly box maybe."/>
    <x v="1"/>
    <s v="Isp"/>
    <d v="1950-04-17T00:00:00"/>
    <n v="75.674999999999997"/>
    <x v="2"/>
    <s v="MA"/>
    <s v="Manager"/>
    <x v="1"/>
    <n v="1886"/>
    <x v="4"/>
    <x v="2"/>
    <s v="Fully Meets"/>
    <n v="4"/>
  </r>
  <r>
    <n v="2485"/>
    <s v="Alex"/>
    <s v="Sweetwater"/>
    <d v="2020-03-04T00:00:00"/>
    <d v="2021-09-08T00:00:00"/>
    <n v="18"/>
    <s v="Attrition"/>
    <x v="16"/>
    <s v="Regina Becker"/>
    <s v="alex.sweetwater@bilearner.com"/>
    <s v="NEL"/>
    <s v="Active"/>
    <x v="2"/>
    <x v="0"/>
    <x v="2"/>
    <x v="2"/>
    <s v="Price card crime. Beautiful travel world treat."/>
    <x v="4"/>
    <s v="Wireless"/>
    <d v="1945-10-25T00:00:00"/>
    <n v="80.152777777777771"/>
    <x v="0"/>
    <s v="MA"/>
    <s v="Supervisor"/>
    <x v="1"/>
    <n v="2184"/>
    <x v="1"/>
    <x v="1"/>
    <s v="Fully Meets"/>
    <n v="4"/>
  </r>
  <r>
    <n v="2488"/>
    <s v="Braedon"/>
    <s v="Welch"/>
    <d v="2022-05-26T00:00:00"/>
    <d v="2022-10-05T00:00:00"/>
    <n v="4"/>
    <s v="Attrition"/>
    <x v="31"/>
    <s v="Angela Mcdonald"/>
    <s v="braedon.welch@bilearner.com"/>
    <s v="PL"/>
    <s v="Active"/>
    <x v="1"/>
    <x v="2"/>
    <x v="1"/>
    <x v="1"/>
    <s v="Follow fact investment."/>
    <x v="1"/>
    <s v="Field Operations"/>
    <d v="1989-01-31T00:00:00"/>
    <n v="36.888888888888886"/>
    <x v="4"/>
    <s v="MA"/>
    <s v="Tower Hand"/>
    <x v="1"/>
    <n v="10930"/>
    <x v="3"/>
    <x v="2"/>
    <s v="Fully Meets"/>
    <n v="1"/>
  </r>
  <r>
    <n v="2493"/>
    <s v="Connor"/>
    <s v="Carrillo"/>
    <d v="2022-12-03T00:00:00"/>
    <d v="2023-06-29T00:00:00"/>
    <n v="6"/>
    <s v="Attrition"/>
    <x v="14"/>
    <s v="Thomas Green"/>
    <s v="connor.carrillo@bilearner.com"/>
    <s v="SVG"/>
    <s v="Active"/>
    <x v="1"/>
    <x v="1"/>
    <x v="1"/>
    <x v="2"/>
    <s v="Small phone project life realize."/>
    <x v="4"/>
    <s v="Field Operations"/>
    <d v="1981-05-16T00:00:00"/>
    <n v="44.594444444444441"/>
    <x v="3"/>
    <s v="MA"/>
    <s v="Driller"/>
    <x v="1"/>
    <n v="13337"/>
    <x v="4"/>
    <x v="0"/>
    <s v="Fully Meets"/>
    <n v="4"/>
  </r>
  <r>
    <n v="2494"/>
    <s v="Owen"/>
    <s v="Burch"/>
    <d v="2020-04-04T00:00:00"/>
    <d v="2022-11-10T00:00:00"/>
    <n v="31"/>
    <s v="Attrition"/>
    <x v="27"/>
    <s v="Dawn Foley"/>
    <s v="owen.burch@bilearner.com"/>
    <s v="MSC"/>
    <s v="Active"/>
    <x v="1"/>
    <x v="2"/>
    <x v="0"/>
    <x v="2"/>
    <s v="Away manage guess gun old."/>
    <x v="1"/>
    <s v="Field Operations"/>
    <d v="1978-08-04T00:00:00"/>
    <n v="47.37777777777778"/>
    <x v="3"/>
    <s v="MA"/>
    <s v="Laborer"/>
    <x v="1"/>
    <n v="67346"/>
    <x v="2"/>
    <x v="2"/>
    <s v="Fully Meets"/>
    <n v="4"/>
  </r>
  <r>
    <n v="2495"/>
    <s v="Abel"/>
    <s v="Bush"/>
    <d v="2020-03-08T00:00:00"/>
    <d v="2023-02-26T00:00:00"/>
    <n v="35"/>
    <s v="Attrition"/>
    <x v="31"/>
    <s v="John Jones"/>
    <s v="abel.bush@bilearner.com"/>
    <s v="NEL"/>
    <s v="Active"/>
    <x v="1"/>
    <x v="0"/>
    <x v="2"/>
    <x v="1"/>
    <s v="Method hundred lawyer feel interesting."/>
    <x v="1"/>
    <s v="Fielders"/>
    <d v="1970-01-26T00:00:00"/>
    <n v="55.9"/>
    <x v="5"/>
    <s v="MA"/>
    <s v="Engineer"/>
    <x v="1"/>
    <n v="71472"/>
    <x v="4"/>
    <x v="2"/>
    <s v="Fully Meets"/>
    <n v="1"/>
  </r>
  <r>
    <n v="2496"/>
    <s v="Selina"/>
    <s v="Mullins"/>
    <d v="2020-09-28T00:00:00"/>
    <d v="2023-03-27T00:00:00"/>
    <n v="29"/>
    <s v="Attrition"/>
    <x v="29"/>
    <s v="Brian Thompson"/>
    <s v="selina.mullins@bilearner.com"/>
    <s v="PL"/>
    <s v="Active"/>
    <x v="2"/>
    <x v="0"/>
    <x v="0"/>
    <x v="2"/>
    <s v="Reduce evidence policy clear nothing at."/>
    <x v="1"/>
    <s v="Underground"/>
    <d v="1961-03-18T00:00:00"/>
    <n v="64.75555555555556"/>
    <x v="1"/>
    <s v="MA"/>
    <s v="Operator"/>
    <x v="1"/>
    <n v="55912"/>
    <x v="3"/>
    <x v="3"/>
    <s v="Fully Meets"/>
    <n v="2"/>
  </r>
  <r>
    <n v="2497"/>
    <s v="Marilyn"/>
    <s v="Chaney"/>
    <d v="2021-07-14T00:00:00"/>
    <d v="2022-08-09T00:00:00"/>
    <n v="12"/>
    <s v="Attrition"/>
    <x v="30"/>
    <s v="Angel Howard"/>
    <s v="marilyn.chaney@bilearner.com"/>
    <s v="PYZ"/>
    <s v="Active"/>
    <x v="0"/>
    <x v="1"/>
    <x v="0"/>
    <x v="3"/>
    <s v="Kind produce join effect."/>
    <x v="1"/>
    <s v="Field Operations"/>
    <d v="1955-09-05T00:00:00"/>
    <n v="70.291666666666671"/>
    <x v="2"/>
    <s v="MA"/>
    <s v="Technician"/>
    <x v="1"/>
    <n v="24639"/>
    <x v="1"/>
    <x v="3"/>
    <s v="Fully Meets"/>
    <n v="4"/>
  </r>
  <r>
    <n v="2498"/>
    <s v="Camron"/>
    <s v="Keller"/>
    <d v="2019-10-17T00:00:00"/>
    <d v="2020-03-21T00:00:00"/>
    <n v="5"/>
    <s v="Attrition"/>
    <x v="23"/>
    <s v="Joseph Bowen"/>
    <s v="camron.keller@bilearner.com"/>
    <s v="PYZ"/>
    <s v="Terminated for Cause"/>
    <x v="0"/>
    <x v="2"/>
    <x v="0"/>
    <x v="0"/>
    <s v="Brother election movie born enough."/>
    <x v="1"/>
    <s v="Field Operations"/>
    <d v="1999-09-08T00:00:00"/>
    <n v="26.283333333333335"/>
    <x v="6"/>
    <s v="MA"/>
    <s v="Foreman"/>
    <x v="0"/>
    <n v="44117"/>
    <x v="2"/>
    <x v="0"/>
    <s v="Fully Meets"/>
    <n v="4"/>
  </r>
  <r>
    <n v="2499"/>
    <s v="Ali"/>
    <s v="Benjamin"/>
    <d v="2023-04-08T00:00:00"/>
    <d v="2023-06-09T00:00:00"/>
    <n v="2"/>
    <s v="Attrition"/>
    <x v="14"/>
    <s v="Micheal Moreno"/>
    <s v="ali.benjamin@bilearner.com"/>
    <s v="PL"/>
    <s v="Active"/>
    <x v="1"/>
    <x v="0"/>
    <x v="1"/>
    <x v="1"/>
    <s v="Girl foreign would simple believe."/>
    <x v="4"/>
    <s v="Project Management - Con"/>
    <d v="1989-09-04T00:00:00"/>
    <n v="36.294444444444444"/>
    <x v="4"/>
    <s v="MA"/>
    <s v="Manager"/>
    <x v="1"/>
    <n v="32650"/>
    <x v="2"/>
    <x v="2"/>
    <s v="Fully Meets"/>
    <n v="4"/>
  </r>
  <r>
    <n v="2503"/>
    <s v="Ally"/>
    <s v="Goodman"/>
    <d v="2021-12-26T00:00:00"/>
    <d v="2022-01-29T00:00:00"/>
    <n v="1"/>
    <s v="Attrition"/>
    <x v="27"/>
    <s v="Sean Wong"/>
    <s v="ally.goodman@bilearner.com"/>
    <s v="PL"/>
    <s v="Active"/>
    <x v="1"/>
    <x v="1"/>
    <x v="0"/>
    <x v="3"/>
    <s v="Determine yes action college."/>
    <x v="1"/>
    <s v="General - Con"/>
    <d v="1949-12-23T00:00:00"/>
    <n v="75.99166666666666"/>
    <x v="2"/>
    <s v="MA"/>
    <s v="Clerk"/>
    <x v="1"/>
    <n v="6113"/>
    <x v="1"/>
    <x v="2"/>
    <s v="Fully Meets"/>
    <n v="5"/>
  </r>
  <r>
    <n v="2507"/>
    <s v="Adalyn"/>
    <s v="Hess"/>
    <d v="2023-01-05T00:00:00"/>
    <d v="2023-01-14T00:00:00"/>
    <n v="0"/>
    <s v="Attrition"/>
    <x v="23"/>
    <s v="Kimberly Moore"/>
    <s v="adalyn.hess@bilearner.com"/>
    <s v="CCDR"/>
    <s v="Terminated for Cause"/>
    <x v="2"/>
    <x v="0"/>
    <x v="0"/>
    <x v="1"/>
    <s v="Space west energy week our federal operation."/>
    <x v="1"/>
    <s v="Aerial"/>
    <d v="1985-09-06T00:00:00"/>
    <n v="40.288888888888891"/>
    <x v="3"/>
    <s v="MA"/>
    <s v="Foreman"/>
    <x v="0"/>
    <n v="93702"/>
    <x v="1"/>
    <x v="3"/>
    <s v="Fully Meets"/>
    <n v="5"/>
  </r>
  <r>
    <n v="2509"/>
    <s v="Madeleine"/>
    <s v="Paul"/>
    <d v="2020-09-21T00:00:00"/>
    <d v="2021-10-16T00:00:00"/>
    <n v="12"/>
    <s v="Attrition"/>
    <x v="14"/>
    <s v="Abigail Reynolds"/>
    <s v="madeleine.paul@bilearner.com"/>
    <s v="EW"/>
    <s v="Active"/>
    <x v="2"/>
    <x v="1"/>
    <x v="1"/>
    <x v="0"/>
    <s v="Resource concern production level good happy."/>
    <x v="4"/>
    <s v="Billable Consultants"/>
    <d v="1998-03-19T00:00:00"/>
    <n v="27.752777777777776"/>
    <x v="6"/>
    <s v="MA"/>
    <s v="Engineer"/>
    <x v="0"/>
    <n v="68690"/>
    <x v="0"/>
    <x v="2"/>
    <s v="Fully Meets"/>
    <n v="2"/>
  </r>
  <r>
    <n v="2510"/>
    <s v="Ronald"/>
    <s v="Lamb"/>
    <d v="2019-11-25T00:00:00"/>
    <d v="2023-02-24T00:00:00"/>
    <n v="39"/>
    <s v="Attrition"/>
    <x v="14"/>
    <s v="Mitchell Oliver"/>
    <s v="ronald.lamb@bilearner.com"/>
    <s v="MSC"/>
    <s v="Active"/>
    <x v="1"/>
    <x v="1"/>
    <x v="0"/>
    <x v="2"/>
    <s v="Radio fight consumer senior traditional himself."/>
    <x v="4"/>
    <s v="Aerial"/>
    <d v="1988-03-24T00:00:00"/>
    <n v="37.738888888888887"/>
    <x v="4"/>
    <s v="MA"/>
    <s v="Lineman"/>
    <x v="1"/>
    <n v="87866"/>
    <x v="2"/>
    <x v="3"/>
    <s v="Fully Meets"/>
    <n v="1"/>
  </r>
  <r>
    <n v="2511"/>
    <s v="Ernesto"/>
    <s v="Beltran"/>
    <d v="2021-02-05T00:00:00"/>
    <d v="2023-02-12T00:00:00"/>
    <n v="24"/>
    <s v="Attrition"/>
    <x v="14"/>
    <s v="Edwin Sparks"/>
    <s v="ernesto.beltran@bilearner.com"/>
    <s v="NEL"/>
    <s v="Active"/>
    <x v="0"/>
    <x v="1"/>
    <x v="2"/>
    <x v="0"/>
    <s v="Show step student add. Name deal take last."/>
    <x v="4"/>
    <s v="Engineers"/>
    <d v="1946-12-27T00:00:00"/>
    <n v="78.980555555555554"/>
    <x v="2"/>
    <s v="MA"/>
    <s v="Technician"/>
    <x v="1"/>
    <n v="9299"/>
    <x v="2"/>
    <x v="3"/>
    <s v="Fully Meets"/>
    <n v="4"/>
  </r>
  <r>
    <n v="2512"/>
    <s v="Lawrence"/>
    <s v="Obrien"/>
    <d v="2023-04-16T00:00:00"/>
    <d v="2023-05-25T00:00:00"/>
    <n v="1"/>
    <s v="Attrition"/>
    <x v="14"/>
    <s v="Pamela Robbins"/>
    <s v="lawrence.obrien@bilearner.com"/>
    <s v="PL"/>
    <s v="Active"/>
    <x v="2"/>
    <x v="0"/>
    <x v="0"/>
    <x v="2"/>
    <s v="May dream may apply involve natural."/>
    <x v="4"/>
    <s v="Field Operations"/>
    <d v="1967-03-06T00:00:00"/>
    <n v="58.788888888888891"/>
    <x v="5"/>
    <s v="MA"/>
    <s v="Laborer"/>
    <x v="1"/>
    <n v="25059"/>
    <x v="0"/>
    <x v="1"/>
    <s v="Fully Meets"/>
    <n v="4"/>
  </r>
  <r>
    <n v="2513"/>
    <s v="Trinity"/>
    <s v="Estes"/>
    <d v="2021-08-19T00:00:00"/>
    <d v="2022-02-16T00:00:00"/>
    <n v="5"/>
    <s v="Attrition"/>
    <x v="27"/>
    <s v="Laura Goodman"/>
    <s v="trinity.estes@bilearner.com"/>
    <s v="PYZ"/>
    <s v="Active"/>
    <x v="0"/>
    <x v="2"/>
    <x v="1"/>
    <x v="0"/>
    <s v="Fine father forget two pay sort before dinner."/>
    <x v="1"/>
    <s v="General - Eng"/>
    <d v="1941-10-18T00:00:00"/>
    <n v="84.172222222222217"/>
    <x v="0"/>
    <s v="MA"/>
    <s v="Engineer"/>
    <x v="1"/>
    <n v="6272"/>
    <x v="2"/>
    <x v="0"/>
    <s v="Fully Meets"/>
    <n v="2"/>
  </r>
  <r>
    <n v="2517"/>
    <s v="Alina"/>
    <s v="Benson"/>
    <d v="2019-12-01T00:00:00"/>
    <d v="2023-01-25T00:00:00"/>
    <n v="37"/>
    <s v="Attrition"/>
    <x v="23"/>
    <s v="Mario Ellis"/>
    <s v="alina.benson@bilearner.com"/>
    <s v="CCDR"/>
    <s v="Active"/>
    <x v="0"/>
    <x v="2"/>
    <x v="1"/>
    <x v="2"/>
    <s v="Carry threat by whose ok grow information."/>
    <x v="1"/>
    <s v="Aerial"/>
    <d v="1963-02-10T00:00:00"/>
    <n v="62.861111111111114"/>
    <x v="1"/>
    <s v="MA"/>
    <s v="Laborer"/>
    <x v="1"/>
    <n v="20916"/>
    <x v="2"/>
    <x v="3"/>
    <s v="Fully Meets"/>
    <n v="2"/>
  </r>
  <r>
    <n v="2518"/>
    <s v="Rebekah"/>
    <s v="Delacruz"/>
    <d v="2021-02-28T00:00:00"/>
    <d v="2022-07-31T00:00:00"/>
    <n v="17"/>
    <s v="Attrition"/>
    <x v="23"/>
    <s v="Christina Barnes"/>
    <s v="rebekah.delacruz@bilearner.com"/>
    <s v="SVG"/>
    <s v="Active"/>
    <x v="0"/>
    <x v="2"/>
    <x v="1"/>
    <x v="3"/>
    <s v="Behind person those information road."/>
    <x v="1"/>
    <s v="Wireline Construction"/>
    <d v="1963-12-26T00:00:00"/>
    <n v="61.983333333333334"/>
    <x v="1"/>
    <s v="MA"/>
    <s v="Laborer"/>
    <x v="1"/>
    <n v="53499"/>
    <x v="1"/>
    <x v="1"/>
    <s v="Fully Meets"/>
    <n v="4"/>
  </r>
  <r>
    <n v="2522"/>
    <s v="Zaniyah"/>
    <s v="Parks"/>
    <d v="2020-10-09T00:00:00"/>
    <d v="2021-11-09T00:00:00"/>
    <n v="13"/>
    <s v="Attrition"/>
    <x v="27"/>
    <s v="Jeffrey Santana"/>
    <s v="zaniyah.parks@bilearner.com"/>
    <s v="PL"/>
    <s v="Active"/>
    <x v="0"/>
    <x v="1"/>
    <x v="0"/>
    <x v="3"/>
    <s v="Difference wide news north we."/>
    <x v="1"/>
    <s v="Field Operations"/>
    <d v="1949-01-21T00:00:00"/>
    <n v="76.913888888888891"/>
    <x v="2"/>
    <s v="MA"/>
    <s v="Driller"/>
    <x v="1"/>
    <n v="54386"/>
    <x v="3"/>
    <x v="2"/>
    <s v="Fully Meets"/>
    <n v="4"/>
  </r>
  <r>
    <n v="2525"/>
    <s v="Larry"/>
    <s v="Novak"/>
    <d v="2021-09-15T00:00:00"/>
    <d v="2023-07-02T00:00:00"/>
    <n v="21"/>
    <s v="Attrition"/>
    <x v="30"/>
    <s v="Zachary Higgins"/>
    <s v="larry.novak@bilearner.com"/>
    <s v="SVG"/>
    <s v="Active"/>
    <x v="0"/>
    <x v="0"/>
    <x v="1"/>
    <x v="2"/>
    <s v="Executive might picture speech light."/>
    <x v="0"/>
    <s v="General - Con"/>
    <d v="1952-02-07T00:00:00"/>
    <n v="73.86944444444444"/>
    <x v="2"/>
    <s v="MA"/>
    <s v="Lineman"/>
    <x v="1"/>
    <n v="11241"/>
    <x v="3"/>
    <x v="2"/>
    <s v="Fully Meets"/>
    <n v="2"/>
  </r>
  <r>
    <n v="2528"/>
    <s v="Rigoberto"/>
    <s v="Allen"/>
    <d v="2023-03-20T00:00:00"/>
    <d v="2023-05-06T00:00:00"/>
    <n v="1"/>
    <s v="Attrition"/>
    <x v="23"/>
    <s v="Melvin Mitchell"/>
    <s v="rigoberto.allen@bilearner.com"/>
    <s v="PYZ"/>
    <s v="Active"/>
    <x v="2"/>
    <x v="1"/>
    <x v="2"/>
    <x v="2"/>
    <s v="Southern alone father state."/>
    <x v="1"/>
    <s v="Project Management - Con"/>
    <d v="1985-06-09T00:00:00"/>
    <n v="40.530555555555559"/>
    <x v="3"/>
    <s v="MA"/>
    <s v="Coordinator"/>
    <x v="1"/>
    <n v="78254"/>
    <x v="1"/>
    <x v="2"/>
    <s v="Fully Meets"/>
    <n v="1"/>
  </r>
  <r>
    <n v="2530"/>
    <s v="Hana"/>
    <s v="Lucero"/>
    <d v="2022-10-20T00:00:00"/>
    <d v="2023-07-07T00:00:00"/>
    <n v="8"/>
    <s v="Attrition"/>
    <x v="14"/>
    <s v="Mr. John Long"/>
    <s v="hana.lucero@bilearner.com"/>
    <s v="PL"/>
    <s v="Active"/>
    <x v="2"/>
    <x v="1"/>
    <x v="0"/>
    <x v="2"/>
    <s v="Scientist strong team civil quality."/>
    <x v="4"/>
    <s v="Yard (Material Handling)"/>
    <d v="1980-04-11T00:00:00"/>
    <n v="45.69166666666667"/>
    <x v="3"/>
    <s v="MA"/>
    <s v="Attendant"/>
    <x v="1"/>
    <n v="75065"/>
    <x v="1"/>
    <x v="0"/>
    <s v="Fully Meets"/>
    <n v="2"/>
  </r>
  <r>
    <n v="2531"/>
    <s v="Luciana"/>
    <s v="Gill"/>
    <d v="2023-07-24T00:00:00"/>
    <d v="2023-07-29T00:00:00"/>
    <n v="0"/>
    <s v="Attrition"/>
    <x v="14"/>
    <s v="Mary Thomas"/>
    <s v="luciana.gill@bilearner.com"/>
    <s v="BPC"/>
    <s v="Active"/>
    <x v="2"/>
    <x v="0"/>
    <x v="1"/>
    <x v="3"/>
    <s v="Open several spring mouth."/>
    <x v="4"/>
    <s v="Executive"/>
    <d v="1951-05-21T00:00:00"/>
    <n v="74.580555555555549"/>
    <x v="2"/>
    <s v="MA"/>
    <s v="Manager"/>
    <x v="1"/>
    <n v="10274"/>
    <x v="4"/>
    <x v="1"/>
    <s v="Fully Meets"/>
    <n v="2"/>
  </r>
  <r>
    <n v="2534"/>
    <s v="Iyana"/>
    <s v="Benjamin"/>
    <d v="2019-04-15T00:00:00"/>
    <d v="2021-05-23T00:00:00"/>
    <n v="25"/>
    <s v="Attrition"/>
    <x v="31"/>
    <s v="Scott Moore"/>
    <s v="iyana.benjamin@bilearner.com"/>
    <s v="BPC"/>
    <s v="Active"/>
    <x v="2"/>
    <x v="0"/>
    <x v="0"/>
    <x v="2"/>
    <s v="Manager since future contain play."/>
    <x v="1"/>
    <s v="Project Management - Con"/>
    <d v="1960-07-05T00:00:00"/>
    <n v="65.458333333333329"/>
    <x v="1"/>
    <s v="MA"/>
    <s v="Coordinator"/>
    <x v="1"/>
    <n v="96561"/>
    <x v="3"/>
    <x v="0"/>
    <s v="Fully Meets"/>
    <n v="1"/>
  </r>
  <r>
    <n v="2535"/>
    <s v="Antoine"/>
    <s v="Haney"/>
    <d v="2020-08-24T00:00:00"/>
    <d v="2023-05-02T00:00:00"/>
    <n v="32"/>
    <s v="Attrition"/>
    <x v="29"/>
    <s v="David Roberts"/>
    <s v="antoine.haney@bilearner.com"/>
    <s v="CCDR"/>
    <s v="Active"/>
    <x v="1"/>
    <x v="0"/>
    <x v="2"/>
    <x v="1"/>
    <s v="Well energy step may."/>
    <x v="0"/>
    <s v="Field Operations"/>
    <d v="1978-09-22T00:00:00"/>
    <n v="47.244444444444447"/>
    <x v="3"/>
    <s v="MA"/>
    <s v="Engineer"/>
    <x v="1"/>
    <n v="6563"/>
    <x v="3"/>
    <x v="3"/>
    <s v="Fully Meets"/>
    <n v="2"/>
  </r>
  <r>
    <n v="2537"/>
    <s v="Darien"/>
    <s v="Sawyer"/>
    <d v="2022-09-18T00:00:00"/>
    <d v="2023-06-07T00:00:00"/>
    <n v="8"/>
    <s v="Attrition"/>
    <x v="23"/>
    <s v="James Bradley"/>
    <s v="darien.sawyer@bilearner.com"/>
    <s v="PL"/>
    <s v="Active"/>
    <x v="0"/>
    <x v="2"/>
    <x v="1"/>
    <x v="0"/>
    <s v="Positive might religious mouth else."/>
    <x v="1"/>
    <s v="Field Operations"/>
    <d v="1951-07-24T00:00:00"/>
    <n v="74.405555555555551"/>
    <x v="2"/>
    <s v="MA"/>
    <s v="Tower Hand"/>
    <x v="0"/>
    <n v="73238"/>
    <x v="1"/>
    <x v="3"/>
    <s v="Fully Meets"/>
    <n v="2"/>
  </r>
  <r>
    <n v="2540"/>
    <s v="London"/>
    <s v="Bautista"/>
    <d v="2022-10-18T00:00:00"/>
    <d v="2023-01-10T00:00:00"/>
    <n v="2"/>
    <s v="Attrition"/>
    <x v="16"/>
    <s v="Caroline Brooks"/>
    <s v="london.bautista@bilearner.com"/>
    <s v="CCDR"/>
    <s v="Active"/>
    <x v="1"/>
    <x v="0"/>
    <x v="2"/>
    <x v="1"/>
    <s v="Actually not sell one."/>
    <x v="4"/>
    <s v="Finance &amp; Accounting"/>
    <d v="1994-08-26T00:00:00"/>
    <n v="31.316666666666666"/>
    <x v="4"/>
    <s v="MA"/>
    <s v="Svp"/>
    <x v="0"/>
    <n v="61856"/>
    <x v="4"/>
    <x v="0"/>
    <s v="Fully Meets"/>
    <n v="4"/>
  </r>
  <r>
    <n v="2543"/>
    <s v="Ernest"/>
    <s v="Finley"/>
    <d v="2019-01-30T00:00:00"/>
    <d v="2021-03-22T00:00:00"/>
    <n v="25"/>
    <s v="Attrition"/>
    <x v="14"/>
    <s v="Kenneth Berry"/>
    <s v="ernest.finley@bilearner.com"/>
    <s v="NEL"/>
    <s v="Voluntarily Terminated"/>
    <x v="0"/>
    <x v="2"/>
    <x v="1"/>
    <x v="1"/>
    <s v="First peace oil more last us. Front product many."/>
    <x v="4"/>
    <s v="General - Con"/>
    <d v="1991-12-25T00:00:00"/>
    <n v="33.986111111111114"/>
    <x v="4"/>
    <s v="MA"/>
    <s v="Operator"/>
    <x v="1"/>
    <n v="59271"/>
    <x v="1"/>
    <x v="0"/>
    <s v="Fully Meets"/>
    <n v="2"/>
  </r>
  <r>
    <n v="2544"/>
    <s v="Wade"/>
    <s v="Hernandez"/>
    <d v="2023-05-22T00:00:00"/>
    <d v="2023-07-12T00:00:00"/>
    <n v="1"/>
    <s v="Attrition"/>
    <x v="27"/>
    <s v="Julie Howard"/>
    <s v="wade.hernandez@bilearner.com"/>
    <s v="SVG"/>
    <s v="Active"/>
    <x v="0"/>
    <x v="1"/>
    <x v="0"/>
    <x v="3"/>
    <s v="Black civil room chance. This mind find adult."/>
    <x v="1"/>
    <s v="Splicing"/>
    <d v="1946-04-14T00:00:00"/>
    <n v="79.683333333333337"/>
    <x v="2"/>
    <s v="MA"/>
    <s v="Laborer"/>
    <x v="1"/>
    <n v="59420"/>
    <x v="1"/>
    <x v="2"/>
    <s v="Fully Meets"/>
    <n v="1"/>
  </r>
  <r>
    <n v="2548"/>
    <s v="Luz"/>
    <s v="Garza"/>
    <d v="2018-11-14T00:00:00"/>
    <d v="2021-07-08T00:00:00"/>
    <n v="31"/>
    <s v="Attrition"/>
    <x v="23"/>
    <s v="Brittany Johnson"/>
    <s v="luz.garza@bilearner.com"/>
    <s v="PYZ"/>
    <s v="Active"/>
    <x v="1"/>
    <x v="2"/>
    <x v="0"/>
    <x v="1"/>
    <s v="Win onto effect security instead."/>
    <x v="1"/>
    <s v="General - Sga"/>
    <d v="1954-02-16T00:00:00"/>
    <n v="71.844444444444449"/>
    <x v="2"/>
    <s v="MA"/>
    <s v="Manager"/>
    <x v="0"/>
    <n v="70770"/>
    <x v="3"/>
    <x v="0"/>
    <s v="Fully Meets"/>
    <n v="1"/>
  </r>
  <r>
    <n v="2550"/>
    <s v="Beckett"/>
    <s v="Beck"/>
    <d v="2020-11-19T00:00:00"/>
    <d v="2021-11-03T00:00:00"/>
    <n v="11"/>
    <s v="Attrition"/>
    <x v="16"/>
    <s v="Mark Cole"/>
    <s v="beckett.beck@bilearner.com"/>
    <s v="WBL"/>
    <s v="Active"/>
    <x v="1"/>
    <x v="2"/>
    <x v="2"/>
    <x v="0"/>
    <s v="Market remember too less bring simple sort."/>
    <x v="4"/>
    <s v="General - Con"/>
    <d v="1952-04-25T00:00:00"/>
    <n v="73.652777777777771"/>
    <x v="2"/>
    <s v="MA"/>
    <s v="Flagger"/>
    <x v="0"/>
    <n v="69865"/>
    <x v="1"/>
    <x v="1"/>
    <s v="Fully Meets"/>
    <n v="5"/>
  </r>
  <r>
    <n v="2551"/>
    <s v="Coby"/>
    <s v="Giles"/>
    <d v="2023-05-04T00:00:00"/>
    <d v="2023-07-02T00:00:00"/>
    <n v="1"/>
    <s v="Attrition"/>
    <x v="14"/>
    <s v="Edwin Chen"/>
    <s v="coby.giles@bilearner.com"/>
    <s v="NEL"/>
    <s v="Active"/>
    <x v="0"/>
    <x v="0"/>
    <x v="0"/>
    <x v="3"/>
    <s v="Will low work decade site."/>
    <x v="4"/>
    <s v="General - Con"/>
    <d v="1988-05-12T00:00:00"/>
    <n v="37.605555555555554"/>
    <x v="4"/>
    <s v="MA"/>
    <s v="Manager"/>
    <x v="0"/>
    <n v="49964"/>
    <x v="3"/>
    <x v="1"/>
    <s v="Fully Meets"/>
    <n v="1"/>
  </r>
  <r>
    <n v="2553"/>
    <s v="Ralph"/>
    <s v="Barrera"/>
    <d v="2022-08-19T00:00:00"/>
    <d v="2023-01-18T00:00:00"/>
    <n v="4"/>
    <s v="Attrition"/>
    <x v="27"/>
    <s v="William Brown"/>
    <s v="ralph.barrera@bilearner.com"/>
    <s v="NEL"/>
    <s v="Active"/>
    <x v="1"/>
    <x v="0"/>
    <x v="2"/>
    <x v="1"/>
    <s v="Wife send office ball yourself it lot."/>
    <x v="1"/>
    <s v="Aerial"/>
    <d v="1973-10-09T00:00:00"/>
    <n v="52.197222222222223"/>
    <x v="5"/>
    <s v="MA"/>
    <s v="Laborer"/>
    <x v="1"/>
    <n v="87974"/>
    <x v="3"/>
    <x v="0"/>
    <s v="Fully Meets"/>
    <n v="2"/>
  </r>
  <r>
    <n v="2554"/>
    <s v="Shania"/>
    <s v="Caldwell"/>
    <d v="2022-07-18T00:00:00"/>
    <d v="2023-05-09T00:00:00"/>
    <n v="9"/>
    <s v="Attrition"/>
    <x v="27"/>
    <s v="Dylan Brown"/>
    <s v="shania.caldwell@bilearner.com"/>
    <s v="PL"/>
    <s v="Active"/>
    <x v="2"/>
    <x v="2"/>
    <x v="1"/>
    <x v="3"/>
    <s v="Do month risk college detail."/>
    <x v="1"/>
    <s v="General - Eng"/>
    <d v="1991-10-03T00:00:00"/>
    <n v="34.213888888888889"/>
    <x v="4"/>
    <s v="MA"/>
    <s v="Engineer"/>
    <x v="1"/>
    <n v="2505"/>
    <x v="0"/>
    <x v="1"/>
    <s v="Fully Meets"/>
    <n v="1"/>
  </r>
  <r>
    <n v="2555"/>
    <s v="Colby"/>
    <s v="Horne"/>
    <d v="2019-08-14T00:00:00"/>
    <d v="2021-05-13T00:00:00"/>
    <n v="20"/>
    <s v="Attrition"/>
    <x v="31"/>
    <s v="Victoria Munoz"/>
    <s v="colby.horne@bilearner.com"/>
    <s v="BPC"/>
    <s v="Active"/>
    <x v="0"/>
    <x v="2"/>
    <x v="0"/>
    <x v="1"/>
    <s v="Mr opportunity dinner chance common."/>
    <x v="1"/>
    <s v="Wireless"/>
    <d v="1956-10-26T00:00:00"/>
    <n v="69.150000000000006"/>
    <x v="1"/>
    <s v="MA"/>
    <s v="Foreman"/>
    <x v="1"/>
    <n v="6633"/>
    <x v="3"/>
    <x v="1"/>
    <s v="Fully Meets"/>
    <n v="2"/>
  </r>
  <r>
    <n v="2556"/>
    <s v="Kaiden"/>
    <s v="Cunningham"/>
    <d v="2020-12-10T00:00:00"/>
    <d v="2022-05-30T00:00:00"/>
    <n v="17"/>
    <s v="Attrition"/>
    <x v="29"/>
    <s v="John Smith"/>
    <s v="kaiden.cunningham@bilearner.com"/>
    <s v="CCDR"/>
    <s v="Active"/>
    <x v="2"/>
    <x v="2"/>
    <x v="1"/>
    <x v="3"/>
    <s v="Develop together popular be."/>
    <x v="0"/>
    <s v="Project Management - Eng"/>
    <d v="1996-04-25T00:00:00"/>
    <n v="29.652777777777779"/>
    <x v="6"/>
    <s v="MA"/>
    <s v="Manager"/>
    <x v="1"/>
    <n v="73638"/>
    <x v="1"/>
    <x v="2"/>
    <s v="Fully Meets"/>
    <n v="2"/>
  </r>
  <r>
    <n v="2558"/>
    <s v="Maeve"/>
    <s v="Gordon"/>
    <d v="2021-11-19T00:00:00"/>
    <d v="2021-12-27T00:00:00"/>
    <n v="1"/>
    <s v="Attrition"/>
    <x v="16"/>
    <s v="Ernest Jones"/>
    <s v="maeve.gordon@bilearner.com"/>
    <s v="WBL"/>
    <s v="Active"/>
    <x v="0"/>
    <x v="0"/>
    <x v="1"/>
    <x v="0"/>
    <s v="Kid actually Congress computer season behind."/>
    <x v="4"/>
    <s v="Field Operations"/>
    <d v="1965-11-25T00:00:00"/>
    <n v="60.069444444444443"/>
    <x v="1"/>
    <s v="MA"/>
    <s v="Operator"/>
    <x v="0"/>
    <n v="87152"/>
    <x v="2"/>
    <x v="1"/>
    <s v="Fully Meets"/>
    <n v="4"/>
  </r>
  <r>
    <n v="2560"/>
    <s v="Nathan"/>
    <s v="Schmitt"/>
    <d v="2021-06-30T00:00:00"/>
    <d v="2021-07-28T00:00:00"/>
    <n v="0"/>
    <s v="Attrition"/>
    <x v="26"/>
    <s v="Sarah Campbell"/>
    <s v="nathan.schmitt@bilearner.com"/>
    <s v="WBL"/>
    <s v="Active"/>
    <x v="2"/>
    <x v="2"/>
    <x v="2"/>
    <x v="3"/>
    <s v="According maintain president start upon evening."/>
    <x v="1"/>
    <s v="Field Operations"/>
    <d v="1977-01-05T00:00:00"/>
    <n v="48.958333333333336"/>
    <x v="3"/>
    <s v="MA"/>
    <s v="Vp"/>
    <x v="1"/>
    <n v="43352"/>
    <x v="4"/>
    <x v="1"/>
    <s v="Fully Meets"/>
    <n v="4"/>
  </r>
  <r>
    <n v="2562"/>
    <s v="Angelique"/>
    <s v="Cochran"/>
    <d v="2021-04-12T00:00:00"/>
    <d v="2023-03-06T00:00:00"/>
    <n v="22"/>
    <s v="Attrition"/>
    <x v="27"/>
    <s v="Benjamin Mcdonald"/>
    <s v="angelique.cochran@bilearner.com"/>
    <s v="PL"/>
    <s v="Active"/>
    <x v="1"/>
    <x v="0"/>
    <x v="1"/>
    <x v="2"/>
    <s v="Suffer arm security about control with."/>
    <x v="1"/>
    <s v="Field Operations"/>
    <d v="1967-11-18T00:00:00"/>
    <n v="58.088888888888889"/>
    <x v="5"/>
    <s v="MA"/>
    <s v="Technician"/>
    <x v="1"/>
    <n v="83544"/>
    <x v="3"/>
    <x v="2"/>
    <s v="Fully Meets"/>
    <n v="4"/>
  </r>
  <r>
    <n v="2564"/>
    <s v="Deandre"/>
    <s v="Oneal"/>
    <d v="2019-10-31T00:00:00"/>
    <d v="2020-03-01T00:00:00"/>
    <n v="4"/>
    <s v="Attrition"/>
    <x v="29"/>
    <s v="Brian Mueller"/>
    <s v="deandre.oneal@bilearner.com"/>
    <s v="CCDR"/>
    <s v="Active"/>
    <x v="1"/>
    <x v="0"/>
    <x v="1"/>
    <x v="3"/>
    <s v="Finish law price under."/>
    <x v="0"/>
    <s v="General - Con"/>
    <d v="1995-07-11T00:00:00"/>
    <n v="30.441666666666666"/>
    <x v="4"/>
    <s v="MA"/>
    <s v="Flagger"/>
    <x v="1"/>
    <n v="36351"/>
    <x v="0"/>
    <x v="2"/>
    <s v="Fully Meets"/>
    <n v="1"/>
  </r>
  <r>
    <n v="2567"/>
    <s v="Sylvia"/>
    <s v="Price"/>
    <d v="2022-12-22T00:00:00"/>
    <d v="2023-07-26T00:00:00"/>
    <n v="7"/>
    <s v="Attrition"/>
    <x v="26"/>
    <s v="Christy Cunningham"/>
    <s v="sylvia.price@bilearner.com"/>
    <s v="CCDR"/>
    <s v="Active"/>
    <x v="0"/>
    <x v="0"/>
    <x v="2"/>
    <x v="3"/>
    <s v="Dream quickly relationship involve enough name."/>
    <x v="1"/>
    <s v="Field Operations"/>
    <d v="1959-10-15T00:00:00"/>
    <n v="66.180555555555557"/>
    <x v="1"/>
    <s v="MA"/>
    <s v="Foreman"/>
    <x v="1"/>
    <n v="51819"/>
    <x v="4"/>
    <x v="1"/>
    <s v="Fully Meets"/>
    <n v="5"/>
  </r>
  <r>
    <n v="2569"/>
    <s v="Emerson"/>
    <s v="Grimes"/>
    <d v="2021-10-07T00:00:00"/>
    <d v="2021-12-31T00:00:00"/>
    <n v="2"/>
    <s v="Attrition"/>
    <x v="27"/>
    <s v="Mrs. Debra Flynn"/>
    <s v="emerson.grimes@bilearner.com"/>
    <s v="MSC"/>
    <s v="Active"/>
    <x v="0"/>
    <x v="1"/>
    <x v="0"/>
    <x v="2"/>
    <s v="Anything human medical offer dinner hard by."/>
    <x v="1"/>
    <s v="General - Con"/>
    <d v="1995-03-28T00:00:00"/>
    <n v="30.727777777777778"/>
    <x v="4"/>
    <s v="MA"/>
    <s v="Laborer"/>
    <x v="1"/>
    <n v="53854"/>
    <x v="4"/>
    <x v="3"/>
    <s v="Fully Meets"/>
    <n v="2"/>
  </r>
  <r>
    <n v="2570"/>
    <s v="Ayden"/>
    <s v="Wu"/>
    <d v="2019-06-16T00:00:00"/>
    <d v="2023-05-21T00:00:00"/>
    <n v="47"/>
    <s v="Attrition"/>
    <x v="31"/>
    <s v="Tamara Adkins"/>
    <s v="ayden.wu@bilearner.com"/>
    <s v="NEL"/>
    <s v="Active"/>
    <x v="1"/>
    <x v="2"/>
    <x v="1"/>
    <x v="3"/>
    <s v="War model build important determine."/>
    <x v="1"/>
    <s v="Field Operations"/>
    <d v="1991-11-18T00:00:00"/>
    <n v="34.088888888888889"/>
    <x v="4"/>
    <s v="MA"/>
    <s v="Laborer"/>
    <x v="1"/>
    <n v="60717"/>
    <x v="4"/>
    <x v="3"/>
    <s v="Fully Meets"/>
    <n v="4"/>
  </r>
  <r>
    <n v="2571"/>
    <s v="Hayley"/>
    <s v="Keller"/>
    <d v="2021-03-17T00:00:00"/>
    <d v="2022-09-08T00:00:00"/>
    <n v="17"/>
    <s v="Attrition"/>
    <x v="25"/>
    <s v="Megan Hart"/>
    <s v="hayley.keller@bilearner.com"/>
    <s v="SVG"/>
    <s v="Active"/>
    <x v="2"/>
    <x v="2"/>
    <x v="1"/>
    <x v="2"/>
    <s v="Maintain which memory born."/>
    <x v="1"/>
    <s v="Field Operations"/>
    <d v="1989-02-11T00:00:00"/>
    <n v="36.858333333333334"/>
    <x v="4"/>
    <s v="MA"/>
    <s v="Technician"/>
    <x v="0"/>
    <n v="30960"/>
    <x v="2"/>
    <x v="0"/>
    <s v="Fully Meets"/>
    <n v="2"/>
  </r>
  <r>
    <n v="2572"/>
    <s v="Alannah"/>
    <s v="Rivas"/>
    <d v="2022-08-07T00:00:00"/>
    <d v="2023-04-26T00:00:00"/>
    <n v="8"/>
    <s v="Attrition"/>
    <x v="23"/>
    <s v="Stacy Lopez"/>
    <s v="alannah.rivas@bilearner.com"/>
    <s v="PYZ"/>
    <s v="Active"/>
    <x v="1"/>
    <x v="2"/>
    <x v="0"/>
    <x v="1"/>
    <s v="Lawyer suggest cultural blue yes camera daughter."/>
    <x v="1"/>
    <s v="Engineers"/>
    <d v="1994-05-20T00:00:00"/>
    <n v="31.583333333333332"/>
    <x v="4"/>
    <s v="MA"/>
    <s v="Technician"/>
    <x v="1"/>
    <n v="81338"/>
    <x v="2"/>
    <x v="1"/>
    <s v="Fully Meets"/>
    <n v="4"/>
  </r>
  <r>
    <n v="2573"/>
    <s v="Jessica"/>
    <s v="Bunbury"/>
    <d v="2020-01-17T00:00:00"/>
    <d v="2023-02-28T00:00:00"/>
    <n v="37"/>
    <s v="Attrition"/>
    <x v="0"/>
    <s v="Keith Adams"/>
    <s v="jessica.bunbury@bilearner.com"/>
    <s v="NEL"/>
    <s v="Voluntarily Terminated"/>
    <x v="1"/>
    <x v="2"/>
    <x v="0"/>
    <x v="3"/>
    <s v="Decide cut camera conference last size will."/>
    <x v="0"/>
    <s v="Field Operations"/>
    <d v="1987-01-02T00:00:00"/>
    <n v="38.966666666666669"/>
    <x v="4"/>
    <s v="VA"/>
    <s v="Laborer"/>
    <x v="0"/>
    <n v="21851"/>
    <x v="4"/>
    <x v="0"/>
    <s v="Fully Meets"/>
    <n v="4"/>
  </r>
  <r>
    <n v="2574"/>
    <s v="Giovanni"/>
    <s v="Leruth"/>
    <d v="2022-06-11T00:00:00"/>
    <d v="2023-02-20T00:00:00"/>
    <n v="8"/>
    <s v="Attrition"/>
    <x v="0"/>
    <s v="Travis Davenport"/>
    <s v="giovanni.leruth@bilearner.com"/>
    <s v="EW"/>
    <s v="Active"/>
    <x v="0"/>
    <x v="1"/>
    <x v="1"/>
    <x v="0"/>
    <s v="House seven human available."/>
    <x v="0"/>
    <s v="Billable Consultants"/>
    <d v="1971-11-18T00:00:00"/>
    <n v="54.088888888888889"/>
    <x v="5"/>
    <s v="UT"/>
    <s v="Engineer"/>
    <x v="1"/>
    <n v="84111"/>
    <x v="0"/>
    <x v="1"/>
    <s v="Fully Meets"/>
    <n v="2"/>
  </r>
  <r>
    <n v="2575"/>
    <s v="Ricardo"/>
    <s v="Gonzales"/>
    <d v="2021-03-03T00:00:00"/>
    <d v="2023-01-30T00:00:00"/>
    <n v="22"/>
    <s v="Attrition"/>
    <x v="0"/>
    <s v="Patricia Norris"/>
    <s v="ricardo.gonzales@bilearner.com"/>
    <s v="PYZ"/>
    <s v="Active"/>
    <x v="1"/>
    <x v="1"/>
    <x v="0"/>
    <x v="2"/>
    <s v="Establish fear recently owner."/>
    <x v="0"/>
    <s v="Splicing"/>
    <d v="1951-06-21T00:00:00"/>
    <n v="74.49722222222222"/>
    <x v="2"/>
    <s v="ID"/>
    <s v="Splicer"/>
    <x v="1"/>
    <n v="83706"/>
    <x v="3"/>
    <x v="1"/>
    <s v="Fully Meets"/>
    <n v="4"/>
  </r>
  <r>
    <n v="2576"/>
    <s v="Caitrin"/>
    <s v="Strong"/>
    <d v="2020-04-16T00:00:00"/>
    <d v="2021-03-15T00:00:00"/>
    <n v="10"/>
    <s v="Attrition"/>
    <x v="0"/>
    <s v="Patrick Patterson"/>
    <s v="caitrin.strong@bilearner.com"/>
    <s v="CCDR"/>
    <s v="Active"/>
    <x v="1"/>
    <x v="0"/>
    <x v="2"/>
    <x v="1"/>
    <s v="Doctor statement she rule order wind."/>
    <x v="0"/>
    <s v="General - Sga"/>
    <d v="1969-12-27T00:00:00"/>
    <n v="55.980555555555554"/>
    <x v="5"/>
    <s v="MT"/>
    <s v="Supervisor"/>
    <x v="0"/>
    <n v="59102"/>
    <x v="2"/>
    <x v="1"/>
    <s v="Fully Meets"/>
    <n v="1"/>
  </r>
  <r>
    <n v="2577"/>
    <s v="Jenna"/>
    <s v="Dietrich"/>
    <d v="2022-09-22T00:00:00"/>
    <d v="2023-01-28T00:00:00"/>
    <n v="4"/>
    <s v="Attrition"/>
    <x v="0"/>
    <s v="Mrs. Stephanie Forbes"/>
    <s v="jenna.dietrich@bilearner.com"/>
    <s v="PYZ"/>
    <s v="Active"/>
    <x v="0"/>
    <x v="2"/>
    <x v="0"/>
    <x v="3"/>
    <s v="Less air right in southern it material."/>
    <x v="0"/>
    <s v="Wireline Construction"/>
    <d v="1963-07-28T00:00:00"/>
    <n v="62.394444444444446"/>
    <x v="1"/>
    <s v="WA"/>
    <s v="Lineman"/>
    <x v="0"/>
    <n v="98052"/>
    <x v="3"/>
    <x v="2"/>
    <s v="Fully Meets"/>
    <n v="2"/>
  </r>
  <r>
    <n v="2580"/>
    <s v="Alfred"/>
    <s v="Digitale"/>
    <d v="2020-04-29T00:00:00"/>
    <d v="2021-10-20T00:00:00"/>
    <n v="17"/>
    <s v="Attrition"/>
    <x v="0"/>
    <s v="Nathan Kelly"/>
    <s v="alfred.digitale@bilearner.com"/>
    <s v="BPC"/>
    <s v="Active"/>
    <x v="0"/>
    <x v="2"/>
    <x v="2"/>
    <x v="1"/>
    <s v="Key whose anyone religious mother movie."/>
    <x v="0"/>
    <s v="Finance &amp; Accounting"/>
    <d v="1954-04-07T00:00:00"/>
    <n v="71.702777777777783"/>
    <x v="2"/>
    <s v="NH"/>
    <s v="Administration"/>
    <x v="1"/>
    <n v="3062"/>
    <x v="1"/>
    <x v="3"/>
    <s v="Fully Meets"/>
    <n v="2"/>
  </r>
  <r>
    <n v="2587"/>
    <s v="Rylee"/>
    <s v="Frye"/>
    <d v="2019-09-04T00:00:00"/>
    <d v="2020-04-13T00:00:00"/>
    <n v="7"/>
    <s v="Attrition"/>
    <x v="0"/>
    <s v="Ashley Phillips"/>
    <s v="rylee.frye@bilearner.com"/>
    <s v="NEL"/>
    <s v="Active"/>
    <x v="0"/>
    <x v="2"/>
    <x v="2"/>
    <x v="0"/>
    <s v="Rest society tell into ahead."/>
    <x v="0"/>
    <s v="Field Operations"/>
    <d v="2000-07-31T00:00:00"/>
    <n v="25.388888888888889"/>
    <x v="6"/>
    <s v="MA"/>
    <s v="Technician"/>
    <x v="1"/>
    <n v="69470"/>
    <x v="3"/>
    <x v="1"/>
    <s v="Fully Meets"/>
    <n v="5"/>
  </r>
  <r>
    <n v="2590"/>
    <s v="Stephanie"/>
    <s v="Wilkinson"/>
    <d v="2023-01-13T00:00:00"/>
    <d v="2023-02-12T00:00:00"/>
    <n v="0"/>
    <s v="Attrition"/>
    <x v="0"/>
    <s v="Nancy Mccarthy"/>
    <s v="stephanie.wilkinson@bilearner.com"/>
    <s v="CCDR"/>
    <s v="Active"/>
    <x v="2"/>
    <x v="2"/>
    <x v="1"/>
    <x v="2"/>
    <s v="Media move management if my."/>
    <x v="0"/>
    <s v="Engineers"/>
    <d v="1998-02-07T00:00:00"/>
    <n v="27.869444444444444"/>
    <x v="6"/>
    <s v="AZ"/>
    <s v="Engineer"/>
    <x v="1"/>
    <n v="47626"/>
    <x v="2"/>
    <x v="2"/>
    <s v="Fully Meets"/>
    <n v="5"/>
  </r>
  <r>
    <n v="2593"/>
    <s v="Sage"/>
    <s v="Booker"/>
    <d v="2018-12-01T00:00:00"/>
    <d v="2021-06-23T00:00:00"/>
    <n v="30"/>
    <s v="Attrition"/>
    <x v="0"/>
    <s v="Kimberly Lee"/>
    <s v="sage.booker@bilearner.com"/>
    <s v="MSC"/>
    <s v="Active"/>
    <x v="1"/>
    <x v="2"/>
    <x v="0"/>
    <x v="3"/>
    <s v="Weight join evidence oil father."/>
    <x v="0"/>
    <s v="General - Con"/>
    <d v="1972-02-08T00:00:00"/>
    <n v="53.866666666666667"/>
    <x v="5"/>
    <s v="TN"/>
    <s v="Laborer"/>
    <x v="1"/>
    <n v="64576"/>
    <x v="3"/>
    <x v="1"/>
    <s v="Fully Meets"/>
    <n v="1"/>
  </r>
  <r>
    <n v="2596"/>
    <s v="Thaddeus"/>
    <s v="Lutz"/>
    <d v="2021-10-16T00:00:00"/>
    <d v="2022-05-04T00:00:00"/>
    <n v="6"/>
    <s v="Attrition"/>
    <x v="0"/>
    <s v="Katelyn Kramer"/>
    <s v="thaddeus.lutz@bilearner.com"/>
    <s v="WBL"/>
    <s v="Active"/>
    <x v="1"/>
    <x v="2"/>
    <x v="1"/>
    <x v="3"/>
    <s v="Also protect scientist. Fear result major the."/>
    <x v="0"/>
    <s v="Corp Operations"/>
    <d v="1977-05-20T00:00:00"/>
    <n v="48.583333333333336"/>
    <x v="3"/>
    <s v="ID"/>
    <s v="Administrative"/>
    <x v="1"/>
    <n v="68985"/>
    <x v="4"/>
    <x v="0"/>
    <s v="Fully Meets"/>
    <n v="2"/>
  </r>
  <r>
    <n v="2599"/>
    <s v="Jase"/>
    <s v="Waters"/>
    <d v="2022-03-27T00:00:00"/>
    <d v="2023-06-14T00:00:00"/>
    <n v="14"/>
    <s v="Attrition"/>
    <x v="21"/>
    <s v="Michaela Jones"/>
    <s v="jase.waters@bilearner.com"/>
    <s v="BPC"/>
    <s v="Active"/>
    <x v="1"/>
    <x v="2"/>
    <x v="0"/>
    <x v="3"/>
    <s v="Very research level send picture pressure our."/>
    <x v="0"/>
    <s v="Yard (Material Handling)"/>
    <d v="1942-07-11T00:00:00"/>
    <n v="83.441666666666663"/>
    <x v="0"/>
    <s v="ID"/>
    <s v="Runner"/>
    <x v="0"/>
    <n v="40513"/>
    <x v="4"/>
    <x v="1"/>
    <s v="Fully Meets"/>
    <n v="2"/>
  </r>
  <r>
    <n v="2601"/>
    <s v="Anya"/>
    <s v="Baldwin"/>
    <d v="2019-11-29T00:00:00"/>
    <d v="2020-04-21T00:00:00"/>
    <n v="4"/>
    <s v="Attrition"/>
    <x v="21"/>
    <s v="Lonnie Sanders"/>
    <s v="anya.baldwin@bilearner.com"/>
    <s v="SVG"/>
    <s v="Active"/>
    <x v="0"/>
    <x v="1"/>
    <x v="2"/>
    <x v="0"/>
    <s v="Glass effort however relate partner lay what."/>
    <x v="0"/>
    <s v="General - Con"/>
    <d v="2001-03-02T00:00:00"/>
    <n v="24.8"/>
    <x v="6"/>
    <s v="WA"/>
    <s v="Laborer"/>
    <x v="0"/>
    <n v="44158"/>
    <x v="0"/>
    <x v="1"/>
    <s v="Fully Meets"/>
    <n v="1"/>
  </r>
  <r>
    <n v="2602"/>
    <s v="Jacquelyn"/>
    <s v="Austin"/>
    <d v="2019-04-16T00:00:00"/>
    <d v="2022-08-05T00:00:00"/>
    <n v="39"/>
    <s v="Attrition"/>
    <x v="22"/>
    <s v="Ariana Brady"/>
    <s v="jacquelyn.austin@bilearner.com"/>
    <s v="EW"/>
    <s v="Active"/>
    <x v="0"/>
    <x v="1"/>
    <x v="1"/>
    <x v="0"/>
    <s v="Rather middle organization officer."/>
    <x v="5"/>
    <s v="Wireline Construction"/>
    <d v="1982-08-07T00:00:00"/>
    <n v="43.369444444444447"/>
    <x v="3"/>
    <s v="MA"/>
    <s v="Clerk"/>
    <x v="0"/>
    <n v="27947"/>
    <x v="3"/>
    <x v="1"/>
    <s v="Fully Meets"/>
    <n v="2"/>
  </r>
  <r>
    <n v="2603"/>
    <s v="Kaitlynn"/>
    <s v="Aguirre"/>
    <d v="2019-03-05T00:00:00"/>
    <d v="2019-10-12T00:00:00"/>
    <n v="7"/>
    <s v="Attrition"/>
    <x v="0"/>
    <s v="Jessica Rose"/>
    <s v="kaitlynn.aguirre@bilearner.com"/>
    <s v="NEL"/>
    <s v="Active"/>
    <x v="2"/>
    <x v="2"/>
    <x v="1"/>
    <x v="0"/>
    <s v="Front tend couple a budget strategy."/>
    <x v="0"/>
    <s v="Splicing"/>
    <d v="1999-06-08T00:00:00"/>
    <n v="26.533333333333335"/>
    <x v="6"/>
    <s v="MA"/>
    <s v="Splicer"/>
    <x v="1"/>
    <n v="18574"/>
    <x v="3"/>
    <x v="0"/>
    <s v="Fully Meets"/>
    <n v="2"/>
  </r>
  <r>
    <n v="2604"/>
    <s v="Saniyah"/>
    <s v="Cantu"/>
    <d v="2018-12-20T00:00:00"/>
    <d v="2020-05-29T00:00:00"/>
    <n v="17"/>
    <s v="Attrition"/>
    <x v="0"/>
    <s v="Barbara Neal"/>
    <s v="saniyah.cantu@bilearner.com"/>
    <s v="PL"/>
    <s v="Active"/>
    <x v="1"/>
    <x v="1"/>
    <x v="1"/>
    <x v="3"/>
    <s v="Compare factor only together."/>
    <x v="0"/>
    <s v="Aerial"/>
    <d v="1987-03-10T00:00:00"/>
    <n v="38.777777777777779"/>
    <x v="4"/>
    <s v="MA"/>
    <s v="Engineer"/>
    <x v="1"/>
    <n v="68833"/>
    <x v="3"/>
    <x v="0"/>
    <s v="Fully Meets"/>
    <n v="5"/>
  </r>
  <r>
    <n v="2605"/>
    <s v="Jakayla"/>
    <s v="Dickson"/>
    <d v="2021-03-08T00:00:00"/>
    <d v="2023-05-29T00:00:00"/>
    <n v="26"/>
    <s v="Attrition"/>
    <x v="0"/>
    <s v="Julie Mcclain"/>
    <s v="jakayla.dickson@bilearner.com"/>
    <s v="BPC"/>
    <s v="Active"/>
    <x v="0"/>
    <x v="1"/>
    <x v="2"/>
    <x v="2"/>
    <s v="Situation affect medical friend audience fight."/>
    <x v="0"/>
    <s v="Wireline Construction"/>
    <d v="1968-08-11T00:00:00"/>
    <n v="57.358333333333334"/>
    <x v="5"/>
    <s v="AZ"/>
    <s v="Supervisor"/>
    <x v="1"/>
    <n v="29838"/>
    <x v="4"/>
    <x v="2"/>
    <s v="Fully Meets"/>
    <n v="4"/>
  </r>
  <r>
    <n v="2609"/>
    <s v="Harrison"/>
    <s v="Camacho"/>
    <d v="2019-12-06T00:00:00"/>
    <d v="2021-07-18T00:00:00"/>
    <n v="19"/>
    <s v="Attrition"/>
    <x v="0"/>
    <s v="Robert Thompson"/>
    <s v="harrison.camacho@bilearner.com"/>
    <s v="MSC"/>
    <s v="Active"/>
    <x v="2"/>
    <x v="0"/>
    <x v="0"/>
    <x v="2"/>
    <s v="Upon budget class college now this trade."/>
    <x v="0"/>
    <s v="General - Sga"/>
    <d v="1971-08-13T00:00:00"/>
    <n v="54.352777777777774"/>
    <x v="5"/>
    <s v="TN"/>
    <s v="Administrative"/>
    <x v="1"/>
    <n v="55114"/>
    <x v="2"/>
    <x v="1"/>
    <s v="Fully Meets"/>
    <n v="2"/>
  </r>
  <r>
    <n v="2610"/>
    <s v="Ronald"/>
    <s v="Marquez"/>
    <d v="2022-09-23T00:00:00"/>
    <d v="2023-01-25T00:00:00"/>
    <n v="4"/>
    <s v="Attrition"/>
    <x v="0"/>
    <s v="Kelly James"/>
    <s v="ronald.marquez@bilearner.com"/>
    <s v="TNS"/>
    <s v="Active"/>
    <x v="0"/>
    <x v="0"/>
    <x v="1"/>
    <x v="2"/>
    <s v="Join difference order size occur entire sell."/>
    <x v="0"/>
    <s v="General - Con"/>
    <d v="1947-12-30T00:00:00"/>
    <n v="77.972222222222229"/>
    <x v="2"/>
    <s v="TN"/>
    <s v="Foreman"/>
    <x v="1"/>
    <n v="90224"/>
    <x v="1"/>
    <x v="1"/>
    <s v="Fully Meets"/>
    <n v="2"/>
  </r>
  <r>
    <n v="2611"/>
    <s v="Arabella"/>
    <s v="Hunter"/>
    <d v="2019-12-26T00:00:00"/>
    <d v="2022-06-04T00:00:00"/>
    <n v="29"/>
    <s v="Attrition"/>
    <x v="0"/>
    <s v="Juan Henson"/>
    <s v="arabella.hunter@bilearner.com"/>
    <s v="PYZ"/>
    <s v="Active"/>
    <x v="2"/>
    <x v="2"/>
    <x v="0"/>
    <x v="3"/>
    <s v="Ground bad official number stuff stop leader."/>
    <x v="0"/>
    <s v="Wireline Construction"/>
    <d v="1956-09-22T00:00:00"/>
    <n v="69.24444444444444"/>
    <x v="1"/>
    <s v="TN"/>
    <s v="Manager"/>
    <x v="1"/>
    <n v="22260"/>
    <x v="4"/>
    <x v="1"/>
    <s v="Fully Meets"/>
    <n v="2"/>
  </r>
  <r>
    <n v="2612"/>
    <s v="Amiya"/>
    <s v="Richardson"/>
    <d v="2018-08-27T00:00:00"/>
    <d v="2019-12-19T00:00:00"/>
    <n v="15"/>
    <s v="Attrition"/>
    <x v="0"/>
    <s v="Jacob Nelson"/>
    <s v="amiya.richardson@bilearner.com"/>
    <s v="WBL"/>
    <s v="Active"/>
    <x v="2"/>
    <x v="0"/>
    <x v="2"/>
    <x v="2"/>
    <s v="Site cut debate own born six."/>
    <x v="0"/>
    <s v="Field Operations"/>
    <d v="1963-07-01T00:00:00"/>
    <n v="62.469444444444441"/>
    <x v="1"/>
    <s v="ID"/>
    <s v="Driller"/>
    <x v="1"/>
    <n v="95112"/>
    <x v="1"/>
    <x v="2"/>
    <s v="Fully Meets"/>
    <n v="4"/>
  </r>
  <r>
    <n v="2613"/>
    <s v="Raquel"/>
    <s v="Sosa"/>
    <d v="2022-12-12T00:00:00"/>
    <d v="2023-03-07T00:00:00"/>
    <n v="2"/>
    <s v="Attrition"/>
    <x v="0"/>
    <s v="Lisa Green"/>
    <s v="raquel.sosa@bilearner.com"/>
    <s v="NEL"/>
    <s v="Active"/>
    <x v="2"/>
    <x v="0"/>
    <x v="1"/>
    <x v="1"/>
    <s v="Something service already fish create firm job."/>
    <x v="0"/>
    <s v="Project Management - Eng"/>
    <d v="1944-07-16T00:00:00"/>
    <n v="81.427777777777777"/>
    <x v="0"/>
    <s v="ID"/>
    <s v="Project Manager"/>
    <x v="1"/>
    <n v="13814"/>
    <x v="4"/>
    <x v="3"/>
    <s v="Fully Meets"/>
    <n v="5"/>
  </r>
  <r>
    <n v="2616"/>
    <s v="Destiney"/>
    <s v="Navarro"/>
    <d v="2019-08-14T00:00:00"/>
    <d v="2022-09-04T00:00:00"/>
    <n v="36"/>
    <s v="Attrition"/>
    <x v="21"/>
    <s v="Gary Ortiz"/>
    <s v="destiney.navarro@bilearner.com"/>
    <s v="CCDR"/>
    <s v="Active"/>
    <x v="0"/>
    <x v="2"/>
    <x v="2"/>
    <x v="0"/>
    <s v="Still box ten network apply."/>
    <x v="0"/>
    <s v="Engineers"/>
    <d v="1972-12-18T00:00:00"/>
    <n v="53.005555555555553"/>
    <x v="5"/>
    <s v="WA"/>
    <s v="Engineer"/>
    <x v="0"/>
    <n v="62733"/>
    <x v="4"/>
    <x v="2"/>
    <s v="Fully Meets"/>
    <n v="1"/>
  </r>
  <r>
    <n v="2617"/>
    <s v="Yadira"/>
    <s v="Barron"/>
    <d v="2020-08-02T00:00:00"/>
    <d v="2022-12-30T00:00:00"/>
    <n v="28"/>
    <s v="Attrition"/>
    <x v="21"/>
    <s v="Tanya Wilson"/>
    <s v="yadira.barron@bilearner.com"/>
    <s v="SVG"/>
    <s v="Active"/>
    <x v="0"/>
    <x v="1"/>
    <x v="1"/>
    <x v="2"/>
    <s v="Piece manage well onto."/>
    <x v="0"/>
    <s v="Catv"/>
    <d v="1995-04-26T00:00:00"/>
    <n v="30.65"/>
    <x v="4"/>
    <s v="WA"/>
    <s v="Foreman"/>
    <x v="0"/>
    <n v="78047"/>
    <x v="0"/>
    <x v="3"/>
    <s v="Fully Meets"/>
    <n v="4"/>
  </r>
  <r>
    <n v="2619"/>
    <s v="Carlo"/>
    <s v="Giles"/>
    <d v="2020-06-17T00:00:00"/>
    <d v="2022-02-08T00:00:00"/>
    <n v="19"/>
    <s v="Attrition"/>
    <x v="0"/>
    <s v="Alexandria Brown"/>
    <s v="carlo.giles@bilearner.com"/>
    <s v="WBL"/>
    <s v="Active"/>
    <x v="1"/>
    <x v="2"/>
    <x v="0"/>
    <x v="0"/>
    <s v="Use stay among place dinner."/>
    <x v="0"/>
    <s v="Field Operations"/>
    <d v="1946-04-06T00:00:00"/>
    <n v="79.705555555555549"/>
    <x v="2"/>
    <s v="MA"/>
    <s v="Laborer"/>
    <x v="1"/>
    <n v="36412"/>
    <x v="0"/>
    <x v="0"/>
    <s v="Fully Meets"/>
    <n v="5"/>
  </r>
  <r>
    <n v="2623"/>
    <s v="Harper"/>
    <s v="Clark"/>
    <d v="2020-05-21T00:00:00"/>
    <d v="2021-06-13T00:00:00"/>
    <n v="12"/>
    <s v="Attrition"/>
    <x v="0"/>
    <s v="Benjamin Cooper"/>
    <s v="harper.clark@bilearner.com"/>
    <s v="CCDR"/>
    <s v="Active"/>
    <x v="1"/>
    <x v="1"/>
    <x v="1"/>
    <x v="0"/>
    <s v="Game success stock hold sometimes will approach."/>
    <x v="0"/>
    <s v="Field Operations"/>
    <d v="1953-07-13T00:00:00"/>
    <n v="72.436111111111117"/>
    <x v="2"/>
    <s v="AZ"/>
    <s v="Tower Hand"/>
    <x v="1"/>
    <n v="55592"/>
    <x v="2"/>
    <x v="0"/>
    <s v="Fully Meets"/>
    <n v="2"/>
  </r>
  <r>
    <n v="2624"/>
    <s v="Charles"/>
    <s v="Howard"/>
    <d v="2023-06-11T00:00:00"/>
    <d v="2023-07-28T00:00:00"/>
    <n v="1"/>
    <s v="Attrition"/>
    <x v="0"/>
    <s v="Janet Andrews"/>
    <s v="charles.howard@bilearner.com"/>
    <s v="SVG"/>
    <s v="Active"/>
    <x v="2"/>
    <x v="1"/>
    <x v="0"/>
    <x v="2"/>
    <s v="Simple them do consider grow."/>
    <x v="0"/>
    <s v="Wireline Construction"/>
    <d v="1984-07-22T00:00:00"/>
    <n v="41.411111111111111"/>
    <x v="3"/>
    <s v="AL"/>
    <s v="Supervisor"/>
    <x v="1"/>
    <n v="12964"/>
    <x v="3"/>
    <x v="3"/>
    <s v="Fully Meets"/>
    <n v="2"/>
  </r>
  <r>
    <n v="2625"/>
    <s v="Jaron"/>
    <s v="Rojas"/>
    <d v="2022-11-27T00:00:00"/>
    <d v="2023-05-19T00:00:00"/>
    <n v="5"/>
    <s v="Attrition"/>
    <x v="0"/>
    <s v="William Ellis"/>
    <s v="jaron.rojas@bilearner.com"/>
    <s v="EW"/>
    <s v="Active"/>
    <x v="0"/>
    <x v="0"/>
    <x v="1"/>
    <x v="2"/>
    <s v="Situation anything economy time relationship."/>
    <x v="0"/>
    <s v="Splicing"/>
    <d v="1943-11-09T00:00:00"/>
    <n v="82.113888888888894"/>
    <x v="0"/>
    <s v="TN"/>
    <s v="Driller"/>
    <x v="1"/>
    <n v="88783"/>
    <x v="2"/>
    <x v="0"/>
    <s v="Fully Meets"/>
    <n v="2"/>
  </r>
  <r>
    <n v="2626"/>
    <s v="Jordyn"/>
    <s v="Mcguire"/>
    <d v="2020-03-02T00:00:00"/>
    <d v="2022-05-27T00:00:00"/>
    <n v="26"/>
    <s v="Attrition"/>
    <x v="0"/>
    <s v="Kenneth Perry"/>
    <s v="jordyn.mcguire@bilearner.com"/>
    <s v="MSC"/>
    <s v="Active"/>
    <x v="0"/>
    <x v="1"/>
    <x v="0"/>
    <x v="1"/>
    <s v="Never whatever loss economic off without cause."/>
    <x v="0"/>
    <s v="Project Management - Con"/>
    <d v="1976-09-04T00:00:00"/>
    <n v="49.294444444444444"/>
    <x v="3"/>
    <s v="TN"/>
    <s v="Manager"/>
    <x v="1"/>
    <n v="11087"/>
    <x v="2"/>
    <x v="1"/>
    <s v="Fully Meets"/>
    <n v="4"/>
  </r>
  <r>
    <n v="2627"/>
    <s v="Valentino"/>
    <s v="Myers"/>
    <d v="2023-01-29T00:00:00"/>
    <d v="2023-05-24T00:00:00"/>
    <n v="3"/>
    <s v="Attrition"/>
    <x v="0"/>
    <s v="Michael Taylor"/>
    <s v="valentino.myers@bilearner.com"/>
    <s v="TNS"/>
    <s v="Active"/>
    <x v="0"/>
    <x v="1"/>
    <x v="2"/>
    <x v="2"/>
    <s v="Key as eye past. Three would affect about."/>
    <x v="0"/>
    <s v="Wireline Construction"/>
    <d v="1990-05-26T00:00:00"/>
    <n v="35.56666666666667"/>
    <x v="4"/>
    <s v="TN"/>
    <s v="Foreman"/>
    <x v="1"/>
    <n v="43552"/>
    <x v="3"/>
    <x v="0"/>
    <s v="Fully Meets"/>
    <n v="4"/>
  </r>
  <r>
    <n v="2629"/>
    <s v="Kamden"/>
    <s v="Cummings"/>
    <d v="2023-03-19T00:00:00"/>
    <d v="2023-07-11T00:00:00"/>
    <n v="3"/>
    <s v="Attrition"/>
    <x v="0"/>
    <s v="Stephen Green"/>
    <s v="kamden.cummings@bilearner.com"/>
    <s v="CCDR"/>
    <s v="Active"/>
    <x v="1"/>
    <x v="0"/>
    <x v="0"/>
    <x v="2"/>
    <s v="Hot key speak song thus her member."/>
    <x v="0"/>
    <s v="Underground"/>
    <d v="1975-02-04T00:00:00"/>
    <n v="50.87777777777778"/>
    <x v="5"/>
    <s v="ID"/>
    <s v="Laborer"/>
    <x v="1"/>
    <n v="12650"/>
    <x v="1"/>
    <x v="3"/>
    <s v="Fully Meets"/>
    <n v="1"/>
  </r>
  <r>
    <n v="2630"/>
    <s v="Kiley"/>
    <s v="Wagner"/>
    <d v="2022-06-10T00:00:00"/>
    <d v="2023-02-14T00:00:00"/>
    <n v="8"/>
    <s v="Attrition"/>
    <x v="0"/>
    <s v="Andrea Dean"/>
    <s v="kiley.wagner@bilearner.com"/>
    <s v="EW"/>
    <s v="Active"/>
    <x v="2"/>
    <x v="0"/>
    <x v="1"/>
    <x v="0"/>
    <s v="Force way bank trade."/>
    <x v="0"/>
    <s v="Field Operations"/>
    <d v="1994-11-04T00:00:00"/>
    <n v="31.127777777777776"/>
    <x v="4"/>
    <s v="ID"/>
    <s v="Laborer"/>
    <x v="1"/>
    <n v="34069"/>
    <x v="2"/>
    <x v="1"/>
    <s v="Fully Meets"/>
    <n v="5"/>
  </r>
  <r>
    <n v="2635"/>
    <s v="Maxim"/>
    <s v="Phillips"/>
    <d v="2019-05-01T00:00:00"/>
    <d v="2023-02-16T00:00:00"/>
    <n v="45"/>
    <s v="Attrition"/>
    <x v="22"/>
    <s v="Lauren Shepard"/>
    <s v="maxim.phillips@bilearner.com"/>
    <s v="SVG"/>
    <s v="Active"/>
    <x v="0"/>
    <x v="0"/>
    <x v="0"/>
    <x v="3"/>
    <s v="Audience board south. Per state model beat."/>
    <x v="5"/>
    <s v="General - Con"/>
    <d v="1957-07-26T00:00:00"/>
    <n v="68.400000000000006"/>
    <x v="1"/>
    <s v="MA"/>
    <s v="Locator"/>
    <x v="0"/>
    <n v="86499"/>
    <x v="2"/>
    <x v="0"/>
    <s v="Fully Meets"/>
    <n v="1"/>
  </r>
  <r>
    <n v="2636"/>
    <s v="Gwendolyn"/>
    <s v="Hogan"/>
    <d v="2018-09-13T00:00:00"/>
    <d v="2020-11-04T00:00:00"/>
    <n v="25"/>
    <s v="Attrition"/>
    <x v="0"/>
    <s v="Jason Hayes"/>
    <s v="gwendolyn.hogan@bilearner.com"/>
    <s v="PYZ"/>
    <s v="Active"/>
    <x v="0"/>
    <x v="0"/>
    <x v="0"/>
    <x v="1"/>
    <s v="Almost across fly recent go."/>
    <x v="0"/>
    <s v="General - Eng"/>
    <d v="1970-11-20T00:00:00"/>
    <n v="55.083333333333336"/>
    <x v="5"/>
    <s v="MA"/>
    <s v="Technician"/>
    <x v="1"/>
    <n v="12113"/>
    <x v="2"/>
    <x v="2"/>
    <s v="Fully Meets"/>
    <n v="5"/>
  </r>
  <r>
    <n v="2638"/>
    <s v="Mathias"/>
    <s v="Tran"/>
    <d v="2021-11-20T00:00:00"/>
    <d v="2023-03-17T00:00:00"/>
    <n v="15"/>
    <s v="Attrition"/>
    <x v="0"/>
    <s v="Michelle Guzman"/>
    <s v="mathias.tran@bilearner.com"/>
    <s v="NEL"/>
    <s v="Active"/>
    <x v="1"/>
    <x v="0"/>
    <x v="1"/>
    <x v="3"/>
    <s v="Matter fight attention this strategy."/>
    <x v="0"/>
    <s v="Catv"/>
    <d v="1957-01-10T00:00:00"/>
    <n v="68.944444444444443"/>
    <x v="1"/>
    <s v="AZ"/>
    <s v="Supervisor"/>
    <x v="1"/>
    <n v="16470"/>
    <x v="2"/>
    <x v="0"/>
    <s v="Fully Meets"/>
    <n v="2"/>
  </r>
  <r>
    <n v="2640"/>
    <s v="Magdalena"/>
    <s v="Whitehead"/>
    <d v="2021-08-28T00:00:00"/>
    <d v="2022-09-06T00:00:00"/>
    <n v="12"/>
    <s v="Attrition"/>
    <x v="0"/>
    <s v="Jacob Perez"/>
    <s v="magdalena.whitehead@bilearner.com"/>
    <s v="BPC"/>
    <s v="Active"/>
    <x v="1"/>
    <x v="0"/>
    <x v="1"/>
    <x v="3"/>
    <s v="Company set policy drop become single."/>
    <x v="0"/>
    <s v="Wireline Construction"/>
    <d v="1962-11-06T00:00:00"/>
    <n v="63.12222222222222"/>
    <x v="1"/>
    <s v="AZ"/>
    <s v="Foreman"/>
    <x v="1"/>
    <n v="9642"/>
    <x v="4"/>
    <x v="3"/>
    <s v="Fully Meets"/>
    <n v="4"/>
  </r>
  <r>
    <n v="2641"/>
    <s v="Gwendolyn"/>
    <s v="Mccall"/>
    <d v="2021-04-28T00:00:00"/>
    <d v="2022-03-22T00:00:00"/>
    <n v="10"/>
    <s v="Attrition"/>
    <x v="0"/>
    <s v="Lisa Dyer"/>
    <s v="gwendolyn.mccall@bilearner.com"/>
    <s v="CCDR"/>
    <s v="Active"/>
    <x v="0"/>
    <x v="2"/>
    <x v="1"/>
    <x v="3"/>
    <s v="Politics suggest company trade treat region."/>
    <x v="0"/>
    <s v="Aerial"/>
    <d v="1975-07-20T00:00:00"/>
    <n v="50.416666666666664"/>
    <x v="5"/>
    <s v="AZ"/>
    <s v="Groundman"/>
    <x v="1"/>
    <n v="23897"/>
    <x v="2"/>
    <x v="2"/>
    <s v="Fully Meets"/>
    <n v="2"/>
  </r>
  <r>
    <n v="2642"/>
    <s v="Demarion"/>
    <s v="Harrington"/>
    <d v="2022-06-15T00:00:00"/>
    <d v="2023-05-05T00:00:00"/>
    <n v="10"/>
    <s v="Attrition"/>
    <x v="0"/>
    <s v="Rebecca Taylor DVM"/>
    <s v="demarion.harrington@bilearner.com"/>
    <s v="SVG"/>
    <s v="Active"/>
    <x v="0"/>
    <x v="1"/>
    <x v="1"/>
    <x v="3"/>
    <s v="Significant color always require evening."/>
    <x v="0"/>
    <s v="Field Operations"/>
    <d v="1951-06-13T00:00:00"/>
    <n v="74.519444444444446"/>
    <x v="2"/>
    <s v="AL"/>
    <s v="Laborer"/>
    <x v="1"/>
    <n v="65470"/>
    <x v="2"/>
    <x v="0"/>
    <s v="Fully Meets"/>
    <n v="4"/>
  </r>
  <r>
    <n v="2643"/>
    <s v="Katelyn"/>
    <s v="Brown"/>
    <d v="2022-04-15T00:00:00"/>
    <d v="2022-10-10T00:00:00"/>
    <n v="5"/>
    <s v="Attrition"/>
    <x v="0"/>
    <s v="Deborah Stephens"/>
    <s v="katelyn.brown@bilearner.com"/>
    <s v="EW"/>
    <s v="Active"/>
    <x v="0"/>
    <x v="2"/>
    <x v="0"/>
    <x v="3"/>
    <s v="Likely debate ever college strategy way can."/>
    <x v="0"/>
    <s v="Wireline Construction"/>
    <d v="1966-12-24T00:00:00"/>
    <n v="58.988888888888887"/>
    <x v="5"/>
    <s v="TN"/>
    <s v="Clerical"/>
    <x v="1"/>
    <n v="60277"/>
    <x v="4"/>
    <x v="0"/>
    <s v="Fully Meets"/>
    <n v="5"/>
  </r>
  <r>
    <n v="2644"/>
    <s v="Miranda"/>
    <s v="Keith"/>
    <d v="2020-07-19T00:00:00"/>
    <d v="2021-04-10T00:00:00"/>
    <n v="8"/>
    <s v="Attrition"/>
    <x v="0"/>
    <s v="Patrick Lopez"/>
    <s v="miranda.keith@bilearner.com"/>
    <s v="MSC"/>
    <s v="Active"/>
    <x v="0"/>
    <x v="1"/>
    <x v="2"/>
    <x v="0"/>
    <s v="Within rise suggest war check happy whom."/>
    <x v="0"/>
    <s v="Aerial"/>
    <d v="1999-01-23T00:00:00"/>
    <n v="26.908333333333335"/>
    <x v="6"/>
    <s v="TN"/>
    <s v="Lineman"/>
    <x v="1"/>
    <n v="25859"/>
    <x v="3"/>
    <x v="3"/>
    <s v="Fully Meets"/>
    <n v="5"/>
  </r>
  <r>
    <n v="2649"/>
    <s v="Maximus"/>
    <s v="Delgado"/>
    <d v="2020-09-28T00:00:00"/>
    <d v="2023-06-02T00:00:00"/>
    <n v="32"/>
    <s v="Attrition"/>
    <x v="0"/>
    <s v="Leslie Scott"/>
    <s v="maximus.delgado@bilearner.com"/>
    <s v="PL"/>
    <s v="Active"/>
    <x v="2"/>
    <x v="2"/>
    <x v="1"/>
    <x v="2"/>
    <s v="Appear reality artist there understand."/>
    <x v="0"/>
    <s v="Project Management - Con"/>
    <d v="1973-03-21T00:00:00"/>
    <n v="52.74722222222222"/>
    <x v="5"/>
    <s v="NY"/>
    <s v="Coordinator"/>
    <x v="0"/>
    <n v="59871"/>
    <x v="1"/>
    <x v="1"/>
    <s v="Fully Meets"/>
    <n v="4"/>
  </r>
  <r>
    <n v="2652"/>
    <s v="Fernando"/>
    <s v="Richard"/>
    <d v="2023-07-09T00:00:00"/>
    <d v="2023-07-14T00:00:00"/>
    <n v="0"/>
    <s v="Attrition"/>
    <x v="21"/>
    <s v="Virginia Smith"/>
    <s v="fernando.richard@bilearner.com"/>
    <s v="SVG"/>
    <s v="Active"/>
    <x v="1"/>
    <x v="1"/>
    <x v="0"/>
    <x v="3"/>
    <s v="Continue personal federal another."/>
    <x v="0"/>
    <s v="General - Sga"/>
    <d v="1954-03-08T00:00:00"/>
    <n v="71.783333333333331"/>
    <x v="2"/>
    <s v="MA"/>
    <s v="Manager"/>
    <x v="0"/>
    <n v="15228"/>
    <x v="3"/>
    <x v="1"/>
    <s v="Fully Meets"/>
    <n v="4"/>
  </r>
  <r>
    <n v="2653"/>
    <s v="Keon"/>
    <s v="Gonzalez"/>
    <d v="2023-04-20T00:00:00"/>
    <d v="2023-05-08T00:00:00"/>
    <n v="0"/>
    <s v="Attrition"/>
    <x v="0"/>
    <s v="Brett Vargas"/>
    <s v="keon.gonzalez@bilearner.com"/>
    <s v="PYZ"/>
    <s v="Active"/>
    <x v="0"/>
    <x v="1"/>
    <x v="2"/>
    <x v="2"/>
    <s v="Garden player quickly body science."/>
    <x v="0"/>
    <s v="Wireline Construction"/>
    <d v="1944-04-21T00:00:00"/>
    <n v="81.663888888888891"/>
    <x v="0"/>
    <s v="MA"/>
    <s v="Operator"/>
    <x v="1"/>
    <n v="25594"/>
    <x v="1"/>
    <x v="1"/>
    <s v="Fully Meets"/>
    <n v="1"/>
  </r>
  <r>
    <n v="2654"/>
    <s v="Lauryn"/>
    <s v="Anthony"/>
    <d v="2019-08-22T00:00:00"/>
    <d v="2020-01-07T00:00:00"/>
    <n v="4"/>
    <s v="Attrition"/>
    <x v="0"/>
    <s v="Mark Hernandez"/>
    <s v="lauryn.anthony@bilearner.com"/>
    <s v="WBL"/>
    <s v="Active"/>
    <x v="0"/>
    <x v="1"/>
    <x v="0"/>
    <x v="1"/>
    <s v="Stay herself cultural pass large."/>
    <x v="0"/>
    <s v="General - Con"/>
    <d v="1955-07-09T00:00:00"/>
    <n v="70.447222222222223"/>
    <x v="2"/>
    <s v="MA"/>
    <s v="Operator"/>
    <x v="1"/>
    <n v="97492"/>
    <x v="4"/>
    <x v="0"/>
    <s v="Fully Meets"/>
    <n v="4"/>
  </r>
  <r>
    <n v="2655"/>
    <s v="Amanda"/>
    <s v="Allison"/>
    <d v="2022-08-02T00:00:00"/>
    <d v="2023-04-07T00:00:00"/>
    <n v="8"/>
    <s v="Attrition"/>
    <x v="0"/>
    <s v="John Wright"/>
    <s v="amanda.allison@bilearner.com"/>
    <s v="NEL"/>
    <s v="Active"/>
    <x v="1"/>
    <x v="2"/>
    <x v="2"/>
    <x v="3"/>
    <s v="Mother fine late simply close material yeah."/>
    <x v="0"/>
    <s v="General - Con"/>
    <d v="1964-11-08T00:00:00"/>
    <n v="61.116666666666667"/>
    <x v="1"/>
    <s v="AZ"/>
    <s v="Manager"/>
    <x v="1"/>
    <n v="48881"/>
    <x v="4"/>
    <x v="0"/>
    <s v="Fully Meets"/>
    <n v="2"/>
  </r>
  <r>
    <n v="2656"/>
    <s v="Urijah"/>
    <s v="Houston"/>
    <d v="2018-10-31T00:00:00"/>
    <d v="2020-01-23T00:00:00"/>
    <n v="14"/>
    <s v="Attrition"/>
    <x v="0"/>
    <s v="Tony Moore"/>
    <s v="urijah.houston@bilearner.com"/>
    <s v="PL"/>
    <s v="Active"/>
    <x v="2"/>
    <x v="0"/>
    <x v="2"/>
    <x v="3"/>
    <s v="Detail see down common great on especially."/>
    <x v="0"/>
    <s v="Aerial"/>
    <d v="1957-02-10T00:00:00"/>
    <n v="68.861111111111114"/>
    <x v="1"/>
    <s v="AZ"/>
    <s v="Splicer"/>
    <x v="1"/>
    <n v="71509"/>
    <x v="0"/>
    <x v="3"/>
    <s v="Fully Meets"/>
    <n v="4"/>
  </r>
  <r>
    <n v="2657"/>
    <s v="Trace"/>
    <s v="Brandt"/>
    <d v="2021-11-23T00:00:00"/>
    <d v="2022-07-20T00:00:00"/>
    <n v="7"/>
    <s v="Attrition"/>
    <x v="0"/>
    <s v="Jeffrey Hodge"/>
    <s v="trace.brandt@bilearner.com"/>
    <s v="BPC"/>
    <s v="Active"/>
    <x v="1"/>
    <x v="0"/>
    <x v="0"/>
    <x v="3"/>
    <s v="Decision decade approach."/>
    <x v="0"/>
    <s v="Isp"/>
    <d v="1995-06-06T00:00:00"/>
    <n v="30.538888888888888"/>
    <x v="4"/>
    <s v="AZ"/>
    <s v="Manager"/>
    <x v="1"/>
    <n v="27097"/>
    <x v="1"/>
    <x v="1"/>
    <s v="Fully Meets"/>
    <n v="2"/>
  </r>
  <r>
    <n v="2658"/>
    <s v="Yuliana"/>
    <s v="Levine"/>
    <d v="2023-07-01T00:00:00"/>
    <d v="2023-07-21T00:00:00"/>
    <n v="0"/>
    <s v="Attrition"/>
    <x v="0"/>
    <s v="Emily Simmons"/>
    <s v="yuliana.levine@bilearner.com"/>
    <s v="CCDR"/>
    <s v="Active"/>
    <x v="0"/>
    <x v="2"/>
    <x v="0"/>
    <x v="0"/>
    <s v="Heart certainly computer beat where pull."/>
    <x v="0"/>
    <s v="Engineers"/>
    <d v="1960-03-28T00:00:00"/>
    <n v="65.727777777777774"/>
    <x v="1"/>
    <s v="AZ"/>
    <s v="Technician"/>
    <x v="1"/>
    <n v="74016"/>
    <x v="4"/>
    <x v="2"/>
    <s v="Fully Meets"/>
    <n v="2"/>
  </r>
  <r>
    <n v="2663"/>
    <s v="Eli"/>
    <s v="Grant"/>
    <d v="2023-01-06T00:00:00"/>
    <d v="2023-04-25T00:00:00"/>
    <n v="3"/>
    <s v="Attrition"/>
    <x v="0"/>
    <s v="Ryan Ward"/>
    <s v="eli.grant@bilearner.com"/>
    <s v="PYZ"/>
    <s v="Active"/>
    <x v="2"/>
    <x v="0"/>
    <x v="2"/>
    <x v="1"/>
    <s v="Party employee page half young budget."/>
    <x v="0"/>
    <s v="Splicing"/>
    <d v="1971-07-21T00:00:00"/>
    <n v="54.413888888888891"/>
    <x v="5"/>
    <s v="ID"/>
    <s v="Technician"/>
    <x v="1"/>
    <n v="51278"/>
    <x v="0"/>
    <x v="0"/>
    <s v="Fully Meets"/>
    <n v="5"/>
  </r>
  <r>
    <n v="2666"/>
    <s v="Kaylyn"/>
    <s v="Frye"/>
    <d v="2018-11-07T00:00:00"/>
    <d v="2022-01-08T00:00:00"/>
    <n v="38"/>
    <s v="Attrition"/>
    <x v="0"/>
    <s v="Taylor Lopez"/>
    <s v="kaylyn.frye@bilearner.com"/>
    <s v="PL"/>
    <s v="Active"/>
    <x v="2"/>
    <x v="1"/>
    <x v="1"/>
    <x v="2"/>
    <s v="Audience run degree that your beyond cell."/>
    <x v="0"/>
    <s v="Yard (Material Handling)"/>
    <d v="1946-01-19T00:00:00"/>
    <n v="79.919444444444451"/>
    <x v="2"/>
    <s v="WA"/>
    <s v="Runner"/>
    <x v="0"/>
    <n v="91544"/>
    <x v="3"/>
    <x v="3"/>
    <s v="Fully Meets"/>
    <n v="4"/>
  </r>
  <r>
    <n v="2667"/>
    <s v="Marisol"/>
    <s v="Alvarez"/>
    <d v="2019-10-03T00:00:00"/>
    <d v="2021-08-25T00:00:00"/>
    <n v="22"/>
    <s v="Attrition"/>
    <x v="21"/>
    <s v="Joshua Brown"/>
    <s v="marisol.alvarez@bilearner.com"/>
    <s v="BPC"/>
    <s v="Active"/>
    <x v="0"/>
    <x v="0"/>
    <x v="2"/>
    <x v="2"/>
    <s v="Environment state tax sound stop group doctor."/>
    <x v="0"/>
    <s v="Billable Consultants"/>
    <d v="1965-10-08T00:00:00"/>
    <n v="60.2"/>
    <x v="1"/>
    <s v="WA"/>
    <s v="Engineer"/>
    <x v="0"/>
    <n v="9760"/>
    <x v="3"/>
    <x v="1"/>
    <s v="Fully Meets"/>
    <n v="2"/>
  </r>
  <r>
    <n v="2668"/>
    <s v="Lane"/>
    <s v="Willis"/>
    <d v="2022-08-12T00:00:00"/>
    <d v="2023-04-16T00:00:00"/>
    <n v="8"/>
    <s v="Attrition"/>
    <x v="21"/>
    <s v="Roger Campbell"/>
    <s v="lane.willis@bilearner.com"/>
    <s v="CCDR"/>
    <s v="Active"/>
    <x v="1"/>
    <x v="1"/>
    <x v="2"/>
    <x v="1"/>
    <s v="Lot as card response consumer."/>
    <x v="0"/>
    <s v="General - Con"/>
    <d v="1978-11-12T00:00:00"/>
    <n v="47.105555555555554"/>
    <x v="3"/>
    <s v="MA"/>
    <s v="Technician"/>
    <x v="0"/>
    <n v="94176"/>
    <x v="2"/>
    <x v="2"/>
    <s v="Fully Meets"/>
    <n v="2"/>
  </r>
  <r>
    <n v="2672"/>
    <s v="Quincy"/>
    <s v="Shannon"/>
    <d v="2020-04-09T00:00:00"/>
    <d v="2023-05-06T00:00:00"/>
    <n v="36"/>
    <s v="Attrition"/>
    <x v="0"/>
    <s v="Carrie Wells"/>
    <s v="quincy.shannon@bilearner.com"/>
    <s v="NEL"/>
    <s v="Active"/>
    <x v="1"/>
    <x v="2"/>
    <x v="1"/>
    <x v="0"/>
    <s v="Medical message face development moment because."/>
    <x v="0"/>
    <s v="Fielders"/>
    <d v="1999-07-23T00:00:00"/>
    <n v="26.408333333333335"/>
    <x v="6"/>
    <s v="AZ"/>
    <s v="Engineer"/>
    <x v="1"/>
    <n v="3413"/>
    <x v="2"/>
    <x v="2"/>
    <s v="Fully Meets"/>
    <n v="1"/>
  </r>
  <r>
    <n v="2675"/>
    <s v="Kayden"/>
    <s v="Fernandez"/>
    <d v="2020-11-29T00:00:00"/>
    <d v="2022-07-16T00:00:00"/>
    <n v="19"/>
    <s v="Attrition"/>
    <x v="0"/>
    <s v="Monica Miller"/>
    <s v="kayden.fernandez@bilearner.com"/>
    <s v="CCDR"/>
    <s v="Active"/>
    <x v="2"/>
    <x v="1"/>
    <x v="2"/>
    <x v="1"/>
    <s v="Board up meet away firm yet human find."/>
    <x v="0"/>
    <s v="Engineers"/>
    <d v="1946-06-07T00:00:00"/>
    <n v="79.536111111111111"/>
    <x v="2"/>
    <s v="AL"/>
    <s v="Engineer"/>
    <x v="1"/>
    <n v="11366"/>
    <x v="0"/>
    <x v="0"/>
    <s v="Fully Meets"/>
    <n v="5"/>
  </r>
  <r>
    <n v="2676"/>
    <s v="Bryson"/>
    <s v="Giles"/>
    <d v="2019-03-20T00:00:00"/>
    <d v="2020-09-23T00:00:00"/>
    <n v="18"/>
    <s v="Attrition"/>
    <x v="0"/>
    <s v="Brandi Collins"/>
    <s v="bryson.giles@bilearner.com"/>
    <s v="SVG"/>
    <s v="Active"/>
    <x v="2"/>
    <x v="1"/>
    <x v="2"/>
    <x v="1"/>
    <s v="Memory theory thank past could."/>
    <x v="0"/>
    <s v="Engineers"/>
    <d v="1972-08-01T00:00:00"/>
    <n v="53.386111111111113"/>
    <x v="5"/>
    <s v="AL"/>
    <s v="Engineer"/>
    <x v="1"/>
    <n v="19248"/>
    <x v="2"/>
    <x v="3"/>
    <s v="Fully Meets"/>
    <n v="2"/>
  </r>
  <r>
    <n v="2677"/>
    <s v="Demarcus"/>
    <s v="Small"/>
    <d v="2019-03-16T00:00:00"/>
    <d v="2022-01-08T00:00:00"/>
    <n v="33"/>
    <s v="Attrition"/>
    <x v="0"/>
    <s v="Jimmy Jones"/>
    <s v="demarcus.small@bilearner.com"/>
    <s v="EW"/>
    <s v="Active"/>
    <x v="1"/>
    <x v="0"/>
    <x v="1"/>
    <x v="1"/>
    <s v="Who few sport business various."/>
    <x v="0"/>
    <s v="Splicing"/>
    <d v="1990-10-13T00:00:00"/>
    <n v="35.18611111111111"/>
    <x v="4"/>
    <s v="TN"/>
    <s v="Director"/>
    <x v="1"/>
    <n v="8371"/>
    <x v="0"/>
    <x v="0"/>
    <s v="Fully Meets"/>
    <n v="1"/>
  </r>
  <r>
    <n v="2680"/>
    <s v="Jasmine"/>
    <s v="Rogers"/>
    <d v="2020-12-25T00:00:00"/>
    <d v="2021-10-04T00:00:00"/>
    <n v="9"/>
    <s v="Attrition"/>
    <x v="0"/>
    <s v="Joseph Rivas"/>
    <s v="jasmine.rogers@bilearner.com"/>
    <s v="PYZ"/>
    <s v="Active"/>
    <x v="1"/>
    <x v="2"/>
    <x v="1"/>
    <x v="0"/>
    <s v="Smile most around."/>
    <x v="0"/>
    <s v="Billable Consultants"/>
    <d v="1948-01-24T00:00:00"/>
    <n v="77.905555555555551"/>
    <x v="2"/>
    <s v="ID"/>
    <s v="Engineer"/>
    <x v="1"/>
    <n v="30228"/>
    <x v="4"/>
    <x v="3"/>
    <s v="Fully Meets"/>
    <n v="2"/>
  </r>
  <r>
    <n v="2681"/>
    <s v="Jaime"/>
    <s v="Greer"/>
    <d v="2020-06-16T00:00:00"/>
    <d v="2021-08-13T00:00:00"/>
    <n v="13"/>
    <s v="Attrition"/>
    <x v="0"/>
    <s v="Hannah Rose"/>
    <s v="jaime.greer@bilearner.com"/>
    <s v="WBL"/>
    <s v="Active"/>
    <x v="2"/>
    <x v="1"/>
    <x v="1"/>
    <x v="0"/>
    <s v="Region hit sense national about."/>
    <x v="0"/>
    <s v="Field Operations"/>
    <d v="1984-02-04T00:00:00"/>
    <n v="41.87777777777778"/>
    <x v="3"/>
    <s v="ID"/>
    <s v="Technician"/>
    <x v="1"/>
    <n v="47652"/>
    <x v="4"/>
    <x v="2"/>
    <s v="Fully Meets"/>
    <n v="1"/>
  </r>
  <r>
    <n v="2684"/>
    <s v="Kendrick"/>
    <s v="Pollard"/>
    <d v="2022-02-07T00:00:00"/>
    <d v="2023-03-02T00:00:00"/>
    <n v="12"/>
    <s v="Attrition"/>
    <x v="21"/>
    <s v="Nicholas Huang"/>
    <s v="kendrick.pollard@bilearner.com"/>
    <s v="BPC"/>
    <s v="Active"/>
    <x v="0"/>
    <x v="1"/>
    <x v="2"/>
    <x v="2"/>
    <s v="Activity pay wall start cause."/>
    <x v="0"/>
    <s v="General - Sga"/>
    <d v="1983-10-07T00:00:00"/>
    <n v="42.202777777777776"/>
    <x v="3"/>
    <s v="MA"/>
    <s v="Manager"/>
    <x v="0"/>
    <n v="60915"/>
    <x v="1"/>
    <x v="1"/>
    <s v="Fully Meets"/>
    <n v="5"/>
  </r>
  <r>
    <n v="2685"/>
    <s v="Meadow"/>
    <s v="Reed"/>
    <d v="2021-11-23T00:00:00"/>
    <d v="2022-03-29T00:00:00"/>
    <n v="4"/>
    <s v="Attrition"/>
    <x v="21"/>
    <s v="Joshua Rosales"/>
    <s v="meadow.reed@bilearner.com"/>
    <s v="CCDR"/>
    <s v="Active"/>
    <x v="0"/>
    <x v="0"/>
    <x v="0"/>
    <x v="1"/>
    <s v="Statement would join music great dark."/>
    <x v="0"/>
    <s v="General - Sga"/>
    <d v="1964-08-08T00:00:00"/>
    <n v="61.366666666666667"/>
    <x v="1"/>
    <s v="MA"/>
    <s v="Supervisor"/>
    <x v="0"/>
    <n v="9417"/>
    <x v="4"/>
    <x v="0"/>
    <s v="Fully Meets"/>
    <n v="2"/>
  </r>
  <r>
    <n v="2690"/>
    <s v="Joaquin"/>
    <s v="Cuevas"/>
    <d v="2022-04-12T00:00:00"/>
    <d v="2022-09-02T00:00:00"/>
    <n v="4"/>
    <s v="Attrition"/>
    <x v="0"/>
    <s v="Elizabeth Garrison"/>
    <s v="joaquin.cuevas@bilearner.com"/>
    <s v="BPC"/>
    <s v="Active"/>
    <x v="2"/>
    <x v="0"/>
    <x v="2"/>
    <x v="0"/>
    <s v="Author hotel car care special organization."/>
    <x v="0"/>
    <s v="Project Management - Con"/>
    <d v="1997-04-14T00:00:00"/>
    <n v="28.683333333333334"/>
    <x v="6"/>
    <s v="AZ"/>
    <s v="Field Project Manager"/>
    <x v="1"/>
    <n v="28406"/>
    <x v="4"/>
    <x v="2"/>
    <s v="Fully Meets"/>
    <n v="4"/>
  </r>
  <r>
    <n v="2692"/>
    <s v="Ralph"/>
    <s v="Stone"/>
    <d v="2020-08-01T00:00:00"/>
    <d v="2022-10-01T00:00:00"/>
    <n v="26"/>
    <s v="Attrition"/>
    <x v="0"/>
    <s v="Denise Adams"/>
    <s v="ralph.stone@bilearner.com"/>
    <s v="SVG"/>
    <s v="Active"/>
    <x v="0"/>
    <x v="2"/>
    <x v="1"/>
    <x v="3"/>
    <s v="Hard way effort wear physical. Want between grow."/>
    <x v="0"/>
    <s v="Underground"/>
    <d v="1997-11-22T00:00:00"/>
    <n v="28.077777777777779"/>
    <x v="6"/>
    <s v="TN"/>
    <s v="Foreman"/>
    <x v="1"/>
    <n v="97985"/>
    <x v="1"/>
    <x v="1"/>
    <s v="Fully Meets"/>
    <n v="4"/>
  </r>
  <r>
    <n v="2694"/>
    <s v="Adam"/>
    <s v="Beltran"/>
    <d v="2023-05-26T00:00:00"/>
    <d v="2023-07-14T00:00:00"/>
    <n v="1"/>
    <s v="Attrition"/>
    <x v="0"/>
    <s v="Mackenzie Cole"/>
    <s v="adam.beltran@bilearner.com"/>
    <s v="MSC"/>
    <s v="Active"/>
    <x v="0"/>
    <x v="1"/>
    <x v="1"/>
    <x v="0"/>
    <s v="Movie before ability. Seem watch deal center."/>
    <x v="0"/>
    <s v="Engineers"/>
    <d v="1980-12-15T00:00:00"/>
    <n v="45.013888888888886"/>
    <x v="3"/>
    <s v="ID"/>
    <s v="Director"/>
    <x v="1"/>
    <n v="16500"/>
    <x v="4"/>
    <x v="1"/>
    <s v="Fully Meets"/>
    <n v="4"/>
  </r>
  <r>
    <n v="2695"/>
    <s v="Isis"/>
    <s v="Ortega"/>
    <d v="2021-08-26T00:00:00"/>
    <d v="2022-11-25T00:00:00"/>
    <n v="14"/>
    <s v="Attrition"/>
    <x v="0"/>
    <s v="Emily Jones"/>
    <s v="isis.ortega@bilearner.com"/>
    <s v="TNS"/>
    <s v="Active"/>
    <x v="0"/>
    <x v="2"/>
    <x v="0"/>
    <x v="2"/>
    <s v="Offer performance arrive travel."/>
    <x v="0"/>
    <s v="Underground"/>
    <d v="1960-10-24T00:00:00"/>
    <n v="65.155555555555551"/>
    <x v="1"/>
    <s v="ID"/>
    <s v="Laborer"/>
    <x v="1"/>
    <n v="70237"/>
    <x v="3"/>
    <x v="2"/>
    <s v="Fully Meets"/>
    <n v="2"/>
  </r>
  <r>
    <n v="2696"/>
    <s v="Meadow"/>
    <s v="Delgado"/>
    <d v="2022-11-20T00:00:00"/>
    <d v="2023-02-08T00:00:00"/>
    <n v="2"/>
    <s v="Attrition"/>
    <x v="0"/>
    <s v="Chelsea Garcia"/>
    <s v="meadow.delgado@bilearner.com"/>
    <s v="PYZ"/>
    <s v="Active"/>
    <x v="1"/>
    <x v="2"/>
    <x v="0"/>
    <x v="2"/>
    <s v="Top seem police tree against."/>
    <x v="0"/>
    <s v="Project Management - Con"/>
    <d v="1953-03-09T00:00:00"/>
    <n v="72.780555555555551"/>
    <x v="2"/>
    <s v="ID"/>
    <s v="Manager"/>
    <x v="1"/>
    <n v="18726"/>
    <x v="3"/>
    <x v="2"/>
    <s v="Fully Meets"/>
    <n v="4"/>
  </r>
  <r>
    <n v="2700"/>
    <s v="Brynn"/>
    <s v="Kennedy"/>
    <d v="2023-01-10T00:00:00"/>
    <d v="2023-08-06T00:00:00"/>
    <n v="6"/>
    <s v="Attrition"/>
    <x v="21"/>
    <s v="Nicholas White"/>
    <s v="brynn.kennedy@bilearner.com"/>
    <s v="BPC"/>
    <s v="Active"/>
    <x v="0"/>
    <x v="0"/>
    <x v="0"/>
    <x v="1"/>
    <s v="Visit you let sort amount visit."/>
    <x v="0"/>
    <s v="Project Management - Con"/>
    <d v="1992-09-01T00:00:00"/>
    <n v="33.302777777777777"/>
    <x v="4"/>
    <s v="MA"/>
    <s v="Manager"/>
    <x v="0"/>
    <n v="20560"/>
    <x v="3"/>
    <x v="3"/>
    <s v="Fully Meets"/>
    <n v="4"/>
  </r>
  <r>
    <n v="2704"/>
    <s v="Isla"/>
    <s v="Mcdaniel"/>
    <d v="2020-01-27T00:00:00"/>
    <d v="2022-06-19T00:00:00"/>
    <n v="28"/>
    <s v="Attrition"/>
    <x v="0"/>
    <s v="Ashley Larson"/>
    <s v="isla.mcdaniel@bilearner.com"/>
    <s v="EW"/>
    <s v="Active"/>
    <x v="2"/>
    <x v="2"/>
    <x v="1"/>
    <x v="3"/>
    <s v="Mention adult treatment old play."/>
    <x v="0"/>
    <s v="Field Operations"/>
    <d v="1998-07-30T00:00:00"/>
    <n v="27.388888888888889"/>
    <x v="6"/>
    <s v="AZ"/>
    <s v="Technician"/>
    <x v="1"/>
    <n v="39020"/>
    <x v="4"/>
    <x v="1"/>
    <s v="Fully Meets"/>
    <n v="4"/>
  </r>
  <r>
    <n v="2706"/>
    <s v="Yadiel"/>
    <s v="Riggs"/>
    <d v="2018-12-13T00:00:00"/>
    <d v="2019-01-13T00:00:00"/>
    <n v="1"/>
    <s v="Attrition"/>
    <x v="0"/>
    <s v="Eric Byrd"/>
    <s v="yadiel.riggs@bilearner.com"/>
    <s v="NEL"/>
    <s v="Active"/>
    <x v="2"/>
    <x v="2"/>
    <x v="2"/>
    <x v="0"/>
    <s v="Can last meet shake imagine he."/>
    <x v="0"/>
    <s v="Field Operations"/>
    <d v="1975-09-24T00:00:00"/>
    <n v="50.238888888888887"/>
    <x v="5"/>
    <s v="NC"/>
    <s v="Electrician"/>
    <x v="1"/>
    <n v="39922"/>
    <x v="2"/>
    <x v="1"/>
    <s v="Fully Meets"/>
    <n v="2"/>
  </r>
  <r>
    <n v="2708"/>
    <s v="Theodore"/>
    <s v="Castro"/>
    <d v="2022-06-08T00:00:00"/>
    <d v="2022-08-07T00:00:00"/>
    <n v="1"/>
    <s v="Attrition"/>
    <x v="0"/>
    <s v="Savannah Oconnell"/>
    <s v="theodore.castro@bilearner.com"/>
    <s v="PYZ"/>
    <s v="Active"/>
    <x v="0"/>
    <x v="1"/>
    <x v="2"/>
    <x v="0"/>
    <s v="After draw carry north federal region recently."/>
    <x v="0"/>
    <s v="General - Con"/>
    <d v="1965-07-31T00:00:00"/>
    <n v="60.388888888888886"/>
    <x v="1"/>
    <s v="TN"/>
    <s v="Foreman"/>
    <x v="1"/>
    <n v="47846"/>
    <x v="2"/>
    <x v="2"/>
    <s v="Fully Meets"/>
    <n v="2"/>
  </r>
  <r>
    <n v="2714"/>
    <s v="Julie"/>
    <s v="Lloyd"/>
    <d v="2023-02-23T00:00:00"/>
    <d v="2023-04-20T00:00:00"/>
    <n v="1"/>
    <s v="Attrition"/>
    <x v="0"/>
    <s v="Keith Martinez"/>
    <s v="julie.lloyd@bilearner.com"/>
    <s v="NEL"/>
    <s v="Active"/>
    <x v="2"/>
    <x v="1"/>
    <x v="0"/>
    <x v="1"/>
    <s v="Break price parent seat natural whatever."/>
    <x v="0"/>
    <s v="Field Operations"/>
    <d v="1972-07-11T00:00:00"/>
    <n v="53.44166666666667"/>
    <x v="5"/>
    <s v="WA"/>
    <s v="Tower Hand"/>
    <x v="1"/>
    <n v="3780"/>
    <x v="2"/>
    <x v="1"/>
    <s v="Fully Meets"/>
    <n v="1"/>
  </r>
  <r>
    <n v="2719"/>
    <s v="Clara"/>
    <s v="Stewart"/>
    <d v="2022-06-20T00:00:00"/>
    <d v="2023-03-23T00:00:00"/>
    <n v="9"/>
    <s v="Attrition"/>
    <x v="0"/>
    <s v="Monica Sims"/>
    <s v="clara.stewart@bilearner.com"/>
    <s v="NEL"/>
    <s v="Active"/>
    <x v="1"/>
    <x v="1"/>
    <x v="0"/>
    <x v="3"/>
    <s v="Dinner teach cover later."/>
    <x v="0"/>
    <s v="Finance &amp; Accounting"/>
    <d v="1996-02-11T00:00:00"/>
    <n v="29.858333333333334"/>
    <x v="6"/>
    <s v="AZ"/>
    <s v="Intern"/>
    <x v="1"/>
    <n v="35738"/>
    <x v="0"/>
    <x v="0"/>
    <s v="Fully Meets"/>
    <n v="4"/>
  </r>
  <r>
    <n v="2720"/>
    <s v="Cheyenne"/>
    <s v="Herman"/>
    <d v="2022-01-08T00:00:00"/>
    <d v="2022-09-03T00:00:00"/>
    <n v="7"/>
    <s v="Attrition"/>
    <x v="0"/>
    <s v="Kathleen Hickman"/>
    <s v="cheyenne.herman@bilearner.com"/>
    <s v="PL"/>
    <s v="Active"/>
    <x v="1"/>
    <x v="2"/>
    <x v="0"/>
    <x v="2"/>
    <s v="Debate want series success above."/>
    <x v="0"/>
    <s v="Field Operations"/>
    <d v="1994-08-13T00:00:00"/>
    <n v="31.352777777777778"/>
    <x v="4"/>
    <s v="NC"/>
    <s v="Top Hand"/>
    <x v="0"/>
    <n v="26500"/>
    <x v="2"/>
    <x v="1"/>
    <s v="Fully Meets"/>
    <n v="4"/>
  </r>
  <r>
    <n v="2723"/>
    <s v="Kyleigh"/>
    <s v="Mathis"/>
    <d v="2021-05-12T00:00:00"/>
    <d v="2022-07-01T00:00:00"/>
    <n v="13"/>
    <s v="Attrition"/>
    <x v="0"/>
    <s v="Ariel Davis"/>
    <s v="kyleigh.mathis@bilearner.com"/>
    <s v="SVG"/>
    <s v="Active"/>
    <x v="2"/>
    <x v="1"/>
    <x v="0"/>
    <x v="3"/>
    <s v="Another instead but house six make citizen."/>
    <x v="0"/>
    <s v="Field Operations"/>
    <d v="1975-03-17T00:00:00"/>
    <n v="50.758333333333333"/>
    <x v="5"/>
    <s v="TN"/>
    <s v="Technician"/>
    <x v="1"/>
    <n v="37293"/>
    <x v="1"/>
    <x v="1"/>
    <s v="Fully Meets"/>
    <n v="2"/>
  </r>
  <r>
    <n v="2724"/>
    <s v="Maximus"/>
    <s v="Mcdowell"/>
    <d v="2023-01-01T00:00:00"/>
    <d v="2023-07-05T00:00:00"/>
    <n v="6"/>
    <s v="Attrition"/>
    <x v="0"/>
    <s v="Nicholas Robinson"/>
    <s v="maximus.mcdowell@bilearner.com"/>
    <s v="EW"/>
    <s v="Active"/>
    <x v="2"/>
    <x v="0"/>
    <x v="0"/>
    <x v="0"/>
    <s v="Game reach not save individual."/>
    <x v="0"/>
    <s v="Catv"/>
    <d v="1943-01-15T00:00:00"/>
    <n v="82.930555555555557"/>
    <x v="0"/>
    <s v="ID"/>
    <s v="Foreman"/>
    <x v="1"/>
    <n v="96396"/>
    <x v="3"/>
    <x v="0"/>
    <s v="Fully Meets"/>
    <n v="1"/>
  </r>
  <r>
    <n v="2726"/>
    <s v="Martin"/>
    <s v="Herrera"/>
    <d v="2021-05-12T00:00:00"/>
    <d v="2021-11-07T00:00:00"/>
    <n v="5"/>
    <s v="Attrition"/>
    <x v="0"/>
    <s v="Rachel White"/>
    <s v="martin.herrera@bilearner.com"/>
    <s v="TNS"/>
    <s v="Active"/>
    <x v="1"/>
    <x v="0"/>
    <x v="1"/>
    <x v="2"/>
    <s v="Vote yard sign address lead knowledge front."/>
    <x v="0"/>
    <s v="Wireline Construction"/>
    <d v="1971-02-23T00:00:00"/>
    <n v="54.825000000000003"/>
    <x v="5"/>
    <s v="NY"/>
    <s v="Groundman"/>
    <x v="1"/>
    <n v="20036"/>
    <x v="2"/>
    <x v="3"/>
    <s v="Fully Meets"/>
    <n v="2"/>
  </r>
  <r>
    <n v="2727"/>
    <s v="Uriah"/>
    <s v="Briggs"/>
    <d v="2020-02-14T00:00:00"/>
    <d v="2021-12-21T00:00:00"/>
    <n v="22"/>
    <s v="Attrition"/>
    <x v="0"/>
    <s v="Sheri Valenzuela"/>
    <s v="uriah.briggs@bilearner.com"/>
    <s v="PYZ"/>
    <s v="Active"/>
    <x v="1"/>
    <x v="1"/>
    <x v="1"/>
    <x v="1"/>
    <s v="Risk hundred social."/>
    <x v="0"/>
    <s v="General - Con"/>
    <d v="1984-10-12T00:00:00"/>
    <n v="41.18888888888889"/>
    <x v="3"/>
    <s v="NY"/>
    <s v="Lineman"/>
    <x v="1"/>
    <n v="83448"/>
    <x v="1"/>
    <x v="0"/>
    <s v="Fully Meets"/>
    <n v="5"/>
  </r>
  <r>
    <n v="2728"/>
    <s v="Kianna"/>
    <s v="Little"/>
    <d v="2020-05-08T00:00:00"/>
    <d v="2023-03-28T00:00:00"/>
    <n v="34"/>
    <s v="Attrition"/>
    <x v="0"/>
    <s v="Brandon Perez"/>
    <s v="kianna.little@bilearner.com"/>
    <s v="WBL"/>
    <s v="Active"/>
    <x v="0"/>
    <x v="0"/>
    <x v="1"/>
    <x v="0"/>
    <s v="World area thus attention start."/>
    <x v="0"/>
    <s v="Splicing"/>
    <d v="1956-09-07T00:00:00"/>
    <n v="69.286111111111111"/>
    <x v="1"/>
    <s v="WA"/>
    <s v="Foreman"/>
    <x v="1"/>
    <n v="16416"/>
    <x v="0"/>
    <x v="3"/>
    <s v="Fully Meets"/>
    <n v="2"/>
  </r>
  <r>
    <n v="2732"/>
    <s v="Fletcher"/>
    <s v="Maxwell"/>
    <d v="2022-08-31T00:00:00"/>
    <d v="2023-04-27T00:00:00"/>
    <n v="7"/>
    <s v="Attrition"/>
    <x v="0"/>
    <s v="Stephanie Jackson"/>
    <s v="fletcher.maxwell@bilearner.com"/>
    <s v="PYZ"/>
    <s v="Active"/>
    <x v="1"/>
    <x v="2"/>
    <x v="1"/>
    <x v="2"/>
    <s v="Exactly fear as speech."/>
    <x v="0"/>
    <s v="Shop (Fleet)"/>
    <d v="1989-04-07T00:00:00"/>
    <n v="36.702777777777776"/>
    <x v="4"/>
    <s v="ME"/>
    <s v="Shop"/>
    <x v="1"/>
    <n v="37938"/>
    <x v="4"/>
    <x v="3"/>
    <s v="Fully Meets"/>
    <n v="2"/>
  </r>
  <r>
    <n v="2737"/>
    <s v="Darian"/>
    <s v="Hansen"/>
    <d v="2021-08-20T00:00:00"/>
    <d v="2021-10-09T00:00:00"/>
    <n v="1"/>
    <s v="Attrition"/>
    <x v="0"/>
    <s v="Victoria Padilla"/>
    <s v="darian.hansen@bilearner.com"/>
    <s v="CCDR"/>
    <s v="Active"/>
    <x v="0"/>
    <x v="1"/>
    <x v="0"/>
    <x v="2"/>
    <s v="Music society money product next."/>
    <x v="0"/>
    <s v="General - Con"/>
    <d v="1972-05-26T00:00:00"/>
    <n v="53.56666666666667"/>
    <x v="5"/>
    <s v="UT"/>
    <s v="Technician"/>
    <x v="1"/>
    <n v="84906"/>
    <x v="4"/>
    <x v="2"/>
    <s v="Fully Meets"/>
    <n v="4"/>
  </r>
  <r>
    <n v="2738"/>
    <s v="Kaeden"/>
    <s v="Branch"/>
    <d v="2019-02-07T00:00:00"/>
    <d v="2019-03-25T00:00:00"/>
    <n v="1"/>
    <s v="Attrition"/>
    <x v="0"/>
    <s v="Spencer Larson"/>
    <s v="kaeden.branch@bilearner.com"/>
    <s v="SVG"/>
    <s v="Active"/>
    <x v="0"/>
    <x v="1"/>
    <x v="1"/>
    <x v="0"/>
    <s v="Member success us future a song every."/>
    <x v="0"/>
    <s v="Field Operations"/>
    <d v="1957-09-23T00:00:00"/>
    <n v="68.24166666666666"/>
    <x v="1"/>
    <s v="TN"/>
    <s v="Laborer"/>
    <x v="1"/>
    <n v="86185"/>
    <x v="0"/>
    <x v="2"/>
    <s v="Fully Meets"/>
    <n v="5"/>
  </r>
  <r>
    <n v="2739"/>
    <s v="Gabriel"/>
    <s v="Swanson"/>
    <d v="2021-02-18T00:00:00"/>
    <d v="2021-11-26T00:00:00"/>
    <n v="9"/>
    <s v="Attrition"/>
    <x v="0"/>
    <s v="Cynthia Martin"/>
    <s v="gabriel.swanson@bilearner.com"/>
    <s v="EW"/>
    <s v="Active"/>
    <x v="1"/>
    <x v="2"/>
    <x v="2"/>
    <x v="1"/>
    <s v="Idea why card study body commercial."/>
    <x v="0"/>
    <s v="General - Con"/>
    <d v="1944-09-21T00:00:00"/>
    <n v="81.24722222222222"/>
    <x v="0"/>
    <s v="ID"/>
    <s v="Technician"/>
    <x v="1"/>
    <n v="82332"/>
    <x v="4"/>
    <x v="3"/>
    <s v="Fully Meets"/>
    <n v="4"/>
  </r>
  <r>
    <n v="2741"/>
    <s v="Kellen"/>
    <s v="Hill"/>
    <d v="2021-07-29T00:00:00"/>
    <d v="2022-05-05T00:00:00"/>
    <n v="9"/>
    <s v="Attrition"/>
    <x v="0"/>
    <s v="Ronald Mata"/>
    <s v="kellen.hill@bilearner.com"/>
    <s v="TNS"/>
    <s v="Active"/>
    <x v="0"/>
    <x v="2"/>
    <x v="2"/>
    <x v="1"/>
    <s v="Amount address then peace deep community own six."/>
    <x v="0"/>
    <s v="Wireline Construction"/>
    <d v="1974-10-27T00:00:00"/>
    <n v="51.147222222222226"/>
    <x v="5"/>
    <s v="NY"/>
    <s v="Technician"/>
    <x v="1"/>
    <n v="88627"/>
    <x v="2"/>
    <x v="0"/>
    <s v="Fully Meets"/>
    <n v="4"/>
  </r>
  <r>
    <n v="2742"/>
    <s v="Samir"/>
    <s v="Gray"/>
    <d v="2022-04-23T00:00:00"/>
    <d v="2022-12-16T00:00:00"/>
    <n v="7"/>
    <s v="Attrition"/>
    <x v="0"/>
    <s v="Chad Boone"/>
    <s v="samir.gray@bilearner.com"/>
    <s v="PYZ"/>
    <s v="Active"/>
    <x v="0"/>
    <x v="0"/>
    <x v="1"/>
    <x v="2"/>
    <s v="Thing stock near question mouth."/>
    <x v="0"/>
    <s v="Field Operations"/>
    <d v="1991-10-09T00:00:00"/>
    <n v="34.197222222222223"/>
    <x v="4"/>
    <s v="NH"/>
    <s v="Foreman"/>
    <x v="1"/>
    <n v="47497"/>
    <x v="2"/>
    <x v="2"/>
    <s v="Fully Meets"/>
    <n v="2"/>
  </r>
  <r>
    <n v="2743"/>
    <s v="Stephanie"/>
    <s v="Hampton"/>
    <d v="2021-07-31T00:00:00"/>
    <d v="2022-04-07T00:00:00"/>
    <n v="8"/>
    <s v="Attrition"/>
    <x v="0"/>
    <s v="Carmen Wilson"/>
    <s v="stephanie.hampton@bilearner.com"/>
    <s v="WBL"/>
    <s v="Active"/>
    <x v="0"/>
    <x v="0"/>
    <x v="0"/>
    <x v="3"/>
    <s v="Decade structure outside I world agent treat."/>
    <x v="0"/>
    <s v="Field Operations"/>
    <d v="1982-01-28T00:00:00"/>
    <n v="43.894444444444446"/>
    <x v="3"/>
    <s v="WA"/>
    <s v="Top Hand"/>
    <x v="1"/>
    <n v="16234"/>
    <x v="4"/>
    <x v="2"/>
    <s v="Fully Meets"/>
    <n v="4"/>
  </r>
  <r>
    <n v="2746"/>
    <s v="Misael"/>
    <s v="Pratt"/>
    <d v="2020-10-24T00:00:00"/>
    <d v="2023-04-08T00:00:00"/>
    <n v="29"/>
    <s v="Attrition"/>
    <x v="21"/>
    <s v="Bailey Case"/>
    <s v="misael.pratt@bilearner.com"/>
    <s v="BPC"/>
    <s v="Voluntarily Terminated"/>
    <x v="0"/>
    <x v="2"/>
    <x v="1"/>
    <x v="0"/>
    <s v="Art decade agreement bank."/>
    <x v="0"/>
    <s v="Project Management - Con"/>
    <d v="1977-05-17T00:00:00"/>
    <n v="48.591666666666669"/>
    <x v="3"/>
    <s v="MA"/>
    <s v="Supervisor"/>
    <x v="0"/>
    <n v="39119"/>
    <x v="0"/>
    <x v="1"/>
    <s v="Fully Meets"/>
    <n v="5"/>
  </r>
  <r>
    <n v="2747"/>
    <s v="Sneha"/>
    <s v="Jhaveri"/>
    <d v="2018-08-18T00:00:00"/>
    <d v="2019-02-28T00:00:00"/>
    <n v="6"/>
    <s v="Attrition"/>
    <x v="1"/>
    <s v="Todd Gonzales"/>
    <s v="sneha.jhaveri@bilearner.com"/>
    <s v="SVG"/>
    <s v="Active"/>
    <x v="2"/>
    <x v="0"/>
    <x v="2"/>
    <x v="3"/>
    <s v="Few attorney all campaign town reflect behavior."/>
    <x v="2"/>
    <s v="General - Con"/>
    <d v="1960-11-23T00:00:00"/>
    <n v="65.075000000000003"/>
    <x v="1"/>
    <s v="MA"/>
    <s v="Lineman"/>
    <x v="0"/>
    <n v="2109"/>
    <x v="0"/>
    <x v="2"/>
    <s v="Fully Meets"/>
    <n v="4"/>
  </r>
  <r>
    <n v="2749"/>
    <s v="Elizabeth"/>
    <s v="Meads"/>
    <d v="2018-11-15T00:00:00"/>
    <d v="2018-11-19T00:00:00"/>
    <n v="0"/>
    <s v="Attrition"/>
    <x v="1"/>
    <s v="Matthew Wilcox"/>
    <s v="elizabeth.meads@bilearner.com"/>
    <s v="BPC"/>
    <s v="Voluntarily Terminated"/>
    <x v="0"/>
    <x v="0"/>
    <x v="2"/>
    <x v="2"/>
    <s v="He PM simply interesting."/>
    <x v="2"/>
    <s v="Technology / It"/>
    <d v="1949-04-08T00:00:00"/>
    <n v="76.7"/>
    <x v="2"/>
    <s v="MA"/>
    <s v="Administrator"/>
    <x v="0"/>
    <n v="1760"/>
    <x v="4"/>
    <x v="1"/>
    <s v="Fully Meets"/>
    <n v="5"/>
  </r>
  <r>
    <n v="2751"/>
    <s v="Mathew"/>
    <s v="Linden"/>
    <d v="2018-10-27T00:00:00"/>
    <d v="2019-07-10T00:00:00"/>
    <n v="8"/>
    <s v="Attrition"/>
    <x v="2"/>
    <s v="Steven White"/>
    <s v="mathew.linden@bilearner.com"/>
    <s v="NEL"/>
    <s v="Leave of Absence"/>
    <x v="0"/>
    <x v="0"/>
    <x v="2"/>
    <x v="2"/>
    <s v="Seek reason commercial method among back war."/>
    <x v="2"/>
    <s v="Field Operations"/>
    <d v="1967-04-15T00:00:00"/>
    <n v="58.680555555555557"/>
    <x v="5"/>
    <s v="MA"/>
    <s v="Laborer"/>
    <x v="1"/>
    <n v="1770"/>
    <x v="4"/>
    <x v="3"/>
    <s v="Fully Meets"/>
    <n v="5"/>
  </r>
  <r>
    <n v="2752"/>
    <s v="Adeel"/>
    <s v="Osturnka"/>
    <d v="2022-10-21T00:00:00"/>
    <d v="2023-05-09T00:00:00"/>
    <n v="6"/>
    <s v="Attrition"/>
    <x v="1"/>
    <s v="Laura Rodriguez"/>
    <s v="adeel.osturnka@bilearner.com"/>
    <s v="TNS"/>
    <s v="Active"/>
    <x v="2"/>
    <x v="2"/>
    <x v="0"/>
    <x v="0"/>
    <s v="Finish something start activity full professor."/>
    <x v="2"/>
    <s v="General - Con"/>
    <d v="1976-05-28T00:00:00"/>
    <n v="49.56111111111111"/>
    <x v="3"/>
    <s v="MA"/>
    <s v="Flagger"/>
    <x v="1"/>
    <n v="2478"/>
    <x v="0"/>
    <x v="0"/>
    <s v="Fully Meets"/>
    <n v="4"/>
  </r>
  <r>
    <n v="2753"/>
    <s v="Lisa"/>
    <s v="Cornett"/>
    <d v="2023-01-13T00:00:00"/>
    <d v="2023-05-24T00:00:00"/>
    <n v="4"/>
    <s v="Attrition"/>
    <x v="1"/>
    <s v="Joshua Smith"/>
    <s v="lisa.cornett@bilearner.com"/>
    <s v="CCDR"/>
    <s v="Active"/>
    <x v="1"/>
    <x v="0"/>
    <x v="2"/>
    <x v="3"/>
    <s v="Traditional stay important save box."/>
    <x v="2"/>
    <s v="Field Operations"/>
    <d v="1984-06-11T00:00:00"/>
    <n v="41.524999999999999"/>
    <x v="3"/>
    <s v="MA"/>
    <s v="Driver"/>
    <x v="0"/>
    <n v="2189"/>
    <x v="4"/>
    <x v="1"/>
    <s v="Fully Meets"/>
    <n v="4"/>
  </r>
  <r>
    <n v="2757"/>
    <s v="Kimberly"/>
    <s v="Beak"/>
    <d v="2023-07-01T00:00:00"/>
    <d v="2023-08-04T00:00:00"/>
    <n v="1"/>
    <s v="Attrition"/>
    <x v="2"/>
    <s v="Joanna Poole"/>
    <s v="kimberly.beak@bilearner.com"/>
    <s v="BPC"/>
    <s v="Future Start"/>
    <x v="2"/>
    <x v="1"/>
    <x v="2"/>
    <x v="2"/>
    <s v="Class table south receive democratic."/>
    <x v="2"/>
    <s v="Project Management - Con"/>
    <d v="1948-01-19T00:00:00"/>
    <n v="77.919444444444451"/>
    <x v="2"/>
    <s v="MA"/>
    <s v="Coordinator"/>
    <x v="0"/>
    <n v="2145"/>
    <x v="0"/>
    <x v="0"/>
    <s v="Fully Meets"/>
    <n v="2"/>
  </r>
  <r>
    <n v="2758"/>
    <s v="Jonathan R"/>
    <s v="LeBel"/>
    <d v="2018-12-20T00:00:00"/>
    <d v="2023-06-13T00:00:00"/>
    <n v="53"/>
    <s v="Attrition"/>
    <x v="1"/>
    <s v="James Austin"/>
    <s v="jonathan r.lebel@bilearner.com"/>
    <s v="TNS"/>
    <s v="Terminated for Cause"/>
    <x v="2"/>
    <x v="2"/>
    <x v="1"/>
    <x v="0"/>
    <s v="Difference require discuss."/>
    <x v="2"/>
    <s v="Wireline Construction"/>
    <d v="1946-02-12T00:00:00"/>
    <n v="79.855555555555554"/>
    <x v="2"/>
    <s v="MA"/>
    <s v="Lineman"/>
    <x v="1"/>
    <n v="2050"/>
    <x v="3"/>
    <x v="0"/>
    <s v="Fully Meets"/>
    <n v="2"/>
  </r>
  <r>
    <n v="2760"/>
    <s v="Adil"/>
    <s v="Sahoo"/>
    <d v="2020-12-06T00:00:00"/>
    <d v="2022-08-26T00:00:00"/>
    <n v="20"/>
    <s v="Attrition"/>
    <x v="2"/>
    <s v="Alexis Shaw"/>
    <s v="adil.sahoo@bilearner.com"/>
    <s v="BPC"/>
    <s v="Active"/>
    <x v="2"/>
    <x v="0"/>
    <x v="0"/>
    <x v="3"/>
    <s v="Keep position nature most anything eat blue."/>
    <x v="2"/>
    <s v="Fielders"/>
    <d v="1969-07-20T00:00:00"/>
    <n v="56.416666666666664"/>
    <x v="5"/>
    <s v="MA"/>
    <s v="Engineer"/>
    <x v="1"/>
    <n v="2062"/>
    <x v="3"/>
    <x v="3"/>
    <s v="Fully Meets"/>
    <n v="2"/>
  </r>
  <r>
    <n v="2761"/>
    <s v="Barbara"/>
    <s v="Gaul"/>
    <d v="2021-12-13T00:00:00"/>
    <d v="2022-06-11T00:00:00"/>
    <n v="5"/>
    <s v="Attrition"/>
    <x v="1"/>
    <s v="Austin Klein"/>
    <s v="barbara.gaul@bilearner.com"/>
    <s v="EW"/>
    <s v="Active"/>
    <x v="1"/>
    <x v="1"/>
    <x v="0"/>
    <x v="1"/>
    <s v="Sport information for admit language mention."/>
    <x v="2"/>
    <s v="Wireline Construction"/>
    <d v="1997-02-07T00:00:00"/>
    <n v="28.869444444444444"/>
    <x v="6"/>
    <s v="MA"/>
    <s v="Laborer"/>
    <x v="0"/>
    <n v="2121"/>
    <x v="2"/>
    <x v="2"/>
    <s v="Fully Meets"/>
    <n v="4"/>
  </r>
  <r>
    <n v="2762"/>
    <s v="Carla"/>
    <s v="Demita"/>
    <d v="2021-06-27T00:00:00"/>
    <d v="2022-01-02T00:00:00"/>
    <n v="6"/>
    <s v="Attrition"/>
    <x v="2"/>
    <s v="Cheryl Cole"/>
    <s v="carla.demita@bilearner.com"/>
    <s v="CCDR"/>
    <s v="Voluntarily Terminated"/>
    <x v="2"/>
    <x v="2"/>
    <x v="0"/>
    <x v="1"/>
    <s v="Stock avoid company tend tell success."/>
    <x v="2"/>
    <s v="Field Operations"/>
    <d v="1944-12-09T00:00:00"/>
    <n v="81.030555555555551"/>
    <x v="0"/>
    <s v="MA"/>
    <s v="Laborer"/>
    <x v="0"/>
    <n v="2343"/>
    <x v="2"/>
    <x v="3"/>
    <s v="Fully Meets"/>
    <n v="4"/>
  </r>
  <r>
    <n v="2764"/>
    <s v="Francesco A"/>
    <s v="Barone"/>
    <d v="2022-11-26T00:00:00"/>
    <d v="2023-01-13T00:00:00"/>
    <n v="1"/>
    <s v="Attrition"/>
    <x v="1"/>
    <s v="Ronald Sims"/>
    <s v="francesco a.barone@bilearner.com"/>
    <s v="WBL"/>
    <s v="Active"/>
    <x v="2"/>
    <x v="1"/>
    <x v="1"/>
    <x v="0"/>
    <s v="President clearly teach recently care."/>
    <x v="2"/>
    <s v="Engineers"/>
    <d v="1993-03-24T00:00:00"/>
    <n v="32.738888888888887"/>
    <x v="4"/>
    <s v="MA"/>
    <s v="Engineer"/>
    <x v="1"/>
    <n v="1810"/>
    <x v="4"/>
    <x v="3"/>
    <s v="Fully Meets"/>
    <n v="2"/>
  </r>
  <r>
    <n v="2766"/>
    <s v="Trina"/>
    <s v="Hendrickson"/>
    <d v="2018-08-22T00:00:00"/>
    <d v="2022-04-14T00:00:00"/>
    <n v="43"/>
    <s v="Attrition"/>
    <x v="2"/>
    <s v="Kaitlyn Hale"/>
    <s v="trina.hendrickson@bilearner.com"/>
    <s v="EW"/>
    <s v="Voluntarily Terminated"/>
    <x v="2"/>
    <x v="2"/>
    <x v="1"/>
    <x v="0"/>
    <s v="Look area spend. Deal animal main interesting."/>
    <x v="2"/>
    <s v="Engineers"/>
    <d v="1957-06-28T00:00:00"/>
    <n v="68.477777777777774"/>
    <x v="1"/>
    <s v="MA"/>
    <s v="Engineer"/>
    <x v="0"/>
    <n v="2021"/>
    <x v="0"/>
    <x v="2"/>
    <s v="Fully Meets"/>
    <n v="2"/>
  </r>
  <r>
    <n v="2771"/>
    <s v="Tia"/>
    <s v="Potter"/>
    <d v="2020-07-08T00:00:00"/>
    <d v="2021-09-24T00:00:00"/>
    <n v="14"/>
    <s v="Attrition"/>
    <x v="1"/>
    <s v="Tonya Moreno"/>
    <s v="tia.potter@bilearner.com"/>
    <s v="BPC"/>
    <s v="Terminated for Cause"/>
    <x v="0"/>
    <x v="2"/>
    <x v="0"/>
    <x v="2"/>
    <s v="Talk into between trip final."/>
    <x v="2"/>
    <s v="Wireline Construction"/>
    <d v="1950-03-10T00:00:00"/>
    <n v="75.777777777777771"/>
    <x v="2"/>
    <s v="MA"/>
    <s v="Laborer"/>
    <x v="1"/>
    <n v="37659"/>
    <x v="3"/>
    <x v="0"/>
    <s v="Fully Meets"/>
    <n v="5"/>
  </r>
  <r>
    <n v="2777"/>
    <s v="Hector"/>
    <s v="Escobar"/>
    <d v="2020-04-29T00:00:00"/>
    <d v="2022-11-22T00:00:00"/>
    <n v="30"/>
    <s v="Attrition"/>
    <x v="1"/>
    <s v="Frank Wilkinson"/>
    <s v="hector.escobar@bilearner.com"/>
    <s v="PYZ"/>
    <s v="Active"/>
    <x v="2"/>
    <x v="0"/>
    <x v="1"/>
    <x v="3"/>
    <s v="Vote growth sound wide art."/>
    <x v="2"/>
    <s v="General - Con"/>
    <d v="1944-07-31T00:00:00"/>
    <n v="81.388888888888886"/>
    <x v="0"/>
    <s v="MA"/>
    <s v="Laborer"/>
    <x v="1"/>
    <n v="37852"/>
    <x v="0"/>
    <x v="3"/>
    <s v="Fully Meets"/>
    <n v="5"/>
  </r>
  <r>
    <n v="2779"/>
    <s v="Lilly"/>
    <s v="Huynh"/>
    <d v="2021-12-08T00:00:00"/>
    <d v="2022-06-20T00:00:00"/>
    <n v="6"/>
    <s v="Attrition"/>
    <x v="1"/>
    <s v="Adam Murphy"/>
    <s v="lilly.huynh@bilearner.com"/>
    <s v="NEL"/>
    <s v="Active"/>
    <x v="1"/>
    <x v="2"/>
    <x v="2"/>
    <x v="1"/>
    <s v="Exist how dog information accept around PM."/>
    <x v="2"/>
    <s v="Field Operations"/>
    <d v="1957-07-16T00:00:00"/>
    <n v="68.427777777777777"/>
    <x v="1"/>
    <s v="MA"/>
    <s v="Laborer"/>
    <x v="1"/>
    <n v="88158"/>
    <x v="0"/>
    <x v="2"/>
    <s v="Fully Meets"/>
    <n v="2"/>
  </r>
  <r>
    <n v="2780"/>
    <s v="Anika"/>
    <s v="Robbins"/>
    <d v="2022-04-13T00:00:00"/>
    <d v="2023-08-04T00:00:00"/>
    <n v="15"/>
    <s v="Attrition"/>
    <x v="1"/>
    <s v="Kimberly Stout"/>
    <s v="anika.robbins@bilearner.com"/>
    <s v="PL"/>
    <s v="Active"/>
    <x v="1"/>
    <x v="0"/>
    <x v="2"/>
    <x v="2"/>
    <s v="Chance ever laugh sign indicate."/>
    <x v="2"/>
    <s v="General - Con"/>
    <d v="1951-04-26T00:00:00"/>
    <n v="74.650000000000006"/>
    <x v="2"/>
    <s v="MA"/>
    <s v="Foreman"/>
    <x v="1"/>
    <n v="18034"/>
    <x v="1"/>
    <x v="2"/>
    <s v="Fully Meets"/>
    <n v="4"/>
  </r>
  <r>
    <n v="2781"/>
    <s v="Ishaan"/>
    <s v="Robinson"/>
    <d v="2020-12-23T00:00:00"/>
    <d v="2022-07-23T00:00:00"/>
    <n v="18"/>
    <s v="Attrition"/>
    <x v="1"/>
    <s v="Jonathan Hale"/>
    <s v="ishaan.robinson@bilearner.com"/>
    <s v="BPC"/>
    <s v="Voluntarily Terminated"/>
    <x v="1"/>
    <x v="2"/>
    <x v="2"/>
    <x v="2"/>
    <s v="Indicate less quality put listen nation."/>
    <x v="2"/>
    <s v="Field Operations"/>
    <d v="1969-10-22T00:00:00"/>
    <n v="56.161111111111111"/>
    <x v="5"/>
    <s v="MA"/>
    <s v="Operator"/>
    <x v="1"/>
    <n v="47540"/>
    <x v="2"/>
    <x v="0"/>
    <s v="Fully Meets"/>
    <n v="4"/>
  </r>
  <r>
    <n v="2783"/>
    <s v="Lorelei"/>
    <s v="Sellers"/>
    <d v="2023-06-11T00:00:00"/>
    <d v="2023-07-30T00:00:00"/>
    <n v="1"/>
    <s v="Attrition"/>
    <x v="2"/>
    <s v="Jamie Parker"/>
    <s v="lorelei.sellers@bilearner.com"/>
    <s v="SVG"/>
    <s v="Active"/>
    <x v="2"/>
    <x v="2"/>
    <x v="0"/>
    <x v="1"/>
    <s v="Like open news car seem garden people."/>
    <x v="2"/>
    <s v="Wireline Construction"/>
    <d v="1977-10-21T00:00:00"/>
    <n v="48.163888888888891"/>
    <x v="3"/>
    <s v="MA"/>
    <s v="Technician"/>
    <x v="1"/>
    <n v="68300"/>
    <x v="1"/>
    <x v="2"/>
    <s v="Fully Meets"/>
    <n v="1"/>
  </r>
  <r>
    <n v="2784"/>
    <s v="Gillian"/>
    <s v="Riddle"/>
    <d v="2021-05-20T00:00:00"/>
    <d v="2023-01-31T00:00:00"/>
    <n v="20"/>
    <s v="Attrition"/>
    <x v="2"/>
    <s v="Lauren Thomas"/>
    <s v="gillian.riddle@bilearner.com"/>
    <s v="TNS"/>
    <s v="Active"/>
    <x v="1"/>
    <x v="0"/>
    <x v="1"/>
    <x v="0"/>
    <s v="Base item do role debate perform."/>
    <x v="2"/>
    <s v="Field Operations"/>
    <d v="1981-03-08T00:00:00"/>
    <n v="44.783333333333331"/>
    <x v="3"/>
    <s v="MA"/>
    <s v="Foreman"/>
    <x v="1"/>
    <n v="85699"/>
    <x v="1"/>
    <x v="0"/>
    <s v="Fully Meets"/>
    <n v="2"/>
  </r>
  <r>
    <n v="2788"/>
    <s v="Brooks"/>
    <s v="Leach"/>
    <d v="2023-06-03T00:00:00"/>
    <d v="2023-07-14T00:00:00"/>
    <n v="1"/>
    <s v="Attrition"/>
    <x v="2"/>
    <s v="Edward Navarro"/>
    <s v="brooks.leach@bilearner.com"/>
    <s v="NEL"/>
    <s v="Voluntarily Terminated"/>
    <x v="1"/>
    <x v="1"/>
    <x v="1"/>
    <x v="0"/>
    <s v="Program deal run."/>
    <x v="2"/>
    <s v="Project Management - Con"/>
    <d v="1949-02-07T00:00:00"/>
    <n v="76.86944444444444"/>
    <x v="2"/>
    <s v="MA"/>
    <s v="Supervisor"/>
    <x v="0"/>
    <n v="87242"/>
    <x v="4"/>
    <x v="1"/>
    <s v="Fully Meets"/>
    <n v="1"/>
  </r>
  <r>
    <n v="2789"/>
    <s v="Isabel"/>
    <s v="Wyatt"/>
    <d v="2021-04-26T00:00:00"/>
    <d v="2021-07-06T00:00:00"/>
    <n v="2"/>
    <s v="Attrition"/>
    <x v="1"/>
    <s v="Matthew Craig"/>
    <s v="isabel.wyatt@bilearner.com"/>
    <s v="CCDR"/>
    <s v="Active"/>
    <x v="1"/>
    <x v="0"/>
    <x v="0"/>
    <x v="2"/>
    <s v="Great parent relate growth summer."/>
    <x v="2"/>
    <s v="Wireless"/>
    <d v="1942-06-04T00:00:00"/>
    <n v="83.544444444444451"/>
    <x v="0"/>
    <s v="MA"/>
    <s v="Manager"/>
    <x v="1"/>
    <n v="31575"/>
    <x v="2"/>
    <x v="0"/>
    <s v="Fully Meets"/>
    <n v="4"/>
  </r>
  <r>
    <n v="2790"/>
    <s v="Angelo"/>
    <s v="Henry"/>
    <d v="2019-04-30T00:00:00"/>
    <d v="2019-10-09T00:00:00"/>
    <n v="5"/>
    <s v="Attrition"/>
    <x v="1"/>
    <s v="Warren Pollard"/>
    <s v="angelo.henry@bilearner.com"/>
    <s v="EW"/>
    <s v="Active"/>
    <x v="1"/>
    <x v="0"/>
    <x v="2"/>
    <x v="0"/>
    <s v="Above fight animal support beautiful."/>
    <x v="2"/>
    <s v="Catv"/>
    <d v="1959-08-08T00:00:00"/>
    <n v="66.36666666666666"/>
    <x v="1"/>
    <s v="MA"/>
    <s v="Laborer"/>
    <x v="1"/>
    <n v="64694"/>
    <x v="0"/>
    <x v="1"/>
    <s v="Fully Meets"/>
    <n v="4"/>
  </r>
  <r>
    <n v="2791"/>
    <s v="Joselyn"/>
    <s v="Moss"/>
    <d v="2021-07-04T00:00:00"/>
    <d v="2023-06-25T00:00:00"/>
    <n v="23"/>
    <s v="Attrition"/>
    <x v="1"/>
    <s v="Felicia Smith"/>
    <s v="joselyn.moss@bilearner.com"/>
    <s v="MSC"/>
    <s v="Active"/>
    <x v="1"/>
    <x v="0"/>
    <x v="0"/>
    <x v="0"/>
    <s v="Better design cause yet history decide."/>
    <x v="2"/>
    <s v="Field Operations"/>
    <d v="1946-10-28T00:00:00"/>
    <n v="79.144444444444446"/>
    <x v="2"/>
    <s v="MA"/>
    <s v="Driller"/>
    <x v="1"/>
    <n v="43706"/>
    <x v="1"/>
    <x v="1"/>
    <s v="Fully Meets"/>
    <n v="2"/>
  </r>
  <r>
    <n v="2795"/>
    <s v="Corinne"/>
    <s v="Hopkins"/>
    <d v="2022-07-10T00:00:00"/>
    <d v="2022-09-11T00:00:00"/>
    <n v="2"/>
    <s v="Attrition"/>
    <x v="1"/>
    <s v="Casey Garner"/>
    <s v="corinne.hopkins@bilearner.com"/>
    <s v="SVG"/>
    <s v="Active"/>
    <x v="2"/>
    <x v="1"/>
    <x v="0"/>
    <x v="3"/>
    <s v="Defense pressure according more mind bed number."/>
    <x v="2"/>
    <s v="General - Eng"/>
    <d v="1949-01-26T00:00:00"/>
    <n v="76.900000000000006"/>
    <x v="2"/>
    <s v="MA"/>
    <s v="Drafter"/>
    <x v="0"/>
    <n v="74746"/>
    <x v="2"/>
    <x v="3"/>
    <s v="Fully Meets"/>
    <n v="4"/>
  </r>
  <r>
    <n v="2796"/>
    <s v="Destiny"/>
    <s v="Blake"/>
    <d v="2022-09-19T00:00:00"/>
    <d v="2023-06-17T00:00:00"/>
    <n v="8"/>
    <s v="Attrition"/>
    <x v="1"/>
    <s v="Megan Harrison"/>
    <s v="destiny.blake@bilearner.com"/>
    <s v="TNS"/>
    <s v="Active"/>
    <x v="1"/>
    <x v="2"/>
    <x v="1"/>
    <x v="3"/>
    <s v="Risk management money field."/>
    <x v="2"/>
    <s v="Engineers"/>
    <d v="1991-09-01T00:00:00"/>
    <n v="34.302777777777777"/>
    <x v="4"/>
    <s v="MA"/>
    <s v="Program Manager"/>
    <x v="0"/>
    <n v="96469"/>
    <x v="2"/>
    <x v="2"/>
    <s v="Fully Meets"/>
    <n v="1"/>
  </r>
  <r>
    <n v="2799"/>
    <s v="Makenna"/>
    <s v="Foster"/>
    <d v="2021-04-20T00:00:00"/>
    <d v="2022-09-17T00:00:00"/>
    <n v="16"/>
    <s v="Attrition"/>
    <x v="1"/>
    <s v="Timothy Pratt"/>
    <s v="makenna.foster@bilearner.com"/>
    <s v="CCDR"/>
    <s v="Active"/>
    <x v="2"/>
    <x v="2"/>
    <x v="2"/>
    <x v="1"/>
    <s v="Opportunity upon apply and world."/>
    <x v="2"/>
    <s v="Engineers"/>
    <d v="1988-02-21T00:00:00"/>
    <n v="37.830555555555556"/>
    <x v="4"/>
    <s v="MA"/>
    <s v="Engineer"/>
    <x v="1"/>
    <n v="54859"/>
    <x v="1"/>
    <x v="0"/>
    <s v="Fully Meets"/>
    <n v="2"/>
  </r>
  <r>
    <n v="2807"/>
    <s v="Brian"/>
    <s v="Kelly"/>
    <d v="2021-07-06T00:00:00"/>
    <d v="2023-01-07T00:00:00"/>
    <n v="18"/>
    <s v="Attrition"/>
    <x v="2"/>
    <s v="Scott Brown"/>
    <s v="brian.kelly@bilearner.com"/>
    <s v="BPC"/>
    <s v="Voluntarily Terminated"/>
    <x v="2"/>
    <x v="2"/>
    <x v="2"/>
    <x v="0"/>
    <s v="Standard stuff girl site."/>
    <x v="2"/>
    <s v="Wireline Construction"/>
    <d v="1977-04-17T00:00:00"/>
    <n v="48.674999999999997"/>
    <x v="3"/>
    <s v="MA"/>
    <s v="Driver"/>
    <x v="0"/>
    <n v="55399"/>
    <x v="1"/>
    <x v="2"/>
    <s v="Fully Meets"/>
    <n v="2"/>
  </r>
  <r>
    <n v="2810"/>
    <s v="Jabari"/>
    <s v="Stanton"/>
    <d v="2022-11-17T00:00:00"/>
    <d v="2023-02-08T00:00:00"/>
    <n v="2"/>
    <s v="Attrition"/>
    <x v="1"/>
    <s v="Debra Phillips"/>
    <s v="jabari.stanton@bilearner.com"/>
    <s v="NEL"/>
    <s v="Active"/>
    <x v="0"/>
    <x v="2"/>
    <x v="2"/>
    <x v="1"/>
    <s v="Less boy reflect quickly health respond million."/>
    <x v="2"/>
    <s v="Field Operations"/>
    <d v="1959-04-10T00:00:00"/>
    <n v="66.694444444444443"/>
    <x v="1"/>
    <s v="MA"/>
    <s v="Laborer"/>
    <x v="1"/>
    <n v="72285"/>
    <x v="3"/>
    <x v="2"/>
    <s v="Fully Meets"/>
    <n v="4"/>
  </r>
  <r>
    <n v="2811"/>
    <s v="Phoenix"/>
    <s v="Farley"/>
    <d v="2018-08-13T00:00:00"/>
    <d v="2020-05-28T00:00:00"/>
    <n v="21"/>
    <s v="Attrition"/>
    <x v="1"/>
    <s v="David Holt"/>
    <s v="phoenix.farley@bilearner.com"/>
    <s v="PL"/>
    <s v="Active"/>
    <x v="2"/>
    <x v="2"/>
    <x v="1"/>
    <x v="3"/>
    <s v="Material owner together travel so conference."/>
    <x v="2"/>
    <s v="Field Operations"/>
    <d v="1996-01-04T00:00:00"/>
    <n v="29.961111111111112"/>
    <x v="6"/>
    <s v="MA"/>
    <s v="Laborer"/>
    <x v="1"/>
    <n v="82960"/>
    <x v="0"/>
    <x v="1"/>
    <s v="Fully Meets"/>
    <n v="2"/>
  </r>
  <r>
    <n v="2812"/>
    <s v="Aurora"/>
    <s v="Bass"/>
    <d v="2021-07-02T00:00:00"/>
    <d v="2023-07-09T00:00:00"/>
    <n v="24"/>
    <s v="Attrition"/>
    <x v="1"/>
    <s v="Lisa Ingram"/>
    <s v="aurora.bass@bilearner.com"/>
    <s v="BPC"/>
    <s v="Terminated for Cause"/>
    <x v="2"/>
    <x v="0"/>
    <x v="0"/>
    <x v="1"/>
    <s v="Now should knowledge the turn toward natural."/>
    <x v="2"/>
    <s v="General - Eng"/>
    <d v="1946-05-16T00:00:00"/>
    <n v="79.594444444444449"/>
    <x v="2"/>
    <s v="MA"/>
    <s v="Manager"/>
    <x v="1"/>
    <n v="44272"/>
    <x v="1"/>
    <x v="0"/>
    <s v="Fully Meets"/>
    <n v="4"/>
  </r>
  <r>
    <n v="2818"/>
    <s v="Tripp"/>
    <s v="Sanders"/>
    <d v="2023-07-28T00:00:00"/>
    <d v="2023-07-30T00:00:00"/>
    <n v="0"/>
    <s v="Attrition"/>
    <x v="1"/>
    <s v="Dr. Wendy Lopez"/>
    <s v="tripp.sanders@bilearner.com"/>
    <s v="PYZ"/>
    <s v="Active"/>
    <x v="2"/>
    <x v="0"/>
    <x v="0"/>
    <x v="0"/>
    <s v="Traditional force look heart talk plan."/>
    <x v="2"/>
    <s v="Fielders"/>
    <d v="1964-01-19T00:00:00"/>
    <n v="61.919444444444444"/>
    <x v="1"/>
    <s v="MA"/>
    <s v="Engineer"/>
    <x v="1"/>
    <n v="9992"/>
    <x v="0"/>
    <x v="3"/>
    <s v="Exceeds"/>
    <n v="2"/>
  </r>
  <r>
    <n v="2821"/>
    <s v="Marin"/>
    <s v="Mosley"/>
    <d v="2019-09-08T00:00:00"/>
    <d v="2021-09-10T00:00:00"/>
    <n v="24"/>
    <s v="Attrition"/>
    <x v="1"/>
    <s v="Alfred Sanders"/>
    <s v="marin.mosley@bilearner.com"/>
    <s v="PL"/>
    <s v="Active"/>
    <x v="0"/>
    <x v="0"/>
    <x v="0"/>
    <x v="2"/>
    <s v="Medical painting rich whole here."/>
    <x v="2"/>
    <s v="Field Operations"/>
    <d v="1998-09-22T00:00:00"/>
    <n v="27.244444444444444"/>
    <x v="6"/>
    <s v="MA"/>
    <s v="Technician"/>
    <x v="1"/>
    <n v="36681"/>
    <x v="0"/>
    <x v="3"/>
    <s v="Fully Meets"/>
    <n v="2"/>
  </r>
  <r>
    <n v="2826"/>
    <s v="Roger"/>
    <s v="Kaufman"/>
    <d v="2022-08-11T00:00:00"/>
    <d v="2022-12-01T00:00:00"/>
    <n v="3"/>
    <s v="Attrition"/>
    <x v="2"/>
    <s v="Jennifer Farmer"/>
    <s v="roger.kaufman@bilearner.com"/>
    <s v="TNS"/>
    <s v="Leave of Absence"/>
    <x v="1"/>
    <x v="0"/>
    <x v="1"/>
    <x v="0"/>
    <s v="Prepare simply play edge."/>
    <x v="2"/>
    <s v="General - Con"/>
    <d v="1954-04-13T00:00:00"/>
    <n v="71.686111111111117"/>
    <x v="2"/>
    <s v="MA"/>
    <s v="Technician"/>
    <x v="0"/>
    <n v="96266"/>
    <x v="0"/>
    <x v="2"/>
    <s v="Fully Meets"/>
    <n v="5"/>
  </r>
  <r>
    <n v="2827"/>
    <s v="Ignacio"/>
    <s v="Mcintyre"/>
    <d v="2020-02-19T00:00:00"/>
    <d v="2022-12-10T00:00:00"/>
    <n v="33"/>
    <s v="Attrition"/>
    <x v="2"/>
    <s v="Bruce Barber"/>
    <s v="ignacio.mcintyre@bilearner.com"/>
    <s v="PYZ"/>
    <s v="Voluntarily Terminated"/>
    <x v="0"/>
    <x v="2"/>
    <x v="1"/>
    <x v="0"/>
    <s v="Decision fill total."/>
    <x v="2"/>
    <s v="Field Operations"/>
    <d v="1980-08-09T00:00:00"/>
    <n v="45.363888888888887"/>
    <x v="3"/>
    <s v="MA"/>
    <s v="Driver"/>
    <x v="0"/>
    <n v="23357"/>
    <x v="3"/>
    <x v="2"/>
    <s v="Fully Meets"/>
    <n v="4"/>
  </r>
  <r>
    <n v="2828"/>
    <s v="Jaydon"/>
    <s v="Lambert"/>
    <d v="2021-10-15T00:00:00"/>
    <d v="2023-03-26T00:00:00"/>
    <n v="17"/>
    <s v="Attrition"/>
    <x v="2"/>
    <s v="Dennis Foster"/>
    <s v="jaydon.lambert@bilearner.com"/>
    <s v="WBL"/>
    <s v="Voluntarily Terminated"/>
    <x v="0"/>
    <x v="2"/>
    <x v="0"/>
    <x v="2"/>
    <s v="Camera parent choose add edge product keep."/>
    <x v="2"/>
    <s v="Field Operations"/>
    <d v="1944-05-11T00:00:00"/>
    <n v="81.608333333333334"/>
    <x v="0"/>
    <s v="MA"/>
    <s v="Technician"/>
    <x v="0"/>
    <n v="95784"/>
    <x v="4"/>
    <x v="3"/>
    <s v="Fully Meets"/>
    <n v="2"/>
  </r>
  <r>
    <n v="2830"/>
    <s v="Leslie"/>
    <s v="Maynard"/>
    <d v="2022-06-30T00:00:00"/>
    <d v="2023-02-03T00:00:00"/>
    <n v="7"/>
    <s v="Attrition"/>
    <x v="1"/>
    <s v="Nathan Johnson"/>
    <s v="leslie.maynard@bilearner.com"/>
    <s v="NEL"/>
    <s v="Active"/>
    <x v="0"/>
    <x v="0"/>
    <x v="2"/>
    <x v="1"/>
    <s v="Big author those five today."/>
    <x v="2"/>
    <s v="General - Eng"/>
    <d v="1994-05-26T00:00:00"/>
    <n v="31.566666666666666"/>
    <x v="4"/>
    <s v="MA"/>
    <s v="Administrative"/>
    <x v="1"/>
    <n v="62490"/>
    <x v="1"/>
    <x v="2"/>
    <s v="Fully Meets"/>
    <n v="1"/>
  </r>
  <r>
    <n v="2834"/>
    <s v="Madyson"/>
    <s v="Silva"/>
    <d v="2018-10-02T00:00:00"/>
    <d v="2020-09-17T00:00:00"/>
    <n v="23"/>
    <s v="Attrition"/>
    <x v="1"/>
    <s v="Bonnie Bell"/>
    <s v="madyson.silva@bilearner.com"/>
    <s v="SVG"/>
    <s v="Active"/>
    <x v="0"/>
    <x v="2"/>
    <x v="1"/>
    <x v="0"/>
    <s v="Be minute last meet former. Rich her account top."/>
    <x v="2"/>
    <s v="General - Con"/>
    <d v="1943-11-16T00:00:00"/>
    <n v="82.094444444444449"/>
    <x v="0"/>
    <s v="MA"/>
    <s v="Technician"/>
    <x v="0"/>
    <n v="95191"/>
    <x v="2"/>
    <x v="0"/>
    <s v="Fully Meets"/>
    <n v="5"/>
  </r>
  <r>
    <n v="2835"/>
    <s v="Liberty"/>
    <s v="Poole"/>
    <d v="2021-07-17T00:00:00"/>
    <d v="2023-02-27T00:00:00"/>
    <n v="19"/>
    <s v="Attrition"/>
    <x v="1"/>
    <s v="Jonathan Stephens"/>
    <s v="liberty.poole@bilearner.com"/>
    <s v="EW"/>
    <s v="Active"/>
    <x v="1"/>
    <x v="1"/>
    <x v="2"/>
    <x v="1"/>
    <s v="Need either go."/>
    <x v="2"/>
    <s v="Engineers"/>
    <d v="1995-04-11T00:00:00"/>
    <n v="30.691666666666666"/>
    <x v="4"/>
    <s v="MA"/>
    <s v="Project Manager"/>
    <x v="0"/>
    <n v="81501"/>
    <x v="1"/>
    <x v="0"/>
    <s v="Fully Meets"/>
    <n v="5"/>
  </r>
  <r>
    <n v="2837"/>
    <s v="Jaylen"/>
    <s v="Butler"/>
    <d v="2021-03-20T00:00:00"/>
    <d v="2023-02-18T00:00:00"/>
    <n v="23"/>
    <s v="Attrition"/>
    <x v="1"/>
    <s v="Eric Young"/>
    <s v="jaylen.butler@bilearner.com"/>
    <s v="TNS"/>
    <s v="Active"/>
    <x v="2"/>
    <x v="1"/>
    <x v="0"/>
    <x v="0"/>
    <s v="Administration field require."/>
    <x v="2"/>
    <s v="Splicing"/>
    <d v="1944-07-10T00:00:00"/>
    <n v="81.444444444444443"/>
    <x v="0"/>
    <s v="MA"/>
    <s v="Intern"/>
    <x v="1"/>
    <n v="32946"/>
    <x v="2"/>
    <x v="3"/>
    <s v="Fully Meets"/>
    <n v="4"/>
  </r>
  <r>
    <n v="2838"/>
    <s v="Gloria"/>
    <s v="Marks"/>
    <d v="2021-09-09T00:00:00"/>
    <d v="2021-11-05T00:00:00"/>
    <n v="1"/>
    <s v="Attrition"/>
    <x v="1"/>
    <s v="Michele Young"/>
    <s v="gloria.marks@bilearner.com"/>
    <s v="PYZ"/>
    <s v="Active"/>
    <x v="2"/>
    <x v="2"/>
    <x v="0"/>
    <x v="3"/>
    <s v="Bag physical goal will way against either."/>
    <x v="2"/>
    <s v="General - Sga"/>
    <d v="1945-05-13T00:00:00"/>
    <n v="80.602777777777774"/>
    <x v="0"/>
    <s v="MA"/>
    <s v="Director"/>
    <x v="1"/>
    <n v="93005"/>
    <x v="4"/>
    <x v="3"/>
    <s v="Fully Meets"/>
    <n v="5"/>
  </r>
  <r>
    <n v="2839"/>
    <s v="Jaylee"/>
    <s v="Cunningham"/>
    <d v="2019-12-06T00:00:00"/>
    <d v="2022-03-28T00:00:00"/>
    <n v="27"/>
    <s v="Attrition"/>
    <x v="1"/>
    <s v="Karen Espinoza"/>
    <s v="jaylee.cunningham@bilearner.com"/>
    <s v="WBL"/>
    <s v="Active"/>
    <x v="2"/>
    <x v="1"/>
    <x v="2"/>
    <x v="3"/>
    <s v="Information step name three choose."/>
    <x v="2"/>
    <s v="General - Con"/>
    <d v="1969-09-06T00:00:00"/>
    <n v="56.288888888888891"/>
    <x v="5"/>
    <s v="MA"/>
    <s v="Foreman"/>
    <x v="1"/>
    <n v="72072"/>
    <x v="4"/>
    <x v="2"/>
    <s v="Fully Meets"/>
    <n v="1"/>
  </r>
  <r>
    <n v="2840"/>
    <s v="Jordon"/>
    <s v="Wyatt"/>
    <d v="2023-04-26T00:00:00"/>
    <d v="2023-05-19T00:00:00"/>
    <n v="0"/>
    <s v="Attrition"/>
    <x v="1"/>
    <s v="Yvonne Reilly"/>
    <s v="jordon.wyatt@bilearner.com"/>
    <s v="NEL"/>
    <s v="Active"/>
    <x v="1"/>
    <x v="0"/>
    <x v="2"/>
    <x v="3"/>
    <s v="From continue left eye."/>
    <x v="2"/>
    <s v="Fielders"/>
    <d v="2000-04-29T00:00:00"/>
    <n v="25.641666666666666"/>
    <x v="6"/>
    <s v="MA"/>
    <s v="Engineer"/>
    <x v="1"/>
    <n v="74671"/>
    <x v="0"/>
    <x v="0"/>
    <s v="Fully Meets"/>
    <n v="2"/>
  </r>
  <r>
    <n v="2842"/>
    <s v="Ryan"/>
    <s v="Rollins"/>
    <d v="2020-10-19T00:00:00"/>
    <d v="2023-02-28T00:00:00"/>
    <n v="28"/>
    <s v="Attrition"/>
    <x v="1"/>
    <s v="Dr. Terry Young"/>
    <s v="ryan.rollins@bilearner.com"/>
    <s v="BPC"/>
    <s v="Voluntarily Terminated"/>
    <x v="2"/>
    <x v="0"/>
    <x v="0"/>
    <x v="3"/>
    <s v="Region easy at much couple week on."/>
    <x v="2"/>
    <s v="General - Con"/>
    <d v="1965-07-16T00:00:00"/>
    <n v="60.427777777777777"/>
    <x v="1"/>
    <s v="MA"/>
    <s v="Laborer"/>
    <x v="0"/>
    <n v="90492"/>
    <x v="4"/>
    <x v="1"/>
    <s v="Fully Meets"/>
    <n v="1"/>
  </r>
  <r>
    <n v="2844"/>
    <s v="Litzy"/>
    <s v="Lloyd"/>
    <d v="2020-12-30T00:00:00"/>
    <d v="2023-07-25T00:00:00"/>
    <n v="30"/>
    <s v="Attrition"/>
    <x v="2"/>
    <s v="Anthony Saunders"/>
    <s v="litzy.lloyd@bilearner.com"/>
    <s v="TNS"/>
    <s v="Leave of Absence"/>
    <x v="1"/>
    <x v="2"/>
    <x v="2"/>
    <x v="2"/>
    <s v="Process firm life from final medical."/>
    <x v="2"/>
    <s v="Engineers"/>
    <d v="1942-09-07T00:00:00"/>
    <n v="83.286111111111111"/>
    <x v="0"/>
    <s v="MA"/>
    <s v="Technician"/>
    <x v="1"/>
    <n v="31828"/>
    <x v="2"/>
    <x v="1"/>
    <s v="Fully Meets"/>
    <n v="5"/>
  </r>
  <r>
    <n v="2846"/>
    <s v="Natalia"/>
    <s v="Bush"/>
    <d v="2019-10-14T00:00:00"/>
    <d v="2022-08-19T00:00:00"/>
    <n v="34"/>
    <s v="Attrition"/>
    <x v="2"/>
    <s v="Robin Jones"/>
    <s v="natalia.bush@bilearner.com"/>
    <s v="BPC"/>
    <s v="Voluntarily Terminated"/>
    <x v="1"/>
    <x v="1"/>
    <x v="1"/>
    <x v="1"/>
    <s v="Million the fire begin truth language."/>
    <x v="2"/>
    <s v="Wireless"/>
    <d v="1955-09-02T00:00:00"/>
    <n v="70.3"/>
    <x v="2"/>
    <s v="MA"/>
    <s v="Technician"/>
    <x v="0"/>
    <n v="31642"/>
    <x v="1"/>
    <x v="0"/>
    <s v="Fully Meets"/>
    <n v="5"/>
  </r>
  <r>
    <n v="2847"/>
    <s v="Mallory"/>
    <s v="Carey"/>
    <d v="2021-02-19T00:00:00"/>
    <d v="2021-09-18T00:00:00"/>
    <n v="6"/>
    <s v="Attrition"/>
    <x v="2"/>
    <s v="Jessica Saunders"/>
    <s v="mallory.carey@bilearner.com"/>
    <s v="CCDR"/>
    <s v="Future Start"/>
    <x v="2"/>
    <x v="1"/>
    <x v="1"/>
    <x v="0"/>
    <s v="Oil at Mr hotel. Same recently leg officer."/>
    <x v="2"/>
    <s v="Underground"/>
    <d v="1966-06-26T00:00:00"/>
    <n v="59.483333333333334"/>
    <x v="5"/>
    <s v="MA"/>
    <s v="Laborer"/>
    <x v="0"/>
    <n v="81717"/>
    <x v="4"/>
    <x v="2"/>
    <s v="Fully Meets"/>
    <n v="2"/>
  </r>
  <r>
    <n v="2848"/>
    <s v="Pierre"/>
    <s v="Tate"/>
    <d v="2022-03-13T00:00:00"/>
    <d v="2022-09-02T00:00:00"/>
    <n v="5"/>
    <s v="Attrition"/>
    <x v="1"/>
    <s v="Willie Compton"/>
    <s v="pierre.tate@bilearner.com"/>
    <s v="BPC"/>
    <s v="Terminated for Cause"/>
    <x v="0"/>
    <x v="2"/>
    <x v="0"/>
    <x v="0"/>
    <s v="Perhaps system its answer small."/>
    <x v="2"/>
    <s v="Project Management - Con"/>
    <d v="1946-01-28T00:00:00"/>
    <n v="79.894444444444446"/>
    <x v="2"/>
    <s v="MA"/>
    <s v="Project Manager"/>
    <x v="1"/>
    <n v="59518"/>
    <x v="1"/>
    <x v="3"/>
    <s v="Exceeds"/>
    <n v="1"/>
  </r>
  <r>
    <n v="2850"/>
    <s v="Carleigh"/>
    <s v="Schultz"/>
    <d v="2022-10-06T00:00:00"/>
    <d v="2022-10-16T00:00:00"/>
    <n v="0"/>
    <s v="Attrition"/>
    <x v="1"/>
    <s v="Victoria Williams"/>
    <s v="carleigh.schultz@bilearner.com"/>
    <s v="EW"/>
    <s v="Active"/>
    <x v="0"/>
    <x v="1"/>
    <x v="2"/>
    <x v="2"/>
    <s v="Stand until high true effort kid."/>
    <x v="2"/>
    <s v="General - Con"/>
    <d v="1972-07-29T00:00:00"/>
    <n v="53.391666666666666"/>
    <x v="5"/>
    <s v="MA"/>
    <s v="Technician"/>
    <x v="1"/>
    <n v="6816"/>
    <x v="0"/>
    <x v="0"/>
    <s v="Exceeds"/>
    <n v="1"/>
  </r>
  <r>
    <n v="2853"/>
    <s v="Nathanial"/>
    <s v="Davis"/>
    <d v="2022-11-16T00:00:00"/>
    <d v="2023-03-21T00:00:00"/>
    <n v="4"/>
    <s v="Attrition"/>
    <x v="1"/>
    <s v="Donald Hamilton"/>
    <s v="nathanial.davis@bilearner.com"/>
    <s v="PL"/>
    <s v="Terminated for Cause"/>
    <x v="1"/>
    <x v="0"/>
    <x v="2"/>
    <x v="3"/>
    <s v="Population let responsibility."/>
    <x v="2"/>
    <s v="General - Con"/>
    <d v="1994-04-06T00:00:00"/>
    <n v="31.705555555555556"/>
    <x v="4"/>
    <s v="MA"/>
    <s v="Operator"/>
    <x v="1"/>
    <n v="70147"/>
    <x v="3"/>
    <x v="1"/>
    <s v="Needs Improvement"/>
    <n v="5"/>
  </r>
  <r>
    <n v="2854"/>
    <s v="Eileen"/>
    <s v="Beard"/>
    <d v="2022-08-02T00:00:00"/>
    <d v="2023-07-27T00:00:00"/>
    <n v="11"/>
    <s v="Attrition"/>
    <x v="1"/>
    <s v="Amber Adams"/>
    <s v="eileen.beard@bilearner.com"/>
    <s v="PYZ"/>
    <s v="Active"/>
    <x v="2"/>
    <x v="2"/>
    <x v="1"/>
    <x v="1"/>
    <s v="Serious ball together lot body tonight artist."/>
    <x v="2"/>
    <s v="Executive"/>
    <d v="1945-12-18T00:00:00"/>
    <n v="80.00555555555556"/>
    <x v="0"/>
    <s v="MA"/>
    <s v="Executive"/>
    <x v="0"/>
    <n v="76409"/>
    <x v="0"/>
    <x v="2"/>
    <s v="Needs Improvement"/>
    <n v="2"/>
  </r>
  <r>
    <n v="2857"/>
    <s v="Dane"/>
    <s v="Owens"/>
    <d v="2019-07-19T00:00:00"/>
    <d v="2022-08-08T00:00:00"/>
    <n v="36"/>
    <s v="Attrition"/>
    <x v="1"/>
    <s v="Christina Young"/>
    <s v="dane.owens@bilearner.com"/>
    <s v="WBL"/>
    <s v="Active"/>
    <x v="0"/>
    <x v="2"/>
    <x v="2"/>
    <x v="0"/>
    <s v="Create research source close."/>
    <x v="2"/>
    <s v="General - Con"/>
    <d v="1974-11-01T00:00:00"/>
    <n v="51.136111111111113"/>
    <x v="5"/>
    <s v="MA"/>
    <s v="Laborer"/>
    <x v="1"/>
    <n v="93847"/>
    <x v="1"/>
    <x v="3"/>
    <s v="Fully Meets"/>
    <n v="2"/>
  </r>
  <r>
    <n v="2858"/>
    <s v="Colin"/>
    <s v="Simpson"/>
    <d v="2021-09-02T00:00:00"/>
    <d v="2022-11-14T00:00:00"/>
    <n v="14"/>
    <s v="Attrition"/>
    <x v="1"/>
    <s v="Kayla Chavez"/>
    <s v="colin.simpson@bilearner.com"/>
    <s v="BPC"/>
    <s v="Active"/>
    <x v="0"/>
    <x v="1"/>
    <x v="0"/>
    <x v="2"/>
    <s v="According foot decade argue poor hair."/>
    <x v="2"/>
    <s v="Engineers"/>
    <d v="1974-01-14T00:00:00"/>
    <n v="51.93333333333333"/>
    <x v="5"/>
    <s v="MA"/>
    <s v="Engineer"/>
    <x v="1"/>
    <n v="22983"/>
    <x v="3"/>
    <x v="2"/>
    <s v="Fully Meets"/>
    <n v="5"/>
  </r>
  <r>
    <n v="2860"/>
    <s v="Maria"/>
    <s v="Cameron"/>
    <d v="2023-04-13T00:00:00"/>
    <d v="2023-05-26T00:00:00"/>
    <n v="1"/>
    <s v="Attrition"/>
    <x v="1"/>
    <s v="Michelle Murphy"/>
    <s v="maria.cameron@bilearner.com"/>
    <s v="EW"/>
    <s v="Active"/>
    <x v="2"/>
    <x v="1"/>
    <x v="2"/>
    <x v="3"/>
    <s v="Look dark travel herself election college what."/>
    <x v="2"/>
    <s v="General - Con"/>
    <d v="1961-10-31T00:00:00"/>
    <n v="64.138888888888886"/>
    <x v="1"/>
    <s v="MA"/>
    <s v="Laborer"/>
    <x v="1"/>
    <n v="54190"/>
    <x v="4"/>
    <x v="2"/>
    <s v="Fully Meets"/>
    <n v="2"/>
  </r>
  <r>
    <n v="2862"/>
    <s v="Randall"/>
    <s v="West"/>
    <d v="2020-03-24T00:00:00"/>
    <d v="2022-03-24T00:00:00"/>
    <n v="24"/>
    <s v="Attrition"/>
    <x v="2"/>
    <s v="Tony Spears"/>
    <s v="randall.west@bilearner.com"/>
    <s v="SVG"/>
    <s v="Active"/>
    <x v="2"/>
    <x v="0"/>
    <x v="2"/>
    <x v="3"/>
    <s v="Explain threat effort exist send sort dog."/>
    <x v="2"/>
    <s v="Engineers"/>
    <d v="1943-07-14T00:00:00"/>
    <n v="82.433333333333337"/>
    <x v="0"/>
    <s v="MA"/>
    <s v="Engineer"/>
    <x v="1"/>
    <n v="13985"/>
    <x v="3"/>
    <x v="3"/>
    <s v="Fully Meets"/>
    <n v="4"/>
  </r>
  <r>
    <n v="2865"/>
    <s v="Esperanza"/>
    <s v="Horne"/>
    <d v="2022-05-10T00:00:00"/>
    <d v="2022-10-17T00:00:00"/>
    <n v="5"/>
    <s v="Attrition"/>
    <x v="2"/>
    <s v="Jeremy Frey"/>
    <s v="esperanza.horne@bilearner.com"/>
    <s v="TNS"/>
    <s v="Voluntarily Terminated"/>
    <x v="2"/>
    <x v="1"/>
    <x v="2"/>
    <x v="3"/>
    <s v="This fly moment arm realize weight partner."/>
    <x v="2"/>
    <s v="General - Con"/>
    <d v="1969-08-27T00:00:00"/>
    <n v="56.31388888888889"/>
    <x v="5"/>
    <s v="MA"/>
    <s v="Foreman"/>
    <x v="0"/>
    <n v="26583"/>
    <x v="1"/>
    <x v="0"/>
    <s v="Fully Meets"/>
    <n v="1"/>
  </r>
  <r>
    <n v="2870"/>
    <s v="Sanai"/>
    <s v="Sweeney"/>
    <d v="2023-07-26T00:00:00"/>
    <d v="2023-07-31T00:00:00"/>
    <n v="0"/>
    <s v="Attrition"/>
    <x v="1"/>
    <s v="David Mccormick"/>
    <s v="sanai.sweeney@bilearner.com"/>
    <s v="WBL"/>
    <s v="Active"/>
    <x v="2"/>
    <x v="0"/>
    <x v="2"/>
    <x v="2"/>
    <s v="Professor anyone example never."/>
    <x v="2"/>
    <s v="Sales &amp; Marketing"/>
    <d v="1950-09-08T00:00:00"/>
    <n v="75.283333333333331"/>
    <x v="2"/>
    <s v="MA"/>
    <s v="Vp"/>
    <x v="1"/>
    <n v="32806"/>
    <x v="4"/>
    <x v="2"/>
    <s v="Fully Meets"/>
    <n v="4"/>
  </r>
  <r>
    <n v="2871"/>
    <s v="Tania"/>
    <s v="Taylor"/>
    <d v="2022-03-11T00:00:00"/>
    <d v="2022-08-02T00:00:00"/>
    <n v="4"/>
    <s v="Attrition"/>
    <x v="1"/>
    <s v="Christina Smith"/>
    <s v="tania.taylor@bilearner.com"/>
    <s v="NEL"/>
    <s v="Active"/>
    <x v="1"/>
    <x v="2"/>
    <x v="2"/>
    <x v="1"/>
    <s v="Nothing it prepare imagine big."/>
    <x v="2"/>
    <s v="Catv"/>
    <d v="1953-04-27T00:00:00"/>
    <n v="72.647222222222226"/>
    <x v="2"/>
    <s v="MA"/>
    <s v="Project Manager"/>
    <x v="1"/>
    <n v="46150"/>
    <x v="0"/>
    <x v="0"/>
    <s v="Fully Meets"/>
    <n v="5"/>
  </r>
  <r>
    <n v="2872"/>
    <s v="Greta"/>
    <s v="Horne"/>
    <d v="2020-06-29T00:00:00"/>
    <d v="2021-05-20T00:00:00"/>
    <n v="10"/>
    <s v="Attrition"/>
    <x v="1"/>
    <s v="Steven Myers"/>
    <s v="greta.horne@bilearner.com"/>
    <s v="PL"/>
    <s v="Active"/>
    <x v="1"/>
    <x v="0"/>
    <x v="1"/>
    <x v="3"/>
    <s v="Certain nation hot sense enjoy."/>
    <x v="2"/>
    <s v="Wireline Construction"/>
    <d v="1967-12-03T00:00:00"/>
    <n v="58.047222222222224"/>
    <x v="5"/>
    <s v="MA"/>
    <s v="Operator"/>
    <x v="1"/>
    <n v="97145"/>
    <x v="0"/>
    <x v="2"/>
    <s v="Fully Meets"/>
    <n v="2"/>
  </r>
  <r>
    <n v="2875"/>
    <s v="Harley"/>
    <s v="Walker"/>
    <d v="2020-12-25T00:00:00"/>
    <d v="2021-09-13T00:00:00"/>
    <n v="8"/>
    <s v="Attrition"/>
    <x v="1"/>
    <s v="Wanda Murray"/>
    <s v="harley.walker@bilearner.com"/>
    <s v="SVG"/>
    <s v="Active"/>
    <x v="0"/>
    <x v="1"/>
    <x v="0"/>
    <x v="0"/>
    <s v="Keep many else little argue full the."/>
    <x v="2"/>
    <s v="General - Con"/>
    <d v="1981-06-03T00:00:00"/>
    <n v="44.547222222222224"/>
    <x v="3"/>
    <s v="MA"/>
    <s v="Administrative"/>
    <x v="0"/>
    <n v="60773"/>
    <x v="4"/>
    <x v="0"/>
    <s v="Fully Meets"/>
    <n v="4"/>
  </r>
  <r>
    <n v="2877"/>
    <s v="Skylar"/>
    <s v="Riggs"/>
    <d v="2022-11-11T00:00:00"/>
    <d v="2022-12-07T00:00:00"/>
    <n v="0"/>
    <s v="Attrition"/>
    <x v="1"/>
    <s v="Emily Jennings"/>
    <s v="skylar.riggs@bilearner.com"/>
    <s v="MSC"/>
    <s v="Active"/>
    <x v="1"/>
    <x v="0"/>
    <x v="2"/>
    <x v="1"/>
    <s v="Food fire property exist southern audience."/>
    <x v="2"/>
    <s v="Project Management - Con"/>
    <d v="1944-12-28T00:00:00"/>
    <n v="80.977777777777774"/>
    <x v="0"/>
    <s v="MA"/>
    <s v="Manager"/>
    <x v="0"/>
    <n v="51590"/>
    <x v="2"/>
    <x v="1"/>
    <s v="Fully Meets"/>
    <n v="2"/>
  </r>
  <r>
    <n v="2878"/>
    <s v="Shania"/>
    <s v="Barrera"/>
    <d v="2021-05-04T00:00:00"/>
    <d v="2021-10-12T00:00:00"/>
    <n v="5"/>
    <s v="Attrition"/>
    <x v="1"/>
    <s v="Michael Hopkins"/>
    <s v="shania.barrera@bilearner.com"/>
    <s v="TNS"/>
    <s v="Active"/>
    <x v="2"/>
    <x v="2"/>
    <x v="2"/>
    <x v="1"/>
    <s v="Back worker why young worry human."/>
    <x v="2"/>
    <s v="General - Sga"/>
    <d v="1957-08-11T00:00:00"/>
    <n v="68.358333333333334"/>
    <x v="1"/>
    <s v="MA"/>
    <s v="Contracts"/>
    <x v="1"/>
    <n v="26501"/>
    <x v="4"/>
    <x v="2"/>
    <s v="Fully Meets"/>
    <n v="2"/>
  </r>
  <r>
    <n v="2880"/>
    <s v="Aimee"/>
    <s v="Berg"/>
    <d v="2021-06-11T00:00:00"/>
    <d v="2022-12-03T00:00:00"/>
    <n v="17"/>
    <s v="Attrition"/>
    <x v="1"/>
    <s v="Rodney Grant"/>
    <s v="aimee.berg@bilearner.com"/>
    <s v="WBL"/>
    <s v="Active"/>
    <x v="1"/>
    <x v="2"/>
    <x v="0"/>
    <x v="2"/>
    <s v="Produce seek result he political alone form."/>
    <x v="2"/>
    <s v="General - Con"/>
    <d v="2000-08-21T00:00:00"/>
    <n v="25.330555555555556"/>
    <x v="6"/>
    <s v="MA"/>
    <s v="Safety Manager"/>
    <x v="0"/>
    <n v="89647"/>
    <x v="4"/>
    <x v="3"/>
    <s v="Fully Meets"/>
    <n v="4"/>
  </r>
  <r>
    <n v="2882"/>
    <s v="Lamar"/>
    <s v="Kirk"/>
    <d v="2019-05-21T00:00:00"/>
    <d v="2020-01-05T00:00:00"/>
    <n v="7"/>
    <s v="Attrition"/>
    <x v="1"/>
    <s v="Peter Norton"/>
    <s v="lamar.kirk@bilearner.com"/>
    <s v="PL"/>
    <s v="Voluntarily Terminated"/>
    <x v="2"/>
    <x v="0"/>
    <x v="1"/>
    <x v="2"/>
    <s v="Since step style stage sound it."/>
    <x v="2"/>
    <s v="Shop (Fleet)"/>
    <d v="1978-11-29T00:00:00"/>
    <n v="47.05833333333333"/>
    <x v="3"/>
    <s v="MA"/>
    <s v="Welder"/>
    <x v="1"/>
    <n v="85827"/>
    <x v="2"/>
    <x v="1"/>
    <s v="Fully Meets"/>
    <n v="4"/>
  </r>
  <r>
    <n v="2885"/>
    <s v="Humberto"/>
    <s v="Yoder"/>
    <d v="2022-04-14T00:00:00"/>
    <d v="2022-10-10T00:00:00"/>
    <n v="5"/>
    <s v="Attrition"/>
    <x v="2"/>
    <s v="Kelli Blair"/>
    <s v="humberto.yoder@bilearner.com"/>
    <s v="EW"/>
    <s v="Leave of Absence"/>
    <x v="0"/>
    <x v="0"/>
    <x v="2"/>
    <x v="3"/>
    <s v="Partner fact hand bag management woman."/>
    <x v="2"/>
    <s v="Field Operations"/>
    <d v="1977-01-27T00:00:00"/>
    <n v="48.897222222222226"/>
    <x v="3"/>
    <s v="MA"/>
    <s v="Groundman"/>
    <x v="1"/>
    <n v="61247"/>
    <x v="2"/>
    <x v="3"/>
    <s v="Fully Meets"/>
    <n v="1"/>
  </r>
  <r>
    <n v="2887"/>
    <s v="Natalya"/>
    <s v="Reyes"/>
    <d v="2020-01-28T00:00:00"/>
    <d v="2022-02-15T00:00:00"/>
    <n v="24"/>
    <s v="Attrition"/>
    <x v="2"/>
    <s v="Dylan Allen"/>
    <s v="natalya.reyes@bilearner.com"/>
    <s v="TNS"/>
    <s v="Voluntarily Terminated"/>
    <x v="0"/>
    <x v="2"/>
    <x v="0"/>
    <x v="3"/>
    <s v="Kind thank nothing say cold stop bill science."/>
    <x v="2"/>
    <s v="Shop (Fleet)"/>
    <d v="1987-04-27T00:00:00"/>
    <n v="38.647222222222226"/>
    <x v="4"/>
    <s v="MA"/>
    <s v="Shop"/>
    <x v="0"/>
    <n v="22862"/>
    <x v="4"/>
    <x v="2"/>
    <s v="Fully Meets"/>
    <n v="5"/>
  </r>
  <r>
    <n v="2888"/>
    <s v="Celia"/>
    <s v="Mcpherson"/>
    <d v="2021-04-17T00:00:00"/>
    <d v="2022-03-18T00:00:00"/>
    <n v="11"/>
    <s v="Attrition"/>
    <x v="2"/>
    <s v="Thomas Reed"/>
    <s v="celia.mcpherson@bilearner.com"/>
    <s v="PYZ"/>
    <s v="Future Start"/>
    <x v="1"/>
    <x v="2"/>
    <x v="0"/>
    <x v="2"/>
    <s v="Stock usually public summer expert."/>
    <x v="2"/>
    <s v="Wireless"/>
    <d v="1983-04-26T00:00:00"/>
    <n v="42.65"/>
    <x v="3"/>
    <s v="MA"/>
    <s v="Foreman"/>
    <x v="0"/>
    <n v="74469"/>
    <x v="1"/>
    <x v="1"/>
    <s v="Fully Meets"/>
    <n v="5"/>
  </r>
  <r>
    <n v="2889"/>
    <s v="Matias"/>
    <s v="Barton"/>
    <d v="2019-09-29T00:00:00"/>
    <d v="2023-06-28T00:00:00"/>
    <n v="44"/>
    <s v="Attrition"/>
    <x v="2"/>
    <s v="Brian Castillo"/>
    <s v="matias.barton@bilearner.com"/>
    <s v="WBL"/>
    <s v="Future Start"/>
    <x v="2"/>
    <x v="2"/>
    <x v="0"/>
    <x v="1"/>
    <s v="Such minute might federal college."/>
    <x v="2"/>
    <s v="Fielders"/>
    <d v="1988-10-25T00:00:00"/>
    <n v="37.152777777777779"/>
    <x v="4"/>
    <s v="MA"/>
    <s v="Engineer"/>
    <x v="0"/>
    <n v="53693"/>
    <x v="0"/>
    <x v="3"/>
    <s v="Fully Meets"/>
    <n v="1"/>
  </r>
  <r>
    <n v="2891"/>
    <s v="Addyson"/>
    <s v="Pollard"/>
    <d v="2021-08-11T00:00:00"/>
    <d v="2021-11-07T00:00:00"/>
    <n v="2"/>
    <s v="Attrition"/>
    <x v="1"/>
    <s v="Andrew Bass"/>
    <s v="addyson.pollard@bilearner.com"/>
    <s v="PYZ"/>
    <s v="Active"/>
    <x v="1"/>
    <x v="2"/>
    <x v="0"/>
    <x v="1"/>
    <s v="House gun series live environmental."/>
    <x v="2"/>
    <s v="Wireline Construction"/>
    <d v="1995-08-16T00:00:00"/>
    <n v="30.344444444444445"/>
    <x v="4"/>
    <s v="MA"/>
    <s v="Laborer"/>
    <x v="1"/>
    <n v="7700"/>
    <x v="4"/>
    <x v="1"/>
    <s v="Fully Meets"/>
    <n v="1"/>
  </r>
  <r>
    <n v="2892"/>
    <s v="Laila"/>
    <s v="Wiggins"/>
    <d v="2021-04-10T00:00:00"/>
    <d v="2022-11-01T00:00:00"/>
    <n v="18"/>
    <s v="Attrition"/>
    <x v="1"/>
    <s v="Gregory Lee"/>
    <s v="laila.wiggins@bilearner.com"/>
    <s v="WBL"/>
    <s v="Active"/>
    <x v="1"/>
    <x v="2"/>
    <x v="1"/>
    <x v="1"/>
    <s v="Sure truth clear father experience can."/>
    <x v="2"/>
    <s v="Catv"/>
    <d v="1960-12-06T00:00:00"/>
    <n v="65.038888888888891"/>
    <x v="1"/>
    <s v="MA"/>
    <s v="Lineman"/>
    <x v="1"/>
    <n v="26250"/>
    <x v="0"/>
    <x v="0"/>
    <s v="Fully Meets"/>
    <n v="2"/>
  </r>
  <r>
    <n v="2895"/>
    <s v="Mauricio"/>
    <s v="Stein"/>
    <d v="2023-04-04T00:00:00"/>
    <d v="2023-06-20T00:00:00"/>
    <n v="2"/>
    <s v="Attrition"/>
    <x v="1"/>
    <s v="Darlene Chambers"/>
    <s v="mauricio.stein@bilearner.com"/>
    <s v="BPC"/>
    <s v="Terminated for Cause"/>
    <x v="0"/>
    <x v="2"/>
    <x v="0"/>
    <x v="3"/>
    <s v="Baby growth reality western director."/>
    <x v="2"/>
    <s v="Field Operations"/>
    <d v="1998-04-11T00:00:00"/>
    <n v="27.691666666666666"/>
    <x v="6"/>
    <s v="MA"/>
    <s v="Top Hand"/>
    <x v="1"/>
    <n v="9647"/>
    <x v="2"/>
    <x v="2"/>
    <s v="Fully Meets"/>
    <n v="2"/>
  </r>
  <r>
    <n v="2897"/>
    <s v="Aidyn"/>
    <s v="Cuevas"/>
    <d v="2022-03-04T00:00:00"/>
    <d v="2023-07-02T00:00:00"/>
    <n v="15"/>
    <s v="Attrition"/>
    <x v="1"/>
    <s v="Melissa Young"/>
    <s v="aidyn.cuevas@bilearner.com"/>
    <s v="SVG"/>
    <s v="Active"/>
    <x v="0"/>
    <x v="1"/>
    <x v="2"/>
    <x v="3"/>
    <s v="Theory war statement international anyone."/>
    <x v="2"/>
    <s v="Field Operations"/>
    <d v="1963-06-10T00:00:00"/>
    <n v="62.527777777777779"/>
    <x v="1"/>
    <s v="MA"/>
    <s v="Mechanic"/>
    <x v="0"/>
    <n v="48860"/>
    <x v="0"/>
    <x v="1"/>
    <s v="Fully Meets"/>
    <n v="4"/>
  </r>
  <r>
    <n v="2899"/>
    <s v="Johnathan"/>
    <s v="Huerta"/>
    <d v="2020-09-11T00:00:00"/>
    <d v="2022-03-31T00:00:00"/>
    <n v="18"/>
    <s v="Attrition"/>
    <x v="1"/>
    <s v="Mercedes Cervantes"/>
    <s v="johnathan.huerta@bilearner.com"/>
    <s v="MSC"/>
    <s v="Active"/>
    <x v="2"/>
    <x v="0"/>
    <x v="2"/>
    <x v="1"/>
    <s v="May evidence race million response need I."/>
    <x v="2"/>
    <s v="Project Management - Con"/>
    <d v="1992-04-29T00:00:00"/>
    <n v="33.641666666666666"/>
    <x v="4"/>
    <s v="MA"/>
    <s v="Coordinator"/>
    <x v="1"/>
    <n v="26846"/>
    <x v="3"/>
    <x v="3"/>
    <s v="Fully Meets"/>
    <n v="5"/>
  </r>
  <r>
    <n v="2900"/>
    <s v="Katelyn"/>
    <s v="Garner"/>
    <d v="2021-10-31T00:00:00"/>
    <d v="2023-07-12T00:00:00"/>
    <n v="20"/>
    <s v="Attrition"/>
    <x v="1"/>
    <s v="Christine Owens"/>
    <s v="katelyn.garner@bilearner.com"/>
    <s v="TNS"/>
    <s v="Active"/>
    <x v="2"/>
    <x v="0"/>
    <x v="0"/>
    <x v="1"/>
    <s v="Bar poor finish culture movie despite."/>
    <x v="2"/>
    <s v="General - Con"/>
    <d v="1952-10-01T00:00:00"/>
    <n v="73.219444444444449"/>
    <x v="2"/>
    <s v="MA"/>
    <s v="Locator"/>
    <x v="1"/>
    <n v="32806"/>
    <x v="1"/>
    <x v="1"/>
    <s v="Exceeds"/>
    <n v="2"/>
  </r>
  <r>
    <n v="2901"/>
    <s v="Deshawn"/>
    <s v="Ayers"/>
    <d v="2018-10-21T00:00:00"/>
    <d v="2019-04-24T00:00:00"/>
    <n v="6"/>
    <s v="Attrition"/>
    <x v="1"/>
    <s v="Yesenia Hawkins"/>
    <s v="deshawn.ayers@bilearner.com"/>
    <s v="PYZ"/>
    <s v="Active"/>
    <x v="2"/>
    <x v="2"/>
    <x v="2"/>
    <x v="0"/>
    <s v="Although allow describe school meet argue office."/>
    <x v="2"/>
    <s v="Wireline Construction"/>
    <d v="1991-12-21T00:00:00"/>
    <n v="33.99722222222222"/>
    <x v="4"/>
    <s v="MA"/>
    <s v="Foreman"/>
    <x v="0"/>
    <n v="52065"/>
    <x v="1"/>
    <x v="3"/>
    <s v="Fully Meets"/>
    <n v="4"/>
  </r>
  <r>
    <n v="2903"/>
    <s v="Presley"/>
    <s v="Padilla"/>
    <d v="2023-02-09T00:00:00"/>
    <d v="2023-05-07T00:00:00"/>
    <n v="2"/>
    <s v="Attrition"/>
    <x v="1"/>
    <s v="Christine Johnson"/>
    <s v="presley.padilla@bilearner.com"/>
    <s v="NEL"/>
    <s v="Active"/>
    <x v="2"/>
    <x v="2"/>
    <x v="1"/>
    <x v="1"/>
    <s v="Record your institution south stop play."/>
    <x v="2"/>
    <s v="Engineers"/>
    <d v="1998-02-26T00:00:00"/>
    <n v="27.816666666666666"/>
    <x v="6"/>
    <s v="MA"/>
    <s v="Engineer"/>
    <x v="1"/>
    <n v="14416"/>
    <x v="2"/>
    <x v="3"/>
    <s v="Needs Improvement"/>
    <n v="5"/>
  </r>
  <r>
    <n v="2904"/>
    <s v="Marquis"/>
    <s v="Atkinson"/>
    <d v="2020-02-15T00:00:00"/>
    <d v="2020-10-20T00:00:00"/>
    <n v="8"/>
    <s v="Attrition"/>
    <x v="1"/>
    <s v="William Livingston"/>
    <s v="marquis.atkinson@bilearner.com"/>
    <s v="PL"/>
    <s v="Voluntarily Terminated"/>
    <x v="0"/>
    <x v="2"/>
    <x v="2"/>
    <x v="2"/>
    <s v="Feel individual dog in sort product."/>
    <x v="2"/>
    <s v="Project Management - Con"/>
    <d v="1946-10-05T00:00:00"/>
    <n v="79.208333333333329"/>
    <x v="2"/>
    <s v="MA"/>
    <s v="Technician"/>
    <x v="0"/>
    <n v="84227"/>
    <x v="3"/>
    <x v="1"/>
    <s v="Exceeds"/>
    <n v="4"/>
  </r>
  <r>
    <n v="2914"/>
    <s v="Jaycee"/>
    <s v="Osborn"/>
    <d v="2020-01-02T00:00:00"/>
    <d v="2023-08-03T00:00:00"/>
    <n v="43"/>
    <s v="Attrition"/>
    <x v="1"/>
    <s v="Thomas Frederick"/>
    <s v="jaycee.osborn@bilearner.com"/>
    <s v="NEL"/>
    <s v="Active"/>
    <x v="0"/>
    <x v="1"/>
    <x v="2"/>
    <x v="2"/>
    <s v="Become cell want page fight."/>
    <x v="2"/>
    <s v="Splicing"/>
    <d v="1972-12-02T00:00:00"/>
    <n v="53.05"/>
    <x v="5"/>
    <s v="MA"/>
    <s v="Laborer"/>
    <x v="1"/>
    <n v="56864"/>
    <x v="0"/>
    <x v="1"/>
    <s v="Exceeds"/>
    <n v="2"/>
  </r>
  <r>
    <n v="2915"/>
    <s v="Jordyn"/>
    <s v="Patel"/>
    <d v="2022-04-30T00:00:00"/>
    <d v="2023-08-02T00:00:00"/>
    <n v="15"/>
    <s v="Attrition"/>
    <x v="1"/>
    <s v="James Smith"/>
    <s v="jordyn.patel@bilearner.com"/>
    <s v="PL"/>
    <s v="Terminated for Cause"/>
    <x v="0"/>
    <x v="0"/>
    <x v="2"/>
    <x v="0"/>
    <s v="Or tax believe thank cell."/>
    <x v="2"/>
    <s v="Field Operations"/>
    <d v="1992-09-03T00:00:00"/>
    <n v="33.297222222222224"/>
    <x v="4"/>
    <s v="MA"/>
    <s v="Technician"/>
    <x v="1"/>
    <n v="14468"/>
    <x v="2"/>
    <x v="1"/>
    <s v="Exceeds"/>
    <n v="1"/>
  </r>
  <r>
    <n v="2916"/>
    <s v="Michael"/>
    <s v="Acosta"/>
    <d v="2020-07-04T00:00:00"/>
    <d v="2021-03-07T00:00:00"/>
    <n v="8"/>
    <s v="Attrition"/>
    <x v="1"/>
    <s v="Crystal Jones"/>
    <s v="michael.acosta@bilearner.com"/>
    <s v="BPC"/>
    <s v="Terminated for Cause"/>
    <x v="2"/>
    <x v="1"/>
    <x v="0"/>
    <x v="1"/>
    <s v="Ask audience become still building."/>
    <x v="2"/>
    <s v="General - Sga"/>
    <d v="1953-01-27T00:00:00"/>
    <n v="72.897222222222226"/>
    <x v="2"/>
    <s v="MA"/>
    <s v="Administrator"/>
    <x v="1"/>
    <n v="92604"/>
    <x v="1"/>
    <x v="3"/>
    <s v="Needs Improvement"/>
    <n v="2"/>
  </r>
  <r>
    <n v="2918"/>
    <s v="Brice"/>
    <s v="Medina"/>
    <d v="2018-12-22T00:00:00"/>
    <d v="2022-07-21T00:00:00"/>
    <n v="42"/>
    <s v="Attrition"/>
    <x v="1"/>
    <s v="Emma Wilson"/>
    <s v="brice.medina@bilearner.com"/>
    <s v="SVG"/>
    <s v="Active"/>
    <x v="2"/>
    <x v="0"/>
    <x v="1"/>
    <x v="2"/>
    <s v="Organization walk against question."/>
    <x v="2"/>
    <s v="Field Operations"/>
    <d v="1979-05-08T00:00:00"/>
    <n v="46.616666666666667"/>
    <x v="3"/>
    <s v="MA"/>
    <s v="Lineman"/>
    <x v="0"/>
    <n v="2719"/>
    <x v="4"/>
    <x v="1"/>
    <s v="Exceeds"/>
    <n v="4"/>
  </r>
  <r>
    <n v="2921"/>
    <s v="Yadira"/>
    <s v="Dean"/>
    <d v="2018-09-22T00:00:00"/>
    <d v="2019-10-10T00:00:00"/>
    <n v="12"/>
    <s v="Attrition"/>
    <x v="1"/>
    <s v="Stephanie Perez"/>
    <s v="yadira.dean@bilearner.com"/>
    <s v="TNS"/>
    <s v="Active"/>
    <x v="0"/>
    <x v="0"/>
    <x v="2"/>
    <x v="2"/>
    <s v="Unit develop chance scene court."/>
    <x v="2"/>
    <s v="Aerial"/>
    <d v="1957-08-08T00:00:00"/>
    <n v="68.36666666666666"/>
    <x v="1"/>
    <s v="MA"/>
    <s v="Lineman"/>
    <x v="0"/>
    <n v="66834"/>
    <x v="2"/>
    <x v="0"/>
    <s v="Exceeds"/>
    <n v="2"/>
  </r>
  <r>
    <n v="2922"/>
    <s v="Miles"/>
    <s v="Roberts"/>
    <d v="2022-10-14T00:00:00"/>
    <d v="2023-07-06T00:00:00"/>
    <n v="8"/>
    <s v="Attrition"/>
    <x v="1"/>
    <s v="Carolyn Campbell"/>
    <s v="miles.roberts@bilearner.com"/>
    <s v="BPC"/>
    <s v="Active"/>
    <x v="2"/>
    <x v="0"/>
    <x v="1"/>
    <x v="0"/>
    <s v="Rest hard air. Left me ready nature test mission."/>
    <x v="2"/>
    <s v="General - Con"/>
    <d v="1993-04-25T00:00:00"/>
    <n v="32.652777777777779"/>
    <x v="4"/>
    <s v="MA"/>
    <s v="Laborer"/>
    <x v="0"/>
    <n v="69281"/>
    <x v="3"/>
    <x v="2"/>
    <s v="Exceeds"/>
    <n v="5"/>
  </r>
  <r>
    <n v="2923"/>
    <s v="Joel"/>
    <s v="Spence"/>
    <d v="2022-02-12T00:00:00"/>
    <d v="2022-09-22T00:00:00"/>
    <n v="7"/>
    <s v="Attrition"/>
    <x v="1"/>
    <s v="Norma Parker"/>
    <s v="joel.spence@bilearner.com"/>
    <s v="CCDR"/>
    <s v="Active"/>
    <x v="2"/>
    <x v="2"/>
    <x v="2"/>
    <x v="3"/>
    <s v="Test you set carry human kind."/>
    <x v="2"/>
    <s v="Field Operations"/>
    <d v="1980-07-01T00:00:00"/>
    <n v="45.469444444444441"/>
    <x v="3"/>
    <s v="MA"/>
    <s v="Technician"/>
    <x v="0"/>
    <n v="79321"/>
    <x v="1"/>
    <x v="2"/>
    <s v="Needs Improvement"/>
    <n v="4"/>
  </r>
  <r>
    <n v="2924"/>
    <s v="Kole"/>
    <s v="Garrison"/>
    <d v="2021-03-23T00:00:00"/>
    <d v="2023-07-20T00:00:00"/>
    <n v="27"/>
    <s v="Attrition"/>
    <x v="1"/>
    <s v="Anna Ashley"/>
    <s v="kole.garrison@bilearner.com"/>
    <s v="EW"/>
    <s v="Voluntarily Terminated"/>
    <x v="1"/>
    <x v="0"/>
    <x v="2"/>
    <x v="2"/>
    <s v="Wrong practice hold serve image."/>
    <x v="2"/>
    <s v="Field Operations"/>
    <d v="1979-05-15T00:00:00"/>
    <n v="46.597222222222221"/>
    <x v="3"/>
    <s v="MA"/>
    <s v="Foreman"/>
    <x v="1"/>
    <n v="84575"/>
    <x v="2"/>
    <x v="2"/>
    <s v="Exceeds"/>
    <n v="5"/>
  </r>
  <r>
    <n v="2925"/>
    <s v="Kaylin"/>
    <s v="Andersen"/>
    <d v="2018-08-30T00:00:00"/>
    <d v="2021-07-11T00:00:00"/>
    <n v="34"/>
    <s v="Attrition"/>
    <x v="2"/>
    <s v="Monica Jackson"/>
    <s v="kaylin.andersen@bilearner.com"/>
    <s v="CCDR"/>
    <s v="Active"/>
    <x v="2"/>
    <x v="0"/>
    <x v="0"/>
    <x v="0"/>
    <s v="New arm manage."/>
    <x v="2"/>
    <s v="General - Sga"/>
    <d v="1972-09-18T00:00:00"/>
    <n v="53.255555555555553"/>
    <x v="5"/>
    <s v="MA"/>
    <s v="Administrator"/>
    <x v="1"/>
    <n v="65881"/>
    <x v="3"/>
    <x v="0"/>
    <s v="Exceeds"/>
    <n v="4"/>
  </r>
  <r>
    <n v="2926"/>
    <s v="Yareli"/>
    <s v="Valdez"/>
    <d v="2022-12-10T00:00:00"/>
    <d v="2023-07-02T00:00:00"/>
    <n v="6"/>
    <s v="Attrition"/>
    <x v="2"/>
    <s v="Sandy Jones"/>
    <s v="yareli.valdez@bilearner.com"/>
    <s v="SVG"/>
    <s v="Leave of Absence"/>
    <x v="2"/>
    <x v="0"/>
    <x v="0"/>
    <x v="3"/>
    <s v="Official minute everyone level thing economic."/>
    <x v="2"/>
    <s v="Field Operations"/>
    <d v="1999-12-08T00:00:00"/>
    <n v="26.033333333333335"/>
    <x v="6"/>
    <s v="MA"/>
    <s v="Driver"/>
    <x v="1"/>
    <n v="27671"/>
    <x v="4"/>
    <x v="1"/>
    <s v="Needs Improvement"/>
    <n v="5"/>
  </r>
  <r>
    <n v="2927"/>
    <s v="Rubi"/>
    <s v="Sanford"/>
    <d v="2023-02-04T00:00:00"/>
    <d v="2023-07-25T00:00:00"/>
    <n v="5"/>
    <s v="Attrition"/>
    <x v="2"/>
    <s v="Thomas Williams"/>
    <s v="rubi.sanford@bilearner.com"/>
    <s v="EW"/>
    <s v="Leave of Absence"/>
    <x v="2"/>
    <x v="2"/>
    <x v="2"/>
    <x v="3"/>
    <s v="Create news use."/>
    <x v="2"/>
    <s v="General - Sga"/>
    <d v="1982-02-18T00:00:00"/>
    <n v="43.838888888888889"/>
    <x v="3"/>
    <s v="MA"/>
    <s v="Supervisor"/>
    <x v="1"/>
    <n v="53549"/>
    <x v="4"/>
    <x v="0"/>
    <s v="Exceeds"/>
    <n v="1"/>
  </r>
  <r>
    <n v="2929"/>
    <s v="Izabella"/>
    <s v="Watson"/>
    <d v="2020-08-19T00:00:00"/>
    <d v="2021-11-14T00:00:00"/>
    <n v="14"/>
    <s v="Attrition"/>
    <x v="2"/>
    <s v="Richard Reynolds"/>
    <s v="izabella.watson@bilearner.com"/>
    <s v="TNS"/>
    <s v="Voluntarily Terminated"/>
    <x v="0"/>
    <x v="0"/>
    <x v="0"/>
    <x v="3"/>
    <s v="According if detail quality difficult."/>
    <x v="2"/>
    <s v="Field Operations"/>
    <d v="1986-06-05T00:00:00"/>
    <n v="39.541666666666664"/>
    <x v="4"/>
    <s v="MA"/>
    <s v="Laborer"/>
    <x v="0"/>
    <n v="70404"/>
    <x v="1"/>
    <x v="1"/>
    <s v="Needs Improvement"/>
    <n v="2"/>
  </r>
  <r>
    <n v="2931"/>
    <s v="Halle"/>
    <s v="Chan"/>
    <d v="2020-01-29T00:00:00"/>
    <d v="2021-01-09T00:00:00"/>
    <n v="11"/>
    <s v="Attrition"/>
    <x v="1"/>
    <s v="Sarah Cortez"/>
    <s v="halle.chan@bilearner.com"/>
    <s v="MSC"/>
    <s v="Terminated for Cause"/>
    <x v="0"/>
    <x v="0"/>
    <x v="0"/>
    <x v="2"/>
    <s v="Sell first fill vote against."/>
    <x v="2"/>
    <s v="Field Operations"/>
    <d v="1969-07-11T00:00:00"/>
    <n v="56.44166666666667"/>
    <x v="5"/>
    <s v="MA"/>
    <s v="Technician"/>
    <x v="1"/>
    <n v="12946"/>
    <x v="0"/>
    <x v="3"/>
    <s v="Exceeds"/>
    <n v="2"/>
  </r>
  <r>
    <n v="2932"/>
    <s v="Braeden"/>
    <s v="Moss"/>
    <d v="2021-08-19T00:00:00"/>
    <d v="2023-05-25T00:00:00"/>
    <n v="21"/>
    <s v="Attrition"/>
    <x v="1"/>
    <s v="Lynn Beasley DVM"/>
    <s v="braeden.moss@bilearner.com"/>
    <s v="TNS"/>
    <s v="Terminated for Cause"/>
    <x v="2"/>
    <x v="2"/>
    <x v="1"/>
    <x v="0"/>
    <s v="Democrat stage daughter any own whom."/>
    <x v="2"/>
    <s v="Finance &amp; Accounting"/>
    <d v="1948-01-13T00:00:00"/>
    <n v="77.936111111111117"/>
    <x v="2"/>
    <s v="MA"/>
    <s v="Intern"/>
    <x v="1"/>
    <n v="6449"/>
    <x v="0"/>
    <x v="1"/>
    <s v="Fully Meets"/>
    <n v="4"/>
  </r>
  <r>
    <n v="2934"/>
    <s v="Triston"/>
    <s v="Ewing"/>
    <d v="2021-10-24T00:00:00"/>
    <d v="2022-08-29T00:00:00"/>
    <n v="10"/>
    <s v="Attrition"/>
    <x v="1"/>
    <s v="Diana Stewart"/>
    <s v="triston.ewing@bilearner.com"/>
    <s v="WBL"/>
    <s v="Active"/>
    <x v="1"/>
    <x v="0"/>
    <x v="0"/>
    <x v="1"/>
    <s v="Ball total direction school."/>
    <x v="2"/>
    <s v="Field Operations"/>
    <d v="1963-11-14T00:00:00"/>
    <n v="62.1"/>
    <x v="1"/>
    <s v="MA"/>
    <s v="Laborer"/>
    <x v="1"/>
    <n v="63659"/>
    <x v="2"/>
    <x v="1"/>
    <s v="Fully Meets"/>
    <n v="2"/>
  </r>
  <r>
    <n v="2935"/>
    <s v="Pablo"/>
    <s v="Yates"/>
    <d v="2020-10-03T00:00:00"/>
    <d v="2023-05-06T00:00:00"/>
    <n v="31"/>
    <s v="Attrition"/>
    <x v="1"/>
    <s v="Christopher Martin"/>
    <s v="pablo.yates@bilearner.com"/>
    <s v="NEL"/>
    <s v="Active"/>
    <x v="1"/>
    <x v="0"/>
    <x v="2"/>
    <x v="0"/>
    <s v="History record itself my customer mention tree."/>
    <x v="2"/>
    <s v="Wireline Construction"/>
    <d v="1995-12-09T00:00:00"/>
    <n v="30.030555555555555"/>
    <x v="4"/>
    <s v="MA"/>
    <s v="Groundman"/>
    <x v="1"/>
    <n v="6131"/>
    <x v="1"/>
    <x v="0"/>
    <s v="Fully Meets"/>
    <n v="5"/>
  </r>
  <r>
    <n v="2938"/>
    <s v="Paul"/>
    <s v="Steele"/>
    <d v="2023-01-08T00:00:00"/>
    <d v="2023-05-10T00:00:00"/>
    <n v="4"/>
    <s v="Attrition"/>
    <x v="1"/>
    <s v="Kenneth Powell"/>
    <s v="paul.steele@bilearner.com"/>
    <s v="CCDR"/>
    <s v="Active"/>
    <x v="0"/>
    <x v="1"/>
    <x v="1"/>
    <x v="0"/>
    <s v="Enter fear pass wish."/>
    <x v="2"/>
    <s v="Aerial"/>
    <d v="1972-12-11T00:00:00"/>
    <n v="53.024999999999999"/>
    <x v="5"/>
    <s v="MA"/>
    <s v="Lineman"/>
    <x v="1"/>
    <n v="43780"/>
    <x v="1"/>
    <x v="2"/>
    <s v="Needs Improvement"/>
    <n v="1"/>
  </r>
  <r>
    <n v="2939"/>
    <s v="Jason"/>
    <s v="Moyer"/>
    <d v="2022-07-26T00:00:00"/>
    <d v="2022-11-08T00:00:00"/>
    <n v="3"/>
    <s v="Attrition"/>
    <x v="1"/>
    <s v="Timothy Kidd"/>
    <s v="jason.moyer@bilearner.com"/>
    <s v="SVG"/>
    <s v="Active"/>
    <x v="1"/>
    <x v="0"/>
    <x v="1"/>
    <x v="1"/>
    <s v="Themselves huge Republican well feel land."/>
    <x v="2"/>
    <s v="General - Eng"/>
    <d v="1980-07-23T00:00:00"/>
    <n v="45.408333333333331"/>
    <x v="3"/>
    <s v="MA"/>
    <s v="Administrative"/>
    <x v="0"/>
    <n v="40426"/>
    <x v="0"/>
    <x v="3"/>
    <s v="Needs Improvement"/>
    <n v="2"/>
  </r>
  <r>
    <n v="2940"/>
    <s v="Larissa"/>
    <s v="Taylor"/>
    <d v="2020-08-31T00:00:00"/>
    <d v="2023-06-09T00:00:00"/>
    <n v="33"/>
    <s v="Attrition"/>
    <x v="1"/>
    <s v="Dawn Stark"/>
    <s v="larissa.taylor@bilearner.com"/>
    <s v="EW"/>
    <s v="Active"/>
    <x v="1"/>
    <x v="2"/>
    <x v="2"/>
    <x v="1"/>
    <s v="Maintain all base produce."/>
    <x v="2"/>
    <s v="Yard (Material Handling)"/>
    <d v="1972-12-05T00:00:00"/>
    <n v="53.041666666666664"/>
    <x v="5"/>
    <s v="MA"/>
    <s v="Supervisor"/>
    <x v="0"/>
    <n v="2982"/>
    <x v="4"/>
    <x v="3"/>
    <s v="Needs Improvement"/>
    <n v="5"/>
  </r>
  <r>
    <n v="2941"/>
    <s v="Aryanna"/>
    <s v="Larson"/>
    <d v="2022-11-05T00:00:00"/>
    <d v="2023-02-22T00:00:00"/>
    <n v="3"/>
    <s v="Attrition"/>
    <x v="1"/>
    <s v="Lisa Griffin"/>
    <s v="aryanna.larson@bilearner.com"/>
    <s v="MSC"/>
    <s v="Active"/>
    <x v="2"/>
    <x v="0"/>
    <x v="1"/>
    <x v="0"/>
    <s v="Least future seem head identify crime stock."/>
    <x v="2"/>
    <s v="Engineers"/>
    <d v="1994-04-26T00:00:00"/>
    <n v="31.65"/>
    <x v="4"/>
    <s v="MA"/>
    <s v="Engineer"/>
    <x v="1"/>
    <n v="16333"/>
    <x v="0"/>
    <x v="0"/>
    <s v="Needs Improvement"/>
    <n v="2"/>
  </r>
  <r>
    <n v="2942"/>
    <s v="Eliana"/>
    <s v="Hammond"/>
    <d v="2019-05-30T00:00:00"/>
    <d v="2020-01-08T00:00:00"/>
    <n v="7"/>
    <s v="Attrition"/>
    <x v="1"/>
    <s v="Susan Herrera"/>
    <s v="eliana.hammond@bilearner.com"/>
    <s v="TNS"/>
    <s v="Active"/>
    <x v="0"/>
    <x v="1"/>
    <x v="2"/>
    <x v="2"/>
    <s v="Answer today entire deep."/>
    <x v="2"/>
    <s v="General - Sga"/>
    <d v="1949-03-01T00:00:00"/>
    <n v="76.802777777777777"/>
    <x v="2"/>
    <s v="MA"/>
    <s v="Technician"/>
    <x v="0"/>
    <n v="21328"/>
    <x v="4"/>
    <x v="1"/>
    <s v="Needs Improvement"/>
    <n v="2"/>
  </r>
  <r>
    <n v="2945"/>
    <s v="Kamryn"/>
    <s v="Mckinney"/>
    <d v="2019-09-03T00:00:00"/>
    <d v="2022-03-18T00:00:00"/>
    <n v="30"/>
    <s v="Attrition"/>
    <x v="1"/>
    <s v="Emily King"/>
    <s v="kamryn.mckinney@bilearner.com"/>
    <s v="NEL"/>
    <s v="Voluntarily Terminated"/>
    <x v="0"/>
    <x v="0"/>
    <x v="0"/>
    <x v="3"/>
    <s v="Hand ready detail same seek know toward."/>
    <x v="2"/>
    <s v="Aerial"/>
    <d v="1976-08-21T00:00:00"/>
    <n v="49.330555555555556"/>
    <x v="3"/>
    <s v="MA"/>
    <s v="Foreman"/>
    <x v="1"/>
    <n v="26477"/>
    <x v="1"/>
    <x v="1"/>
    <s v="Needs Improvement"/>
    <n v="4"/>
  </r>
  <r>
    <n v="2948"/>
    <s v="Harley"/>
    <s v="Soto"/>
    <d v="2019-10-08T00:00:00"/>
    <d v="2023-06-16T00:00:00"/>
    <n v="44"/>
    <s v="Attrition"/>
    <x v="2"/>
    <s v="Aaron Erickson"/>
    <s v="harley.soto@bilearner.com"/>
    <s v="SVG"/>
    <s v="Leave of Absence"/>
    <x v="1"/>
    <x v="0"/>
    <x v="0"/>
    <x v="0"/>
    <s v="Dog together state."/>
    <x v="2"/>
    <s v="Shop (Fleet)"/>
    <d v="1999-10-29T00:00:00"/>
    <n v="26.141666666666666"/>
    <x v="6"/>
    <s v="MA"/>
    <s v="Manager"/>
    <x v="1"/>
    <n v="10150"/>
    <x v="3"/>
    <x v="3"/>
    <s v="Needs Improvement"/>
    <n v="2"/>
  </r>
  <r>
    <n v="2949"/>
    <s v="Belen"/>
    <s v="Vasquez"/>
    <d v="2021-06-03T00:00:00"/>
    <d v="2023-04-14T00:00:00"/>
    <n v="22"/>
    <s v="Attrition"/>
    <x v="2"/>
    <s v="Roy Mora"/>
    <s v="belen.vasquez@bilearner.com"/>
    <s v="EW"/>
    <s v="Leave of Absence"/>
    <x v="1"/>
    <x v="2"/>
    <x v="0"/>
    <x v="3"/>
    <s v="Single media enjoy test ask effect air."/>
    <x v="2"/>
    <s v="Splicing"/>
    <d v="1957-11-04T00:00:00"/>
    <n v="68.12777777777778"/>
    <x v="1"/>
    <s v="MA"/>
    <s v="Splicer"/>
    <x v="0"/>
    <n v="92718"/>
    <x v="0"/>
    <x v="3"/>
    <s v="Fully Meets"/>
    <n v="4"/>
  </r>
  <r>
    <n v="2950"/>
    <s v="Charlize"/>
    <s v="Rocha"/>
    <d v="2018-09-14T00:00:00"/>
    <d v="2019-01-04T00:00:00"/>
    <n v="3"/>
    <s v="Attrition"/>
    <x v="2"/>
    <s v="James Chapman"/>
    <s v="charlize.rocha@bilearner.com"/>
    <s v="MSC"/>
    <s v="Voluntarily Terminated"/>
    <x v="2"/>
    <x v="1"/>
    <x v="0"/>
    <x v="0"/>
    <s v="Past value city attorney could onto bed."/>
    <x v="2"/>
    <s v="People Services"/>
    <d v="1943-01-04T00:00:00"/>
    <n v="82.961111111111109"/>
    <x v="0"/>
    <s v="MA"/>
    <s v="Manager"/>
    <x v="0"/>
    <n v="75308"/>
    <x v="1"/>
    <x v="2"/>
    <s v="Needs Improvement"/>
    <n v="4"/>
  </r>
  <r>
    <n v="2954"/>
    <s v="Weston"/>
    <s v="Ramsey"/>
    <d v="2019-07-22T00:00:00"/>
    <d v="2021-10-18T00:00:00"/>
    <n v="26"/>
    <s v="Attrition"/>
    <x v="1"/>
    <s v="Ryan Larson"/>
    <s v="weston.ramsey@bilearner.com"/>
    <s v="WBL"/>
    <s v="Active"/>
    <x v="2"/>
    <x v="0"/>
    <x v="2"/>
    <x v="3"/>
    <s v="While still tend."/>
    <x v="2"/>
    <s v="Field Operations"/>
    <d v="1955-08-10T00:00:00"/>
    <n v="70.361111111111114"/>
    <x v="2"/>
    <s v="MA"/>
    <s v="Coordinator"/>
    <x v="0"/>
    <n v="10422"/>
    <x v="4"/>
    <x v="1"/>
    <s v="Fully Meets"/>
    <n v="2"/>
  </r>
  <r>
    <n v="2955"/>
    <s v="Adison"/>
    <s v="Ray"/>
    <d v="2020-09-21T00:00:00"/>
    <d v="2023-03-22T00:00:00"/>
    <n v="29"/>
    <s v="Attrition"/>
    <x v="1"/>
    <s v="Carly Rogers"/>
    <s v="adison.ray@bilearner.com"/>
    <s v="PYZ"/>
    <s v="Active"/>
    <x v="0"/>
    <x v="2"/>
    <x v="2"/>
    <x v="2"/>
    <s v="Loss factor protect pressure fight thank prevent."/>
    <x v="2"/>
    <s v="General - Con"/>
    <d v="1959-06-14T00:00:00"/>
    <n v="66.516666666666666"/>
    <x v="1"/>
    <s v="MA"/>
    <s v="Technician"/>
    <x v="1"/>
    <n v="17669"/>
    <x v="3"/>
    <x v="2"/>
    <s v="Fully Meets"/>
    <n v="1"/>
  </r>
  <r>
    <n v="2959"/>
    <s v="Marquis"/>
    <s v="Cardenas"/>
    <d v="2022-10-26T00:00:00"/>
    <d v="2022-11-01T00:00:00"/>
    <n v="0"/>
    <s v="Attrition"/>
    <x v="1"/>
    <s v="Mr. Justin Moore"/>
    <s v="marquis.cardenas@bilearner.com"/>
    <s v="BPC"/>
    <s v="Terminated for Cause"/>
    <x v="2"/>
    <x v="2"/>
    <x v="0"/>
    <x v="1"/>
    <s v="Account between environmental section group."/>
    <x v="2"/>
    <s v="Aerial"/>
    <d v="1942-08-30T00:00:00"/>
    <n v="83.305555555555557"/>
    <x v="0"/>
    <s v="MA"/>
    <s v="Lineman"/>
    <x v="1"/>
    <n v="1015"/>
    <x v="0"/>
    <x v="1"/>
    <s v="Fully Meets"/>
    <n v="2"/>
  </r>
  <r>
    <n v="2960"/>
    <s v="Miya"/>
    <s v="Cruz"/>
    <d v="2019-02-12T00:00:00"/>
    <d v="2023-04-17T00:00:00"/>
    <n v="50"/>
    <s v="Attrition"/>
    <x v="1"/>
    <s v="Brett Davies"/>
    <s v="miya.cruz@bilearner.com"/>
    <s v="CCDR"/>
    <s v="Active"/>
    <x v="0"/>
    <x v="1"/>
    <x v="2"/>
    <x v="1"/>
    <s v="Vote respond prove return left strategy do blue."/>
    <x v="2"/>
    <s v="General - Con"/>
    <d v="1976-09-21T00:00:00"/>
    <n v="49.24722222222222"/>
    <x v="3"/>
    <s v="MA"/>
    <s v="Technician"/>
    <x v="0"/>
    <n v="30280"/>
    <x v="1"/>
    <x v="0"/>
    <s v="Fully Meets"/>
    <n v="2"/>
  </r>
  <r>
    <n v="2961"/>
    <s v="Erin"/>
    <s v="Floyd"/>
    <d v="2022-10-19T00:00:00"/>
    <d v="2023-07-22T00:00:00"/>
    <n v="9"/>
    <s v="Attrition"/>
    <x v="1"/>
    <s v="Susan Hahn"/>
    <s v="erin.floyd@bilearner.com"/>
    <s v="SVG"/>
    <s v="Active"/>
    <x v="0"/>
    <x v="2"/>
    <x v="1"/>
    <x v="3"/>
    <s v="Production several care various seek."/>
    <x v="2"/>
    <s v="Field Operations"/>
    <d v="1977-12-20T00:00:00"/>
    <n v="48"/>
    <x v="3"/>
    <s v="MA"/>
    <s v="Laborer"/>
    <x v="0"/>
    <n v="24889"/>
    <x v="2"/>
    <x v="0"/>
    <s v="Fully Meets"/>
    <n v="2"/>
  </r>
  <r>
    <n v="2965"/>
    <s v="Manuel"/>
    <s v="Stout"/>
    <d v="2023-01-27T00:00:00"/>
    <d v="2023-05-06T00:00:00"/>
    <n v="3"/>
    <s v="Attrition"/>
    <x v="1"/>
    <s v="Gabriella Wilson"/>
    <s v="manuel.stout@bilearner.com"/>
    <s v="PYZ"/>
    <s v="Active"/>
    <x v="1"/>
    <x v="0"/>
    <x v="0"/>
    <x v="0"/>
    <s v="Why development even."/>
    <x v="2"/>
    <s v="Field Operations"/>
    <d v="1957-01-04T00:00:00"/>
    <n v="68.961111111111109"/>
    <x v="1"/>
    <s v="MA"/>
    <s v="Driller"/>
    <x v="0"/>
    <n v="90813"/>
    <x v="0"/>
    <x v="0"/>
    <s v="Fully Meets"/>
    <n v="1"/>
  </r>
  <r>
    <n v="2966"/>
    <s v="Joanna"/>
    <s v="Bradley"/>
    <d v="2020-07-03T00:00:00"/>
    <d v="2023-07-02T00:00:00"/>
    <n v="35"/>
    <s v="Attrition"/>
    <x v="1"/>
    <s v="Eric Houston"/>
    <s v="joanna.bradley@bilearner.com"/>
    <s v="WBL"/>
    <s v="Active"/>
    <x v="0"/>
    <x v="2"/>
    <x v="0"/>
    <x v="3"/>
    <s v="Practice school PM her help open tough."/>
    <x v="2"/>
    <s v="Aerial"/>
    <d v="1961-04-23T00:00:00"/>
    <n v="64.658333333333331"/>
    <x v="1"/>
    <s v="MA"/>
    <s v="Laborer"/>
    <x v="1"/>
    <n v="24429"/>
    <x v="1"/>
    <x v="0"/>
    <s v="Fully Meets"/>
    <n v="4"/>
  </r>
  <r>
    <n v="2967"/>
    <s v="Sade"/>
    <s v="Smith"/>
    <d v="2022-12-26T00:00:00"/>
    <d v="2023-06-25T00:00:00"/>
    <n v="5"/>
    <s v="Attrition"/>
    <x v="1"/>
    <s v="Paul Gonzalez"/>
    <s v="sade.smith@bilearner.com"/>
    <s v="NEL"/>
    <s v="Active"/>
    <x v="0"/>
    <x v="2"/>
    <x v="2"/>
    <x v="2"/>
    <s v="Defense Democrat threat professional month."/>
    <x v="2"/>
    <s v="Field Operations"/>
    <d v="1983-12-06T00:00:00"/>
    <n v="42.038888888888891"/>
    <x v="3"/>
    <s v="MA"/>
    <s v="Administrator"/>
    <x v="0"/>
    <n v="2130"/>
    <x v="3"/>
    <x v="2"/>
    <s v="Fully Meets"/>
    <n v="4"/>
  </r>
  <r>
    <n v="2969"/>
    <s v="Lauren"/>
    <s v="Peters"/>
    <d v="2020-09-28T00:00:00"/>
    <d v="2021-10-16T00:00:00"/>
    <n v="12"/>
    <s v="Attrition"/>
    <x v="2"/>
    <s v="Alexandra Riley"/>
    <s v="lauren.peters@bilearner.com"/>
    <s v="WBL"/>
    <s v="Voluntarily Terminated"/>
    <x v="1"/>
    <x v="2"/>
    <x v="2"/>
    <x v="3"/>
    <s v="Because country common Republican perhaps garden."/>
    <x v="2"/>
    <s v="General - Con"/>
    <d v="1987-12-28T00:00:00"/>
    <n v="37.977777777777774"/>
    <x v="4"/>
    <s v="MA"/>
    <s v="Laborer"/>
    <x v="0"/>
    <n v="1886"/>
    <x v="0"/>
    <x v="2"/>
    <s v="Fully Meets"/>
    <n v="2"/>
  </r>
  <r>
    <n v="2970"/>
    <s v="Shenice"/>
    <s v="Gold"/>
    <d v="2020-09-16T00:00:00"/>
    <d v="2021-09-10T00:00:00"/>
    <n v="11"/>
    <s v="Attrition"/>
    <x v="1"/>
    <s v="Jennifer Munoz"/>
    <s v="shenice.gold@bilearner.com"/>
    <s v="MSC"/>
    <s v="Active"/>
    <x v="0"/>
    <x v="0"/>
    <x v="0"/>
    <x v="3"/>
    <s v="Control head ground agreement check ever."/>
    <x v="2"/>
    <s v="General - Con"/>
    <d v="1982-04-30T00:00:00"/>
    <n v="43.638888888888886"/>
    <x v="3"/>
    <s v="MA"/>
    <s v="Clerk"/>
    <x v="0"/>
    <n v="2451"/>
    <x v="0"/>
    <x v="1"/>
    <s v="Fully Meets"/>
    <n v="5"/>
  </r>
  <r>
    <n v="2971"/>
    <s v="Brigit"/>
    <s v="McCarthy"/>
    <d v="2020-02-09T00:00:00"/>
    <d v="2021-03-14T00:00:00"/>
    <n v="13"/>
    <s v="Attrition"/>
    <x v="2"/>
    <s v="Ian Jenkins"/>
    <s v="brigit.mccarthy@bilearner.com"/>
    <s v="TNS"/>
    <s v="Active"/>
    <x v="1"/>
    <x v="1"/>
    <x v="0"/>
    <x v="0"/>
    <s v="Sea marriage improve."/>
    <x v="2"/>
    <s v="Aerial"/>
    <d v="1996-10-07T00:00:00"/>
    <n v="29.202777777777779"/>
    <x v="6"/>
    <s v="MA"/>
    <s v="Splicer"/>
    <x v="0"/>
    <n v="2149"/>
    <x v="1"/>
    <x v="0"/>
    <s v="Fully Meets"/>
    <n v="1"/>
  </r>
  <r>
    <n v="2975"/>
    <s v="Bradley J"/>
    <s v="Knapp"/>
    <d v="2021-04-14T00:00:00"/>
    <d v="2022-06-22T00:00:00"/>
    <n v="14"/>
    <s v="Attrition"/>
    <x v="1"/>
    <s v="Kayla Reyes"/>
    <s v="bradley j.knapp@bilearner.com"/>
    <s v="WBL"/>
    <s v="Active"/>
    <x v="0"/>
    <x v="2"/>
    <x v="0"/>
    <x v="3"/>
    <s v="Work around personal cover reflect including."/>
    <x v="2"/>
    <s v="Billable Consultants"/>
    <d v="1948-06-17T00:00:00"/>
    <n v="77.50833333333334"/>
    <x v="2"/>
    <s v="MA"/>
    <s v="Engineer"/>
    <x v="1"/>
    <n v="1721"/>
    <x v="2"/>
    <x v="2"/>
    <s v="Fully Meets"/>
    <n v="4"/>
  </r>
  <r>
    <n v="2976"/>
    <s v="Richard"/>
    <s v="Newman"/>
    <d v="2021-08-13T00:00:00"/>
    <d v="2021-10-12T00:00:00"/>
    <n v="1"/>
    <s v="Attrition"/>
    <x v="1"/>
    <s v="Jesse Bell"/>
    <s v="richard.newman@bilearner.com"/>
    <s v="TNS"/>
    <s v="Leave of Absence"/>
    <x v="0"/>
    <x v="2"/>
    <x v="0"/>
    <x v="0"/>
    <s v="Can end hear discuss."/>
    <x v="2"/>
    <s v="Field Operations"/>
    <d v="1992-01-19T00:00:00"/>
    <n v="33.919444444444444"/>
    <x v="4"/>
    <s v="MA"/>
    <s v="Laborer"/>
    <x v="1"/>
    <n v="2136"/>
    <x v="0"/>
    <x v="0"/>
    <s v="Fully Meets"/>
    <n v="1"/>
  </r>
  <r>
    <n v="2981"/>
    <s v="Caroline"/>
    <s v="Cierpiszewski"/>
    <d v="2022-07-23T00:00:00"/>
    <d v="2023-03-06T00:00:00"/>
    <n v="7"/>
    <s v="Attrition"/>
    <x v="1"/>
    <s v="Travis Andrade"/>
    <s v="caroline.cierpiszewski@bilearner.com"/>
    <s v="TNS"/>
    <s v="Active"/>
    <x v="2"/>
    <x v="0"/>
    <x v="1"/>
    <x v="3"/>
    <s v="Truth young just behind social."/>
    <x v="2"/>
    <s v="Aerial"/>
    <d v="1979-12-25T00:00:00"/>
    <n v="45.986111111111114"/>
    <x v="3"/>
    <s v="MA"/>
    <s v="Foreman"/>
    <x v="0"/>
    <n v="2044"/>
    <x v="4"/>
    <x v="3"/>
    <s v="Fully Meets"/>
    <n v="1"/>
  </r>
  <r>
    <n v="2984"/>
    <s v="Tayana"/>
    <s v="Jeannite"/>
    <d v="2020-03-28T00:00:00"/>
    <d v="2020-11-21T00:00:00"/>
    <n v="7"/>
    <s v="Attrition"/>
    <x v="2"/>
    <s v="Patricia Lowe"/>
    <s v="tayana.jeannite@bilearner.com"/>
    <s v="PYZ"/>
    <s v="Active"/>
    <x v="1"/>
    <x v="0"/>
    <x v="0"/>
    <x v="3"/>
    <s v="Skill door others out marriage cut."/>
    <x v="2"/>
    <s v="Engineers"/>
    <d v="1975-04-03T00:00:00"/>
    <n v="50.713888888888889"/>
    <x v="5"/>
    <s v="MA"/>
    <s v="Engineer"/>
    <x v="0"/>
    <n v="1821"/>
    <x v="4"/>
    <x v="0"/>
    <s v="Fully Meets"/>
    <n v="5"/>
  </r>
  <r>
    <n v="2985"/>
    <s v="Anthony"/>
    <s v="Heitzman"/>
    <d v="2019-02-05T00:00:00"/>
    <d v="2020-07-10T00:00:00"/>
    <n v="17"/>
    <s v="Attrition"/>
    <x v="1"/>
    <s v="Catherine Rodriguez"/>
    <s v="anthony.heitzman@bilearner.com"/>
    <s v="SVG"/>
    <s v="Active"/>
    <x v="1"/>
    <x v="2"/>
    <x v="2"/>
    <x v="2"/>
    <s v="During administration billion."/>
    <x v="2"/>
    <s v="General - Sga"/>
    <d v="1970-09-17T00:00:00"/>
    <n v="55.258333333333333"/>
    <x v="5"/>
    <s v="MA"/>
    <s v="Supervisor"/>
    <x v="1"/>
    <n v="2149"/>
    <x v="0"/>
    <x v="2"/>
    <s v="Fully Meets"/>
    <n v="1"/>
  </r>
  <r>
    <n v="2988"/>
    <s v="Justice"/>
    <s v="Gentry"/>
    <d v="2020-11-14T00:00:00"/>
    <d v="2023-01-15T00:00:00"/>
    <n v="26"/>
    <s v="Attrition"/>
    <x v="1"/>
    <s v="Monica Cochran"/>
    <s v="justice.gentry@bilearner.com"/>
    <s v="MSC"/>
    <s v="Active"/>
    <x v="0"/>
    <x v="2"/>
    <x v="2"/>
    <x v="1"/>
    <s v="Amount particular answer show."/>
    <x v="2"/>
    <s v="General - Con"/>
    <d v="1972-01-18T00:00:00"/>
    <n v="53.922222222222224"/>
    <x v="5"/>
    <s v="MA"/>
    <s v="Lineman"/>
    <x v="1"/>
    <n v="85255"/>
    <x v="0"/>
    <x v="2"/>
    <s v="Fully Meets"/>
    <n v="1"/>
  </r>
  <r>
    <n v="2992"/>
    <s v="Moshe"/>
    <s v="Copeland"/>
    <d v="2022-04-16T00:00:00"/>
    <d v="2023-04-20T00:00:00"/>
    <n v="12"/>
    <s v="Attrition"/>
    <x v="1"/>
    <s v="Brittney Stone"/>
    <s v="moshe.copeland@bilearner.com"/>
    <s v="NEL"/>
    <s v="Active"/>
    <x v="0"/>
    <x v="2"/>
    <x v="2"/>
    <x v="1"/>
    <s v="Example see table the."/>
    <x v="2"/>
    <s v="Field Operations"/>
    <d v="1973-10-18T00:00:00"/>
    <n v="52.172222222222224"/>
    <x v="5"/>
    <s v="MA"/>
    <s v="Laborer"/>
    <x v="0"/>
    <n v="59966"/>
    <x v="2"/>
    <x v="2"/>
    <s v="Fully Meets"/>
    <n v="4"/>
  </r>
  <r>
    <n v="2993"/>
    <s v="Harley"/>
    <s v="Nunez"/>
    <d v="2019-03-18T00:00:00"/>
    <d v="2022-11-23T00:00:00"/>
    <n v="44"/>
    <s v="Attrition"/>
    <x v="1"/>
    <s v="Pamela Suarez"/>
    <s v="harley.nunez@bilearner.com"/>
    <s v="PL"/>
    <s v="Active"/>
    <x v="0"/>
    <x v="2"/>
    <x v="1"/>
    <x v="0"/>
    <s v="Risk test morning lawyer."/>
    <x v="2"/>
    <s v="General - Con"/>
    <d v="1946-01-07T00:00:00"/>
    <n v="79.952777777777783"/>
    <x v="2"/>
    <s v="MA"/>
    <s v="Technician"/>
    <x v="1"/>
    <n v="81311"/>
    <x v="1"/>
    <x v="1"/>
    <s v="Fully Meets"/>
    <n v="4"/>
  </r>
  <r>
    <n v="2995"/>
    <s v="Ronnie"/>
    <s v="Haas"/>
    <d v="2018-09-03T00:00:00"/>
    <d v="2018-11-29T00:00:00"/>
    <n v="2"/>
    <s v="Attrition"/>
    <x v="1"/>
    <s v="Jason Huber"/>
    <s v="ronnie.haas@bilearner.com"/>
    <s v="CCDR"/>
    <s v="Active"/>
    <x v="0"/>
    <x v="2"/>
    <x v="1"/>
    <x v="1"/>
    <s v="Training party upon."/>
    <x v="2"/>
    <s v="General - Con"/>
    <d v="1954-10-17T00:00:00"/>
    <n v="71.174999999999997"/>
    <x v="2"/>
    <s v="MA"/>
    <s v="Technician"/>
    <x v="1"/>
    <n v="43823"/>
    <x v="3"/>
    <x v="3"/>
    <s v="Needs Improvement"/>
    <n v="4"/>
  </r>
  <r>
    <n v="2996"/>
    <s v="Kira"/>
    <s v="Robertson"/>
    <d v="2022-06-15T00:00:00"/>
    <d v="2022-08-16T00:00:00"/>
    <n v="2"/>
    <s v="Attrition"/>
    <x v="1"/>
    <s v="Zachary Hill"/>
    <s v="kira.robertson@bilearner.com"/>
    <s v="SVG"/>
    <s v="Active"/>
    <x v="1"/>
    <x v="0"/>
    <x v="0"/>
    <x v="0"/>
    <s v="Tv fact life everybody picture case."/>
    <x v="2"/>
    <s v="General - Con"/>
    <d v="1989-09-30T00:00:00"/>
    <n v="36.222222222222221"/>
    <x v="4"/>
    <s v="MA"/>
    <s v="Locator"/>
    <x v="0"/>
    <n v="30175"/>
    <x v="3"/>
    <x v="1"/>
    <s v="Fully Meets"/>
    <n v="4"/>
  </r>
  <r>
    <n v="2999"/>
    <s v="Travis"/>
    <s v="Cardenas"/>
    <d v="2018-10-28T00:00:00"/>
    <d v="2019-08-04T00:00:00"/>
    <n v="9"/>
    <s v="Attrition"/>
    <x v="1"/>
    <s v="Charles Brock"/>
    <s v="travis.cardenas@bilearner.com"/>
    <s v="TNS"/>
    <s v="Active"/>
    <x v="1"/>
    <x v="0"/>
    <x v="2"/>
    <x v="3"/>
    <s v="Dream return commercial. Gas will interview."/>
    <x v="2"/>
    <s v="Field Operations"/>
    <d v="1970-03-16T00:00:00"/>
    <n v="55.761111111111113"/>
    <x v="5"/>
    <s v="MA"/>
    <s v="Project Manager"/>
    <x v="1"/>
    <n v="3588"/>
    <x v="2"/>
    <x v="0"/>
    <s v="Fully Meets"/>
    <n v="2"/>
  </r>
  <r>
    <n v="3001"/>
    <s v="Trent"/>
    <s v="Sandoval"/>
    <d v="2018-09-27T00:00:00"/>
    <d v="2022-12-12T00:00:00"/>
    <n v="50"/>
    <s v="Attrition"/>
    <x v="1"/>
    <s v="Thomas Nguyen"/>
    <s v="trent.sandoval@bilearner.com"/>
    <s v="WBL"/>
    <s v="Active"/>
    <x v="0"/>
    <x v="1"/>
    <x v="2"/>
    <x v="2"/>
    <s v="Pick memory station mother process election."/>
    <x v="2"/>
    <s v="General - Con"/>
    <d v="1942-10-15T00:00:00"/>
    <n v="83.180555555555557"/>
    <x v="0"/>
    <s v="MA"/>
    <s v="Laborer"/>
    <x v="1"/>
    <n v="5140"/>
    <x v="2"/>
    <x v="1"/>
    <s v="Fully Meets"/>
    <n v="5"/>
  </r>
  <r>
    <n v="3004"/>
    <s v="Tiara"/>
    <s v="Velez"/>
    <d v="2019-08-29T00:00:00"/>
    <d v="2022-06-19T00:00:00"/>
    <n v="33"/>
    <s v="Attrition"/>
    <x v="2"/>
    <s v="Lisa Walters"/>
    <s v="tiara.velez@bilearner.com"/>
    <s v="EW"/>
    <s v="Active"/>
    <x v="0"/>
    <x v="0"/>
    <x v="1"/>
    <x v="2"/>
    <s v="Most since article thousand."/>
    <x v="2"/>
    <s v="General - Con"/>
    <d v="1996-01-24T00:00:00"/>
    <n v="29.905555555555555"/>
    <x v="6"/>
    <s v="MA"/>
    <s v="Laborer"/>
    <x v="0"/>
    <n v="77466"/>
    <x v="2"/>
    <x v="0"/>
    <s v="Fully Meets"/>
    <n v="5"/>
  </r>
  <r>
    <n v="3007"/>
    <s v="Madeline"/>
    <s v="Powell"/>
    <d v="2019-03-21T00:00:00"/>
    <d v="2022-09-25T00:00:00"/>
    <n v="42"/>
    <s v="Attrition"/>
    <x v="2"/>
    <s v="Gabriela Boyd"/>
    <s v="madeline.powell@bilearner.com"/>
    <s v="PL"/>
    <s v="Active"/>
    <x v="2"/>
    <x v="2"/>
    <x v="1"/>
    <x v="1"/>
    <s v="Stock professor pattern turn attention news."/>
    <x v="2"/>
    <s v="General - Con"/>
    <d v="1949-10-13T00:00:00"/>
    <n v="76.186111111111117"/>
    <x v="2"/>
    <s v="MA"/>
    <s v="Technician"/>
    <x v="0"/>
    <n v="22812"/>
    <x v="4"/>
    <x v="2"/>
    <s v="Fully Meets"/>
    <n v="2"/>
  </r>
  <r>
    <n v="3008"/>
    <s v="Alfred"/>
    <s v="Goodman"/>
    <d v="2020-04-03T00:00:00"/>
    <d v="2021-12-27T00:00:00"/>
    <n v="20"/>
    <s v="Attrition"/>
    <x v="2"/>
    <s v="Kevin Robertson"/>
    <s v="alfred.goodman@bilearner.com"/>
    <s v="PYZ"/>
    <s v="Active"/>
    <x v="0"/>
    <x v="2"/>
    <x v="1"/>
    <x v="0"/>
    <s v="Stuff campaign any huge you kid cup."/>
    <x v="2"/>
    <s v="General - Sga"/>
    <d v="1977-03-06T00:00:00"/>
    <n v="48.788888888888891"/>
    <x v="3"/>
    <s v="MA"/>
    <s v="Construction Manager"/>
    <x v="0"/>
    <n v="96960"/>
    <x v="4"/>
    <x v="1"/>
    <s v="Fully Meets"/>
    <n v="4"/>
  </r>
  <r>
    <n v="3009"/>
    <s v="Aracely"/>
    <s v="Kelly"/>
    <d v="2019-06-02T00:00:00"/>
    <d v="2021-07-14T00:00:00"/>
    <n v="25"/>
    <s v="Attrition"/>
    <x v="1"/>
    <s v="Tony Moyer"/>
    <s v="aracely.kelly@bilearner.com"/>
    <s v="EW"/>
    <s v="Active"/>
    <x v="2"/>
    <x v="1"/>
    <x v="2"/>
    <x v="1"/>
    <s v="Avoid so despite. Risk bill cause school off."/>
    <x v="2"/>
    <s v="Billable Consultants"/>
    <d v="1997-05-01T00:00:00"/>
    <n v="28.636111111111113"/>
    <x v="6"/>
    <s v="MA"/>
    <s v="Engineer"/>
    <x v="1"/>
    <n v="14887"/>
    <x v="1"/>
    <x v="2"/>
    <s v="Fully Meets"/>
    <n v="2"/>
  </r>
  <r>
    <n v="3010"/>
    <s v="Morgan"/>
    <s v="Velazquez"/>
    <d v="2019-05-31T00:00:00"/>
    <d v="2020-09-04T00:00:00"/>
    <n v="15"/>
    <s v="Attrition"/>
    <x v="1"/>
    <s v="Heidi Ruiz"/>
    <s v="morgan.velazquez@bilearner.com"/>
    <s v="MSC"/>
    <s v="Leave of Absence"/>
    <x v="2"/>
    <x v="1"/>
    <x v="0"/>
    <x v="2"/>
    <s v="Billion provide season another."/>
    <x v="2"/>
    <s v="General - Con"/>
    <d v="1947-03-15T00:00:00"/>
    <n v="78.763888888888886"/>
    <x v="2"/>
    <s v="MA"/>
    <s v="Flagger"/>
    <x v="1"/>
    <n v="33080"/>
    <x v="3"/>
    <x v="2"/>
    <s v="Fully Meets"/>
    <n v="1"/>
  </r>
  <r>
    <n v="3011"/>
    <s v="Isla"/>
    <s v="Becker"/>
    <d v="2020-01-06T00:00:00"/>
    <d v="2020-05-04T00:00:00"/>
    <n v="3"/>
    <s v="Attrition"/>
    <x v="1"/>
    <s v="Valerie Gallagher"/>
    <s v="isla.becker@bilearner.com"/>
    <s v="TNS"/>
    <s v="Leave of Absence"/>
    <x v="2"/>
    <x v="2"/>
    <x v="1"/>
    <x v="0"/>
    <s v="Affect organization we organization well sense."/>
    <x v="2"/>
    <s v="Engineers"/>
    <d v="1954-02-11T00:00:00"/>
    <n v="71.858333333333334"/>
    <x v="2"/>
    <s v="MA"/>
    <s v="Engineer"/>
    <x v="0"/>
    <n v="51348"/>
    <x v="0"/>
    <x v="1"/>
    <s v="Fully Meets"/>
    <n v="5"/>
  </r>
  <r>
    <n v="3012"/>
    <s v="Scott"/>
    <s v="Sanford"/>
    <d v="2018-08-19T00:00:00"/>
    <d v="2021-02-18T00:00:00"/>
    <n v="30"/>
    <s v="Attrition"/>
    <x v="1"/>
    <s v="Walter Sanchez"/>
    <s v="scott.sanford@bilearner.com"/>
    <s v="BPC"/>
    <s v="Leave of Absence"/>
    <x v="1"/>
    <x v="2"/>
    <x v="0"/>
    <x v="2"/>
    <s v="Room force them drop catch. Consumer why rock."/>
    <x v="2"/>
    <s v="General - Sga"/>
    <d v="1950-05-28T00:00:00"/>
    <n v="75.561111111111117"/>
    <x v="2"/>
    <s v="MA"/>
    <s v="Manager"/>
    <x v="0"/>
    <n v="3143"/>
    <x v="2"/>
    <x v="3"/>
    <s v="Exceeds"/>
    <n v="1"/>
  </r>
  <r>
    <n v="3014"/>
    <s v="Amelia"/>
    <s v="Gamble"/>
    <d v="2022-11-23T00:00:00"/>
    <d v="2022-12-09T00:00:00"/>
    <n v="0"/>
    <s v="Attrition"/>
    <x v="1"/>
    <s v="Danielle Long"/>
    <s v="amelia.gamble@bilearner.com"/>
    <s v="EW"/>
    <s v="Active"/>
    <x v="1"/>
    <x v="0"/>
    <x v="0"/>
    <x v="1"/>
    <s v="Bring guy religious week second technology."/>
    <x v="2"/>
    <s v="Field Operations"/>
    <d v="1967-07-17T00:00:00"/>
    <n v="58.424999999999997"/>
    <x v="5"/>
    <s v="MA"/>
    <s v="Flagger"/>
    <x v="1"/>
    <n v="81914"/>
    <x v="0"/>
    <x v="3"/>
    <s v="PIP"/>
    <n v="2"/>
  </r>
  <r>
    <n v="3017"/>
    <s v="Arjun"/>
    <s v="Gibson"/>
    <d v="2023-04-16T00:00:00"/>
    <d v="2023-08-04T00:00:00"/>
    <n v="3"/>
    <s v="Attrition"/>
    <x v="1"/>
    <s v="Douglas Washington"/>
    <s v="arjun.gibson@bilearner.com"/>
    <s v="PL"/>
    <s v="Active"/>
    <x v="0"/>
    <x v="0"/>
    <x v="1"/>
    <x v="3"/>
    <s v="Money few season own goal social."/>
    <x v="2"/>
    <s v="Field Operations"/>
    <d v="1994-12-12T00:00:00"/>
    <n v="31.022222222222222"/>
    <x v="4"/>
    <s v="MA"/>
    <s v="Laborer"/>
    <x v="0"/>
    <n v="89360"/>
    <x v="3"/>
    <x v="0"/>
    <s v="PIP"/>
    <n v="5"/>
  </r>
  <r>
    <n v="3018"/>
    <s v="Alaina"/>
    <s v="Jenkins"/>
    <d v="2020-10-10T00:00:00"/>
    <d v="2023-06-23T00:00:00"/>
    <n v="32"/>
    <s v="Attrition"/>
    <x v="1"/>
    <s v="John Jordan"/>
    <s v="alaina.jenkins@bilearner.com"/>
    <s v="PYZ"/>
    <s v="Active"/>
    <x v="1"/>
    <x v="1"/>
    <x v="2"/>
    <x v="2"/>
    <s v="Thank person level north none analysis its."/>
    <x v="2"/>
    <s v="Project Management - Con"/>
    <d v="1974-06-13T00:00:00"/>
    <n v="51.519444444444446"/>
    <x v="5"/>
    <s v="MA"/>
    <s v="Manager"/>
    <x v="0"/>
    <n v="77355"/>
    <x v="4"/>
    <x v="1"/>
    <s v="PIP"/>
    <n v="2"/>
  </r>
  <r>
    <n v="3019"/>
    <s v="Elyse"/>
    <s v="Morrow"/>
    <d v="2022-04-15T00:00:00"/>
    <d v="2023-07-04T00:00:00"/>
    <n v="14"/>
    <s v="Attrition"/>
    <x v="1"/>
    <s v="Thomas Humphrey"/>
    <s v="elyse.morrow@bilearner.com"/>
    <s v="SVG"/>
    <s v="Active"/>
    <x v="1"/>
    <x v="0"/>
    <x v="1"/>
    <x v="3"/>
    <s v="Create budget ground foot action note may."/>
    <x v="2"/>
    <s v="Finance &amp; Accounting"/>
    <d v="1979-09-21T00:00:00"/>
    <n v="46.24722222222222"/>
    <x v="3"/>
    <s v="MA"/>
    <s v="Administrative"/>
    <x v="0"/>
    <n v="26467"/>
    <x v="2"/>
    <x v="2"/>
    <s v="PIP"/>
    <n v="2"/>
  </r>
  <r>
    <n v="3022"/>
    <s v="Leonel"/>
    <s v="Chang"/>
    <d v="2018-10-10T00:00:00"/>
    <d v="2020-05-17T00:00:00"/>
    <n v="19"/>
    <s v="Attrition"/>
    <x v="1"/>
    <s v="Miguel Rodgers"/>
    <s v="leonel.chang@bilearner.com"/>
    <s v="BPC"/>
    <s v="Active"/>
    <x v="0"/>
    <x v="1"/>
    <x v="1"/>
    <x v="2"/>
    <s v="In business challenge rock environment."/>
    <x v="2"/>
    <s v="Splicing"/>
    <d v="1976-07-16T00:00:00"/>
    <n v="49.427777777777777"/>
    <x v="3"/>
    <s v="MA"/>
    <s v="Laborer"/>
    <x v="1"/>
    <n v="23955"/>
    <x v="3"/>
    <x v="2"/>
    <s v="PIP"/>
    <n v="1"/>
  </r>
  <r>
    <n v="3023"/>
    <s v="Marshall"/>
    <s v="Lucas"/>
    <d v="2019-01-15T00:00:00"/>
    <d v="2021-04-03T00:00:00"/>
    <n v="26"/>
    <s v="Attrition"/>
    <x v="2"/>
    <s v="Grant Brooks"/>
    <s v="marshall.lucas@bilearner.com"/>
    <s v="TNS"/>
    <s v="Voluntarily Terminated"/>
    <x v="1"/>
    <x v="0"/>
    <x v="2"/>
    <x v="2"/>
    <s v="Personal themselves institution record."/>
    <x v="2"/>
    <s v="General - Con"/>
    <d v="1958-01-30T00:00:00"/>
    <n v="67.888888888888886"/>
    <x v="1"/>
    <s v="MA"/>
    <s v="Technician"/>
    <x v="0"/>
    <n v="46410"/>
    <x v="4"/>
    <x v="1"/>
    <s v="PIP"/>
    <n v="2"/>
  </r>
  <r>
    <n v="3027"/>
    <s v="Alan"/>
    <s v="Woods"/>
    <d v="2023-05-27T00:00:00"/>
    <d v="2023-07-28T00:00:00"/>
    <n v="2"/>
    <s v="Attrition"/>
    <x v="2"/>
    <s v="Erin George"/>
    <s v="alan.woods@bilearner.com"/>
    <s v="MSC"/>
    <s v="Active"/>
    <x v="2"/>
    <x v="2"/>
    <x v="1"/>
    <x v="3"/>
    <s v="Me who grow similar realize."/>
    <x v="2"/>
    <s v="General - Eng"/>
    <d v="1943-05-08T00:00:00"/>
    <n v="82.61666666666666"/>
    <x v="0"/>
    <s v="MA"/>
    <s v="Administrative"/>
    <x v="0"/>
    <n v="7984"/>
    <x v="1"/>
    <x v="3"/>
    <s v="Fully Meets"/>
    <n v="5"/>
  </r>
  <r>
    <n v="3028"/>
    <s v="Teagan"/>
    <s v="Phelps"/>
    <d v="2018-08-10T00:00:00"/>
    <d v="2021-07-25T00:00:00"/>
    <n v="35"/>
    <s v="Attrition"/>
    <x v="2"/>
    <s v="Brian Green"/>
    <s v="teagan.phelps@bilearner.com"/>
    <s v="NEL"/>
    <s v="Voluntarily Terminated"/>
    <x v="1"/>
    <x v="0"/>
    <x v="0"/>
    <x v="1"/>
    <s v="Whether give voice pull make."/>
    <x v="2"/>
    <s v="Engineers"/>
    <d v="2000-05-02T00:00:00"/>
    <n v="25.633333333333333"/>
    <x v="6"/>
    <s v="MA"/>
    <s v="Engineer"/>
    <x v="0"/>
    <n v="32254"/>
    <x v="2"/>
    <x v="2"/>
    <s v="Fully Meets"/>
    <n v="2"/>
  </r>
  <r>
    <n v="3029"/>
    <s v="Malachi"/>
    <s v="Burnett"/>
    <d v="2021-10-24T00:00:00"/>
    <d v="2023-02-03T00:00:00"/>
    <n v="15"/>
    <s v="Attrition"/>
    <x v="2"/>
    <s v="Tommy Lee"/>
    <s v="malachi.burnett@bilearner.com"/>
    <s v="PL"/>
    <s v="Active"/>
    <x v="1"/>
    <x v="1"/>
    <x v="1"/>
    <x v="3"/>
    <s v="Fire necessary sing first traditional."/>
    <x v="2"/>
    <s v="Finance &amp; Accounting"/>
    <d v="1959-06-14T00:00:00"/>
    <n v="66.516666666666666"/>
    <x v="1"/>
    <s v="MA"/>
    <s v="Clerk"/>
    <x v="0"/>
    <n v="5819"/>
    <x v="2"/>
    <x v="1"/>
    <s v="Fully Meets"/>
    <n v="4"/>
  </r>
  <r>
    <n v="3030"/>
    <s v="Kadin"/>
    <s v="Mcdowell"/>
    <d v="2022-07-05T00:00:00"/>
    <d v="2023-01-03T00:00:00"/>
    <n v="5"/>
    <s v="Attrition"/>
    <x v="2"/>
    <s v="Kevin Davis"/>
    <s v="kadin.mcdowell@bilearner.com"/>
    <s v="PYZ"/>
    <s v="Active"/>
    <x v="0"/>
    <x v="1"/>
    <x v="2"/>
    <x v="3"/>
    <s v="Left she before though finally."/>
    <x v="2"/>
    <s v="Wireline Construction"/>
    <d v="1953-08-10T00:00:00"/>
    <n v="72.361111111111114"/>
    <x v="2"/>
    <s v="MA"/>
    <s v="Laborer"/>
    <x v="0"/>
    <n v="51064"/>
    <x v="1"/>
    <x v="3"/>
    <s v="Fully Meets"/>
    <n v="1"/>
  </r>
  <r>
    <n v="3031"/>
    <s v="Reed"/>
    <s v="Brandt"/>
    <d v="2022-01-22T00:00:00"/>
    <d v="2023-03-03T00:00:00"/>
    <n v="13"/>
    <s v="Attrition"/>
    <x v="1"/>
    <s v="Jamie Anderson"/>
    <s v="reed.brandt@bilearner.com"/>
    <s v="SVG"/>
    <s v="Active"/>
    <x v="1"/>
    <x v="0"/>
    <x v="0"/>
    <x v="1"/>
    <s v="Enough final gun case."/>
    <x v="2"/>
    <s v="Project Management - Con"/>
    <d v="1960-07-13T00:00:00"/>
    <n v="65.436111111111117"/>
    <x v="1"/>
    <s v="MA"/>
    <s v="Supervisor"/>
    <x v="1"/>
    <n v="88435"/>
    <x v="2"/>
    <x v="2"/>
    <s v="Fully Meets"/>
    <n v="1"/>
  </r>
  <r>
    <n v="3032"/>
    <s v="Cristofer"/>
    <s v="Schwartz"/>
    <d v="2023-03-27T00:00:00"/>
    <d v="2023-07-23T00:00:00"/>
    <n v="3"/>
    <s v="Attrition"/>
    <x v="1"/>
    <s v="Maria Hall"/>
    <s v="cristofer.schwartz@bilearner.com"/>
    <s v="EW"/>
    <s v="Leave of Absence"/>
    <x v="2"/>
    <x v="2"/>
    <x v="1"/>
    <x v="3"/>
    <s v="Market effect Mrs owner."/>
    <x v="2"/>
    <s v="General - Con"/>
    <d v="1941-11-10T00:00:00"/>
    <n v="84.111111111111114"/>
    <x v="0"/>
    <s v="MA"/>
    <s v="Supervisor"/>
    <x v="1"/>
    <n v="48042"/>
    <x v="2"/>
    <x v="2"/>
    <s v="Fully Meets"/>
    <n v="2"/>
  </r>
  <r>
    <n v="3033"/>
    <s v="Jaelynn"/>
    <s v="Salazar"/>
    <d v="2019-08-26T00:00:00"/>
    <d v="2022-03-09T00:00:00"/>
    <n v="30"/>
    <s v="Attrition"/>
    <x v="1"/>
    <s v="Bryan Clark"/>
    <s v="jaelynn.salazar@bilearner.com"/>
    <s v="MSC"/>
    <s v="Leave of Absence"/>
    <x v="1"/>
    <x v="1"/>
    <x v="2"/>
    <x v="3"/>
    <s v="Stay word behavior financial."/>
    <x v="2"/>
    <s v="Engineers"/>
    <d v="1946-03-17T00:00:00"/>
    <n v="79.75833333333334"/>
    <x v="2"/>
    <s v="MA"/>
    <s v="Field Project Manager"/>
    <x v="1"/>
    <n v="54212"/>
    <x v="1"/>
    <x v="0"/>
    <s v="Fully Meets"/>
    <n v="2"/>
  </r>
  <r>
    <n v="3038"/>
    <s v="Heidi"/>
    <s v="Manning"/>
    <d v="2020-11-11T00:00:00"/>
    <d v="2021-04-28T00:00:00"/>
    <n v="5"/>
    <s v="Attrition"/>
    <x v="1"/>
    <s v="David Stark"/>
    <s v="heidi.manning@bilearner.com"/>
    <s v="PL"/>
    <s v="Active"/>
    <x v="2"/>
    <x v="0"/>
    <x v="0"/>
    <x v="0"/>
    <s v="Enough note majority positive catch trip."/>
    <x v="2"/>
    <s v="Field Operations"/>
    <d v="1955-08-20T00:00:00"/>
    <n v="70.333333333333329"/>
    <x v="2"/>
    <s v="MA"/>
    <s v="Laborer"/>
    <x v="1"/>
    <n v="76217"/>
    <x v="1"/>
    <x v="0"/>
    <s v="Fully Meets"/>
    <n v="2"/>
  </r>
  <r>
    <n v="3042"/>
    <s v="Deven"/>
    <s v="Gillespie"/>
    <d v="2023-06-09T00:00:00"/>
    <d v="2023-07-12T00:00:00"/>
    <n v="1"/>
    <s v="Attrition"/>
    <x v="1"/>
    <s v="Alisha Ramirez"/>
    <s v="deven.gillespie@bilearner.com"/>
    <s v="EW"/>
    <s v="Active"/>
    <x v="1"/>
    <x v="0"/>
    <x v="0"/>
    <x v="1"/>
    <s v="Man fall nature back church."/>
    <x v="2"/>
    <s v="Fielders"/>
    <d v="1961-06-24T00:00:00"/>
    <n v="64.488888888888894"/>
    <x v="1"/>
    <s v="MA"/>
    <s v="Engineer"/>
    <x v="0"/>
    <n v="44194"/>
    <x v="1"/>
    <x v="1"/>
    <s v="Exceeds"/>
    <n v="4"/>
  </r>
  <r>
    <n v="3044"/>
    <s v="Cullen"/>
    <s v="Ruiz"/>
    <d v="2020-08-26T00:00:00"/>
    <d v="2020-12-30T00:00:00"/>
    <n v="4"/>
    <s v="Attrition"/>
    <x v="1"/>
    <s v="Charles Dean"/>
    <s v="cullen.ruiz@bilearner.com"/>
    <s v="TNS"/>
    <s v="Active"/>
    <x v="1"/>
    <x v="0"/>
    <x v="2"/>
    <x v="2"/>
    <s v="Structure play my piece partner them."/>
    <x v="2"/>
    <s v="General - Con"/>
    <d v="1966-02-27T00:00:00"/>
    <n v="59.81388888888889"/>
    <x v="5"/>
    <s v="MA"/>
    <s v="Laborer"/>
    <x v="1"/>
    <n v="16165"/>
    <x v="1"/>
    <x v="3"/>
    <s v="Exceeds"/>
    <n v="2"/>
  </r>
  <r>
    <n v="3046"/>
    <s v="Claudia"/>
    <s v="Melton"/>
    <d v="2023-06-02T00:00:00"/>
    <d v="2023-07-09T00:00:00"/>
    <n v="1"/>
    <s v="Attrition"/>
    <x v="2"/>
    <s v="Anna Davidson"/>
    <s v="claudia.melton@bilearner.com"/>
    <s v="TNS"/>
    <s v="Voluntarily Terminated"/>
    <x v="2"/>
    <x v="2"/>
    <x v="1"/>
    <x v="1"/>
    <s v="Organization north interview simply return."/>
    <x v="2"/>
    <s v="Wireline Construction"/>
    <d v="1983-06-05T00:00:00"/>
    <n v="42.541666666666664"/>
    <x v="3"/>
    <s v="MA"/>
    <s v="Supervisor"/>
    <x v="0"/>
    <n v="85307"/>
    <x v="3"/>
    <x v="3"/>
    <s v="Exceeds"/>
    <n v="4"/>
  </r>
  <r>
    <n v="3049"/>
    <s v="Carlie"/>
    <s v="Wagner"/>
    <d v="2023-07-02T00:00:00"/>
    <d v="2023-07-25T00:00:00"/>
    <n v="0"/>
    <s v="Attrition"/>
    <x v="2"/>
    <s v="Joshua Diaz"/>
    <s v="carlie.wagner@bilearner.com"/>
    <s v="NEL"/>
    <s v="Active"/>
    <x v="2"/>
    <x v="2"/>
    <x v="0"/>
    <x v="0"/>
    <s v="Congress foot television team."/>
    <x v="2"/>
    <s v="General - Con"/>
    <d v="1948-05-12T00:00:00"/>
    <n v="77.605555555555554"/>
    <x v="2"/>
    <s v="MA"/>
    <s v="Laborer"/>
    <x v="0"/>
    <n v="96062"/>
    <x v="2"/>
    <x v="2"/>
    <s v="Fully Meets"/>
    <n v="4"/>
  </r>
  <r>
    <n v="3051"/>
    <s v="Briley"/>
    <s v="Huerta"/>
    <d v="2021-08-27T00:00:00"/>
    <d v="2022-05-01T00:00:00"/>
    <n v="8"/>
    <s v="Attrition"/>
    <x v="2"/>
    <s v="Alex Holt"/>
    <s v="briley.huerta@bilearner.com"/>
    <s v="BPC"/>
    <s v="Voluntarily Terminated"/>
    <x v="1"/>
    <x v="0"/>
    <x v="0"/>
    <x v="3"/>
    <s v="Onto site natural situation wear."/>
    <x v="2"/>
    <s v="Underground"/>
    <d v="1972-02-13T00:00:00"/>
    <n v="53.852777777777774"/>
    <x v="5"/>
    <s v="MA"/>
    <s v="Lineman"/>
    <x v="0"/>
    <n v="96336"/>
    <x v="2"/>
    <x v="1"/>
    <s v="Fully Meets"/>
    <n v="5"/>
  </r>
  <r>
    <n v="3052"/>
    <s v="Ean"/>
    <s v="Barajas"/>
    <d v="2020-01-25T00:00:00"/>
    <d v="2023-02-05T00:00:00"/>
    <n v="36"/>
    <s v="Attrition"/>
    <x v="2"/>
    <s v="Ralph Delgado"/>
    <s v="ean.barajas@bilearner.com"/>
    <s v="CCDR"/>
    <s v="Active"/>
    <x v="0"/>
    <x v="2"/>
    <x v="1"/>
    <x v="0"/>
    <s v="Than me read environment hour goal memory."/>
    <x v="2"/>
    <s v="General - Sga"/>
    <d v="1948-06-09T00:00:00"/>
    <n v="77.530555555555551"/>
    <x v="2"/>
    <s v="MA"/>
    <s v="Project Coordinator"/>
    <x v="0"/>
    <n v="60154"/>
    <x v="1"/>
    <x v="3"/>
    <s v="Fully Meets"/>
    <n v="5"/>
  </r>
  <r>
    <n v="3053"/>
    <s v="Dayana"/>
    <s v="Gregory"/>
    <d v="2020-03-26T00:00:00"/>
    <d v="2021-10-08T00:00:00"/>
    <n v="18"/>
    <s v="Attrition"/>
    <x v="2"/>
    <s v="Rodney Burch"/>
    <s v="dayana.gregory@bilearner.com"/>
    <s v="SVG"/>
    <s v="Active"/>
    <x v="2"/>
    <x v="2"/>
    <x v="1"/>
    <x v="1"/>
    <s v="Chance summer fear usually."/>
    <x v="2"/>
    <s v="General - Con"/>
    <d v="1958-01-04T00:00:00"/>
    <n v="67.961111111111109"/>
    <x v="1"/>
    <s v="MA"/>
    <s v="Lineman"/>
    <x v="0"/>
    <n v="34734"/>
    <x v="2"/>
    <x v="1"/>
    <s v="Fully Meets"/>
    <n v="2"/>
  </r>
  <r>
    <n v="3055"/>
    <s v="Matthias"/>
    <s v="Simon"/>
    <d v="2020-12-27T00:00:00"/>
    <d v="2021-12-07T00:00:00"/>
    <n v="11"/>
    <s v="Attrition"/>
    <x v="1"/>
    <s v="Anthony Guerrero"/>
    <s v="matthias.simon@bilearner.com"/>
    <s v="EW"/>
    <s v="Leave of Absence"/>
    <x v="2"/>
    <x v="2"/>
    <x v="2"/>
    <x v="2"/>
    <s v="Politics plant at far trade sense."/>
    <x v="2"/>
    <s v="Field Operations"/>
    <d v="1987-11-04T00:00:00"/>
    <n v="38.12777777777778"/>
    <x v="4"/>
    <s v="MA"/>
    <s v="Technician"/>
    <x v="1"/>
    <n v="83604"/>
    <x v="3"/>
    <x v="0"/>
    <s v="Fully Meets"/>
    <n v="2"/>
  </r>
  <r>
    <n v="3057"/>
    <s v="Bridger"/>
    <s v="Duran"/>
    <d v="2022-11-09T00:00:00"/>
    <d v="2023-07-09T00:00:00"/>
    <n v="7"/>
    <s v="Attrition"/>
    <x v="1"/>
    <s v="Richard Contreras"/>
    <s v="bridger.duran@bilearner.com"/>
    <s v="TNS"/>
    <s v="Leave of Absence"/>
    <x v="0"/>
    <x v="2"/>
    <x v="0"/>
    <x v="2"/>
    <s v="Social operation specific personal matter beyond."/>
    <x v="2"/>
    <s v="General - Con"/>
    <d v="1988-02-01T00:00:00"/>
    <n v="37.886111111111113"/>
    <x v="4"/>
    <s v="MA"/>
    <s v="Laborer"/>
    <x v="0"/>
    <n v="58387"/>
    <x v="4"/>
    <x v="0"/>
    <s v="Fully Meets"/>
    <n v="4"/>
  </r>
  <r>
    <n v="3058"/>
    <s v="Amirah"/>
    <s v="Cline"/>
    <d v="2019-02-11T00:00:00"/>
    <d v="2020-07-30T00:00:00"/>
    <n v="17"/>
    <s v="Attrition"/>
    <x v="1"/>
    <s v="Shelia Goodwin"/>
    <s v="amirah.cline@bilearner.com"/>
    <s v="PYZ"/>
    <s v="Leave of Absence"/>
    <x v="2"/>
    <x v="2"/>
    <x v="0"/>
    <x v="0"/>
    <s v="Loss sense above charge part describe."/>
    <x v="2"/>
    <s v="Yard (Material Handling)"/>
    <d v="1965-08-19T00:00:00"/>
    <n v="60.336111111111109"/>
    <x v="1"/>
    <s v="MA"/>
    <s v="Coordinator"/>
    <x v="1"/>
    <n v="93290"/>
    <x v="2"/>
    <x v="0"/>
    <s v="Fully Meets"/>
    <n v="1"/>
  </r>
  <r>
    <n v="3061"/>
    <s v="Kaylynn"/>
    <s v="Odom"/>
    <d v="2023-01-03T00:00:00"/>
    <d v="2023-08-05T00:00:00"/>
    <n v="7"/>
    <s v="Attrition"/>
    <x v="1"/>
    <s v="Brandon Hernandez"/>
    <s v="kaylynn.odom@bilearner.com"/>
    <s v="PL"/>
    <s v="Active"/>
    <x v="2"/>
    <x v="1"/>
    <x v="1"/>
    <x v="1"/>
    <s v="Sister thought loss hotel eight realize."/>
    <x v="2"/>
    <s v="Wireline Construction"/>
    <d v="1956-09-26T00:00:00"/>
    <n v="69.233333333333334"/>
    <x v="1"/>
    <s v="MA"/>
    <s v="Foreman"/>
    <x v="1"/>
    <n v="51434"/>
    <x v="3"/>
    <x v="2"/>
    <s v="Fully Meets"/>
    <n v="4"/>
  </r>
  <r>
    <n v="3063"/>
    <s v="Patience"/>
    <s v="Henry"/>
    <d v="2021-12-22T00:00:00"/>
    <d v="2023-08-03T00:00:00"/>
    <n v="19"/>
    <s v="Attrition"/>
    <x v="1"/>
    <s v="Deborah Diaz"/>
    <s v="patience.henry@bilearner.com"/>
    <s v="CCDR"/>
    <s v="Active"/>
    <x v="1"/>
    <x v="0"/>
    <x v="2"/>
    <x v="3"/>
    <s v="Much try remember natural."/>
    <x v="2"/>
    <s v="Field Operations"/>
    <d v="1983-10-21T00:00:00"/>
    <n v="42.163888888888891"/>
    <x v="3"/>
    <s v="MA"/>
    <s v="Supervisor"/>
    <x v="0"/>
    <n v="46847"/>
    <x v="3"/>
    <x v="1"/>
    <s v="Fully Meets"/>
    <n v="5"/>
  </r>
  <r>
    <n v="3065"/>
    <s v="Anna"/>
    <s v="Salazar"/>
    <d v="2021-04-21T00:00:00"/>
    <d v="2021-09-21T00:00:00"/>
    <n v="5"/>
    <s v="Attrition"/>
    <x v="1"/>
    <s v="Thomas Jackson"/>
    <s v="anna.salazar@bilearner.com"/>
    <s v="EW"/>
    <s v="Active"/>
    <x v="2"/>
    <x v="2"/>
    <x v="0"/>
    <x v="1"/>
    <s v="Scientist up policy save I."/>
    <x v="2"/>
    <s v="Field Operations"/>
    <d v="1976-10-07T00:00:00"/>
    <n v="49.202777777777776"/>
    <x v="3"/>
    <s v="MA"/>
    <s v="Tower Hand"/>
    <x v="0"/>
    <n v="15364"/>
    <x v="4"/>
    <x v="0"/>
    <s v="Fully Meets"/>
    <n v="4"/>
  </r>
  <r>
    <n v="3066"/>
    <s v="Vicente"/>
    <s v="Davis"/>
    <d v="2022-07-28T00:00:00"/>
    <d v="2022-10-20T00:00:00"/>
    <n v="2"/>
    <s v="Attrition"/>
    <x v="1"/>
    <s v="Jamie Pope"/>
    <s v="vicente.davis@bilearner.com"/>
    <s v="MSC"/>
    <s v="Active"/>
    <x v="0"/>
    <x v="0"/>
    <x v="1"/>
    <x v="2"/>
    <s v="Purpose feel summer nature small choose can."/>
    <x v="2"/>
    <s v="Field Operations"/>
    <d v="1967-04-12T00:00:00"/>
    <n v="58.68888888888889"/>
    <x v="5"/>
    <s v="MA"/>
    <s v="Operator"/>
    <x v="1"/>
    <n v="2005"/>
    <x v="0"/>
    <x v="0"/>
    <s v="Fully Meets"/>
    <n v="1"/>
  </r>
  <r>
    <n v="3068"/>
    <s v="Alana"/>
    <s v="Nunez"/>
    <d v="2022-05-22T00:00:00"/>
    <d v="2022-12-08T00:00:00"/>
    <n v="6"/>
    <s v="Attrition"/>
    <x v="1"/>
    <s v="Rose Johnson"/>
    <s v="alana.nunez@bilearner.com"/>
    <s v="PYZ"/>
    <s v="Terminated for Cause"/>
    <x v="0"/>
    <x v="2"/>
    <x v="0"/>
    <x v="1"/>
    <s v="Seat type month."/>
    <x v="2"/>
    <s v="Finance &amp; Accounting"/>
    <d v="1947-05-02T00:00:00"/>
    <n v="78.63333333333334"/>
    <x v="2"/>
    <s v="MA"/>
    <s v="Assistant"/>
    <x v="1"/>
    <n v="21620"/>
    <x v="2"/>
    <x v="3"/>
    <s v="Fully Meets"/>
    <n v="5"/>
  </r>
  <r>
    <n v="3069"/>
    <s v="Jaylen"/>
    <s v="Donaldson"/>
    <d v="2019-10-19T00:00:00"/>
    <d v="2021-12-03T00:00:00"/>
    <n v="25"/>
    <s v="Attrition"/>
    <x v="2"/>
    <s v="David Hicks"/>
    <s v="jaylen.donaldson@bilearner.com"/>
    <s v="WBL"/>
    <s v="Active"/>
    <x v="0"/>
    <x v="2"/>
    <x v="0"/>
    <x v="0"/>
    <s v="Determine building society soldier."/>
    <x v="2"/>
    <s v="General - Con"/>
    <d v="1999-02-14T00:00:00"/>
    <n v="26.85"/>
    <x v="6"/>
    <s v="MA"/>
    <s v="Clerk"/>
    <x v="0"/>
    <n v="92533"/>
    <x v="1"/>
    <x v="2"/>
    <s v="Fully Meets"/>
    <n v="4"/>
  </r>
  <r>
    <n v="3070"/>
    <s v="Malakai"/>
    <s v="Shelton"/>
    <d v="2019-12-25T00:00:00"/>
    <d v="2021-07-24T00:00:00"/>
    <n v="18"/>
    <s v="Attrition"/>
    <x v="2"/>
    <s v="Geoffrey Curtis"/>
    <s v="malakai.shelton@bilearner.com"/>
    <s v="BPC"/>
    <s v="Active"/>
    <x v="0"/>
    <x v="1"/>
    <x v="0"/>
    <x v="0"/>
    <s v="Television new fire board need list admit."/>
    <x v="2"/>
    <s v="Wireline Construction"/>
    <d v="1972-05-05T00:00:00"/>
    <n v="53.625"/>
    <x v="5"/>
    <s v="MA"/>
    <s v="Laborer"/>
    <x v="0"/>
    <n v="7528"/>
    <x v="1"/>
    <x v="0"/>
    <s v="Fully Meets"/>
    <n v="1"/>
  </r>
  <r>
    <n v="3071"/>
    <s v="Erick"/>
    <s v="Wood"/>
    <d v="2022-11-04T00:00:00"/>
    <d v="2022-11-26T00:00:00"/>
    <n v="0"/>
    <s v="Attrition"/>
    <x v="2"/>
    <s v="Holly Miller"/>
    <s v="erick.wood@bilearner.com"/>
    <s v="CCDR"/>
    <s v="Active"/>
    <x v="0"/>
    <x v="0"/>
    <x v="2"/>
    <x v="3"/>
    <s v="Former think again effort."/>
    <x v="2"/>
    <s v="General - Con"/>
    <d v="1956-01-26T00:00:00"/>
    <n v="69.900000000000006"/>
    <x v="1"/>
    <s v="MA"/>
    <s v="Lineman"/>
    <x v="0"/>
    <n v="34566"/>
    <x v="4"/>
    <x v="2"/>
    <s v="Fully Meets"/>
    <n v="2"/>
  </r>
  <r>
    <n v="3072"/>
    <s v="Daniel"/>
    <s v="Frye"/>
    <d v="2023-04-26T00:00:00"/>
    <d v="2023-05-30T00:00:00"/>
    <n v="1"/>
    <s v="Attrition"/>
    <x v="2"/>
    <s v="Ronald Shepherd DDS"/>
    <s v="daniel.frye@bilearner.com"/>
    <s v="EW"/>
    <s v="Active"/>
    <x v="0"/>
    <x v="0"/>
    <x v="2"/>
    <x v="0"/>
    <s v="Future piece pull art."/>
    <x v="2"/>
    <s v="Wireless"/>
    <d v="1986-02-15T00:00:00"/>
    <n v="39.847222222222221"/>
    <x v="4"/>
    <s v="MA"/>
    <s v="Foreman"/>
    <x v="0"/>
    <n v="48363"/>
    <x v="2"/>
    <x v="0"/>
    <s v="Fully Meets"/>
    <n v="1"/>
  </r>
  <r>
    <n v="3073"/>
    <s v="Jayvon"/>
    <s v="Simpson"/>
    <d v="2022-10-26T00:00:00"/>
    <d v="2023-05-16T00:00:00"/>
    <n v="6"/>
    <s v="Attrition"/>
    <x v="2"/>
    <s v="Jeremy Ray"/>
    <s v="jayvon.simpson@bilearner.com"/>
    <s v="MSC"/>
    <s v="Voluntarily Terminated"/>
    <x v="1"/>
    <x v="2"/>
    <x v="2"/>
    <x v="2"/>
    <s v="Guy beat specific act as ability speak."/>
    <x v="2"/>
    <s v="General - Con"/>
    <d v="1987-04-26T00:00:00"/>
    <n v="38.65"/>
    <x v="4"/>
    <s v="MA"/>
    <s v="Laborer"/>
    <x v="0"/>
    <n v="27147"/>
    <x v="4"/>
    <x v="3"/>
    <s v="Fully Meets"/>
    <n v="4"/>
  </r>
  <r>
    <n v="3074"/>
    <s v="Bryant"/>
    <s v="Singleton"/>
    <d v="2020-07-14T00:00:00"/>
    <d v="2022-06-27T00:00:00"/>
    <n v="23"/>
    <s v="Attrition"/>
    <x v="2"/>
    <s v="Barbara Clark"/>
    <s v="bryant.singleton@bilearner.com"/>
    <s v="NEL"/>
    <s v="Voluntarily Terminated"/>
    <x v="1"/>
    <x v="2"/>
    <x v="1"/>
    <x v="1"/>
    <s v="Free town various cup. Animal may team hit."/>
    <x v="2"/>
    <s v="Splicing"/>
    <d v="1963-10-04T00:00:00"/>
    <n v="62.211111111111109"/>
    <x v="1"/>
    <s v="MA"/>
    <s v="Splicer"/>
    <x v="0"/>
    <n v="79280"/>
    <x v="0"/>
    <x v="3"/>
    <s v="Fully Meets"/>
    <n v="1"/>
  </r>
  <r>
    <n v="3077"/>
    <s v="Asher"/>
    <s v="Miles"/>
    <d v="2022-09-17T00:00:00"/>
    <d v="2023-06-12T00:00:00"/>
    <n v="8"/>
    <s v="Attrition"/>
    <x v="1"/>
    <s v="Audrey Hamilton"/>
    <s v="asher.miles@bilearner.com"/>
    <s v="CCDR"/>
    <s v="Active"/>
    <x v="1"/>
    <x v="2"/>
    <x v="0"/>
    <x v="0"/>
    <s v="Describe hospital executive top sing."/>
    <x v="2"/>
    <s v="General - Con"/>
    <d v="1958-08-16T00:00:00"/>
    <n v="67.344444444444449"/>
    <x v="1"/>
    <s v="MA"/>
    <s v="Clerk"/>
    <x v="1"/>
    <n v="16185"/>
    <x v="0"/>
    <x v="2"/>
    <s v="Fully Meets"/>
    <n v="1"/>
  </r>
  <r>
    <n v="3078"/>
    <s v="Makaila"/>
    <s v="Baxter"/>
    <d v="2021-01-08T00:00:00"/>
    <d v="2023-04-01T00:00:00"/>
    <n v="26"/>
    <s v="Attrition"/>
    <x v="1"/>
    <s v="Aaron Andrews"/>
    <s v="makaila.baxter@bilearner.com"/>
    <s v="SVG"/>
    <s v="Active"/>
    <x v="1"/>
    <x v="0"/>
    <x v="2"/>
    <x v="3"/>
    <s v="Particularly trouble sister."/>
    <x v="2"/>
    <s v="General - Con"/>
    <d v="1960-04-14T00:00:00"/>
    <n v="65.683333333333337"/>
    <x v="1"/>
    <s v="MA"/>
    <s v="Foreman"/>
    <x v="1"/>
    <n v="10871"/>
    <x v="4"/>
    <x v="1"/>
    <s v="Fully Meets"/>
    <n v="1"/>
  </r>
  <r>
    <n v="3079"/>
    <s v="Tommy"/>
    <s v="Carter"/>
    <d v="2020-12-18T00:00:00"/>
    <d v="2022-09-16T00:00:00"/>
    <n v="20"/>
    <s v="Attrition"/>
    <x v="1"/>
    <s v="David Moore"/>
    <s v="tommy.carter@bilearner.com"/>
    <s v="EW"/>
    <s v="Leave of Absence"/>
    <x v="2"/>
    <x v="0"/>
    <x v="2"/>
    <x v="2"/>
    <s v="Nice hundred government."/>
    <x v="2"/>
    <s v="Aerial"/>
    <d v="1973-07-09T00:00:00"/>
    <n v="52.447222222222223"/>
    <x v="5"/>
    <s v="MA"/>
    <s v="Engineer"/>
    <x v="0"/>
    <n v="54361"/>
    <x v="4"/>
    <x v="3"/>
    <s v="Fully Meets"/>
    <n v="4"/>
  </r>
  <r>
    <n v="3080"/>
    <s v="Zavier"/>
    <s v="Reese"/>
    <d v="2020-09-12T00:00:00"/>
    <d v="2022-11-22T00:00:00"/>
    <n v="26"/>
    <s v="Attrition"/>
    <x v="1"/>
    <s v="Brittany Ray"/>
    <s v="zavier.reese@bilearner.com"/>
    <s v="MSC"/>
    <s v="Leave of Absence"/>
    <x v="1"/>
    <x v="0"/>
    <x v="2"/>
    <x v="3"/>
    <s v="Design laugh top music policy."/>
    <x v="2"/>
    <s v="General - Con"/>
    <d v="1999-06-19T00:00:00"/>
    <n v="26.502777777777776"/>
    <x v="6"/>
    <s v="MA"/>
    <s v="Lineman"/>
    <x v="0"/>
    <n v="82524"/>
    <x v="0"/>
    <x v="1"/>
    <s v="Fully Meets"/>
    <n v="2"/>
  </r>
  <r>
    <n v="3084"/>
    <s v="Mekhi"/>
    <s v="Hopkins"/>
    <d v="2020-10-27T00:00:00"/>
    <d v="2022-06-08T00:00:00"/>
    <n v="19"/>
    <s v="Attrition"/>
    <x v="1"/>
    <s v="Erica Davis"/>
    <s v="mekhi.hopkins@bilearner.com"/>
    <s v="NEL"/>
    <s v="Active"/>
    <x v="2"/>
    <x v="2"/>
    <x v="0"/>
    <x v="3"/>
    <s v="Stage mission never one happen somebody single."/>
    <x v="2"/>
    <s v="General - Con"/>
    <d v="1996-06-29T00:00:00"/>
    <n v="29.475000000000001"/>
    <x v="6"/>
    <s v="MA"/>
    <s v="Clerk"/>
    <x v="1"/>
    <n v="64716"/>
    <x v="4"/>
    <x v="1"/>
    <s v="Fully Meets"/>
    <n v="4"/>
  </r>
  <r>
    <n v="3086"/>
    <s v="Alani"/>
    <s v="Cooley"/>
    <d v="2019-12-23T00:00:00"/>
    <d v="2023-08-05T00:00:00"/>
    <n v="43"/>
    <s v="Attrition"/>
    <x v="1"/>
    <s v="Julie Donovan"/>
    <s v="alani.cooley@bilearner.com"/>
    <s v="BPC"/>
    <s v="Active"/>
    <x v="2"/>
    <x v="0"/>
    <x v="0"/>
    <x v="2"/>
    <s v="Huge degree pull hit."/>
    <x v="2"/>
    <s v="Aerial"/>
    <d v="1987-03-29T00:00:00"/>
    <n v="38.725000000000001"/>
    <x v="4"/>
    <s v="MA"/>
    <s v="Foreman"/>
    <x v="0"/>
    <n v="51176"/>
    <x v="2"/>
    <x v="0"/>
    <s v="Fully Meets"/>
    <n v="1"/>
  </r>
  <r>
    <n v="3089"/>
    <s v="Baylee"/>
    <s v="Castaneda"/>
    <d v="2020-05-09T00:00:00"/>
    <d v="2023-07-25T00:00:00"/>
    <n v="38"/>
    <s v="Attrition"/>
    <x v="1"/>
    <s v="Laura Mayo"/>
    <s v="baylee.castaneda@bilearner.com"/>
    <s v="EW"/>
    <s v="Active"/>
    <x v="1"/>
    <x v="2"/>
    <x v="0"/>
    <x v="3"/>
    <s v="Suffer very particular rather."/>
    <x v="2"/>
    <s v="Field Operations"/>
    <d v="1963-05-16T00:00:00"/>
    <n v="62.594444444444441"/>
    <x v="1"/>
    <s v="MA"/>
    <s v="Laborer"/>
    <x v="0"/>
    <n v="51728"/>
    <x v="4"/>
    <x v="3"/>
    <s v="Fully Meets"/>
    <n v="4"/>
  </r>
  <r>
    <n v="3091"/>
    <s v="Kali"/>
    <s v="Hensley"/>
    <d v="2019-02-27T00:00:00"/>
    <d v="2020-08-31T00:00:00"/>
    <n v="18"/>
    <s v="Attrition"/>
    <x v="1"/>
    <s v="Charles Cruz"/>
    <s v="kali.hensley@bilearner.com"/>
    <s v="TNS"/>
    <s v="Terminated for Cause"/>
    <x v="1"/>
    <x v="0"/>
    <x v="2"/>
    <x v="0"/>
    <s v="Describe current question quite coach."/>
    <x v="2"/>
    <s v="Billable Consultants"/>
    <d v="1958-03-06T00:00:00"/>
    <n v="67.788888888888891"/>
    <x v="1"/>
    <s v="MA"/>
    <s v="Technician"/>
    <x v="1"/>
    <n v="6649"/>
    <x v="1"/>
    <x v="3"/>
    <s v="Fully Meets"/>
    <n v="5"/>
  </r>
  <r>
    <n v="3092"/>
    <s v="Beckett"/>
    <s v="Sandoval"/>
    <d v="2020-01-12T00:00:00"/>
    <d v="2023-07-12T00:00:00"/>
    <n v="41"/>
    <s v="Attrition"/>
    <x v="2"/>
    <s v="Carolyn Stewart"/>
    <s v="beckett.sandoval@bilearner.com"/>
    <s v="TNS"/>
    <s v="Active"/>
    <x v="1"/>
    <x v="2"/>
    <x v="1"/>
    <x v="3"/>
    <s v="Recently agreement subject individual increase."/>
    <x v="2"/>
    <s v="Field Operations"/>
    <d v="1979-12-10T00:00:00"/>
    <n v="46.027777777777779"/>
    <x v="3"/>
    <s v="MA"/>
    <s v="Lineman"/>
    <x v="0"/>
    <n v="48374"/>
    <x v="3"/>
    <x v="2"/>
    <s v="Fully Meets"/>
    <n v="2"/>
  </r>
  <r>
    <n v="3093"/>
    <s v="Isabell"/>
    <s v="Meadows"/>
    <d v="2019-06-29T00:00:00"/>
    <d v="2021-01-10T00:00:00"/>
    <n v="18"/>
    <s v="Attrition"/>
    <x v="2"/>
    <s v="Daniel Hinton"/>
    <s v="isabell.meadows@bilearner.com"/>
    <s v="PYZ"/>
    <s v="Active"/>
    <x v="0"/>
    <x v="0"/>
    <x v="1"/>
    <x v="3"/>
    <s v="Majority wide enjoy how."/>
    <x v="2"/>
    <s v="Splicing"/>
    <d v="1976-09-21T00:00:00"/>
    <n v="49.24722222222222"/>
    <x v="3"/>
    <s v="MA"/>
    <s v="Labor"/>
    <x v="0"/>
    <n v="31227"/>
    <x v="2"/>
    <x v="0"/>
    <s v="Fully Meets"/>
    <n v="2"/>
  </r>
  <r>
    <n v="3094"/>
    <s v="Jordin"/>
    <s v="Alexander"/>
    <d v="2021-07-15T00:00:00"/>
    <d v="2021-09-29T00:00:00"/>
    <n v="2"/>
    <s v="Attrition"/>
    <x v="2"/>
    <s v="Joshua Foster"/>
    <s v="jordin.alexander@bilearner.com"/>
    <s v="WBL"/>
    <s v="Active"/>
    <x v="1"/>
    <x v="1"/>
    <x v="1"/>
    <x v="3"/>
    <s v="Improve himself side."/>
    <x v="2"/>
    <s v="Engineers"/>
    <d v="1963-10-18T00:00:00"/>
    <n v="62.172222222222224"/>
    <x v="1"/>
    <s v="MA"/>
    <s v="Engineer"/>
    <x v="0"/>
    <n v="84169"/>
    <x v="3"/>
    <x v="1"/>
    <s v="Fully Meets"/>
    <n v="1"/>
  </r>
  <r>
    <n v="3096"/>
    <s v="Baron"/>
    <s v="Lindsey"/>
    <d v="2019-09-23T00:00:00"/>
    <d v="2023-04-09T00:00:00"/>
    <n v="42"/>
    <s v="Attrition"/>
    <x v="2"/>
    <s v="Mr. Joseph Ashley"/>
    <s v="baron.lindsey@bilearner.com"/>
    <s v="PL"/>
    <s v="Voluntarily Terminated"/>
    <x v="1"/>
    <x v="0"/>
    <x v="2"/>
    <x v="0"/>
    <s v="Industry notice cup early."/>
    <x v="2"/>
    <s v="Engineers"/>
    <d v="1974-09-07T00:00:00"/>
    <n v="51.286111111111111"/>
    <x v="5"/>
    <s v="MA"/>
    <s v="Technician"/>
    <x v="0"/>
    <n v="59014"/>
    <x v="0"/>
    <x v="3"/>
    <s v="Fully Meets"/>
    <n v="5"/>
  </r>
  <r>
    <n v="3097"/>
    <s v="Rigoberto"/>
    <s v="Gentry"/>
    <d v="2020-10-11T00:00:00"/>
    <d v="2021-01-06T00:00:00"/>
    <n v="2"/>
    <s v="Attrition"/>
    <x v="2"/>
    <s v="Bethany Gaines"/>
    <s v="rigoberto.gentry@bilearner.com"/>
    <s v="BPC"/>
    <s v="Voluntarily Terminated"/>
    <x v="2"/>
    <x v="1"/>
    <x v="0"/>
    <x v="2"/>
    <s v="More best if page."/>
    <x v="2"/>
    <s v="Project Management - Con"/>
    <d v="1961-06-11T00:00:00"/>
    <n v="64.525000000000006"/>
    <x v="1"/>
    <s v="MA"/>
    <s v="Administrator"/>
    <x v="0"/>
    <n v="97514"/>
    <x v="1"/>
    <x v="2"/>
    <s v="Fully Meets"/>
    <n v="4"/>
  </r>
  <r>
    <n v="3100"/>
    <s v="Carsen"/>
    <s v="Schmidt"/>
    <d v="2020-10-25T00:00:00"/>
    <d v="2021-12-28T00:00:00"/>
    <n v="14"/>
    <s v="Attrition"/>
    <x v="1"/>
    <s v="Kevin Davis"/>
    <s v="carsen.schmidt@bilearner.com"/>
    <s v="SVG"/>
    <s v="Active"/>
    <x v="1"/>
    <x v="0"/>
    <x v="0"/>
    <x v="2"/>
    <s v="Production senior put."/>
    <x v="2"/>
    <s v="General - Con"/>
    <d v="1950-06-08T00:00:00"/>
    <n v="75.533333333333331"/>
    <x v="2"/>
    <s v="MA"/>
    <s v="Laborer"/>
    <x v="0"/>
    <n v="58513"/>
    <x v="1"/>
    <x v="3"/>
    <s v="Fully Meets"/>
    <n v="5"/>
  </r>
  <r>
    <n v="3102"/>
    <s v="Eden"/>
    <s v="Robles"/>
    <d v="2019-03-15T00:00:00"/>
    <d v="2022-08-03T00:00:00"/>
    <n v="40"/>
    <s v="Attrition"/>
    <x v="1"/>
    <s v="Stephanie Frost"/>
    <s v="eden.robles@bilearner.com"/>
    <s v="MSC"/>
    <s v="Leave of Absence"/>
    <x v="0"/>
    <x v="1"/>
    <x v="2"/>
    <x v="1"/>
    <s v="Size shake far example."/>
    <x v="2"/>
    <s v="Field Operations"/>
    <d v="1992-10-10T00:00:00"/>
    <n v="33.194444444444443"/>
    <x v="4"/>
    <s v="MA"/>
    <s v="Laborer"/>
    <x v="1"/>
    <n v="11092"/>
    <x v="4"/>
    <x v="1"/>
    <s v="Exceeds"/>
    <n v="2"/>
  </r>
  <r>
    <n v="3103"/>
    <s v="Abel"/>
    <s v="Snow"/>
    <d v="2023-07-06T00:00:00"/>
    <d v="2023-07-23T00:00:00"/>
    <n v="0"/>
    <s v="Attrition"/>
    <x v="1"/>
    <s v="Bryan Ortega DVM"/>
    <s v="abel.snow@bilearner.com"/>
    <s v="TNS"/>
    <s v="Leave of Absence"/>
    <x v="0"/>
    <x v="2"/>
    <x v="2"/>
    <x v="0"/>
    <s v="Rather make power."/>
    <x v="2"/>
    <s v="Field Operations"/>
    <d v="1960-01-16T00:00:00"/>
    <n v="65.927777777777777"/>
    <x v="1"/>
    <s v="MA"/>
    <s v="Supervisor"/>
    <x v="1"/>
    <n v="87665"/>
    <x v="2"/>
    <x v="3"/>
    <s v="Fully Meets"/>
    <n v="4"/>
  </r>
  <r>
    <n v="3105"/>
    <s v="Josie"/>
    <s v="Melton"/>
    <d v="2020-06-07T00:00:00"/>
    <d v="2022-07-09T00:00:00"/>
    <n v="25"/>
    <s v="Attrition"/>
    <x v="1"/>
    <s v="Scott Stone"/>
    <s v="josie.melton@bilearner.com"/>
    <s v="WBL"/>
    <s v="Active"/>
    <x v="0"/>
    <x v="0"/>
    <x v="0"/>
    <x v="1"/>
    <s v="Figure kind agent send even west."/>
    <x v="2"/>
    <s v="Fielders"/>
    <d v="1943-05-12T00:00:00"/>
    <n v="82.605555555555554"/>
    <x v="0"/>
    <s v="MA"/>
    <s v="Engineer"/>
    <x v="1"/>
    <n v="86764"/>
    <x v="4"/>
    <x v="2"/>
    <s v="Fully Meets"/>
    <n v="1"/>
  </r>
  <r>
    <n v="3107"/>
    <s v="Elijah"/>
    <s v="Barr"/>
    <d v="2021-06-21T00:00:00"/>
    <d v="2022-11-11T00:00:00"/>
    <n v="16"/>
    <s v="Attrition"/>
    <x v="1"/>
    <s v="Heather Adams"/>
    <s v="elijah.barr@bilearner.com"/>
    <s v="PL"/>
    <s v="Active"/>
    <x v="0"/>
    <x v="2"/>
    <x v="0"/>
    <x v="3"/>
    <s v="Figure enjoy sell work discuss former."/>
    <x v="2"/>
    <s v="Wireline Construction"/>
    <d v="1971-12-26T00:00:00"/>
    <n v="53.983333333333334"/>
    <x v="5"/>
    <s v="MA"/>
    <s v="Operator"/>
    <x v="0"/>
    <n v="5797"/>
    <x v="4"/>
    <x v="1"/>
    <s v="Fully Meets"/>
    <n v="4"/>
  </r>
  <r>
    <n v="3108"/>
    <s v="Oswaldo"/>
    <s v="Hanson"/>
    <d v="2021-10-22T00:00:00"/>
    <d v="2022-05-12T00:00:00"/>
    <n v="6"/>
    <s v="Attrition"/>
    <x v="1"/>
    <s v="Julie Hernandez"/>
    <s v="oswaldo.hanson@bilearner.com"/>
    <s v="BPC"/>
    <s v="Active"/>
    <x v="0"/>
    <x v="0"/>
    <x v="0"/>
    <x v="2"/>
    <s v="Perform leader research again term."/>
    <x v="2"/>
    <s v="General - Con"/>
    <d v="1945-07-05T00:00:00"/>
    <n v="80.458333333333329"/>
    <x v="0"/>
    <s v="MA"/>
    <s v="Laborer"/>
    <x v="0"/>
    <n v="91007"/>
    <x v="0"/>
    <x v="2"/>
    <s v="Fully Meets"/>
    <n v="2"/>
  </r>
  <r>
    <n v="3112"/>
    <s v="Emanuel"/>
    <s v="George"/>
    <d v="2021-10-08T00:00:00"/>
    <d v="2022-08-11T00:00:00"/>
    <n v="10"/>
    <s v="Attrition"/>
    <x v="1"/>
    <s v="Molly Guerrero"/>
    <s v="emanuel.george@bilearner.com"/>
    <s v="MSC"/>
    <s v="Terminated for Cause"/>
    <x v="2"/>
    <x v="0"/>
    <x v="1"/>
    <x v="0"/>
    <s v="Past agreement focus back."/>
    <x v="2"/>
    <s v="Shop (Fleet)"/>
    <d v="1946-11-15T00:00:00"/>
    <n v="79.097222222222229"/>
    <x v="2"/>
    <s v="MA"/>
    <s v="Mechanic"/>
    <x v="1"/>
    <n v="85416"/>
    <x v="2"/>
    <x v="3"/>
    <s v="Fully Meets"/>
    <n v="4"/>
  </r>
  <r>
    <n v="3113"/>
    <s v="Giselle"/>
    <s v="Calderon"/>
    <d v="2019-02-03T00:00:00"/>
    <d v="2019-04-02T00:00:00"/>
    <n v="1"/>
    <s v="Attrition"/>
    <x v="2"/>
    <s v="Donna Duffy"/>
    <s v="giselle.calderon@bilearner.com"/>
    <s v="TNS"/>
    <s v="Active"/>
    <x v="1"/>
    <x v="1"/>
    <x v="1"/>
    <x v="3"/>
    <s v="Stock indeed about brother campaign."/>
    <x v="2"/>
    <s v="Project Management - Con"/>
    <d v="1981-07-02T00:00:00"/>
    <n v="44.466666666666669"/>
    <x v="3"/>
    <s v="MA"/>
    <s v="Coordinator"/>
    <x v="0"/>
    <n v="96092"/>
    <x v="1"/>
    <x v="0"/>
    <s v="Fully Meets"/>
    <n v="4"/>
  </r>
  <r>
    <n v="3115"/>
    <s v="Braiden"/>
    <s v="Kirby"/>
    <d v="2021-07-12T00:00:00"/>
    <d v="2021-08-17T00:00:00"/>
    <n v="1"/>
    <s v="Attrition"/>
    <x v="2"/>
    <s v="Paul Brewer"/>
    <s v="braiden.kirby@bilearner.com"/>
    <s v="WBL"/>
    <s v="Active"/>
    <x v="1"/>
    <x v="2"/>
    <x v="0"/>
    <x v="3"/>
    <s v="Decide statement future ball."/>
    <x v="2"/>
    <s v="Project Management - Con"/>
    <d v="1964-01-01T00:00:00"/>
    <n v="61.969444444444441"/>
    <x v="1"/>
    <s v="MA"/>
    <s v="Supervisor"/>
    <x v="0"/>
    <n v="10137"/>
    <x v="0"/>
    <x v="0"/>
    <s v="Fully Meets"/>
    <n v="4"/>
  </r>
  <r>
    <n v="3118"/>
    <s v="Jeramiah"/>
    <s v="Chandler"/>
    <d v="2019-01-28T00:00:00"/>
    <d v="2020-12-14T00:00:00"/>
    <n v="22"/>
    <s v="Attrition"/>
    <x v="2"/>
    <s v="Dr. Anna Hayes DVM"/>
    <s v="jeramiah.chandler@bilearner.com"/>
    <s v="BPC"/>
    <s v="Voluntarily Terminated"/>
    <x v="2"/>
    <x v="2"/>
    <x v="1"/>
    <x v="3"/>
    <s v="Pay avoid seem unit might month run."/>
    <x v="2"/>
    <s v="Catv"/>
    <d v="1956-12-14T00:00:00"/>
    <n v="69.016666666666666"/>
    <x v="1"/>
    <s v="MA"/>
    <s v="Technician"/>
    <x v="0"/>
    <n v="48848"/>
    <x v="4"/>
    <x v="0"/>
    <s v="Fully Meets"/>
    <n v="2"/>
  </r>
  <r>
    <n v="3120"/>
    <s v="Angelique"/>
    <s v="Hogan"/>
    <d v="2021-08-05T00:00:00"/>
    <d v="2023-03-02T00:00:00"/>
    <n v="18"/>
    <s v="Attrition"/>
    <x v="1"/>
    <s v="Andrew Davis"/>
    <s v="angelique.hogan@bilearner.com"/>
    <s v="PL"/>
    <s v="Active"/>
    <x v="2"/>
    <x v="2"/>
    <x v="1"/>
    <x v="1"/>
    <s v="Event TV few much continue success."/>
    <x v="2"/>
    <s v="Aerial"/>
    <d v="1946-02-03T00:00:00"/>
    <n v="79.88055555555556"/>
    <x v="2"/>
    <s v="MA"/>
    <s v="Lineman"/>
    <x v="0"/>
    <n v="28645"/>
    <x v="2"/>
    <x v="1"/>
    <s v="Fully Meets"/>
    <n v="4"/>
  </r>
  <r>
    <n v="3121"/>
    <s v="Moriah"/>
    <s v="Dodson"/>
    <d v="2022-11-07T00:00:00"/>
    <d v="2023-03-02T00:00:00"/>
    <n v="3"/>
    <s v="Attrition"/>
    <x v="1"/>
    <s v="Rachel Chaney"/>
    <s v="moriah.dodson@bilearner.com"/>
    <s v="PYZ"/>
    <s v="Active"/>
    <x v="2"/>
    <x v="1"/>
    <x v="1"/>
    <x v="2"/>
    <s v="Resource collection house seek sound wind."/>
    <x v="2"/>
    <s v="Project Management - Con"/>
    <d v="1949-10-17T00:00:00"/>
    <n v="76.174999999999997"/>
    <x v="2"/>
    <s v="MA"/>
    <s v="Project Manager"/>
    <x v="0"/>
    <n v="58015"/>
    <x v="4"/>
    <x v="3"/>
    <s v="Fully Meets"/>
    <n v="4"/>
  </r>
  <r>
    <n v="3122"/>
    <s v="Connor"/>
    <s v="Bray"/>
    <d v="2022-01-23T00:00:00"/>
    <d v="2022-06-26T00:00:00"/>
    <n v="5"/>
    <s v="Attrition"/>
    <x v="1"/>
    <s v="Rachel Barr MD"/>
    <s v="connor.bray@bilearner.com"/>
    <s v="SVG"/>
    <s v="Leave of Absence"/>
    <x v="1"/>
    <x v="1"/>
    <x v="2"/>
    <x v="3"/>
    <s v="Professional military easy so."/>
    <x v="2"/>
    <s v="Project Management - Con"/>
    <d v="1946-09-23T00:00:00"/>
    <n v="79.24166666666666"/>
    <x v="2"/>
    <s v="MA"/>
    <s v="Project Manager"/>
    <x v="0"/>
    <n v="18652"/>
    <x v="1"/>
    <x v="3"/>
    <s v="Fully Meets"/>
    <n v="5"/>
  </r>
  <r>
    <n v="3124"/>
    <s v="Taliyah"/>
    <s v="Yang"/>
    <d v="2019-01-05T00:00:00"/>
    <d v="2021-11-04T00:00:00"/>
    <n v="33"/>
    <s v="Attrition"/>
    <x v="1"/>
    <s v="Kristi Cox"/>
    <s v="taliyah.yang@bilearner.com"/>
    <s v="WBL"/>
    <s v="Leave of Absence"/>
    <x v="0"/>
    <x v="0"/>
    <x v="2"/>
    <x v="1"/>
    <s v="Star idea alone."/>
    <x v="2"/>
    <s v="Engineers"/>
    <d v="1991-08-28T00:00:00"/>
    <n v="34.31111111111111"/>
    <x v="4"/>
    <s v="MA"/>
    <s v="Technician"/>
    <x v="0"/>
    <n v="97060"/>
    <x v="1"/>
    <x v="3"/>
    <s v="Fully Meets"/>
    <n v="5"/>
  </r>
  <r>
    <n v="3125"/>
    <s v="Boston"/>
    <s v="Cochran"/>
    <d v="2020-04-07T00:00:00"/>
    <d v="2021-03-21T00:00:00"/>
    <n v="11"/>
    <s v="Attrition"/>
    <x v="1"/>
    <s v="Tracey Wu"/>
    <s v="boston.cochran@bilearner.com"/>
    <s v="PYZ"/>
    <s v="Leave of Absence"/>
    <x v="2"/>
    <x v="1"/>
    <x v="2"/>
    <x v="1"/>
    <s v="Magazine matter a teach."/>
    <x v="2"/>
    <s v="Aerial"/>
    <d v="1992-09-08T00:00:00"/>
    <n v="33.283333333333331"/>
    <x v="4"/>
    <s v="MA"/>
    <s v="Laborer"/>
    <x v="1"/>
    <n v="10433"/>
    <x v="4"/>
    <x v="0"/>
    <s v="Fully Meets"/>
    <n v="4"/>
  </r>
  <r>
    <n v="3127"/>
    <s v="Lillianna"/>
    <s v="Hull"/>
    <d v="2022-06-14T00:00:00"/>
    <d v="2022-12-05T00:00:00"/>
    <n v="5"/>
    <s v="Attrition"/>
    <x v="1"/>
    <s v="Stacey Robles"/>
    <s v="lillianna.hull@bilearner.com"/>
    <s v="NEL"/>
    <s v="Active"/>
    <x v="2"/>
    <x v="2"/>
    <x v="2"/>
    <x v="1"/>
    <s v="Enjoy relationship page billion."/>
    <x v="2"/>
    <s v="Project Management - Con"/>
    <d v="1991-10-26T00:00:00"/>
    <n v="34.15"/>
    <x v="4"/>
    <s v="MA"/>
    <s v="Supervisor"/>
    <x v="1"/>
    <n v="3213"/>
    <x v="1"/>
    <x v="2"/>
    <s v="Fully Meets"/>
    <n v="2"/>
  </r>
  <r>
    <n v="3130"/>
    <s v="Kennedy"/>
    <s v="Beard"/>
    <d v="2020-08-10T00:00:00"/>
    <d v="2023-01-14T00:00:00"/>
    <n v="29"/>
    <s v="Attrition"/>
    <x v="1"/>
    <s v="Scott Dawson"/>
    <s v="kennedy.beard@bilearner.com"/>
    <s v="CCDR"/>
    <s v="Active"/>
    <x v="2"/>
    <x v="2"/>
    <x v="0"/>
    <x v="3"/>
    <s v="Read nice continue itself attack happen."/>
    <x v="2"/>
    <s v="Wireline Construction"/>
    <d v="1981-05-09T00:00:00"/>
    <n v="44.613888888888887"/>
    <x v="3"/>
    <s v="MA"/>
    <s v="Manager"/>
    <x v="0"/>
    <n v="73890"/>
    <x v="4"/>
    <x v="1"/>
    <s v="Fully Meets"/>
    <n v="5"/>
  </r>
  <r>
    <n v="3131"/>
    <s v="Alma"/>
    <s v="Hanna"/>
    <d v="2021-04-13T00:00:00"/>
    <d v="2022-06-11T00:00:00"/>
    <n v="13"/>
    <s v="Attrition"/>
    <x v="1"/>
    <s v="Patricia Potter"/>
    <s v="alma.hanna@bilearner.com"/>
    <s v="SVG"/>
    <s v="Active"/>
    <x v="1"/>
    <x v="1"/>
    <x v="0"/>
    <x v="1"/>
    <s v="Tell its wind child more though."/>
    <x v="2"/>
    <s v="Wireline Construction"/>
    <d v="1954-01-28T00:00:00"/>
    <n v="71.894444444444446"/>
    <x v="2"/>
    <s v="MA"/>
    <s v="Laborer"/>
    <x v="0"/>
    <n v="28053"/>
    <x v="0"/>
    <x v="3"/>
    <s v="Fully Meets"/>
    <n v="2"/>
  </r>
  <r>
    <n v="3132"/>
    <s v="Ximena"/>
    <s v="Suarez"/>
    <d v="2020-04-27T00:00:00"/>
    <d v="2022-10-18T00:00:00"/>
    <n v="29"/>
    <s v="Attrition"/>
    <x v="1"/>
    <s v="Brian Gregory"/>
    <s v="ximena.suarez@bilearner.com"/>
    <s v="EW"/>
    <s v="Active"/>
    <x v="0"/>
    <x v="2"/>
    <x v="1"/>
    <x v="0"/>
    <s v="Program personal mean life source reach."/>
    <x v="2"/>
    <s v="Field Operations"/>
    <d v="1979-09-20T00:00:00"/>
    <n v="46.25"/>
    <x v="3"/>
    <s v="MA"/>
    <s v="Laborer"/>
    <x v="0"/>
    <n v="12694"/>
    <x v="2"/>
    <x v="0"/>
    <s v="Fully Meets"/>
    <n v="4"/>
  </r>
  <r>
    <n v="3133"/>
    <s v="Aydin"/>
    <s v="Dixon"/>
    <d v="2022-02-25T00:00:00"/>
    <d v="2022-03-02T00:00:00"/>
    <n v="0"/>
    <s v="Attrition"/>
    <x v="1"/>
    <s v="Jackie Davis"/>
    <s v="aydin.dixon@bilearner.com"/>
    <s v="MSC"/>
    <s v="Terminated for Cause"/>
    <x v="1"/>
    <x v="1"/>
    <x v="2"/>
    <x v="1"/>
    <s v="Example trip behavior himself young."/>
    <x v="2"/>
    <s v="Project Management - Con"/>
    <d v="1958-10-23T00:00:00"/>
    <n v="67.158333333333331"/>
    <x v="1"/>
    <s v="MA"/>
    <s v="Coordinator"/>
    <x v="1"/>
    <n v="83481"/>
    <x v="1"/>
    <x v="2"/>
    <s v="Fully Meets"/>
    <n v="5"/>
  </r>
  <r>
    <n v="3134"/>
    <s v="Heidi"/>
    <s v="Joyce"/>
    <d v="2018-12-06T00:00:00"/>
    <d v="2022-12-01T00:00:00"/>
    <n v="47"/>
    <s v="Attrition"/>
    <x v="2"/>
    <s v="Keith George"/>
    <s v="heidi.joyce@bilearner.com"/>
    <s v="TNS"/>
    <s v="Active"/>
    <x v="2"/>
    <x v="1"/>
    <x v="1"/>
    <x v="3"/>
    <s v="Avoid that school central member."/>
    <x v="2"/>
    <s v="Fielders"/>
    <d v="1947-04-15T00:00:00"/>
    <n v="78.680555555555557"/>
    <x v="2"/>
    <s v="MA"/>
    <s v="Engineer"/>
    <x v="0"/>
    <n v="2140"/>
    <x v="0"/>
    <x v="2"/>
    <s v="Exceeds"/>
    <n v="5"/>
  </r>
  <r>
    <n v="3135"/>
    <s v="Elle"/>
    <s v="Spears"/>
    <d v="2020-03-12T00:00:00"/>
    <d v="2023-06-06T00:00:00"/>
    <n v="38"/>
    <s v="Attrition"/>
    <x v="2"/>
    <s v="Jennifer Smith"/>
    <s v="elle.spears@bilearner.com"/>
    <s v="BPC"/>
    <s v="Active"/>
    <x v="2"/>
    <x v="2"/>
    <x v="0"/>
    <x v="0"/>
    <s v="Food information day art PM leader."/>
    <x v="2"/>
    <s v="Project Management - Con"/>
    <d v="1993-04-25T00:00:00"/>
    <n v="32.652777777777779"/>
    <x v="4"/>
    <s v="MA"/>
    <s v="Administrative"/>
    <x v="0"/>
    <n v="9790"/>
    <x v="1"/>
    <x v="3"/>
    <s v="Fully Meets"/>
    <n v="4"/>
  </r>
  <r>
    <n v="3137"/>
    <s v="Dean"/>
    <s v="Mckenzie"/>
    <d v="2018-12-09T00:00:00"/>
    <d v="2023-06-25T00:00:00"/>
    <n v="54"/>
    <s v="Attrition"/>
    <x v="2"/>
    <s v="Justin Wells"/>
    <s v="dean.mckenzie@bilearner.com"/>
    <s v="EW"/>
    <s v="Voluntarily Terminated"/>
    <x v="1"/>
    <x v="0"/>
    <x v="0"/>
    <x v="0"/>
    <s v="Easy film last fact discuss. Enough worker wall."/>
    <x v="2"/>
    <s v="Field Operations"/>
    <d v="1995-06-03T00:00:00"/>
    <n v="30.547222222222221"/>
    <x v="4"/>
    <s v="MA"/>
    <s v="Laborer"/>
    <x v="0"/>
    <n v="50624"/>
    <x v="3"/>
    <x v="3"/>
    <s v="Fully Meets"/>
    <n v="2"/>
  </r>
  <r>
    <n v="3138"/>
    <s v="Isabell"/>
    <s v="Wu"/>
    <d v="2022-12-25T00:00:00"/>
    <d v="2023-03-08T00:00:00"/>
    <n v="2"/>
    <s v="Attrition"/>
    <x v="2"/>
    <s v="Rachel Crawford"/>
    <s v="isabell.wu@bilearner.com"/>
    <s v="MSC"/>
    <s v="Voluntarily Terminated"/>
    <x v="1"/>
    <x v="2"/>
    <x v="1"/>
    <x v="3"/>
    <s v="Week campaign later realize magazine."/>
    <x v="2"/>
    <s v="Field Operations"/>
    <d v="1987-04-07T00:00:00"/>
    <n v="38.702777777777776"/>
    <x v="4"/>
    <s v="MA"/>
    <s v="Laborer"/>
    <x v="0"/>
    <n v="83438"/>
    <x v="4"/>
    <x v="3"/>
    <s v="Fully Meets"/>
    <n v="4"/>
  </r>
  <r>
    <n v="3145"/>
    <s v="Prince"/>
    <s v="Petty"/>
    <d v="2020-09-27T00:00:00"/>
    <d v="2022-03-04T00:00:00"/>
    <n v="17"/>
    <s v="Attrition"/>
    <x v="1"/>
    <s v="James Ware"/>
    <s v="prince.petty@bilearner.com"/>
    <s v="MSC"/>
    <s v="Leave of Absence"/>
    <x v="2"/>
    <x v="1"/>
    <x v="0"/>
    <x v="2"/>
    <s v="Reveal real paper peace usually fly know century."/>
    <x v="2"/>
    <s v="Field Operations"/>
    <d v="1995-10-30T00:00:00"/>
    <n v="30.138888888888889"/>
    <x v="4"/>
    <s v="MA"/>
    <s v="Driller"/>
    <x v="1"/>
    <n v="59765"/>
    <x v="2"/>
    <x v="0"/>
    <s v="Fully Meets"/>
    <n v="2"/>
  </r>
  <r>
    <n v="3147"/>
    <s v="Bobby"/>
    <s v="Levy"/>
    <d v="2023-07-17T00:00:00"/>
    <d v="2023-07-28T00:00:00"/>
    <n v="0"/>
    <s v="Attrition"/>
    <x v="1"/>
    <s v="Donna Yang"/>
    <s v="bobby.levy@bilearner.com"/>
    <s v="PYZ"/>
    <s v="Active"/>
    <x v="1"/>
    <x v="0"/>
    <x v="0"/>
    <x v="0"/>
    <s v="Member cost town create against decision."/>
    <x v="2"/>
    <s v="General - Sga"/>
    <d v="1999-04-23T00:00:00"/>
    <n v="26.658333333333335"/>
    <x v="6"/>
    <s v="MA"/>
    <s v="Engineer"/>
    <x v="1"/>
    <n v="48709"/>
    <x v="0"/>
    <x v="0"/>
    <s v="Fully Meets"/>
    <n v="5"/>
  </r>
  <r>
    <n v="3148"/>
    <s v="Gustavo"/>
    <s v="Durham"/>
    <d v="2020-05-28T00:00:00"/>
    <d v="2021-12-14T00:00:00"/>
    <n v="18"/>
    <s v="Attrition"/>
    <x v="1"/>
    <s v="Adrienne Barnett"/>
    <s v="gustavo.durham@bilearner.com"/>
    <s v="WBL"/>
    <s v="Active"/>
    <x v="0"/>
    <x v="1"/>
    <x v="0"/>
    <x v="3"/>
    <s v="Draw health deal."/>
    <x v="2"/>
    <s v="Aerial"/>
    <d v="1950-03-01T00:00:00"/>
    <n v="75.802777777777777"/>
    <x v="2"/>
    <s v="MA"/>
    <s v="Foreman"/>
    <x v="1"/>
    <n v="76147"/>
    <x v="1"/>
    <x v="3"/>
    <s v="Exceeds"/>
    <n v="2"/>
  </r>
  <r>
    <n v="3149"/>
    <s v="Teagan"/>
    <s v="Stevens"/>
    <d v="2021-03-01T00:00:00"/>
    <d v="2023-04-05T00:00:00"/>
    <n v="25"/>
    <s v="Attrition"/>
    <x v="1"/>
    <s v="Yvonne Bush"/>
    <s v="teagan.stevens@bilearner.com"/>
    <s v="NEL"/>
    <s v="Active"/>
    <x v="0"/>
    <x v="2"/>
    <x v="2"/>
    <x v="3"/>
    <s v="Policy upon tend join individual direction yard."/>
    <x v="2"/>
    <s v="Field Operations"/>
    <d v="1983-09-27T00:00:00"/>
    <n v="42.230555555555554"/>
    <x v="3"/>
    <s v="MA"/>
    <s v="Laborer"/>
    <x v="0"/>
    <n v="19987"/>
    <x v="4"/>
    <x v="3"/>
    <s v="Exceeds"/>
    <n v="2"/>
  </r>
  <r>
    <n v="3152"/>
    <s v="Alaina"/>
    <s v="Mayo"/>
    <d v="2022-07-05T00:00:00"/>
    <d v="2022-12-28T00:00:00"/>
    <n v="5"/>
    <s v="Attrition"/>
    <x v="1"/>
    <s v="Mr. Tony Collier"/>
    <s v="alaina.mayo@bilearner.com"/>
    <s v="CCDR"/>
    <s v="Active"/>
    <x v="1"/>
    <x v="1"/>
    <x v="0"/>
    <x v="3"/>
    <s v="Through would building generation pay investment."/>
    <x v="2"/>
    <s v="Field Operations"/>
    <d v="1953-12-29T00:00:00"/>
    <n v="71.974999999999994"/>
    <x v="2"/>
    <s v="MA"/>
    <s v="Laborer"/>
    <x v="0"/>
    <n v="27163"/>
    <x v="4"/>
    <x v="1"/>
    <s v="Exceeds"/>
    <n v="5"/>
  </r>
  <r>
    <n v="3153"/>
    <s v="Jagger"/>
    <s v="Morgan"/>
    <d v="2019-11-29T00:00:00"/>
    <d v="2022-03-11T00:00:00"/>
    <n v="27"/>
    <s v="Attrition"/>
    <x v="1"/>
    <s v="Kathleen Johnson"/>
    <s v="jagger.morgan@bilearner.com"/>
    <s v="SVG"/>
    <s v="Active"/>
    <x v="2"/>
    <x v="2"/>
    <x v="1"/>
    <x v="2"/>
    <s v="Seven trip current difference baby."/>
    <x v="2"/>
    <s v="Field Operations"/>
    <d v="1994-12-13T00:00:00"/>
    <n v="31.019444444444446"/>
    <x v="4"/>
    <s v="MA"/>
    <s v="Technician"/>
    <x v="0"/>
    <n v="96230"/>
    <x v="3"/>
    <x v="3"/>
    <s v="Fully Meets"/>
    <n v="4"/>
  </r>
  <r>
    <n v="3155"/>
    <s v="Amy"/>
    <s v="Frederick"/>
    <d v="2020-07-16T00:00:00"/>
    <d v="2022-02-15T00:00:00"/>
    <n v="19"/>
    <s v="Attrition"/>
    <x v="1"/>
    <s v="Amanda Carter"/>
    <s v="amy.frederick@bilearner.com"/>
    <s v="MSC"/>
    <s v="Terminated for Cause"/>
    <x v="1"/>
    <x v="0"/>
    <x v="0"/>
    <x v="3"/>
    <s v="Interest sit production sit director think."/>
    <x v="2"/>
    <s v="General - Con"/>
    <d v="1951-03-14T00:00:00"/>
    <n v="74.766666666666666"/>
    <x v="2"/>
    <s v="MA"/>
    <s v="Lineman"/>
    <x v="1"/>
    <n v="56136"/>
    <x v="4"/>
    <x v="2"/>
    <s v="Fully Meets"/>
    <n v="2"/>
  </r>
  <r>
    <n v="3156"/>
    <s v="Pierce"/>
    <s v="Charles"/>
    <d v="2019-07-18T00:00:00"/>
    <d v="2020-02-19T00:00:00"/>
    <n v="7"/>
    <s v="Attrition"/>
    <x v="2"/>
    <s v="Jenny Ray"/>
    <s v="pierce.charles@bilearner.com"/>
    <s v="MSC"/>
    <s v="Voluntarily Terminated"/>
    <x v="1"/>
    <x v="0"/>
    <x v="2"/>
    <x v="3"/>
    <s v="Else feel no individual."/>
    <x v="2"/>
    <s v="General - Con"/>
    <d v="1962-07-16T00:00:00"/>
    <n v="63.427777777777777"/>
    <x v="1"/>
    <s v="MA"/>
    <s v="Lineman"/>
    <x v="0"/>
    <n v="65327"/>
    <x v="4"/>
    <x v="2"/>
    <s v="Fully Meets"/>
    <n v="5"/>
  </r>
  <r>
    <n v="3157"/>
    <s v="Deegan"/>
    <s v="Pham"/>
    <d v="2019-03-10T00:00:00"/>
    <d v="2021-11-16T00:00:00"/>
    <n v="32"/>
    <s v="Attrition"/>
    <x v="2"/>
    <s v="Kimberly Collier"/>
    <s v="deegan.pham@bilearner.com"/>
    <s v="TNS"/>
    <s v="Active"/>
    <x v="1"/>
    <x v="2"/>
    <x v="1"/>
    <x v="3"/>
    <s v="Capital series something again ever."/>
    <x v="2"/>
    <s v="Billable Consultants"/>
    <d v="1984-03-16T00:00:00"/>
    <n v="41.761111111111113"/>
    <x v="3"/>
    <s v="MA"/>
    <s v="Engineer"/>
    <x v="0"/>
    <n v="25266"/>
    <x v="1"/>
    <x v="0"/>
    <s v="Exceeds"/>
    <n v="5"/>
  </r>
  <r>
    <n v="3158"/>
    <s v="Seth"/>
    <s v="Oneill"/>
    <d v="2023-05-30T00:00:00"/>
    <d v="2023-07-21T00:00:00"/>
    <n v="1"/>
    <s v="Attrition"/>
    <x v="2"/>
    <s v="Michael Hendricks"/>
    <s v="seth.oneill@bilearner.com"/>
    <s v="PYZ"/>
    <s v="Active"/>
    <x v="2"/>
    <x v="2"/>
    <x v="1"/>
    <x v="2"/>
    <s v="More next spring around television million media."/>
    <x v="2"/>
    <s v="General - Sga"/>
    <d v="1976-01-21T00:00:00"/>
    <n v="49.913888888888891"/>
    <x v="3"/>
    <s v="MA"/>
    <s v="Director"/>
    <x v="0"/>
    <n v="35824"/>
    <x v="0"/>
    <x v="0"/>
    <s v="Exceeds"/>
    <n v="2"/>
  </r>
  <r>
    <n v="3159"/>
    <s v="Mollie"/>
    <s v="Woodward"/>
    <d v="2018-08-23T00:00:00"/>
    <d v="2019-06-19T00:00:00"/>
    <n v="9"/>
    <s v="Attrition"/>
    <x v="2"/>
    <s v="Lindsay White"/>
    <s v="mollie.woodward@bilearner.com"/>
    <s v="WBL"/>
    <s v="Active"/>
    <x v="0"/>
    <x v="0"/>
    <x v="2"/>
    <x v="3"/>
    <s v="Allow decide education consider early such."/>
    <x v="2"/>
    <s v="Field Operations"/>
    <d v="1978-05-29T00:00:00"/>
    <n v="47.55833333333333"/>
    <x v="3"/>
    <s v="MA"/>
    <s v="Groundman"/>
    <x v="0"/>
    <n v="24940"/>
    <x v="2"/>
    <x v="2"/>
    <s v="Fully Meets"/>
    <n v="4"/>
  </r>
  <r>
    <n v="3161"/>
    <s v="Celeste"/>
    <s v="Allison"/>
    <d v="2023-08-01T00:00:00"/>
    <d v="2023-08-02T00:00:00"/>
    <n v="0"/>
    <s v="Attrition"/>
    <x v="2"/>
    <s v="Erin Maxwell"/>
    <s v="celeste.allison@bilearner.com"/>
    <s v="PL"/>
    <s v="Voluntarily Terminated"/>
    <x v="0"/>
    <x v="1"/>
    <x v="1"/>
    <x v="0"/>
    <s v="Material thousand usually."/>
    <x v="2"/>
    <s v="General - Con"/>
    <d v="1983-04-17T00:00:00"/>
    <n v="42.674999999999997"/>
    <x v="3"/>
    <s v="MA"/>
    <s v="Laborer"/>
    <x v="0"/>
    <n v="9346"/>
    <x v="4"/>
    <x v="0"/>
    <s v="Fully Meets"/>
    <n v="1"/>
  </r>
  <r>
    <n v="3162"/>
    <s v="Camryn"/>
    <s v="Clark"/>
    <d v="2020-02-24T00:00:00"/>
    <d v="2020-12-24T00:00:00"/>
    <n v="9"/>
    <s v="Attrition"/>
    <x v="2"/>
    <s v="Kaitlin Thomas MD"/>
    <s v="camryn.clark@bilearner.com"/>
    <s v="BPC"/>
    <s v="Active"/>
    <x v="2"/>
    <x v="2"/>
    <x v="0"/>
    <x v="1"/>
    <s v="Not later mission use industry family at."/>
    <x v="2"/>
    <s v="Isp"/>
    <d v="1997-08-27T00:00:00"/>
    <n v="28.31388888888889"/>
    <x v="6"/>
    <s v="MA"/>
    <s v="Manager"/>
    <x v="1"/>
    <n v="57257"/>
    <x v="1"/>
    <x v="3"/>
    <s v="Fully Meets"/>
    <n v="5"/>
  </r>
  <r>
    <n v="3164"/>
    <s v="Danielle"/>
    <s v="Blanchard"/>
    <d v="2022-12-07T00:00:00"/>
    <d v="2023-06-08T00:00:00"/>
    <n v="6"/>
    <s v="Attrition"/>
    <x v="1"/>
    <s v="Natalie Hogan"/>
    <s v="danielle.blanchard@bilearner.com"/>
    <s v="BPC"/>
    <s v="Voluntarily Terminated"/>
    <x v="0"/>
    <x v="1"/>
    <x v="0"/>
    <x v="1"/>
    <s v="Beat hand ready reason development else doctor."/>
    <x v="2"/>
    <s v="Field Operations"/>
    <d v="1997-03-18T00:00:00"/>
    <n v="28.755555555555556"/>
    <x v="6"/>
    <s v="MA"/>
    <s v="Foreman"/>
    <x v="0"/>
    <n v="89536"/>
    <x v="3"/>
    <x v="2"/>
    <s v="Fully Meets"/>
    <n v="5"/>
  </r>
  <r>
    <n v="3165"/>
    <s v="Kasey"/>
    <s v="Pineda"/>
    <d v="2019-03-08T00:00:00"/>
    <d v="2021-02-08T00:00:00"/>
    <n v="23"/>
    <s v="Attrition"/>
    <x v="1"/>
    <s v="Kenneth Wilkinson"/>
    <s v="kasey.pineda@bilearner.com"/>
    <s v="CCDR"/>
    <s v="Active"/>
    <x v="2"/>
    <x v="1"/>
    <x v="1"/>
    <x v="2"/>
    <s v="Truth hope she after."/>
    <x v="2"/>
    <s v="Field Operations"/>
    <d v="1994-12-24T00:00:00"/>
    <n v="30.988888888888887"/>
    <x v="4"/>
    <s v="MA"/>
    <s v="Laborer"/>
    <x v="0"/>
    <n v="38677"/>
    <x v="4"/>
    <x v="3"/>
    <s v="Fully Meets"/>
    <n v="2"/>
  </r>
  <r>
    <n v="3166"/>
    <s v="Kenzie"/>
    <s v="Friedman"/>
    <d v="2019-08-06T00:00:00"/>
    <d v="2022-07-27T00:00:00"/>
    <n v="35"/>
    <s v="Attrition"/>
    <x v="1"/>
    <s v="Michelle Beasley"/>
    <s v="kenzie.friedman@bilearner.com"/>
    <s v="SVG"/>
    <s v="Active"/>
    <x v="2"/>
    <x v="2"/>
    <x v="1"/>
    <x v="1"/>
    <s v="Whatever up again yeah wear red."/>
    <x v="2"/>
    <s v="Field Operations"/>
    <d v="1993-11-02T00:00:00"/>
    <n v="32.133333333333333"/>
    <x v="4"/>
    <s v="MA"/>
    <s v="Laborer"/>
    <x v="0"/>
    <n v="28796"/>
    <x v="1"/>
    <x v="3"/>
    <s v="Exceeds"/>
    <n v="2"/>
  </r>
  <r>
    <n v="3168"/>
    <s v="Deshawn"/>
    <s v="Henry"/>
    <d v="2022-02-08T00:00:00"/>
    <d v="2023-07-18T00:00:00"/>
    <n v="17"/>
    <s v="Attrition"/>
    <x v="1"/>
    <s v="Timothy Price"/>
    <s v="deshawn.henry@bilearner.com"/>
    <s v="MSC"/>
    <s v="Leave of Absence"/>
    <x v="2"/>
    <x v="2"/>
    <x v="1"/>
    <x v="3"/>
    <s v="Hot stage record listen cost against."/>
    <x v="2"/>
    <s v="Sales &amp; Marketing"/>
    <d v="1990-05-24T00:00:00"/>
    <n v="35.572222222222223"/>
    <x v="4"/>
    <s v="MA"/>
    <s v="Assistant"/>
    <x v="1"/>
    <n v="86333"/>
    <x v="0"/>
    <x v="2"/>
    <s v="Fully Meets"/>
    <n v="2"/>
  </r>
  <r>
    <n v="3169"/>
    <s v="Cristian"/>
    <s v="Ritter"/>
    <d v="2019-06-08T00:00:00"/>
    <d v="2021-01-29T00:00:00"/>
    <n v="19"/>
    <s v="Attrition"/>
    <x v="1"/>
    <s v="Jade Howell"/>
    <s v="cristian.ritter@bilearner.com"/>
    <s v="TNS"/>
    <s v="Active"/>
    <x v="2"/>
    <x v="0"/>
    <x v="2"/>
    <x v="1"/>
    <s v="Find by campaign. Bit oil show cultural up smile."/>
    <x v="2"/>
    <s v="Aerial"/>
    <d v="1951-04-03T00:00:00"/>
    <n v="74.713888888888889"/>
    <x v="2"/>
    <s v="MA"/>
    <s v="Lineman"/>
    <x v="0"/>
    <n v="17633"/>
    <x v="3"/>
    <x v="3"/>
    <s v="Exceeds"/>
    <n v="4"/>
  </r>
  <r>
    <n v="3170"/>
    <s v="Demarcus"/>
    <s v="Huffman"/>
    <d v="2022-01-28T00:00:00"/>
    <d v="2023-06-23T00:00:00"/>
    <n v="16"/>
    <s v="Attrition"/>
    <x v="1"/>
    <s v="David Harrison"/>
    <s v="demarcus.huffman@bilearner.com"/>
    <s v="PYZ"/>
    <s v="Active"/>
    <x v="0"/>
    <x v="1"/>
    <x v="1"/>
    <x v="2"/>
    <s v="Good talk past."/>
    <x v="2"/>
    <s v="Field Operations"/>
    <d v="1992-01-23T00:00:00"/>
    <n v="33.908333333333331"/>
    <x v="4"/>
    <s v="MA"/>
    <s v="Technician"/>
    <x v="1"/>
    <n v="16568"/>
    <x v="2"/>
    <x v="2"/>
    <s v="Fully Meets"/>
    <n v="2"/>
  </r>
  <r>
    <n v="3171"/>
    <s v="Regina"/>
    <s v="Lopez"/>
    <d v="2020-08-26T00:00:00"/>
    <d v="2022-08-11T00:00:00"/>
    <n v="23"/>
    <s v="Attrition"/>
    <x v="1"/>
    <s v="Courtney Neal"/>
    <s v="regina.lopez@bilearner.com"/>
    <s v="WBL"/>
    <s v="Active"/>
    <x v="2"/>
    <x v="2"/>
    <x v="2"/>
    <x v="0"/>
    <s v="Suddenly myself debate official training three."/>
    <x v="2"/>
    <s v="Engineers"/>
    <d v="1995-02-25T00:00:00"/>
    <n v="30.819444444444443"/>
    <x v="4"/>
    <s v="MA"/>
    <s v="Engineer"/>
    <x v="0"/>
    <n v="44233"/>
    <x v="1"/>
    <x v="1"/>
    <s v="Fully Meets"/>
    <n v="5"/>
  </r>
  <r>
    <n v="3173"/>
    <s v="Tucker"/>
    <s v="Sweeney"/>
    <d v="2022-12-21T00:00:00"/>
    <d v="2023-05-30T00:00:00"/>
    <n v="5"/>
    <s v="Attrition"/>
    <x v="1"/>
    <s v="Gloria Vaughn"/>
    <s v="tucker.sweeney@bilearner.com"/>
    <s v="PL"/>
    <s v="Active"/>
    <x v="1"/>
    <x v="2"/>
    <x v="2"/>
    <x v="1"/>
    <s v="Place hear beat."/>
    <x v="2"/>
    <s v="Billable Consultants"/>
    <d v="1957-03-14T00:00:00"/>
    <n v="68.766666666666666"/>
    <x v="1"/>
    <s v="MA"/>
    <s v="Engineer"/>
    <x v="0"/>
    <n v="24597"/>
    <x v="2"/>
    <x v="2"/>
    <s v="Fully Meets"/>
    <n v="1"/>
  </r>
  <r>
    <n v="3174"/>
    <s v="Roy"/>
    <s v="Pratt"/>
    <d v="2022-10-12T00:00:00"/>
    <d v="2023-07-03T00:00:00"/>
    <n v="8"/>
    <s v="Attrition"/>
    <x v="1"/>
    <s v="Tracy Warner"/>
    <s v="roy.pratt@bilearner.com"/>
    <s v="BPC"/>
    <s v="Active"/>
    <x v="0"/>
    <x v="1"/>
    <x v="2"/>
    <x v="0"/>
    <s v="Only something seven relate leg however."/>
    <x v="2"/>
    <s v="Catv"/>
    <d v="1961-06-13T00:00:00"/>
    <n v="64.519444444444446"/>
    <x v="1"/>
    <s v="MA"/>
    <s v="Foreman"/>
    <x v="0"/>
    <n v="59255"/>
    <x v="0"/>
    <x v="3"/>
    <s v="Fully Meets"/>
    <n v="5"/>
  </r>
  <r>
    <n v="3175"/>
    <s v="Raphael"/>
    <s v="Whitney"/>
    <d v="2023-07-23T00:00:00"/>
    <d v="2023-08-01T00:00:00"/>
    <n v="0"/>
    <s v="Attrition"/>
    <x v="1"/>
    <s v="Richard Cox"/>
    <s v="raphael.whitney@bilearner.com"/>
    <s v="CCDR"/>
    <s v="Active"/>
    <x v="0"/>
    <x v="0"/>
    <x v="1"/>
    <x v="3"/>
    <s v="Foreign friend policy green."/>
    <x v="2"/>
    <s v="Fielders"/>
    <d v="1947-07-11T00:00:00"/>
    <n v="78.441666666666663"/>
    <x v="2"/>
    <s v="MA"/>
    <s v="Engineer"/>
    <x v="0"/>
    <n v="97410"/>
    <x v="2"/>
    <x v="3"/>
    <s v="Fully Meets"/>
    <n v="1"/>
  </r>
  <r>
    <n v="3176"/>
    <s v="Cade"/>
    <s v="Palmer"/>
    <d v="2018-12-13T00:00:00"/>
    <d v="2020-06-23T00:00:00"/>
    <n v="18"/>
    <s v="Attrition"/>
    <x v="1"/>
    <s v="Jessica Morgan"/>
    <s v="cade.palmer@bilearner.com"/>
    <s v="SVG"/>
    <s v="Active"/>
    <x v="0"/>
    <x v="2"/>
    <x v="1"/>
    <x v="1"/>
    <s v="Minute between another local country."/>
    <x v="2"/>
    <s v="Project Management - Con"/>
    <d v="2000-02-24T00:00:00"/>
    <n v="25.822222222222223"/>
    <x v="6"/>
    <s v="MA"/>
    <s v="Coordinator"/>
    <x v="0"/>
    <n v="42252"/>
    <x v="3"/>
    <x v="1"/>
    <s v="Exceeds"/>
    <n v="1"/>
  </r>
  <r>
    <n v="3177"/>
    <s v="Abel"/>
    <s v="Potts"/>
    <d v="2019-09-30T00:00:00"/>
    <d v="2021-06-23T00:00:00"/>
    <n v="20"/>
    <s v="Attrition"/>
    <x v="1"/>
    <s v="Lori Martin"/>
    <s v="abel.potts@bilearner.com"/>
    <s v="EW"/>
    <s v="Terminated for Cause"/>
    <x v="0"/>
    <x v="2"/>
    <x v="1"/>
    <x v="1"/>
    <s v="Six agreement take. Newspaper back land health."/>
    <x v="2"/>
    <s v="Project Management - Con"/>
    <d v="2000-03-13T00:00:00"/>
    <n v="25.769444444444446"/>
    <x v="6"/>
    <s v="MA"/>
    <s v="Coordinator"/>
    <x v="0"/>
    <n v="48294"/>
    <x v="2"/>
    <x v="3"/>
    <s v="Fully Meets"/>
    <n v="1"/>
  </r>
  <r>
    <n v="3178"/>
    <s v="Wayne"/>
    <s v="Leon"/>
    <d v="2020-01-24T00:00:00"/>
    <d v="2023-06-09T00:00:00"/>
    <n v="40"/>
    <s v="Attrition"/>
    <x v="2"/>
    <s v="Eric Lopez"/>
    <s v="wayne.leon@bilearner.com"/>
    <s v="MSC"/>
    <s v="Voluntarily Terminated"/>
    <x v="2"/>
    <x v="1"/>
    <x v="2"/>
    <x v="0"/>
    <s v="Follow arrive inside source."/>
    <x v="2"/>
    <s v="Field Operations"/>
    <d v="1990-04-30T00:00:00"/>
    <n v="35.638888888888886"/>
    <x v="4"/>
    <s v="MA"/>
    <s v="Administrator"/>
    <x v="0"/>
    <n v="45258"/>
    <x v="1"/>
    <x v="2"/>
    <s v="PIP"/>
    <n v="1"/>
  </r>
  <r>
    <n v="3179"/>
    <s v="Amya"/>
    <s v="Armstrong"/>
    <d v="2020-12-23T00:00:00"/>
    <d v="2021-03-17T00:00:00"/>
    <n v="2"/>
    <s v="Attrition"/>
    <x v="2"/>
    <s v="Victoria Thomas"/>
    <s v="amya.armstrong@bilearner.com"/>
    <s v="TNS"/>
    <s v="Active"/>
    <x v="0"/>
    <x v="1"/>
    <x v="1"/>
    <x v="3"/>
    <s v="Assume none mother note poor indeed."/>
    <x v="2"/>
    <s v="Field Operations"/>
    <d v="1941-12-22T00:00:00"/>
    <n v="83.99444444444444"/>
    <x v="0"/>
    <s v="MA"/>
    <s v="Lineman"/>
    <x v="1"/>
    <n v="96822"/>
    <x v="4"/>
    <x v="0"/>
    <s v="Fully Meets"/>
    <n v="2"/>
  </r>
  <r>
    <n v="3180"/>
    <s v="Johnny"/>
    <s v="Whitehead"/>
    <d v="2019-06-07T00:00:00"/>
    <d v="2020-01-11T00:00:00"/>
    <n v="7"/>
    <s v="Attrition"/>
    <x v="2"/>
    <s v="Jennifer Dean"/>
    <s v="johnny.whitehead@bilearner.com"/>
    <s v="PYZ"/>
    <s v="Voluntarily Terminated"/>
    <x v="0"/>
    <x v="0"/>
    <x v="0"/>
    <x v="2"/>
    <s v="Begin person since way. Thus region happy no."/>
    <x v="2"/>
    <s v="Field Operations"/>
    <d v="1997-10-27T00:00:00"/>
    <n v="28.147222222222222"/>
    <x v="6"/>
    <s v="MA"/>
    <s v="Technician"/>
    <x v="0"/>
    <n v="14828"/>
    <x v="0"/>
    <x v="0"/>
    <s v="Fully Meets"/>
    <n v="4"/>
  </r>
  <r>
    <n v="3181"/>
    <s v="Antwan"/>
    <s v="Clayton"/>
    <d v="2019-12-25T00:00:00"/>
    <d v="2021-11-14T00:00:00"/>
    <n v="22"/>
    <s v="Attrition"/>
    <x v="2"/>
    <s v="Cameron Harris"/>
    <s v="antwan.clayton@bilearner.com"/>
    <s v="WBL"/>
    <s v="Active"/>
    <x v="1"/>
    <x v="1"/>
    <x v="0"/>
    <x v="3"/>
    <s v="Safe cost bar use per both tend."/>
    <x v="2"/>
    <s v="General - Con"/>
    <d v="1959-07-17T00:00:00"/>
    <n v="66.424999999999997"/>
    <x v="1"/>
    <s v="MA"/>
    <s v="Foreman"/>
    <x v="0"/>
    <n v="26328"/>
    <x v="3"/>
    <x v="3"/>
    <s v="Fully Meets"/>
    <n v="4"/>
  </r>
  <r>
    <n v="3183"/>
    <s v="Uriah"/>
    <s v="Guerrero"/>
    <d v="2022-11-03T00:00:00"/>
    <d v="2023-08-03T00:00:00"/>
    <n v="8"/>
    <s v="Attrition"/>
    <x v="2"/>
    <s v="Victor Warren"/>
    <s v="uriah.guerrero@bilearner.com"/>
    <s v="PL"/>
    <s v="Voluntarily Terminated"/>
    <x v="0"/>
    <x v="2"/>
    <x v="0"/>
    <x v="1"/>
    <s v="Then foot not."/>
    <x v="2"/>
    <s v="Engineers"/>
    <d v="1953-02-15T00:00:00"/>
    <n v="72.847222222222229"/>
    <x v="2"/>
    <s v="MA"/>
    <s v="Technician"/>
    <x v="1"/>
    <n v="40809"/>
    <x v="3"/>
    <x v="3"/>
    <s v="PIP"/>
    <n v="3"/>
  </r>
  <r>
    <n v="3185"/>
    <s v="Selena"/>
    <s v="Yoder"/>
    <d v="2020-09-23T00:00:00"/>
    <d v="2023-03-15T00:00:00"/>
    <n v="29"/>
    <s v="Attrition"/>
    <x v="1"/>
    <s v="Tina Wright"/>
    <s v="selena.yoder@bilearner.com"/>
    <s v="NEL"/>
    <s v="Voluntarily Terminated"/>
    <x v="1"/>
    <x v="1"/>
    <x v="0"/>
    <x v="3"/>
    <s v="Development second material common."/>
    <x v="2"/>
    <s v="Field Operations"/>
    <d v="1999-11-10T00:00:00"/>
    <n v="26.111111111111111"/>
    <x v="6"/>
    <s v="MA"/>
    <s v="Assistant"/>
    <x v="0"/>
    <n v="91605"/>
    <x v="3"/>
    <x v="0"/>
    <s v="PIP"/>
    <n v="2"/>
  </r>
  <r>
    <n v="3186"/>
    <s v="Kaila"/>
    <s v="Flowers"/>
    <d v="2021-08-29T00:00:00"/>
    <d v="2022-11-08T00:00:00"/>
    <n v="14"/>
    <s v="Attrition"/>
    <x v="1"/>
    <s v="Mary Weber"/>
    <s v="kaila.flowers@bilearner.com"/>
    <s v="PL"/>
    <s v="Active"/>
    <x v="2"/>
    <x v="2"/>
    <x v="1"/>
    <x v="3"/>
    <s v="Believe kitchen whose true."/>
    <x v="2"/>
    <s v="Aerial"/>
    <d v="1967-05-03T00:00:00"/>
    <n v="58.630555555555553"/>
    <x v="5"/>
    <s v="MA"/>
    <s v="Supervisor"/>
    <x v="0"/>
    <n v="76162"/>
    <x v="4"/>
    <x v="0"/>
    <s v="Fully Meets"/>
    <n v="2"/>
  </r>
  <r>
    <n v="3187"/>
    <s v="Dashawn"/>
    <s v="Ramirez"/>
    <d v="2022-12-13T00:00:00"/>
    <d v="2023-01-11T00:00:00"/>
    <n v="0"/>
    <s v="Attrition"/>
    <x v="1"/>
    <s v="Eric Riley Jr."/>
    <s v="dashawn.ramirez@bilearner.com"/>
    <s v="PYZ"/>
    <s v="Active"/>
    <x v="1"/>
    <x v="1"/>
    <x v="1"/>
    <x v="1"/>
    <s v="Wide smile scene such society contain."/>
    <x v="2"/>
    <s v="Wireline Construction"/>
    <d v="1962-04-08T00:00:00"/>
    <n v="63.7"/>
    <x v="1"/>
    <s v="MA"/>
    <s v="Project Manager"/>
    <x v="0"/>
    <n v="13522"/>
    <x v="4"/>
    <x v="3"/>
    <s v="PIP"/>
    <n v="3"/>
  </r>
  <r>
    <n v="3191"/>
    <s v="Monserrat"/>
    <s v="Miranda"/>
    <d v="2022-07-06T00:00:00"/>
    <d v="2022-08-12T00:00:00"/>
    <n v="1"/>
    <s v="Attrition"/>
    <x v="1"/>
    <s v="Krystal Newton"/>
    <s v="monserrat.miranda@bilearner.com"/>
    <s v="BPC"/>
    <s v="Active"/>
    <x v="2"/>
    <x v="2"/>
    <x v="2"/>
    <x v="2"/>
    <s v="Read PM learn third clearly film news."/>
    <x v="2"/>
    <s v="Technology / It"/>
    <d v="1945-01-28T00:00:00"/>
    <n v="80.894444444444446"/>
    <x v="0"/>
    <s v="MA"/>
    <s v="Technician"/>
    <x v="1"/>
    <n v="29435"/>
    <x v="4"/>
    <x v="2"/>
    <s v="Fully Meets"/>
    <n v="2"/>
  </r>
  <r>
    <n v="3192"/>
    <s v="Johnathon"/>
    <s v="Lynch"/>
    <d v="2019-04-21T00:00:00"/>
    <d v="2022-01-12T00:00:00"/>
    <n v="32"/>
    <s v="Attrition"/>
    <x v="1"/>
    <s v="Alexandra Goodman"/>
    <s v="johnathon.lynch@bilearner.com"/>
    <s v="CCDR"/>
    <s v="Active"/>
    <x v="0"/>
    <x v="2"/>
    <x v="2"/>
    <x v="1"/>
    <s v="Ball they group who."/>
    <x v="2"/>
    <s v="Aerial"/>
    <d v="1997-01-12T00:00:00"/>
    <n v="28.93888888888889"/>
    <x v="6"/>
    <s v="MA"/>
    <s v="Laborer"/>
    <x v="0"/>
    <n v="26250"/>
    <x v="4"/>
    <x v="3"/>
    <s v="Fully Meets"/>
    <n v="3"/>
  </r>
  <r>
    <n v="3195"/>
    <s v="Kaylen"/>
    <s v="Hogan"/>
    <d v="2020-07-16T00:00:00"/>
    <d v="2020-10-15T00:00:00"/>
    <n v="2"/>
    <s v="Attrition"/>
    <x v="1"/>
    <s v="Latasha Garrison"/>
    <s v="kaylen.hogan@bilearner.com"/>
    <s v="NEL"/>
    <s v="Active"/>
    <x v="0"/>
    <x v="2"/>
    <x v="1"/>
    <x v="1"/>
    <s v="Tonight address serve yard race."/>
    <x v="2"/>
    <s v="General - Con"/>
    <d v="1981-01-31T00:00:00"/>
    <n v="44.888888888888886"/>
    <x v="3"/>
    <s v="MA"/>
    <s v="Technician"/>
    <x v="0"/>
    <n v="70709"/>
    <x v="1"/>
    <x v="0"/>
    <s v="Fully Meets"/>
    <n v="2"/>
  </r>
  <r>
    <n v="3196"/>
    <s v="Karley"/>
    <s v="Michael"/>
    <d v="2018-11-28T00:00:00"/>
    <d v="2021-08-14T00:00:00"/>
    <n v="32"/>
    <s v="Attrition"/>
    <x v="1"/>
    <s v="James Hawkins"/>
    <s v="karley.michael@bilearner.com"/>
    <s v="PL"/>
    <s v="Active"/>
    <x v="0"/>
    <x v="0"/>
    <x v="0"/>
    <x v="0"/>
    <s v="Summer might develop TV magazine down."/>
    <x v="2"/>
    <s v="Engineers"/>
    <d v="1974-11-12T00:00:00"/>
    <n v="51.105555555555554"/>
    <x v="5"/>
    <s v="MA"/>
    <s v="Project Manager"/>
    <x v="0"/>
    <n v="60139"/>
    <x v="3"/>
    <x v="0"/>
    <s v="Fully Meets"/>
    <n v="2"/>
  </r>
  <r>
    <n v="3202"/>
    <s v="Dallas"/>
    <s v="Leach"/>
    <d v="2020-06-21T00:00:00"/>
    <d v="2023-06-23T00:00:00"/>
    <n v="36"/>
    <s v="Attrition"/>
    <x v="1"/>
    <s v="Andrea Walls"/>
    <s v="dallas.leach@bilearner.com"/>
    <s v="WBL"/>
    <s v="Voluntarily Terminated"/>
    <x v="1"/>
    <x v="2"/>
    <x v="1"/>
    <x v="0"/>
    <s v="Oil prepare serious affect."/>
    <x v="2"/>
    <s v="Engineers"/>
    <d v="1999-03-28T00:00:00"/>
    <n v="26.727777777777778"/>
    <x v="6"/>
    <s v="MA"/>
    <s v="Engineer"/>
    <x v="0"/>
    <n v="1810"/>
    <x v="3"/>
    <x v="3"/>
    <s v="Fully Meets"/>
    <n v="4"/>
  </r>
  <r>
    <n v="3203"/>
    <s v="Marianne"/>
    <s v="Eaton"/>
    <d v="2021-01-19T00:00:00"/>
    <d v="2022-09-11T00:00:00"/>
    <n v="19"/>
    <s v="Attrition"/>
    <x v="1"/>
    <s v="John Lutz"/>
    <s v="marianne.eaton@bilearner.com"/>
    <s v="PYZ"/>
    <s v="Voluntarily Terminated"/>
    <x v="1"/>
    <x v="1"/>
    <x v="2"/>
    <x v="3"/>
    <s v="Subject network inside."/>
    <x v="2"/>
    <s v="General - Sga"/>
    <d v="1961-09-10T00:00:00"/>
    <n v="64.277777777777771"/>
    <x v="1"/>
    <s v="MA"/>
    <s v="Administrator"/>
    <x v="0"/>
    <n v="2343"/>
    <x v="1"/>
    <x v="3"/>
    <s v="Fully Meets"/>
    <n v="4"/>
  </r>
  <r>
    <n v="3205"/>
    <s v="Roxana"/>
    <s v="Goyal"/>
    <d v="2020-08-13T00:00:00"/>
    <d v="2021-09-17T00:00:00"/>
    <n v="13"/>
    <s v="Attrition"/>
    <x v="1"/>
    <s v="Roy Bradshaw"/>
    <s v="roxana.goyal@bilearner.com"/>
    <s v="TNS"/>
    <s v="Leave of Absence"/>
    <x v="1"/>
    <x v="1"/>
    <x v="2"/>
    <x v="3"/>
    <s v="Notice strong involve music fact door move."/>
    <x v="2"/>
    <s v="Aerial"/>
    <d v="1988-02-02T00:00:00"/>
    <n v="37.883333333333333"/>
    <x v="4"/>
    <s v="MA"/>
    <s v="Lineman"/>
    <x v="0"/>
    <n v="1864"/>
    <x v="2"/>
    <x v="2"/>
    <s v="Fully Meets"/>
    <n v="4"/>
  </r>
  <r>
    <n v="3208"/>
    <s v="Abdellah"/>
    <s v="Veera"/>
    <d v="2020-12-25T00:00:00"/>
    <d v="2023-03-08T00:00:00"/>
    <n v="26"/>
    <s v="Attrition"/>
    <x v="1"/>
    <s v="Jeffrey Gray"/>
    <s v="abdellah.veera@bilearner.com"/>
    <s v="CCDR"/>
    <s v="Voluntarily Terminated"/>
    <x v="1"/>
    <x v="2"/>
    <x v="0"/>
    <x v="1"/>
    <s v="Own road black catch help agreement."/>
    <x v="2"/>
    <s v="Field Operations"/>
    <d v="1973-09-04T00:00:00"/>
    <n v="52.294444444444444"/>
    <x v="5"/>
    <s v="MA"/>
    <s v="Operator"/>
    <x v="1"/>
    <n v="2171"/>
    <x v="0"/>
    <x v="0"/>
    <s v="Fully Meets"/>
    <n v="2"/>
  </r>
  <r>
    <n v="3212"/>
    <s v="Mohammed"/>
    <s v="Latif"/>
    <d v="2020-12-27T00:00:00"/>
    <d v="2022-05-22T00:00:00"/>
    <n v="16"/>
    <s v="Attrition"/>
    <x v="2"/>
    <s v="Matthew Brown"/>
    <s v="mohammed.latif@bilearner.com"/>
    <s v="PYZ"/>
    <s v="Voluntarily Terminated"/>
    <x v="0"/>
    <x v="1"/>
    <x v="2"/>
    <x v="1"/>
    <s v="Style now then seven."/>
    <x v="2"/>
    <s v="Field Operations"/>
    <d v="1972-06-30T00:00:00"/>
    <n v="53.472222222222221"/>
    <x v="5"/>
    <s v="MA"/>
    <s v="Foreman"/>
    <x v="1"/>
    <n v="2126"/>
    <x v="2"/>
    <x v="2"/>
    <s v="Fully Meets"/>
    <n v="5"/>
  </r>
  <r>
    <n v="3213"/>
    <s v="Hamish"/>
    <s v="Garneau"/>
    <d v="2018-11-17T00:00:00"/>
    <d v="2019-12-27T00:00:00"/>
    <n v="13"/>
    <s v="Attrition"/>
    <x v="1"/>
    <s v="Brandy Ferguson"/>
    <s v="hamish.garneau@bilearner.com"/>
    <s v="WBL"/>
    <s v="Active"/>
    <x v="0"/>
    <x v="2"/>
    <x v="2"/>
    <x v="0"/>
    <s v="Mr everyone identify how pressure way."/>
    <x v="2"/>
    <s v="Field Operations"/>
    <d v="1952-06-28T00:00:00"/>
    <n v="73.477777777777774"/>
    <x v="2"/>
    <s v="MA"/>
    <s v="Laborer"/>
    <x v="1"/>
    <n v="1550"/>
    <x v="0"/>
    <x v="1"/>
    <s v="Fully Meets"/>
    <n v="2"/>
  </r>
  <r>
    <n v="3217"/>
    <s v="Sarah"/>
    <s v="Akinkuolie"/>
    <d v="2019-01-20T00:00:00"/>
    <d v="2019-10-01T00:00:00"/>
    <n v="8"/>
    <s v="Attrition"/>
    <x v="2"/>
    <s v="Karen Munoz"/>
    <s v="sarah.akinkuolie@bilearner.com"/>
    <s v="BPC"/>
    <s v="Voluntarily Terminated"/>
    <x v="1"/>
    <x v="0"/>
    <x v="1"/>
    <x v="1"/>
    <s v="Summer begin quickly."/>
    <x v="2"/>
    <s v="General - Con"/>
    <d v="1968-09-28T00:00:00"/>
    <n v="57.227777777777774"/>
    <x v="5"/>
    <s v="MA"/>
    <s v="Technician"/>
    <x v="0"/>
    <n v="1810"/>
    <x v="1"/>
    <x v="3"/>
    <s v="Fully Meets"/>
    <n v="3"/>
  </r>
  <r>
    <n v="3225"/>
    <s v="Saniya"/>
    <s v="Bradley"/>
    <d v="2021-06-07T00:00:00"/>
    <d v="2023-06-23T00:00:00"/>
    <n v="24"/>
    <s v="Attrition"/>
    <x v="1"/>
    <s v="Emily Rodriguez"/>
    <s v="saniya.bradley@bilearner.com"/>
    <s v="EW"/>
    <s v="Active"/>
    <x v="1"/>
    <x v="0"/>
    <x v="2"/>
    <x v="2"/>
    <s v="Environmental region affect have it."/>
    <x v="2"/>
    <s v="General - Con"/>
    <d v="1977-07-29T00:00:00"/>
    <n v="48.391666666666666"/>
    <x v="3"/>
    <s v="MA"/>
    <s v="Foreman"/>
    <x v="0"/>
    <n v="8088"/>
    <x v="1"/>
    <x v="0"/>
    <s v="Fully Meets"/>
    <n v="3"/>
  </r>
  <r>
    <n v="3227"/>
    <s v="Rosemary"/>
    <s v="Manning"/>
    <d v="2021-11-20T00:00:00"/>
    <d v="2022-06-06T00:00:00"/>
    <n v="6"/>
    <s v="Attrition"/>
    <x v="1"/>
    <s v="Michelle Kramer"/>
    <s v="rosemary.manning@bilearner.com"/>
    <s v="TNS"/>
    <s v="Leave of Absence"/>
    <x v="1"/>
    <x v="2"/>
    <x v="0"/>
    <x v="0"/>
    <s v="Hope any environment reflect realize."/>
    <x v="2"/>
    <s v="Aerial"/>
    <d v="1969-07-08T00:00:00"/>
    <n v="56.45"/>
    <x v="5"/>
    <s v="MA"/>
    <s v="Groundman"/>
    <x v="0"/>
    <n v="1013"/>
    <x v="4"/>
    <x v="1"/>
    <s v="Fully Meets"/>
    <n v="2"/>
  </r>
  <r>
    <n v="3228"/>
    <s v="Adrianna"/>
    <s v="Johnston"/>
    <d v="2019-05-27T00:00:00"/>
    <d v="2022-08-18T00:00:00"/>
    <n v="38"/>
    <s v="Attrition"/>
    <x v="1"/>
    <s v="Melissa Bennett"/>
    <s v="adrianna.johnston@bilearner.com"/>
    <s v="PYZ"/>
    <s v="Voluntarily Terminated"/>
    <x v="0"/>
    <x v="1"/>
    <x v="0"/>
    <x v="0"/>
    <s v="Eat unit push read. Weight decide prove defense."/>
    <x v="2"/>
    <s v="Field Operations"/>
    <d v="1946-06-03T00:00:00"/>
    <n v="79.547222222222217"/>
    <x v="2"/>
    <s v="MA"/>
    <s v="Technician"/>
    <x v="1"/>
    <n v="8223"/>
    <x v="0"/>
    <x v="3"/>
    <s v="Fully Meets"/>
    <n v="2"/>
  </r>
  <r>
    <n v="3230"/>
    <s v="Annalise"/>
    <s v="Avila"/>
    <d v="2021-05-13T00:00:00"/>
    <d v="2023-07-13T00:00:00"/>
    <n v="26"/>
    <s v="Attrition"/>
    <x v="1"/>
    <s v="Patricia Lee"/>
    <s v="annalise.avila@bilearner.com"/>
    <s v="NEL"/>
    <s v="Leave of Absence"/>
    <x v="0"/>
    <x v="1"/>
    <x v="1"/>
    <x v="1"/>
    <s v="Condition whole however senior water."/>
    <x v="2"/>
    <s v="Field Operations"/>
    <d v="1991-04-20T00:00:00"/>
    <n v="34.666666666666664"/>
    <x v="4"/>
    <s v="MA"/>
    <s v="Laborer"/>
    <x v="0"/>
    <n v="55412"/>
    <x v="1"/>
    <x v="3"/>
    <s v="Fully Meets"/>
    <n v="1"/>
  </r>
  <r>
    <n v="3232"/>
    <s v="Makenzie"/>
    <s v="Mercer"/>
    <d v="2021-10-06T00:00:00"/>
    <d v="2022-05-19T00:00:00"/>
    <n v="7"/>
    <s v="Attrition"/>
    <x v="1"/>
    <s v="Carlos Miller"/>
    <s v="makenzie.mercer@bilearner.com"/>
    <s v="BPC"/>
    <s v="Leave of Absence"/>
    <x v="2"/>
    <x v="0"/>
    <x v="0"/>
    <x v="1"/>
    <s v="Write arrive produce since."/>
    <x v="2"/>
    <s v="General - Con"/>
    <d v="1974-11-18T00:00:00"/>
    <n v="51.088888888888889"/>
    <x v="5"/>
    <s v="MA"/>
    <s v="Laborer"/>
    <x v="1"/>
    <n v="26785"/>
    <x v="3"/>
    <x v="0"/>
    <s v="Fully Meets"/>
    <n v="1"/>
  </r>
  <r>
    <n v="3233"/>
    <s v="Julia"/>
    <s v="Vargas"/>
    <d v="2020-08-22T00:00:00"/>
    <d v="2020-08-26T00:00:00"/>
    <n v="0"/>
    <s v="Attrition"/>
    <x v="1"/>
    <s v="Jim Mccormick"/>
    <s v="julia.vargas@bilearner.com"/>
    <s v="CCDR"/>
    <s v="Leave of Absence"/>
    <x v="1"/>
    <x v="1"/>
    <x v="2"/>
    <x v="3"/>
    <s v="Fact order police ability another pretty add."/>
    <x v="2"/>
    <s v="Engineers"/>
    <d v="1969-02-08T00:00:00"/>
    <n v="56.866666666666667"/>
    <x v="5"/>
    <s v="MA"/>
    <s v="Engineer"/>
    <x v="1"/>
    <n v="14249"/>
    <x v="2"/>
    <x v="1"/>
    <s v="Fully Meets"/>
    <n v="2"/>
  </r>
  <r>
    <n v="3235"/>
    <s v="Emmett"/>
    <s v="York"/>
    <d v="2021-12-23T00:00:00"/>
    <d v="2022-10-17T00:00:00"/>
    <n v="9"/>
    <s v="Attrition"/>
    <x v="1"/>
    <s v="Jeffrey Webb"/>
    <s v="emmett.york@bilearner.com"/>
    <s v="EW"/>
    <s v="Active"/>
    <x v="1"/>
    <x v="1"/>
    <x v="0"/>
    <x v="1"/>
    <s v="Without option agent show term."/>
    <x v="2"/>
    <s v="Engineers"/>
    <d v="1963-08-01T00:00:00"/>
    <n v="62.386111111111113"/>
    <x v="1"/>
    <s v="MA"/>
    <s v="Engineer"/>
    <x v="1"/>
    <n v="62173"/>
    <x v="0"/>
    <x v="2"/>
    <s v="Fully Meets"/>
    <n v="2"/>
  </r>
  <r>
    <n v="3236"/>
    <s v="Landin"/>
    <s v="Walton"/>
    <d v="2022-01-24T00:00:00"/>
    <d v="2022-03-27T00:00:00"/>
    <n v="2"/>
    <s v="Attrition"/>
    <x v="2"/>
    <s v="James Williamson"/>
    <s v="landin.walton@bilearner.com"/>
    <s v="NEL"/>
    <s v="Active"/>
    <x v="1"/>
    <x v="1"/>
    <x v="1"/>
    <x v="0"/>
    <s v="Stuff painting partner my."/>
    <x v="2"/>
    <s v="People Services"/>
    <d v="1979-06-04T00:00:00"/>
    <n v="46.544444444444444"/>
    <x v="3"/>
    <s v="MA"/>
    <s v="Cpo"/>
    <x v="0"/>
    <n v="8702"/>
    <x v="2"/>
    <x v="2"/>
    <s v="Fully Meets"/>
    <n v="5"/>
  </r>
  <r>
    <n v="3238"/>
    <s v="Abby"/>
    <s v="Estes"/>
    <d v="2018-12-04T00:00:00"/>
    <d v="2022-07-01T00:00:00"/>
    <n v="42"/>
    <s v="Attrition"/>
    <x v="2"/>
    <s v="Anne Gomez"/>
    <s v="abby.estes@bilearner.com"/>
    <s v="PYZ"/>
    <s v="Voluntarily Terminated"/>
    <x v="1"/>
    <x v="2"/>
    <x v="2"/>
    <x v="3"/>
    <s v="Organization above size discuss office."/>
    <x v="2"/>
    <s v="Wireline Construction"/>
    <d v="2000-09-04T00:00:00"/>
    <n v="25.294444444444444"/>
    <x v="6"/>
    <s v="MA"/>
    <s v="Vp"/>
    <x v="1"/>
    <n v="39455"/>
    <x v="3"/>
    <x v="0"/>
    <s v="Fully Meets"/>
    <n v="4"/>
  </r>
  <r>
    <n v="3240"/>
    <s v="Kyan"/>
    <s v="Fritz"/>
    <d v="2018-08-12T00:00:00"/>
    <d v="2019-07-05T00:00:00"/>
    <n v="10"/>
    <s v="Attrition"/>
    <x v="2"/>
    <s v="Taylor Kim"/>
    <s v="kyan.fritz@bilearner.com"/>
    <s v="TNS"/>
    <s v="Voluntarily Terminated"/>
    <x v="0"/>
    <x v="1"/>
    <x v="0"/>
    <x v="3"/>
    <s v="Kid decision small fire year eat."/>
    <x v="2"/>
    <s v="Shop (Fleet)"/>
    <d v="1980-03-05T00:00:00"/>
    <n v="45.791666666666664"/>
    <x v="3"/>
    <s v="MA"/>
    <s v="Shop"/>
    <x v="0"/>
    <n v="60148"/>
    <x v="2"/>
    <x v="2"/>
    <s v="Fully Meets"/>
    <n v="2"/>
  </r>
  <r>
    <n v="3242"/>
    <s v="Alma"/>
    <s v="Fischer"/>
    <d v="2021-11-23T00:00:00"/>
    <d v="2022-04-21T00:00:00"/>
    <n v="4"/>
    <s v="Attrition"/>
    <x v="1"/>
    <s v="Krista Hernandez"/>
    <s v="alma.fischer@bilearner.com"/>
    <s v="NEL"/>
    <s v="Voluntarily Terminated"/>
    <x v="1"/>
    <x v="1"/>
    <x v="1"/>
    <x v="1"/>
    <s v="If data from box movement bad service."/>
    <x v="2"/>
    <s v="Aerial"/>
    <d v="1955-04-13T00:00:00"/>
    <n v="70.686111111111117"/>
    <x v="2"/>
    <s v="MA"/>
    <s v="Lineman"/>
    <x v="1"/>
    <n v="46927"/>
    <x v="0"/>
    <x v="3"/>
    <s v="Fully Meets"/>
    <n v="3"/>
  </r>
  <r>
    <n v="3245"/>
    <s v="Leonel"/>
    <s v="Tanner"/>
    <d v="2019-06-07T00:00:00"/>
    <d v="2021-12-30T00:00:00"/>
    <n v="30"/>
    <s v="Attrition"/>
    <x v="1"/>
    <s v="Mrs. Vickie Barber"/>
    <s v="leonel.tanner@bilearner.com"/>
    <s v="CCDR"/>
    <s v="Terminated for Cause"/>
    <x v="0"/>
    <x v="2"/>
    <x v="1"/>
    <x v="3"/>
    <s v="Fly draw gun true deal sure."/>
    <x v="2"/>
    <s v="Field Operations"/>
    <d v="1948-04-10T00:00:00"/>
    <n v="77.694444444444443"/>
    <x v="2"/>
    <s v="MA"/>
    <s v="Laborer"/>
    <x v="0"/>
    <n v="62905"/>
    <x v="4"/>
    <x v="2"/>
    <s v="Fully Meets"/>
    <n v="1"/>
  </r>
  <r>
    <n v="3246"/>
    <s v="Natalia"/>
    <s v="Burns"/>
    <d v="2019-06-12T00:00:00"/>
    <d v="2021-05-25T00:00:00"/>
    <n v="23"/>
    <s v="Attrition"/>
    <x v="1"/>
    <s v="Barry Hernandez"/>
    <s v="natalia.burns@bilearner.com"/>
    <s v="SVG"/>
    <s v="Terminated for Cause"/>
    <x v="2"/>
    <x v="1"/>
    <x v="2"/>
    <x v="2"/>
    <s v="With picture sport this after."/>
    <x v="2"/>
    <s v="Safety"/>
    <d v="1988-04-15T00:00:00"/>
    <n v="37.680555555555557"/>
    <x v="4"/>
    <s v="MA"/>
    <s v="Safety"/>
    <x v="0"/>
    <n v="16673"/>
    <x v="1"/>
    <x v="2"/>
    <s v="Fully Meets"/>
    <n v="4"/>
  </r>
  <r>
    <n v="3247"/>
    <s v="Hailee"/>
    <s v="Raymond"/>
    <d v="2023-04-20T00:00:00"/>
    <d v="2023-08-06T00:00:00"/>
    <n v="3"/>
    <s v="Attrition"/>
    <x v="1"/>
    <s v="Glenn Kelly"/>
    <s v="hailee.raymond@bilearner.com"/>
    <s v="EW"/>
    <s v="Active"/>
    <x v="0"/>
    <x v="1"/>
    <x v="2"/>
    <x v="1"/>
    <s v="Much already above care than."/>
    <x v="2"/>
    <s v="General - Con"/>
    <d v="1943-07-18T00:00:00"/>
    <n v="82.422222222222217"/>
    <x v="0"/>
    <s v="MA"/>
    <s v="Operator"/>
    <x v="0"/>
    <n v="85847"/>
    <x v="4"/>
    <x v="3"/>
    <s v="Fully Meets"/>
    <n v="3"/>
  </r>
  <r>
    <n v="3248"/>
    <s v="Micah"/>
    <s v="Douglas"/>
    <d v="2018-08-07T00:00:00"/>
    <d v="2023-07-19T00:00:00"/>
    <n v="59"/>
    <s v="Attrition"/>
    <x v="1"/>
    <s v="Amy Reeves"/>
    <s v="micah.douglas@bilearner.com"/>
    <s v="MSC"/>
    <s v="Active"/>
    <x v="1"/>
    <x v="0"/>
    <x v="2"/>
    <x v="1"/>
    <s v="Approach together husband better."/>
    <x v="2"/>
    <s v="General - Con"/>
    <d v="1967-03-18T00:00:00"/>
    <n v="58.755555555555553"/>
    <x v="5"/>
    <s v="MA"/>
    <s v="Clerical"/>
    <x v="0"/>
    <n v="27168"/>
    <x v="0"/>
    <x v="3"/>
    <s v="Fully Meets"/>
    <n v="5"/>
  </r>
  <r>
    <n v="3251"/>
    <s v="Elliana"/>
    <s v="Thomas"/>
    <d v="2019-02-15T00:00:00"/>
    <d v="2019-04-25T00:00:00"/>
    <n v="2"/>
    <s v="Attrition"/>
    <x v="1"/>
    <s v="Natalie Cox"/>
    <s v="elliana.thomas@bilearner.com"/>
    <s v="WBL"/>
    <s v="Voluntarily Terminated"/>
    <x v="1"/>
    <x v="2"/>
    <x v="2"/>
    <x v="1"/>
    <s v="Any record environment."/>
    <x v="2"/>
    <s v="Field Operations"/>
    <d v="1956-04-12T00:00:00"/>
    <n v="69.688888888888883"/>
    <x v="1"/>
    <s v="MA"/>
    <s v="Laborer"/>
    <x v="1"/>
    <n v="36234"/>
    <x v="1"/>
    <x v="0"/>
    <s v="Fully Meets"/>
    <n v="5"/>
  </r>
  <r>
    <n v="3253"/>
    <s v="Tessa"/>
    <s v="Estes"/>
    <d v="2019-09-01T00:00:00"/>
    <d v="2021-06-01T00:00:00"/>
    <n v="21"/>
    <s v="Attrition"/>
    <x v="1"/>
    <s v="Terrance Pitts"/>
    <s v="tessa.estes@bilearner.com"/>
    <s v="PL"/>
    <s v="Leave of Absence"/>
    <x v="2"/>
    <x v="2"/>
    <x v="2"/>
    <x v="0"/>
    <s v="Star candidate seven television teacher all many."/>
    <x v="2"/>
    <s v="Field Operations"/>
    <d v="1993-05-15T00:00:00"/>
    <n v="32.597222222222221"/>
    <x v="4"/>
    <s v="MA"/>
    <s v="Technician"/>
    <x v="0"/>
    <n v="46895"/>
    <x v="1"/>
    <x v="3"/>
    <s v="Fully Meets"/>
    <n v="2"/>
  </r>
  <r>
    <n v="3254"/>
    <s v="Charlie"/>
    <s v="Carson"/>
    <d v="2021-02-23T00:00:00"/>
    <d v="2022-07-13T00:00:00"/>
    <n v="16"/>
    <s v="Attrition"/>
    <x v="1"/>
    <s v="Samantha Gilbert"/>
    <s v="charlie.carson@bilearner.com"/>
    <s v="BPC"/>
    <s v="Leave of Absence"/>
    <x v="0"/>
    <x v="0"/>
    <x v="0"/>
    <x v="3"/>
    <s v="Save interest factor training."/>
    <x v="2"/>
    <s v="General - Sga"/>
    <d v="1989-08-20T00:00:00"/>
    <n v="36.333333333333336"/>
    <x v="4"/>
    <s v="MA"/>
    <s v="Administration"/>
    <x v="1"/>
    <n v="25093"/>
    <x v="3"/>
    <x v="1"/>
    <s v="Fully Meets"/>
    <n v="3"/>
  </r>
  <r>
    <n v="3259"/>
    <s v="Dania"/>
    <s v="Hale"/>
    <d v="2022-05-09T00:00:00"/>
    <d v="2022-06-10T00:00:00"/>
    <n v="1"/>
    <s v="Attrition"/>
    <x v="2"/>
    <s v="Matthew York"/>
    <s v="dania.hale@bilearner.com"/>
    <s v="CCDR"/>
    <s v="Voluntarily Terminated"/>
    <x v="0"/>
    <x v="0"/>
    <x v="1"/>
    <x v="1"/>
    <s v="Trouble hot lead article guess travel."/>
    <x v="2"/>
    <s v="Field Operations"/>
    <d v="1946-11-25T00:00:00"/>
    <n v="79.069444444444443"/>
    <x v="2"/>
    <s v="MA"/>
    <s v="Tower Hand"/>
    <x v="1"/>
    <n v="71536"/>
    <x v="0"/>
    <x v="3"/>
    <s v="Fully Meets"/>
    <n v="2"/>
  </r>
  <r>
    <n v="3261"/>
    <s v="Kaylen"/>
    <s v="Fisher"/>
    <d v="2021-01-17T00:00:00"/>
    <d v="2023-06-25T00:00:00"/>
    <n v="29"/>
    <s v="Attrition"/>
    <x v="2"/>
    <s v="Philip Jackson"/>
    <s v="kaylen.fisher@bilearner.com"/>
    <s v="EW"/>
    <s v="Leave of Absence"/>
    <x v="2"/>
    <x v="0"/>
    <x v="0"/>
    <x v="0"/>
    <s v="Cause data speech tough garden body good."/>
    <x v="2"/>
    <s v="Field Operations"/>
    <d v="1948-03-01T00:00:00"/>
    <n v="77.802777777777777"/>
    <x v="2"/>
    <s v="MA"/>
    <s v="Administrative"/>
    <x v="1"/>
    <n v="18868"/>
    <x v="0"/>
    <x v="1"/>
    <s v="Fully Meets"/>
    <n v="4"/>
  </r>
  <r>
    <n v="3263"/>
    <s v="Cruz"/>
    <s v="Davila"/>
    <d v="2022-04-20T00:00:00"/>
    <d v="2023-04-30T00:00:00"/>
    <n v="12"/>
    <s v="Attrition"/>
    <x v="1"/>
    <s v="Renee Jones DVM"/>
    <s v="cruz.davila@bilearner.com"/>
    <s v="NEL"/>
    <s v="Voluntarily Terminated"/>
    <x v="0"/>
    <x v="2"/>
    <x v="2"/>
    <x v="0"/>
    <s v="Measure question others smile oil."/>
    <x v="2"/>
    <s v="Engineers"/>
    <d v="1990-04-14T00:00:00"/>
    <n v="35.68333333333333"/>
    <x v="4"/>
    <s v="MA"/>
    <s v="Drafter"/>
    <x v="1"/>
    <n v="41746"/>
    <x v="2"/>
    <x v="3"/>
    <s v="PIP"/>
    <n v="2"/>
  </r>
  <r>
    <n v="3264"/>
    <s v="Alani"/>
    <s v="Phillips"/>
    <d v="2021-12-31T00:00:00"/>
    <d v="2023-05-10T00:00:00"/>
    <n v="16"/>
    <s v="Attrition"/>
    <x v="1"/>
    <s v="Jim Melton"/>
    <s v="alani.phillips@bilearner.com"/>
    <s v="PL"/>
    <s v="Terminated for Cause"/>
    <x v="2"/>
    <x v="1"/>
    <x v="2"/>
    <x v="0"/>
    <s v="Attorney control write American."/>
    <x v="2"/>
    <s v="General - Eng"/>
    <d v="1950-06-09T00:00:00"/>
    <n v="75.530555555555551"/>
    <x v="2"/>
    <s v="MA"/>
    <s v="Engineer"/>
    <x v="1"/>
    <n v="16282"/>
    <x v="2"/>
    <x v="2"/>
    <s v="Fully Meets"/>
    <n v="5"/>
  </r>
  <r>
    <n v="3267"/>
    <s v="Perla"/>
    <s v="Terry"/>
    <d v="2019-12-12T00:00:00"/>
    <d v="2020-01-17T00:00:00"/>
    <n v="1"/>
    <s v="Attrition"/>
    <x v="1"/>
    <s v="Lindsey Aguilar"/>
    <s v="perla.terry@bilearner.com"/>
    <s v="SVG"/>
    <s v="Active"/>
    <x v="1"/>
    <x v="1"/>
    <x v="2"/>
    <x v="3"/>
    <s v="Smile wife newspaper attorney dog discuss write."/>
    <x v="2"/>
    <s v="Splicing"/>
    <d v="1963-11-07T00:00:00"/>
    <n v="62.119444444444447"/>
    <x v="1"/>
    <s v="MA"/>
    <s v="Laborer"/>
    <x v="0"/>
    <n v="52402"/>
    <x v="3"/>
    <x v="3"/>
    <s v="Fully Meets"/>
    <n v="5"/>
  </r>
  <r>
    <n v="3271"/>
    <s v="Taryn"/>
    <s v="Snow"/>
    <d v="2019-07-02T00:00:00"/>
    <d v="2022-11-26T00:00:00"/>
    <n v="40"/>
    <s v="Attrition"/>
    <x v="1"/>
    <s v="Kenneth Bender"/>
    <s v="taryn.snow@bilearner.com"/>
    <s v="PYZ"/>
    <s v="Voluntarily Terminated"/>
    <x v="1"/>
    <x v="0"/>
    <x v="2"/>
    <x v="0"/>
    <s v="Talk it thousand score least try sound."/>
    <x v="2"/>
    <s v="Engineers"/>
    <d v="1970-04-29T00:00:00"/>
    <n v="55.641666666666666"/>
    <x v="5"/>
    <s v="MA"/>
    <s v="Engineer"/>
    <x v="1"/>
    <n v="72709"/>
    <x v="2"/>
    <x v="0"/>
    <s v="Fully Meets"/>
    <n v="3"/>
  </r>
  <r>
    <n v="3274"/>
    <s v="Arely"/>
    <s v="May"/>
    <d v="2020-01-21T00:00:00"/>
    <d v="2020-07-29T00:00:00"/>
    <n v="6"/>
    <s v="Attrition"/>
    <x v="1"/>
    <s v="Anthony Bass"/>
    <s v="arely.may@bilearner.com"/>
    <s v="PL"/>
    <s v="Leave of Absence"/>
    <x v="2"/>
    <x v="0"/>
    <x v="1"/>
    <x v="2"/>
    <s v="History force myself."/>
    <x v="2"/>
    <s v="Aerial"/>
    <d v="1965-06-28T00:00:00"/>
    <n v="60.477777777777774"/>
    <x v="1"/>
    <s v="MA"/>
    <s v="Foreman"/>
    <x v="0"/>
    <n v="30214"/>
    <x v="3"/>
    <x v="0"/>
    <s v="PIP"/>
    <n v="3"/>
  </r>
  <r>
    <n v="3277"/>
    <s v="Wade"/>
    <s v="Beltran"/>
    <d v="2023-06-16T00:00:00"/>
    <d v="2023-06-24T00:00:00"/>
    <n v="0"/>
    <s v="Attrition"/>
    <x v="2"/>
    <s v="Darlene Garcia"/>
    <s v="wade.beltran@bilearner.com"/>
    <s v="NEL"/>
    <s v="Active"/>
    <x v="2"/>
    <x v="0"/>
    <x v="0"/>
    <x v="2"/>
    <s v="Personal fear indeed rest also."/>
    <x v="2"/>
    <s v="Aerial"/>
    <d v="1980-05-21T00:00:00"/>
    <n v="45.580555555555556"/>
    <x v="3"/>
    <s v="MA"/>
    <s v="Foreman"/>
    <x v="0"/>
    <n v="86836"/>
    <x v="0"/>
    <x v="2"/>
    <s v="Fully Meets"/>
    <n v="5"/>
  </r>
  <r>
    <n v="3278"/>
    <s v="Mina"/>
    <s v="Bryant"/>
    <d v="2020-09-08T00:00:00"/>
    <d v="2021-10-17T00:00:00"/>
    <n v="13"/>
    <s v="Attrition"/>
    <x v="2"/>
    <s v="Angela Griffin MD"/>
    <s v="mina.bryant@bilearner.com"/>
    <s v="PL"/>
    <s v="Active"/>
    <x v="1"/>
    <x v="2"/>
    <x v="2"/>
    <x v="2"/>
    <s v="Take nice into true side job."/>
    <x v="2"/>
    <s v="Field Operations"/>
    <d v="1944-11-15T00:00:00"/>
    <n v="81.097222222222229"/>
    <x v="0"/>
    <s v="MA"/>
    <s v="Laborer"/>
    <x v="0"/>
    <n v="4862"/>
    <x v="4"/>
    <x v="2"/>
    <s v="Fully Meets"/>
    <n v="4"/>
  </r>
  <r>
    <n v="3279"/>
    <s v="Jonas"/>
    <s v="Everett"/>
    <d v="2019-01-23T00:00:00"/>
    <d v="2020-11-24T00:00:00"/>
    <n v="22"/>
    <s v="Attrition"/>
    <x v="2"/>
    <s v="Katrina Davis"/>
    <s v="jonas.everett@bilearner.com"/>
    <s v="BPC"/>
    <s v="Active"/>
    <x v="0"/>
    <x v="2"/>
    <x v="1"/>
    <x v="0"/>
    <s v="Market public task none past spend."/>
    <x v="2"/>
    <s v="Engineers"/>
    <d v="1994-01-31T00:00:00"/>
    <n v="31.888888888888889"/>
    <x v="4"/>
    <s v="MA"/>
    <s v="Project Manager"/>
    <x v="1"/>
    <n v="53530"/>
    <x v="4"/>
    <x v="2"/>
    <s v="Fully Meets"/>
    <n v="5"/>
  </r>
  <r>
    <n v="3280"/>
    <s v="Makaila"/>
    <s v="Pham"/>
    <d v="2023-05-29T00:00:00"/>
    <d v="2023-07-23T00:00:00"/>
    <n v="1"/>
    <s v="Attrition"/>
    <x v="2"/>
    <s v="Tamara Bailey"/>
    <s v="makaila.pham@bilearner.com"/>
    <s v="CCDR"/>
    <s v="Voluntarily Terminated"/>
    <x v="2"/>
    <x v="2"/>
    <x v="0"/>
    <x v="0"/>
    <s v="Fast light home sign build not."/>
    <x v="2"/>
    <s v="Project Management - Con"/>
    <d v="1983-07-09T00:00:00"/>
    <n v="42.447222222222223"/>
    <x v="3"/>
    <s v="MA"/>
    <s v="Manager"/>
    <x v="1"/>
    <n v="59596"/>
    <x v="3"/>
    <x v="0"/>
    <s v="Fully Meets"/>
    <n v="5"/>
  </r>
  <r>
    <n v="3284"/>
    <s v="Kennedi"/>
    <s v="Howell"/>
    <d v="2022-08-21T00:00:00"/>
    <d v="2023-03-29T00:00:00"/>
    <n v="7"/>
    <s v="Attrition"/>
    <x v="1"/>
    <s v="Jonathan Franco"/>
    <s v="kennedi.howell@bilearner.com"/>
    <s v="EW"/>
    <s v="Voluntarily Terminated"/>
    <x v="1"/>
    <x v="2"/>
    <x v="2"/>
    <x v="1"/>
    <s v="Order protect raise exist by behind dream memory."/>
    <x v="2"/>
    <s v="Fielders"/>
    <d v="1948-10-17T00:00:00"/>
    <n v="77.174999999999997"/>
    <x v="2"/>
    <s v="MA"/>
    <s v="Technician"/>
    <x v="1"/>
    <n v="22735"/>
    <x v="3"/>
    <x v="0"/>
    <s v="Fully Meets"/>
    <n v="2"/>
  </r>
  <r>
    <n v="3285"/>
    <s v="Rashad"/>
    <s v="Sutton"/>
    <d v="2021-07-16T00:00:00"/>
    <d v="2023-06-12T00:00:00"/>
    <n v="22"/>
    <s v="Attrition"/>
    <x v="1"/>
    <s v="Mark Mills"/>
    <s v="rashad.sutton@bilearner.com"/>
    <s v="MSC"/>
    <s v="Terminated for Cause"/>
    <x v="1"/>
    <x v="0"/>
    <x v="2"/>
    <x v="2"/>
    <s v="Know blue difficult let black choice require."/>
    <x v="2"/>
    <s v="Wireline Construction"/>
    <d v="1954-01-15T00:00:00"/>
    <n v="71.930555555555557"/>
    <x v="2"/>
    <s v="MA"/>
    <s v="Laborer"/>
    <x v="1"/>
    <n v="81424"/>
    <x v="3"/>
    <x v="3"/>
    <s v="PIP"/>
    <n v="4"/>
  </r>
  <r>
    <n v="3292"/>
    <s v="Nadia"/>
    <s v="Romero"/>
    <d v="2019-01-12T00:00:00"/>
    <d v="2020-01-09T00:00:00"/>
    <n v="11"/>
    <s v="Attrition"/>
    <x v="1"/>
    <s v="Connor Wallace"/>
    <s v="nadia.romero@bilearner.com"/>
    <s v="PYZ"/>
    <s v="Voluntarily Terminated"/>
    <x v="2"/>
    <x v="1"/>
    <x v="2"/>
    <x v="2"/>
    <s v="Four read some later whether lose system."/>
    <x v="2"/>
    <s v="Field Operations"/>
    <d v="1946-05-13T00:00:00"/>
    <n v="79.602777777777774"/>
    <x v="2"/>
    <s v="MA"/>
    <s v="Engineer"/>
    <x v="1"/>
    <n v="2769"/>
    <x v="2"/>
    <x v="3"/>
    <s v="Fully Meets"/>
    <n v="4"/>
  </r>
  <r>
    <n v="3293"/>
    <s v="Lillianna"/>
    <s v="Hill"/>
    <d v="2021-04-09T00:00:00"/>
    <d v="2022-11-29T00:00:00"/>
    <n v="19"/>
    <s v="Attrition"/>
    <x v="1"/>
    <s v="Cindy Ruiz"/>
    <s v="lillianna.hill@bilearner.com"/>
    <s v="WBL"/>
    <s v="Voluntarily Terminated"/>
    <x v="1"/>
    <x v="1"/>
    <x v="1"/>
    <x v="2"/>
    <s v="Toward make herself high red writer week."/>
    <x v="2"/>
    <s v="General - Con"/>
    <d v="1967-09-01T00:00:00"/>
    <n v="58.302777777777777"/>
    <x v="5"/>
    <s v="MA"/>
    <s v="Technician"/>
    <x v="0"/>
    <n v="90732"/>
    <x v="4"/>
    <x v="2"/>
    <s v="Fully Meets"/>
    <n v="3"/>
  </r>
  <r>
    <n v="3294"/>
    <s v="Brent"/>
    <s v="Henry"/>
    <d v="2022-06-04T00:00:00"/>
    <d v="2022-12-24T00:00:00"/>
    <n v="6"/>
    <s v="Attrition"/>
    <x v="1"/>
    <s v="Regina Dickerson"/>
    <s v="brent.henry@bilearner.com"/>
    <s v="NEL"/>
    <s v="Leave of Absence"/>
    <x v="0"/>
    <x v="2"/>
    <x v="0"/>
    <x v="2"/>
    <s v="New begin remember understand."/>
    <x v="2"/>
    <s v="Aerial"/>
    <d v="1965-06-06T00:00:00"/>
    <n v="60.538888888888891"/>
    <x v="1"/>
    <s v="MA"/>
    <s v="Lineman"/>
    <x v="0"/>
    <n v="12076"/>
    <x v="3"/>
    <x v="0"/>
    <s v="Fully Meets"/>
    <n v="3"/>
  </r>
  <r>
    <n v="3296"/>
    <s v="Isis"/>
    <s v="Brooks"/>
    <d v="2019-01-07T00:00:00"/>
    <d v="2019-10-08T00:00:00"/>
    <n v="9"/>
    <s v="Attrition"/>
    <x v="1"/>
    <s v="Michael Palmer"/>
    <s v="isis.brooks@bilearner.com"/>
    <s v="BPC"/>
    <s v="Leave of Absence"/>
    <x v="2"/>
    <x v="1"/>
    <x v="1"/>
    <x v="3"/>
    <s v="Maybe despite performance rather evidence."/>
    <x v="2"/>
    <s v="Field Operations"/>
    <d v="1947-10-07T00:00:00"/>
    <n v="78.202777777777783"/>
    <x v="2"/>
    <s v="MA"/>
    <s v="Foreman"/>
    <x v="1"/>
    <n v="24886"/>
    <x v="1"/>
    <x v="2"/>
    <s v="PIP"/>
    <n v="2"/>
  </r>
  <r>
    <n v="3297"/>
    <s v="Axel"/>
    <s v="Dunlap"/>
    <d v="2020-07-18T00:00:00"/>
    <d v="2021-04-20T00:00:00"/>
    <n v="9"/>
    <s v="Attrition"/>
    <x v="1"/>
    <s v="Bryan Beasley"/>
    <s v="axel.dunlap@bilearner.com"/>
    <s v="CCDR"/>
    <s v="Leave of Absence"/>
    <x v="1"/>
    <x v="2"/>
    <x v="0"/>
    <x v="2"/>
    <s v="Stock true summer together social."/>
    <x v="2"/>
    <s v="Field Operations"/>
    <d v="1955-10-12T00:00:00"/>
    <n v="70.188888888888883"/>
    <x v="2"/>
    <s v="MA"/>
    <s v="Engineer"/>
    <x v="1"/>
    <n v="25813"/>
    <x v="4"/>
    <x v="2"/>
    <s v="Fully Meets"/>
    <n v="4"/>
  </r>
  <r>
    <n v="3298"/>
    <s v="Tatum"/>
    <s v="Petty"/>
    <d v="2020-11-19T00:00:00"/>
    <d v="2021-05-21T00:00:00"/>
    <n v="6"/>
    <s v="Attrition"/>
    <x v="2"/>
    <s v="Sarah Escobar"/>
    <s v="tatum.petty@bilearner.com"/>
    <s v="EW"/>
    <s v="Active"/>
    <x v="0"/>
    <x v="2"/>
    <x v="1"/>
    <x v="0"/>
    <s v="Great unit evidence run."/>
    <x v="2"/>
    <s v="Field Operations"/>
    <d v="1996-03-10T00:00:00"/>
    <n v="29.777777777777779"/>
    <x v="6"/>
    <s v="MA"/>
    <s v="Technician"/>
    <x v="0"/>
    <n v="88404"/>
    <x v="0"/>
    <x v="1"/>
    <s v="Fully Meets"/>
    <n v="5"/>
  </r>
  <r>
    <n v="3300"/>
    <s v="Rosemary"/>
    <s v="Becker"/>
    <d v="2021-03-25T00:00:00"/>
    <d v="2022-05-08T00:00:00"/>
    <n v="13"/>
    <s v="Attrition"/>
    <x v="2"/>
    <s v="Mr. Gregory Mullins MD"/>
    <s v="rosemary.becker@bilearner.com"/>
    <s v="NEL"/>
    <s v="Active"/>
    <x v="0"/>
    <x v="0"/>
    <x v="2"/>
    <x v="1"/>
    <s v="Artist message call such."/>
    <x v="2"/>
    <s v="Field Operations"/>
    <d v="1946-11-27T00:00:00"/>
    <n v="79.063888888888883"/>
    <x v="2"/>
    <s v="MA"/>
    <s v="Technician"/>
    <x v="1"/>
    <n v="73771"/>
    <x v="1"/>
    <x v="2"/>
    <s v="Fully Meets"/>
    <n v="2"/>
  </r>
  <r>
    <n v="3301"/>
    <s v="Amiah"/>
    <s v="Sweeney"/>
    <d v="2019-05-13T00:00:00"/>
    <d v="2022-08-13T00:00:00"/>
    <n v="39"/>
    <s v="Attrition"/>
    <x v="2"/>
    <s v="Michael Clark"/>
    <s v="amiah.sweeney@bilearner.com"/>
    <s v="PL"/>
    <s v="Voluntarily Terminated"/>
    <x v="1"/>
    <x v="0"/>
    <x v="1"/>
    <x v="2"/>
    <s v="On crime student tough note."/>
    <x v="2"/>
    <s v="Field Operations"/>
    <d v="1997-08-27T00:00:00"/>
    <n v="28.31388888888889"/>
    <x v="6"/>
    <s v="MA"/>
    <s v="Construction Manager"/>
    <x v="1"/>
    <n v="65436"/>
    <x v="4"/>
    <x v="0"/>
    <s v="Fully Meets"/>
    <n v="1"/>
  </r>
  <r>
    <n v="3302"/>
    <s v="Maya"/>
    <s v="Mccoy"/>
    <d v="2019-06-07T00:00:00"/>
    <d v="2022-11-06T00:00:00"/>
    <n v="41"/>
    <s v="Attrition"/>
    <x v="2"/>
    <s v="Shawn Johnson"/>
    <s v="maya.mccoy@bilearner.com"/>
    <s v="PYZ"/>
    <s v="Leave of Absence"/>
    <x v="0"/>
    <x v="2"/>
    <x v="2"/>
    <x v="2"/>
    <s v="Year ever end drive."/>
    <x v="2"/>
    <s v="General - Con"/>
    <d v="1943-07-25T00:00:00"/>
    <n v="82.402777777777771"/>
    <x v="0"/>
    <s v="MA"/>
    <s v="Lineman"/>
    <x v="0"/>
    <n v="77353"/>
    <x v="0"/>
    <x v="2"/>
    <s v="Fully Meets"/>
    <n v="4"/>
  </r>
  <r>
    <n v="3305"/>
    <s v="Jace"/>
    <s v="Galloway"/>
    <d v="2020-11-30T00:00:00"/>
    <d v="2022-10-23T00:00:00"/>
    <n v="22"/>
    <s v="Attrition"/>
    <x v="1"/>
    <s v="Alex Lopez"/>
    <s v="jace.galloway@bilearner.com"/>
    <s v="WBL"/>
    <s v="Voluntarily Terminated"/>
    <x v="1"/>
    <x v="1"/>
    <x v="2"/>
    <x v="0"/>
    <s v="Billion approach middle behind national describe."/>
    <x v="2"/>
    <s v="Project Management - Con"/>
    <d v="1992-07-09T00:00:00"/>
    <n v="33.447222222222223"/>
    <x v="4"/>
    <s v="MA"/>
    <s v="Coordinator"/>
    <x v="0"/>
    <n v="18362"/>
    <x v="3"/>
    <x v="1"/>
    <s v="Fully Meets"/>
    <n v="4"/>
  </r>
  <r>
    <n v="3306"/>
    <s v="Justice"/>
    <s v="Guerra"/>
    <d v="2022-09-24T00:00:00"/>
    <d v="2022-10-27T00:00:00"/>
    <n v="1"/>
    <s v="Attrition"/>
    <x v="1"/>
    <s v="Angela Terry"/>
    <s v="justice.guerra@bilearner.com"/>
    <s v="NEL"/>
    <s v="Voluntarily Terminated"/>
    <x v="0"/>
    <x v="2"/>
    <x v="0"/>
    <x v="3"/>
    <s v="Reason common from ready."/>
    <x v="2"/>
    <s v="Field Operations"/>
    <d v="1992-03-31T00:00:00"/>
    <n v="33.722222222222221"/>
    <x v="4"/>
    <s v="MA"/>
    <s v="Laborer"/>
    <x v="1"/>
    <n v="78658"/>
    <x v="1"/>
    <x v="2"/>
    <s v="PIP"/>
    <n v="4"/>
  </r>
  <r>
    <n v="3310"/>
    <s v="George"/>
    <s v="Fritz"/>
    <d v="2022-02-02T00:00:00"/>
    <d v="2023-02-04T00:00:00"/>
    <n v="12"/>
    <s v="Attrition"/>
    <x v="1"/>
    <s v="Sheryl Austin"/>
    <s v="george.fritz@bilearner.com"/>
    <s v="SVG"/>
    <s v="Active"/>
    <x v="2"/>
    <x v="0"/>
    <x v="2"/>
    <x v="2"/>
    <s v="Course appear wait police car."/>
    <x v="2"/>
    <s v="Executive"/>
    <d v="1975-07-25T00:00:00"/>
    <n v="50.402777777777779"/>
    <x v="5"/>
    <s v="MA"/>
    <s v="Vp"/>
    <x v="0"/>
    <n v="53426"/>
    <x v="2"/>
    <x v="2"/>
    <s v="Fully Meets"/>
    <n v="3"/>
  </r>
  <r>
    <n v="3311"/>
    <s v="William"/>
    <s v="Avila"/>
    <d v="2021-06-17T00:00:00"/>
    <d v="2021-12-03T00:00:00"/>
    <n v="5"/>
    <s v="Attrition"/>
    <x v="1"/>
    <s v="Christina Kennedy"/>
    <s v="william.avila@bilearner.com"/>
    <s v="EW"/>
    <s v="Active"/>
    <x v="1"/>
    <x v="2"/>
    <x v="0"/>
    <x v="2"/>
    <s v="Ready image offer. According and reveal land."/>
    <x v="2"/>
    <s v="Field Operations"/>
    <d v="1974-03-12T00:00:00"/>
    <n v="51.772222222222226"/>
    <x v="5"/>
    <s v="MA"/>
    <s v="Project Manager"/>
    <x v="0"/>
    <n v="15819"/>
    <x v="4"/>
    <x v="1"/>
    <s v="Fully Meets"/>
    <n v="4"/>
  </r>
  <r>
    <n v="3315"/>
    <s v="Amy"/>
    <s v="Pace"/>
    <d v="2018-10-13T00:00:00"/>
    <d v="2020-03-18T00:00:00"/>
    <n v="17"/>
    <s v="Attrition"/>
    <x v="1"/>
    <s v="Crystal Richmond"/>
    <s v="amy.pace@bilearner.com"/>
    <s v="WBL"/>
    <s v="Voluntarily Terminated"/>
    <x v="0"/>
    <x v="1"/>
    <x v="0"/>
    <x v="0"/>
    <s v="Director include student."/>
    <x v="2"/>
    <s v="Field Operations"/>
    <d v="1957-04-15T00:00:00"/>
    <n v="68.680555555555557"/>
    <x v="1"/>
    <s v="MA"/>
    <s v="Locator"/>
    <x v="0"/>
    <n v="85181"/>
    <x v="3"/>
    <x v="1"/>
    <s v="Fully Meets"/>
    <n v="3"/>
  </r>
  <r>
    <n v="3316"/>
    <s v="Bronson"/>
    <s v="Houston"/>
    <d v="2020-04-25T00:00:00"/>
    <d v="2022-12-13T00:00:00"/>
    <n v="31"/>
    <s v="Attrition"/>
    <x v="1"/>
    <s v="Theresa Holmes"/>
    <s v="bronson.houston@bilearner.com"/>
    <s v="NEL"/>
    <s v="Leave of Absence"/>
    <x v="2"/>
    <x v="1"/>
    <x v="1"/>
    <x v="2"/>
    <s v="Movement beat thing attorney benefit mention I."/>
    <x v="2"/>
    <s v="Catv"/>
    <d v="1975-11-11T00:00:00"/>
    <n v="50.108333333333334"/>
    <x v="5"/>
    <s v="MA"/>
    <s v="Lineman"/>
    <x v="0"/>
    <n v="37802"/>
    <x v="0"/>
    <x v="1"/>
    <s v="Fully Meets"/>
    <n v="3"/>
  </r>
  <r>
    <n v="3318"/>
    <s v="Maddison"/>
    <s v="Dixon"/>
    <d v="2019-11-18T00:00:00"/>
    <d v="2022-02-10T00:00:00"/>
    <n v="26"/>
    <s v="Attrition"/>
    <x v="1"/>
    <s v="Thomas Figueroa"/>
    <s v="maddison.dixon@bilearner.com"/>
    <s v="BPC"/>
    <s v="Leave of Absence"/>
    <x v="2"/>
    <x v="2"/>
    <x v="1"/>
    <x v="1"/>
    <s v="Make oil new effort begin. Smile work dinner."/>
    <x v="2"/>
    <s v="People Services"/>
    <d v="1996-12-08T00:00:00"/>
    <n v="29.033333333333335"/>
    <x v="6"/>
    <s v="MA"/>
    <s v="Administrator"/>
    <x v="1"/>
    <n v="61532"/>
    <x v="1"/>
    <x v="0"/>
    <s v="Fully Meets"/>
    <n v="3"/>
  </r>
  <r>
    <n v="3322"/>
    <s v="Roland"/>
    <s v="Berg"/>
    <d v="2020-07-31T00:00:00"/>
    <d v="2022-09-27T00:00:00"/>
    <n v="25"/>
    <s v="Attrition"/>
    <x v="2"/>
    <s v="Kathleen Bowen"/>
    <s v="roland.berg@bilearner.com"/>
    <s v="CCDR"/>
    <s v="Voluntarily Terminated"/>
    <x v="2"/>
    <x v="0"/>
    <x v="1"/>
    <x v="3"/>
    <s v="Different down happen near impact."/>
    <x v="2"/>
    <s v="Aerial"/>
    <d v="1943-10-09T00:00:00"/>
    <n v="82.197222222222223"/>
    <x v="0"/>
    <s v="MA"/>
    <s v="Lineman"/>
    <x v="1"/>
    <n v="25557"/>
    <x v="1"/>
    <x v="3"/>
    <s v="Fully Meets"/>
    <n v="4"/>
  </r>
  <r>
    <n v="3323"/>
    <s v="Lilliana"/>
    <s v="Cowan"/>
    <d v="2023-06-17T00:00:00"/>
    <d v="2023-07-13T00:00:00"/>
    <n v="0"/>
    <s v="Attrition"/>
    <x v="2"/>
    <s v="Chloe Berg"/>
    <s v="lilliana.cowan@bilearner.com"/>
    <s v="SVG"/>
    <s v="Leave of Absence"/>
    <x v="0"/>
    <x v="1"/>
    <x v="0"/>
    <x v="3"/>
    <s v="Expect serious occur forward again."/>
    <x v="2"/>
    <s v="Project Management - Con"/>
    <d v="1962-06-04T00:00:00"/>
    <n v="63.544444444444444"/>
    <x v="1"/>
    <s v="MA"/>
    <s v="Laborer"/>
    <x v="0"/>
    <n v="27946"/>
    <x v="4"/>
    <x v="2"/>
    <s v="Fully Meets"/>
    <n v="4"/>
  </r>
  <r>
    <n v="3324"/>
    <s v="Beatrice"/>
    <s v="Vance"/>
    <d v="2019-06-30T00:00:00"/>
    <d v="2022-07-24T00:00:00"/>
    <n v="36"/>
    <s v="Attrition"/>
    <x v="2"/>
    <s v="Anna Martinez"/>
    <s v="beatrice.vance@bilearner.com"/>
    <s v="EW"/>
    <s v="Leave of Absence"/>
    <x v="2"/>
    <x v="2"/>
    <x v="2"/>
    <x v="0"/>
    <s v="Teach human market real upon."/>
    <x v="2"/>
    <s v="Splicing"/>
    <d v="1952-11-04T00:00:00"/>
    <n v="73.12777777777778"/>
    <x v="2"/>
    <s v="MA"/>
    <s v="Splicer"/>
    <x v="0"/>
    <n v="11516"/>
    <x v="4"/>
    <x v="0"/>
    <s v="PIP"/>
    <n v="3"/>
  </r>
  <r>
    <n v="3325"/>
    <s v="Andrea"/>
    <s v="Khan"/>
    <d v="2021-07-13T00:00:00"/>
    <d v="2022-03-11T00:00:00"/>
    <n v="7"/>
    <s v="Attrition"/>
    <x v="2"/>
    <s v="Christopher Blankenship"/>
    <s v="andrea.khan@bilearner.com"/>
    <s v="MSC"/>
    <s v="Voluntarily Terminated"/>
    <x v="1"/>
    <x v="2"/>
    <x v="2"/>
    <x v="0"/>
    <s v="Few space energy down natural."/>
    <x v="2"/>
    <s v="Field Operations"/>
    <d v="1993-10-14T00:00:00"/>
    <n v="32.18333333333333"/>
    <x v="4"/>
    <s v="MA"/>
    <s v="Technician"/>
    <x v="0"/>
    <n v="19512"/>
    <x v="1"/>
    <x v="3"/>
    <s v="Fully Meets"/>
    <n v="3"/>
  </r>
  <r>
    <n v="3328"/>
    <s v="Braylen"/>
    <s v="Cruz"/>
    <d v="2020-10-24T00:00:00"/>
    <d v="2023-04-11T00:00:00"/>
    <n v="29"/>
    <s v="Attrition"/>
    <x v="1"/>
    <s v="Pamela Carter"/>
    <s v="braylen.cruz@bilearner.com"/>
    <s v="NEL"/>
    <s v="Voluntarily Terminated"/>
    <x v="2"/>
    <x v="2"/>
    <x v="1"/>
    <x v="1"/>
    <s v="Room that ahead sound work short right."/>
    <x v="2"/>
    <s v="Engineers"/>
    <d v="1961-02-06T00:00:00"/>
    <n v="64.87222222222222"/>
    <x v="1"/>
    <s v="MA"/>
    <s v="Engineer"/>
    <x v="1"/>
    <n v="24046"/>
    <x v="1"/>
    <x v="2"/>
    <s v="Fully Meets"/>
    <n v="3"/>
  </r>
  <r>
    <n v="3331"/>
    <s v="Sydney"/>
    <s v="Chang"/>
    <d v="2019-03-24T00:00:00"/>
    <d v="2020-10-16T00:00:00"/>
    <n v="18"/>
    <s v="Attrition"/>
    <x v="1"/>
    <s v="Stephanie Pierce"/>
    <s v="sydney.chang@bilearner.com"/>
    <s v="CCDR"/>
    <s v="Active"/>
    <x v="0"/>
    <x v="2"/>
    <x v="2"/>
    <x v="3"/>
    <s v="Hair language song. Account father send talk."/>
    <x v="2"/>
    <s v="Field Operations"/>
    <d v="1963-11-06T00:00:00"/>
    <n v="62.12222222222222"/>
    <x v="1"/>
    <s v="MA"/>
    <s v="Technician"/>
    <x v="0"/>
    <n v="6014"/>
    <x v="3"/>
    <x v="3"/>
    <s v="Fully Meets"/>
    <n v="2"/>
  </r>
  <r>
    <n v="3335"/>
    <s v="Abbigail"/>
    <s v="Solis"/>
    <d v="2019-06-28T00:00:00"/>
    <d v="2021-12-16T00:00:00"/>
    <n v="29"/>
    <s v="Attrition"/>
    <x v="1"/>
    <s v="Mary Rivera"/>
    <s v="abbigail.solis@bilearner.com"/>
    <s v="TNS"/>
    <s v="Voluntarily Terminated"/>
    <x v="2"/>
    <x v="0"/>
    <x v="0"/>
    <x v="1"/>
    <s v="Certainly those above eye ball."/>
    <x v="2"/>
    <s v="Field Operations"/>
    <d v="1992-04-07T00:00:00"/>
    <n v="33.702777777777776"/>
    <x v="4"/>
    <s v="MA"/>
    <s v="Driller"/>
    <x v="1"/>
    <n v="38014"/>
    <x v="3"/>
    <x v="0"/>
    <s v="Fully Meets"/>
    <n v="3"/>
  </r>
  <r>
    <n v="3336"/>
    <s v="Sincere"/>
    <s v="Preston"/>
    <d v="2023-03-25T00:00:00"/>
    <d v="2023-05-17T00:00:00"/>
    <n v="1"/>
    <s v="Attrition"/>
    <x v="1"/>
    <s v="Eric Huber"/>
    <s v="sincere.preston@bilearner.com"/>
    <s v="PYZ"/>
    <s v="Voluntarily Terminated"/>
    <x v="1"/>
    <x v="2"/>
    <x v="2"/>
    <x v="2"/>
    <s v="Take most future."/>
    <x v="2"/>
    <s v="General - Con"/>
    <d v="1979-06-21T00:00:00"/>
    <n v="46.49722222222222"/>
    <x v="3"/>
    <s v="MA"/>
    <s v="Coordinator"/>
    <x v="1"/>
    <n v="75099"/>
    <x v="2"/>
    <x v="0"/>
    <s v="Fully Meets"/>
    <n v="3"/>
  </r>
  <r>
    <n v="3341"/>
    <s v="Konner"/>
    <s v="Sheppard"/>
    <d v="2022-10-15T00:00:00"/>
    <d v="2023-01-25T00:00:00"/>
    <n v="3"/>
    <s v="Attrition"/>
    <x v="2"/>
    <s v="Paul Watson"/>
    <s v="konner.sheppard@bilearner.com"/>
    <s v="WBL"/>
    <s v="Active"/>
    <x v="0"/>
    <x v="1"/>
    <x v="0"/>
    <x v="0"/>
    <s v="A parent bit rich. Reflect north sometimes card."/>
    <x v="2"/>
    <s v="General - Con"/>
    <d v="1955-01-28T00:00:00"/>
    <n v="70.894444444444446"/>
    <x v="2"/>
    <s v="MA"/>
    <s v="Splicer"/>
    <x v="0"/>
    <n v="78768"/>
    <x v="1"/>
    <x v="3"/>
    <s v="Fully Meets"/>
    <n v="1"/>
  </r>
  <r>
    <n v="3343"/>
    <s v="Seth"/>
    <s v="Huff"/>
    <d v="2022-02-21T00:00:00"/>
    <d v="2023-05-26T00:00:00"/>
    <n v="15"/>
    <s v="Attrition"/>
    <x v="2"/>
    <s v="Kari Walker"/>
    <s v="seth.huff@bilearner.com"/>
    <s v="PL"/>
    <s v="Active"/>
    <x v="2"/>
    <x v="2"/>
    <x v="1"/>
    <x v="2"/>
    <s v="Do onto consumer sign. War instead effect role."/>
    <x v="2"/>
    <s v="Field Operations"/>
    <d v="1965-11-25T00:00:00"/>
    <n v="60.069444444444443"/>
    <x v="1"/>
    <s v="MA"/>
    <s v="Mechanic"/>
    <x v="1"/>
    <n v="87930"/>
    <x v="0"/>
    <x v="2"/>
    <s v="Fully Meets"/>
    <n v="4"/>
  </r>
  <r>
    <n v="3345"/>
    <s v="Moshe"/>
    <s v="Anderson"/>
    <d v="2021-12-13T00:00:00"/>
    <d v="2023-01-29T00:00:00"/>
    <n v="13"/>
    <s v="Attrition"/>
    <x v="2"/>
    <s v="Michael Spencer"/>
    <s v="moshe.anderson@bilearner.com"/>
    <s v="CCDR"/>
    <s v="Voluntarily Terminated"/>
    <x v="0"/>
    <x v="1"/>
    <x v="2"/>
    <x v="2"/>
    <s v="We give end nation but. Other measure across."/>
    <x v="2"/>
    <s v="Project Management - Con"/>
    <d v="1981-04-09T00:00:00"/>
    <n v="44.697222222222223"/>
    <x v="3"/>
    <s v="MA"/>
    <s v="Director"/>
    <x v="1"/>
    <n v="66521"/>
    <x v="2"/>
    <x v="3"/>
    <s v="Fully Meets"/>
    <n v="4"/>
  </r>
  <r>
    <n v="3346"/>
    <s v="Kadyn"/>
    <s v="Bush"/>
    <d v="2021-03-30T00:00:00"/>
    <d v="2022-02-12T00:00:00"/>
    <n v="10"/>
    <s v="Attrition"/>
    <x v="2"/>
    <s v="Juan Cooper"/>
    <s v="kadyn.bush@bilearner.com"/>
    <s v="SVG"/>
    <s v="Leave of Absence"/>
    <x v="2"/>
    <x v="0"/>
    <x v="0"/>
    <x v="0"/>
    <s v="Shoulder build catch commercial."/>
    <x v="2"/>
    <s v="Yard (Material Handling)"/>
    <d v="1957-04-07T00:00:00"/>
    <n v="68.702777777777783"/>
    <x v="1"/>
    <s v="MA"/>
    <s v="Lineman"/>
    <x v="0"/>
    <n v="47048"/>
    <x v="3"/>
    <x v="0"/>
    <s v="Fully Meets"/>
    <n v="2"/>
  </r>
  <r>
    <n v="3347"/>
    <s v="Ahmed"/>
    <s v="Lindsey"/>
    <d v="2021-02-02T00:00:00"/>
    <d v="2022-05-13T00:00:00"/>
    <n v="15"/>
    <s v="Attrition"/>
    <x v="2"/>
    <s v="John Taylor"/>
    <s v="ahmed.lindsey@bilearner.com"/>
    <s v="EW"/>
    <s v="Leave of Absence"/>
    <x v="1"/>
    <x v="1"/>
    <x v="0"/>
    <x v="1"/>
    <s v="Family defense six believe drug action although."/>
    <x v="2"/>
    <s v="Catv"/>
    <d v="1962-08-22T00:00:00"/>
    <n v="63.327777777777776"/>
    <x v="1"/>
    <s v="MA"/>
    <s v="Operator"/>
    <x v="0"/>
    <n v="17960"/>
    <x v="0"/>
    <x v="0"/>
    <s v="Fully Meets"/>
    <n v="3"/>
  </r>
  <r>
    <n v="3351"/>
    <s v="Kayden"/>
    <s v="Hill"/>
    <d v="2021-12-15T00:00:00"/>
    <d v="2022-04-06T00:00:00"/>
    <n v="3"/>
    <s v="Attrition"/>
    <x v="1"/>
    <s v="Amanda White"/>
    <s v="kayden.hill@bilearner.com"/>
    <s v="CCDR"/>
    <s v="Voluntarily Terminated"/>
    <x v="1"/>
    <x v="1"/>
    <x v="2"/>
    <x v="0"/>
    <s v="Black truth campaign player child control firm."/>
    <x v="2"/>
    <s v="Shop (Fleet)"/>
    <d v="1974-09-08T00:00:00"/>
    <n v="51.283333333333331"/>
    <x v="5"/>
    <s v="MA"/>
    <s v="Warehouse"/>
    <x v="1"/>
    <n v="57006"/>
    <x v="0"/>
    <x v="2"/>
    <s v="Fully Meets"/>
    <n v="2"/>
  </r>
  <r>
    <n v="3354"/>
    <s v="Neil"/>
    <s v="Dunn"/>
    <d v="2021-08-09T00:00:00"/>
    <d v="2023-06-16T00:00:00"/>
    <n v="22"/>
    <s v="Attrition"/>
    <x v="1"/>
    <s v="Michael Brown"/>
    <s v="neil.dunn@bilearner.com"/>
    <s v="NEL"/>
    <s v="Active"/>
    <x v="2"/>
    <x v="2"/>
    <x v="0"/>
    <x v="2"/>
    <s v="Hundred still nearly stand risk treat."/>
    <x v="2"/>
    <s v="Field Operations"/>
    <d v="1961-04-21T00:00:00"/>
    <n v="64.663888888888891"/>
    <x v="1"/>
    <s v="MA"/>
    <s v="Laborer"/>
    <x v="0"/>
    <n v="14400"/>
    <x v="2"/>
    <x v="3"/>
    <s v="Fully Meets"/>
    <n v="3"/>
  </r>
  <r>
    <n v="3355"/>
    <s v="Darryl"/>
    <s v="Ponce"/>
    <d v="2023-01-02T00:00:00"/>
    <d v="2023-06-18T00:00:00"/>
    <n v="5"/>
    <s v="Attrition"/>
    <x v="1"/>
    <s v="Elizabeth Scott"/>
    <s v="darryl.ponce@bilearner.com"/>
    <s v="PL"/>
    <s v="Active"/>
    <x v="1"/>
    <x v="0"/>
    <x v="2"/>
    <x v="1"/>
    <s v="Near fine four help likely. Because wrong nor."/>
    <x v="2"/>
    <s v="Aerial"/>
    <d v="1991-02-23T00:00:00"/>
    <n v="34.825000000000003"/>
    <x v="4"/>
    <s v="MA"/>
    <s v="Technician"/>
    <x v="0"/>
    <n v="34876"/>
    <x v="1"/>
    <x v="0"/>
    <s v="Fully Meets"/>
    <n v="5"/>
  </r>
  <r>
    <n v="3358"/>
    <s v="Johnathan"/>
    <s v="Mayo"/>
    <d v="2021-07-30T00:00:00"/>
    <d v="2022-12-03T00:00:00"/>
    <n v="16"/>
    <s v="Attrition"/>
    <x v="1"/>
    <s v="Jerry Williams"/>
    <s v="johnathan.mayo@bilearner.com"/>
    <s v="TNS"/>
    <s v="Leave of Absence"/>
    <x v="0"/>
    <x v="2"/>
    <x v="2"/>
    <x v="3"/>
    <s v="Style up reality per."/>
    <x v="2"/>
    <s v="Field Operations"/>
    <d v="2000-01-24T00:00:00"/>
    <n v="25.905555555555555"/>
    <x v="6"/>
    <s v="MA"/>
    <s v="Laborer"/>
    <x v="1"/>
    <n v="67062"/>
    <x v="4"/>
    <x v="0"/>
    <s v="Fully Meets"/>
    <n v="3"/>
  </r>
  <r>
    <n v="3361"/>
    <s v="Lilianna"/>
    <s v="Conway"/>
    <d v="2020-12-29T00:00:00"/>
    <d v="2022-02-23T00:00:00"/>
    <n v="13"/>
    <s v="Attrition"/>
    <x v="1"/>
    <s v="Patrick Hart"/>
    <s v="lilianna.conway@bilearner.com"/>
    <s v="CCDR"/>
    <s v="Voluntarily Terminated"/>
    <x v="2"/>
    <x v="0"/>
    <x v="0"/>
    <x v="3"/>
    <s v="Situation election visit author five."/>
    <x v="2"/>
    <s v="General - Con"/>
    <d v="1943-10-04T00:00:00"/>
    <n v="82.211111111111109"/>
    <x v="0"/>
    <s v="MA"/>
    <s v="Technician"/>
    <x v="0"/>
    <n v="65806"/>
    <x v="3"/>
    <x v="3"/>
    <s v="Exceeds"/>
    <n v="3"/>
  </r>
  <r>
    <n v="3364"/>
    <s v="Marisa"/>
    <s v="Frank"/>
    <d v="2021-03-05T00:00:00"/>
    <d v="2021-09-07T00:00:00"/>
    <n v="6"/>
    <s v="Attrition"/>
    <x v="2"/>
    <s v="Courtney Chambers"/>
    <s v="marisa.frank@bilearner.com"/>
    <s v="WBL"/>
    <s v="Active"/>
    <x v="2"/>
    <x v="2"/>
    <x v="0"/>
    <x v="2"/>
    <s v="Court catch management cold total among."/>
    <x v="2"/>
    <s v="Engineers"/>
    <d v="1960-06-05T00:00:00"/>
    <n v="65.541666666666671"/>
    <x v="1"/>
    <s v="MA"/>
    <s v="Technician"/>
    <x v="0"/>
    <n v="42754"/>
    <x v="0"/>
    <x v="3"/>
    <s v="Exceeds"/>
    <n v="3"/>
  </r>
  <r>
    <n v="3366"/>
    <s v="Andre"/>
    <s v="Allison"/>
    <d v="2019-01-20T00:00:00"/>
    <d v="2020-01-18T00:00:00"/>
    <n v="11"/>
    <s v="Attrition"/>
    <x v="2"/>
    <s v="Angela Fowler"/>
    <s v="andre.allison@bilearner.com"/>
    <s v="PL"/>
    <s v="Voluntarily Terminated"/>
    <x v="1"/>
    <x v="1"/>
    <x v="1"/>
    <x v="3"/>
    <s v="Modern a study speak. Front choose central which."/>
    <x v="2"/>
    <s v="General - Con"/>
    <d v="1976-05-14T00:00:00"/>
    <n v="49.6"/>
    <x v="3"/>
    <s v="MA"/>
    <s v="Project Manager"/>
    <x v="1"/>
    <n v="74701"/>
    <x v="4"/>
    <x v="1"/>
    <s v="Exceeds"/>
    <n v="4"/>
  </r>
  <r>
    <n v="3367"/>
    <s v="Destiny"/>
    <s v="Bright"/>
    <d v="2020-05-30T00:00:00"/>
    <d v="2022-02-01T00:00:00"/>
    <n v="20"/>
    <s v="Attrition"/>
    <x v="2"/>
    <s v="Patricia Doyle"/>
    <s v="destiny.bright@bilearner.com"/>
    <s v="BPC"/>
    <s v="Voluntarily Terminated"/>
    <x v="0"/>
    <x v="0"/>
    <x v="1"/>
    <x v="2"/>
    <s v="Tell heavy degree no early."/>
    <x v="2"/>
    <s v="Field Operations"/>
    <d v="1962-10-16T00:00:00"/>
    <n v="63.177777777777777"/>
    <x v="1"/>
    <s v="MA"/>
    <s v="Laborer"/>
    <x v="1"/>
    <n v="35065"/>
    <x v="3"/>
    <x v="3"/>
    <s v="Exceeds"/>
    <n v="2"/>
  </r>
  <r>
    <n v="3368"/>
    <s v="Karli"/>
    <s v="Parks"/>
    <d v="2019-11-14T00:00:00"/>
    <d v="2023-05-14T00:00:00"/>
    <n v="41"/>
    <s v="Attrition"/>
    <x v="2"/>
    <s v="Benjamin Cook"/>
    <s v="karli.parks@bilearner.com"/>
    <s v="CCDR"/>
    <s v="Leave of Absence"/>
    <x v="2"/>
    <x v="0"/>
    <x v="2"/>
    <x v="2"/>
    <s v="These these by when here attorney special."/>
    <x v="2"/>
    <s v="Field Operations"/>
    <d v="1990-02-07T00:00:00"/>
    <n v="35.869444444444447"/>
    <x v="4"/>
    <s v="MA"/>
    <s v="Apprentice"/>
    <x v="1"/>
    <n v="61176"/>
    <x v="4"/>
    <x v="2"/>
    <s v="Exceeds"/>
    <n v="5"/>
  </r>
  <r>
    <n v="3369"/>
    <s v="Mylie"/>
    <s v="Callahan"/>
    <d v="2022-07-27T00:00:00"/>
    <d v="2023-03-24T00:00:00"/>
    <n v="7"/>
    <s v="Attrition"/>
    <x v="2"/>
    <s v="Jeff Cabrera"/>
    <s v="mylie.callahan@bilearner.com"/>
    <s v="SVG"/>
    <s v="Leave of Absence"/>
    <x v="2"/>
    <x v="2"/>
    <x v="0"/>
    <x v="1"/>
    <s v="Teacher contain heart continue pay form short."/>
    <x v="2"/>
    <s v="General - Con"/>
    <d v="1950-08-29T00:00:00"/>
    <n v="75.308333333333337"/>
    <x v="2"/>
    <s v="MA"/>
    <s v="Locator"/>
    <x v="0"/>
    <n v="22374"/>
    <x v="3"/>
    <x v="3"/>
    <s v="Exceeds"/>
    <n v="2"/>
  </r>
  <r>
    <n v="3371"/>
    <s v="Aliya"/>
    <s v="Moss"/>
    <d v="2022-12-20T00:00:00"/>
    <d v="2023-03-22T00:00:00"/>
    <n v="3"/>
    <s v="Attrition"/>
    <x v="2"/>
    <s v="Keith Rasmussen"/>
    <s v="aliya.moss@bilearner.com"/>
    <s v="MSC"/>
    <s v="Voluntarily Terminated"/>
    <x v="0"/>
    <x v="2"/>
    <x v="1"/>
    <x v="1"/>
    <s v="Feel pattern require stand."/>
    <x v="2"/>
    <s v="Wireless"/>
    <d v="1970-11-22T00:00:00"/>
    <n v="55.077777777777776"/>
    <x v="5"/>
    <s v="MA"/>
    <s v="Manager"/>
    <x v="0"/>
    <n v="5985"/>
    <x v="0"/>
    <x v="2"/>
    <s v="Exceeds"/>
    <n v="3"/>
  </r>
  <r>
    <n v="3372"/>
    <s v="Kylie"/>
    <s v="Roman"/>
    <d v="2023-01-14T00:00:00"/>
    <d v="2023-03-14T00:00:00"/>
    <n v="1"/>
    <s v="Attrition"/>
    <x v="1"/>
    <s v="Tammy Small"/>
    <s v="kylie.roman@bilearner.com"/>
    <s v="TNS"/>
    <s v="Voluntarily Terminated"/>
    <x v="1"/>
    <x v="1"/>
    <x v="2"/>
    <x v="0"/>
    <s v="Try statement audience too material film."/>
    <x v="2"/>
    <s v="Project Management - Con"/>
    <d v="1992-05-27T00:00:00"/>
    <n v="33.56388888888889"/>
    <x v="4"/>
    <s v="MA"/>
    <s v="Manager"/>
    <x v="0"/>
    <n v="94040"/>
    <x v="2"/>
    <x v="0"/>
    <s v="Fully Meets"/>
    <n v="4"/>
  </r>
  <r>
    <n v="3374"/>
    <s v="Ronald"/>
    <s v="Bullock"/>
    <d v="2022-09-24T00:00:00"/>
    <d v="2023-03-10T00:00:00"/>
    <n v="5"/>
    <s v="Attrition"/>
    <x v="1"/>
    <s v="Thomas Rios"/>
    <s v="ronald.bullock@bilearner.com"/>
    <s v="WBL"/>
    <s v="Voluntarily Terminated"/>
    <x v="2"/>
    <x v="2"/>
    <x v="0"/>
    <x v="0"/>
    <s v="Data imagine bill possible want."/>
    <x v="2"/>
    <s v="Field Operations"/>
    <d v="1999-12-04T00:00:00"/>
    <n v="26.044444444444444"/>
    <x v="6"/>
    <s v="MA"/>
    <s v="Laborer"/>
    <x v="1"/>
    <n v="33903"/>
    <x v="0"/>
    <x v="0"/>
    <s v="Exceeds"/>
    <n v="4"/>
  </r>
  <r>
    <n v="3375"/>
    <s v="Sharon"/>
    <s v="Beltran"/>
    <d v="2020-06-08T00:00:00"/>
    <d v="2021-07-13T00:00:00"/>
    <n v="13"/>
    <s v="Attrition"/>
    <x v="1"/>
    <s v="Kathy Kelley"/>
    <s v="sharon.beltran@bilearner.com"/>
    <s v="NEL"/>
    <s v="Voluntarily Terminated"/>
    <x v="0"/>
    <x v="0"/>
    <x v="1"/>
    <x v="3"/>
    <s v="Theory majority born with."/>
    <x v="2"/>
    <s v="Engineers"/>
    <d v="1999-09-20T00:00:00"/>
    <n v="26.25"/>
    <x v="6"/>
    <s v="MA"/>
    <s v="Program Manager"/>
    <x v="0"/>
    <n v="58194"/>
    <x v="4"/>
    <x v="0"/>
    <s v="Exceeds"/>
    <n v="3"/>
  </r>
  <r>
    <n v="3377"/>
    <s v="Cruz"/>
    <s v="Ashley"/>
    <d v="2020-02-24T00:00:00"/>
    <d v="2023-05-13T00:00:00"/>
    <n v="38"/>
    <s v="Attrition"/>
    <x v="1"/>
    <s v="Evan Schultz"/>
    <s v="cruz.ashley@bilearner.com"/>
    <s v="BPC"/>
    <s v="Active"/>
    <x v="2"/>
    <x v="2"/>
    <x v="0"/>
    <x v="1"/>
    <s v="Tough very bad spend feeling college require."/>
    <x v="2"/>
    <s v="Splicing"/>
    <d v="1989-09-06T00:00:00"/>
    <n v="36.288888888888891"/>
    <x v="4"/>
    <s v="MA"/>
    <s v="Foreman"/>
    <x v="0"/>
    <n v="52336"/>
    <x v="2"/>
    <x v="1"/>
    <s v="Exceeds"/>
    <n v="4"/>
  </r>
  <r>
    <n v="3379"/>
    <s v="Marquis"/>
    <s v="Joseph"/>
    <d v="2023-04-09T00:00:00"/>
    <d v="2023-06-14T00:00:00"/>
    <n v="2"/>
    <s v="Attrition"/>
    <x v="1"/>
    <s v="Walter Henry"/>
    <s v="marquis.joseph@bilearner.com"/>
    <s v="SVG"/>
    <s v="Leave of Absence"/>
    <x v="1"/>
    <x v="1"/>
    <x v="2"/>
    <x v="3"/>
    <s v="American community truth."/>
    <x v="2"/>
    <s v="Technology / It"/>
    <d v="1973-06-23T00:00:00"/>
    <n v="52.491666666666667"/>
    <x v="5"/>
    <s v="MA"/>
    <s v="Helpdesk"/>
    <x v="0"/>
    <n v="48347"/>
    <x v="0"/>
    <x v="2"/>
    <s v="Exceeds"/>
    <n v="4"/>
  </r>
  <r>
    <n v="3383"/>
    <s v="Aimee"/>
    <s v="Hughes"/>
    <d v="2020-08-13T00:00:00"/>
    <d v="2020-10-02T00:00:00"/>
    <n v="1"/>
    <s v="Attrition"/>
    <x v="1"/>
    <s v="Jose Brown"/>
    <s v="aimee.hughes@bilearner.com"/>
    <s v="PYZ"/>
    <s v="Voluntarily Terminated"/>
    <x v="2"/>
    <x v="1"/>
    <x v="2"/>
    <x v="1"/>
    <s v="Foot apply stay treatment local good issue."/>
    <x v="2"/>
    <s v="General - Con"/>
    <d v="1985-04-01T00:00:00"/>
    <n v="40.719444444444441"/>
    <x v="3"/>
    <s v="MA"/>
    <s v="Splicer"/>
    <x v="0"/>
    <n v="20389"/>
    <x v="0"/>
    <x v="0"/>
    <s v="Exceeds"/>
    <n v="2"/>
  </r>
  <r>
    <n v="3386"/>
    <s v="Darnell"/>
    <s v="Shelton"/>
    <d v="2019-11-25T00:00:00"/>
    <d v="2021-01-28T00:00:00"/>
    <n v="14"/>
    <s v="Attrition"/>
    <x v="2"/>
    <s v="Alec Phillips"/>
    <s v="darnell.shelton@bilearner.com"/>
    <s v="WBL"/>
    <s v="Active"/>
    <x v="1"/>
    <x v="1"/>
    <x v="0"/>
    <x v="3"/>
    <s v="He four soldier employee central term."/>
    <x v="2"/>
    <s v="General - Con"/>
    <d v="1995-02-18T00:00:00"/>
    <n v="30.838888888888889"/>
    <x v="4"/>
    <s v="MA"/>
    <s v="Laborer"/>
    <x v="0"/>
    <n v="45331"/>
    <x v="0"/>
    <x v="1"/>
    <s v="Fully Meets"/>
    <n v="2"/>
  </r>
  <r>
    <n v="3390"/>
    <s v="Lizeth"/>
    <s v="Middleton"/>
    <d v="2022-10-21T00:00:00"/>
    <d v="2023-01-05T00:00:00"/>
    <n v="2"/>
    <s v="Attrition"/>
    <x v="2"/>
    <s v="Joanna Nguyen"/>
    <s v="lizeth.middleton@bilearner.com"/>
    <s v="CCDR"/>
    <s v="Leave of Absence"/>
    <x v="2"/>
    <x v="0"/>
    <x v="0"/>
    <x v="3"/>
    <s v="North next animal laugh threat no."/>
    <x v="2"/>
    <s v="Billable Consultants"/>
    <d v="1969-01-10T00:00:00"/>
    <n v="56.944444444444443"/>
    <x v="5"/>
    <s v="MA"/>
    <s v="Engineer"/>
    <x v="0"/>
    <n v="90024"/>
    <x v="0"/>
    <x v="2"/>
    <s v="Fully Meets"/>
    <n v="1"/>
  </r>
  <r>
    <n v="3392"/>
    <s v="Dakota"/>
    <s v="Lowery"/>
    <d v="2019-11-18T00:00:00"/>
    <d v="2021-09-22T00:00:00"/>
    <n v="22"/>
    <s v="Attrition"/>
    <x v="2"/>
    <s v="Sean Walsh"/>
    <s v="dakota.lowery@bilearner.com"/>
    <s v="EW"/>
    <s v="Voluntarily Terminated"/>
    <x v="0"/>
    <x v="0"/>
    <x v="1"/>
    <x v="3"/>
    <s v="Keep particular pass understand set."/>
    <x v="2"/>
    <s v="General - Con"/>
    <d v="1988-02-29T00:00:00"/>
    <n v="37.805555555555557"/>
    <x v="4"/>
    <s v="MA"/>
    <s v="Technician"/>
    <x v="0"/>
    <n v="14864"/>
    <x v="3"/>
    <x v="3"/>
    <s v="Fully Meets"/>
    <n v="2"/>
  </r>
  <r>
    <n v="3395"/>
    <s v="Summer"/>
    <s v="Barber"/>
    <d v="2021-06-09T00:00:00"/>
    <d v="2022-01-13T00:00:00"/>
    <n v="7"/>
    <s v="Attrition"/>
    <x v="1"/>
    <s v="Penny Campbell DDS"/>
    <s v="summer.barber@bilearner.com"/>
    <s v="TNS"/>
    <s v="Voluntarily Terminated"/>
    <x v="2"/>
    <x v="2"/>
    <x v="2"/>
    <x v="1"/>
    <s v="Without production religious."/>
    <x v="2"/>
    <s v="Field Operations"/>
    <d v="1975-02-09T00:00:00"/>
    <n v="50.863888888888887"/>
    <x v="5"/>
    <s v="MA"/>
    <s v="Driver"/>
    <x v="0"/>
    <n v="88306"/>
    <x v="3"/>
    <x v="1"/>
    <s v="Needs Improvement"/>
    <n v="3"/>
  </r>
  <r>
    <n v="3396"/>
    <s v="Stephen"/>
    <s v="Mcmillan"/>
    <d v="2021-04-05T00:00:00"/>
    <d v="2021-11-29T00:00:00"/>
    <n v="7"/>
    <s v="Attrition"/>
    <x v="1"/>
    <s v="Stephanie Petty"/>
    <s v="stephen.mcmillan@bilearner.com"/>
    <s v="SVG"/>
    <s v="Voluntarily Terminated"/>
    <x v="2"/>
    <x v="0"/>
    <x v="1"/>
    <x v="3"/>
    <s v="That truth loss energy respond whole case stop."/>
    <x v="2"/>
    <s v="General - Con"/>
    <d v="1949-11-30T00:00:00"/>
    <n v="76.055555555555557"/>
    <x v="2"/>
    <s v="MA"/>
    <s v="Foreman"/>
    <x v="0"/>
    <n v="49024"/>
    <x v="2"/>
    <x v="2"/>
    <s v="Fully Meets"/>
    <n v="4"/>
  </r>
  <r>
    <n v="3398"/>
    <s v="Kyler"/>
    <s v="Cherry"/>
    <d v="2019-11-09T00:00:00"/>
    <d v="2022-09-03T00:00:00"/>
    <n v="33"/>
    <s v="Attrition"/>
    <x v="1"/>
    <s v="Danielle Hanson"/>
    <s v="kyler.cherry@bilearner.com"/>
    <s v="PL"/>
    <s v="Active"/>
    <x v="2"/>
    <x v="2"/>
    <x v="1"/>
    <x v="2"/>
    <s v="Foot station left people foot."/>
    <x v="2"/>
    <s v="General - Con"/>
    <d v="1956-12-11T00:00:00"/>
    <n v="69.025000000000006"/>
    <x v="1"/>
    <s v="MA"/>
    <s v="Technician"/>
    <x v="0"/>
    <n v="63776"/>
    <x v="3"/>
    <x v="3"/>
    <s v="Fully Meets"/>
    <n v="3"/>
  </r>
  <r>
    <n v="3399"/>
    <s v="Corinne"/>
    <s v="Reeves"/>
    <d v="2022-06-05T00:00:00"/>
    <d v="2023-06-01T00:00:00"/>
    <n v="11"/>
    <s v="Attrition"/>
    <x v="1"/>
    <s v="Paige Savage"/>
    <s v="corinne.reeves@bilearner.com"/>
    <s v="NEL"/>
    <s v="Active"/>
    <x v="0"/>
    <x v="0"/>
    <x v="1"/>
    <x v="0"/>
    <s v="Central weight analysis great."/>
    <x v="2"/>
    <s v="Aerial"/>
    <d v="1984-02-25T00:00:00"/>
    <n v="41.819444444444443"/>
    <x v="3"/>
    <s v="MA"/>
    <s v="Lineman"/>
    <x v="0"/>
    <n v="16715"/>
    <x v="1"/>
    <x v="1"/>
    <s v="Fully Meets"/>
    <n v="2"/>
  </r>
  <r>
    <n v="3401"/>
    <s v="Taniya"/>
    <s v="Kane"/>
    <d v="2021-11-10T00:00:00"/>
    <d v="2023-06-04T00:00:00"/>
    <n v="18"/>
    <s v="Attrition"/>
    <x v="1"/>
    <s v="Scott Powell"/>
    <s v="taniya.kane@bilearner.com"/>
    <s v="EW"/>
    <s v="Leave of Absence"/>
    <x v="1"/>
    <x v="2"/>
    <x v="1"/>
    <x v="0"/>
    <s v="Think large why many."/>
    <x v="2"/>
    <s v="Field Operations"/>
    <d v="1973-04-11T00:00:00"/>
    <n v="52.69166666666667"/>
    <x v="5"/>
    <s v="MA"/>
    <s v="Laborer"/>
    <x v="1"/>
    <n v="3403"/>
    <x v="0"/>
    <x v="2"/>
    <s v="Fully Meets"/>
    <n v="1"/>
  </r>
  <r>
    <n v="3402"/>
    <s v="Nevaeh"/>
    <s v="Mcmillan"/>
    <d v="2021-03-03T00:00:00"/>
    <d v="2022-04-12T00:00:00"/>
    <n v="13"/>
    <s v="Attrition"/>
    <x v="1"/>
    <s v="Laura Wong"/>
    <s v="nevaeh.mcmillan@bilearner.com"/>
    <s v="CCDR"/>
    <s v="Voluntarily Terminated"/>
    <x v="2"/>
    <x v="1"/>
    <x v="1"/>
    <x v="3"/>
    <s v="Impact voice participant school baby."/>
    <x v="2"/>
    <s v="Field Operations"/>
    <d v="1971-11-30T00:00:00"/>
    <n v="54.055555555555557"/>
    <x v="5"/>
    <s v="MA"/>
    <s v="Engineer"/>
    <x v="1"/>
    <n v="22662"/>
    <x v="4"/>
    <x v="3"/>
    <s v="Fully Meets"/>
    <n v="3"/>
  </r>
  <r>
    <n v="3403"/>
    <s v="Dillon"/>
    <s v="Larson"/>
    <d v="2021-02-19T00:00:00"/>
    <d v="2022-11-15T00:00:00"/>
    <n v="20"/>
    <s v="Attrition"/>
    <x v="1"/>
    <s v="Erin Allen"/>
    <s v="dillon.larson@bilearner.com"/>
    <s v="BPC"/>
    <s v="Voluntarily Terminated"/>
    <x v="1"/>
    <x v="2"/>
    <x v="1"/>
    <x v="2"/>
    <s v="According crime none method effort."/>
    <x v="2"/>
    <s v="Field Operations"/>
    <d v="1975-09-03T00:00:00"/>
    <n v="50.297222222222224"/>
    <x v="5"/>
    <s v="MA"/>
    <s v="Laborer"/>
    <x v="0"/>
    <n v="66066"/>
    <x v="2"/>
    <x v="2"/>
    <s v="Exceeds"/>
    <n v="3"/>
  </r>
  <r>
    <n v="3404"/>
    <s v="Willie"/>
    <s v="Howe"/>
    <d v="2019-04-25T00:00:00"/>
    <d v="2022-11-11T00:00:00"/>
    <n v="42"/>
    <s v="Attrition"/>
    <x v="1"/>
    <s v="Ivan Bryant"/>
    <s v="willie.howe@bilearner.com"/>
    <s v="PYZ"/>
    <s v="Leave of Absence"/>
    <x v="2"/>
    <x v="1"/>
    <x v="1"/>
    <x v="0"/>
    <s v="Few success street."/>
    <x v="2"/>
    <s v="Field Operations"/>
    <d v="1985-01-20T00:00:00"/>
    <n v="40.916666666666664"/>
    <x v="3"/>
    <s v="MA"/>
    <s v="Driller"/>
    <x v="0"/>
    <n v="58775"/>
    <x v="3"/>
    <x v="0"/>
    <s v="Fully Meets"/>
    <n v="2"/>
  </r>
  <r>
    <n v="3405"/>
    <s v="Selina"/>
    <s v="Jefferson"/>
    <d v="2020-01-13T00:00:00"/>
    <d v="2022-10-21T00:00:00"/>
    <n v="33"/>
    <s v="Attrition"/>
    <x v="1"/>
    <s v="Karen Lin"/>
    <s v="selina.jefferson@bilearner.com"/>
    <s v="WBL"/>
    <s v="Leave of Absence"/>
    <x v="1"/>
    <x v="0"/>
    <x v="1"/>
    <x v="3"/>
    <s v="Often about size today."/>
    <x v="2"/>
    <s v="Field Operations"/>
    <d v="1979-03-02T00:00:00"/>
    <n v="46.8"/>
    <x v="3"/>
    <s v="MA"/>
    <s v="Engineer"/>
    <x v="0"/>
    <n v="12351"/>
    <x v="1"/>
    <x v="3"/>
    <s v="Fully Meets"/>
    <n v="1"/>
  </r>
  <r>
    <n v="3406"/>
    <s v="Serenity"/>
    <s v="Montgomery"/>
    <d v="2020-03-25T00:00:00"/>
    <d v="2023-04-26T00:00:00"/>
    <n v="37"/>
    <s v="Attrition"/>
    <x v="1"/>
    <s v="Tina Munoz"/>
    <s v="serenity.montgomery@bilearner.com"/>
    <s v="NEL"/>
    <s v="Voluntarily Terminated"/>
    <x v="1"/>
    <x v="1"/>
    <x v="0"/>
    <x v="0"/>
    <s v="Politics in foreign up start."/>
    <x v="2"/>
    <s v="Finance &amp; Accounting"/>
    <d v="1955-05-17T00:00:00"/>
    <n v="70.591666666666669"/>
    <x v="2"/>
    <s v="MA"/>
    <s v="Administration"/>
    <x v="0"/>
    <n v="24805"/>
    <x v="3"/>
    <x v="3"/>
    <s v="Fully Meets"/>
    <n v="5"/>
  </r>
  <r>
    <n v="3407"/>
    <s v="Kamila"/>
    <s v="Sanders"/>
    <d v="2021-04-15T00:00:00"/>
    <d v="2023-05-11T00:00:00"/>
    <n v="24"/>
    <s v="Attrition"/>
    <x v="2"/>
    <s v="Aaron Stewart"/>
    <s v="kamila.sanders@bilearner.com"/>
    <s v="WBL"/>
    <s v="Active"/>
    <x v="2"/>
    <x v="1"/>
    <x v="0"/>
    <x v="3"/>
    <s v="Maintain behavior project parent particular game."/>
    <x v="2"/>
    <s v="Field Operations"/>
    <d v="1953-02-26T00:00:00"/>
    <n v="72.816666666666663"/>
    <x v="2"/>
    <s v="MA"/>
    <s v="Construction Manager"/>
    <x v="0"/>
    <n v="18000"/>
    <x v="2"/>
    <x v="3"/>
    <s v="Fully Meets"/>
    <n v="5"/>
  </r>
  <r>
    <n v="3408"/>
    <s v="Rose"/>
    <s v="Mcguire"/>
    <d v="2022-12-15T00:00:00"/>
    <d v="2023-04-25T00:00:00"/>
    <n v="4"/>
    <s v="Attrition"/>
    <x v="2"/>
    <s v="Nicole Holland"/>
    <s v="rose.mcguire@bilearner.com"/>
    <s v="NEL"/>
    <s v="Voluntarily Terminated"/>
    <x v="1"/>
    <x v="0"/>
    <x v="1"/>
    <x v="1"/>
    <s v="Ball while speak. Issue free represent city."/>
    <x v="2"/>
    <s v="Field Operations"/>
    <d v="1965-01-07T00:00:00"/>
    <n v="60.952777777777776"/>
    <x v="1"/>
    <s v="MA"/>
    <s v="Supervisor"/>
    <x v="1"/>
    <n v="67579"/>
    <x v="2"/>
    <x v="0"/>
    <s v="Fully Meets"/>
    <n v="3"/>
  </r>
  <r>
    <n v="3409"/>
    <s v="Brenton"/>
    <s v="Zavala"/>
    <d v="2022-10-08T00:00:00"/>
    <d v="2023-02-04T00:00:00"/>
    <n v="3"/>
    <s v="Attrition"/>
    <x v="2"/>
    <s v="Jonathan Brown"/>
    <s v="brenton.zavala@bilearner.com"/>
    <s v="PL"/>
    <s v="Active"/>
    <x v="1"/>
    <x v="0"/>
    <x v="1"/>
    <x v="1"/>
    <s v="Century risk machine pay car region."/>
    <x v="2"/>
    <s v="Yard (Material Handling)"/>
    <d v="1943-03-15T00:00:00"/>
    <n v="82.763888888888886"/>
    <x v="0"/>
    <s v="MA"/>
    <s v="Laborer"/>
    <x v="1"/>
    <n v="82704"/>
    <x v="2"/>
    <x v="0"/>
    <s v="Fully Meets"/>
    <n v="4"/>
  </r>
  <r>
    <n v="3415"/>
    <s v="Julien"/>
    <s v="Cisneros"/>
    <d v="2022-09-09T00:00:00"/>
    <d v="2023-03-16T00:00:00"/>
    <n v="6"/>
    <s v="Attrition"/>
    <x v="1"/>
    <s v="Jerry Johnson"/>
    <s v="julien.cisneros@bilearner.com"/>
    <s v="TNS"/>
    <s v="Voluntarily Terminated"/>
    <x v="0"/>
    <x v="2"/>
    <x v="2"/>
    <x v="2"/>
    <s v="Lay focus soldier federal short."/>
    <x v="2"/>
    <s v="Splicing"/>
    <d v="1974-10-14T00:00:00"/>
    <n v="51.18333333333333"/>
    <x v="5"/>
    <s v="MA"/>
    <s v="Driver"/>
    <x v="1"/>
    <n v="23971"/>
    <x v="0"/>
    <x v="1"/>
    <s v="Fully Meets"/>
    <n v="3"/>
  </r>
  <r>
    <n v="3420"/>
    <s v="Levi"/>
    <s v="Hayden"/>
    <d v="2020-10-10T00:00:00"/>
    <d v="2022-08-05T00:00:00"/>
    <n v="21"/>
    <s v="Attrition"/>
    <x v="1"/>
    <s v="Lynn Smith"/>
    <s v="levi.hayden@bilearner.com"/>
    <s v="NEL"/>
    <s v="Active"/>
    <x v="1"/>
    <x v="2"/>
    <x v="1"/>
    <x v="3"/>
    <s v="Reason stock professional clear allow two town."/>
    <x v="2"/>
    <s v="Field Operations"/>
    <d v="1944-08-10T00:00:00"/>
    <n v="81.361111111111114"/>
    <x v="0"/>
    <s v="MA"/>
    <s v="Laborer"/>
    <x v="0"/>
    <n v="18079"/>
    <x v="3"/>
    <x v="2"/>
    <s v="Fully Meets"/>
    <n v="2"/>
  </r>
  <r>
    <n v="3421"/>
    <s v="Brenden"/>
    <s v="Leach"/>
    <d v="2022-05-09T00:00:00"/>
    <d v="2022-09-08T00:00:00"/>
    <n v="4"/>
    <s v="Attrition"/>
    <x v="1"/>
    <s v="Donna Lawson"/>
    <s v="brenden.leach@bilearner.com"/>
    <s v="PL"/>
    <s v="Active"/>
    <x v="2"/>
    <x v="2"/>
    <x v="2"/>
    <x v="2"/>
    <s v="Man the newspaper performance."/>
    <x v="2"/>
    <s v="Wireless"/>
    <d v="1959-06-11T00:00:00"/>
    <n v="66.525000000000006"/>
    <x v="1"/>
    <s v="MA"/>
    <s v="Foreman"/>
    <x v="0"/>
    <n v="57340"/>
    <x v="3"/>
    <x v="0"/>
    <s v="Fully Meets"/>
    <n v="1"/>
  </r>
  <r>
    <n v="3422"/>
    <s v="Jakobe"/>
    <s v="Erickson"/>
    <d v="2022-06-22T00:00:00"/>
    <d v="2022-08-07T00:00:00"/>
    <n v="1"/>
    <s v="Attrition"/>
    <x v="1"/>
    <s v="Bethany Carter"/>
    <s v="jakobe.erickson@bilearner.com"/>
    <s v="PYZ"/>
    <s v="Leave of Absence"/>
    <x v="2"/>
    <x v="1"/>
    <x v="2"/>
    <x v="2"/>
    <s v="In forget fast."/>
    <x v="2"/>
    <s v="Engineers"/>
    <d v="1998-06-23T00:00:00"/>
    <n v="27.491666666666667"/>
    <x v="6"/>
    <s v="MA"/>
    <s v="Model Assistant"/>
    <x v="0"/>
    <n v="44500"/>
    <x v="3"/>
    <x v="1"/>
    <s v="Fully Meets"/>
    <n v="3"/>
  </r>
  <r>
    <n v="3424"/>
    <s v="Annabel"/>
    <s v="Wilkins"/>
    <d v="2020-12-09T00:00:00"/>
    <d v="2022-08-04T00:00:00"/>
    <n v="19"/>
    <s v="Attrition"/>
    <x v="1"/>
    <s v="Mr. James Castillo"/>
    <s v="annabel.wilkins@bilearner.com"/>
    <s v="TNS"/>
    <s v="Voluntarily Terminated"/>
    <x v="1"/>
    <x v="0"/>
    <x v="0"/>
    <x v="0"/>
    <s v="Smile high bar white spend forget choice near."/>
    <x v="2"/>
    <s v="Wireline Construction"/>
    <d v="1997-01-27T00:00:00"/>
    <n v="28.897222222222222"/>
    <x v="6"/>
    <s v="MA"/>
    <s v="Laborer"/>
    <x v="1"/>
    <n v="6608"/>
    <x v="1"/>
    <x v="3"/>
    <s v="Fully Meets"/>
    <n v="2"/>
  </r>
  <r>
    <n v="3425"/>
    <s v="Kendra"/>
    <s v="Braun"/>
    <d v="2019-05-28T00:00:00"/>
    <d v="2021-10-23T00:00:00"/>
    <n v="28"/>
    <s v="Attrition"/>
    <x v="1"/>
    <s v="Michael Woods"/>
    <s v="kendra.braun@bilearner.com"/>
    <s v="WBL"/>
    <s v="Voluntarily Terminated"/>
    <x v="1"/>
    <x v="0"/>
    <x v="1"/>
    <x v="1"/>
    <s v="Fine expect election either turn."/>
    <x v="2"/>
    <s v="Aerial"/>
    <d v="1954-05-28T00:00:00"/>
    <n v="71.561111111111117"/>
    <x v="2"/>
    <s v="MA"/>
    <s v="Foreman"/>
    <x v="0"/>
    <n v="3807"/>
    <x v="0"/>
    <x v="0"/>
    <s v="Fully Meets"/>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3">
  <r>
    <n v="3433"/>
    <s v="Latia"/>
    <s v="Costa"/>
    <d v="2022-04-06T00:00:00"/>
    <d v="2023-07-03T00:00:00"/>
    <n v="14"/>
    <s v="Attrition"/>
    <s v="Area Sales Manager"/>
    <s v="Jacob Braun"/>
    <s v="latia.costa@bilearner.com"/>
    <s v="WBL"/>
    <s v="Active"/>
    <s v="Full-Time"/>
    <x v="0"/>
    <x v="0"/>
    <x v="0"/>
    <s v="Me see picture nature degree benefit."/>
    <s v="Sales"/>
    <s v="General - Eng"/>
    <d v="1942-07-01T00:00:00"/>
    <n v="83.469444444444449"/>
    <x v="0"/>
    <s v="CA"/>
    <s v="Technician"/>
    <x v="0"/>
    <n v="90007"/>
    <s v="Hispanic"/>
    <s v="Divorced"/>
    <x v="0"/>
    <n v="4"/>
    <n v="0"/>
  </r>
  <r>
    <n v="3434"/>
    <s v="Sharlene"/>
    <s v="Terry"/>
    <d v="2020-11-06T00:00:00"/>
    <d v="2023-01-29T00:00:00"/>
    <n v="26"/>
    <s v="Attrition"/>
    <s v="Area Sales Manager"/>
    <s v="Tracy Marquez"/>
    <s v="sharlene.terry@bilearner.com"/>
    <s v="CCDR"/>
    <s v="Active"/>
    <s v="Contract"/>
    <x v="1"/>
    <x v="1"/>
    <x v="0"/>
    <s v="Blue community type skill story."/>
    <s v="Sales"/>
    <s v="Engineers"/>
    <d v="1957-03-07T00:00:00"/>
    <n v="68.786111111111111"/>
    <x v="1"/>
    <s v="OR"/>
    <s v="Engineer"/>
    <x v="0"/>
    <n v="97756"/>
    <s v="White"/>
    <s v="Divorced"/>
    <x v="1"/>
    <n v="2"/>
    <n v="0"/>
  </r>
  <r>
    <n v="3436"/>
    <s v="Joseph"/>
    <s v="Martins"/>
    <d v="2022-01-21T00:00:00"/>
    <d v="2023-06-29T00:00:00"/>
    <n v="17"/>
    <s v="Attrition"/>
    <s v="Area Sales Manager"/>
    <s v="George Jenkins"/>
    <s v="joseph.martins@bilearner.com"/>
    <s v="BPC"/>
    <s v="Active"/>
    <s v="Part-Time"/>
    <x v="0"/>
    <x v="0"/>
    <x v="1"/>
    <s v="Summer personal bag."/>
    <s v="Sales"/>
    <s v="Engineers"/>
    <d v="1949-11-11T00:00:00"/>
    <n v="76.108333333333334"/>
    <x v="2"/>
    <s v="TX"/>
    <s v="Engineer"/>
    <x v="1"/>
    <n v="78207"/>
    <s v="Asian"/>
    <s v="Widowed"/>
    <x v="1"/>
    <n v="5"/>
    <n v="0"/>
  </r>
  <r>
    <n v="3438"/>
    <s v="Dheepa"/>
    <s v="Nguyen"/>
    <d v="2018-08-10T00:00:00"/>
    <d v="2019-11-04T00:00:00"/>
    <n v="14"/>
    <s v="Attrition"/>
    <s v="Area Sales Manager"/>
    <s v="Brian Miller"/>
    <s v="dheepa.nguyen@bilearner.com"/>
    <s v="MSC"/>
    <s v="Active"/>
    <s v="Full-Time"/>
    <x v="1"/>
    <x v="0"/>
    <x v="2"/>
    <s v="Alone once than. More condition pay far."/>
    <s v="Sales"/>
    <s v="General - Con"/>
    <d v="1948-04-06T00:00:00"/>
    <n v="77.705555555555549"/>
    <x v="2"/>
    <s v="GA"/>
    <s v="Technician"/>
    <x v="0"/>
    <n v="30428"/>
    <s v="Asian"/>
    <s v="Married"/>
    <x v="1"/>
    <n v="3"/>
    <n v="0"/>
  </r>
  <r>
    <n v="3439"/>
    <s v="Bartholemew"/>
    <s v="Khemmich"/>
    <d v="2022-05-25T00:00:00"/>
    <d v="2022-11-27T00:00:00"/>
    <n v="6"/>
    <s v="Attrition"/>
    <s v="Area Sales Manager"/>
    <s v="Charles Parks"/>
    <s v="bartholemew.khemmich@bilearner.com"/>
    <s v="EW"/>
    <s v="Active"/>
    <s v="Full-Time"/>
    <x v="2"/>
    <x v="0"/>
    <x v="0"/>
    <s v="Foot in theory minute recognize test."/>
    <s v="Sales"/>
    <s v="Splicing"/>
    <d v="1981-11-24T00:00:00"/>
    <n v="44.072222222222223"/>
    <x v="3"/>
    <s v="CO"/>
    <s v="Splicer"/>
    <x v="1"/>
    <n v="80820"/>
    <s v="Other"/>
    <s v="Single"/>
    <x v="1"/>
    <n v="3"/>
    <n v="0"/>
  </r>
  <r>
    <n v="3440"/>
    <s v="Xana"/>
    <s v="Potts"/>
    <d v="2019-12-05T00:00:00"/>
    <d v="2023-02-17T00:00:00"/>
    <n v="38"/>
    <s v="Attrition"/>
    <s v="Area Sales Manager"/>
    <s v="Gregory Walker"/>
    <s v="xana.potts@bilearner.com"/>
    <s v="CCDR"/>
    <s v="Active"/>
    <s v="Contract"/>
    <x v="2"/>
    <x v="1"/>
    <x v="1"/>
    <s v="Degree wish science when thing week old."/>
    <s v="Sales"/>
    <s v="Finance &amp; Accounting"/>
    <d v="1951-11-06T00:00:00"/>
    <n v="74.12222222222222"/>
    <x v="2"/>
    <s v="KY"/>
    <s v="Controller"/>
    <x v="0"/>
    <n v="40220"/>
    <s v="White"/>
    <s v="Divorced"/>
    <x v="1"/>
    <n v="3"/>
    <n v="0"/>
  </r>
  <r>
    <n v="3442"/>
    <s v="Kaylah"/>
    <s v="Moon"/>
    <d v="2019-07-09T00:00:00"/>
    <d v="2022-06-16T00:00:00"/>
    <n v="35"/>
    <s v="Attrition"/>
    <s v="Area Sales Manager"/>
    <s v="Ashley Scott"/>
    <s v="kaylah.moon@bilearner.com"/>
    <s v="PYZ"/>
    <s v="Active"/>
    <s v="Full-Time"/>
    <x v="2"/>
    <x v="1"/>
    <x v="2"/>
    <s v="Fear particular method stage."/>
    <s v="IT/IS"/>
    <s v="Field Operations"/>
    <d v="1952-11-24T00:00:00"/>
    <n v="73.072222222222223"/>
    <x v="2"/>
    <s v="MA"/>
    <s v="Laborer"/>
    <x v="1"/>
    <n v="2810"/>
    <s v="Black"/>
    <s v="Single"/>
    <x v="0"/>
    <n v="2"/>
    <n v="0"/>
  </r>
  <r>
    <n v="3443"/>
    <s v="Kristen"/>
    <s v="Tate"/>
    <d v="2021-04-05T00:00:00"/>
    <d v="2023-05-12T00:00:00"/>
    <n v="25"/>
    <s v="Attrition"/>
    <s v="Area Sales Manager"/>
    <s v="Lauren Jones"/>
    <s v="kristen.tate@bilearner.com"/>
    <s v="WBL"/>
    <s v="Active"/>
    <s v="Full-Time"/>
    <x v="1"/>
    <x v="2"/>
    <x v="3"/>
    <s v="Wall body wonder successful."/>
    <s v="IT/IS"/>
    <s v="Project Management - Con"/>
    <d v="1994-04-08T00:00:00"/>
    <n v="31.7"/>
    <x v="4"/>
    <s v="KY"/>
    <s v="Coordinator"/>
    <x v="1"/>
    <n v="2621"/>
    <s v="Asian"/>
    <s v="Widowed"/>
    <x v="1"/>
    <n v="3"/>
    <n v="0"/>
  </r>
  <r>
    <n v="3444"/>
    <s v="Bobby"/>
    <s v="Rodgers"/>
    <d v="2021-11-28T00:00:00"/>
    <d v="2022-02-04T00:00:00"/>
    <n v="2"/>
    <s v="Attrition"/>
    <s v="Area Sales Manager"/>
    <s v="Matthew Jackson"/>
    <s v="bobby.rodgers@bilearner.com"/>
    <s v="NEL"/>
    <s v="Active"/>
    <s v="Contract"/>
    <x v="2"/>
    <x v="2"/>
    <x v="3"/>
    <s v="Visit foot nearly radio treatment."/>
    <s v="Sales"/>
    <s v="Engineers"/>
    <d v="1983-11-15T00:00:00"/>
    <n v="42.097222222222221"/>
    <x v="3"/>
    <s v="KY"/>
    <s v="Director"/>
    <x v="1"/>
    <n v="44553"/>
    <s v="Other"/>
    <s v="Widowed"/>
    <x v="1"/>
    <n v="3"/>
    <n v="0"/>
  </r>
  <r>
    <n v="3447"/>
    <s v="Mariela"/>
    <s v="Schultz"/>
    <d v="2020-05-26T00:00:00"/>
    <d v="2023-06-18T00:00:00"/>
    <n v="36"/>
    <s v="Attrition"/>
    <s v="Area Sales Manager"/>
    <s v="Michelle Evans MD"/>
    <s v="mariela.schultz@bilearner.com"/>
    <s v="CCDR"/>
    <s v="Future Start"/>
    <s v="Part-Time"/>
    <x v="1"/>
    <x v="2"/>
    <x v="0"/>
    <s v="Unit pass office southern break one."/>
    <s v="Sales"/>
    <s v="General - Con"/>
    <d v="1964-02-17T00:00:00"/>
    <n v="61.841666666666669"/>
    <x v="1"/>
    <s v="TX"/>
    <s v="Technician"/>
    <x v="0"/>
    <n v="43481"/>
    <s v="Asian"/>
    <s v="Widowed"/>
    <x v="1"/>
    <n v="3"/>
    <n v="0"/>
  </r>
  <r>
    <n v="3448"/>
    <s v="Angela"/>
    <s v="Molina"/>
    <d v="2019-10-01T00:00:00"/>
    <d v="2020-11-06T00:00:00"/>
    <n v="13"/>
    <s v="Attrition"/>
    <s v="Area Sales Manager"/>
    <s v="Patricia Cook"/>
    <s v="angela.molina@bilearner.com"/>
    <s v="SVG"/>
    <s v="Future Start"/>
    <s v="Full-Time"/>
    <x v="2"/>
    <x v="0"/>
    <x v="2"/>
    <s v="List class mind."/>
    <s v="Sales"/>
    <s v="Engineers"/>
    <d v="1958-05-12T00:00:00"/>
    <n v="67.605555555555554"/>
    <x v="1"/>
    <s v="TX"/>
    <s v="Specialist"/>
    <x v="1"/>
    <n v="50705"/>
    <s v="Asian"/>
    <s v="Widowed"/>
    <x v="1"/>
    <n v="3"/>
    <n v="0"/>
  </r>
  <r>
    <n v="3449"/>
    <s v="Gerald"/>
    <s v="Preston"/>
    <d v="2023-05-10T00:00:00"/>
    <d v="2023-05-27T00:00:00"/>
    <n v="0"/>
    <s v="Attrition"/>
    <s v="Area Sales Manager"/>
    <s v="Ashley Reeves"/>
    <s v="gerald.preston@bilearner.com"/>
    <s v="EW"/>
    <s v="Future Start"/>
    <s v="Contract"/>
    <x v="0"/>
    <x v="0"/>
    <x v="0"/>
    <s v="Price third parent evening."/>
    <s v="Sales"/>
    <s v="General - Eng"/>
    <d v="1992-09-18T00:00:00"/>
    <n v="33.255555555555553"/>
    <x v="4"/>
    <s v="CO"/>
    <s v="Technician"/>
    <x v="1"/>
    <n v="5168"/>
    <s v="Black"/>
    <s v="Single"/>
    <x v="1"/>
    <n v="5"/>
    <n v="0"/>
  </r>
  <r>
    <n v="3450"/>
    <s v="Reilly"/>
    <s v="Moyer"/>
    <d v="2020-09-01T00:00:00"/>
    <d v="2022-12-04T00:00:00"/>
    <n v="27"/>
    <s v="Attrition"/>
    <s v="Area Sales Manager"/>
    <s v="Stanley Harvey"/>
    <s v="reilly.moyer@bilearner.com"/>
    <s v="MSC"/>
    <s v="Active"/>
    <s v="Contract"/>
    <x v="1"/>
    <x v="0"/>
    <x v="1"/>
    <s v="Cause military a sense. Doctor property may."/>
    <s v="Sales"/>
    <s v="Field Operations"/>
    <d v="1994-08-11T00:00:00"/>
    <n v="31.358333333333334"/>
    <x v="4"/>
    <s v="CO"/>
    <s v="Operator"/>
    <x v="1"/>
    <n v="11765"/>
    <s v="Other"/>
    <s v="Single"/>
    <x v="0"/>
    <n v="2"/>
    <n v="0"/>
  </r>
  <r>
    <n v="3451"/>
    <s v="Carlee"/>
    <s v="French"/>
    <d v="2021-02-18T00:00:00"/>
    <d v="2022-11-11T00:00:00"/>
    <n v="20"/>
    <s v="Attrition"/>
    <s v="Area Sales Manager"/>
    <s v="Michael Bradshaw"/>
    <s v="carlee.french@bilearner.com"/>
    <s v="TNS"/>
    <s v="Active"/>
    <s v="Contract"/>
    <x v="1"/>
    <x v="1"/>
    <x v="3"/>
    <s v="Station another son positive."/>
    <s v="Sales"/>
    <s v="General - Con"/>
    <d v="1968-01-15T00:00:00"/>
    <n v="57.930555555555557"/>
    <x v="5"/>
    <s v="CO"/>
    <s v="Technician"/>
    <x v="1"/>
    <n v="71071"/>
    <s v="Other"/>
    <s v="Divorced"/>
    <x v="0"/>
    <n v="3"/>
    <n v="0"/>
  </r>
  <r>
    <n v="3455"/>
    <s v="Charity"/>
    <s v="Miranda"/>
    <d v="2021-06-29T00:00:00"/>
    <d v="2022-07-05T00:00:00"/>
    <n v="12"/>
    <s v="Attrition"/>
    <s v="Area Sales Manager"/>
    <s v="Daniel Rodriguez"/>
    <s v="charity.miranda@bilearner.com"/>
    <s v="WBL"/>
    <s v="Active"/>
    <s v="Full-Time"/>
    <x v="1"/>
    <x v="0"/>
    <x v="1"/>
    <s v="Pm local take example fund. Small heavy listen."/>
    <s v="Sales"/>
    <s v="Project Management - Eng"/>
    <d v="1999-01-18T00:00:00"/>
    <n v="26.922222222222221"/>
    <x v="6"/>
    <s v="KY"/>
    <s v="Manager"/>
    <x v="1"/>
    <n v="3763"/>
    <s v="Other"/>
    <s v="Widowed"/>
    <x v="0"/>
    <n v="4"/>
    <n v="0"/>
  </r>
  <r>
    <n v="3458"/>
    <s v="Cory"/>
    <s v="Robinson"/>
    <d v="2022-04-28T00:00:00"/>
    <d v="2023-05-24T00:00:00"/>
    <n v="12"/>
    <s v="Attrition"/>
    <s v="Area Sales Manager"/>
    <s v="Elizabeth Anderson"/>
    <s v="cory.robinson@bilearner.com"/>
    <s v="BPC"/>
    <s v="Future Start"/>
    <s v="Contract"/>
    <x v="2"/>
    <x v="1"/>
    <x v="3"/>
    <s v="Several young whether that expert."/>
    <s v="Sales"/>
    <s v="Field Operations"/>
    <d v="1996-08-12T00:00:00"/>
    <n v="29.355555555555554"/>
    <x v="6"/>
    <s v="TX"/>
    <s v="Laborer"/>
    <x v="0"/>
    <n v="5194"/>
    <s v="Hispanic"/>
    <s v="Single"/>
    <x v="2"/>
    <n v="3"/>
    <n v="0"/>
  </r>
  <r>
    <n v="3459"/>
    <s v="Saniya"/>
    <s v="Yu"/>
    <d v="2021-04-18T00:00:00"/>
    <d v="2022-06-21T00:00:00"/>
    <n v="14"/>
    <s v="Attrition"/>
    <s v="Area Sales Manager"/>
    <s v="Erin Bailey"/>
    <s v="saniya.yu@bilearner.com"/>
    <s v="CCDR"/>
    <s v="Future Start"/>
    <s v="Part-Time"/>
    <x v="2"/>
    <x v="1"/>
    <x v="2"/>
    <s v="Science end approach democratic treatment."/>
    <s v="Sales"/>
    <s v="General - Con"/>
    <d v="1944-02-09T00:00:00"/>
    <n v="81.863888888888894"/>
    <x v="0"/>
    <s v="TX"/>
    <s v="Splicer"/>
    <x v="1"/>
    <n v="8779"/>
    <s v="Black"/>
    <s v="Widowed"/>
    <x v="0"/>
    <n v="2"/>
    <n v="0"/>
  </r>
  <r>
    <n v="3461"/>
    <s v="Lincoln"/>
    <s v="Compton"/>
    <d v="2019-07-18T00:00:00"/>
    <d v="2021-10-01T00:00:00"/>
    <n v="26"/>
    <s v="Attrition"/>
    <s v="Area Sales Manager"/>
    <s v="Tammy Conner"/>
    <s v="lincoln.compton@bilearner.com"/>
    <s v="EW"/>
    <s v="Future Start"/>
    <s v="Full-Time"/>
    <x v="1"/>
    <x v="2"/>
    <x v="1"/>
    <s v="Base scene central unit per argue. Might last of."/>
    <s v="Sales"/>
    <s v="General - Con"/>
    <d v="1997-12-29T00:00:00"/>
    <n v="27.975000000000001"/>
    <x v="6"/>
    <s v="CO"/>
    <s v="Foreman"/>
    <x v="1"/>
    <n v="78046"/>
    <s v="Hispanic"/>
    <s v="Married"/>
    <x v="2"/>
    <n v="1"/>
    <n v="0"/>
  </r>
  <r>
    <n v="3462"/>
    <s v="Aliana"/>
    <s v="Nolan"/>
    <d v="2018-09-13T00:00:00"/>
    <d v="2021-09-17T00:00:00"/>
    <n v="36"/>
    <s v="Attrition"/>
    <s v="Area Sales Manager"/>
    <s v="Brianna Mathews"/>
    <s v="aliana.nolan@bilearner.com"/>
    <s v="MSC"/>
    <s v="Active"/>
    <s v="Contract"/>
    <x v="2"/>
    <x v="1"/>
    <x v="0"/>
    <s v="Yourself book budget product."/>
    <s v="Sales"/>
    <s v="Field Operations"/>
    <d v="1942-08-09T00:00:00"/>
    <n v="83.363888888888894"/>
    <x v="0"/>
    <s v="CO"/>
    <s v="Coordinator"/>
    <x v="1"/>
    <n v="27270"/>
    <s v="Hispanic"/>
    <s v="Divorced"/>
    <x v="2"/>
    <n v="3"/>
    <n v="0"/>
  </r>
  <r>
    <n v="3463"/>
    <s v="Kayden"/>
    <s v="Dodson"/>
    <d v="2020-04-30T00:00:00"/>
    <d v="2021-07-18T00:00:00"/>
    <n v="14"/>
    <s v="Attrition"/>
    <s v="Area Sales Manager"/>
    <s v="Jessica Peters"/>
    <s v="kayden.dodson@bilearner.com"/>
    <s v="TNS"/>
    <s v="Active"/>
    <s v="Part-Time"/>
    <x v="2"/>
    <x v="0"/>
    <x v="2"/>
    <s v="Paper can score else investment."/>
    <s v="Sales"/>
    <s v="Field Operations"/>
    <d v="1951-06-21T00:00:00"/>
    <n v="74.49722222222222"/>
    <x v="2"/>
    <s v="IN"/>
    <s v="Tower Hand"/>
    <x v="1"/>
    <n v="12703"/>
    <s v="Hispanic"/>
    <s v="Single"/>
    <x v="1"/>
    <n v="1"/>
    <n v="0"/>
  </r>
  <r>
    <n v="3464"/>
    <s v="James"/>
    <s v="Duke"/>
    <d v="2018-12-03T00:00:00"/>
    <d v="2022-09-09T00:00:00"/>
    <n v="45"/>
    <s v="Attrition"/>
    <s v="Area Sales Manager"/>
    <s v="Mark Harris"/>
    <s v="james.duke@bilearner.com"/>
    <s v="PYZ"/>
    <s v="Active"/>
    <s v="Contract"/>
    <x v="0"/>
    <x v="1"/>
    <x v="0"/>
    <s v="Stuff different color how."/>
    <s v="Sales"/>
    <s v="Shop (Fleet)"/>
    <d v="1998-06-17T00:00:00"/>
    <n v="27.508333333333333"/>
    <x v="6"/>
    <s v="MA"/>
    <s v="Mechanic"/>
    <x v="1"/>
    <n v="66835"/>
    <s v="Black"/>
    <s v="Widowed"/>
    <x v="2"/>
    <n v="5"/>
    <n v="0"/>
  </r>
  <r>
    <n v="3466"/>
    <s v="Clayton"/>
    <s v="Walker"/>
    <d v="2022-04-13T00:00:00"/>
    <d v="2023-04-10T00:00:00"/>
    <n v="11"/>
    <s v="Attrition"/>
    <s v="Area Sales Manager"/>
    <s v="Jon Holden"/>
    <s v="clayton.walker@bilearner.com"/>
    <s v="PYZ"/>
    <s v="Active"/>
    <s v="Part-Time"/>
    <x v="1"/>
    <x v="1"/>
    <x v="2"/>
    <s v="Sign figure employee card education."/>
    <s v="IT/IS"/>
    <s v="Aerial"/>
    <d v="1979-01-26T00:00:00"/>
    <n v="46.9"/>
    <x v="3"/>
    <s v="KY"/>
    <s v="Supervisor"/>
    <x v="1"/>
    <n v="64288"/>
    <s v="Other"/>
    <s v="Married"/>
    <x v="0"/>
    <n v="4"/>
    <n v="0"/>
  </r>
  <r>
    <n v="3469"/>
    <s v="Ryland"/>
    <s v="Shepherd"/>
    <d v="2020-07-29T00:00:00"/>
    <d v="2023-01-05T00:00:00"/>
    <n v="29"/>
    <s v="Attrition"/>
    <s v="Area Sales Manager"/>
    <s v="James Berry"/>
    <s v="ryland.shepherd@bilearner.com"/>
    <s v="PL"/>
    <s v="Future Start"/>
    <s v="Contract"/>
    <x v="0"/>
    <x v="1"/>
    <x v="1"/>
    <s v="Right cut matter arrive difference."/>
    <s v="Sales"/>
    <s v="Field Operations"/>
    <d v="1945-02-21T00:00:00"/>
    <n v="80.830555555555549"/>
    <x v="0"/>
    <s v="TX"/>
    <s v="Driver"/>
    <x v="0"/>
    <n v="81905"/>
    <s v="Asian"/>
    <s v="Divorced"/>
    <x v="2"/>
    <n v="3"/>
    <n v="0"/>
  </r>
  <r>
    <n v="3470"/>
    <s v="Esteban"/>
    <s v="Gilbert"/>
    <d v="2018-11-14T00:00:00"/>
    <d v="2019-10-28T00:00:00"/>
    <n v="11"/>
    <s v="Attrition"/>
    <s v="Area Sales Manager"/>
    <s v="Gail Ali"/>
    <s v="esteban.gilbert@bilearner.com"/>
    <s v="BPC"/>
    <s v="Future Start"/>
    <s v="Contract"/>
    <x v="1"/>
    <x v="2"/>
    <x v="2"/>
    <s v="Speak professor statement result."/>
    <s v="Sales"/>
    <s v="Field Operations"/>
    <d v="1997-05-31T00:00:00"/>
    <n v="28.555555555555557"/>
    <x v="6"/>
    <s v="TX"/>
    <s v="Technician"/>
    <x v="0"/>
    <n v="12491"/>
    <s v="Black"/>
    <s v="Married"/>
    <x v="2"/>
    <n v="3"/>
    <n v="0"/>
  </r>
  <r>
    <n v="3475"/>
    <s v="Vance"/>
    <s v="Trujillo"/>
    <d v="2021-09-21T00:00:00"/>
    <d v="2023-04-13T00:00:00"/>
    <n v="18"/>
    <s v="Attrition"/>
    <s v="Area Sales Manager"/>
    <s v="Rebecca Simpson"/>
    <s v="vance.trujillo@bilearner.com"/>
    <s v="TNS"/>
    <s v="Active"/>
    <s v="Full-Time"/>
    <x v="1"/>
    <x v="0"/>
    <x v="1"/>
    <s v="Expert challenge education air none money wide."/>
    <s v="Sales"/>
    <s v="General - Con"/>
    <d v="1957-12-25T00:00:00"/>
    <n v="67.986111111111114"/>
    <x v="1"/>
    <s v="IN"/>
    <s v="Foreman"/>
    <x v="1"/>
    <n v="90406"/>
    <s v="Asian"/>
    <s v="Widowed"/>
    <x v="1"/>
    <n v="2"/>
    <n v="0"/>
  </r>
  <r>
    <n v="3476"/>
    <s v="Charlie"/>
    <s v="Koch"/>
    <d v="2023-06-12T00:00:00"/>
    <d v="2023-07-06T00:00:00"/>
    <n v="0"/>
    <s v="Attrition"/>
    <s v="Area Sales Manager"/>
    <s v="Samantha Cardenas"/>
    <s v="charlie.koch@bilearner.com"/>
    <s v="PYZ"/>
    <s v="Active"/>
    <s v="Part-Time"/>
    <x v="2"/>
    <x v="0"/>
    <x v="3"/>
    <s v="Buy become improve guess business know."/>
    <s v="Sales"/>
    <s v="Fielders"/>
    <d v="1945-06-20T00:00:00"/>
    <n v="80.5"/>
    <x v="0"/>
    <s v="MA"/>
    <s v="Engineer"/>
    <x v="1"/>
    <n v="95774"/>
    <s v="Asian"/>
    <s v="Divorced"/>
    <x v="2"/>
    <n v="2"/>
    <n v="0"/>
  </r>
  <r>
    <n v="3478"/>
    <s v="Thomas"/>
    <s v="Chandler"/>
    <d v="2018-09-17T00:00:00"/>
    <d v="2019-01-09T00:00:00"/>
    <n v="3"/>
    <s v="Attrition"/>
    <s v="Area Sales Manager"/>
    <s v="Richard Hodges"/>
    <s v="thomas.chandler@bilearner.com"/>
    <s v="WBL"/>
    <s v="Active"/>
    <s v="Full-Time"/>
    <x v="1"/>
    <x v="0"/>
    <x v="1"/>
    <s v="Read family dark scene scene guess."/>
    <s v="Sales"/>
    <s v="Wireline Construction"/>
    <d v="1957-10-10T00:00:00"/>
    <n v="68.194444444444443"/>
    <x v="1"/>
    <s v="KY"/>
    <s v="Groundman"/>
    <x v="0"/>
    <n v="45149"/>
    <s v="Hispanic"/>
    <s v="Married"/>
    <x v="1"/>
    <n v="2"/>
    <n v="0"/>
  </r>
  <r>
    <n v="3479"/>
    <s v="Sarai"/>
    <s v="Stone"/>
    <d v="2022-08-02T00:00:00"/>
    <d v="2023-04-02T00:00:00"/>
    <n v="7"/>
    <s v="Attrition"/>
    <s v="Area Sales Manager"/>
    <s v="Madison Wilson"/>
    <s v="sarai.stone@bilearner.com"/>
    <s v="NEL"/>
    <s v="Active"/>
    <s v="Contract"/>
    <x v="2"/>
    <x v="2"/>
    <x v="0"/>
    <s v="Somebody great could yet."/>
    <s v="Sales"/>
    <s v="Project Management - Con"/>
    <d v="1962-05-17T00:00:00"/>
    <n v="63.591666666666669"/>
    <x v="1"/>
    <s v="TX"/>
    <s v="Technician"/>
    <x v="0"/>
    <n v="96336"/>
    <s v="Hispanic"/>
    <s v="Widowed"/>
    <x v="1"/>
    <n v="2"/>
    <n v="0"/>
  </r>
  <r>
    <n v="3480"/>
    <s v="Jerimiah"/>
    <s v="Harmon"/>
    <d v="2022-09-08T00:00:00"/>
    <d v="2022-10-16T00:00:00"/>
    <n v="1"/>
    <s v="Attrition"/>
    <s v="Area Sales Manager"/>
    <s v="Eric King"/>
    <s v="jerimiah.harmon@bilearner.com"/>
    <s v="PL"/>
    <s v="Future Start"/>
    <s v="Full-Time"/>
    <x v="1"/>
    <x v="0"/>
    <x v="2"/>
    <s v="View vote contain within fight cup party war."/>
    <s v="Sales"/>
    <s v="Catv"/>
    <d v="1946-08-09T00:00:00"/>
    <n v="79.363888888888894"/>
    <x v="2"/>
    <s v="TX"/>
    <s v="Supervisor"/>
    <x v="0"/>
    <n v="75671"/>
    <s v="Black"/>
    <s v="Widowed"/>
    <x v="1"/>
    <n v="1"/>
    <n v="0"/>
  </r>
  <r>
    <n v="3481"/>
    <s v="Leland"/>
    <s v="Allen"/>
    <d v="2019-03-07T00:00:00"/>
    <d v="2021-05-31T00:00:00"/>
    <n v="26"/>
    <s v="Attrition"/>
    <s v="Area Sales Manager"/>
    <s v="Brandon Harris"/>
    <s v="leland.allen@bilearner.com"/>
    <s v="BPC"/>
    <s v="Future Start"/>
    <s v="Full-Time"/>
    <x v="1"/>
    <x v="2"/>
    <x v="3"/>
    <s v="Buy house certain wrong research chair."/>
    <s v="Sales"/>
    <s v="Wireline Construction"/>
    <d v="1965-12-11T00:00:00"/>
    <n v="60.024999999999999"/>
    <x v="1"/>
    <s v="TX"/>
    <s v="Splicer"/>
    <x v="1"/>
    <n v="61149"/>
    <s v="Other"/>
    <s v="Widowed"/>
    <x v="1"/>
    <n v="4"/>
    <n v="0"/>
  </r>
  <r>
    <n v="3482"/>
    <s v="Cristal"/>
    <s v="Bolton"/>
    <d v="2019-10-29T00:00:00"/>
    <d v="2021-02-07T00:00:00"/>
    <n v="15"/>
    <s v="Attrition"/>
    <s v="Area Sales Manager"/>
    <s v="Matthew Flores"/>
    <s v="cristal.bolton@bilearner.com"/>
    <s v="CCDR"/>
    <s v="Future Start"/>
    <s v="Full-Time"/>
    <x v="2"/>
    <x v="0"/>
    <x v="1"/>
    <s v="Miss onto none our discussion year."/>
    <s v="Sales"/>
    <s v="Catv"/>
    <d v="1990-02-11T00:00:00"/>
    <n v="35.858333333333334"/>
    <x v="4"/>
    <s v="TX"/>
    <s v="Lineman"/>
    <x v="1"/>
    <n v="57302"/>
    <s v="Asian"/>
    <s v="Divorced"/>
    <x v="2"/>
    <n v="2"/>
    <n v="0"/>
  </r>
  <r>
    <n v="3486"/>
    <s v="Brendon"/>
    <s v="Mcconnell"/>
    <d v="2022-10-31T00:00:00"/>
    <d v="2023-06-08T00:00:00"/>
    <n v="7"/>
    <s v="Attrition"/>
    <s v="Area Sales Manager"/>
    <s v="Victoria Krause"/>
    <s v="brendon.mcconnell@bilearner.com"/>
    <s v="TNS"/>
    <s v="Active"/>
    <s v="Part-Time"/>
    <x v="1"/>
    <x v="0"/>
    <x v="0"/>
    <s v="Nature finish modern push former American."/>
    <s v="Sales"/>
    <s v="Fielders"/>
    <d v="1990-11-14T00:00:00"/>
    <n v="35.1"/>
    <x v="4"/>
    <s v="IN"/>
    <s v="Engineer"/>
    <x v="1"/>
    <n v="19665"/>
    <s v="Other"/>
    <s v="Widowed"/>
    <x v="1"/>
    <n v="4"/>
    <n v="0"/>
  </r>
  <r>
    <n v="3495"/>
    <s v="Tia"/>
    <s v="Ellis"/>
    <d v="2023-06-22T00:00:00"/>
    <d v="2023-07-22T00:00:00"/>
    <n v="0"/>
    <s v="Attrition"/>
    <s v="Area Sales Manager"/>
    <s v="Daniel Cabrera"/>
    <s v="tia.ellis@bilearner.com"/>
    <s v="TNS"/>
    <s v="Active"/>
    <s v="Part-Time"/>
    <x v="0"/>
    <x v="0"/>
    <x v="2"/>
    <s v="Night company image able suggest."/>
    <s v="Sales"/>
    <s v="Wireline Construction"/>
    <d v="1993-01-27T00:00:00"/>
    <n v="32.897222222222226"/>
    <x v="4"/>
    <s v="IN"/>
    <s v="Laborer"/>
    <x v="1"/>
    <n v="1115"/>
    <s v="Other"/>
    <s v="Married"/>
    <x v="1"/>
    <n v="4"/>
    <n v="0"/>
  </r>
  <r>
    <n v="3498"/>
    <s v="Joel"/>
    <s v="Mcmillan"/>
    <d v="2023-04-26T00:00:00"/>
    <d v="2023-06-22T00:00:00"/>
    <n v="1"/>
    <s v="Attrition"/>
    <s v="Area Sales Manager"/>
    <s v="Peter Harvey"/>
    <s v="joel.mcmillan@bilearner.com"/>
    <s v="PYZ"/>
    <s v="Active"/>
    <s v="Full-Time"/>
    <x v="2"/>
    <x v="1"/>
    <x v="3"/>
    <s v="About allow article. For gas player magazine."/>
    <s v="Sales"/>
    <s v="General - Sga"/>
    <d v="1998-10-17T00:00:00"/>
    <n v="27.175000000000001"/>
    <x v="6"/>
    <s v="KY"/>
    <s v="Laborer"/>
    <x v="0"/>
    <n v="36087"/>
    <s v="White"/>
    <s v="Widowed"/>
    <x v="1"/>
    <n v="2"/>
    <n v="0"/>
  </r>
  <r>
    <n v="3499"/>
    <s v="Maci"/>
    <s v="Frost"/>
    <d v="2018-09-25T00:00:00"/>
    <d v="2021-12-20T00:00:00"/>
    <n v="38"/>
    <s v="Attrition"/>
    <s v="Area Sales Manager"/>
    <s v="Patrick Daniel"/>
    <s v="maci.frost@bilearner.com"/>
    <s v="WBL"/>
    <s v="Active"/>
    <s v="Part-Time"/>
    <x v="1"/>
    <x v="0"/>
    <x v="0"/>
    <s v="Seem hand dog. Us six beyond place fund well."/>
    <s v="Sales"/>
    <s v="Field Operations"/>
    <d v="1971-01-16T00:00:00"/>
    <n v="54.927777777777777"/>
    <x v="5"/>
    <s v="KY"/>
    <s v="Technician"/>
    <x v="0"/>
    <n v="61457"/>
    <s v="Asian"/>
    <s v="Widowed"/>
    <x v="1"/>
    <n v="5"/>
    <n v="0"/>
  </r>
  <r>
    <n v="3500"/>
    <s v="Nevaeh"/>
    <s v="Lucas"/>
    <d v="2018-11-20T00:00:00"/>
    <d v="2020-06-21T00:00:00"/>
    <n v="19"/>
    <s v="Attrition"/>
    <s v="Area Sales Manager"/>
    <s v="Bryan Douglas"/>
    <s v="nevaeh.lucas@bilearner.com"/>
    <s v="NEL"/>
    <s v="Active"/>
    <s v="Full-Time"/>
    <x v="0"/>
    <x v="2"/>
    <x v="3"/>
    <s v="Game hour boy not write somebody owner."/>
    <s v="Sales"/>
    <s v="Shop (Fleet)"/>
    <d v="2000-02-25T00:00:00"/>
    <n v="25.819444444444443"/>
    <x v="6"/>
    <s v="TX"/>
    <s v="Mechanic"/>
    <x v="0"/>
    <n v="80424"/>
    <s v="White"/>
    <s v="Divorced"/>
    <x v="1"/>
    <n v="1"/>
    <n v="0"/>
  </r>
  <r>
    <n v="3501"/>
    <s v="Garrett"/>
    <s v="Zimmerman"/>
    <d v="2020-08-30T00:00:00"/>
    <d v="2022-08-30T00:00:00"/>
    <n v="24"/>
    <s v="Attrition"/>
    <s v="Area Sales Manager"/>
    <s v="Destiny Hopkins"/>
    <s v="garrett.zimmerman@bilearner.com"/>
    <s v="PL"/>
    <s v="Future Start"/>
    <s v="Part-Time"/>
    <x v="2"/>
    <x v="2"/>
    <x v="2"/>
    <s v="Worker medical commercial participant tough leg."/>
    <s v="Sales"/>
    <s v="General - Con"/>
    <d v="1959-04-19T00:00:00"/>
    <n v="66.669444444444451"/>
    <x v="1"/>
    <s v="TX"/>
    <s v="Technician"/>
    <x v="1"/>
    <n v="6240"/>
    <s v="Other"/>
    <s v="Widowed"/>
    <x v="1"/>
    <n v="4"/>
    <n v="0"/>
  </r>
  <r>
    <n v="3506"/>
    <s v="Laila"/>
    <s v="Woodard"/>
    <d v="2019-08-27T00:00:00"/>
    <d v="2023-05-10T00:00:00"/>
    <n v="44"/>
    <s v="Attrition"/>
    <s v="Area Sales Manager"/>
    <s v="Jordan Vega"/>
    <s v="laila.woodard@bilearner.com"/>
    <s v="MSC"/>
    <s v="Active"/>
    <s v="Full-Time"/>
    <x v="0"/>
    <x v="0"/>
    <x v="3"/>
    <s v="Fund nor half early miss follow."/>
    <s v="Sales"/>
    <s v="Field Operations"/>
    <d v="1988-07-06T00:00:00"/>
    <n v="37.455555555555556"/>
    <x v="4"/>
    <s v="IN"/>
    <s v="Technician"/>
    <x v="1"/>
    <n v="38740"/>
    <s v="Other"/>
    <s v="Married"/>
    <x v="1"/>
    <n v="2"/>
    <n v="0"/>
  </r>
  <r>
    <n v="3507"/>
    <s v="Ivan"/>
    <s v="Huff"/>
    <d v="2021-02-25T00:00:00"/>
    <d v="2023-04-07T00:00:00"/>
    <n v="25"/>
    <s v="Attrition"/>
    <s v="Area Sales Manager"/>
    <s v="John Miller"/>
    <s v="ivan.huff@bilearner.com"/>
    <s v="TNS"/>
    <s v="Active"/>
    <s v="Full-Time"/>
    <x v="2"/>
    <x v="1"/>
    <x v="2"/>
    <s v="Line later deal stand sometimes too mind."/>
    <s v="Sales"/>
    <s v="Project Management - Con"/>
    <d v="1973-03-24T00:00:00"/>
    <n v="52.738888888888887"/>
    <x v="5"/>
    <s v="CA"/>
    <s v="Manager"/>
    <x v="1"/>
    <n v="9437"/>
    <s v="White"/>
    <s v="Single"/>
    <x v="1"/>
    <n v="4"/>
    <n v="0"/>
  </r>
  <r>
    <n v="3511"/>
    <s v="Karli"/>
    <s v="Barker"/>
    <d v="2021-08-17T00:00:00"/>
    <d v="2021-12-31T00:00:00"/>
    <n v="4"/>
    <s v="Attrition"/>
    <s v="Area Sales Manager"/>
    <s v="Shawn Dudley"/>
    <s v="karli.barker@bilearner.com"/>
    <s v="WBL"/>
    <s v="Active"/>
    <s v="Part-Time"/>
    <x v="0"/>
    <x v="1"/>
    <x v="1"/>
    <s v="Tell paper every."/>
    <s v="Sales"/>
    <s v="Finance &amp; Accounting"/>
    <d v="1997-02-18T00:00:00"/>
    <n v="28.838888888888889"/>
    <x v="6"/>
    <s v="KY"/>
    <s v="Director"/>
    <x v="0"/>
    <n v="41111"/>
    <s v="Asian"/>
    <s v="Divorced"/>
    <x v="1"/>
    <n v="4"/>
    <n v="0"/>
  </r>
  <r>
    <n v="3512"/>
    <s v="Tyrone"/>
    <s v="Sosa"/>
    <d v="2023-04-17T00:00:00"/>
    <d v="2023-06-22T00:00:00"/>
    <n v="2"/>
    <s v="Attrition"/>
    <s v="Area Sales Manager"/>
    <s v="Lindsay Chang"/>
    <s v="tyrone.sosa@bilearner.com"/>
    <s v="NEL"/>
    <s v="Future Start"/>
    <s v="Contract"/>
    <x v="1"/>
    <x v="0"/>
    <x v="3"/>
    <s v="Why sport must page bad."/>
    <s v="Sales"/>
    <s v="Yard (Material Handling)"/>
    <d v="1996-10-25T00:00:00"/>
    <n v="29.152777777777779"/>
    <x v="6"/>
    <s v="TX"/>
    <s v="Coordinator"/>
    <x v="0"/>
    <n v="58860"/>
    <s v="Black"/>
    <s v="Single"/>
    <x v="1"/>
    <n v="2"/>
    <n v="0"/>
  </r>
  <r>
    <n v="3513"/>
    <s v="Damaris"/>
    <s v="Cisneros"/>
    <d v="2022-09-02T00:00:00"/>
    <d v="2023-05-24T00:00:00"/>
    <n v="8"/>
    <s v="Attrition"/>
    <s v="Area Sales Manager"/>
    <s v="Sharon Ruiz"/>
    <s v="damaris.cisneros@bilearner.com"/>
    <s v="PL"/>
    <s v="Future Start"/>
    <s v="Contract"/>
    <x v="1"/>
    <x v="0"/>
    <x v="0"/>
    <s v="Something sense information final building."/>
    <s v="Sales"/>
    <s v="General - Con"/>
    <d v="1959-11-13T00:00:00"/>
    <n v="66.102777777777774"/>
    <x v="1"/>
    <s v="TX"/>
    <s v="Laborer"/>
    <x v="1"/>
    <n v="93051"/>
    <s v="Other"/>
    <s v="Married"/>
    <x v="1"/>
    <n v="5"/>
    <n v="0"/>
  </r>
  <r>
    <n v="3515"/>
    <s v="Kinsley"/>
    <s v="Flowers"/>
    <d v="2022-03-09T00:00:00"/>
    <d v="2022-12-10T00:00:00"/>
    <n v="9"/>
    <s v="Attrition"/>
    <s v="Area Sales Manager"/>
    <s v="Mary Reilly"/>
    <s v="kinsley.flowers@bilearner.com"/>
    <s v="CCDR"/>
    <s v="Future Start"/>
    <s v="Part-Time"/>
    <x v="2"/>
    <x v="2"/>
    <x v="2"/>
    <s v="School see rest firm I."/>
    <s v="Sales"/>
    <s v="Finance &amp; Accounting"/>
    <d v="1997-04-29T00:00:00"/>
    <n v="28.641666666666666"/>
    <x v="6"/>
    <s v="CO"/>
    <s v="Controller"/>
    <x v="1"/>
    <n v="59593"/>
    <s v="White"/>
    <s v="Single"/>
    <x v="1"/>
    <n v="4"/>
    <n v="0"/>
  </r>
  <r>
    <n v="3516"/>
    <s v="Deborah"/>
    <s v="Love"/>
    <d v="2022-04-07T00:00:00"/>
    <d v="2023-01-22T00:00:00"/>
    <n v="9"/>
    <s v="Attrition"/>
    <s v="Area Sales Manager"/>
    <s v="Eric Goodman"/>
    <s v="deborah.love@bilearner.com"/>
    <s v="SVG"/>
    <s v="Active"/>
    <s v="Contract"/>
    <x v="0"/>
    <x v="2"/>
    <x v="2"/>
    <s v="Source doctor rock group this."/>
    <s v="Sales"/>
    <s v="Project Management - Con"/>
    <d v="1988-06-25T00:00:00"/>
    <n v="37.486111111111114"/>
    <x v="4"/>
    <s v="CO"/>
    <s v="Coordinator"/>
    <x v="1"/>
    <n v="96350"/>
    <s v="Asian"/>
    <s v="Divorced"/>
    <x v="1"/>
    <n v="5"/>
    <n v="0"/>
  </r>
  <r>
    <n v="3518"/>
    <s v="Roberto"/>
    <s v="Michael"/>
    <d v="2021-04-10T00:00:00"/>
    <d v="2022-07-04T00:00:00"/>
    <n v="14"/>
    <s v="Attrition"/>
    <s v="Area Sales Manager"/>
    <s v="Cheryl Henry"/>
    <s v="roberto.michael@bilearner.com"/>
    <s v="MSC"/>
    <s v="Active"/>
    <s v="Contract"/>
    <x v="0"/>
    <x v="2"/>
    <x v="0"/>
    <s v="Little imagine career he produce program."/>
    <s v="Sales"/>
    <s v="General - Eng"/>
    <d v="1969-05-24T00:00:00"/>
    <n v="56.572222222222223"/>
    <x v="5"/>
    <s v="CA"/>
    <s v="Coordinator"/>
    <x v="0"/>
    <n v="13249"/>
    <s v="Hispanic"/>
    <s v="Married"/>
    <x v="1"/>
    <n v="2"/>
    <n v="0"/>
  </r>
  <r>
    <n v="3519"/>
    <s v="Elaine"/>
    <s v="Ewing"/>
    <d v="2021-12-19T00:00:00"/>
    <d v="2022-03-02T00:00:00"/>
    <n v="2"/>
    <s v="Attrition"/>
    <s v="Area Sales Manager"/>
    <s v="Dan Hernandez"/>
    <s v="elaine.ewing@bilearner.com"/>
    <s v="TNS"/>
    <s v="Active"/>
    <s v="Part-Time"/>
    <x v="1"/>
    <x v="0"/>
    <x v="1"/>
    <s v="Your very trip successful memory to while out."/>
    <s v="Sales"/>
    <s v="Aerial"/>
    <d v="1951-03-28T00:00:00"/>
    <n v="74.727777777777774"/>
    <x v="2"/>
    <s v="CA"/>
    <s v="Groundman"/>
    <x v="1"/>
    <n v="17123"/>
    <s v="Hispanic"/>
    <s v="Widowed"/>
    <x v="1"/>
    <n v="2"/>
    <n v="0"/>
  </r>
  <r>
    <n v="3520"/>
    <s v="Caiden"/>
    <s v="Munoz"/>
    <d v="2020-12-13T00:00:00"/>
    <d v="2023-01-13T00:00:00"/>
    <n v="25"/>
    <s v="Attrition"/>
    <s v="Area Sales Manager"/>
    <s v="Teresa Daniel"/>
    <s v="caiden.munoz@bilearner.com"/>
    <s v="TNS"/>
    <s v="Active"/>
    <s v="Full-Time"/>
    <x v="1"/>
    <x v="0"/>
    <x v="0"/>
    <s v="Red some option."/>
    <s v="Sales"/>
    <s v="Project Management - Con"/>
    <d v="1963-03-01T00:00:00"/>
    <n v="62.802777777777777"/>
    <x v="1"/>
    <s v="ND"/>
    <s v="Manager"/>
    <x v="0"/>
    <n v="18983"/>
    <s v="Black"/>
    <s v="Divorced"/>
    <x v="1"/>
    <n v="1"/>
    <n v="0"/>
  </r>
  <r>
    <n v="3523"/>
    <s v="Rohan"/>
    <s v="Chapman"/>
    <d v="2021-06-25T00:00:00"/>
    <d v="2022-08-25T00:00:00"/>
    <n v="14"/>
    <s v="Attrition"/>
    <s v="Area Sales Manager"/>
    <s v="Tony Mcconnell"/>
    <s v="rohan.chapman@bilearner.com"/>
    <s v="CCDR"/>
    <s v="Active"/>
    <s v="Full-Time"/>
    <x v="2"/>
    <x v="0"/>
    <x v="1"/>
    <s v="Theory grow future week house."/>
    <s v="Sales"/>
    <s v="General - Con"/>
    <d v="1978-12-19T00:00:00"/>
    <n v="47.00277777777778"/>
    <x v="3"/>
    <s v="KY"/>
    <s v="Laborer"/>
    <x v="0"/>
    <n v="23092"/>
    <s v="Other"/>
    <s v="Single"/>
    <x v="1"/>
    <n v="2"/>
    <n v="0"/>
  </r>
  <r>
    <n v="3524"/>
    <s v="Emmanuel"/>
    <s v="Franklin"/>
    <d v="2021-07-26T00:00:00"/>
    <d v="2022-05-04T00:00:00"/>
    <n v="9"/>
    <s v="Attrition"/>
    <s v="Area Sales Manager"/>
    <s v="Adam Gibson"/>
    <s v="emmanuel.franklin@bilearner.com"/>
    <s v="EW"/>
    <s v="Future Start"/>
    <s v="Contract"/>
    <x v="0"/>
    <x v="1"/>
    <x v="1"/>
    <s v="Inside week also so."/>
    <s v="Sales"/>
    <s v="Field Operations"/>
    <d v="1999-11-11T00:00:00"/>
    <n v="26.108333333333334"/>
    <x v="6"/>
    <s v="TX"/>
    <s v="Laborer"/>
    <x v="1"/>
    <n v="6074"/>
    <s v="Asian"/>
    <s v="Divorced"/>
    <x v="1"/>
    <n v="2"/>
    <n v="0"/>
  </r>
  <r>
    <n v="3525"/>
    <s v="Clayton"/>
    <s v="Mccormick"/>
    <d v="2022-07-03T00:00:00"/>
    <d v="2023-01-10T00:00:00"/>
    <n v="6"/>
    <s v="Attrition"/>
    <s v="Area Sales Manager"/>
    <s v="Stephanie Duke"/>
    <s v="clayton.mccormick@bilearner.com"/>
    <s v="MSC"/>
    <s v="Future Start"/>
    <s v="Contract"/>
    <x v="0"/>
    <x v="0"/>
    <x v="2"/>
    <s v="Surface vote old picture."/>
    <s v="Sales"/>
    <s v="General - Con"/>
    <d v="1967-01-29T00:00:00"/>
    <n v="58.891666666666666"/>
    <x v="5"/>
    <s v="TX"/>
    <s v="Foreman"/>
    <x v="1"/>
    <n v="72264"/>
    <s v="Hispanic"/>
    <s v="Single"/>
    <x v="1"/>
    <n v="2"/>
    <n v="0"/>
  </r>
  <r>
    <n v="3527"/>
    <s v="Ahmed"/>
    <s v="Hawkins"/>
    <d v="2020-05-01T00:00:00"/>
    <d v="2021-02-25T00:00:00"/>
    <n v="9"/>
    <s v="Attrition"/>
    <s v="Area Sales Manager"/>
    <s v="Hannah Snyder"/>
    <s v="ahmed.hawkins@bilearner.com"/>
    <s v="PL"/>
    <s v="Active"/>
    <s v="Full-Time"/>
    <x v="0"/>
    <x v="0"/>
    <x v="2"/>
    <s v="Especially thing recognize year fine shoulder."/>
    <s v="Sales"/>
    <s v="Aerial"/>
    <d v="1974-10-15T00:00:00"/>
    <n v="51.180555555555557"/>
    <x v="5"/>
    <s v="CO"/>
    <s v="Lineman"/>
    <x v="1"/>
    <n v="46645"/>
    <s v="Black"/>
    <s v="Married"/>
    <x v="1"/>
    <n v="1"/>
    <n v="0"/>
  </r>
  <r>
    <n v="3529"/>
    <s v="Callum"/>
    <s v="Mcdaniel"/>
    <d v="2020-01-03T00:00:00"/>
    <d v="2020-08-24T00:00:00"/>
    <n v="7"/>
    <s v="Attrition"/>
    <s v="Area Sales Manager"/>
    <s v="Samuel Moore"/>
    <s v="callum.mcdaniel@bilearner.com"/>
    <s v="SVG"/>
    <s v="Active"/>
    <s v="Part-Time"/>
    <x v="1"/>
    <x v="1"/>
    <x v="3"/>
    <s v="Camera spring color about energy provide claim."/>
    <s v="Sales"/>
    <s v="Field Operations"/>
    <d v="1994-06-18T00:00:00"/>
    <n v="31.505555555555556"/>
    <x v="4"/>
    <s v="IN"/>
    <s v="Top Hand"/>
    <x v="1"/>
    <n v="67282"/>
    <s v="Hispanic"/>
    <s v="Single"/>
    <x v="1"/>
    <n v="2"/>
    <n v="0"/>
  </r>
  <r>
    <n v="3533"/>
    <s v="Slade"/>
    <s v="Griffith"/>
    <d v="2021-06-01T00:00:00"/>
    <d v="2023-07-16T00:00:00"/>
    <n v="25"/>
    <s v="Attrition"/>
    <s v="Area Sales Manager"/>
    <s v="Kelsey Gibson"/>
    <s v="slade.griffith@bilearner.com"/>
    <s v="MSC"/>
    <s v="Active"/>
    <s v="Contract"/>
    <x v="0"/>
    <x v="1"/>
    <x v="3"/>
    <s v="Pass language out side age evidence."/>
    <s v="Sales"/>
    <s v="General - Sga"/>
    <d v="1966-11-12T00:00:00"/>
    <n v="59.105555555555554"/>
    <x v="5"/>
    <s v="ND"/>
    <s v="Administrator"/>
    <x v="1"/>
    <n v="65183"/>
    <s v="White"/>
    <s v="Married"/>
    <x v="1"/>
    <n v="2"/>
    <n v="0"/>
  </r>
  <r>
    <n v="3535"/>
    <s v="Veronica"/>
    <s v="Rowe"/>
    <d v="2018-12-11T00:00:00"/>
    <d v="2022-06-02T00:00:00"/>
    <n v="41"/>
    <s v="Attrition"/>
    <s v="Area Sales Manager"/>
    <s v="Brian Morton"/>
    <s v="veronica.rowe@bilearner.com"/>
    <s v="PYZ"/>
    <s v="Active"/>
    <s v="Full-Time"/>
    <x v="2"/>
    <x v="0"/>
    <x v="2"/>
    <s v="Popular west moment natural step activity."/>
    <s v="Sales"/>
    <s v="Fielders"/>
    <d v="1994-02-02T00:00:00"/>
    <n v="31.883333333333333"/>
    <x v="4"/>
    <s v="KY"/>
    <s v="Engineer"/>
    <x v="0"/>
    <n v="29811"/>
    <s v="Black"/>
    <s v="Single"/>
    <x v="1"/>
    <n v="4"/>
    <n v="0"/>
  </r>
  <r>
    <n v="3537"/>
    <s v="Neveah"/>
    <s v="Rowe"/>
    <d v="2022-05-28T00:00:00"/>
    <d v="2023-02-24T00:00:00"/>
    <n v="8"/>
    <s v="Attrition"/>
    <s v="Area Sales Manager"/>
    <s v="Dawn Perez"/>
    <s v="neveah.rowe@bilearner.com"/>
    <s v="NEL"/>
    <s v="Future Start"/>
    <s v="Contract"/>
    <x v="1"/>
    <x v="2"/>
    <x v="2"/>
    <s v="Manager lead both sing."/>
    <s v="Sales"/>
    <s v="Field Operations"/>
    <d v="1954-07-11T00:00:00"/>
    <n v="71.441666666666663"/>
    <x v="2"/>
    <s v="TX"/>
    <s v="Foreman"/>
    <x v="1"/>
    <n v="63882"/>
    <s v="Hispanic"/>
    <s v="Married"/>
    <x v="1"/>
    <n v="2"/>
    <n v="0"/>
  </r>
  <r>
    <n v="3538"/>
    <s v="Keith"/>
    <s v="Baxter"/>
    <d v="2019-06-16T00:00:00"/>
    <d v="2022-03-05T00:00:00"/>
    <n v="32"/>
    <s v="Attrition"/>
    <s v="Area Sales Manager"/>
    <s v="Diane Parker"/>
    <s v="keith.baxter@bilearner.com"/>
    <s v="PL"/>
    <s v="Future Start"/>
    <s v="Part-Time"/>
    <x v="1"/>
    <x v="2"/>
    <x v="1"/>
    <s v="And after why station much cell low."/>
    <s v="Sales"/>
    <s v="Fielders"/>
    <d v="1959-08-29T00:00:00"/>
    <n v="66.308333333333337"/>
    <x v="1"/>
    <s v="TX"/>
    <s v="Engineer"/>
    <x v="1"/>
    <n v="62328"/>
    <s v="Asian"/>
    <s v="Widowed"/>
    <x v="1"/>
    <n v="2"/>
    <n v="0"/>
  </r>
  <r>
    <n v="3540"/>
    <s v="Maya"/>
    <s v="Mccann"/>
    <d v="2020-03-12T00:00:00"/>
    <d v="2022-10-09T00:00:00"/>
    <n v="30"/>
    <s v="Attrition"/>
    <s v="Area Sales Manager"/>
    <s v="Dakota Robinson"/>
    <s v="maya.mccann@bilearner.com"/>
    <s v="CCDR"/>
    <s v="Active"/>
    <s v="Full-Time"/>
    <x v="0"/>
    <x v="2"/>
    <x v="2"/>
    <s v="American rule surface very figure."/>
    <s v="Sales"/>
    <s v="Splicing"/>
    <d v="1983-06-09T00:00:00"/>
    <n v="42.530555555555559"/>
    <x v="3"/>
    <s v="CO"/>
    <s v="Supervisor"/>
    <x v="1"/>
    <n v="18721"/>
    <s v="White"/>
    <s v="Widowed"/>
    <x v="0"/>
    <n v="4"/>
    <n v="0"/>
  </r>
  <r>
    <n v="3541"/>
    <s v="Aaron"/>
    <s v="Weber"/>
    <d v="2020-04-06T00:00:00"/>
    <d v="2023-07-24T00:00:00"/>
    <n v="39"/>
    <s v="Attrition"/>
    <s v="Area Sales Manager"/>
    <s v="Melanie Garcia"/>
    <s v="aaron.weber@bilearner.com"/>
    <s v="SVG"/>
    <s v="Active"/>
    <s v="Full-Time"/>
    <x v="0"/>
    <x v="1"/>
    <x v="0"/>
    <s v="Read stand western white article campaign dog."/>
    <s v="Sales"/>
    <s v="Field Operations"/>
    <d v="1991-10-27T00:00:00"/>
    <n v="34.147222222222226"/>
    <x v="4"/>
    <s v="IN"/>
    <s v="Technician"/>
    <x v="1"/>
    <n v="78938"/>
    <s v="Black"/>
    <s v="Married"/>
    <x v="0"/>
    <n v="2"/>
    <n v="0"/>
  </r>
  <r>
    <n v="3544"/>
    <s v="Samara"/>
    <s v="Mcbride"/>
    <d v="2023-06-29T00:00:00"/>
    <d v="2023-07-09T00:00:00"/>
    <n v="0"/>
    <s v="Attrition"/>
    <s v="Area Sales Manager"/>
    <s v="Laura Salinas"/>
    <s v="samara.mcbride@bilearner.com"/>
    <s v="TNS"/>
    <s v="Active"/>
    <s v="Contract"/>
    <x v="2"/>
    <x v="0"/>
    <x v="2"/>
    <s v="Political likely land country."/>
    <s v="Sales"/>
    <s v="Aerial"/>
    <d v="2000-09-16T00:00:00"/>
    <n v="25.261111111111113"/>
    <x v="6"/>
    <s v="CA"/>
    <s v="Foreman"/>
    <x v="1"/>
    <n v="13902"/>
    <s v="Asian"/>
    <s v="Single"/>
    <x v="1"/>
    <n v="2"/>
    <n v="0"/>
  </r>
  <r>
    <n v="3546"/>
    <s v="Paris"/>
    <s v="Carr"/>
    <d v="2021-07-31T00:00:00"/>
    <d v="2023-01-27T00:00:00"/>
    <n v="17"/>
    <s v="Attrition"/>
    <s v="Area Sales Manager"/>
    <s v="Jeffrey Huffman"/>
    <s v="paris.carr@bilearner.com"/>
    <s v="CCDR"/>
    <s v="Active"/>
    <s v="Full-Time"/>
    <x v="0"/>
    <x v="2"/>
    <x v="3"/>
    <s v="Baby million million soldier."/>
    <s v="Sales"/>
    <s v="General - Con"/>
    <d v="1980-07-14T00:00:00"/>
    <n v="45.43333333333333"/>
    <x v="3"/>
    <s v="ND"/>
    <s v="Foreman"/>
    <x v="1"/>
    <n v="35786"/>
    <s v="Hispanic"/>
    <s v="Widowed"/>
    <x v="0"/>
    <n v="1"/>
    <n v="0"/>
  </r>
  <r>
    <n v="3548"/>
    <s v="Sanaa"/>
    <s v="Glass"/>
    <d v="2021-07-11T00:00:00"/>
    <d v="2022-10-10T00:00:00"/>
    <n v="14"/>
    <s v="Attrition"/>
    <s v="Area Sales Manager"/>
    <s v="Stephen Garcia"/>
    <s v="sanaa.glass@bilearner.com"/>
    <s v="WBL"/>
    <s v="Active"/>
    <s v="Part-Time"/>
    <x v="2"/>
    <x v="1"/>
    <x v="1"/>
    <s v="Bit reveal forget the."/>
    <s v="Sales"/>
    <s v="General - Con"/>
    <d v="1964-01-25T00:00:00"/>
    <n v="61.902777777777779"/>
    <x v="1"/>
    <s v="KY"/>
    <s v="Technician"/>
    <x v="0"/>
    <n v="40135"/>
    <s v="White"/>
    <s v="Single"/>
    <x v="1"/>
    <n v="1"/>
    <n v="0"/>
  </r>
  <r>
    <n v="3549"/>
    <s v="Ryan"/>
    <s v="Lynch"/>
    <d v="2018-10-15T00:00:00"/>
    <d v="2020-10-18T00:00:00"/>
    <n v="24"/>
    <s v="Attrition"/>
    <s v="Area Sales Manager"/>
    <s v="Tracy Castro MD"/>
    <s v="ryan.lynch@bilearner.com"/>
    <s v="TNS"/>
    <s v="Active"/>
    <s v="Full-Time"/>
    <x v="1"/>
    <x v="1"/>
    <x v="2"/>
    <s v="Fact southern recognize themselves type mean."/>
    <s v="Sales"/>
    <s v="Field Operations"/>
    <d v="1955-03-17T00:00:00"/>
    <n v="70.75833333333334"/>
    <x v="2"/>
    <s v="GA"/>
    <s v="Technician"/>
    <x v="0"/>
    <n v="72975"/>
    <s v="Black"/>
    <s v="Divorced"/>
    <x v="1"/>
    <n v="2"/>
    <n v="0"/>
  </r>
  <r>
    <n v="3550"/>
    <s v="Charlie"/>
    <s v="Atkinson"/>
    <d v="2021-11-26T00:00:00"/>
    <d v="2022-10-14T00:00:00"/>
    <n v="10"/>
    <s v="Attrition"/>
    <s v="Area Sales Manager"/>
    <s v="Jennifer Hicks"/>
    <s v="charlie.atkinson@bilearner.com"/>
    <s v="SVG"/>
    <s v="Future Start"/>
    <s v="Part-Time"/>
    <x v="1"/>
    <x v="0"/>
    <x v="1"/>
    <s v="Will person decade Republican."/>
    <s v="Sales"/>
    <s v="Wireline Construction"/>
    <d v="1988-03-26T00:00:00"/>
    <n v="37.733333333333334"/>
    <x v="4"/>
    <s v="TX"/>
    <s v="Billing"/>
    <x v="1"/>
    <n v="57754"/>
    <s v="White"/>
    <s v="Divorced"/>
    <x v="1"/>
    <n v="1"/>
    <n v="0"/>
  </r>
  <r>
    <n v="3552"/>
    <s v="Harper"/>
    <s v="Ramos"/>
    <d v="2020-02-16T00:00:00"/>
    <d v="2020-06-03T00:00:00"/>
    <n v="3"/>
    <s v="Attrition"/>
    <s v="Area Sales Manager"/>
    <s v="Maria Chan"/>
    <s v="harper.ramos@bilearner.com"/>
    <s v="PL"/>
    <s v="Active"/>
    <s v="Full-Time"/>
    <x v="0"/>
    <x v="1"/>
    <x v="2"/>
    <s v="Stand possible truth bank on meet daughter."/>
    <s v="Sales"/>
    <s v="Field Operations"/>
    <d v="1942-08-11T00:00:00"/>
    <n v="83.358333333333334"/>
    <x v="0"/>
    <s v="CO"/>
    <s v="Foreman"/>
    <x v="1"/>
    <n v="28714"/>
    <s v="White"/>
    <s v="Single"/>
    <x v="2"/>
    <n v="1"/>
    <n v="0"/>
  </r>
  <r>
    <n v="3555"/>
    <s v="Matilda"/>
    <s v="Randall"/>
    <d v="2023-01-06T00:00:00"/>
    <d v="2023-05-07T00:00:00"/>
    <n v="3"/>
    <s v="Attrition"/>
    <s v="Area Sales Manager"/>
    <s v="Daniel Wolf"/>
    <s v="matilda.randall@bilearner.com"/>
    <s v="EW"/>
    <s v="Active"/>
    <s v="Full-Time"/>
    <x v="1"/>
    <x v="0"/>
    <x v="1"/>
    <s v="Choose list of all nor stock."/>
    <s v="Sales"/>
    <s v="General - Eng"/>
    <d v="1988-01-11T00:00:00"/>
    <n v="37.94166666666667"/>
    <x v="4"/>
    <s v="IN"/>
    <s v="Drafter"/>
    <x v="0"/>
    <n v="48104"/>
    <s v="Hispanic"/>
    <s v="Widowed"/>
    <x v="1"/>
    <n v="4"/>
    <n v="0"/>
  </r>
  <r>
    <n v="3556"/>
    <s v="Damien"/>
    <s v="Howe"/>
    <d v="2019-07-18T00:00:00"/>
    <d v="2020-01-15T00:00:00"/>
    <n v="5"/>
    <s v="Attrition"/>
    <s v="Area Sales Manager"/>
    <s v="Sarah Petersen"/>
    <s v="damien.howe@bilearner.com"/>
    <s v="CCDR"/>
    <s v="Active"/>
    <s v="Full-Time"/>
    <x v="0"/>
    <x v="0"/>
    <x v="2"/>
    <s v="Community material much behind."/>
    <s v="Sales"/>
    <s v="Wireline Construction"/>
    <d v="1961-06-16T00:00:00"/>
    <n v="64.511111111111106"/>
    <x v="1"/>
    <s v="CA"/>
    <s v="Vp"/>
    <x v="1"/>
    <n v="86009"/>
    <s v="White"/>
    <s v="Single"/>
    <x v="0"/>
    <n v="2"/>
    <n v="0"/>
  </r>
  <r>
    <n v="3559"/>
    <s v="Wilson K"/>
    <s v="Adinolfi"/>
    <d v="2019-11-06T00:00:00"/>
    <d v="2020-09-06T00:00:00"/>
    <n v="10"/>
    <s v="Attrition"/>
    <s v="Production Technician I"/>
    <s v="Andrea Gutierrez"/>
    <s v="wilson k.adinolfi@bilearner.com"/>
    <s v="NEL"/>
    <s v="Active"/>
    <s v="Part-Time"/>
    <x v="1"/>
    <x v="1"/>
    <x v="2"/>
    <s v="Age approach seek person across yes care."/>
    <s v="Production"/>
    <s v="Field Operations"/>
    <d v="1991-11-18T00:00:00"/>
    <n v="34.088888888888889"/>
    <x v="4"/>
    <s v="MA"/>
    <s v="Assistant"/>
    <x v="1"/>
    <n v="1960"/>
    <s v="White"/>
    <s v="Single"/>
    <x v="1"/>
    <n v="2"/>
    <n v="0"/>
  </r>
  <r>
    <n v="3562"/>
    <s v="Jean"/>
    <s v="Crimmings"/>
    <d v="2019-05-21T00:00:00"/>
    <d v="2023-01-05T00:00:00"/>
    <n v="43"/>
    <s v="Attrition"/>
    <s v="Production Technician I"/>
    <s v="Stephen Rodriguez"/>
    <s v="jean.crimmings@bilearner.com"/>
    <s v="CCDR"/>
    <s v="Future Start"/>
    <s v="Contract"/>
    <x v="0"/>
    <x v="1"/>
    <x v="2"/>
    <s v="Whom summer common produce despite follow."/>
    <s v="Production"/>
    <s v="Shop (Fleet)"/>
    <d v="1954-04-09T00:00:00"/>
    <n v="71.697222222222223"/>
    <x v="2"/>
    <s v="MA"/>
    <s v="Manager"/>
    <x v="0"/>
    <n v="1821"/>
    <s v="Other"/>
    <s v="Single"/>
    <x v="0"/>
    <n v="2"/>
    <n v="0"/>
  </r>
  <r>
    <n v="3564"/>
    <s v="Susan"/>
    <s v="Lundy"/>
    <d v="2019-01-26T00:00:00"/>
    <d v="2020-12-02T00:00:00"/>
    <n v="22"/>
    <s v="Attrition"/>
    <s v="Production Technician II"/>
    <s v="Diana Johnson"/>
    <s v="susan.lundy@bilearner.com"/>
    <s v="SVG"/>
    <s v="Voluntarily Terminated"/>
    <s v="Full-Time"/>
    <x v="1"/>
    <x v="0"/>
    <x v="1"/>
    <s v="Week degree party available measure."/>
    <s v="Production"/>
    <s v="Aerial"/>
    <d v="1994-11-07T00:00:00"/>
    <n v="31.119444444444444"/>
    <x v="4"/>
    <s v="MA"/>
    <s v="Lineman"/>
    <x v="0"/>
    <n v="2122"/>
    <s v="White"/>
    <s v="Divorced"/>
    <x v="1"/>
    <n v="1"/>
    <n v="0"/>
  </r>
  <r>
    <n v="3568"/>
    <s v="Quinn"/>
    <s v="Rarrick"/>
    <d v="2023-07-11T00:00:00"/>
    <d v="2023-07-29T00:00:00"/>
    <n v="0"/>
    <s v="Attrition"/>
    <s v="Production Technician I"/>
    <s v="Susan Brown"/>
    <s v="quinn.rarrick@bilearner.com"/>
    <s v="EW"/>
    <s v="Voluntarily Terminated"/>
    <s v="Full-Time"/>
    <x v="0"/>
    <x v="2"/>
    <x v="0"/>
    <s v="Couple really very hear."/>
    <s v="Production"/>
    <s v="Field Operations"/>
    <d v="1974-12-08T00:00:00"/>
    <n v="51.033333333333331"/>
    <x v="5"/>
    <s v="MA"/>
    <s v="Foreman"/>
    <x v="1"/>
    <n v="2478"/>
    <s v="Asian"/>
    <s v="Divorced"/>
    <x v="1"/>
    <n v="2"/>
    <n v="0"/>
  </r>
  <r>
    <n v="3569"/>
    <s v="Beatrice"/>
    <s v="Chace"/>
    <d v="2019-02-09T00:00:00"/>
    <d v="2020-08-28T00:00:00"/>
    <n v="18"/>
    <s v="Attrition"/>
    <s v="Production Technician I"/>
    <s v="Margaret Hampton"/>
    <s v="beatrice.chace@bilearner.com"/>
    <s v="MSC"/>
    <s v="Active"/>
    <s v="Part-Time"/>
    <x v="0"/>
    <x v="0"/>
    <x v="0"/>
    <s v="Trial little must kitchen recently."/>
    <s v="Production"/>
    <s v="Catv"/>
    <d v="1995-07-19T00:00:00"/>
    <n v="30.419444444444444"/>
    <x v="4"/>
    <s v="MA"/>
    <s v="Supervisor"/>
    <x v="0"/>
    <n v="2763"/>
    <s v="Hispanic"/>
    <s v="Divorced"/>
    <x v="1"/>
    <n v="2"/>
    <n v="0"/>
  </r>
  <r>
    <n v="3570"/>
    <s v="Adrienne J"/>
    <s v="Homberger"/>
    <d v="2019-04-19T00:00:00"/>
    <d v="2021-10-26T00:00:00"/>
    <n v="30"/>
    <s v="Attrition"/>
    <s v="Production Technician II"/>
    <s v="Brandon Miller"/>
    <s v="adrienne j.homberger@bilearner.com"/>
    <s v="TNS"/>
    <s v="Voluntarily Terminated"/>
    <s v="Full-Time"/>
    <x v="0"/>
    <x v="0"/>
    <x v="3"/>
    <s v="Change instead determine share far leg ground."/>
    <s v="Production"/>
    <s v="Fielders"/>
    <d v="1974-11-23T00:00:00"/>
    <n v="51.075000000000003"/>
    <x v="5"/>
    <s v="MA"/>
    <s v="Engineer"/>
    <x v="0"/>
    <n v="2445"/>
    <s v="Asian"/>
    <s v="Married"/>
    <x v="1"/>
    <n v="1"/>
    <n v="0"/>
  </r>
  <r>
    <n v="3571"/>
    <s v="Marilyn"/>
    <s v="Linares"/>
    <d v="2022-07-07T00:00:00"/>
    <d v="2023-07-17T00:00:00"/>
    <n v="12"/>
    <s v="Attrition"/>
    <s v="Production Technician I"/>
    <s v="Dr. Matthew Schmitt"/>
    <s v="marilyn.linares@bilearner.com"/>
    <s v="NEL"/>
    <s v="Voluntarily Terminated"/>
    <s v="Part-Time"/>
    <x v="1"/>
    <x v="1"/>
    <x v="1"/>
    <s v="Heavy throughout program."/>
    <s v="Production"/>
    <s v="Field Operations"/>
    <d v="1947-08-29T00:00:00"/>
    <n v="78.308333333333337"/>
    <x v="2"/>
    <s v="MA"/>
    <s v="Engineer"/>
    <x v="0"/>
    <n v="1886"/>
    <s v="White"/>
    <s v="Widowed"/>
    <x v="1"/>
    <n v="4"/>
    <n v="0"/>
  </r>
  <r>
    <n v="3572"/>
    <s v="Timothy"/>
    <s v="Sullivan"/>
    <d v="2019-03-12T00:00:00"/>
    <d v="2020-05-19T00:00:00"/>
    <n v="14"/>
    <s v="Attrition"/>
    <s v="Production Technician I"/>
    <s v="Shawn Berry"/>
    <s v="timothy.sullivan@bilearner.com"/>
    <s v="WBL"/>
    <s v="Active"/>
    <s v="Contract"/>
    <x v="2"/>
    <x v="2"/>
    <x v="2"/>
    <s v="Where first Mr remember crime."/>
    <s v="Production"/>
    <s v="Fielders"/>
    <d v="1994-06-07T00:00:00"/>
    <n v="31.536111111111111"/>
    <x v="4"/>
    <s v="MA"/>
    <s v="Engineer"/>
    <x v="1"/>
    <n v="2747"/>
    <s v="White"/>
    <s v="Single"/>
    <x v="1"/>
    <n v="5"/>
    <n v="0"/>
  </r>
  <r>
    <n v="3573"/>
    <s v="Jennifer"/>
    <s v="Medeiros"/>
    <d v="2020-03-09T00:00:00"/>
    <d v="2021-10-17T00:00:00"/>
    <n v="19"/>
    <s v="Attrition"/>
    <s v="Production Technician I"/>
    <s v="Brittany Martin"/>
    <s v="jennifer.medeiros@bilearner.com"/>
    <s v="NEL"/>
    <s v="Active"/>
    <s v="Contract"/>
    <x v="0"/>
    <x v="1"/>
    <x v="0"/>
    <s v="Cup purpose hundred region similar."/>
    <s v="Production"/>
    <s v="Field Operations"/>
    <d v="1983-10-26T00:00:00"/>
    <n v="42.15"/>
    <x v="3"/>
    <s v="MA"/>
    <s v="Driller"/>
    <x v="0"/>
    <n v="2346"/>
    <s v="Asian"/>
    <s v="Divorced"/>
    <x v="0"/>
    <n v="4"/>
    <n v="0"/>
  </r>
  <r>
    <n v="3574"/>
    <s v="Anna"/>
    <s v="Von Massenbach"/>
    <d v="2021-05-18T00:00:00"/>
    <d v="2022-01-04T00:00:00"/>
    <n v="7"/>
    <s v="Attrition"/>
    <s v="Production Technician I"/>
    <s v="Timothy Weaver"/>
    <s v="anna.von massenbach@bilearner.com"/>
    <s v="WBL"/>
    <s v="Future Start"/>
    <s v="Contract"/>
    <x v="0"/>
    <x v="1"/>
    <x v="0"/>
    <s v="News quite number answer program."/>
    <s v="Production"/>
    <s v="Underground"/>
    <d v="1951-05-06T00:00:00"/>
    <n v="74.62222222222222"/>
    <x v="2"/>
    <s v="MA"/>
    <s v="Laborer"/>
    <x v="0"/>
    <n v="2124"/>
    <s v="Hispanic"/>
    <s v="Widowed"/>
    <x v="1"/>
    <n v="1"/>
    <n v="0"/>
  </r>
  <r>
    <n v="3575"/>
    <s v="George"/>
    <s v="Johnson"/>
    <d v="2021-04-28T00:00:00"/>
    <d v="2022-01-18T00:00:00"/>
    <n v="8"/>
    <s v="Attrition"/>
    <s v="Production Technician I"/>
    <s v="Amanda Smith"/>
    <s v="george.johnson@bilearner.com"/>
    <s v="MSC"/>
    <s v="Voluntarily Terminated"/>
    <s v="Part-Time"/>
    <x v="2"/>
    <x v="0"/>
    <x v="1"/>
    <s v="Big large training region."/>
    <s v="Production"/>
    <s v="Field Operations"/>
    <d v="1987-03-05T00:00:00"/>
    <n v="38.791666666666664"/>
    <x v="4"/>
    <s v="MA"/>
    <s v="Groundman"/>
    <x v="1"/>
    <n v="2445"/>
    <s v="Hispanic"/>
    <s v="Single"/>
    <x v="0"/>
    <n v="5"/>
    <n v="0"/>
  </r>
  <r>
    <n v="3576"/>
    <s v="Angela"/>
    <s v="Erilus"/>
    <d v="2021-07-21T00:00:00"/>
    <d v="2023-04-26T00:00:00"/>
    <n v="21"/>
    <s v="Attrition"/>
    <s v="Production Technician II"/>
    <s v="Marc Cummings"/>
    <s v="angela.erilus@bilearner.com"/>
    <s v="PL"/>
    <s v="Active"/>
    <s v="Full-Time"/>
    <x v="0"/>
    <x v="1"/>
    <x v="3"/>
    <s v="Reflect off growth mouth have."/>
    <s v="Production"/>
    <s v="Engineers"/>
    <d v="1992-04-26T00:00:00"/>
    <n v="33.65"/>
    <x v="4"/>
    <s v="MA"/>
    <s v="Project Manager"/>
    <x v="0"/>
    <n v="2133"/>
    <s v="Asian"/>
    <s v="Single"/>
    <x v="0"/>
    <n v="4"/>
    <n v="0"/>
  </r>
  <r>
    <n v="3581"/>
    <s v="Ross"/>
    <s v="Strickland"/>
    <d v="2020-11-20T00:00:00"/>
    <d v="2023-05-01T00:00:00"/>
    <n v="29"/>
    <s v="Attrition"/>
    <s v="Production Technician I"/>
    <s v="Paul Walker"/>
    <s v="ross.strickland@bilearner.com"/>
    <s v="SVG"/>
    <s v="Active"/>
    <s v="Full-Time"/>
    <x v="2"/>
    <x v="2"/>
    <x v="3"/>
    <s v="Memory high then mind concern carry level life."/>
    <s v="Production"/>
    <s v="Wireline Construction"/>
    <d v="1943-03-08T00:00:00"/>
    <n v="82.783333333333331"/>
    <x v="0"/>
    <s v="MA"/>
    <s v="Foreman"/>
    <x v="1"/>
    <n v="18389"/>
    <s v="Other"/>
    <s v="Divorced"/>
    <x v="1"/>
    <n v="2"/>
    <n v="0"/>
  </r>
  <r>
    <n v="3582"/>
    <s v="Augustus"/>
    <s v="Drake"/>
    <d v="2020-08-19T00:00:00"/>
    <d v="2022-05-04T00:00:00"/>
    <n v="20"/>
    <s v="Attrition"/>
    <s v="Production Technician I"/>
    <s v="Elizabeth Robertson"/>
    <s v="augustus.drake@bilearner.com"/>
    <s v="TNS"/>
    <s v="Active"/>
    <s v="Part-Time"/>
    <x v="0"/>
    <x v="2"/>
    <x v="2"/>
    <s v="Other might rise today."/>
    <s v="Production"/>
    <s v="Yard (Material Handling)"/>
    <d v="1968-08-09T00:00:00"/>
    <n v="57.363888888888887"/>
    <x v="5"/>
    <s v="MA"/>
    <s v="Laborer"/>
    <x v="1"/>
    <n v="90676"/>
    <s v="Asian"/>
    <s v="Widowed"/>
    <x v="1"/>
    <n v="4"/>
    <n v="0"/>
  </r>
  <r>
    <n v="3583"/>
    <s v="Gracelyn"/>
    <s v="Huynh"/>
    <d v="2021-04-28T00:00:00"/>
    <d v="2022-04-18T00:00:00"/>
    <n v="11"/>
    <s v="Attrition"/>
    <s v="Production Technician I"/>
    <s v="Tasha Mayer"/>
    <s v="gracelyn.huynh@bilearner.com"/>
    <s v="WBL"/>
    <s v="Active"/>
    <s v="Full-Time"/>
    <x v="1"/>
    <x v="0"/>
    <x v="2"/>
    <s v="Others those data before major how."/>
    <s v="Production"/>
    <s v="Field Operations"/>
    <d v="1958-11-20T00:00:00"/>
    <n v="67.083333333333329"/>
    <x v="1"/>
    <s v="MA"/>
    <s v="Construction Manager"/>
    <x v="0"/>
    <n v="16011"/>
    <s v="White"/>
    <s v="Married"/>
    <x v="2"/>
    <n v="4"/>
    <n v="0"/>
  </r>
  <r>
    <n v="3586"/>
    <s v="Jaqueline"/>
    <s v="Terrell"/>
    <d v="2019-02-01T00:00:00"/>
    <d v="2019-02-10T00:00:00"/>
    <n v="0"/>
    <s v="Attrition"/>
    <s v="Production Technician I"/>
    <s v="Veronica Wiley"/>
    <s v="jaqueline.terrell@bilearner.com"/>
    <s v="EW"/>
    <s v="Active"/>
    <s v="Part-Time"/>
    <x v="0"/>
    <x v="1"/>
    <x v="1"/>
    <s v="Identify next game leader."/>
    <s v="Production"/>
    <s v="People Services"/>
    <d v="2000-12-27T00:00:00"/>
    <n v="24.980555555555554"/>
    <x v="6"/>
    <s v="MA"/>
    <s v="Manager"/>
    <x v="0"/>
    <n v="24711"/>
    <s v="Hispanic"/>
    <s v="Single"/>
    <x v="1"/>
    <n v="2"/>
    <n v="0"/>
  </r>
  <r>
    <n v="3587"/>
    <s v="Quinn"/>
    <s v="Mccullough"/>
    <d v="2021-05-10T00:00:00"/>
    <d v="2021-12-17T00:00:00"/>
    <n v="7"/>
    <s v="Attrition"/>
    <s v="Production Technician I"/>
    <s v="Katherine Gay"/>
    <s v="quinn.mccullough@bilearner.com"/>
    <s v="MSC"/>
    <s v="Active"/>
    <s v="Full-Time"/>
    <x v="0"/>
    <x v="0"/>
    <x v="1"/>
    <s v="Society red to able."/>
    <s v="Production"/>
    <s v="General - Eng"/>
    <d v="1977-12-25T00:00:00"/>
    <n v="47.986111111111114"/>
    <x v="3"/>
    <s v="MA"/>
    <s v="Administrative"/>
    <x v="1"/>
    <n v="74564"/>
    <s v="Other"/>
    <s v="Divorced"/>
    <x v="1"/>
    <n v="2"/>
    <n v="0"/>
  </r>
  <r>
    <n v="3588"/>
    <s v="Selena"/>
    <s v="Greer"/>
    <d v="2019-06-25T00:00:00"/>
    <d v="2019-08-15T00:00:00"/>
    <n v="1"/>
    <s v="Attrition"/>
    <s v="Production Technician I"/>
    <s v="Paul Lopez"/>
    <s v="selena.greer@bilearner.com"/>
    <s v="NEL"/>
    <s v="Active"/>
    <s v="Full-Time"/>
    <x v="1"/>
    <x v="1"/>
    <x v="2"/>
    <s v="Everybody no four arrive major ten culture."/>
    <s v="Production"/>
    <s v="Shop (Fleet)"/>
    <d v="1972-03-08T00:00:00"/>
    <n v="53.783333333333331"/>
    <x v="5"/>
    <s v="MA"/>
    <s v="Mechanic"/>
    <x v="1"/>
    <n v="14504"/>
    <s v="Black"/>
    <s v="Widowed"/>
    <x v="1"/>
    <n v="2"/>
    <n v="0"/>
  </r>
  <r>
    <n v="3590"/>
    <s v="Dominik"/>
    <s v="Mullen"/>
    <d v="2021-02-25T00:00:00"/>
    <d v="2022-10-13T00:00:00"/>
    <n v="19"/>
    <s v="Attrition"/>
    <s v="Production Technician I"/>
    <s v="Jessica Allen"/>
    <s v="dominik.mullen@bilearner.com"/>
    <s v="PYZ"/>
    <s v="Future Start"/>
    <s v="Part-Time"/>
    <x v="1"/>
    <x v="1"/>
    <x v="2"/>
    <s v="Country as dream project office."/>
    <s v="Production"/>
    <s v="Field Operations"/>
    <d v="1995-05-31T00:00:00"/>
    <n v="30.555555555555557"/>
    <x v="4"/>
    <s v="MA"/>
    <s v="Laborer"/>
    <x v="1"/>
    <n v="66167"/>
    <s v="Asian"/>
    <s v="Widowed"/>
    <x v="1"/>
    <n v="4"/>
    <n v="0"/>
  </r>
  <r>
    <n v="3591"/>
    <s v="Abdullah"/>
    <s v="Ellison"/>
    <d v="2021-11-23T00:00:00"/>
    <d v="2023-05-29T00:00:00"/>
    <n v="18"/>
    <s v="Attrition"/>
    <s v="Production Technician I"/>
    <s v="Dr. William Thompson"/>
    <s v="abdullah.ellison@bilearner.com"/>
    <s v="SVG"/>
    <s v="Future Start"/>
    <s v="Contract"/>
    <x v="0"/>
    <x v="2"/>
    <x v="3"/>
    <s v="Quality decade director."/>
    <s v="Production"/>
    <s v="Field Operations"/>
    <d v="1998-11-14T00:00:00"/>
    <n v="27.1"/>
    <x v="6"/>
    <s v="MA"/>
    <s v="Supervisor"/>
    <x v="0"/>
    <n v="21634"/>
    <s v="White"/>
    <s v="Married"/>
    <x v="2"/>
    <n v="5"/>
    <n v="0"/>
  </r>
  <r>
    <n v="3592"/>
    <s v="Andre"/>
    <s v="Guzman"/>
    <d v="2021-10-05T00:00:00"/>
    <d v="2022-06-18T00:00:00"/>
    <n v="8"/>
    <s v="Attrition"/>
    <s v="Production Technician I"/>
    <s v="Mrs. Audrey Gonzalez DDS"/>
    <s v="andre.guzman@bilearner.com"/>
    <s v="TNS"/>
    <s v="Future Start"/>
    <s v="Contract"/>
    <x v="0"/>
    <x v="1"/>
    <x v="3"/>
    <s v="Particular network available hospital."/>
    <s v="Production"/>
    <s v="Field Operations"/>
    <d v="1998-12-23T00:00:00"/>
    <n v="26.991666666666667"/>
    <x v="6"/>
    <s v="MA"/>
    <s v="Technician"/>
    <x v="1"/>
    <n v="9454"/>
    <s v="Other"/>
    <s v="Single"/>
    <x v="1"/>
    <n v="3"/>
    <n v="0"/>
  </r>
  <r>
    <n v="3595"/>
    <s v="Fisher"/>
    <s v="Stafford"/>
    <d v="2020-09-22T00:00:00"/>
    <d v="2022-09-14T00:00:00"/>
    <n v="23"/>
    <s v="Attrition"/>
    <s v="Production Technician I"/>
    <s v="Nicole Delgado"/>
    <s v="fisher.stafford@bilearner.com"/>
    <s v="WBL"/>
    <s v="Active"/>
    <s v="Contract"/>
    <x v="2"/>
    <x v="0"/>
    <x v="1"/>
    <s v="Dark meeting play room head join truth involve."/>
    <s v="Production"/>
    <s v="Engineers"/>
    <d v="1952-03-02T00:00:00"/>
    <n v="73.8"/>
    <x v="2"/>
    <s v="MA"/>
    <s v="Technician"/>
    <x v="1"/>
    <n v="56703"/>
    <s v="Other"/>
    <s v="Divorced"/>
    <x v="1"/>
    <n v="1"/>
    <n v="0"/>
  </r>
  <r>
    <n v="3597"/>
    <s v="Brenton"/>
    <s v="Monroe"/>
    <d v="2020-06-06T00:00:00"/>
    <d v="2021-04-14T00:00:00"/>
    <n v="10"/>
    <s v="Attrition"/>
    <s v="Production Technician II"/>
    <s v="Autumn Decker"/>
    <s v="brenton.monroe@bilearner.com"/>
    <s v="PYZ"/>
    <s v="Future Start"/>
    <s v="Contract"/>
    <x v="1"/>
    <x v="2"/>
    <x v="2"/>
    <s v="Democrat themselves deal future early."/>
    <s v="Production"/>
    <s v="General - Con"/>
    <d v="1986-10-31T00:00:00"/>
    <n v="39.138888888888886"/>
    <x v="4"/>
    <s v="MA"/>
    <s v="Foreman"/>
    <x v="0"/>
    <n v="17650"/>
    <s v="Black"/>
    <s v="Single"/>
    <x v="1"/>
    <n v="1"/>
    <n v="0"/>
  </r>
  <r>
    <n v="3598"/>
    <s v="Derick"/>
    <s v="Rocha"/>
    <d v="2018-09-28T00:00:00"/>
    <d v="2023-08-05T00:00:00"/>
    <n v="58"/>
    <s v="Attrition"/>
    <s v="Production Technician II"/>
    <s v="Alex Moore"/>
    <s v="derick.rocha@bilearner.com"/>
    <s v="SVG"/>
    <s v="Voluntarily Terminated"/>
    <s v="Part-Time"/>
    <x v="2"/>
    <x v="1"/>
    <x v="1"/>
    <s v="Majority executive plan imagine."/>
    <s v="Production"/>
    <s v="Project Management - Eng"/>
    <d v="1950-10-06T00:00:00"/>
    <n v="75.205555555555549"/>
    <x v="2"/>
    <s v="MA"/>
    <s v="Supervisor"/>
    <x v="0"/>
    <n v="72750"/>
    <s v="Other"/>
    <s v="Married"/>
    <x v="2"/>
    <n v="1"/>
    <n v="0"/>
  </r>
  <r>
    <n v="3602"/>
    <s v="Helena"/>
    <s v="Davenport"/>
    <d v="2021-04-11T00:00:00"/>
    <d v="2023-05-24T00:00:00"/>
    <n v="25"/>
    <s v="Attrition"/>
    <s v="Production Technician II"/>
    <s v="Crystal Mcneil"/>
    <s v="helena.davenport@bilearner.com"/>
    <s v="CCDR"/>
    <s v="Voluntarily Terminated"/>
    <s v="Full-Time"/>
    <x v="0"/>
    <x v="2"/>
    <x v="0"/>
    <s v="Quality audience deal assume."/>
    <s v="Production"/>
    <s v="Engineers"/>
    <d v="1994-10-12T00:00:00"/>
    <n v="31.18888888888889"/>
    <x v="4"/>
    <s v="MA"/>
    <s v="Engineer"/>
    <x v="0"/>
    <n v="30766"/>
    <s v="Hispanic"/>
    <s v="Married"/>
    <x v="1"/>
    <n v="5"/>
    <n v="0"/>
  </r>
  <r>
    <n v="3603"/>
    <s v="Houston"/>
    <s v="Aguirre"/>
    <d v="2018-11-29T00:00:00"/>
    <d v="2019-02-21T00:00:00"/>
    <n v="2"/>
    <s v="Attrition"/>
    <s v="Production Technician II"/>
    <s v="Christine Costa"/>
    <s v="houston.aguirre@bilearner.com"/>
    <s v="EW"/>
    <s v="Voluntarily Terminated"/>
    <s v="Full-Time"/>
    <x v="2"/>
    <x v="2"/>
    <x v="1"/>
    <s v="To trial deep."/>
    <s v="Production"/>
    <s v="Field Operations"/>
    <d v="1977-02-15T00:00:00"/>
    <n v="48.847222222222221"/>
    <x v="3"/>
    <s v="MA"/>
    <s v="Technician"/>
    <x v="0"/>
    <n v="58348"/>
    <s v="White"/>
    <s v="Married"/>
    <x v="1"/>
    <n v="2"/>
    <n v="0"/>
  </r>
  <r>
    <n v="3604"/>
    <s v="Kane"/>
    <s v="Owen"/>
    <d v="2019-01-16T00:00:00"/>
    <d v="2022-08-31T00:00:00"/>
    <n v="43"/>
    <s v="Attrition"/>
    <s v="Production Technician II"/>
    <s v="Mark Hale"/>
    <s v="kane.owen@bilearner.com"/>
    <s v="MSC"/>
    <s v="Active"/>
    <s v="Part-Time"/>
    <x v="0"/>
    <x v="1"/>
    <x v="1"/>
    <s v="Sometimes surface page stand area."/>
    <s v="Production"/>
    <s v="Field Operations"/>
    <d v="1948-03-09T00:00:00"/>
    <n v="77.780555555555551"/>
    <x v="2"/>
    <s v="MA"/>
    <s v="Foreman"/>
    <x v="0"/>
    <n v="44626"/>
    <s v="Hispanic"/>
    <s v="Divorced"/>
    <x v="2"/>
    <n v="4"/>
    <n v="0"/>
  </r>
  <r>
    <n v="3606"/>
    <s v="Clarissa"/>
    <s v="Winters"/>
    <d v="2019-08-01T00:00:00"/>
    <d v="2023-01-20T00:00:00"/>
    <n v="41"/>
    <s v="Attrition"/>
    <s v="Production Technician I"/>
    <s v="Eric Gonzales"/>
    <s v="clarissa.winters@bilearner.com"/>
    <s v="SVG"/>
    <s v="Voluntarily Terminated"/>
    <s v="Part-Time"/>
    <x v="1"/>
    <x v="1"/>
    <x v="0"/>
    <s v="Poor list reduce reality."/>
    <s v="Production"/>
    <s v="Billable Consultants"/>
    <d v="1965-03-13T00:00:00"/>
    <n v="60.769444444444446"/>
    <x v="1"/>
    <s v="MA"/>
    <s v="Engineer"/>
    <x v="1"/>
    <n v="95618"/>
    <s v="Other"/>
    <s v="Divorced"/>
    <x v="1"/>
    <n v="3"/>
    <n v="0"/>
  </r>
  <r>
    <n v="3607"/>
    <s v="Frankie"/>
    <s v="Atkins"/>
    <d v="2019-06-18T00:00:00"/>
    <d v="2021-04-14T00:00:00"/>
    <n v="21"/>
    <s v="Attrition"/>
    <s v="Production Technician I"/>
    <s v="Christopher Murray"/>
    <s v="frankie.atkins@bilearner.com"/>
    <s v="EW"/>
    <s v="Active"/>
    <s v="Full-Time"/>
    <x v="2"/>
    <x v="1"/>
    <x v="1"/>
    <s v="Finally build do analysis beyond heavy."/>
    <s v="Production"/>
    <s v="Project Management - Con"/>
    <d v="1976-08-03T00:00:00"/>
    <n v="49.380555555555553"/>
    <x v="3"/>
    <s v="MA"/>
    <s v="Coordinator"/>
    <x v="1"/>
    <n v="15195"/>
    <s v="Other"/>
    <s v="Married"/>
    <x v="1"/>
    <n v="5"/>
    <n v="0"/>
  </r>
  <r>
    <n v="3614"/>
    <s v="Bridget"/>
    <s v="Deleon"/>
    <d v="2020-01-08T00:00:00"/>
    <d v="2021-07-02T00:00:00"/>
    <n v="17"/>
    <s v="Attrition"/>
    <s v="Production Technician I"/>
    <s v="Clifford Martinez"/>
    <s v="bridget.deleon@bilearner.com"/>
    <s v="BPC"/>
    <s v="Active"/>
    <s v="Contract"/>
    <x v="0"/>
    <x v="0"/>
    <x v="3"/>
    <s v="Store common between real."/>
    <s v="Production"/>
    <s v="Project Management - Con"/>
    <d v="1973-08-31T00:00:00"/>
    <n v="52.305555555555557"/>
    <x v="5"/>
    <s v="MA"/>
    <s v="Field Project Manager"/>
    <x v="1"/>
    <n v="23691"/>
    <s v="White"/>
    <s v="Married"/>
    <x v="1"/>
    <n v="2"/>
    <n v="0"/>
  </r>
  <r>
    <n v="3615"/>
    <s v="Martin"/>
    <s v="Weber"/>
    <d v="2021-05-13T00:00:00"/>
    <d v="2022-09-22T00:00:00"/>
    <n v="16"/>
    <s v="Attrition"/>
    <s v="Production Technician I"/>
    <s v="Lee Hudson"/>
    <s v="martin.weber@bilearner.com"/>
    <s v="CCDR"/>
    <s v="Future Start"/>
    <s v="Full-Time"/>
    <x v="0"/>
    <x v="2"/>
    <x v="2"/>
    <s v="View ever record ahead."/>
    <s v="Production"/>
    <s v="General - Con"/>
    <d v="1986-05-14T00:00:00"/>
    <n v="39.6"/>
    <x v="4"/>
    <s v="MA"/>
    <s v="Manager"/>
    <x v="1"/>
    <n v="74388"/>
    <s v="Asian"/>
    <s v="Divorced"/>
    <x v="0"/>
    <n v="2"/>
    <n v="0"/>
  </r>
  <r>
    <n v="3619"/>
    <s v="Karissa"/>
    <s v="Bowers"/>
    <d v="2023-03-23T00:00:00"/>
    <d v="2023-05-01T00:00:00"/>
    <n v="1"/>
    <s v="Attrition"/>
    <s v="Production Technician I"/>
    <s v="Robert Wright"/>
    <s v="karissa.bowers@bilearner.com"/>
    <s v="TNS"/>
    <s v="Active"/>
    <s v="Full-Time"/>
    <x v="2"/>
    <x v="1"/>
    <x v="0"/>
    <s v="Some others lot miss land similar."/>
    <s v="Production"/>
    <s v="General - Con"/>
    <d v="1984-03-17T00:00:00"/>
    <n v="41.758333333333333"/>
    <x v="3"/>
    <s v="MA"/>
    <s v="Technician"/>
    <x v="1"/>
    <n v="76278"/>
    <s v="Asian"/>
    <s v="Married"/>
    <x v="1"/>
    <n v="3"/>
    <n v="0"/>
  </r>
  <r>
    <n v="3620"/>
    <s v="Noel"/>
    <s v="Ramirez"/>
    <d v="2023-03-22T00:00:00"/>
    <d v="2023-07-14T00:00:00"/>
    <n v="3"/>
    <s v="Attrition"/>
    <s v="Production Technician I"/>
    <s v="Mr. Nicholas Austin"/>
    <s v="noel.ramirez@bilearner.com"/>
    <s v="PYZ"/>
    <s v="Active"/>
    <s v="Part-Time"/>
    <x v="2"/>
    <x v="0"/>
    <x v="0"/>
    <s v="Outside sing song relationship action teach."/>
    <s v="Production"/>
    <s v="General - Eng"/>
    <d v="1994-10-12T00:00:00"/>
    <n v="31.18888888888889"/>
    <x v="4"/>
    <s v="MA"/>
    <s v="Specialist"/>
    <x v="1"/>
    <n v="77580"/>
    <s v="Hispanic"/>
    <s v="Married"/>
    <x v="1"/>
    <n v="2"/>
    <n v="0"/>
  </r>
  <r>
    <n v="3622"/>
    <s v="Danika"/>
    <s v="Fleming"/>
    <d v="2020-07-09T00:00:00"/>
    <d v="2021-07-10T00:00:00"/>
    <n v="12"/>
    <s v="Attrition"/>
    <s v="Production Technician II"/>
    <s v="Christopher Ayers"/>
    <s v="danika.fleming@bilearner.com"/>
    <s v="SVG"/>
    <s v="Active"/>
    <s v="Part-Time"/>
    <x v="2"/>
    <x v="0"/>
    <x v="1"/>
    <s v="Song remember visit finish edge difficult down."/>
    <s v="Production"/>
    <s v="Field Operations"/>
    <d v="1995-10-16T00:00:00"/>
    <n v="30.177777777777777"/>
    <x v="4"/>
    <s v="MA"/>
    <s v="Laborer"/>
    <x v="0"/>
    <n v="75607"/>
    <s v="Hispanic"/>
    <s v="Divorced"/>
    <x v="1"/>
    <n v="3"/>
    <n v="0"/>
  </r>
  <r>
    <n v="3625"/>
    <s v="Gabriel"/>
    <s v="Dodson"/>
    <d v="2021-11-11T00:00:00"/>
    <d v="2022-07-31T00:00:00"/>
    <n v="8"/>
    <s v="Attrition"/>
    <s v="Production Technician II"/>
    <s v="Tammy Navarro"/>
    <s v="gabriel.dodson@bilearner.com"/>
    <s v="TNS"/>
    <s v="Voluntarily Terminated"/>
    <s v="Contract"/>
    <x v="0"/>
    <x v="2"/>
    <x v="1"/>
    <s v="Interesting final piece follow."/>
    <s v="Production"/>
    <s v="Engineers"/>
    <d v="1975-12-14T00:00:00"/>
    <n v="50.016666666666666"/>
    <x v="5"/>
    <s v="MA"/>
    <s v="Engineer"/>
    <x v="0"/>
    <n v="54392"/>
    <s v="Asian"/>
    <s v="Single"/>
    <x v="1"/>
    <n v="5"/>
    <n v="0"/>
  </r>
  <r>
    <n v="3627"/>
    <s v="Ruth"/>
    <s v="Harrell"/>
    <d v="2019-08-21T00:00:00"/>
    <d v="2022-10-28T00:00:00"/>
    <n v="38"/>
    <s v="Attrition"/>
    <s v="Production Technician II"/>
    <s v="Jesse Wilson"/>
    <s v="ruth.harrell@bilearner.com"/>
    <s v="WBL"/>
    <s v="Voluntarily Terminated"/>
    <s v="Contract"/>
    <x v="1"/>
    <x v="1"/>
    <x v="1"/>
    <s v="Sport enter think order determine."/>
    <s v="Production"/>
    <s v="Field Operations"/>
    <d v="1967-02-23T00:00:00"/>
    <n v="58.825000000000003"/>
    <x v="5"/>
    <s v="MA"/>
    <s v="Supervisor"/>
    <x v="0"/>
    <n v="52646"/>
    <s v="Black"/>
    <s v="Married"/>
    <x v="1"/>
    <n v="3"/>
    <n v="0"/>
  </r>
  <r>
    <n v="3629"/>
    <s v="Reginald"/>
    <s v="Lowery"/>
    <d v="2022-08-27T00:00:00"/>
    <d v="2022-12-03T00:00:00"/>
    <n v="3"/>
    <s v="Attrition"/>
    <s v="Production Technician I"/>
    <s v="Dr. David Austin Jr."/>
    <s v="reginald.lowery@bilearner.com"/>
    <s v="NEL"/>
    <s v="Voluntarily Terminated"/>
    <s v="Contract"/>
    <x v="0"/>
    <x v="1"/>
    <x v="3"/>
    <s v="Expect grow back list letter."/>
    <s v="Production"/>
    <s v="Field Operations"/>
    <d v="1983-11-26T00:00:00"/>
    <n v="42.06666666666667"/>
    <x v="3"/>
    <s v="MA"/>
    <s v="Laborer"/>
    <x v="1"/>
    <n v="70056"/>
    <s v="Black"/>
    <s v="Divorced"/>
    <x v="1"/>
    <n v="5"/>
    <n v="0"/>
  </r>
  <r>
    <n v="3631"/>
    <s v="Shaniya"/>
    <s v="Becker"/>
    <d v="2022-08-08T00:00:00"/>
    <d v="2022-10-25T00:00:00"/>
    <n v="2"/>
    <s v="Attrition"/>
    <s v="Production Technician I"/>
    <s v="Kristin Salinas"/>
    <s v="shaniya.becker@bilearner.com"/>
    <s v="EW"/>
    <s v="Active"/>
    <s v="Contract"/>
    <x v="1"/>
    <x v="1"/>
    <x v="2"/>
    <s v="Experience room top and including compare."/>
    <s v="Production"/>
    <s v="Wireline Construction"/>
    <d v="1947-04-28T00:00:00"/>
    <n v="78.644444444444446"/>
    <x v="2"/>
    <s v="MA"/>
    <s v="Apprentice"/>
    <x v="1"/>
    <n v="12978"/>
    <s v="Other"/>
    <s v="Divorced"/>
    <x v="1"/>
    <n v="3"/>
    <n v="0"/>
  </r>
  <r>
    <n v="3632"/>
    <s v="Ryan"/>
    <s v="Oconnell"/>
    <d v="2022-09-24T00:00:00"/>
    <d v="2022-10-24T00:00:00"/>
    <n v="0"/>
    <s v="Attrition"/>
    <s v="Production Technician I"/>
    <s v="Bridget Jones"/>
    <s v="ryan.oconnell@bilearner.com"/>
    <s v="CCDR"/>
    <s v="Active"/>
    <s v="Contract"/>
    <x v="1"/>
    <x v="1"/>
    <x v="0"/>
    <s v="Realize work series fact weight contain."/>
    <s v="Production"/>
    <s v="Field Operations"/>
    <d v="1945-10-03T00:00:00"/>
    <n v="80.213888888888889"/>
    <x v="0"/>
    <s v="MA"/>
    <s v="Foreman"/>
    <x v="1"/>
    <n v="37983"/>
    <s v="Asian"/>
    <s v="Married"/>
    <x v="1"/>
    <n v="3"/>
    <n v="0"/>
  </r>
  <r>
    <n v="3634"/>
    <s v="Keyon"/>
    <s v="Haley"/>
    <d v="2023-06-23T00:00:00"/>
    <d v="2023-07-26T00:00:00"/>
    <n v="1"/>
    <s v="Attrition"/>
    <s v="Production Technician I"/>
    <s v="Eric Cunningham"/>
    <s v="keyon.haley@bilearner.com"/>
    <s v="PYZ"/>
    <s v="Active"/>
    <s v="Part-Time"/>
    <x v="0"/>
    <x v="1"/>
    <x v="2"/>
    <s v="Despite budget compare international little."/>
    <s v="Production"/>
    <s v="General - Sga"/>
    <d v="1962-04-26T00:00:00"/>
    <n v="63.65"/>
    <x v="1"/>
    <s v="MA"/>
    <s v="Supervisor"/>
    <x v="0"/>
    <n v="40148"/>
    <s v="Other"/>
    <s v="Married"/>
    <x v="1"/>
    <n v="5"/>
    <n v="0"/>
  </r>
  <r>
    <n v="3639"/>
    <s v="Jaylen"/>
    <s v="Acosta"/>
    <d v="2019-09-19T00:00:00"/>
    <d v="2020-04-14T00:00:00"/>
    <n v="6"/>
    <s v="Attrition"/>
    <s v="Production Technician I"/>
    <s v="Mark Knight"/>
    <s v="jaylen.acosta@bilearner.com"/>
    <s v="CCDR"/>
    <s v="Future Start"/>
    <s v="Contract"/>
    <x v="1"/>
    <x v="1"/>
    <x v="2"/>
    <s v="Official growth onto speech after truth."/>
    <s v="Production"/>
    <s v="Field Operations"/>
    <d v="1966-01-08T00:00:00"/>
    <n v="59.95"/>
    <x v="5"/>
    <s v="MA"/>
    <s v="Runner"/>
    <x v="0"/>
    <n v="8655"/>
    <s v="Hispanic"/>
    <s v="Divorced"/>
    <x v="1"/>
    <n v="3"/>
    <n v="0"/>
  </r>
  <r>
    <n v="3641"/>
    <s v="Kiersten"/>
    <s v="Ellis"/>
    <d v="2020-02-07T00:00:00"/>
    <d v="2021-05-01T00:00:00"/>
    <n v="14"/>
    <s v="Attrition"/>
    <s v="Production Technician I"/>
    <s v="Eric Michael"/>
    <s v="kiersten.ellis@bilearner.com"/>
    <s v="EW"/>
    <s v="Future Start"/>
    <s v="Contract"/>
    <x v="0"/>
    <x v="1"/>
    <x v="3"/>
    <s v="Air act watch affect save positive among."/>
    <s v="Production"/>
    <s v="General - Con"/>
    <d v="1971-01-15T00:00:00"/>
    <n v="54.930555555555557"/>
    <x v="5"/>
    <s v="MA"/>
    <s v="Operator"/>
    <x v="1"/>
    <n v="56039"/>
    <s v="Other"/>
    <s v="Widowed"/>
    <x v="1"/>
    <n v="3"/>
    <n v="0"/>
  </r>
  <r>
    <n v="3642"/>
    <s v="Karissa"/>
    <s v="Carrillo"/>
    <d v="2020-04-29T00:00:00"/>
    <d v="2021-11-12T00:00:00"/>
    <n v="18"/>
    <s v="Attrition"/>
    <s v="Production Technician I"/>
    <s v="Alexandra Martin"/>
    <s v="karissa.carrillo@bilearner.com"/>
    <s v="MSC"/>
    <s v="Future Start"/>
    <s v="Contract"/>
    <x v="0"/>
    <x v="1"/>
    <x v="2"/>
    <s v="Cold dinner seat property a hear."/>
    <s v="Production"/>
    <s v="Field Operations"/>
    <d v="1978-05-31T00:00:00"/>
    <n v="47.555555555555557"/>
    <x v="3"/>
    <s v="MA"/>
    <s v="Laborer"/>
    <x v="1"/>
    <n v="7474"/>
    <s v="Black"/>
    <s v="Single"/>
    <x v="1"/>
    <n v="3"/>
    <n v="0"/>
  </r>
  <r>
    <n v="3647"/>
    <s v="Nathen"/>
    <s v="Arias"/>
    <d v="2020-12-28T00:00:00"/>
    <d v="2021-01-30T00:00:00"/>
    <n v="1"/>
    <s v="Attrition"/>
    <s v="Production Technician II"/>
    <s v="Craig Leblanc"/>
    <s v="nathen.arias@bilearner.com"/>
    <s v="EW"/>
    <s v="Voluntarily Terminated"/>
    <s v="Part-Time"/>
    <x v="2"/>
    <x v="2"/>
    <x v="0"/>
    <s v="Best room cell task majority budget."/>
    <s v="Production"/>
    <s v="Engineers"/>
    <d v="1966-07-24T00:00:00"/>
    <n v="59.405555555555559"/>
    <x v="5"/>
    <s v="MA"/>
    <s v="Engineer"/>
    <x v="0"/>
    <n v="20847"/>
    <s v="Black"/>
    <s v="Single"/>
    <x v="1"/>
    <n v="3"/>
    <n v="0"/>
  </r>
  <r>
    <n v="3650"/>
    <s v="Amirah"/>
    <s v="Stanley"/>
    <d v="2019-10-03T00:00:00"/>
    <d v="2022-02-28T00:00:00"/>
    <n v="28"/>
    <s v="Attrition"/>
    <s v="Production Technician II"/>
    <s v="Jason Jenkins"/>
    <s v="amirah.stanley@bilearner.com"/>
    <s v="PYZ"/>
    <s v="Voluntarily Terminated"/>
    <s v="Full-Time"/>
    <x v="0"/>
    <x v="2"/>
    <x v="2"/>
    <s v="Late least forward bill realize camera."/>
    <s v="Production"/>
    <s v="Field Operations"/>
    <d v="1991-12-25T00:00:00"/>
    <n v="33.986111111111114"/>
    <x v="4"/>
    <s v="MA"/>
    <s v="Laborer"/>
    <x v="0"/>
    <n v="72818"/>
    <s v="White"/>
    <s v="Divorced"/>
    <x v="1"/>
    <n v="3"/>
    <n v="0"/>
  </r>
  <r>
    <n v="3652"/>
    <s v="Owen"/>
    <s v="Dillon"/>
    <d v="2019-08-30T00:00:00"/>
    <d v="2022-08-27T00:00:00"/>
    <n v="35"/>
    <s v="Attrition"/>
    <s v="Production Technician I"/>
    <s v="Victoria Maldonado"/>
    <s v="owen.dillon@bilearner.com"/>
    <s v="NEL"/>
    <s v="Voluntarily Terminated"/>
    <s v="Part-Time"/>
    <x v="1"/>
    <x v="2"/>
    <x v="1"/>
    <s v="Window stuff western interesting."/>
    <s v="Production"/>
    <s v="Field Operations"/>
    <d v="1946-08-16T00:00:00"/>
    <n v="79.344444444444449"/>
    <x v="2"/>
    <s v="MA"/>
    <s v="Supervisor"/>
    <x v="1"/>
    <n v="96845"/>
    <s v="Other"/>
    <s v="Married"/>
    <x v="1"/>
    <n v="3"/>
    <n v="0"/>
  </r>
  <r>
    <n v="3653"/>
    <s v="Bridget"/>
    <s v="Bray"/>
    <d v="2021-02-04T00:00:00"/>
    <d v="2023-07-30T00:00:00"/>
    <n v="29"/>
    <s v="Attrition"/>
    <s v="Production Technician I"/>
    <s v="William Watson"/>
    <s v="bridget.bray@bilearner.com"/>
    <s v="PL"/>
    <s v="Voluntarily Terminated"/>
    <s v="Contract"/>
    <x v="0"/>
    <x v="2"/>
    <x v="3"/>
    <s v="Particular same detail note."/>
    <s v="Production"/>
    <s v="General - Con"/>
    <d v="1995-06-29T00:00:00"/>
    <n v="30.475000000000001"/>
    <x v="4"/>
    <s v="MA"/>
    <s v="Foreman"/>
    <x v="1"/>
    <n v="67277"/>
    <s v="Asian"/>
    <s v="Widowed"/>
    <x v="0"/>
    <n v="3"/>
    <n v="0"/>
  </r>
  <r>
    <n v="3658"/>
    <s v="Emery"/>
    <s v="Gillespie"/>
    <d v="2022-11-04T00:00:00"/>
    <d v="2023-07-07T00:00:00"/>
    <n v="8"/>
    <s v="Attrition"/>
    <s v="Production Technician I"/>
    <s v="Thomas Jackson"/>
    <s v="emery.gillespie@bilearner.com"/>
    <s v="BPC"/>
    <s v="Active"/>
    <s v="Part-Time"/>
    <x v="1"/>
    <x v="0"/>
    <x v="0"/>
    <s v="Once simple the decade."/>
    <s v="Production"/>
    <s v="Project Management - Con"/>
    <d v="1966-11-25T00:00:00"/>
    <n v="59.069444444444443"/>
    <x v="5"/>
    <s v="MA"/>
    <s v="Technician"/>
    <x v="0"/>
    <n v="95682"/>
    <s v="Black"/>
    <s v="Divorced"/>
    <x v="1"/>
    <n v="3"/>
    <n v="0"/>
  </r>
  <r>
    <n v="3659"/>
    <s v="Kaylee"/>
    <s v="Baldwin"/>
    <d v="2019-10-02T00:00:00"/>
    <d v="2019-10-13T00:00:00"/>
    <n v="0"/>
    <s v="Attrition"/>
    <s v="Production Technician I"/>
    <s v="Eric Powell"/>
    <s v="kaylee.baldwin@bilearner.com"/>
    <s v="CCDR"/>
    <s v="Active"/>
    <s v="Full-Time"/>
    <x v="2"/>
    <x v="2"/>
    <x v="3"/>
    <s v="Second focus stay scientist."/>
    <s v="Production"/>
    <s v="Field Operations"/>
    <d v="1989-10-30T00:00:00"/>
    <n v="36.138888888888886"/>
    <x v="4"/>
    <s v="MA"/>
    <s v="Engineer"/>
    <x v="1"/>
    <n v="86746"/>
    <s v="Other"/>
    <s v="Divorced"/>
    <x v="0"/>
    <n v="1"/>
    <n v="0"/>
  </r>
  <r>
    <n v="3661"/>
    <s v="Reagan"/>
    <s v="Brennan"/>
    <d v="2022-02-28T00:00:00"/>
    <d v="2022-09-05T00:00:00"/>
    <n v="6"/>
    <s v="Attrition"/>
    <s v="Production Technician I"/>
    <s v="Denise Roman"/>
    <s v="reagan.brennan@bilearner.com"/>
    <s v="MSC"/>
    <s v="Active"/>
    <s v="Contract"/>
    <x v="1"/>
    <x v="0"/>
    <x v="0"/>
    <s v="Decide group difference decide."/>
    <s v="Production"/>
    <s v="Executive"/>
    <d v="1952-05-22T00:00:00"/>
    <n v="73.577777777777783"/>
    <x v="2"/>
    <s v="MA"/>
    <s v="Vp"/>
    <x v="1"/>
    <n v="21624"/>
    <s v="Asian"/>
    <s v="Married"/>
    <x v="1"/>
    <n v="3"/>
    <n v="0"/>
  </r>
  <r>
    <n v="3663"/>
    <s v="Brandon"/>
    <s v="Anderson"/>
    <d v="2019-10-07T00:00:00"/>
    <d v="2022-01-22T00:00:00"/>
    <n v="27"/>
    <s v="Attrition"/>
    <s v="Production Technician I"/>
    <s v="Sean Kennedy"/>
    <s v="brandon.anderson@bilearner.com"/>
    <s v="PL"/>
    <s v="Future Start"/>
    <s v="Part-Time"/>
    <x v="0"/>
    <x v="1"/>
    <x v="2"/>
    <s v="Bar serious exist pretty."/>
    <s v="Production"/>
    <s v="General - Con"/>
    <d v="1977-11-23T00:00:00"/>
    <n v="48.075000000000003"/>
    <x v="3"/>
    <s v="MA"/>
    <s v="Foreman"/>
    <x v="0"/>
    <n v="13534"/>
    <s v="Black"/>
    <s v="Single"/>
    <x v="0"/>
    <n v="3"/>
    <n v="0"/>
  </r>
  <r>
    <n v="3664"/>
    <s v="Diana"/>
    <s v="Garza"/>
    <d v="2020-10-06T00:00:00"/>
    <d v="2022-01-12T00:00:00"/>
    <n v="15"/>
    <s v="Attrition"/>
    <s v="Production Technician I"/>
    <s v="Robert Reid"/>
    <s v="diana.garza@bilearner.com"/>
    <s v="PYZ"/>
    <s v="Future Start"/>
    <s v="Full-Time"/>
    <x v="1"/>
    <x v="2"/>
    <x v="0"/>
    <s v="Let political issue."/>
    <s v="Production"/>
    <s v="Field Operations"/>
    <d v="1956-08-15T00:00:00"/>
    <n v="69.347222222222229"/>
    <x v="1"/>
    <s v="MA"/>
    <s v="Locator"/>
    <x v="0"/>
    <n v="2667"/>
    <s v="Other"/>
    <s v="Widowed"/>
    <x v="1"/>
    <n v="3"/>
    <n v="0"/>
  </r>
  <r>
    <n v="3666"/>
    <s v="Davin"/>
    <s v="Peters"/>
    <d v="2022-04-29T00:00:00"/>
    <d v="2023-01-21T00:00:00"/>
    <n v="8"/>
    <s v="Attrition"/>
    <s v="Production Technician I"/>
    <s v="Melissa Shaw"/>
    <s v="davin.peters@bilearner.com"/>
    <s v="TNS"/>
    <s v="Active"/>
    <s v="Full-Time"/>
    <x v="2"/>
    <x v="1"/>
    <x v="0"/>
    <s v="Rule film know if eat hear."/>
    <s v="Production"/>
    <s v="Field Operations"/>
    <d v="1956-05-19T00:00:00"/>
    <n v="69.586111111111109"/>
    <x v="1"/>
    <s v="MA"/>
    <s v="Laborer"/>
    <x v="1"/>
    <n v="16052"/>
    <s v="Hispanic"/>
    <s v="Single"/>
    <x v="1"/>
    <n v="3"/>
    <n v="0"/>
  </r>
  <r>
    <n v="3667"/>
    <s v="Leyla"/>
    <s v="Warren"/>
    <d v="2022-12-11T00:00:00"/>
    <d v="2023-04-28T00:00:00"/>
    <n v="4"/>
    <s v="Attrition"/>
    <s v="Production Technician I"/>
    <s v="Brooke Meyer"/>
    <s v="leyla.warren@bilearner.com"/>
    <s v="WBL"/>
    <s v="Active"/>
    <s v="Part-Time"/>
    <x v="0"/>
    <x v="0"/>
    <x v="1"/>
    <s v="Term southern major ever care."/>
    <s v="Production"/>
    <s v="Billable Consultants"/>
    <d v="1998-08-23T00:00:00"/>
    <n v="27.324999999999999"/>
    <x v="6"/>
    <s v="MA"/>
    <s v="Technician"/>
    <x v="1"/>
    <n v="18998"/>
    <s v="Black"/>
    <s v="Single"/>
    <x v="1"/>
    <n v="3"/>
    <n v="0"/>
  </r>
  <r>
    <n v="3668"/>
    <s v="Victoria"/>
    <s v="Allen"/>
    <d v="2023-08-06T00:00:00"/>
    <d v="2023-08-06T00:00:00"/>
    <n v="0"/>
    <s v="Attrition"/>
    <s v="Production Technician I"/>
    <s v="Christopher Clark"/>
    <s v="victoria.allen@bilearner.com"/>
    <s v="BPC"/>
    <s v="Active"/>
    <s v="Full-Time"/>
    <x v="1"/>
    <x v="1"/>
    <x v="3"/>
    <s v="Rest such husband through his customer no look."/>
    <s v="Production"/>
    <s v="Underground"/>
    <d v="1996-05-24T00:00:00"/>
    <n v="29.572222222222223"/>
    <x v="6"/>
    <s v="MA"/>
    <s v="Operator"/>
    <x v="1"/>
    <n v="33735"/>
    <s v="Asian"/>
    <s v="Widowed"/>
    <x v="2"/>
    <n v="3"/>
    <n v="0"/>
  </r>
  <r>
    <n v="3669"/>
    <s v="Tyler"/>
    <s v="Hines"/>
    <d v="2020-03-28T00:00:00"/>
    <d v="2023-03-12T00:00:00"/>
    <n v="35"/>
    <s v="Attrition"/>
    <s v="Production Technician I"/>
    <s v="Joshua Francis"/>
    <s v="tyler.hines@bilearner.com"/>
    <s v="CCDR"/>
    <s v="Voluntarily Terminated"/>
    <s v="Contract"/>
    <x v="2"/>
    <x v="0"/>
    <x v="2"/>
    <s v="Let former service."/>
    <s v="Production"/>
    <s v="Finance &amp; Accounting"/>
    <d v="1967-01-16T00:00:00"/>
    <n v="58.927777777777777"/>
    <x v="5"/>
    <s v="MA"/>
    <s v="Clerk"/>
    <x v="1"/>
    <n v="81928"/>
    <s v="Black"/>
    <s v="Widowed"/>
    <x v="1"/>
    <n v="3"/>
    <n v="0"/>
  </r>
  <r>
    <n v="3670"/>
    <s v="Sandra"/>
    <s v="Atkinson"/>
    <d v="2022-08-11T00:00:00"/>
    <d v="2023-03-27T00:00:00"/>
    <n v="7"/>
    <s v="Attrition"/>
    <s v="Production Technician II"/>
    <s v="Walter Shaw"/>
    <s v="sandra.atkinson@bilearner.com"/>
    <s v="SVG"/>
    <s v="Active"/>
    <s v="Full-Time"/>
    <x v="2"/>
    <x v="1"/>
    <x v="1"/>
    <s v="Far happy light already."/>
    <s v="Production"/>
    <s v="Billable Consultants"/>
    <d v="1969-01-17T00:00:00"/>
    <n v="56.924999999999997"/>
    <x v="5"/>
    <s v="MA"/>
    <s v="Engineer"/>
    <x v="0"/>
    <n v="14006"/>
    <s v="Hispanic"/>
    <s v="Widowed"/>
    <x v="2"/>
    <n v="3"/>
    <n v="0"/>
  </r>
  <r>
    <n v="3671"/>
    <s v="Simone"/>
    <s v="Hayes"/>
    <d v="2023-01-26T00:00:00"/>
    <d v="2023-06-19T00:00:00"/>
    <n v="4"/>
    <s v="Attrition"/>
    <s v="Production Technician II"/>
    <s v="Alexander Roberts"/>
    <s v="simone.hayes@bilearner.com"/>
    <s v="EW"/>
    <s v="Voluntarily Terminated"/>
    <s v="Part-Time"/>
    <x v="2"/>
    <x v="0"/>
    <x v="0"/>
    <s v="Edge cold language. Once bring quality hot."/>
    <s v="Production"/>
    <s v="Splicing"/>
    <d v="1989-12-29T00:00:00"/>
    <n v="35.975000000000001"/>
    <x v="4"/>
    <s v="MA"/>
    <s v="Splicer"/>
    <x v="0"/>
    <n v="45376"/>
    <s v="Asian"/>
    <s v="Divorced"/>
    <x v="2"/>
    <n v="3"/>
    <n v="0"/>
  </r>
  <r>
    <n v="3673"/>
    <s v="Lane"/>
    <s v="Zuniga"/>
    <d v="2022-06-11T00:00:00"/>
    <d v="2023-01-10T00:00:00"/>
    <n v="7"/>
    <s v="Attrition"/>
    <s v="Production Technician II"/>
    <s v="Casey Morris"/>
    <s v="lane.zuniga@bilearner.com"/>
    <s v="TNS"/>
    <s v="Voluntarily Terminated"/>
    <s v="Full-Time"/>
    <x v="0"/>
    <x v="0"/>
    <x v="3"/>
    <s v="My teach piece need school fight rock."/>
    <s v="Production"/>
    <s v="People Services"/>
    <d v="1973-02-19T00:00:00"/>
    <n v="52.836111111111109"/>
    <x v="5"/>
    <s v="MA"/>
    <s v="Manager"/>
    <x v="0"/>
    <n v="47767"/>
    <s v="Other"/>
    <s v="Widowed"/>
    <x v="1"/>
    <n v="3"/>
    <n v="0"/>
  </r>
  <r>
    <n v="3674"/>
    <s v="Isabelle"/>
    <s v="Shields"/>
    <d v="2020-06-25T00:00:00"/>
    <d v="2022-03-02T00:00:00"/>
    <n v="20"/>
    <s v="Attrition"/>
    <s v="Production Technician II"/>
    <s v="Sarah Williamson"/>
    <s v="isabelle.shields@bilearner.com"/>
    <s v="BPC"/>
    <s v="Voluntarily Terminated"/>
    <s v="Part-Time"/>
    <x v="1"/>
    <x v="2"/>
    <x v="3"/>
    <s v="Five carry couple goal western."/>
    <s v="Production"/>
    <s v="Engineers"/>
    <d v="1996-05-01T00:00:00"/>
    <n v="29.636111111111113"/>
    <x v="6"/>
    <s v="MA"/>
    <s v="Engineer"/>
    <x v="0"/>
    <n v="39141"/>
    <s v="Other"/>
    <s v="Single"/>
    <x v="1"/>
    <n v="3"/>
    <n v="0"/>
  </r>
  <r>
    <n v="3675"/>
    <s v="Mario"/>
    <s v="Mays"/>
    <d v="2020-06-08T00:00:00"/>
    <d v="2022-12-29T00:00:00"/>
    <n v="30"/>
    <s v="Attrition"/>
    <s v="Production Technician II"/>
    <s v="Melissa Torres"/>
    <s v="mario.mays@bilearner.com"/>
    <s v="CCDR"/>
    <s v="Active"/>
    <s v="Full-Time"/>
    <x v="1"/>
    <x v="1"/>
    <x v="1"/>
    <s v="Herself others song center word almost without."/>
    <s v="Production"/>
    <s v="Engineers"/>
    <d v="1952-08-28T00:00:00"/>
    <n v="73.311111111111117"/>
    <x v="2"/>
    <s v="MA"/>
    <s v="Technician"/>
    <x v="0"/>
    <n v="70090"/>
    <s v="Hispanic"/>
    <s v="Divorced"/>
    <x v="1"/>
    <n v="3"/>
    <n v="0"/>
  </r>
  <r>
    <n v="3683"/>
    <s v="Kai"/>
    <s v="Gaines"/>
    <d v="2021-11-02T00:00:00"/>
    <d v="2021-12-11T00:00:00"/>
    <n v="1"/>
    <s v="Attrition"/>
    <s v="Production Technician I"/>
    <s v="Mackenzie Porter"/>
    <s v="kai.gaines@bilearner.com"/>
    <s v="WBL"/>
    <s v="Active"/>
    <s v="Part-Time"/>
    <x v="1"/>
    <x v="0"/>
    <x v="0"/>
    <s v="Central baby moment benefit do."/>
    <s v="Production"/>
    <s v="Finance &amp; Accounting"/>
    <d v="1956-01-06T00:00:00"/>
    <n v="69.955555555555549"/>
    <x v="1"/>
    <s v="MA"/>
    <s v="Administration"/>
    <x v="1"/>
    <n v="33204"/>
    <s v="Other"/>
    <s v="Divorced"/>
    <x v="1"/>
    <n v="3"/>
    <n v="0"/>
  </r>
  <r>
    <n v="3684"/>
    <s v="Noelle"/>
    <s v="Levy"/>
    <d v="2019-12-01T00:00:00"/>
    <d v="2022-12-25T00:00:00"/>
    <n v="36"/>
    <s v="Attrition"/>
    <s v="Production Technician I"/>
    <s v="Robert Simmons"/>
    <s v="noelle.levy@bilearner.com"/>
    <s v="NEL"/>
    <s v="Active"/>
    <s v="Contract"/>
    <x v="1"/>
    <x v="2"/>
    <x v="0"/>
    <s v="Scientist believe edge imagine push bit fast."/>
    <s v="Production"/>
    <s v="Field Operations"/>
    <d v="1954-08-03T00:00:00"/>
    <n v="71.38055555555556"/>
    <x v="2"/>
    <s v="MA"/>
    <s v="Technician"/>
    <x v="1"/>
    <n v="76198"/>
    <s v="Hispanic"/>
    <s v="Widowed"/>
    <x v="1"/>
    <n v="3"/>
    <n v="0"/>
  </r>
  <r>
    <n v="3685"/>
    <s v="Kylie"/>
    <s v="Jimenez"/>
    <d v="2022-08-16T00:00:00"/>
    <d v="2022-11-10T00:00:00"/>
    <n v="2"/>
    <s v="Attrition"/>
    <s v="Production Technician I"/>
    <s v="Jordan Harrison"/>
    <s v="kylie.jimenez@bilearner.com"/>
    <s v="PL"/>
    <s v="Active"/>
    <s v="Full-Time"/>
    <x v="1"/>
    <x v="1"/>
    <x v="2"/>
    <s v="Factor doctor edge police."/>
    <s v="Production"/>
    <s v="Project Management - Con"/>
    <d v="1986-06-22T00:00:00"/>
    <n v="39.494444444444447"/>
    <x v="4"/>
    <s v="MA"/>
    <s v="Coordinator"/>
    <x v="1"/>
    <n v="10600"/>
    <s v="Asian"/>
    <s v="Widowed"/>
    <x v="1"/>
    <n v="3"/>
    <n v="0"/>
  </r>
  <r>
    <n v="3686"/>
    <s v="Carly"/>
    <s v="Figueroa"/>
    <d v="2021-04-25T00:00:00"/>
    <d v="2022-12-12T00:00:00"/>
    <n v="19"/>
    <s v="Attrition"/>
    <s v="Production Technician I"/>
    <s v="Jesse Farmer"/>
    <s v="carly.figueroa@bilearner.com"/>
    <s v="BPC"/>
    <s v="Future Start"/>
    <s v="Part-Time"/>
    <x v="2"/>
    <x v="1"/>
    <x v="2"/>
    <s v="Concern expect add skill."/>
    <s v="Production"/>
    <s v="Engineers"/>
    <d v="1998-04-20T00:00:00"/>
    <n v="27.666666666666668"/>
    <x v="6"/>
    <s v="MA"/>
    <s v="Director"/>
    <x v="1"/>
    <n v="67909"/>
    <s v="White"/>
    <s v="Single"/>
    <x v="0"/>
    <n v="1"/>
    <n v="0"/>
  </r>
  <r>
    <n v="3688"/>
    <s v="Brynn"/>
    <s v="Harding"/>
    <d v="2019-05-04T00:00:00"/>
    <d v="2021-08-03T00:00:00"/>
    <n v="27"/>
    <s v="Attrition"/>
    <s v="Production Technician I"/>
    <s v="Kathleen Clark"/>
    <s v="brynn.harding@bilearner.com"/>
    <s v="SVG"/>
    <s v="Future Start"/>
    <s v="Contract"/>
    <x v="0"/>
    <x v="1"/>
    <x v="0"/>
    <s v="Matter man skill produce poor."/>
    <s v="Production"/>
    <s v="Wireline Construction"/>
    <d v="1951-09-19T00:00:00"/>
    <n v="74.25277777777778"/>
    <x v="2"/>
    <s v="MA"/>
    <s v="Manager"/>
    <x v="0"/>
    <n v="42113"/>
    <s v="Asian"/>
    <s v="Divorced"/>
    <x v="0"/>
    <n v="3"/>
    <n v="0"/>
  </r>
  <r>
    <n v="3690"/>
    <s v="Jaylene"/>
    <s v="Deleon"/>
    <d v="2020-08-04T00:00:00"/>
    <d v="2021-02-27T00:00:00"/>
    <n v="6"/>
    <s v="Attrition"/>
    <s v="Production Technician I"/>
    <s v="Adam Barber"/>
    <s v="jaylene.deleon@bilearner.com"/>
    <s v="MSC"/>
    <s v="Active"/>
    <s v="Part-Time"/>
    <x v="2"/>
    <x v="0"/>
    <x v="3"/>
    <s v="Size manager receive decide attention play plant."/>
    <s v="Production"/>
    <s v="Yard (Material Handling)"/>
    <d v="1950-11-14T00:00:00"/>
    <n v="75.099999999999994"/>
    <x v="2"/>
    <s v="MA"/>
    <s v="Laborer"/>
    <x v="1"/>
    <n v="60287"/>
    <s v="White"/>
    <s v="Single"/>
    <x v="2"/>
    <n v="3"/>
    <n v="0"/>
  </r>
  <r>
    <n v="3693"/>
    <s v="Amya"/>
    <s v="Vega"/>
    <d v="2019-05-20T00:00:00"/>
    <d v="2020-08-30T00:00:00"/>
    <n v="15"/>
    <s v="Attrition"/>
    <s v="Production Technician II"/>
    <s v="Alexa Smith"/>
    <s v="amya.vega@bilearner.com"/>
    <s v="SVG"/>
    <s v="Active"/>
    <s v="Part-Time"/>
    <x v="0"/>
    <x v="0"/>
    <x v="0"/>
    <s v="Name social full approach. Position want win."/>
    <s v="Production"/>
    <s v="Project Management - Con"/>
    <d v="1977-08-01T00:00:00"/>
    <n v="48.386111111111113"/>
    <x v="3"/>
    <s v="MA"/>
    <s v="Field Project Manager"/>
    <x v="0"/>
    <n v="13727"/>
    <s v="White"/>
    <s v="Married"/>
    <x v="0"/>
    <n v="2"/>
    <n v="0"/>
  </r>
  <r>
    <n v="3694"/>
    <s v="Nickolas"/>
    <s v="West"/>
    <d v="2019-11-05T00:00:00"/>
    <d v="2022-04-16T00:00:00"/>
    <n v="29"/>
    <s v="Attrition"/>
    <s v="Production Technician II"/>
    <s v="Sue Harper"/>
    <s v="nickolas.west@bilearner.com"/>
    <s v="EW"/>
    <s v="Voluntarily Terminated"/>
    <s v="Full-Time"/>
    <x v="2"/>
    <x v="2"/>
    <x v="0"/>
    <s v="Training civil attention exist matter water."/>
    <s v="Production"/>
    <s v="Field Operations"/>
    <d v="1961-03-11T00:00:00"/>
    <n v="64.775000000000006"/>
    <x v="1"/>
    <s v="MA"/>
    <s v="Specialist"/>
    <x v="0"/>
    <n v="94278"/>
    <s v="Hispanic"/>
    <s v="Married"/>
    <x v="3"/>
    <n v="4"/>
    <n v="0"/>
  </r>
  <r>
    <n v="3695"/>
    <s v="Cason"/>
    <s v="Neal"/>
    <d v="2018-09-20T00:00:00"/>
    <d v="2021-02-04T00:00:00"/>
    <n v="28"/>
    <s v="Attrition"/>
    <s v="Production Technician II"/>
    <s v="Savannah Schneider"/>
    <s v="cason.neal@bilearner.com"/>
    <s v="MSC"/>
    <s v="Voluntarily Terminated"/>
    <s v="Contract"/>
    <x v="1"/>
    <x v="0"/>
    <x v="3"/>
    <s v="Public ask American affect market order."/>
    <s v="Production"/>
    <s v="Catv"/>
    <d v="1989-11-28T00:00:00"/>
    <n v="36.06111111111111"/>
    <x v="4"/>
    <s v="MA"/>
    <s v="Laborer"/>
    <x v="0"/>
    <n v="70817"/>
    <s v="Hispanic"/>
    <s v="Divorced"/>
    <x v="3"/>
    <n v="4"/>
    <n v="0"/>
  </r>
  <r>
    <n v="3696"/>
    <s v="Aldo"/>
    <s v="Dyer"/>
    <d v="2020-09-02T00:00:00"/>
    <d v="2023-05-26T00:00:00"/>
    <n v="32"/>
    <s v="Attrition"/>
    <s v="Production Technician II"/>
    <s v="Chase Ramirez"/>
    <s v="aldo.dyer@bilearner.com"/>
    <s v="TNS"/>
    <s v="Voluntarily Terminated"/>
    <s v="Contract"/>
    <x v="0"/>
    <x v="2"/>
    <x v="1"/>
    <s v="Arrive its during organization about."/>
    <s v="Production"/>
    <s v="Wireless"/>
    <d v="1989-10-07T00:00:00"/>
    <n v="36.202777777777776"/>
    <x v="4"/>
    <s v="MA"/>
    <s v="Foreman"/>
    <x v="0"/>
    <n v="74423"/>
    <s v="Hispanic"/>
    <s v="Widowed"/>
    <x v="3"/>
    <n v="3"/>
    <n v="0"/>
  </r>
  <r>
    <n v="3698"/>
    <s v="Julien"/>
    <s v="Banks"/>
    <d v="2023-03-22T00:00:00"/>
    <d v="2023-05-30T00:00:00"/>
    <n v="2"/>
    <s v="Attrition"/>
    <s v="Production Technician II"/>
    <s v="Savannah Weber"/>
    <s v="julien.banks@bilearner.com"/>
    <s v="WBL"/>
    <s v="Active"/>
    <s v="Full-Time"/>
    <x v="2"/>
    <x v="1"/>
    <x v="0"/>
    <s v="Usually section evening with cup left."/>
    <s v="Production"/>
    <s v="Catv"/>
    <d v="1984-06-12T00:00:00"/>
    <n v="41.522222222222226"/>
    <x v="3"/>
    <s v="MA"/>
    <s v="Foreman"/>
    <x v="0"/>
    <n v="16462"/>
    <s v="Hispanic"/>
    <s v="Married"/>
    <x v="3"/>
    <n v="3"/>
    <n v="0"/>
  </r>
  <r>
    <n v="3699"/>
    <s v="Madelyn"/>
    <s v="Mcdonald"/>
    <d v="2022-08-30T00:00:00"/>
    <d v="2022-09-20T00:00:00"/>
    <n v="0"/>
    <s v="Attrition"/>
    <s v="Production Technician I"/>
    <s v="Justin Harris"/>
    <s v="madelyn.mcdonald@bilearner.com"/>
    <s v="PYZ"/>
    <s v="Voluntarily Terminated"/>
    <s v="Part-Time"/>
    <x v="0"/>
    <x v="0"/>
    <x v="0"/>
    <s v="Business draw with hear dream eat."/>
    <s v="Production"/>
    <s v="Engineers"/>
    <d v="1977-01-31T00:00:00"/>
    <n v="48.888888888888886"/>
    <x v="3"/>
    <s v="MA"/>
    <s v="Engineer"/>
    <x v="1"/>
    <n v="48065"/>
    <s v="Asian"/>
    <s v="Divorced"/>
    <x v="3"/>
    <n v="2"/>
    <n v="0"/>
  </r>
  <r>
    <n v="3703"/>
    <s v="Addisyn"/>
    <s v="Guerrero"/>
    <d v="2020-08-31T00:00:00"/>
    <d v="2022-06-26T00:00:00"/>
    <n v="21"/>
    <s v="Attrition"/>
    <s v="Production Technician I"/>
    <s v="Cory Lee"/>
    <s v="addisyn.guerrero@bilearner.com"/>
    <s v="EW"/>
    <s v="Active"/>
    <s v="Part-Time"/>
    <x v="2"/>
    <x v="2"/>
    <x v="1"/>
    <s v="Tax herself interview maybe control."/>
    <s v="Production"/>
    <s v="Engineers"/>
    <d v="1951-02-15T00:00:00"/>
    <n v="74.847222222222229"/>
    <x v="2"/>
    <s v="MA"/>
    <s v="Engineer"/>
    <x v="0"/>
    <n v="87563"/>
    <s v="White"/>
    <s v="Widowed"/>
    <x v="0"/>
    <n v="4"/>
    <n v="0"/>
  </r>
  <r>
    <n v="3704"/>
    <s v="Addisyn"/>
    <s v="Aguilar"/>
    <d v="2019-01-25T00:00:00"/>
    <d v="2021-10-26T00:00:00"/>
    <n v="33"/>
    <s v="Attrition"/>
    <s v="Production Technician I"/>
    <s v="April Stevens"/>
    <s v="addisyn.aguilar@bilearner.com"/>
    <s v="CCDR"/>
    <s v="Active"/>
    <s v="Full-Time"/>
    <x v="1"/>
    <x v="2"/>
    <x v="0"/>
    <s v="Message firm social daughter third ready."/>
    <s v="Production"/>
    <s v="Field Operations"/>
    <d v="1976-02-05T00:00:00"/>
    <n v="49.875"/>
    <x v="3"/>
    <s v="MA"/>
    <s v="Associate"/>
    <x v="0"/>
    <n v="20993"/>
    <s v="Asian"/>
    <s v="Married"/>
    <x v="0"/>
    <n v="5"/>
    <n v="0"/>
  </r>
  <r>
    <n v="3705"/>
    <s v="Marcos"/>
    <s v="Gallagher"/>
    <d v="2020-11-21T00:00:00"/>
    <d v="2023-04-09T00:00:00"/>
    <n v="28"/>
    <s v="Attrition"/>
    <s v="Production Technician I"/>
    <s v="Bridget Little"/>
    <s v="marcos.gallagher@bilearner.com"/>
    <s v="BPC"/>
    <s v="Active"/>
    <s v="Full-Time"/>
    <x v="2"/>
    <x v="2"/>
    <x v="0"/>
    <s v="Any after despite suddenly decade."/>
    <s v="Production"/>
    <s v="General - Sga"/>
    <d v="1967-05-27T00:00:00"/>
    <n v="58.56388888888889"/>
    <x v="5"/>
    <s v="MA"/>
    <s v="Vp"/>
    <x v="0"/>
    <n v="88723"/>
    <s v="White"/>
    <s v="Single"/>
    <x v="0"/>
    <n v="3"/>
    <n v="0"/>
  </r>
  <r>
    <n v="3708"/>
    <s v="Case"/>
    <s v="Gaines"/>
    <d v="2020-08-21T00:00:00"/>
    <d v="2022-09-20T00:00:00"/>
    <n v="24"/>
    <s v="Attrition"/>
    <s v="Production Technician I"/>
    <s v="Morgan Smith"/>
    <s v="case.gaines@bilearner.com"/>
    <s v="SVG"/>
    <s v="Active"/>
    <s v="Full-Time"/>
    <x v="1"/>
    <x v="2"/>
    <x v="1"/>
    <s v="Finally feeling often some."/>
    <s v="Production"/>
    <s v="Fielders"/>
    <d v="1974-02-19T00:00:00"/>
    <n v="51.836111111111109"/>
    <x v="5"/>
    <s v="MA"/>
    <s v="Engineer"/>
    <x v="1"/>
    <n v="13899"/>
    <s v="Black"/>
    <s v="Married"/>
    <x v="0"/>
    <n v="4"/>
    <n v="0"/>
  </r>
  <r>
    <n v="3709"/>
    <s v="Jacey"/>
    <s v="Reyes"/>
    <d v="2019-02-04T00:00:00"/>
    <d v="2023-04-17T00:00:00"/>
    <n v="50"/>
    <s v="Attrition"/>
    <s v="Production Technician I"/>
    <s v="Donald Powell"/>
    <s v="jacey.reyes@bilearner.com"/>
    <s v="PYZ"/>
    <s v="Active"/>
    <s v="Full-Time"/>
    <x v="1"/>
    <x v="2"/>
    <x v="3"/>
    <s v="Provide late phone school score sound growth."/>
    <s v="Production"/>
    <s v="Splicing"/>
    <d v="1969-09-18T00:00:00"/>
    <n v="56.255555555555553"/>
    <x v="5"/>
    <s v="MA"/>
    <s v="Splicer"/>
    <x v="1"/>
    <n v="44907"/>
    <s v="Black"/>
    <s v="Divorced"/>
    <x v="0"/>
    <n v="5"/>
    <n v="0"/>
  </r>
  <r>
    <n v="3712"/>
    <s v="Kyra"/>
    <s v="Ray"/>
    <d v="2019-04-28T00:00:00"/>
    <d v="2022-09-01T00:00:00"/>
    <n v="40"/>
    <s v="Attrition"/>
    <s v="Production Technician I"/>
    <s v="Christopher Robertson"/>
    <s v="kyra.ray@bilearner.com"/>
    <s v="MSC"/>
    <s v="Future Start"/>
    <s v="Part-Time"/>
    <x v="1"/>
    <x v="0"/>
    <x v="2"/>
    <s v="Year color woman become year scene very."/>
    <s v="Production"/>
    <s v="Field Operations"/>
    <d v="1956-04-03T00:00:00"/>
    <n v="69.713888888888889"/>
    <x v="1"/>
    <s v="MA"/>
    <s v="Technician"/>
    <x v="1"/>
    <n v="33658"/>
    <s v="Asian"/>
    <s v="Married"/>
    <x v="2"/>
    <n v="5"/>
    <n v="0"/>
  </r>
  <r>
    <n v="3716"/>
    <s v="Chaim"/>
    <s v="Chase"/>
    <d v="2022-07-31T00:00:00"/>
    <d v="2023-02-18T00:00:00"/>
    <n v="6"/>
    <s v="Attrition"/>
    <s v="Production Technician II"/>
    <s v="David Goodman"/>
    <s v="chaim.chase@bilearner.com"/>
    <s v="SVG"/>
    <s v="Voluntarily Terminated"/>
    <s v="Full-Time"/>
    <x v="2"/>
    <x v="1"/>
    <x v="3"/>
    <s v="Walk call activity onto seven about."/>
    <s v="Production"/>
    <s v="General - Con"/>
    <d v="1993-06-27T00:00:00"/>
    <n v="32.480555555555554"/>
    <x v="4"/>
    <s v="MA"/>
    <s v="Laborer"/>
    <x v="0"/>
    <n v="5569"/>
    <s v="Black"/>
    <s v="Married"/>
    <x v="1"/>
    <n v="1"/>
    <n v="0"/>
  </r>
  <r>
    <n v="3718"/>
    <s v="Dalton"/>
    <s v="Frazier"/>
    <d v="2021-05-25T00:00:00"/>
    <d v="2021-10-22T00:00:00"/>
    <n v="4"/>
    <s v="Attrition"/>
    <s v="Production Technician II"/>
    <s v="Claudia White"/>
    <s v="dalton.frazier@bilearner.com"/>
    <s v="MSC"/>
    <s v="Voluntarily Terminated"/>
    <s v="Contract"/>
    <x v="1"/>
    <x v="0"/>
    <x v="3"/>
    <s v="Save east phone arrive floor maybe."/>
    <s v="Production"/>
    <s v="Field Operations"/>
    <d v="1946-09-15T00:00:00"/>
    <n v="79.263888888888886"/>
    <x v="2"/>
    <s v="MA"/>
    <s v="Driver"/>
    <x v="0"/>
    <n v="52357"/>
    <s v="Other"/>
    <s v="Married"/>
    <x v="1"/>
    <n v="4"/>
    <n v="0"/>
  </r>
  <r>
    <n v="3720"/>
    <s v="Crystal"/>
    <s v="Brandt"/>
    <d v="2019-05-23T00:00:00"/>
    <d v="2020-09-12T00:00:00"/>
    <n v="15"/>
    <s v="Attrition"/>
    <s v="Production Technician II"/>
    <s v="Andrew Schneider"/>
    <s v="crystal.brandt@bilearner.com"/>
    <s v="PYZ"/>
    <s v="Active"/>
    <s v="Part-Time"/>
    <x v="0"/>
    <x v="1"/>
    <x v="1"/>
    <s v="Young risk quality natural foreign claim."/>
    <s v="Production"/>
    <s v="Field Operations"/>
    <d v="1958-12-18T00:00:00"/>
    <n v="67.00555555555556"/>
    <x v="1"/>
    <s v="MA"/>
    <s v="Laborer"/>
    <x v="0"/>
    <n v="31486"/>
    <s v="White"/>
    <s v="Single"/>
    <x v="1"/>
    <n v="3"/>
    <n v="0"/>
  </r>
  <r>
    <n v="3721"/>
    <s v="Johnny"/>
    <s v="Goodman"/>
    <d v="2020-02-12T00:00:00"/>
    <d v="2020-04-07T00:00:00"/>
    <n v="1"/>
    <s v="Attrition"/>
    <s v="Production Technician I"/>
    <s v="Loretta Gonzalez"/>
    <s v="johnny.goodman@bilearner.com"/>
    <s v="NEL"/>
    <s v="Active"/>
    <s v="Full-Time"/>
    <x v="0"/>
    <x v="1"/>
    <x v="1"/>
    <s v="Recent agent choose dark hard eye."/>
    <s v="Production"/>
    <s v="Fielders"/>
    <d v="1960-03-24T00:00:00"/>
    <n v="65.738888888888894"/>
    <x v="1"/>
    <s v="MA"/>
    <s v="Engineer"/>
    <x v="1"/>
    <n v="24794"/>
    <s v="Black"/>
    <s v="Widowed"/>
    <x v="1"/>
    <n v="2"/>
    <n v="0"/>
  </r>
  <r>
    <n v="3722"/>
    <s v="Nehemiah"/>
    <s v="Hancock"/>
    <d v="2020-02-16T00:00:00"/>
    <d v="2022-01-09T00:00:00"/>
    <n v="22"/>
    <s v="Attrition"/>
    <s v="Production Technician I"/>
    <s v="Alice Key"/>
    <s v="nehemiah.hancock@bilearner.com"/>
    <s v="PL"/>
    <s v="Voluntarily Terminated"/>
    <s v="Part-Time"/>
    <x v="0"/>
    <x v="1"/>
    <x v="0"/>
    <s v="Fast glass machine compare after check."/>
    <s v="Production"/>
    <s v="Field Operations"/>
    <d v="1947-08-31T00:00:00"/>
    <n v="78.305555555555557"/>
    <x v="2"/>
    <s v="MA"/>
    <s v="Laborer"/>
    <x v="1"/>
    <n v="80316"/>
    <s v="White"/>
    <s v="Married"/>
    <x v="1"/>
    <n v="2"/>
    <n v="0"/>
  </r>
  <r>
    <n v="3723"/>
    <s v="Elliana"/>
    <s v="Villanueva"/>
    <d v="2022-04-29T00:00:00"/>
    <d v="2022-07-16T00:00:00"/>
    <n v="2"/>
    <s v="Attrition"/>
    <s v="Production Technician I"/>
    <s v="Ryan Downs"/>
    <s v="elliana.villanueva@bilearner.com"/>
    <s v="BPC"/>
    <s v="Voluntarily Terminated"/>
    <s v="Full-Time"/>
    <x v="2"/>
    <x v="0"/>
    <x v="2"/>
    <s v="Everyone chair white situation result."/>
    <s v="Production"/>
    <s v="Wireline Construction"/>
    <d v="1972-08-30T00:00:00"/>
    <n v="53.305555555555557"/>
    <x v="5"/>
    <s v="MA"/>
    <s v="Laborer"/>
    <x v="1"/>
    <n v="46742"/>
    <s v="Asian"/>
    <s v="Married"/>
    <x v="1"/>
    <n v="3"/>
    <n v="0"/>
  </r>
  <r>
    <n v="3724"/>
    <s v="Essence"/>
    <s v="Schwartz"/>
    <d v="2019-10-10T00:00:00"/>
    <d v="2021-10-30T00:00:00"/>
    <n v="24"/>
    <s v="Attrition"/>
    <s v="Production Technician I"/>
    <s v="Alyssa Johnson"/>
    <s v="essence.schwartz@bilearner.com"/>
    <s v="CCDR"/>
    <s v="Voluntarily Terminated"/>
    <s v="Part-Time"/>
    <x v="1"/>
    <x v="0"/>
    <x v="2"/>
    <s v="Board star job song. Hundred believe heavy."/>
    <s v="Production"/>
    <s v="Field Operations"/>
    <d v="1969-11-25T00:00:00"/>
    <n v="56.069444444444443"/>
    <x v="5"/>
    <s v="MA"/>
    <s v="Laborer"/>
    <x v="1"/>
    <n v="30194"/>
    <s v="Asian"/>
    <s v="Divorced"/>
    <x v="1"/>
    <n v="4"/>
    <n v="0"/>
  </r>
  <r>
    <n v="3725"/>
    <s v="Ryker"/>
    <s v="Cox"/>
    <d v="2019-04-07T00:00:00"/>
    <d v="2023-07-09T00:00:00"/>
    <n v="51"/>
    <s v="Attrition"/>
    <s v="Production Technician I"/>
    <s v="Stephanie Patterson"/>
    <s v="ryker.cox@bilearner.com"/>
    <s v="SVG"/>
    <s v="Active"/>
    <s v="Contract"/>
    <x v="0"/>
    <x v="2"/>
    <x v="3"/>
    <s v="Child write help growth home."/>
    <s v="Production"/>
    <s v="Aerial"/>
    <d v="1955-08-21T00:00:00"/>
    <n v="70.330555555555549"/>
    <x v="2"/>
    <s v="MA"/>
    <s v="Lineman"/>
    <x v="1"/>
    <n v="36808"/>
    <s v="Asian"/>
    <s v="Widowed"/>
    <x v="1"/>
    <n v="1"/>
    <n v="0"/>
  </r>
  <r>
    <n v="3726"/>
    <s v="Averi"/>
    <s v="Stevenson"/>
    <d v="2020-07-13T00:00:00"/>
    <d v="2021-09-18T00:00:00"/>
    <n v="14"/>
    <s v="Attrition"/>
    <s v="Production Technician I"/>
    <s v="Sandra Richardson"/>
    <s v="averi.stevenson@bilearner.com"/>
    <s v="EW"/>
    <s v="Active"/>
    <s v="Contract"/>
    <x v="2"/>
    <x v="1"/>
    <x v="3"/>
    <s v="Great like sea behind stock drop debate such."/>
    <s v="Production"/>
    <s v="General - Con"/>
    <d v="1995-07-25T00:00:00"/>
    <n v="30.402777777777779"/>
    <x v="4"/>
    <s v="MA"/>
    <s v="Lineman"/>
    <x v="0"/>
    <n v="36688"/>
    <s v="Other"/>
    <s v="Married"/>
    <x v="1"/>
    <n v="4"/>
    <n v="0"/>
  </r>
  <r>
    <n v="3729"/>
    <s v="Heaven"/>
    <s v="Walls"/>
    <d v="2022-12-08T00:00:00"/>
    <d v="2023-07-04T00:00:00"/>
    <n v="6"/>
    <s v="Attrition"/>
    <s v="Production Technician I"/>
    <s v="Natasha Spears"/>
    <s v="heaven.walls@bilearner.com"/>
    <s v="BPC"/>
    <s v="Active"/>
    <s v="Contract"/>
    <x v="0"/>
    <x v="2"/>
    <x v="3"/>
    <s v="Until reason late off training situation."/>
    <s v="Production"/>
    <s v="Wireline Construction"/>
    <d v="1943-01-01T00:00:00"/>
    <n v="82.969444444444449"/>
    <x v="0"/>
    <s v="MA"/>
    <s v="Supervisor"/>
    <x v="1"/>
    <n v="69873"/>
    <s v="Other"/>
    <s v="Divorced"/>
    <x v="1"/>
    <n v="3"/>
    <n v="0"/>
  </r>
  <r>
    <n v="3731"/>
    <s v="Maximus"/>
    <s v="Fields"/>
    <d v="2020-02-28T00:00:00"/>
    <d v="2022-12-14T00:00:00"/>
    <n v="33"/>
    <s v="Attrition"/>
    <s v="Production Technician I"/>
    <s v="Kimberly Phelps"/>
    <s v="maximus.fields@bilearner.com"/>
    <s v="EW"/>
    <s v="Active"/>
    <s v="Part-Time"/>
    <x v="0"/>
    <x v="2"/>
    <x v="2"/>
    <s v="Along black change charge particular conference."/>
    <s v="Production"/>
    <s v="Field Operations"/>
    <d v="1998-07-04T00:00:00"/>
    <n v="27.461111111111112"/>
    <x v="6"/>
    <s v="MA"/>
    <s v="Engineer"/>
    <x v="1"/>
    <n v="73555"/>
    <s v="Hispanic"/>
    <s v="Single"/>
    <x v="1"/>
    <n v="3"/>
    <n v="0"/>
  </r>
  <r>
    <n v="3733"/>
    <s v="Halle"/>
    <s v="Boyd"/>
    <d v="2020-04-20T00:00:00"/>
    <d v="2022-07-23T00:00:00"/>
    <n v="27"/>
    <s v="Attrition"/>
    <s v="Production Technician I"/>
    <s v="Deborah Stevens"/>
    <s v="halle.boyd@bilearner.com"/>
    <s v="NEL"/>
    <s v="Future Start"/>
    <s v="Contract"/>
    <x v="1"/>
    <x v="2"/>
    <x v="2"/>
    <s v="Half glass sport. Oil arm middle play lose such."/>
    <s v="Production"/>
    <s v="Field Operations"/>
    <d v="1994-10-15T00:00:00"/>
    <n v="31.180555555555557"/>
    <x v="4"/>
    <s v="MA"/>
    <s v="Driver"/>
    <x v="0"/>
    <n v="2035"/>
    <s v="Hispanic"/>
    <s v="Single"/>
    <x v="1"/>
    <n v="3"/>
    <n v="0"/>
  </r>
  <r>
    <n v="3736"/>
    <s v="Carsen"/>
    <s v="Wheeler"/>
    <d v="2020-10-18T00:00:00"/>
    <d v="2023-03-22T00:00:00"/>
    <n v="29"/>
    <s v="Attrition"/>
    <s v="Production Technician I"/>
    <s v="Kimberly Soto"/>
    <s v="carsen.wheeler@bilearner.com"/>
    <s v="SVG"/>
    <s v="Active"/>
    <s v="Full-Time"/>
    <x v="2"/>
    <x v="2"/>
    <x v="1"/>
    <s v="Democrat home space past sense serious."/>
    <s v="Production"/>
    <s v="Wireline Construction"/>
    <d v="1976-07-02T00:00:00"/>
    <n v="49.466666666666669"/>
    <x v="3"/>
    <s v="MA"/>
    <s v="Laborer"/>
    <x v="1"/>
    <n v="95345"/>
    <s v="Other"/>
    <s v="Married"/>
    <x v="1"/>
    <n v="2"/>
    <n v="0"/>
  </r>
  <r>
    <n v="3738"/>
    <s v="Kaitlynn"/>
    <s v="Blair"/>
    <d v="2022-04-15T00:00:00"/>
    <d v="2023-01-09T00:00:00"/>
    <n v="8"/>
    <s v="Attrition"/>
    <s v="Production Technician II"/>
    <s v="Steven Carter"/>
    <s v="kaitlynn.blair@bilearner.com"/>
    <s v="SVG"/>
    <s v="Voluntarily Terminated"/>
    <s v="Full-Time"/>
    <x v="2"/>
    <x v="0"/>
    <x v="0"/>
    <s v="Partner perhaps they rock."/>
    <s v="Production"/>
    <s v="General - Con"/>
    <d v="2000-09-03T00:00:00"/>
    <n v="25.297222222222221"/>
    <x v="6"/>
    <s v="MA"/>
    <s v="Lineman"/>
    <x v="0"/>
    <n v="21015"/>
    <s v="Hispanic"/>
    <s v="Widowed"/>
    <x v="1"/>
    <n v="3"/>
    <n v="0"/>
  </r>
  <r>
    <n v="3739"/>
    <s v="Amir"/>
    <s v="Melendez"/>
    <d v="2018-08-24T00:00:00"/>
    <d v="2021-03-22T00:00:00"/>
    <n v="30"/>
    <s v="Attrition"/>
    <s v="Production Technician II"/>
    <s v="Rachel Pham"/>
    <s v="amir.melendez@bilearner.com"/>
    <s v="EW"/>
    <s v="Voluntarily Terminated"/>
    <s v="Full-Time"/>
    <x v="0"/>
    <x v="0"/>
    <x v="3"/>
    <s v="Themselves specific seem want seek hospital."/>
    <s v="Production"/>
    <s v="Field Operations"/>
    <d v="1951-03-09T00:00:00"/>
    <n v="74.780555555555551"/>
    <x v="2"/>
    <s v="MA"/>
    <s v="Tower Hand"/>
    <x v="0"/>
    <n v="80870"/>
    <s v="Asian"/>
    <s v="Divorced"/>
    <x v="1"/>
    <n v="3"/>
    <n v="0"/>
  </r>
  <r>
    <n v="3740"/>
    <s v="Monique"/>
    <s v="Buckley"/>
    <d v="2022-10-15T00:00:00"/>
    <d v="2023-02-17T00:00:00"/>
    <n v="4"/>
    <s v="Attrition"/>
    <s v="Production Technician II"/>
    <s v="Christopher Cunningham"/>
    <s v="monique.buckley@bilearner.com"/>
    <s v="MSC"/>
    <s v="Voluntarily Terminated"/>
    <s v="Full-Time"/>
    <x v="1"/>
    <x v="2"/>
    <x v="3"/>
    <s v="Final like human late job."/>
    <s v="Production"/>
    <s v="People Services"/>
    <d v="2001-05-24T00:00:00"/>
    <n v="24.572222222222223"/>
    <x v="6"/>
    <s v="MA"/>
    <s v="Intern"/>
    <x v="0"/>
    <n v="12265"/>
    <s v="Other"/>
    <s v="Single"/>
    <x v="1"/>
    <n v="4"/>
    <n v="0"/>
  </r>
  <r>
    <n v="3741"/>
    <s v="Clark"/>
    <s v="Blanchard"/>
    <d v="2023-02-27T00:00:00"/>
    <d v="2023-03-28T00:00:00"/>
    <n v="0"/>
    <s v="Attrition"/>
    <s v="Production Technician II"/>
    <s v="Brittany Marshall"/>
    <s v="clark.blanchard@bilearner.com"/>
    <s v="TNS"/>
    <s v="Voluntarily Terminated"/>
    <s v="Full-Time"/>
    <x v="2"/>
    <x v="0"/>
    <x v="3"/>
    <s v="Board industry once tough investment age."/>
    <s v="Production"/>
    <s v="Field Operations"/>
    <d v="1948-09-14T00:00:00"/>
    <n v="77.266666666666666"/>
    <x v="2"/>
    <s v="MA"/>
    <s v="Engineer"/>
    <x v="0"/>
    <n v="47025"/>
    <s v="Hispanic"/>
    <s v="Widowed"/>
    <x v="1"/>
    <n v="1"/>
    <n v="0"/>
  </r>
  <r>
    <n v="3742"/>
    <s v="Gabriel"/>
    <s v="Pearson"/>
    <d v="2021-09-22T00:00:00"/>
    <d v="2023-05-15T00:00:00"/>
    <n v="19"/>
    <s v="Attrition"/>
    <s v="Production Technician II"/>
    <s v="Ryan Anderson"/>
    <s v="gabriel.pearson@bilearner.com"/>
    <s v="PYZ"/>
    <s v="Active"/>
    <s v="Contract"/>
    <x v="2"/>
    <x v="0"/>
    <x v="1"/>
    <s v="Wait small thing staff."/>
    <s v="Production"/>
    <s v="Field Operations"/>
    <d v="1981-09-12T00:00:00"/>
    <n v="44.272222222222226"/>
    <x v="3"/>
    <s v="MA"/>
    <s v="Manager"/>
    <x v="0"/>
    <n v="81011"/>
    <s v="Asian"/>
    <s v="Married"/>
    <x v="1"/>
    <n v="2"/>
    <n v="0"/>
  </r>
  <r>
    <n v="3745"/>
    <s v="Jordan"/>
    <s v="Davis"/>
    <d v="2019-05-31T00:00:00"/>
    <d v="2020-10-06T00:00:00"/>
    <n v="16"/>
    <s v="Attrition"/>
    <s v="Production Technician I"/>
    <s v="Sarah Cross"/>
    <s v="jordan.davis@bilearner.com"/>
    <s v="PL"/>
    <s v="Voluntarily Terminated"/>
    <s v="Full-Time"/>
    <x v="1"/>
    <x v="1"/>
    <x v="0"/>
    <s v="So give cause soldier."/>
    <s v="Production"/>
    <s v="General - Con"/>
    <d v="1978-07-20T00:00:00"/>
    <n v="47.416666666666664"/>
    <x v="3"/>
    <s v="MA"/>
    <s v="Technician"/>
    <x v="1"/>
    <n v="8286"/>
    <s v="Asian"/>
    <s v="Single"/>
    <x v="1"/>
    <n v="4"/>
    <n v="0"/>
  </r>
  <r>
    <n v="3747"/>
    <s v="Gabriel"/>
    <s v="Kirk"/>
    <d v="2021-09-09T00:00:00"/>
    <d v="2023-02-10T00:00:00"/>
    <n v="17"/>
    <s v="Attrition"/>
    <s v="Production Technician I"/>
    <s v="Chelsea Bright"/>
    <s v="gabriel.kirk@bilearner.com"/>
    <s v="CCDR"/>
    <s v="Voluntarily Terminated"/>
    <s v="Part-Time"/>
    <x v="1"/>
    <x v="0"/>
    <x v="2"/>
    <s v="Soon glass reveal Republican could."/>
    <s v="Production"/>
    <s v="Technology / It"/>
    <d v="1944-02-17T00:00:00"/>
    <n v="81.841666666666669"/>
    <x v="0"/>
    <s v="MA"/>
    <s v="Technician"/>
    <x v="1"/>
    <n v="56563"/>
    <s v="Black"/>
    <s v="Widowed"/>
    <x v="1"/>
    <n v="2"/>
    <n v="0"/>
  </r>
  <r>
    <n v="3753"/>
    <s v="George"/>
    <s v="Villegas"/>
    <d v="2019-03-05T00:00:00"/>
    <d v="2020-12-10T00:00:00"/>
    <n v="21"/>
    <s v="Attrition"/>
    <s v="Production Technician I"/>
    <s v="Laura Mcpherson"/>
    <s v="george.villegas@bilearner.com"/>
    <s v="WBL"/>
    <s v="Active"/>
    <s v="Part-Time"/>
    <x v="0"/>
    <x v="2"/>
    <x v="0"/>
    <s v="Truth resource more week hope generation."/>
    <s v="Production"/>
    <s v="Project Management - Eng"/>
    <d v="1959-09-29T00:00:00"/>
    <n v="66.224999999999994"/>
    <x v="1"/>
    <s v="MA"/>
    <s v="Planner"/>
    <x v="1"/>
    <n v="37926"/>
    <s v="White"/>
    <s v="Single"/>
    <x v="1"/>
    <n v="4"/>
    <n v="0"/>
  </r>
  <r>
    <n v="3754"/>
    <s v="Arielle"/>
    <s v="Potts"/>
    <d v="2020-06-02T00:00:00"/>
    <d v="2022-01-25T00:00:00"/>
    <n v="19"/>
    <s v="Attrition"/>
    <s v="Production Technician I"/>
    <s v="Sarah Morgan"/>
    <s v="arielle.potts@bilearner.com"/>
    <s v="NEL"/>
    <s v="Active"/>
    <s v="Full-Time"/>
    <x v="1"/>
    <x v="1"/>
    <x v="3"/>
    <s v="Stage necessary although they."/>
    <s v="Production"/>
    <s v="Project Management - Con"/>
    <d v="1978-05-31T00:00:00"/>
    <n v="47.555555555555557"/>
    <x v="3"/>
    <s v="MA"/>
    <s v="Engineer"/>
    <x v="1"/>
    <n v="76770"/>
    <s v="Black"/>
    <s v="Married"/>
    <x v="1"/>
    <n v="1"/>
    <n v="0"/>
  </r>
  <r>
    <n v="3755"/>
    <s v="Maxwell"/>
    <s v="Howell"/>
    <d v="2020-11-26T00:00:00"/>
    <d v="2023-02-17T00:00:00"/>
    <n v="26"/>
    <s v="Attrition"/>
    <s v="Production Technician I"/>
    <s v="Emily Church"/>
    <s v="maxwell.howell@bilearner.com"/>
    <s v="PL"/>
    <s v="Future Start"/>
    <s v="Full-Time"/>
    <x v="1"/>
    <x v="1"/>
    <x v="1"/>
    <s v="Scientist heart others employee church century."/>
    <s v="Production"/>
    <s v="Executive"/>
    <d v="2001-04-21T00:00:00"/>
    <n v="24.663888888888888"/>
    <x v="6"/>
    <s v="MA"/>
    <s v="Manager"/>
    <x v="0"/>
    <n v="72484"/>
    <s v="Black"/>
    <s v="Married"/>
    <x v="1"/>
    <n v="4"/>
    <n v="0"/>
  </r>
  <r>
    <n v="3757"/>
    <s v="Salvatore"/>
    <s v="Noble"/>
    <d v="2022-10-17T00:00:00"/>
    <d v="2023-03-26T00:00:00"/>
    <n v="5"/>
    <s v="Attrition"/>
    <s v="Production Technician I"/>
    <s v="Debra Yang"/>
    <s v="salvatore.noble@bilearner.com"/>
    <s v="CCDR"/>
    <s v="Future Start"/>
    <s v="Full-Time"/>
    <x v="0"/>
    <x v="2"/>
    <x v="0"/>
    <s v="Marriage sound myself others well morning wrong."/>
    <s v="Production"/>
    <s v="Aerial"/>
    <d v="1993-10-28T00:00:00"/>
    <n v="32.144444444444446"/>
    <x v="4"/>
    <s v="MA"/>
    <s v="Lineman"/>
    <x v="1"/>
    <n v="7481"/>
    <s v="Asian"/>
    <s v="Single"/>
    <x v="1"/>
    <n v="2"/>
    <n v="0"/>
  </r>
  <r>
    <n v="3758"/>
    <s v="Heath"/>
    <s v="Hodges"/>
    <d v="2022-11-16T00:00:00"/>
    <d v="2023-06-24T00:00:00"/>
    <n v="7"/>
    <s v="Attrition"/>
    <s v="Production Technician I"/>
    <s v="Alejandro Palmer"/>
    <s v="heath.hodges@bilearner.com"/>
    <s v="SVG"/>
    <s v="Voluntarily Terminated"/>
    <s v="Contract"/>
    <x v="2"/>
    <x v="0"/>
    <x v="2"/>
    <s v="Lawyer miss meet across agent."/>
    <s v="Production"/>
    <s v="Engineers"/>
    <d v="1946-12-20T00:00:00"/>
    <n v="79"/>
    <x v="2"/>
    <s v="MA"/>
    <s v="Engineer"/>
    <x v="1"/>
    <n v="76897"/>
    <s v="Other"/>
    <s v="Divorced"/>
    <x v="1"/>
    <n v="3"/>
    <n v="0"/>
  </r>
  <r>
    <n v="3759"/>
    <s v="Gabriella"/>
    <s v="Warner"/>
    <d v="2022-05-01T00:00:00"/>
    <d v="2022-09-25T00:00:00"/>
    <n v="4"/>
    <s v="Attrition"/>
    <s v="Production Technician I"/>
    <s v="Emily Pugh"/>
    <s v="gabriella.warner@bilearner.com"/>
    <s v="EW"/>
    <s v="Active"/>
    <s v="Contract"/>
    <x v="0"/>
    <x v="1"/>
    <x v="2"/>
    <s v="Authority different including gun production."/>
    <s v="Production"/>
    <s v="Yard (Material Handling)"/>
    <d v="1958-10-21T00:00:00"/>
    <n v="67.163888888888891"/>
    <x v="1"/>
    <s v="MA"/>
    <s v="Laborer"/>
    <x v="1"/>
    <n v="47326"/>
    <s v="Black"/>
    <s v="Married"/>
    <x v="1"/>
    <n v="1"/>
    <n v="0"/>
  </r>
  <r>
    <n v="3761"/>
    <s v="Hazel"/>
    <s v="Vincent"/>
    <d v="2023-06-22T00:00:00"/>
    <d v="2023-07-10T00:00:00"/>
    <n v="0"/>
    <s v="Attrition"/>
    <s v="Production Technician II"/>
    <s v="Melissa Conrad"/>
    <s v="hazel.vincent@bilearner.com"/>
    <s v="CCDR"/>
    <s v="Active"/>
    <s v="Contract"/>
    <x v="2"/>
    <x v="1"/>
    <x v="0"/>
    <s v="Item born upon blue."/>
    <s v="Production"/>
    <s v="General - Sga"/>
    <d v="1987-11-23T00:00:00"/>
    <n v="38.075000000000003"/>
    <x v="4"/>
    <s v="MA"/>
    <s v="Assistant"/>
    <x v="0"/>
    <n v="75880"/>
    <s v="Black"/>
    <s v="Married"/>
    <x v="1"/>
    <n v="1"/>
    <n v="0"/>
  </r>
  <r>
    <n v="3763"/>
    <s v="Giancarlo"/>
    <s v="Cross"/>
    <d v="2023-01-12T00:00:00"/>
    <d v="2023-02-06T00:00:00"/>
    <n v="0"/>
    <s v="Attrition"/>
    <s v="Production Technician II"/>
    <s v="Randall Williams"/>
    <s v="giancarlo.cross@bilearner.com"/>
    <s v="EW"/>
    <s v="Voluntarily Terminated"/>
    <s v="Full-Time"/>
    <x v="0"/>
    <x v="1"/>
    <x v="0"/>
    <s v="They four last represent spend bit."/>
    <s v="Production"/>
    <s v="Finance &amp; Accounting"/>
    <d v="1950-06-25T00:00:00"/>
    <n v="75.486111111111114"/>
    <x v="2"/>
    <s v="MA"/>
    <s v="Clerk"/>
    <x v="0"/>
    <n v="40231"/>
    <s v="White"/>
    <s v="Widowed"/>
    <x v="1"/>
    <n v="3"/>
    <n v="0"/>
  </r>
  <r>
    <n v="3766"/>
    <s v="Elisa"/>
    <s v="Henry"/>
    <d v="2019-02-02T00:00:00"/>
    <d v="2023-02-03T00:00:00"/>
    <n v="48"/>
    <s v="Attrition"/>
    <s v="Production Technician II"/>
    <s v="Taylor Morris"/>
    <s v="elisa.henry@bilearner.com"/>
    <s v="PYZ"/>
    <s v="Active"/>
    <s v="Part-Time"/>
    <x v="2"/>
    <x v="2"/>
    <x v="1"/>
    <s v="Common no sure wonder up although."/>
    <s v="Production"/>
    <s v="Yard (Material Handling)"/>
    <d v="1943-03-10T00:00:00"/>
    <n v="82.777777777777771"/>
    <x v="0"/>
    <s v="MA"/>
    <s v="Manager"/>
    <x v="0"/>
    <n v="10110"/>
    <s v="Black"/>
    <s v="Widowed"/>
    <x v="1"/>
    <n v="3"/>
    <n v="0"/>
  </r>
  <r>
    <n v="3767"/>
    <s v="Kale"/>
    <s v="Fischer"/>
    <d v="2021-08-26T00:00:00"/>
    <d v="2022-09-05T00:00:00"/>
    <n v="12"/>
    <s v="Attrition"/>
    <s v="Production Technician I"/>
    <s v="Zachary Nelson"/>
    <s v="kale.fischer@bilearner.com"/>
    <s v="TNS"/>
    <s v="Voluntarily Terminated"/>
    <s v="Full-Time"/>
    <x v="0"/>
    <x v="2"/>
    <x v="2"/>
    <s v="Actually on Democrat down live base should."/>
    <s v="Production"/>
    <s v="General - Con"/>
    <d v="1993-03-07T00:00:00"/>
    <n v="32.786111111111111"/>
    <x v="4"/>
    <s v="MA"/>
    <s v="Laborer"/>
    <x v="0"/>
    <n v="46087"/>
    <s v="Black"/>
    <s v="Divorced"/>
    <x v="1"/>
    <n v="2"/>
    <n v="0"/>
  </r>
  <r>
    <n v="3770"/>
    <s v="Nayeli"/>
    <s v="Hood"/>
    <d v="2022-01-13T00:00:00"/>
    <d v="2023-04-11T00:00:00"/>
    <n v="14"/>
    <s v="Attrition"/>
    <s v="Production Technician I"/>
    <s v="Rachel Jones"/>
    <s v="nayeli.hood@bilearner.com"/>
    <s v="PL"/>
    <s v="Voluntarily Terminated"/>
    <s v="Contract"/>
    <x v="0"/>
    <x v="0"/>
    <x v="0"/>
    <s v="Land physical tax."/>
    <s v="Production"/>
    <s v="Aerial"/>
    <d v="1995-01-26T00:00:00"/>
    <n v="30.9"/>
    <x v="4"/>
    <s v="MA"/>
    <s v="Lineman"/>
    <x v="1"/>
    <n v="21100"/>
    <s v="Asian"/>
    <s v="Married"/>
    <x v="1"/>
    <n v="3"/>
    <n v="0"/>
  </r>
  <r>
    <n v="3771"/>
    <s v="Marilyn"/>
    <s v="Smith"/>
    <d v="2021-01-24T00:00:00"/>
    <d v="2023-05-07T00:00:00"/>
    <n v="27"/>
    <s v="Attrition"/>
    <s v="Production Technician I"/>
    <s v="Kathryn Jones"/>
    <s v="marilyn.smith@bilearner.com"/>
    <s v="NEL"/>
    <s v="Voluntarily Terminated"/>
    <s v="Part-Time"/>
    <x v="0"/>
    <x v="0"/>
    <x v="2"/>
    <s v="Catch issue water night recognize mention."/>
    <s v="Production"/>
    <s v="General - Con"/>
    <d v="1981-09-20T00:00:00"/>
    <n v="44.25"/>
    <x v="3"/>
    <s v="MA"/>
    <s v="Foreman"/>
    <x v="1"/>
    <n v="65845"/>
    <s v="Asian"/>
    <s v="Married"/>
    <x v="1"/>
    <n v="3"/>
    <n v="0"/>
  </r>
  <r>
    <n v="3772"/>
    <s v="Zoie"/>
    <s v="Rowland"/>
    <d v="2022-02-08T00:00:00"/>
    <d v="2022-07-22T00:00:00"/>
    <n v="5"/>
    <s v="Attrition"/>
    <s v="Production Technician I"/>
    <s v="Mrs. Rachel Henry"/>
    <s v="zoie.rowland@bilearner.com"/>
    <s v="MSC"/>
    <s v="Active"/>
    <s v="Full-Time"/>
    <x v="2"/>
    <x v="0"/>
    <x v="2"/>
    <s v="Side most force better region operation language."/>
    <s v="Production"/>
    <s v="Engineers"/>
    <d v="1966-02-05T00:00:00"/>
    <n v="59.875"/>
    <x v="5"/>
    <s v="MA"/>
    <s v="Engineer"/>
    <x v="0"/>
    <n v="58535"/>
    <s v="Asian"/>
    <s v="Divorced"/>
    <x v="1"/>
    <n v="3"/>
    <n v="0"/>
  </r>
  <r>
    <n v="3773"/>
    <s v="Ann"/>
    <s v="Nguyen"/>
    <d v="2020-10-11T00:00:00"/>
    <d v="2022-02-26T00:00:00"/>
    <n v="16"/>
    <s v="Attrition"/>
    <s v="Production Technician I"/>
    <s v="Laura Hernandez"/>
    <s v="ann.nguyen@bilearner.com"/>
    <s v="EW"/>
    <s v="Voluntarily Terminated"/>
    <s v="Part-Time"/>
    <x v="2"/>
    <x v="0"/>
    <x v="2"/>
    <s v="Building possible too process do."/>
    <s v="Production"/>
    <s v="Engineers"/>
    <d v="1972-05-16T00:00:00"/>
    <n v="53.594444444444441"/>
    <x v="5"/>
    <s v="MA"/>
    <s v="Engineer"/>
    <x v="0"/>
    <n v="3994"/>
    <s v="Hispanic"/>
    <s v="Divorced"/>
    <x v="1"/>
    <n v="3"/>
    <n v="0"/>
  </r>
  <r>
    <n v="3774"/>
    <s v="Ramiro"/>
    <s v="Savage"/>
    <d v="2019-06-20T00:00:00"/>
    <d v="2021-10-13T00:00:00"/>
    <n v="27"/>
    <s v="Attrition"/>
    <s v="Production Technician I"/>
    <s v="Justin Stanley"/>
    <s v="ramiro.savage@bilearner.com"/>
    <s v="CCDR"/>
    <s v="Active"/>
    <s v="Part-Time"/>
    <x v="0"/>
    <x v="1"/>
    <x v="0"/>
    <s v="Success realize political move adult new."/>
    <s v="Production"/>
    <s v="Engineers"/>
    <d v="1998-04-06T00:00:00"/>
    <n v="27.705555555555556"/>
    <x v="6"/>
    <s v="MA"/>
    <s v="Engineer"/>
    <x v="1"/>
    <n v="32544"/>
    <s v="Black"/>
    <s v="Single"/>
    <x v="1"/>
    <n v="3"/>
    <n v="0"/>
  </r>
  <r>
    <n v="3775"/>
    <s v="Karma"/>
    <s v="Koch"/>
    <d v="2021-07-13T00:00:00"/>
    <d v="2022-11-26T00:00:00"/>
    <n v="16"/>
    <s v="Attrition"/>
    <s v="Production Technician I"/>
    <s v="Amy Ross"/>
    <s v="karma.koch@bilearner.com"/>
    <s v="BPC"/>
    <s v="Active"/>
    <s v="Contract"/>
    <x v="0"/>
    <x v="2"/>
    <x v="1"/>
    <s v="Agency picture enjoy pattern since and piece."/>
    <s v="Production"/>
    <s v="Field Operations"/>
    <d v="1980-10-15T00:00:00"/>
    <n v="45.180555555555557"/>
    <x v="3"/>
    <s v="MA"/>
    <s v="Laborer"/>
    <x v="1"/>
    <n v="36153"/>
    <s v="Other"/>
    <s v="Widowed"/>
    <x v="1"/>
    <n v="3"/>
    <n v="0"/>
  </r>
  <r>
    <n v="3776"/>
    <s v="Jacqueline"/>
    <s v="Hendrix"/>
    <d v="2021-10-14T00:00:00"/>
    <d v="2021-10-30T00:00:00"/>
    <n v="0"/>
    <s v="Attrition"/>
    <s v="Production Technician I"/>
    <s v="Benjamin Yates"/>
    <s v="jacqueline.hendrix@bilearner.com"/>
    <s v="WBL"/>
    <s v="Active"/>
    <s v="Contract"/>
    <x v="2"/>
    <x v="1"/>
    <x v="1"/>
    <s v="Goal someone serious myself way probably."/>
    <s v="Production"/>
    <s v="General - Eng"/>
    <d v="1980-04-28T00:00:00"/>
    <n v="45.644444444444446"/>
    <x v="3"/>
    <s v="MA"/>
    <s v="Administrative"/>
    <x v="1"/>
    <n v="34262"/>
    <s v="Black"/>
    <s v="Married"/>
    <x v="1"/>
    <n v="3"/>
    <n v="0"/>
  </r>
  <r>
    <n v="3778"/>
    <s v="Semaj"/>
    <s v="Griffith"/>
    <d v="2023-04-02T00:00:00"/>
    <d v="2023-07-27T00:00:00"/>
    <n v="3"/>
    <s v="Attrition"/>
    <s v="Production Technician I"/>
    <s v="Frank Freeman"/>
    <s v="semaj.griffith@bilearner.com"/>
    <s v="SVG"/>
    <s v="Active"/>
    <s v="Full-Time"/>
    <x v="2"/>
    <x v="1"/>
    <x v="0"/>
    <s v="Similar computer less four."/>
    <s v="Production"/>
    <s v="Wireline Construction"/>
    <d v="1992-02-09T00:00:00"/>
    <n v="33.863888888888887"/>
    <x v="4"/>
    <s v="MA"/>
    <s v="Groundman"/>
    <x v="1"/>
    <n v="30753"/>
    <s v="Other"/>
    <s v="Married"/>
    <x v="1"/>
    <n v="3"/>
    <n v="0"/>
  </r>
  <r>
    <n v="3779"/>
    <s v="Damian"/>
    <s v="Burke"/>
    <d v="2022-10-19T00:00:00"/>
    <d v="2023-05-03T00:00:00"/>
    <n v="6"/>
    <s v="Attrition"/>
    <s v="Production Technician I"/>
    <s v="Regina Bryant MD"/>
    <s v="damian.burke@bilearner.com"/>
    <s v="PYZ"/>
    <s v="Future Start"/>
    <s v="Part-Time"/>
    <x v="0"/>
    <x v="0"/>
    <x v="3"/>
    <s v="About allow court us."/>
    <s v="Production"/>
    <s v="Shop (Fleet)"/>
    <d v="1963-04-28T00:00:00"/>
    <n v="62.644444444444446"/>
    <x v="1"/>
    <s v="MA"/>
    <s v="Technician"/>
    <x v="0"/>
    <n v="60533"/>
    <s v="Other"/>
    <s v="Divorced"/>
    <x v="1"/>
    <n v="3"/>
    <n v="0"/>
  </r>
  <r>
    <n v="3780"/>
    <s v="Jessie"/>
    <s v="Smith"/>
    <d v="2020-05-09T00:00:00"/>
    <d v="2021-09-14T00:00:00"/>
    <n v="16"/>
    <s v="Attrition"/>
    <s v="Production Technician I"/>
    <s v="Samantha Roberts"/>
    <s v="jessie.smith@bilearner.com"/>
    <s v="PL"/>
    <s v="Future Start"/>
    <s v="Part-Time"/>
    <x v="1"/>
    <x v="2"/>
    <x v="2"/>
    <s v="Everything look could economy PM fast."/>
    <s v="Production"/>
    <s v="General - Con"/>
    <d v="1945-11-16T00:00:00"/>
    <n v="80.094444444444449"/>
    <x v="0"/>
    <s v="MA"/>
    <s v="Technician"/>
    <x v="0"/>
    <n v="36882"/>
    <s v="Black"/>
    <s v="Widowed"/>
    <x v="1"/>
    <n v="3"/>
    <n v="0"/>
  </r>
  <r>
    <n v="3781"/>
    <s v="Hezekiah"/>
    <s v="Cummings"/>
    <d v="2019-08-18T00:00:00"/>
    <d v="2022-05-05T00:00:00"/>
    <n v="32"/>
    <s v="Attrition"/>
    <s v="Production Technician I"/>
    <s v="Daniel Peterson"/>
    <s v="hezekiah.cummings@bilearner.com"/>
    <s v="NEL"/>
    <s v="Future Start"/>
    <s v="Contract"/>
    <x v="0"/>
    <x v="1"/>
    <x v="0"/>
    <s v="Hot stay response fly himself accept."/>
    <s v="Production"/>
    <s v="General - Con"/>
    <d v="1960-01-23T00:00:00"/>
    <n v="65.908333333333331"/>
    <x v="1"/>
    <s v="MA"/>
    <s v="Laborer"/>
    <x v="1"/>
    <n v="62493"/>
    <s v="Black"/>
    <s v="Single"/>
    <x v="1"/>
    <n v="3"/>
    <n v="0"/>
  </r>
  <r>
    <n v="3782"/>
    <s v="Brody"/>
    <s v="House"/>
    <d v="2019-03-09T00:00:00"/>
    <d v="2020-05-02T00:00:00"/>
    <n v="13"/>
    <s v="Attrition"/>
    <s v="Production Technician I"/>
    <s v="Dr. Matthew Harrell"/>
    <s v="brody.house@bilearner.com"/>
    <s v="MSC"/>
    <s v="Voluntarily Terminated"/>
    <s v="Full-Time"/>
    <x v="0"/>
    <x v="0"/>
    <x v="2"/>
    <s v="Blood people direction all item."/>
    <s v="Production"/>
    <s v="Field Operations"/>
    <d v="1984-09-25T00:00:00"/>
    <n v="41.236111111111114"/>
    <x v="3"/>
    <s v="MA"/>
    <s v="Driver"/>
    <x v="1"/>
    <n v="92706"/>
    <s v="Asian"/>
    <s v="Widowed"/>
    <x v="1"/>
    <n v="3"/>
    <n v="0"/>
  </r>
  <r>
    <n v="3786"/>
    <s v="Kyleigh"/>
    <s v="Bauer"/>
    <d v="2021-06-22T00:00:00"/>
    <d v="2022-07-26T00:00:00"/>
    <n v="13"/>
    <s v="Attrition"/>
    <s v="Production Technician II"/>
    <s v="Paul Richards"/>
    <s v="kyleigh.bauer@bilearner.com"/>
    <s v="PYZ"/>
    <s v="Voluntarily Terminated"/>
    <s v="Full-Time"/>
    <x v="2"/>
    <x v="2"/>
    <x v="1"/>
    <s v="Cost high must body defense population."/>
    <s v="Production"/>
    <s v="Field Operations"/>
    <d v="1962-06-10T00:00:00"/>
    <n v="63.527777777777779"/>
    <x v="1"/>
    <s v="MA"/>
    <s v="Technician"/>
    <x v="0"/>
    <n v="65379"/>
    <s v="Black"/>
    <s v="Divorced"/>
    <x v="1"/>
    <n v="3"/>
    <n v="0"/>
  </r>
  <r>
    <n v="3787"/>
    <s v="Ramon"/>
    <s v="Schultz"/>
    <d v="2023-01-19T00:00:00"/>
    <d v="2023-06-20T00:00:00"/>
    <n v="4"/>
    <s v="Attrition"/>
    <s v="Production Technician II"/>
    <s v="Alexis Gutierrez"/>
    <s v="ramon.schultz@bilearner.com"/>
    <s v="SVG"/>
    <s v="Voluntarily Terminated"/>
    <s v="Full-Time"/>
    <x v="1"/>
    <x v="2"/>
    <x v="1"/>
    <s v="Peace anything sign third."/>
    <s v="Production"/>
    <s v="General - Sga"/>
    <d v="1972-08-29T00:00:00"/>
    <n v="53.30833333333333"/>
    <x v="5"/>
    <s v="MA"/>
    <s v="Supervisor"/>
    <x v="0"/>
    <n v="69445"/>
    <s v="White"/>
    <s v="Widowed"/>
    <x v="1"/>
    <n v="3"/>
    <n v="0"/>
  </r>
  <r>
    <n v="3788"/>
    <s v="Maxim"/>
    <s v="Houston"/>
    <d v="2023-05-17T00:00:00"/>
    <d v="2023-06-13T00:00:00"/>
    <n v="0"/>
    <s v="Attrition"/>
    <s v="Production Technician II"/>
    <s v="Michael Mcclure"/>
    <s v="maxim.houston@bilearner.com"/>
    <s v="TNS"/>
    <s v="Voluntarily Terminated"/>
    <s v="Part-Time"/>
    <x v="2"/>
    <x v="1"/>
    <x v="0"/>
    <s v="In read day your stay she."/>
    <s v="Production"/>
    <s v="Field Operations"/>
    <d v="1976-09-06T00:00:00"/>
    <n v="49.288888888888891"/>
    <x v="3"/>
    <s v="MA"/>
    <s v="Foreman"/>
    <x v="0"/>
    <n v="32440"/>
    <s v="Black"/>
    <s v="Married"/>
    <x v="1"/>
    <n v="3"/>
    <n v="0"/>
  </r>
  <r>
    <n v="3790"/>
    <s v="Frankie"/>
    <s v="Figueroa"/>
    <d v="2023-07-07T00:00:00"/>
    <d v="2023-07-11T00:00:00"/>
    <n v="0"/>
    <s v="Attrition"/>
    <s v="Production Technician II"/>
    <s v="Matthew Le"/>
    <s v="frankie.figueroa@bilearner.com"/>
    <s v="PYZ"/>
    <s v="Active"/>
    <s v="Full-Time"/>
    <x v="2"/>
    <x v="0"/>
    <x v="1"/>
    <s v="Simply Mrs moment seven feel time."/>
    <s v="Production"/>
    <s v="Yard (Material Handling)"/>
    <d v="1962-12-11T00:00:00"/>
    <n v="63.024999999999999"/>
    <x v="1"/>
    <s v="MA"/>
    <s v="Laborer"/>
    <x v="0"/>
    <n v="17247"/>
    <s v="Hispanic"/>
    <s v="Single"/>
    <x v="1"/>
    <n v="3"/>
    <n v="0"/>
  </r>
  <r>
    <n v="3792"/>
    <s v="Alexia"/>
    <s v="Pham"/>
    <d v="2019-05-23T00:00:00"/>
    <d v="2022-05-10T00:00:00"/>
    <n v="35"/>
    <s v="Attrition"/>
    <s v="Production Technician I"/>
    <s v="Angela Shaffer"/>
    <s v="alexia.pham@bilearner.com"/>
    <s v="NEL"/>
    <s v="Active"/>
    <s v="Part-Time"/>
    <x v="1"/>
    <x v="1"/>
    <x v="2"/>
    <s v="Analysis listen here fight."/>
    <s v="Production"/>
    <s v="Engineers"/>
    <d v="1998-06-08T00:00:00"/>
    <n v="27.533333333333335"/>
    <x v="6"/>
    <s v="MA"/>
    <s v="Engineer"/>
    <x v="1"/>
    <n v="50738"/>
    <s v="White"/>
    <s v="Married"/>
    <x v="1"/>
    <n v="3"/>
    <n v="0"/>
  </r>
  <r>
    <n v="3796"/>
    <s v="Jefferson"/>
    <s v="White"/>
    <d v="2019-04-17T00:00:00"/>
    <d v="2021-12-02T00:00:00"/>
    <n v="31"/>
    <s v="Attrition"/>
    <s v="Production Technician I"/>
    <s v="Connie Blackburn"/>
    <s v="jefferson.white@bilearner.com"/>
    <s v="SVG"/>
    <s v="Active"/>
    <s v="Contract"/>
    <x v="2"/>
    <x v="2"/>
    <x v="1"/>
    <s v="Better above culture throughout life me."/>
    <s v="Production"/>
    <s v="General - Con"/>
    <d v="1964-08-27T00:00:00"/>
    <n v="61.31388888888889"/>
    <x v="1"/>
    <s v="MA"/>
    <s v="Laborer"/>
    <x v="0"/>
    <n v="82019"/>
    <s v="Hispanic"/>
    <s v="Married"/>
    <x v="0"/>
    <n v="3"/>
    <n v="0"/>
  </r>
  <r>
    <n v="3798"/>
    <s v="Bryanna"/>
    <s v="Ibarra"/>
    <d v="2020-04-04T00:00:00"/>
    <d v="2023-07-04T00:00:00"/>
    <n v="38"/>
    <s v="Attrition"/>
    <s v="Production Technician I"/>
    <s v="Cheryl Martinez"/>
    <s v="bryanna.ibarra@bilearner.com"/>
    <s v="MSC"/>
    <s v="Active"/>
    <s v="Full-Time"/>
    <x v="1"/>
    <x v="1"/>
    <x v="3"/>
    <s v="Town impact science learn break talk."/>
    <s v="Production"/>
    <s v="General - Con"/>
    <d v="1961-12-21T00:00:00"/>
    <n v="63.99722222222222"/>
    <x v="1"/>
    <s v="MA"/>
    <s v="Lineman"/>
    <x v="1"/>
    <n v="36648"/>
    <s v="Other"/>
    <s v="Widowed"/>
    <x v="1"/>
    <n v="3"/>
    <n v="0"/>
  </r>
  <r>
    <n v="3803"/>
    <s v="Kai"/>
    <s v="Holt"/>
    <d v="2021-02-10T00:00:00"/>
    <d v="2022-01-01T00:00:00"/>
    <n v="10"/>
    <s v="Attrition"/>
    <s v="Production Technician I"/>
    <s v="Jason Haley"/>
    <s v="kai.holt@bilearner.com"/>
    <s v="PL"/>
    <s v="Future Start"/>
    <s v="Contract"/>
    <x v="0"/>
    <x v="1"/>
    <x v="1"/>
    <s v="Cup arm drug place level table staff."/>
    <s v="Production"/>
    <s v="Field Operations"/>
    <d v="1985-05-12T00:00:00"/>
    <n v="40.605555555555554"/>
    <x v="3"/>
    <s v="MA"/>
    <s v="Tower Hand"/>
    <x v="0"/>
    <n v="35618"/>
    <s v="Black"/>
    <s v="Single"/>
    <x v="1"/>
    <n v="3"/>
    <n v="0"/>
  </r>
  <r>
    <n v="3806"/>
    <s v="Isabella"/>
    <s v="Wilkins"/>
    <d v="2021-09-23T00:00:00"/>
    <d v="2023-07-01T00:00:00"/>
    <n v="21"/>
    <s v="Attrition"/>
    <s v="Production Technician I"/>
    <s v="Maria Obrien"/>
    <s v="isabella.wilkins@bilearner.com"/>
    <s v="SVG"/>
    <s v="Active"/>
    <s v="Contract"/>
    <x v="1"/>
    <x v="0"/>
    <x v="1"/>
    <s v="Everybody list to. Green best stock yes happen."/>
    <s v="Production"/>
    <s v="Field Operations"/>
    <d v="1974-09-01T00:00:00"/>
    <n v="51.302777777777777"/>
    <x v="5"/>
    <s v="MA"/>
    <s v="Groundman"/>
    <x v="1"/>
    <n v="31026"/>
    <s v="Other"/>
    <s v="Married"/>
    <x v="1"/>
    <n v="3"/>
    <n v="0"/>
  </r>
  <r>
    <n v="3807"/>
    <s v="Mayra"/>
    <s v="Moss"/>
    <d v="2021-09-15T00:00:00"/>
    <d v="2021-11-10T00:00:00"/>
    <n v="1"/>
    <s v="Attrition"/>
    <s v="Production Technician I"/>
    <s v="George Doyle"/>
    <s v="mayra.moss@bilearner.com"/>
    <s v="EW"/>
    <s v="Active"/>
    <s v="Contract"/>
    <x v="1"/>
    <x v="0"/>
    <x v="1"/>
    <s v="Family identify bar modern. Yeah article rest."/>
    <s v="Production"/>
    <s v="Project Management - Con"/>
    <d v="1964-05-16T00:00:00"/>
    <n v="61.594444444444441"/>
    <x v="1"/>
    <s v="MA"/>
    <s v="Manager"/>
    <x v="1"/>
    <n v="84074"/>
    <s v="Asian"/>
    <s v="Single"/>
    <x v="1"/>
    <n v="3"/>
    <n v="0"/>
  </r>
  <r>
    <n v="3808"/>
    <s v="Maria"/>
    <s v="Gonzalez"/>
    <d v="2019-04-27T00:00:00"/>
    <d v="2020-03-20T00:00:00"/>
    <n v="10"/>
    <s v="Attrition"/>
    <s v="IT Support"/>
    <s v="Jason Miller"/>
    <s v="maria.gonzalez@bilearner.com"/>
    <s v="PYZ"/>
    <s v="Active"/>
    <s v="Contract"/>
    <x v="0"/>
    <x v="1"/>
    <x v="1"/>
    <s v="Address control day. Election safe free capital."/>
    <s v="IT/IS"/>
    <s v="General - Sga"/>
    <d v="1948-01-16T00:00:00"/>
    <n v="77.927777777777777"/>
    <x v="2"/>
    <s v="MA"/>
    <s v="Administrator"/>
    <x v="0"/>
    <n v="2472"/>
    <s v="White"/>
    <s v="Widowed"/>
    <x v="1"/>
    <n v="3"/>
    <n v="0"/>
  </r>
  <r>
    <n v="3809"/>
    <s v="Jumil"/>
    <s v="Turpin"/>
    <d v="2019-10-06T00:00:00"/>
    <d v="2020-08-23T00:00:00"/>
    <n v="10"/>
    <s v="Attrition"/>
    <s v="Network Engineer"/>
    <s v="Raymond Bird"/>
    <s v="jumil.turpin@bilearner.com"/>
    <s v="TNS"/>
    <s v="Active"/>
    <s v="Part-Time"/>
    <x v="0"/>
    <x v="2"/>
    <x v="1"/>
    <s v="Somebody arm memory pull word."/>
    <s v="IT/IS"/>
    <s v="Field Operations"/>
    <d v="2001-01-20T00:00:00"/>
    <n v="24.916666666666668"/>
    <x v="6"/>
    <s v="MA"/>
    <s v="Foreman"/>
    <x v="1"/>
    <n v="2343"/>
    <s v="Hispanic"/>
    <s v="Single"/>
    <x v="1"/>
    <n v="3"/>
    <n v="0"/>
  </r>
  <r>
    <n v="3811"/>
    <s v="Joe"/>
    <s v="South"/>
    <d v="2022-05-14T00:00:00"/>
    <d v="2022-10-21T00:00:00"/>
    <n v="5"/>
    <s v="Attrition"/>
    <s v="Sr. Network Engineer"/>
    <s v="Robin Wilson"/>
    <s v="joe.south@bilearner.com"/>
    <s v="PL"/>
    <s v="Active"/>
    <s v="Part-Time"/>
    <x v="0"/>
    <x v="0"/>
    <x v="0"/>
    <s v="Back prove second tax air."/>
    <s v="IT/IS"/>
    <s v="Fielders"/>
    <d v="1958-03-11T00:00:00"/>
    <n v="67.775000000000006"/>
    <x v="1"/>
    <s v="CT"/>
    <s v="Engineer"/>
    <x v="1"/>
    <n v="6278"/>
    <s v="Hispanic"/>
    <s v="Widowed"/>
    <x v="1"/>
    <n v="3"/>
    <n v="0"/>
  </r>
  <r>
    <n v="3812"/>
    <s v="Sarah"/>
    <s v="Warfield"/>
    <d v="2019-02-13T00:00:00"/>
    <d v="2020-08-06T00:00:00"/>
    <n v="17"/>
    <s v="Attrition"/>
    <s v="Sr. Network Engineer"/>
    <s v="Julie Lewis"/>
    <s v="sarah.warfield@bilearner.com"/>
    <s v="BPC"/>
    <s v="Active"/>
    <s v="Contract"/>
    <x v="0"/>
    <x v="1"/>
    <x v="1"/>
    <s v="Center west table security."/>
    <s v="IT/IS"/>
    <s v="General - Eng"/>
    <d v="1985-05-24T00:00:00"/>
    <n v="40.572222222222223"/>
    <x v="3"/>
    <s v="MA"/>
    <s v="Administrative"/>
    <x v="0"/>
    <n v="2453"/>
    <s v="Hispanic"/>
    <s v="Single"/>
    <x v="1"/>
    <n v="3"/>
    <n v="0"/>
  </r>
  <r>
    <n v="3814"/>
    <s v="Jyoti"/>
    <s v="Lajiri"/>
    <d v="2019-01-07T00:00:00"/>
    <d v="2020-09-05T00:00:00"/>
    <n v="19"/>
    <s v="Attrition"/>
    <s v="Sr. Network Engineer"/>
    <s v="Karen Crawford"/>
    <s v="jyoti.lajiri@bilearner.com"/>
    <s v="EW"/>
    <s v="Leave of Absence"/>
    <s v="Part-Time"/>
    <x v="1"/>
    <x v="1"/>
    <x v="2"/>
    <s v="Short quality fall name get science throughout."/>
    <s v="IT/IS"/>
    <s v="Engineers"/>
    <d v="1955-04-17T00:00:00"/>
    <n v="70.674999999999997"/>
    <x v="2"/>
    <s v="MA"/>
    <s v="Coordinator"/>
    <x v="1"/>
    <n v="2169"/>
    <s v="Black"/>
    <s v="Widowed"/>
    <x v="1"/>
    <n v="3"/>
    <n v="0"/>
  </r>
  <r>
    <n v="3817"/>
    <s v="Linda"/>
    <s v="Dolan"/>
    <d v="2021-10-10T00:00:00"/>
    <d v="2023-01-21T00:00:00"/>
    <n v="15"/>
    <s v="Attrition"/>
    <s v="IT Support"/>
    <s v="Jamie Baker"/>
    <s v="linda.dolan@bilearner.com"/>
    <s v="CCDR"/>
    <s v="Active"/>
    <s v="Part-Time"/>
    <x v="2"/>
    <x v="1"/>
    <x v="1"/>
    <s v="Firm national vote result."/>
    <s v="IT/IS"/>
    <s v="General - Con"/>
    <d v="1978-01-01T00:00:00"/>
    <n v="47.969444444444441"/>
    <x v="3"/>
    <s v="MA"/>
    <s v="Technician"/>
    <x v="0"/>
    <n v="2119"/>
    <s v="Black"/>
    <s v="Single"/>
    <x v="2"/>
    <n v="3"/>
    <n v="0"/>
  </r>
  <r>
    <n v="3818"/>
    <s v="Carlos"/>
    <s v="Merlos"/>
    <d v="2020-01-02T00:00:00"/>
    <d v="2022-04-03T00:00:00"/>
    <n v="27"/>
    <s v="Attrition"/>
    <s v="Network Engineer"/>
    <s v="Daniel White"/>
    <s v="carlos.merlos@bilearner.com"/>
    <s v="CCDR"/>
    <s v="Active"/>
    <s v="Part-Time"/>
    <x v="2"/>
    <x v="2"/>
    <x v="3"/>
    <s v="Car book street pull try brother."/>
    <s v="IT/IS"/>
    <s v="Wireless"/>
    <d v="1950-06-15T00:00:00"/>
    <n v="75.513888888888886"/>
    <x v="2"/>
    <s v="MA"/>
    <s v="Technician"/>
    <x v="1"/>
    <n v="2138"/>
    <s v="Asian"/>
    <s v="Single"/>
    <x v="1"/>
    <n v="3"/>
    <n v="0"/>
  </r>
  <r>
    <n v="3820"/>
    <s v="Anita"/>
    <s v="Shepard"/>
    <d v="2018-08-11T00:00:00"/>
    <d v="2021-05-21T00:00:00"/>
    <n v="33"/>
    <s v="Attrition"/>
    <s v="Network Engineer"/>
    <s v="George Tran"/>
    <s v="anita.shepard@bilearner.com"/>
    <s v="EW"/>
    <s v="Active"/>
    <s v="Contract"/>
    <x v="1"/>
    <x v="1"/>
    <x v="3"/>
    <s v="Pattern son memory power citizen personal unit."/>
    <s v="IT/IS"/>
    <s v="General - Con"/>
    <d v="1976-09-29T00:00:00"/>
    <n v="49.225000000000001"/>
    <x v="3"/>
    <s v="MA"/>
    <s v="Foreman"/>
    <x v="0"/>
    <n v="1773"/>
    <s v="Other"/>
    <s v="Divorced"/>
    <x v="1"/>
    <n v="3"/>
    <n v="0"/>
  </r>
  <r>
    <n v="3822"/>
    <s v="Katrina"/>
    <s v="Lambert"/>
    <d v="2019-09-24T00:00:00"/>
    <d v="2022-04-04T00:00:00"/>
    <n v="30"/>
    <s v="Attrition"/>
    <s v="Network Engineer"/>
    <s v="Calvin Williamson"/>
    <s v="katrina.lambert@bilearner.com"/>
    <s v="WBL"/>
    <s v="Active"/>
    <s v="Full-Time"/>
    <x v="0"/>
    <x v="2"/>
    <x v="2"/>
    <s v="Nice sit hotel doctor."/>
    <s v="Executive Office"/>
    <s v="General - Con"/>
    <d v="1975-09-18T00:00:00"/>
    <n v="50.255555555555553"/>
    <x v="5"/>
    <s v="MA"/>
    <s v="Technician"/>
    <x v="1"/>
    <n v="56727"/>
    <s v="Hispanic"/>
    <s v="Divorced"/>
    <x v="1"/>
    <n v="3"/>
    <n v="0"/>
  </r>
  <r>
    <n v="3823"/>
    <s v="Alexzander"/>
    <s v="Pope"/>
    <d v="2022-10-17T00:00:00"/>
    <d v="2023-06-26T00:00:00"/>
    <n v="8"/>
    <s v="Attrition"/>
    <s v="Network Engineer"/>
    <s v="David Rodriguez"/>
    <s v="alexzander.pope@bilearner.com"/>
    <s v="TNS"/>
    <s v="Active"/>
    <s v="Full-Time"/>
    <x v="2"/>
    <x v="0"/>
    <x v="0"/>
    <s v="Word once speech mind."/>
    <s v="Executive Office"/>
    <s v="Shop (Fleet)"/>
    <d v="1987-08-24T00:00:00"/>
    <n v="38.322222222222223"/>
    <x v="4"/>
    <s v="MA"/>
    <s v="Supervisor"/>
    <x v="1"/>
    <n v="12469"/>
    <s v="White"/>
    <s v="Single"/>
    <x v="2"/>
    <n v="3"/>
    <n v="0"/>
  </r>
  <r>
    <n v="3826"/>
    <s v="Sabrina"/>
    <s v="Durham"/>
    <d v="2023-04-26T00:00:00"/>
    <d v="2023-06-03T00:00:00"/>
    <n v="1"/>
    <s v="Attrition"/>
    <s v="IT Support"/>
    <s v="Jessica Hernandez"/>
    <s v="sabrina.durham@bilearner.com"/>
    <s v="PL"/>
    <s v="Active"/>
    <s v="Part-Time"/>
    <x v="0"/>
    <x v="1"/>
    <x v="1"/>
    <s v="Part officer father last trouble field."/>
    <s v="IT/IS"/>
    <s v="Field Operations"/>
    <d v="2001-04-11T00:00:00"/>
    <n v="24.691666666666666"/>
    <x v="6"/>
    <s v="MA"/>
    <s v="Laborer"/>
    <x v="1"/>
    <n v="21759"/>
    <s v="Asian"/>
    <s v="Divorced"/>
    <x v="1"/>
    <n v="3"/>
    <n v="0"/>
  </r>
  <r>
    <n v="3829"/>
    <s v="Jaqueline"/>
    <s v="Pittman"/>
    <d v="2019-01-27T00:00:00"/>
    <d v="2021-02-26T00:00:00"/>
    <n v="25"/>
    <s v="Attrition"/>
    <s v="Sr. Network Engineer"/>
    <s v="Jesse Newman"/>
    <s v="jaqueline.pittman@bilearner.com"/>
    <s v="BPC"/>
    <s v="Active"/>
    <s v="Part-Time"/>
    <x v="1"/>
    <x v="1"/>
    <x v="1"/>
    <s v="Suffer rock nothing happen strong major spend."/>
    <s v="IT/IS"/>
    <s v="Project Management - Con"/>
    <d v="1956-03-12T00:00:00"/>
    <n v="69.772222222222226"/>
    <x v="1"/>
    <s v="MA"/>
    <s v="Manager"/>
    <x v="1"/>
    <n v="55408"/>
    <s v="Other"/>
    <s v="Married"/>
    <x v="0"/>
    <n v="3"/>
    <n v="0"/>
  </r>
  <r>
    <n v="3832"/>
    <s v="Sloane"/>
    <s v="Rasmussen"/>
    <d v="2021-08-02T00:00:00"/>
    <d v="2022-09-29T00:00:00"/>
    <n v="13"/>
    <s v="Attrition"/>
    <s v="Sr. DBA"/>
    <s v="Melinda Mcintyre"/>
    <s v="sloane.rasmussen@bilearner.com"/>
    <s v="EW"/>
    <s v="Leave of Absence"/>
    <s v="Full-Time"/>
    <x v="0"/>
    <x v="2"/>
    <x v="1"/>
    <s v="Lead throw others."/>
    <s v="IT/IS"/>
    <s v="Project Management - Eng"/>
    <d v="1964-09-07T00:00:00"/>
    <n v="61.286111111111111"/>
    <x v="1"/>
    <s v="MA"/>
    <s v="Planner"/>
    <x v="0"/>
    <n v="96097"/>
    <s v="Hispanic"/>
    <s v="Widowed"/>
    <x v="3"/>
    <n v="3"/>
    <n v="0"/>
  </r>
  <r>
    <n v="3833"/>
    <s v="Elise"/>
    <s v="Vazquez"/>
    <d v="2022-01-26T00:00:00"/>
    <d v="2022-11-02T00:00:00"/>
    <n v="9"/>
    <s v="Attrition"/>
    <s v="Network Engineer"/>
    <s v="Melissa Baker"/>
    <s v="elise.vazquez@bilearner.com"/>
    <s v="PYZ"/>
    <s v="Active"/>
    <s v="Full-Time"/>
    <x v="2"/>
    <x v="2"/>
    <x v="2"/>
    <s v="Partner discover size agency alone."/>
    <s v="Executive Office"/>
    <s v="Field Operations"/>
    <d v="1953-05-12T00:00:00"/>
    <n v="72.605555555555554"/>
    <x v="2"/>
    <s v="MA"/>
    <s v="Top Hand"/>
    <x v="1"/>
    <n v="21738"/>
    <s v="Asian"/>
    <s v="Single"/>
    <x v="3"/>
    <n v="3"/>
    <n v="0"/>
  </r>
  <r>
    <n v="3834"/>
    <s v="Monique"/>
    <s v="Pierce"/>
    <d v="2019-05-10T00:00:00"/>
    <d v="2021-08-05T00:00:00"/>
    <n v="26"/>
    <s v="Attrition"/>
    <s v="Network Engineer"/>
    <s v="Gregory Coleman"/>
    <s v="monique.pierce@bilearner.com"/>
    <s v="WBL"/>
    <s v="Active"/>
    <s v="Contract"/>
    <x v="1"/>
    <x v="2"/>
    <x v="0"/>
    <s v="Participant candidate wonder growth agree."/>
    <s v="Executive Office"/>
    <s v="Field Operations"/>
    <d v="1961-07-11T00:00:00"/>
    <n v="64.441666666666663"/>
    <x v="1"/>
    <s v="MA"/>
    <s v="Technician"/>
    <x v="1"/>
    <n v="40039"/>
    <s v="Hispanic"/>
    <s v="Married"/>
    <x v="1"/>
    <n v="3"/>
    <n v="0"/>
  </r>
  <r>
    <n v="3835"/>
    <s v="Axel"/>
    <s v="Higgins"/>
    <d v="2019-01-02T00:00:00"/>
    <d v="2022-12-06T00:00:00"/>
    <n v="47"/>
    <s v="Attrition"/>
    <s v="IT Support"/>
    <s v="Paul Smith"/>
    <s v="axel.higgins@bilearner.com"/>
    <s v="NEL"/>
    <s v="Active"/>
    <s v="Part-Time"/>
    <x v="0"/>
    <x v="2"/>
    <x v="1"/>
    <s v="Try crime reach magazine their grow feeling."/>
    <s v="IT/IS"/>
    <s v="Yard (Material Handling)"/>
    <d v="1993-10-11T00:00:00"/>
    <n v="32.19166666666667"/>
    <x v="4"/>
    <s v="MA"/>
    <s v="Associate"/>
    <x v="1"/>
    <n v="45952"/>
    <s v="Hispanic"/>
    <s v="Divorced"/>
    <x v="1"/>
    <n v="3"/>
    <n v="0"/>
  </r>
  <r>
    <n v="3837"/>
    <s v="Mia"/>
    <s v="Cowan"/>
    <d v="2022-10-02T00:00:00"/>
    <d v="2022-11-13T00:00:00"/>
    <n v="1"/>
    <s v="Attrition"/>
    <s v="IT Support"/>
    <s v="Thomas Weaver"/>
    <s v="mia.cowan@bilearner.com"/>
    <s v="BPC"/>
    <s v="Active"/>
    <s v="Part-Time"/>
    <x v="2"/>
    <x v="2"/>
    <x v="1"/>
    <s v="Often my different just."/>
    <s v="IT/IS"/>
    <s v="Finance &amp; Accounting"/>
    <d v="1956-08-27T00:00:00"/>
    <n v="69.313888888888883"/>
    <x v="1"/>
    <s v="MA"/>
    <s v="Administrative"/>
    <x v="1"/>
    <n v="72879"/>
    <s v="Other"/>
    <s v="Single"/>
    <x v="3"/>
    <n v="3"/>
    <n v="0"/>
  </r>
  <r>
    <n v="3838"/>
    <s v="Tanya"/>
    <s v="Leonard"/>
    <d v="2018-12-17T00:00:00"/>
    <d v="2021-04-21T00:00:00"/>
    <n v="28"/>
    <s v="Attrition"/>
    <s v="IT Support"/>
    <s v="Duane Le"/>
    <s v="tanya.leonard@bilearner.com"/>
    <s v="CCDR"/>
    <s v="Active"/>
    <s v="Part-Time"/>
    <x v="2"/>
    <x v="1"/>
    <x v="3"/>
    <s v="Race state time lose."/>
    <s v="IT/IS"/>
    <s v="Field Operations"/>
    <d v="1979-08-14T00:00:00"/>
    <n v="46.35"/>
    <x v="3"/>
    <s v="MA"/>
    <s v="Assistant"/>
    <x v="0"/>
    <n v="28364"/>
    <s v="Asian"/>
    <s v="Single"/>
    <x v="3"/>
    <n v="3"/>
    <n v="0"/>
  </r>
  <r>
    <n v="3840"/>
    <s v="Meadow"/>
    <s v="Boyer"/>
    <d v="2023-04-01T00:00:00"/>
    <d v="2023-05-18T00:00:00"/>
    <n v="1"/>
    <s v="Attrition"/>
    <s v="Sr. Network Engineer"/>
    <s v="Alex Lewis"/>
    <s v="meadow.boyer@bilearner.com"/>
    <s v="BPC"/>
    <s v="Active"/>
    <s v="Part-Time"/>
    <x v="0"/>
    <x v="1"/>
    <x v="3"/>
    <s v="Item type author pick set read style."/>
    <s v="IT/IS"/>
    <s v="Field Operations"/>
    <d v="1969-10-25T00:00:00"/>
    <n v="56.152777777777779"/>
    <x v="5"/>
    <s v="MA"/>
    <s v="Foreman"/>
    <x v="1"/>
    <n v="97654"/>
    <s v="Hispanic"/>
    <s v="Single"/>
    <x v="1"/>
    <n v="3"/>
    <n v="0"/>
  </r>
  <r>
    <n v="3842"/>
    <s v="Kyla"/>
    <s v="Durham"/>
    <d v="2020-08-20T00:00:00"/>
    <d v="2021-08-11T00:00:00"/>
    <n v="11"/>
    <s v="Attrition"/>
    <s v="Enterprise Architect"/>
    <s v="Clayton Robertson"/>
    <s v="kyla.durham@bilearner.com"/>
    <s v="SVG"/>
    <s v="Leave of Absence"/>
    <s v="Part-Time"/>
    <x v="0"/>
    <x v="2"/>
    <x v="0"/>
    <s v="Visit lawyer interesting."/>
    <s v="IT/IS"/>
    <s v="Aerial"/>
    <d v="1951-07-19T00:00:00"/>
    <n v="74.419444444444451"/>
    <x v="2"/>
    <s v="MA"/>
    <s v="Lineman"/>
    <x v="0"/>
    <n v="40402"/>
    <s v="White"/>
    <s v="Divorced"/>
    <x v="1"/>
    <n v="3"/>
    <n v="0"/>
  </r>
  <r>
    <n v="3843"/>
    <s v="Cassidy"/>
    <s v="Maddox"/>
    <d v="2023-07-16T00:00:00"/>
    <d v="2023-07-30T00:00:00"/>
    <n v="0"/>
    <s v="Attrition"/>
    <s v="Sr. DBA"/>
    <s v="Melissa Pineda"/>
    <s v="cassidy.maddox@bilearner.com"/>
    <s v="EW"/>
    <s v="Leave of Absence"/>
    <s v="Full-Time"/>
    <x v="1"/>
    <x v="1"/>
    <x v="1"/>
    <s v="Place field everyone yourself."/>
    <s v="IT/IS"/>
    <s v="Engineers"/>
    <d v="1977-02-07T00:00:00"/>
    <n v="48.869444444444447"/>
    <x v="3"/>
    <s v="MA"/>
    <s v="Engineer"/>
    <x v="0"/>
    <n v="21480"/>
    <s v="Asian"/>
    <s v="Single"/>
    <x v="1"/>
    <n v="3"/>
    <n v="0"/>
  </r>
  <r>
    <n v="3844"/>
    <s v="Edgar"/>
    <s v="Underwood"/>
    <d v="2021-06-10T00:00:00"/>
    <d v="2022-08-18T00:00:00"/>
    <n v="14"/>
    <s v="Attrition"/>
    <s v="Network Engineer"/>
    <s v="Melissa Torres"/>
    <s v="edgar.underwood@bilearner.com"/>
    <s v="PYZ"/>
    <s v="Active"/>
    <s v="Part-Time"/>
    <x v="1"/>
    <x v="0"/>
    <x v="3"/>
    <s v="Church happen network dog kid thought."/>
    <s v="Executive Office"/>
    <s v="General - Con"/>
    <d v="1961-06-02T00:00:00"/>
    <n v="64.55"/>
    <x v="1"/>
    <s v="MA"/>
    <s v="Laborer"/>
    <x v="1"/>
    <n v="49677"/>
    <s v="White"/>
    <s v="Single"/>
    <x v="3"/>
    <n v="3"/>
    <n v="0"/>
  </r>
  <r>
    <n v="3846"/>
    <s v="Eugene"/>
    <s v="Potts"/>
    <d v="2020-05-04T00:00:00"/>
    <d v="2023-05-15T00:00:00"/>
    <n v="36"/>
    <s v="Attrition"/>
    <s v="IT Support"/>
    <s v="Anthony Neal"/>
    <s v="eugene.potts@bilearner.com"/>
    <s v="NEL"/>
    <s v="Active"/>
    <s v="Contract"/>
    <x v="1"/>
    <x v="1"/>
    <x v="2"/>
    <s v="Fall often enjoy once house card something."/>
    <s v="IT/IS"/>
    <s v="Wireline Construction"/>
    <d v="1975-08-10T00:00:00"/>
    <n v="50.361111111111114"/>
    <x v="5"/>
    <s v="MA"/>
    <s v="Driver"/>
    <x v="1"/>
    <n v="44664"/>
    <s v="Asian"/>
    <s v="Single"/>
    <x v="1"/>
    <n v="3"/>
    <n v="0"/>
  </r>
  <r>
    <n v="3847"/>
    <s v="Gilbert"/>
    <s v="Klein"/>
    <d v="2019-02-24T00:00:00"/>
    <d v="2020-06-11T00:00:00"/>
    <n v="15"/>
    <s v="Attrition"/>
    <s v="IT Support"/>
    <s v="Gregory Rodriguez"/>
    <s v="gilbert.klein@bilearner.com"/>
    <s v="PL"/>
    <s v="Active"/>
    <s v="Part-Time"/>
    <x v="0"/>
    <x v="0"/>
    <x v="2"/>
    <s v="Indeed compare I since possible something."/>
    <s v="IT/IS"/>
    <s v="Field Operations"/>
    <d v="1998-09-06T00:00:00"/>
    <n v="27.288888888888888"/>
    <x v="6"/>
    <s v="MA"/>
    <s v="Laborer"/>
    <x v="1"/>
    <n v="53800"/>
    <s v="Hispanic"/>
    <s v="Single"/>
    <x v="1"/>
    <n v="3"/>
    <n v="0"/>
  </r>
  <r>
    <n v="3850"/>
    <s v="Kylie"/>
    <s v="Cantrell"/>
    <d v="2020-01-05T00:00:00"/>
    <d v="2022-04-25T00:00:00"/>
    <n v="27"/>
    <s v="Attrition"/>
    <s v="Sr. Network Engineer"/>
    <s v="Cheryl Cook"/>
    <s v="kylie.cantrell@bilearner.com"/>
    <s v="MSC"/>
    <s v="Active"/>
    <s v="Part-Time"/>
    <x v="0"/>
    <x v="0"/>
    <x v="3"/>
    <s v="Gas likely father read individual fly serve."/>
    <s v="IT/IS"/>
    <s v="Yard (Material Handling)"/>
    <d v="1953-08-17T00:00:00"/>
    <n v="72.341666666666669"/>
    <x v="2"/>
    <s v="MA"/>
    <s v="Administration"/>
    <x v="1"/>
    <n v="77264"/>
    <s v="Hispanic"/>
    <s v="Single"/>
    <x v="1"/>
    <n v="3"/>
    <n v="0"/>
  </r>
  <r>
    <n v="3851"/>
    <s v="Vance"/>
    <s v="Marquez"/>
    <d v="2019-01-18T00:00:00"/>
    <d v="2020-03-30T00:00:00"/>
    <n v="14"/>
    <s v="Attrition"/>
    <s v="Sr. Network Engineer"/>
    <s v="Thomas Hanson"/>
    <s v="vance.marquez@bilearner.com"/>
    <s v="NEL"/>
    <s v="Leave of Absence"/>
    <s v="Contract"/>
    <x v="1"/>
    <x v="0"/>
    <x v="1"/>
    <s v="Law particularly paper friend."/>
    <s v="IT/IS"/>
    <s v="Executive"/>
    <d v="1994-07-07T00:00:00"/>
    <n v="31.452777777777779"/>
    <x v="4"/>
    <s v="CT"/>
    <s v="Manager"/>
    <x v="1"/>
    <n v="38058"/>
    <s v="Black"/>
    <s v="Married"/>
    <x v="3"/>
    <n v="3"/>
    <n v="0"/>
  </r>
  <r>
    <n v="3852"/>
    <s v="Dante"/>
    <s v="Wyatt"/>
    <d v="2019-03-01T00:00:00"/>
    <d v="2021-09-25T00:00:00"/>
    <n v="30"/>
    <s v="Attrition"/>
    <s v="Principal Data Architect"/>
    <s v="Dr. Eric Henderson"/>
    <s v="dante.wyatt@bilearner.com"/>
    <s v="PL"/>
    <s v="Leave of Absence"/>
    <s v="Part-Time"/>
    <x v="2"/>
    <x v="0"/>
    <x v="2"/>
    <s v="Modern fight pattern."/>
    <s v="IT/IS"/>
    <s v="Field Operations"/>
    <d v="1987-09-10T00:00:00"/>
    <n v="38.277777777777779"/>
    <x v="4"/>
    <s v="CT"/>
    <s v="Laborer"/>
    <x v="0"/>
    <n v="34011"/>
    <s v="White"/>
    <s v="Widowed"/>
    <x v="3"/>
    <n v="3"/>
    <n v="0"/>
  </r>
  <r>
    <n v="3853"/>
    <s v="Rey"/>
    <s v="Monroe"/>
    <d v="2021-08-14T00:00:00"/>
    <d v="2022-11-05T00:00:00"/>
    <n v="14"/>
    <s v="Attrition"/>
    <s v="Enterprise Architect"/>
    <s v="James Horn"/>
    <s v="rey.monroe@bilearner.com"/>
    <s v="PYZ"/>
    <s v="Leave of Absence"/>
    <s v="Full-Time"/>
    <x v="2"/>
    <x v="0"/>
    <x v="1"/>
    <s v="Rule yes maintain treatment."/>
    <s v="IT/IS"/>
    <s v="General - Con"/>
    <d v="1983-07-18T00:00:00"/>
    <n v="42.422222222222224"/>
    <x v="3"/>
    <s v="MA"/>
    <s v="Operator"/>
    <x v="0"/>
    <n v="56198"/>
    <s v="Asian"/>
    <s v="Single"/>
    <x v="1"/>
    <n v="3"/>
    <n v="0"/>
  </r>
  <r>
    <n v="3854"/>
    <s v="Jayden"/>
    <s v="Mckee"/>
    <d v="2019-06-06T00:00:00"/>
    <d v="2019-09-05T00:00:00"/>
    <n v="2"/>
    <s v="Attrition"/>
    <s v="Network Engineer"/>
    <s v="Matthew Miranda"/>
    <s v="jayden.mckee@bilearner.com"/>
    <s v="WBL"/>
    <s v="Active"/>
    <s v="Part-Time"/>
    <x v="0"/>
    <x v="0"/>
    <x v="2"/>
    <s v="Area card test push day effect."/>
    <s v="Executive Office"/>
    <s v="Technology / It"/>
    <d v="1942-01-24T00:00:00"/>
    <n v="83.905555555555551"/>
    <x v="0"/>
    <s v="MA"/>
    <s v="Manager"/>
    <x v="1"/>
    <n v="72343"/>
    <s v="Black"/>
    <s v="Single"/>
    <x v="1"/>
    <n v="3"/>
    <n v="0"/>
  </r>
  <r>
    <n v="3855"/>
    <s v="Brady"/>
    <s v="Yoder"/>
    <d v="2021-05-25T00:00:00"/>
    <d v="2022-08-13T00:00:00"/>
    <n v="14"/>
    <s v="Attrition"/>
    <s v="Network Engineer"/>
    <s v="Jason Patel"/>
    <s v="brady.yoder@bilearner.com"/>
    <s v="WBL"/>
    <s v="Active"/>
    <s v="Part-Time"/>
    <x v="0"/>
    <x v="2"/>
    <x v="2"/>
    <s v="Case try necessary test. Full today TV bit year."/>
    <s v="Executive Office"/>
    <s v="People Services"/>
    <d v="1999-10-01T00:00:00"/>
    <n v="26.219444444444445"/>
    <x v="6"/>
    <s v="MA"/>
    <s v="Accountant"/>
    <x v="1"/>
    <n v="77314"/>
    <s v="Other"/>
    <s v="Widowed"/>
    <x v="1"/>
    <n v="3"/>
    <n v="0"/>
  </r>
  <r>
    <n v="3856"/>
    <s v="Darwin"/>
    <s v="Allen"/>
    <d v="2023-03-17T00:00:00"/>
    <d v="2023-06-12T00:00:00"/>
    <n v="2"/>
    <s v="Attrition"/>
    <s v="Network Engineer"/>
    <s v="Michael Young"/>
    <s v="darwin.allen@bilearner.com"/>
    <s v="TNS"/>
    <s v="Active"/>
    <s v="Part-Time"/>
    <x v="1"/>
    <x v="2"/>
    <x v="0"/>
    <s v="Stand cut knowledge staff course than class."/>
    <s v="Executive Office"/>
    <s v="Wireline Construction"/>
    <d v="1994-05-17T00:00:00"/>
    <n v="31.591666666666665"/>
    <x v="4"/>
    <s v="MA"/>
    <s v="Groundman"/>
    <x v="1"/>
    <n v="57170"/>
    <s v="Other"/>
    <s v="Divorced"/>
    <x v="3"/>
    <n v="3"/>
    <n v="0"/>
  </r>
  <r>
    <n v="3857"/>
    <s v="Jasper"/>
    <s v="Harrison"/>
    <d v="2022-10-02T00:00:00"/>
    <d v="2022-10-11T00:00:00"/>
    <n v="0"/>
    <s v="Attrition"/>
    <s v="IT Support"/>
    <s v="Lindsey Osborne"/>
    <s v="jasper.harrison@bilearner.com"/>
    <s v="SVG"/>
    <s v="Active"/>
    <s v="Contract"/>
    <x v="0"/>
    <x v="0"/>
    <x v="3"/>
    <s v="Forget budget now window."/>
    <s v="IT/IS"/>
    <s v="Fielders"/>
    <d v="1963-05-24T00:00:00"/>
    <n v="62.572222222222223"/>
    <x v="1"/>
    <s v="MA"/>
    <s v="Engineer"/>
    <x v="1"/>
    <n v="18837"/>
    <s v="Black"/>
    <s v="Widowed"/>
    <x v="3"/>
    <n v="3"/>
    <n v="0"/>
  </r>
  <r>
    <n v="3859"/>
    <s v="Clare"/>
    <s v="English"/>
    <d v="2019-11-29T00:00:00"/>
    <d v="2022-08-18T00:00:00"/>
    <n v="32"/>
    <s v="Attrition"/>
    <s v="IT Support"/>
    <s v="Randall Keller"/>
    <s v="clare.english@bilearner.com"/>
    <s v="PL"/>
    <s v="Active"/>
    <s v="Full-Time"/>
    <x v="0"/>
    <x v="2"/>
    <x v="3"/>
    <s v="Conference feeling notice military."/>
    <s v="IT/IS"/>
    <s v="Fielders"/>
    <d v="1992-04-20T00:00:00"/>
    <n v="33.666666666666664"/>
    <x v="4"/>
    <s v="MA"/>
    <s v="Engineer"/>
    <x v="0"/>
    <n v="70282"/>
    <s v="Hispanic"/>
    <s v="Married"/>
    <x v="3"/>
    <n v="3"/>
    <n v="0"/>
  </r>
  <r>
    <n v="3860"/>
    <s v="Amy"/>
    <s v="Sherman"/>
    <d v="2020-07-01T00:00:00"/>
    <d v="2022-09-22T00:00:00"/>
    <n v="26"/>
    <s v="Attrition"/>
    <s v="IT Support"/>
    <s v="Ricky Banks"/>
    <s v="amy.sherman@bilearner.com"/>
    <s v="NEL"/>
    <s v="Active"/>
    <s v="Contract"/>
    <x v="0"/>
    <x v="0"/>
    <x v="1"/>
    <s v="A matter seven second professor."/>
    <s v="IT/IS"/>
    <s v="Catv"/>
    <d v="1996-01-04T00:00:00"/>
    <n v="29.961111111111112"/>
    <x v="6"/>
    <s v="MA"/>
    <s v="Lineman"/>
    <x v="0"/>
    <n v="86329"/>
    <s v="Asian"/>
    <s v="Single"/>
    <x v="1"/>
    <n v="3"/>
    <n v="0"/>
  </r>
  <r>
    <n v="3862"/>
    <s v="Eden"/>
    <s v="Armstrong"/>
    <d v="2019-05-13T00:00:00"/>
    <d v="2023-06-06T00:00:00"/>
    <n v="48"/>
    <s v="Attrition"/>
    <s v="Sr. Network Engineer"/>
    <s v="Lindsey Gibson"/>
    <s v="eden.armstrong@bilearner.com"/>
    <s v="BPC"/>
    <s v="Leave of Absence"/>
    <s v="Part-Time"/>
    <x v="0"/>
    <x v="0"/>
    <x v="0"/>
    <s v="Contain result down realize employee image in."/>
    <s v="IT/IS"/>
    <s v="Project Management - Con"/>
    <d v="1989-05-05T00:00:00"/>
    <n v="36.625"/>
    <x v="4"/>
    <s v="CT"/>
    <s v="Engineer"/>
    <x v="1"/>
    <n v="58224"/>
    <s v="White"/>
    <s v="Married"/>
    <x v="3"/>
    <n v="3"/>
    <n v="0"/>
  </r>
  <r>
    <n v="3864"/>
    <s v="Tiffany"/>
    <s v="Washington"/>
    <d v="2022-12-05T00:00:00"/>
    <d v="2023-06-13T00:00:00"/>
    <n v="6"/>
    <s v="Attrition"/>
    <s v="Enterprise Architect"/>
    <s v="David Chung"/>
    <s v="tiffany.washington@bilearner.com"/>
    <s v="SVG"/>
    <s v="Leave of Absence"/>
    <s v="Contract"/>
    <x v="2"/>
    <x v="1"/>
    <x v="1"/>
    <s v="Sort blue time total."/>
    <s v="IT/IS"/>
    <s v="Aerial"/>
    <d v="1969-04-27T00:00:00"/>
    <n v="56.647222222222226"/>
    <x v="5"/>
    <s v="MA"/>
    <s v="Laborer"/>
    <x v="0"/>
    <n v="32977"/>
    <s v="Other"/>
    <s v="Married"/>
    <x v="2"/>
    <n v="3"/>
    <n v="0"/>
  </r>
  <r>
    <n v="3865"/>
    <s v="Sloane"/>
    <s v="Moss"/>
    <d v="2020-09-29T00:00:00"/>
    <d v="2021-10-22T00:00:00"/>
    <n v="12"/>
    <s v="Attrition"/>
    <s v="Network Engineer"/>
    <s v="Jacob Russo"/>
    <s v="sloane.moss@bilearner.com"/>
    <s v="MSC"/>
    <s v="Active"/>
    <s v="Part-Time"/>
    <x v="1"/>
    <x v="0"/>
    <x v="0"/>
    <s v="Me husband about special within."/>
    <s v="Production"/>
    <s v="Sales &amp; Marketing"/>
    <d v="1963-10-03T00:00:00"/>
    <n v="62.213888888888889"/>
    <x v="1"/>
    <s v="MA"/>
    <s v="Vp"/>
    <x v="1"/>
    <n v="9209"/>
    <s v="Asian"/>
    <s v="Single"/>
    <x v="2"/>
    <n v="3"/>
    <n v="0"/>
  </r>
  <r>
    <n v="3866"/>
    <s v="Kaeden"/>
    <s v="Vargas"/>
    <d v="2020-09-04T00:00:00"/>
    <d v="2021-04-17T00:00:00"/>
    <n v="7"/>
    <s v="Attrition"/>
    <s v="Network Engineer"/>
    <s v="Harold Lee"/>
    <s v="kaeden.vargas@bilearner.com"/>
    <s v="TNS"/>
    <s v="Active"/>
    <s v="Contract"/>
    <x v="2"/>
    <x v="1"/>
    <x v="2"/>
    <s v="First bed red in."/>
    <s v="Executive Office"/>
    <s v="Field Operations"/>
    <d v="1959-11-09T00:00:00"/>
    <n v="66.113888888888894"/>
    <x v="1"/>
    <s v="MA"/>
    <s v="Technician"/>
    <x v="1"/>
    <n v="58737"/>
    <s v="Other"/>
    <s v="Divorced"/>
    <x v="1"/>
    <n v="3"/>
    <n v="0"/>
  </r>
  <r>
    <n v="3869"/>
    <s v="Damari"/>
    <s v="Brewer"/>
    <d v="2019-09-25T00:00:00"/>
    <d v="2020-02-07T00:00:00"/>
    <n v="4"/>
    <s v="Attrition"/>
    <s v="IT Support"/>
    <s v="Shawn Martin"/>
    <s v="damari.brewer@bilearner.com"/>
    <s v="NEL"/>
    <s v="Active"/>
    <s v="Full-Time"/>
    <x v="2"/>
    <x v="0"/>
    <x v="3"/>
    <s v="Investment radio bring who. Big move rise return."/>
    <s v="IT/IS"/>
    <s v="Field Operations"/>
    <d v="1977-06-10T00:00:00"/>
    <n v="48.527777777777779"/>
    <x v="3"/>
    <s v="MA"/>
    <s v="Drafter"/>
    <x v="1"/>
    <n v="49132"/>
    <s v="Hispanic"/>
    <s v="Divorced"/>
    <x v="1"/>
    <n v="3"/>
    <n v="0"/>
  </r>
  <r>
    <n v="3870"/>
    <s v="Annalise"/>
    <s v="Gross"/>
    <d v="2023-03-11T00:00:00"/>
    <d v="2023-03-11T00:00:00"/>
    <n v="0"/>
    <s v="Attrition"/>
    <s v="IT Support"/>
    <s v="Mr. Todd Lawson"/>
    <s v="annalise.gross@bilearner.com"/>
    <s v="PL"/>
    <s v="Active"/>
    <s v="Contract"/>
    <x v="0"/>
    <x v="0"/>
    <x v="1"/>
    <s v="Capital economy while notice this nice."/>
    <s v="IT/IS"/>
    <s v="Project Management - Con"/>
    <d v="1966-11-23T00:00:00"/>
    <n v="59.075000000000003"/>
    <x v="5"/>
    <s v="MA"/>
    <s v="Laborer"/>
    <x v="1"/>
    <n v="64853"/>
    <s v="Asian"/>
    <s v="Single"/>
    <x v="1"/>
    <n v="3"/>
    <n v="0"/>
  </r>
  <r>
    <n v="3872"/>
    <s v="Lorena"/>
    <s v="Rice"/>
    <d v="2018-08-10T00:00:00"/>
    <d v="2021-02-08T00:00:00"/>
    <n v="30"/>
    <s v="Attrition"/>
    <s v="IT Support"/>
    <s v="Jeffrey Ramos"/>
    <s v="lorena.rice@bilearner.com"/>
    <s v="CCDR"/>
    <s v="Active"/>
    <s v="Contract"/>
    <x v="0"/>
    <x v="2"/>
    <x v="1"/>
    <s v="Four yourself strong give focus meeting."/>
    <s v="IT/IS"/>
    <s v="Engineers"/>
    <d v="1966-01-08T00:00:00"/>
    <n v="59.95"/>
    <x v="5"/>
    <s v="MA"/>
    <s v="Director"/>
    <x v="0"/>
    <n v="48135"/>
    <s v="Asian"/>
    <s v="Single"/>
    <x v="1"/>
    <n v="3"/>
    <n v="0"/>
  </r>
  <r>
    <n v="3873"/>
    <s v="Eliezer"/>
    <s v="Stokes"/>
    <d v="2022-03-04T00:00:00"/>
    <d v="2023-06-22T00:00:00"/>
    <n v="15"/>
    <s v="Attrition"/>
    <s v="Sr. Network Engineer"/>
    <s v="Patricia Johnson"/>
    <s v="eliezer.stokes@bilearner.com"/>
    <s v="NEL"/>
    <s v="Active"/>
    <s v="Full-Time"/>
    <x v="0"/>
    <x v="2"/>
    <x v="1"/>
    <s v="Up reason question past attention."/>
    <s v="IT/IS"/>
    <s v="Executive"/>
    <d v="1972-10-27T00:00:00"/>
    <n v="53.147222222222226"/>
    <x v="5"/>
    <s v="MA"/>
    <s v="General Manager"/>
    <x v="1"/>
    <n v="41066"/>
    <s v="Hispanic"/>
    <s v="Widowed"/>
    <x v="1"/>
    <n v="3"/>
    <n v="0"/>
  </r>
  <r>
    <n v="3877"/>
    <s v="Oscar"/>
    <s v="Lopez"/>
    <d v="2018-10-22T00:00:00"/>
    <d v="2020-04-07T00:00:00"/>
    <n v="17"/>
    <s v="Attrition"/>
    <s v="Network Engineer"/>
    <s v="Christian Ortega"/>
    <s v="oscar.lopez@bilearner.com"/>
    <s v="MSC"/>
    <s v="Active"/>
    <s v="Part-Time"/>
    <x v="2"/>
    <x v="1"/>
    <x v="1"/>
    <s v="Increase town serious care support key heavy."/>
    <s v="Executive Office"/>
    <s v="General - Con"/>
    <d v="1976-01-21T00:00:00"/>
    <n v="49.913888888888891"/>
    <x v="3"/>
    <s v="MA"/>
    <s v="Lineman"/>
    <x v="1"/>
    <n v="81607"/>
    <s v="Asian"/>
    <s v="Single"/>
    <x v="3"/>
    <n v="3"/>
    <n v="0"/>
  </r>
  <r>
    <n v="3878"/>
    <s v="Carter"/>
    <s v="Cook"/>
    <d v="2018-09-08T00:00:00"/>
    <d v="2021-08-23T00:00:00"/>
    <n v="35"/>
    <s v="Attrition"/>
    <s v="Network Engineer"/>
    <s v="Michael Morton"/>
    <s v="carter.cook@bilearner.com"/>
    <s v="TNS"/>
    <s v="Active"/>
    <s v="Contract"/>
    <x v="0"/>
    <x v="2"/>
    <x v="3"/>
    <s v="Hot star town often onto although cultural."/>
    <s v="Executive Office"/>
    <s v="Engineers"/>
    <d v="1967-02-18T00:00:00"/>
    <n v="58.838888888888889"/>
    <x v="5"/>
    <s v="MA"/>
    <s v="Engineer"/>
    <x v="1"/>
    <n v="69536"/>
    <s v="Other"/>
    <s v="Divorced"/>
    <x v="1"/>
    <n v="3"/>
    <n v="0"/>
  </r>
  <r>
    <n v="3879"/>
    <s v="Liam"/>
    <s v="Hanna"/>
    <d v="2019-02-08T00:00:00"/>
    <d v="2023-02-24T00:00:00"/>
    <n v="48"/>
    <s v="Attrition"/>
    <s v="Network Engineer"/>
    <s v="Brian Aguirre"/>
    <s v="liam.hanna@bilearner.com"/>
    <s v="PYZ"/>
    <s v="Active"/>
    <s v="Full-Time"/>
    <x v="1"/>
    <x v="2"/>
    <x v="0"/>
    <s v="Say rate glass natural study pattern."/>
    <s v="IT/IS"/>
    <s v="Field Operations"/>
    <d v="1996-01-13T00:00:00"/>
    <n v="29.93611111111111"/>
    <x v="6"/>
    <s v="MA"/>
    <s v="Clerk"/>
    <x v="1"/>
    <n v="16655"/>
    <s v="Hispanic"/>
    <s v="Married"/>
    <x v="1"/>
    <n v="3"/>
    <n v="0"/>
  </r>
  <r>
    <n v="3880"/>
    <s v="Zara"/>
    <s v="Pitts"/>
    <d v="2021-03-29T00:00:00"/>
    <d v="2021-06-27T00:00:00"/>
    <n v="2"/>
    <s v="Attrition"/>
    <s v="Network Engineer"/>
    <s v="Richard Gonzalez"/>
    <s v="zara.pitts@bilearner.com"/>
    <s v="WBL"/>
    <s v="Active"/>
    <s v="Part-Time"/>
    <x v="0"/>
    <x v="0"/>
    <x v="3"/>
    <s v="Offer kitchen foreign role."/>
    <s v="IT/IS"/>
    <s v="General - Con"/>
    <d v="1973-05-15T00:00:00"/>
    <n v="52.597222222222221"/>
    <x v="5"/>
    <s v="MA"/>
    <s v="Clerical"/>
    <x v="1"/>
    <n v="73726"/>
    <s v="Black"/>
    <s v="Single"/>
    <x v="1"/>
    <n v="3"/>
    <n v="0"/>
  </r>
  <r>
    <n v="3883"/>
    <s v="Noemi"/>
    <s v="Brewer"/>
    <d v="2022-05-06T00:00:00"/>
    <d v="2022-09-26T00:00:00"/>
    <n v="4"/>
    <s v="Attrition"/>
    <s v="IT Support"/>
    <s v="Jacob Hamilton"/>
    <s v="noemi.brewer@bilearner.com"/>
    <s v="BPC"/>
    <s v="Active"/>
    <s v="Contract"/>
    <x v="0"/>
    <x v="1"/>
    <x v="0"/>
    <s v="Here employee minute officer southern."/>
    <s v="IT/IS"/>
    <s v="Field Operations"/>
    <d v="1991-06-16T00:00:00"/>
    <n v="34.511111111111113"/>
    <x v="4"/>
    <s v="MA"/>
    <s v="Administrator"/>
    <x v="0"/>
    <n v="11294"/>
    <s v="White"/>
    <s v="Widowed"/>
    <x v="1"/>
    <n v="3"/>
    <n v="0"/>
  </r>
  <r>
    <n v="3887"/>
    <s v="Emanuel"/>
    <s v="Haas"/>
    <d v="2022-04-22T00:00:00"/>
    <d v="2023-05-15T00:00:00"/>
    <n v="12"/>
    <s v="Attrition"/>
    <s v="Sr. Network Engineer"/>
    <s v="Jose Moran"/>
    <s v="emanuel.haas@bilearner.com"/>
    <s v="NEL"/>
    <s v="Leave of Absence"/>
    <s v="Contract"/>
    <x v="0"/>
    <x v="0"/>
    <x v="2"/>
    <s v="Fact item service few contain less available."/>
    <s v="IT/IS"/>
    <s v="General - Con"/>
    <d v="1954-06-24T00:00:00"/>
    <n v="71.488888888888894"/>
    <x v="2"/>
    <s v="CT"/>
    <s v="Flagger"/>
    <x v="1"/>
    <n v="54502"/>
    <s v="White"/>
    <s v="Divorced"/>
    <x v="0"/>
    <n v="3"/>
    <n v="0"/>
  </r>
  <r>
    <n v="3888"/>
    <s v="Karlie"/>
    <s v="Drake"/>
    <d v="2021-09-05T00:00:00"/>
    <d v="2022-07-08T00:00:00"/>
    <n v="10"/>
    <s v="Attrition"/>
    <s v="Principal Data Architect"/>
    <s v="Jimmy Beck"/>
    <s v="karlie.drake@bilearner.com"/>
    <s v="PL"/>
    <s v="Leave of Absence"/>
    <s v="Full-Time"/>
    <x v="0"/>
    <x v="1"/>
    <x v="2"/>
    <s v="Too within that room."/>
    <s v="IT/IS"/>
    <s v="Engineers"/>
    <d v="1987-06-20T00:00:00"/>
    <n v="38.5"/>
    <x v="4"/>
    <s v="MA"/>
    <s v="Engineer"/>
    <x v="0"/>
    <n v="88391"/>
    <s v="Other"/>
    <s v="Divorced"/>
    <x v="1"/>
    <n v="3"/>
    <n v="0"/>
  </r>
  <r>
    <n v="3889"/>
    <s v="Myla"/>
    <s v="Mullen"/>
    <d v="2022-09-05T00:00:00"/>
    <d v="2022-10-30T00:00:00"/>
    <n v="1"/>
    <s v="Attrition"/>
    <s v="Network Engineer"/>
    <s v="Lisa Chase"/>
    <s v="myla.mullen@bilearner.com"/>
    <s v="TNS"/>
    <s v="Active"/>
    <s v="Contract"/>
    <x v="0"/>
    <x v="2"/>
    <x v="1"/>
    <s v="With affect give water contain lose subject wide."/>
    <s v="Executive Office"/>
    <s v="General - Con"/>
    <d v="1982-10-15T00:00:00"/>
    <n v="43.180555555555557"/>
    <x v="3"/>
    <s v="MA"/>
    <s v="Foreman"/>
    <x v="1"/>
    <n v="26421"/>
    <s v="Black"/>
    <s v="Single"/>
    <x v="1"/>
    <n v="3"/>
    <n v="0"/>
  </r>
  <r>
    <n v="3890"/>
    <s v="Alan"/>
    <s v="Holland"/>
    <d v="2022-07-19T00:00:00"/>
    <d v="2023-04-25T00:00:00"/>
    <n v="9"/>
    <s v="Attrition"/>
    <s v="Network Engineer"/>
    <s v="Susan Livingston"/>
    <s v="alan.holland@bilearner.com"/>
    <s v="WBL"/>
    <s v="Active"/>
    <s v="Full-Time"/>
    <x v="0"/>
    <x v="0"/>
    <x v="1"/>
    <s v="Card around respond current seem along."/>
    <s v="IT/IS"/>
    <s v="General - Con"/>
    <d v="1999-08-20T00:00:00"/>
    <n v="26.333333333333332"/>
    <x v="6"/>
    <s v="MA"/>
    <s v="Foreman"/>
    <x v="1"/>
    <n v="85660"/>
    <s v="Asian"/>
    <s v="Divorced"/>
    <x v="1"/>
    <n v="3"/>
    <n v="0"/>
  </r>
  <r>
    <n v="3893"/>
    <s v="Lukas"/>
    <s v="Freeman"/>
    <d v="2023-03-22T00:00:00"/>
    <d v="2023-07-28T00:00:00"/>
    <n v="4"/>
    <s v="Attrition"/>
    <s v="IT Support"/>
    <s v="Allison Shannon"/>
    <s v="lukas.freeman@bilearner.com"/>
    <s v="EW"/>
    <s v="Active"/>
    <s v="Full-Time"/>
    <x v="0"/>
    <x v="2"/>
    <x v="0"/>
    <s v="Series remember American lawyer probably be."/>
    <s v="IT/IS"/>
    <s v="General - Con"/>
    <d v="1953-04-15T00:00:00"/>
    <n v="72.680555555555557"/>
    <x v="2"/>
    <s v="MA"/>
    <s v="Laborer"/>
    <x v="0"/>
    <n v="68298"/>
    <s v="Asian"/>
    <s v="Married"/>
    <x v="1"/>
    <n v="3"/>
    <n v="0"/>
  </r>
  <r>
    <n v="3895"/>
    <s v="Myah"/>
    <s v="Marsh"/>
    <d v="2020-02-23T00:00:00"/>
    <d v="2021-09-08T00:00:00"/>
    <n v="18"/>
    <s v="Attrition"/>
    <s v="IT Support"/>
    <s v="Kelly Hall"/>
    <s v="myah.marsh@bilearner.com"/>
    <s v="NEL"/>
    <s v="Active"/>
    <s v="Full-Time"/>
    <x v="1"/>
    <x v="1"/>
    <x v="2"/>
    <s v="Right hold rule similar yeah later floor."/>
    <s v="IT/IS"/>
    <s v="Splicing"/>
    <d v="1943-05-16T00:00:00"/>
    <n v="82.594444444444449"/>
    <x v="0"/>
    <s v="MA"/>
    <s v="Tester"/>
    <x v="0"/>
    <n v="3137"/>
    <s v="Other"/>
    <s v="Single"/>
    <x v="1"/>
    <n v="3"/>
    <n v="0"/>
  </r>
  <r>
    <n v="3896"/>
    <s v="Korbin"/>
    <s v="Gilbert"/>
    <d v="2019-08-13T00:00:00"/>
    <d v="2022-07-10T00:00:00"/>
    <n v="34"/>
    <s v="Attrition"/>
    <s v="IT Support"/>
    <s v="Rachel Sanchez"/>
    <s v="korbin.gilbert@bilearner.com"/>
    <s v="PL"/>
    <s v="Active"/>
    <s v="Part-Time"/>
    <x v="0"/>
    <x v="0"/>
    <x v="0"/>
    <s v="Meeting wind concern action. Scene western serve."/>
    <s v="IT/IS"/>
    <s v="Engineers"/>
    <d v="1980-11-20T00:00:00"/>
    <n v="45.083333333333336"/>
    <x v="3"/>
    <s v="MA"/>
    <s v="Project Manager"/>
    <x v="0"/>
    <n v="2618"/>
    <s v="Other"/>
    <s v="Widowed"/>
    <x v="1"/>
    <n v="3"/>
    <n v="0"/>
  </r>
  <r>
    <n v="3897"/>
    <s v="Jenna"/>
    <s v="Maddox"/>
    <d v="2019-03-25T00:00:00"/>
    <d v="2021-09-13T00:00:00"/>
    <n v="29"/>
    <s v="Attrition"/>
    <s v="Sr. Network Engineer"/>
    <s v="Hector Singleton"/>
    <s v="jenna.maddox@bilearner.com"/>
    <s v="NEL"/>
    <s v="Active"/>
    <s v="Part-Time"/>
    <x v="2"/>
    <x v="2"/>
    <x v="2"/>
    <s v="All machine best age ask court."/>
    <s v="IT/IS"/>
    <s v="Aerial"/>
    <d v="1956-03-31T00:00:00"/>
    <n v="69.722222222222229"/>
    <x v="1"/>
    <s v="CT"/>
    <s v="Project Manager"/>
    <x v="0"/>
    <n v="84396"/>
    <s v="Black"/>
    <s v="Married"/>
    <x v="1"/>
    <n v="3"/>
    <n v="0"/>
  </r>
  <r>
    <n v="3898"/>
    <s v="Anaya"/>
    <s v="Preston"/>
    <d v="2018-12-14T00:00:00"/>
    <d v="2023-02-11T00:00:00"/>
    <n v="49"/>
    <s v="Attrition"/>
    <s v="Sr. Network Engineer"/>
    <s v="Denise Oconnor"/>
    <s v="anaya.preston@bilearner.com"/>
    <s v="PL"/>
    <s v="Leave of Absence"/>
    <s v="Part-Time"/>
    <x v="1"/>
    <x v="0"/>
    <x v="2"/>
    <s v="Cut during return could hit view born present."/>
    <s v="IT/IS"/>
    <s v="General - Con"/>
    <d v="1948-07-11T00:00:00"/>
    <n v="77.441666666666663"/>
    <x v="2"/>
    <s v="CT"/>
    <s v="Lineman"/>
    <x v="1"/>
    <n v="83611"/>
    <s v="Asian"/>
    <s v="Single"/>
    <x v="1"/>
    <n v="3"/>
    <n v="0"/>
  </r>
  <r>
    <n v="3899"/>
    <s v="Eugene"/>
    <s v="Pena"/>
    <d v="2021-03-07T00:00:00"/>
    <d v="2021-08-31T00:00:00"/>
    <n v="5"/>
    <s v="Attrition"/>
    <s v="Sr. Network Engineer"/>
    <s v="Ruben Cook"/>
    <s v="eugene.pena@bilearner.com"/>
    <s v="BPC"/>
    <s v="Leave of Absence"/>
    <s v="Contract"/>
    <x v="0"/>
    <x v="2"/>
    <x v="1"/>
    <s v="Issue teacher page true relate. Fight out learn."/>
    <s v="IT/IS"/>
    <s v="Engineers"/>
    <d v="1943-06-22T00:00:00"/>
    <n v="82.49444444444444"/>
    <x v="0"/>
    <s v="CT"/>
    <s v="Engineer"/>
    <x v="0"/>
    <n v="88656"/>
    <s v="Other"/>
    <s v="Divorced"/>
    <x v="1"/>
    <n v="3"/>
    <n v="0"/>
  </r>
  <r>
    <n v="3902"/>
    <s v="Hadassah"/>
    <s v="Moran"/>
    <d v="2023-05-22T00:00:00"/>
    <d v="2023-06-16T00:00:00"/>
    <n v="0"/>
    <s v="Attrition"/>
    <s v="Network Engineer"/>
    <s v="Michelle Perry"/>
    <s v="hadassah.moran@bilearner.com"/>
    <s v="MSC"/>
    <s v="Active"/>
    <s v="Contract"/>
    <x v="0"/>
    <x v="0"/>
    <x v="1"/>
    <s v="Deep certainly boy record."/>
    <s v="Executive Office"/>
    <s v="Wireline Construction"/>
    <d v="1964-06-02T00:00:00"/>
    <n v="61.55"/>
    <x v="1"/>
    <s v="MA"/>
    <s v="Groundman"/>
    <x v="1"/>
    <n v="84876"/>
    <s v="Black"/>
    <s v="Single"/>
    <x v="1"/>
    <n v="3"/>
    <n v="0"/>
  </r>
  <r>
    <n v="3905"/>
    <s v="Alayna"/>
    <s v="Hess"/>
    <d v="2020-08-04T00:00:00"/>
    <d v="2022-02-04T00:00:00"/>
    <n v="18"/>
    <s v="Attrition"/>
    <s v="Network Engineer"/>
    <s v="Todd Baker"/>
    <s v="alayna.hess@bilearner.com"/>
    <s v="WBL"/>
    <s v="Active"/>
    <s v="Full-Time"/>
    <x v="2"/>
    <x v="1"/>
    <x v="0"/>
    <s v="Brother reduce since no during."/>
    <s v="IT/IS"/>
    <s v="Billable Consultants"/>
    <d v="1958-06-08T00:00:00"/>
    <n v="67.533333333333331"/>
    <x v="1"/>
    <s v="MA"/>
    <s v="Engineer"/>
    <x v="0"/>
    <n v="48843"/>
    <s v="Black"/>
    <s v="Widowed"/>
    <x v="1"/>
    <n v="3"/>
    <n v="0"/>
  </r>
  <r>
    <n v="3908"/>
    <s v="Kimberly"/>
    <s v="Watson"/>
    <d v="2019-08-06T00:00:00"/>
    <d v="2021-03-21T00:00:00"/>
    <n v="19"/>
    <s v="Attrition"/>
    <s v="IT Support"/>
    <s v="Bryan Foley"/>
    <s v="kimberly.watson@bilearner.com"/>
    <s v="BPC"/>
    <s v="Active"/>
    <s v="Part-Time"/>
    <x v="1"/>
    <x v="0"/>
    <x v="1"/>
    <s v="Reduce center top without."/>
    <s v="IT/IS"/>
    <s v="Splicing"/>
    <d v="1986-07-11T00:00:00"/>
    <n v="39.44166666666667"/>
    <x v="4"/>
    <s v="MA"/>
    <s v="Splicer"/>
    <x v="0"/>
    <n v="92289"/>
    <s v="Black"/>
    <s v="Married"/>
    <x v="2"/>
    <n v="3"/>
    <n v="0"/>
  </r>
  <r>
    <n v="3909"/>
    <s v="Rebecca"/>
    <s v="Park"/>
    <d v="2021-08-01T00:00:00"/>
    <d v="2021-09-24T00:00:00"/>
    <n v="1"/>
    <s v="Attrition"/>
    <s v="IT Support"/>
    <s v="April Anderson MD"/>
    <s v="rebecca.park@bilearner.com"/>
    <s v="CCDR"/>
    <s v="Active"/>
    <s v="Part-Time"/>
    <x v="1"/>
    <x v="2"/>
    <x v="1"/>
    <s v="Expect maintain knowledge thus."/>
    <s v="IT/IS"/>
    <s v="General - Eng"/>
    <d v="1944-05-26T00:00:00"/>
    <n v="81.566666666666663"/>
    <x v="0"/>
    <s v="MA"/>
    <s v="Administrative"/>
    <x v="0"/>
    <n v="58900"/>
    <s v="Other"/>
    <s v="Married"/>
    <x v="2"/>
    <n v="3"/>
    <n v="0"/>
  </r>
  <r>
    <n v="3910"/>
    <s v="Caleb"/>
    <s v="Schneider"/>
    <d v="2022-07-13T00:00:00"/>
    <d v="2023-01-22T00:00:00"/>
    <n v="6"/>
    <s v="Attrition"/>
    <s v="Sr. Network Engineer"/>
    <s v="Matthew Calderon DDS"/>
    <s v="caleb.schneider@bilearner.com"/>
    <s v="WBL"/>
    <s v="Active"/>
    <s v="Part-Time"/>
    <x v="2"/>
    <x v="2"/>
    <x v="3"/>
    <s v="Concern morning while."/>
    <s v="IT/IS"/>
    <s v="Wireless"/>
    <d v="1997-02-22T00:00:00"/>
    <n v="28.827777777777779"/>
    <x v="6"/>
    <s v="MA"/>
    <s v="Technician"/>
    <x v="0"/>
    <n v="35673"/>
    <s v="White"/>
    <s v="Widowed"/>
    <x v="2"/>
    <n v="3"/>
    <n v="0"/>
  </r>
  <r>
    <n v="3912"/>
    <s v="Maribel"/>
    <s v="Copeland"/>
    <d v="2020-07-06T00:00:00"/>
    <d v="2021-01-18T00:00:00"/>
    <n v="6"/>
    <s v="Attrition"/>
    <s v="Sr. Network Engineer"/>
    <s v="Alan Harris"/>
    <s v="maribel.copeland@bilearner.com"/>
    <s v="PL"/>
    <s v="Leave of Absence"/>
    <s v="Part-Time"/>
    <x v="1"/>
    <x v="1"/>
    <x v="0"/>
    <s v="Reach music five away. Too fish sure be."/>
    <s v="IT/IS"/>
    <s v="General - Con"/>
    <d v="1968-05-19T00:00:00"/>
    <n v="57.586111111111109"/>
    <x v="5"/>
    <s v="CT"/>
    <s v="Foreman"/>
    <x v="1"/>
    <n v="97493"/>
    <s v="Hispanic"/>
    <s v="Widowed"/>
    <x v="2"/>
    <n v="3"/>
    <n v="0"/>
  </r>
  <r>
    <n v="3913"/>
    <s v="Henry"/>
    <s v="Zimmerman"/>
    <d v="2020-01-14T00:00:00"/>
    <d v="2022-06-08T00:00:00"/>
    <n v="28"/>
    <s v="Attrition"/>
    <s v="Sr. Network Engineer"/>
    <s v="Rodney Hart"/>
    <s v="henry.zimmerman@bilearner.com"/>
    <s v="BPC"/>
    <s v="Leave of Absence"/>
    <s v="Full-Time"/>
    <x v="2"/>
    <x v="2"/>
    <x v="1"/>
    <s v="Management so author training floor stage could."/>
    <s v="IT/IS"/>
    <s v="Project Management - Con"/>
    <d v="1942-06-02T00:00:00"/>
    <n v="83.55"/>
    <x v="0"/>
    <s v="MA"/>
    <s v="Purchasing"/>
    <x v="0"/>
    <n v="69903"/>
    <s v="White"/>
    <s v="Married"/>
    <x v="1"/>
    <n v="3"/>
    <n v="0"/>
  </r>
  <r>
    <n v="3914"/>
    <s v="Nathanial"/>
    <s v="Booth"/>
    <d v="2020-02-04T00:00:00"/>
    <d v="2021-01-29T00:00:00"/>
    <n v="11"/>
    <s v="Attrition"/>
    <s v="Network Engineer"/>
    <s v="Jorge Mayo"/>
    <s v="nathanial.booth@bilearner.com"/>
    <s v="SVG"/>
    <s v="Active"/>
    <s v="Contract"/>
    <x v="1"/>
    <x v="0"/>
    <x v="1"/>
    <s v="Whole shake score look."/>
    <s v="Executive Office"/>
    <s v="Engineers"/>
    <d v="1958-07-22T00:00:00"/>
    <n v="67.411111111111111"/>
    <x v="1"/>
    <s v="MA"/>
    <s v="Project Manager"/>
    <x v="1"/>
    <n v="9758"/>
    <s v="Other"/>
    <s v="Single"/>
    <x v="0"/>
    <n v="3"/>
    <n v="0"/>
  </r>
  <r>
    <n v="3917"/>
    <s v="Chris"/>
    <s v="Vincent"/>
    <d v="2019-12-19T00:00:00"/>
    <d v="2023-03-31T00:00:00"/>
    <n v="39"/>
    <s v="Attrition"/>
    <s v="Network Engineer"/>
    <s v="Ethan Allison"/>
    <s v="chris.vincent@bilearner.com"/>
    <s v="PYZ"/>
    <s v="Active"/>
    <s v="Part-Time"/>
    <x v="1"/>
    <x v="1"/>
    <x v="2"/>
    <s v="Might control article admit may water."/>
    <s v="IT/IS"/>
    <s v="General - Con"/>
    <d v="1993-04-11T00:00:00"/>
    <n v="32.69166666666667"/>
    <x v="4"/>
    <s v="MA"/>
    <s v="Technician"/>
    <x v="0"/>
    <n v="89635"/>
    <s v="Black"/>
    <s v="Widowed"/>
    <x v="0"/>
    <n v="3"/>
    <n v="0"/>
  </r>
  <r>
    <n v="3918"/>
    <s v="Myah"/>
    <s v="Waller"/>
    <d v="2020-09-24T00:00:00"/>
    <d v="2023-03-27T00:00:00"/>
    <n v="30"/>
    <s v="Attrition"/>
    <s v="Network Engineer"/>
    <s v="Christian Mullen"/>
    <s v="myah.waller@bilearner.com"/>
    <s v="WBL"/>
    <s v="Active"/>
    <s v="Contract"/>
    <x v="2"/>
    <x v="1"/>
    <x v="3"/>
    <s v="Road he court. Officer blood couple."/>
    <s v="IT/IS"/>
    <s v="Field Operations"/>
    <d v="1960-06-17T00:00:00"/>
    <n v="65.50833333333334"/>
    <x v="1"/>
    <s v="MA"/>
    <s v="Laborer"/>
    <x v="0"/>
    <n v="48262"/>
    <s v="Asian"/>
    <s v="Widowed"/>
    <x v="1"/>
    <n v="3"/>
    <n v="0"/>
  </r>
  <r>
    <n v="3920"/>
    <s v="Haley"/>
    <s v="Weaver"/>
    <d v="2021-04-11T00:00:00"/>
    <d v="2022-12-19T00:00:00"/>
    <n v="20"/>
    <s v="Attrition"/>
    <s v="IT Support"/>
    <s v="Cynthia Willis"/>
    <s v="haley.weaver@bilearner.com"/>
    <s v="PL"/>
    <s v="Active"/>
    <s v="Full-Time"/>
    <x v="2"/>
    <x v="2"/>
    <x v="0"/>
    <s v="Sit parent popular even travel level who."/>
    <s v="IT/IS"/>
    <s v="Field Operations"/>
    <d v="1961-11-04T00:00:00"/>
    <n v="64.12777777777778"/>
    <x v="1"/>
    <s v="MA"/>
    <s v="Laborer"/>
    <x v="0"/>
    <n v="62625"/>
    <s v="Other"/>
    <s v="Divorced"/>
    <x v="1"/>
    <n v="3"/>
    <n v="0"/>
  </r>
  <r>
    <n v="3921"/>
    <s v="Alessandra"/>
    <s v="Lee"/>
    <d v="2020-02-12T00:00:00"/>
    <d v="2022-07-15T00:00:00"/>
    <n v="29"/>
    <s v="Attrition"/>
    <s v="IT Support"/>
    <s v="Lauren Douglas"/>
    <s v="alessandra.lee@bilearner.com"/>
    <s v="BPC"/>
    <s v="Active"/>
    <s v="Contract"/>
    <x v="2"/>
    <x v="2"/>
    <x v="2"/>
    <s v="Form law draw east through particularly."/>
    <s v="IT/IS"/>
    <s v="Splicing"/>
    <d v="1943-11-30T00:00:00"/>
    <n v="82.055555555555557"/>
    <x v="0"/>
    <s v="MA"/>
    <s v="Splicer"/>
    <x v="0"/>
    <n v="56684"/>
    <s v="Other"/>
    <s v="Married"/>
    <x v="1"/>
    <n v="3"/>
    <n v="0"/>
  </r>
  <r>
    <n v="3923"/>
    <s v="Giancarlo"/>
    <s v="Juarez"/>
    <d v="2021-12-25T00:00:00"/>
    <d v="2023-06-19T00:00:00"/>
    <n v="17"/>
    <s v="Attrition"/>
    <s v="Sr. Network Engineer"/>
    <s v="Jennifer Lester"/>
    <s v="giancarlo.juarez@bilearner.com"/>
    <s v="WBL"/>
    <s v="Active"/>
    <s v="Full-Time"/>
    <x v="1"/>
    <x v="2"/>
    <x v="0"/>
    <s v="Mouth activity price take take rather."/>
    <s v="IT/IS"/>
    <s v="Aerial"/>
    <d v="1955-03-16T00:00:00"/>
    <n v="70.761111111111106"/>
    <x v="2"/>
    <s v="MA"/>
    <s v="Foreman"/>
    <x v="0"/>
    <n v="26918"/>
    <s v="Hispanic"/>
    <s v="Single"/>
    <x v="0"/>
    <n v="3"/>
    <n v="0"/>
  </r>
  <r>
    <n v="3925"/>
    <s v="Anna"/>
    <s v="Jordan"/>
    <d v="2020-05-03T00:00:00"/>
    <d v="2022-11-14T00:00:00"/>
    <n v="30"/>
    <s v="Attrition"/>
    <s v="Sr. Network Engineer"/>
    <s v="Bill Barnes"/>
    <s v="anna.jordan@bilearner.com"/>
    <s v="PL"/>
    <s v="Leave of Absence"/>
    <s v="Contract"/>
    <x v="1"/>
    <x v="2"/>
    <x v="1"/>
    <s v="Environment Democrat personal design now."/>
    <s v="IT/IS"/>
    <s v="General - Sga"/>
    <d v="1960-10-15T00:00:00"/>
    <n v="65.180555555555557"/>
    <x v="1"/>
    <s v="MA"/>
    <s v="Vp"/>
    <x v="1"/>
    <n v="64495"/>
    <s v="Hispanic"/>
    <s v="Widowed"/>
    <x v="1"/>
    <n v="3"/>
    <n v="0"/>
  </r>
  <r>
    <n v="3927"/>
    <s v="Misael"/>
    <s v="Hunter"/>
    <d v="2020-03-01T00:00:00"/>
    <d v="2022-03-05T00:00:00"/>
    <n v="24"/>
    <s v="Attrition"/>
    <s v="Network Engineer"/>
    <s v="Gary Davidson"/>
    <s v="misael.hunter@bilearner.com"/>
    <s v="SVG"/>
    <s v="Active"/>
    <s v="Contract"/>
    <x v="1"/>
    <x v="0"/>
    <x v="0"/>
    <s v="Four American something smile."/>
    <s v="Executive Office"/>
    <s v="Aerial"/>
    <d v="1982-10-12T00:00:00"/>
    <n v="43.18888888888889"/>
    <x v="3"/>
    <s v="MA"/>
    <s v="Lineman"/>
    <x v="1"/>
    <n v="50639"/>
    <s v="Other"/>
    <s v="Single"/>
    <x v="1"/>
    <n v="3"/>
    <n v="0"/>
  </r>
  <r>
    <n v="3928"/>
    <s v="Audrina"/>
    <s v="Yu"/>
    <d v="2021-01-27T00:00:00"/>
    <d v="2021-10-18T00:00:00"/>
    <n v="8"/>
    <s v="Attrition"/>
    <s v="Network Engineer"/>
    <s v="Walter Powell"/>
    <s v="audrina.yu@bilearner.com"/>
    <s v="TNS"/>
    <s v="Active"/>
    <s v="Full-Time"/>
    <x v="2"/>
    <x v="0"/>
    <x v="1"/>
    <s v="Red say check wish car food between member."/>
    <s v="IT/IS"/>
    <s v="General - Con"/>
    <d v="1956-07-11T00:00:00"/>
    <n v="69.441666666666663"/>
    <x v="1"/>
    <s v="MA"/>
    <s v="Laborer"/>
    <x v="1"/>
    <n v="59834"/>
    <s v="White"/>
    <s v="Widowed"/>
    <x v="1"/>
    <n v="3"/>
    <n v="0"/>
  </r>
  <r>
    <n v="3929"/>
    <s v="Jeramiah"/>
    <s v="Foster"/>
    <d v="2023-06-18T00:00:00"/>
    <d v="2023-07-24T00:00:00"/>
    <n v="1"/>
    <s v="Attrition"/>
    <s v="Network Engineer"/>
    <s v="Kimberly Wolf"/>
    <s v="jeramiah.foster@bilearner.com"/>
    <s v="WBL"/>
    <s v="Active"/>
    <s v="Contract"/>
    <x v="1"/>
    <x v="2"/>
    <x v="1"/>
    <s v="Whom part moment eye. Off wear be hold listen."/>
    <s v="IT/IS"/>
    <s v="Wireline Construction"/>
    <d v="1977-04-20T00:00:00"/>
    <n v="48.666666666666664"/>
    <x v="3"/>
    <s v="MA"/>
    <s v="Clerk"/>
    <x v="0"/>
    <n v="73645"/>
    <s v="Asian"/>
    <s v="Married"/>
    <x v="1"/>
    <n v="3"/>
    <n v="0"/>
  </r>
  <r>
    <n v="3934"/>
    <s v="Alanna"/>
    <s v="Mullins"/>
    <d v="2020-04-15T00:00:00"/>
    <d v="2022-05-13T00:00:00"/>
    <n v="24"/>
    <s v="Attrition"/>
    <s v="IT Support"/>
    <s v="Dustin Sanchez"/>
    <s v="alanna.mullins@bilearner.com"/>
    <s v="NEL"/>
    <s v="Active"/>
    <s v="Full-Time"/>
    <x v="1"/>
    <x v="0"/>
    <x v="0"/>
    <s v="Development operation wrong law room."/>
    <s v="IT/IS"/>
    <s v="Executive"/>
    <d v="1979-01-03T00:00:00"/>
    <n v="46.963888888888889"/>
    <x v="3"/>
    <s v="MA"/>
    <s v="Vp"/>
    <x v="0"/>
    <n v="80168"/>
    <s v="Asian"/>
    <s v="Widowed"/>
    <x v="1"/>
    <n v="3"/>
    <n v="0"/>
  </r>
  <r>
    <n v="3936"/>
    <s v="Donald"/>
    <s v="Favis"/>
    <d v="2022-07-21T00:00:00"/>
    <d v="2023-05-01T00:00:00"/>
    <n v="9"/>
    <s v="Attrition"/>
    <s v="Enterprise Architect"/>
    <s v="Stephen Rasmussen"/>
    <s v="donald.favis@bilearner.com"/>
    <s v="MSC"/>
    <s v="Terminated for Cause"/>
    <s v="Full-Time"/>
    <x v="0"/>
    <x v="0"/>
    <x v="0"/>
    <s v="Manage brother himself deal."/>
    <s v="IT/IS"/>
    <s v="General - Sga"/>
    <d v="1998-06-27T00:00:00"/>
    <n v="27.480555555555554"/>
    <x v="6"/>
    <s v="CT"/>
    <s v="Director"/>
    <x v="1"/>
    <n v="6033"/>
    <s v="Other"/>
    <s v="Widowed"/>
    <x v="1"/>
    <n v="3"/>
    <n v="0"/>
  </r>
  <r>
    <n v="3942"/>
    <s v="Bianca"/>
    <s v="Roehrich"/>
    <d v="2018-11-04T00:00:00"/>
    <d v="2021-12-22T00:00:00"/>
    <n v="37"/>
    <s v="Attrition"/>
    <s v="Principal Data Architect"/>
    <s v="Brian Gamble MD"/>
    <s v="bianca.roehrich@bilearner.com"/>
    <s v="PYZ"/>
    <s v="Voluntarily Terminated"/>
    <s v="Contract"/>
    <x v="0"/>
    <x v="0"/>
    <x v="1"/>
    <s v="Begin mind time similar night travel."/>
    <s v="IT/IS"/>
    <s v="Catv"/>
    <d v="1951-09-04T00:00:00"/>
    <n v="74.294444444444451"/>
    <x v="2"/>
    <s v="MA"/>
    <s v="Laborer"/>
    <x v="0"/>
    <n v="2703"/>
    <s v="Asian"/>
    <s v="Married"/>
    <x v="3"/>
    <n v="3"/>
    <n v="0"/>
  </r>
  <r>
    <n v="3943"/>
    <s v="Jason"/>
    <s v="Salter"/>
    <d v="2019-07-27T00:00:00"/>
    <d v="2021-07-25T00:00:00"/>
    <n v="23"/>
    <s v="Attrition"/>
    <s v="Data Analyst "/>
    <s v="Lauren Moore"/>
    <s v="jason.salter@bilearner.com"/>
    <s v="NEL"/>
    <s v="Voluntarily Terminated"/>
    <s v="Part-Time"/>
    <x v="2"/>
    <x v="2"/>
    <x v="1"/>
    <s v="Choose system picture one party decision."/>
    <s v="IT/IS"/>
    <s v="General - Eng"/>
    <d v="1971-08-04T00:00:00"/>
    <n v="54.37777777777778"/>
    <x v="5"/>
    <s v="MA"/>
    <s v="Administrative"/>
    <x v="1"/>
    <n v="2452"/>
    <s v="Black"/>
    <s v="Single"/>
    <x v="1"/>
    <n v="3"/>
    <n v="0"/>
  </r>
  <r>
    <n v="3947"/>
    <s v="Renee"/>
    <s v="Becker"/>
    <d v="2020-04-04T00:00:00"/>
    <d v="2022-06-22T00:00:00"/>
    <n v="26"/>
    <s v="Attrition"/>
    <s v="Database Administrator"/>
    <s v="Heather Phillips"/>
    <s v="renee.becker@bilearner.com"/>
    <s v="EW"/>
    <s v="Terminated for Cause"/>
    <s v="Full-Time"/>
    <x v="0"/>
    <x v="1"/>
    <x v="1"/>
    <s v="Door hear include off."/>
    <s v="IT/IS"/>
    <s v="Field Operations"/>
    <d v="1996-12-03T00:00:00"/>
    <n v="29.047222222222221"/>
    <x v="6"/>
    <s v="MA"/>
    <s v="Field Technician"/>
    <x v="0"/>
    <n v="2026"/>
    <s v="Hispanic"/>
    <s v="Married"/>
    <x v="1"/>
    <n v="3"/>
    <n v="0"/>
  </r>
  <r>
    <n v="3948"/>
    <s v="Randall"/>
    <s v="Pearson"/>
    <d v="2023-02-03T00:00:00"/>
    <d v="2023-05-29T00:00:00"/>
    <n v="3"/>
    <s v="Attrition"/>
    <s v="Data Analyst"/>
    <s v="Peggy Mccoy"/>
    <s v="randall.pearson@bilearner.com"/>
    <s v="MSC"/>
    <s v="Voluntarily Terminated"/>
    <s v="Contract"/>
    <x v="1"/>
    <x v="1"/>
    <x v="0"/>
    <s v="Discuss budget Mrs line whom television."/>
    <s v="IT/IS"/>
    <s v="Aerial"/>
    <d v="1943-10-29T00:00:00"/>
    <n v="82.141666666666666"/>
    <x v="0"/>
    <s v="MA"/>
    <s v="Foreman"/>
    <x v="1"/>
    <n v="2747"/>
    <s v="Hispanic"/>
    <s v="Married"/>
    <x v="1"/>
    <n v="3"/>
    <n v="0"/>
  </r>
  <r>
    <n v="3949"/>
    <s v="Claudia N"/>
    <s v="Carr"/>
    <d v="2022-09-20T00:00:00"/>
    <d v="2023-07-04T00:00:00"/>
    <n v="9"/>
    <s v="Attrition"/>
    <s v="Sr. DBA"/>
    <s v="Natasha Walton"/>
    <s v="claudia n.carr@bilearner.com"/>
    <s v="SVG"/>
    <s v="Future Start"/>
    <s v="Full-Time"/>
    <x v="2"/>
    <x v="0"/>
    <x v="3"/>
    <s v="City week discussion success month push."/>
    <s v="IT/IS"/>
    <s v="General - Con"/>
    <d v="1991-03-17T00:00:00"/>
    <n v="34.758333333333333"/>
    <x v="4"/>
    <s v="MA"/>
    <s v="Laborer"/>
    <x v="0"/>
    <n v="1886"/>
    <s v="White"/>
    <s v="Single"/>
    <x v="1"/>
    <n v="3"/>
    <n v="0"/>
  </r>
  <r>
    <n v="3951"/>
    <s v="Taisha"/>
    <s v="Goble"/>
    <d v="2021-04-25T00:00:00"/>
    <d v="2023-02-12T00:00:00"/>
    <n v="21"/>
    <s v="Attrition"/>
    <s v="Database Administrator"/>
    <s v="Joseph Jensen"/>
    <s v="taisha.goble@bilearner.com"/>
    <s v="MSC"/>
    <s v="Terminated for Cause"/>
    <s v="Contract"/>
    <x v="2"/>
    <x v="0"/>
    <x v="1"/>
    <s v="Model candidate worker writer."/>
    <s v="IT/IS"/>
    <s v="Wireline Construction"/>
    <d v="1961-09-07T00:00:00"/>
    <n v="64.286111111111111"/>
    <x v="1"/>
    <s v="MA"/>
    <s v="Groundman"/>
    <x v="0"/>
    <n v="2127"/>
    <s v="Asian"/>
    <s v="Divorced"/>
    <x v="1"/>
    <n v="3"/>
    <n v="0"/>
  </r>
  <r>
    <n v="3955"/>
    <s v="Draven"/>
    <s v="Giles"/>
    <d v="2020-02-16T00:00:00"/>
    <d v="2023-03-16T00:00:00"/>
    <n v="36"/>
    <s v="Attrition"/>
    <s v="Database Administrator"/>
    <s v="Aaron Richards"/>
    <s v="draven.giles@bilearner.com"/>
    <s v="SVG"/>
    <s v="Active"/>
    <s v="Contract"/>
    <x v="1"/>
    <x v="1"/>
    <x v="1"/>
    <s v="Detail positive wall bag project travel."/>
    <s v="IT/IS"/>
    <s v="Project Management - Con"/>
    <d v="1998-10-28T00:00:00"/>
    <n v="27.144444444444446"/>
    <x v="6"/>
    <s v="MA"/>
    <s v="Coordinator"/>
    <x v="0"/>
    <n v="31207"/>
    <s v="Hispanic"/>
    <s v="Married"/>
    <x v="1"/>
    <n v="3"/>
    <n v="0"/>
  </r>
  <r>
    <n v="3956"/>
    <s v="Aliana"/>
    <s v="Shaw"/>
    <d v="2019-08-07T00:00:00"/>
    <d v="2023-03-08T00:00:00"/>
    <n v="43"/>
    <s v="Attrition"/>
    <s v="Database Administrator"/>
    <s v="Joseph Shelton"/>
    <s v="aliana.shaw@bilearner.com"/>
    <s v="EW"/>
    <s v="Active"/>
    <s v="Contract"/>
    <x v="2"/>
    <x v="0"/>
    <x v="2"/>
    <s v="Billion same enter green imagine mouth country."/>
    <s v="IT/IS"/>
    <s v="General - Sga"/>
    <d v="1997-01-02T00:00:00"/>
    <n v="28.966666666666665"/>
    <x v="6"/>
    <s v="TX"/>
    <s v="Foreman"/>
    <x v="0"/>
    <n v="6158"/>
    <s v="Black"/>
    <s v="Widowed"/>
    <x v="1"/>
    <n v="3"/>
    <n v="0"/>
  </r>
  <r>
    <n v="3959"/>
    <s v="Braylen"/>
    <s v="Mendoza"/>
    <d v="2022-11-11T00:00:00"/>
    <d v="2023-07-14T00:00:00"/>
    <n v="8"/>
    <s v="Attrition"/>
    <s v="Data Architect"/>
    <s v="Douglas Chapman"/>
    <s v="braylen.mendoza@bilearner.com"/>
    <s v="PYZ"/>
    <s v="Terminated for Cause"/>
    <s v="Part-Time"/>
    <x v="2"/>
    <x v="1"/>
    <x v="1"/>
    <s v="Threat high fine everyone out."/>
    <s v="IT/IS"/>
    <s v="General - Con"/>
    <d v="1988-08-20T00:00:00"/>
    <n v="37.333333333333336"/>
    <x v="4"/>
    <s v="TX"/>
    <s v="Foreman"/>
    <x v="1"/>
    <n v="42665"/>
    <s v="Hispanic"/>
    <s v="Single"/>
    <x v="1"/>
    <n v="3"/>
    <n v="0"/>
  </r>
  <r>
    <n v="3964"/>
    <s v="Marlee"/>
    <s v="Stevens"/>
    <d v="2021-06-07T00:00:00"/>
    <d v="2023-01-25T00:00:00"/>
    <n v="19"/>
    <s v="Attrition"/>
    <s v="Sr. Accountant"/>
    <s v="Wendy Jackson"/>
    <s v="marlee.stevens@bilearner.com"/>
    <s v="PYZ"/>
    <s v="Future Start"/>
    <s v="Part-Time"/>
    <x v="2"/>
    <x v="0"/>
    <x v="0"/>
    <s v="Soon agency begin song."/>
    <s v="IT/IS"/>
    <s v="Aerial"/>
    <d v="2001-02-26T00:00:00"/>
    <n v="24.816666666666666"/>
    <x v="6"/>
    <s v="MA"/>
    <s v="Lineman"/>
    <x v="1"/>
    <n v="21007"/>
    <s v="Black"/>
    <s v="Single"/>
    <x v="0"/>
    <n v="3"/>
    <n v="0"/>
  </r>
  <r>
    <n v="3966"/>
    <s v="Konner"/>
    <s v="Villegas"/>
    <d v="2018-10-19T00:00:00"/>
    <d v="2021-09-04T00:00:00"/>
    <n v="34"/>
    <s v="Attrition"/>
    <s v="Software Engineer"/>
    <s v="Ruth Myers"/>
    <s v="konner.villegas@bilearner.com"/>
    <s v="NEL"/>
    <s v="Future Start"/>
    <s v="Contract"/>
    <x v="2"/>
    <x v="2"/>
    <x v="3"/>
    <s v="Tree six high notice after news."/>
    <s v="Software Engineering"/>
    <s v="Field Operations"/>
    <d v="1978-04-28T00:00:00"/>
    <n v="47.644444444444446"/>
    <x v="3"/>
    <s v="MA"/>
    <s v="Laborer"/>
    <x v="0"/>
    <n v="5707"/>
    <s v="Black"/>
    <s v="Single"/>
    <x v="1"/>
    <n v="3"/>
    <n v="0"/>
  </r>
  <r>
    <n v="3967"/>
    <s v="Anastasia"/>
    <s v="Gillespie"/>
    <d v="2018-12-03T00:00:00"/>
    <d v="2021-01-20T00:00:00"/>
    <n v="25"/>
    <s v="Attrition"/>
    <s v="Data Analyst"/>
    <s v="Harold Jones"/>
    <s v="anastasia.gillespie@bilearner.com"/>
    <s v="MSC"/>
    <s v="Active"/>
    <s v="Full-Time"/>
    <x v="2"/>
    <x v="0"/>
    <x v="0"/>
    <s v="Today policy same expert close drive drug."/>
    <s v="IT/IS"/>
    <s v="Finance &amp; Accounting"/>
    <d v="1955-07-19T00:00:00"/>
    <n v="70.419444444444451"/>
    <x v="2"/>
    <s v="MA"/>
    <s v="Administration"/>
    <x v="0"/>
    <n v="10856"/>
    <s v="Black"/>
    <s v="Married"/>
    <x v="1"/>
    <n v="3"/>
    <n v="0"/>
  </r>
  <r>
    <n v="3970"/>
    <s v="Macy"/>
    <s v="Webster"/>
    <d v="2020-10-04T00:00:00"/>
    <d v="2023-04-27T00:00:00"/>
    <n v="30"/>
    <s v="Attrition"/>
    <s v="Database Administrator"/>
    <s v="Cynthia Gardner"/>
    <s v="macy.webster@bilearner.com"/>
    <s v="PYZ"/>
    <s v="Active"/>
    <s v="Part-Time"/>
    <x v="0"/>
    <x v="1"/>
    <x v="3"/>
    <s v="Push reflect pay similar movement others morning."/>
    <s v="IT/IS"/>
    <s v="Field Operations"/>
    <d v="1950-11-08T00:00:00"/>
    <n v="75.11666666666666"/>
    <x v="2"/>
    <s v="MA"/>
    <s v="Foreman"/>
    <x v="0"/>
    <n v="44077"/>
    <s v="Other"/>
    <s v="Married"/>
    <x v="0"/>
    <n v="3"/>
    <n v="0"/>
  </r>
  <r>
    <n v="3973"/>
    <s v="Brooklyn"/>
    <s v="Tanner"/>
    <d v="2018-09-21T00:00:00"/>
    <d v="2023-06-22T00:00:00"/>
    <n v="57"/>
    <s v="Attrition"/>
    <s v="Database Administrator"/>
    <s v="Jason Sims"/>
    <s v="brooklyn.tanner@bilearner.com"/>
    <s v="WBL"/>
    <s v="Terminated for Cause"/>
    <s v="Part-Time"/>
    <x v="1"/>
    <x v="0"/>
    <x v="1"/>
    <s v="Professor now audience lay box."/>
    <s v="IT/IS"/>
    <s v="Field Operations"/>
    <d v="1973-05-22T00:00:00"/>
    <n v="52.577777777777776"/>
    <x v="5"/>
    <s v="TX"/>
    <s v="Laborer"/>
    <x v="0"/>
    <n v="50856"/>
    <s v="Hispanic"/>
    <s v="Single"/>
    <x v="0"/>
    <n v="3"/>
    <n v="0"/>
  </r>
  <r>
    <n v="3974"/>
    <s v="Zander"/>
    <s v="Franco"/>
    <d v="2018-12-25T00:00:00"/>
    <d v="2019-07-10T00:00:00"/>
    <n v="6"/>
    <s v="Attrition"/>
    <s v="Data Architect"/>
    <s v="Ronnie Garcia"/>
    <s v="zander.franco@bilearner.com"/>
    <s v="BPC"/>
    <s v="Terminated for Cause"/>
    <s v="Part-Time"/>
    <x v="1"/>
    <x v="1"/>
    <x v="0"/>
    <s v="Way appear summer strong."/>
    <s v="IT/IS"/>
    <s v="General - Eng"/>
    <d v="1986-01-07T00:00:00"/>
    <n v="39.952777777777776"/>
    <x v="4"/>
    <s v="TX"/>
    <s v="Engineer"/>
    <x v="1"/>
    <n v="97255"/>
    <s v="Other"/>
    <s v="Married"/>
    <x v="0"/>
    <n v="3"/>
    <n v="0"/>
  </r>
  <r>
    <n v="3975"/>
    <s v="Kianna"/>
    <s v="Rhodes"/>
    <d v="2020-11-03T00:00:00"/>
    <d v="2022-09-25T00:00:00"/>
    <n v="22"/>
    <s v="Attrition"/>
    <s v="CIO"/>
    <s v="Curtis Hill"/>
    <s v="kianna.rhodes@bilearner.com"/>
    <s v="CCDR"/>
    <s v="Terminated for Cause"/>
    <s v="Part-Time"/>
    <x v="0"/>
    <x v="0"/>
    <x v="3"/>
    <s v="Doctor good process certainly successful ask."/>
    <s v="IT/IS"/>
    <s v="Field Operations"/>
    <d v="1999-01-25T00:00:00"/>
    <n v="26.902777777777779"/>
    <x v="6"/>
    <s v="TX"/>
    <s v="Technician"/>
    <x v="1"/>
    <n v="44793"/>
    <s v="Asian"/>
    <s v="Single"/>
    <x v="1"/>
    <n v="3"/>
    <n v="0"/>
  </r>
  <r>
    <n v="3979"/>
    <s v="Peyton"/>
    <s v="Phelps"/>
    <d v="2021-01-25T00:00:00"/>
    <d v="2022-06-11T00:00:00"/>
    <n v="16"/>
    <s v="Attrition"/>
    <s v="Software Engineering Manager"/>
    <s v="Emma Allen"/>
    <s v="peyton.phelps@bilearner.com"/>
    <s v="WBL"/>
    <s v="Future Start"/>
    <s v="Contract"/>
    <x v="1"/>
    <x v="0"/>
    <x v="1"/>
    <s v="Front car keep."/>
    <s v="IT/IS"/>
    <s v="Technology / It"/>
    <d v="1967-10-30T00:00:00"/>
    <n v="58.138888888888886"/>
    <x v="5"/>
    <s v="MA"/>
    <s v="Controller"/>
    <x v="0"/>
    <n v="5067"/>
    <s v="Black"/>
    <s v="Married"/>
    <x v="1"/>
    <n v="3"/>
    <n v="0"/>
  </r>
  <r>
    <n v="3981"/>
    <s v="Kiara"/>
    <s v="Fox"/>
    <d v="2020-07-24T00:00:00"/>
    <d v="2023-04-09T00:00:00"/>
    <n v="32"/>
    <s v="Attrition"/>
    <s v="Data Analyst"/>
    <s v="Richard Bailey"/>
    <s v="kiara.fox@bilearner.com"/>
    <s v="BPC"/>
    <s v="Active"/>
    <s v="Full-Time"/>
    <x v="2"/>
    <x v="0"/>
    <x v="1"/>
    <s v="In throw short war process series ground."/>
    <s v="IT/IS"/>
    <s v="Field Operations"/>
    <d v="1960-02-07T00:00:00"/>
    <n v="65.86944444444444"/>
    <x v="1"/>
    <s v="MA"/>
    <s v="Laborer"/>
    <x v="0"/>
    <n v="35765"/>
    <s v="Black"/>
    <s v="Divorced"/>
    <x v="1"/>
    <n v="3"/>
    <n v="0"/>
  </r>
  <r>
    <n v="3984"/>
    <s v="Christine"/>
    <s v="Skinner"/>
    <d v="2022-02-10T00:00:00"/>
    <d v="2022-06-08T00:00:00"/>
    <n v="3"/>
    <s v="Attrition"/>
    <s v="Database Administrator"/>
    <s v="Thomas Ramirez"/>
    <s v="christine.skinner@bilearner.com"/>
    <s v="EW"/>
    <s v="Active"/>
    <s v="Contract"/>
    <x v="0"/>
    <x v="1"/>
    <x v="2"/>
    <s v="If require particularly civil."/>
    <s v="IT/IS"/>
    <s v="Wireline Construction"/>
    <d v="1963-07-23T00:00:00"/>
    <n v="62.408333333333331"/>
    <x v="1"/>
    <s v="TX"/>
    <s v="Laborer"/>
    <x v="0"/>
    <n v="67986"/>
    <s v="Hispanic"/>
    <s v="Single"/>
    <x v="1"/>
    <n v="3"/>
    <n v="0"/>
  </r>
  <r>
    <n v="3985"/>
    <s v="Zayne"/>
    <s v="Mccullough"/>
    <d v="2023-01-13T00:00:00"/>
    <d v="2023-05-19T00:00:00"/>
    <n v="4"/>
    <s v="Attrition"/>
    <s v="Database Administrator"/>
    <s v="Melissa Turner"/>
    <s v="zayne.mccullough@bilearner.com"/>
    <s v="MSC"/>
    <s v="Terminated for Cause"/>
    <s v="Part-Time"/>
    <x v="2"/>
    <x v="2"/>
    <x v="1"/>
    <s v="Network dinner again position three."/>
    <s v="IT/IS"/>
    <s v="People Services"/>
    <d v="1992-01-18T00:00:00"/>
    <n v="33.922222222222224"/>
    <x v="4"/>
    <s v="TX"/>
    <s v="Director"/>
    <x v="1"/>
    <n v="26193"/>
    <s v="White"/>
    <s v="Widowed"/>
    <x v="1"/>
    <n v="3"/>
    <n v="0"/>
  </r>
  <r>
    <n v="3987"/>
    <s v="Aydan"/>
    <s v="Benjamin"/>
    <d v="2022-02-25T00:00:00"/>
    <d v="2022-07-19T00:00:00"/>
    <n v="4"/>
    <s v="Attrition"/>
    <s v="Data Architect"/>
    <s v="Lindsay Nelson"/>
    <s v="aydan.benjamin@bilearner.com"/>
    <s v="PYZ"/>
    <s v="Terminated for Cause"/>
    <s v="Full-Time"/>
    <x v="2"/>
    <x v="1"/>
    <x v="2"/>
    <s v="Appear happen list."/>
    <s v="IT/IS"/>
    <s v="Catv"/>
    <d v="1982-05-03T00:00:00"/>
    <n v="43.630555555555553"/>
    <x v="3"/>
    <s v="TX"/>
    <s v="Supervisor"/>
    <x v="1"/>
    <n v="81376"/>
    <s v="Other"/>
    <s v="Widowed"/>
    <x v="0"/>
    <n v="3"/>
    <n v="0"/>
  </r>
  <r>
    <n v="3988"/>
    <s v="Kenzie"/>
    <s v="Mullins"/>
    <d v="2022-07-21T00:00:00"/>
    <d v="2022-11-21T00:00:00"/>
    <n v="4"/>
    <s v="Attrition"/>
    <s v="Sr. DBA"/>
    <s v="Anthony Williams"/>
    <s v="kenzie.mullins@bilearner.com"/>
    <s v="SVG"/>
    <s v="Leave of Absence"/>
    <s v="Contract"/>
    <x v="2"/>
    <x v="0"/>
    <x v="3"/>
    <s v="Successful center consider."/>
    <s v="IT/IS"/>
    <s v="Shop (Fleet)"/>
    <d v="1981-06-17T00:00:00"/>
    <n v="44.508333333333333"/>
    <x v="3"/>
    <s v="MA"/>
    <s v="Mechanic"/>
    <x v="0"/>
    <n v="73583"/>
    <s v="White"/>
    <s v="Widowed"/>
    <x v="1"/>
    <n v="3"/>
    <n v="0"/>
  </r>
  <r>
    <n v="3990"/>
    <s v="Damarion"/>
    <s v="Schneider"/>
    <d v="2019-12-02T00:00:00"/>
    <d v="2019-12-26T00:00:00"/>
    <n v="0"/>
    <s v="Attrition"/>
    <s v="Sr. Accountant"/>
    <s v="Caitlin Murphy"/>
    <s v="damarion.schneider@bilearner.com"/>
    <s v="WBL"/>
    <s v="Future Start"/>
    <s v="Contract"/>
    <x v="1"/>
    <x v="0"/>
    <x v="0"/>
    <s v="Follow hit perform arm."/>
    <s v="IT/IS"/>
    <s v="Safety"/>
    <d v="1956-12-18T00:00:00"/>
    <n v="69.00555555555556"/>
    <x v="1"/>
    <s v="MA"/>
    <s v="Safety"/>
    <x v="1"/>
    <n v="73329"/>
    <s v="White"/>
    <s v="Divorced"/>
    <x v="1"/>
    <n v="3"/>
    <n v="0"/>
  </r>
  <r>
    <n v="3992"/>
    <s v="Evelin"/>
    <s v="Snow"/>
    <d v="2022-12-08T00:00:00"/>
    <d v="2023-05-07T00:00:00"/>
    <n v="4"/>
    <s v="Attrition"/>
    <s v="Data Analyst"/>
    <s v="Roy Villegas"/>
    <s v="evelin.snow@bilearner.com"/>
    <s v="SVG"/>
    <s v="Active"/>
    <s v="Part-Time"/>
    <x v="2"/>
    <x v="1"/>
    <x v="3"/>
    <s v="Teach left short key over."/>
    <s v="IT/IS"/>
    <s v="General - Eng"/>
    <d v="1961-12-28T00:00:00"/>
    <n v="63.977777777777774"/>
    <x v="1"/>
    <s v="MA"/>
    <s v="Technician"/>
    <x v="1"/>
    <n v="49077"/>
    <s v="Black"/>
    <s v="Married"/>
    <x v="1"/>
    <n v="3"/>
    <n v="0"/>
  </r>
  <r>
    <n v="3995"/>
    <s v="Cortez"/>
    <s v="Murillo"/>
    <d v="2019-07-15T00:00:00"/>
    <d v="2021-06-01T00:00:00"/>
    <n v="22"/>
    <s v="Attrition"/>
    <s v="Database Administrator"/>
    <s v="Stuart White"/>
    <s v="cortez.murillo@bilearner.com"/>
    <s v="NEL"/>
    <s v="Active"/>
    <s v="Full-Time"/>
    <x v="2"/>
    <x v="0"/>
    <x v="1"/>
    <s v="Or break sea say owner. Often guy local."/>
    <s v="IT/IS"/>
    <s v="Wireline Construction"/>
    <d v="1946-12-08T00:00:00"/>
    <n v="79.033333333333331"/>
    <x v="2"/>
    <s v="MA"/>
    <s v="Project Manager"/>
    <x v="0"/>
    <n v="95641"/>
    <s v="Black"/>
    <s v="Widowed"/>
    <x v="0"/>
    <n v="3"/>
    <n v="0"/>
  </r>
  <r>
    <n v="3998"/>
    <s v="Ace"/>
    <s v="Krause"/>
    <d v="2021-12-24T00:00:00"/>
    <d v="2022-07-27T00:00:00"/>
    <n v="7"/>
    <s v="Attrition"/>
    <s v="Database Administrator"/>
    <s v="Brittany Rubio"/>
    <s v="ace.krause@bilearner.com"/>
    <s v="CCDR"/>
    <s v="Terminated for Cause"/>
    <s v="Full-Time"/>
    <x v="0"/>
    <x v="1"/>
    <x v="1"/>
    <s v="Performance reflect military enter color."/>
    <s v="IT/IS"/>
    <s v="Yard (Material Handling)"/>
    <d v="1971-01-22T00:00:00"/>
    <n v="54.911111111111111"/>
    <x v="5"/>
    <s v="TX"/>
    <s v="Administrative"/>
    <x v="0"/>
    <n v="82557"/>
    <s v="Other"/>
    <s v="Married"/>
    <x v="1"/>
    <n v="3"/>
    <n v="0"/>
  </r>
  <r>
    <n v="3999"/>
    <s v="Reuben"/>
    <s v="Davila"/>
    <d v="2019-04-17T00:00:00"/>
    <d v="2021-08-17T00:00:00"/>
    <n v="28"/>
    <s v="Attrition"/>
    <s v="Database Administrator"/>
    <s v="John Henderson"/>
    <s v="reuben.davila@bilearner.com"/>
    <s v="BPC"/>
    <s v="Terminated for Cause"/>
    <s v="Full-Time"/>
    <x v="0"/>
    <x v="1"/>
    <x v="0"/>
    <s v="Ball when check interview score manager."/>
    <s v="IT/IS"/>
    <s v="Engineers"/>
    <d v="1943-02-01T00:00:00"/>
    <n v="82.886111111111106"/>
    <x v="0"/>
    <s v="TX"/>
    <s v="Engineer"/>
    <x v="1"/>
    <n v="13760"/>
    <s v="Asian"/>
    <s v="Single"/>
    <x v="0"/>
    <n v="3"/>
    <n v="0"/>
  </r>
  <r>
    <n v="4000"/>
    <s v="Angelique"/>
    <s v="Mann"/>
    <d v="2019-10-26T00:00:00"/>
    <d v="2021-06-08T00:00:00"/>
    <n v="19"/>
    <s v="Attrition"/>
    <s v="Data Architect"/>
    <s v="Eugene Morgan"/>
    <s v="angelique.mann@bilearner.com"/>
    <s v="PYZ"/>
    <s v="Terminated for Cause"/>
    <s v="Contract"/>
    <x v="1"/>
    <x v="1"/>
    <x v="0"/>
    <s v="Stop air whole generation adult song."/>
    <s v="IT/IS"/>
    <s v="Field Operations"/>
    <d v="1960-03-31T00:00:00"/>
    <n v="65.722222222222229"/>
    <x v="1"/>
    <s v="TX"/>
    <s v="Technician"/>
    <x v="1"/>
    <n v="18464"/>
    <s v="Black"/>
    <s v="Divorced"/>
    <x v="1"/>
    <n v="3"/>
    <n v="0"/>
  </r>
  <r>
    <n v="1002"/>
    <s v="Sandra"/>
    <s v="Martin"/>
    <d v="2022-12-12T00:00:00"/>
    <d v="2023-05-28T00:00:00"/>
    <n v="5"/>
    <s v="Attrition"/>
    <s v="Software Engineer"/>
    <s v="Angela Hayes"/>
    <s v="sandra.martin@bilearner.com"/>
    <s v="NEL"/>
    <s v="Active"/>
    <s v="Part-Time"/>
    <x v="2"/>
    <x v="0"/>
    <x v="0"/>
    <s v="Behind buy our of very claim."/>
    <s v="Software Engineering"/>
    <s v="Catv"/>
    <d v="1950-07-08T00:00:00"/>
    <n v="75.45"/>
    <x v="2"/>
    <s v="MA"/>
    <s v="Foreman"/>
    <x v="0"/>
    <n v="2135"/>
    <s v="Asian"/>
    <s v="Widowed"/>
    <x v="1"/>
    <n v="3"/>
    <n v="0"/>
  </r>
  <r>
    <n v="1003"/>
    <s v="Keyla"/>
    <s v="Del Bosque"/>
    <d v="2023-03-08T00:00:00"/>
    <d v="2023-03-15T00:00:00"/>
    <n v="0"/>
    <s v="Attrition"/>
    <s v="Software Engineer"/>
    <s v="Christina Copeland"/>
    <s v="keyla.del bosque@bilearner.com"/>
    <s v="WBL"/>
    <s v="Active"/>
    <s v="Contract"/>
    <x v="2"/>
    <x v="2"/>
    <x v="3"/>
    <s v="Some make teach quite range seem conference."/>
    <s v="Software Engineering"/>
    <s v="Field Operations"/>
    <d v="1973-11-23T00:00:00"/>
    <n v="52.075000000000003"/>
    <x v="5"/>
    <s v="MA"/>
    <s v="Foreman"/>
    <x v="0"/>
    <n v="2176"/>
    <s v="White"/>
    <s v="Married"/>
    <x v="1"/>
    <n v="3"/>
    <n v="0"/>
  </r>
  <r>
    <n v="1004"/>
    <s v="Andrew"/>
    <s v="Szabo"/>
    <d v="2020-05-29T00:00:00"/>
    <d v="2021-03-05T00:00:00"/>
    <n v="9"/>
    <s v="Attrition"/>
    <s v="Software Engineer"/>
    <s v="Jennifer Cohen"/>
    <s v="andrew.szabo@bilearner.com"/>
    <s v="PYZ"/>
    <s v="Active"/>
    <s v="Part-Time"/>
    <x v="1"/>
    <x v="2"/>
    <x v="0"/>
    <s v="Enter beautiful social store."/>
    <s v="Software Engineering"/>
    <s v="Project Management - Con"/>
    <d v="1957-01-27T00:00:00"/>
    <n v="68.897222222222226"/>
    <x v="1"/>
    <s v="MA"/>
    <s v="Coordinator"/>
    <x v="1"/>
    <n v="2140"/>
    <s v="Black"/>
    <s v="Single"/>
    <x v="1"/>
    <n v="3"/>
    <n v="0"/>
  </r>
  <r>
    <n v="1006"/>
    <s v="Colby"/>
    <s v="Andreola"/>
    <d v="2021-08-15T00:00:00"/>
    <d v="2021-11-20T00:00:00"/>
    <n v="3"/>
    <s v="Attrition"/>
    <s v="Software Engineer"/>
    <s v="Beth Johnson"/>
    <s v="colby.andreola@bilearner.com"/>
    <s v="MSC"/>
    <s v="Active"/>
    <s v="Full-Time"/>
    <x v="1"/>
    <x v="2"/>
    <x v="1"/>
    <s v="Throughout yet in serious here wish."/>
    <s v="Software Engineering"/>
    <s v="Engineers"/>
    <d v="1959-02-19T00:00:00"/>
    <n v="66.836111111111109"/>
    <x v="1"/>
    <s v="MA"/>
    <s v="Administrative"/>
    <x v="0"/>
    <n v="2110"/>
    <s v="White"/>
    <s v="Widowed"/>
    <x v="1"/>
    <n v="3"/>
    <n v="0"/>
  </r>
  <r>
    <n v="1007"/>
    <s v="Edward"/>
    <b v="1"/>
    <d v="2020-10-25T00:00:00"/>
    <d v="2021-09-26T00:00:00"/>
    <n v="11"/>
    <s v="Attrition"/>
    <s v="Software Engineer"/>
    <s v="Raymond Adams"/>
    <s v="edward.true@bilearner.com"/>
    <s v="SVG"/>
    <s v="Voluntarily Terminated"/>
    <s v="Part-Time"/>
    <x v="2"/>
    <x v="2"/>
    <x v="0"/>
    <s v="Recently however meeting economic."/>
    <s v="Software Engineering"/>
    <s v="General - Con"/>
    <d v="2000-03-18T00:00:00"/>
    <n v="25.755555555555556"/>
    <x v="6"/>
    <s v="MA"/>
    <s v="Lineman"/>
    <x v="1"/>
    <n v="2451"/>
    <s v="Black"/>
    <s v="Widowed"/>
    <x v="1"/>
    <n v="3"/>
    <n v="0"/>
  </r>
  <r>
    <n v="1008"/>
    <s v="Judith"/>
    <s v="Carabbio"/>
    <d v="2019-08-28T00:00:00"/>
    <d v="2020-05-04T00:00:00"/>
    <n v="8"/>
    <s v="Attrition"/>
    <s v="Software Engineer"/>
    <s v="Jessica Rhodes"/>
    <s v="judith.carabbio@bilearner.com"/>
    <s v="BPC"/>
    <s v="Active"/>
    <s v="Contract"/>
    <x v="0"/>
    <x v="0"/>
    <x v="3"/>
    <s v="Instead story skill financial who."/>
    <s v="Software Engineering"/>
    <s v="General - Con"/>
    <d v="1981-12-21T00:00:00"/>
    <n v="43.99722222222222"/>
    <x v="3"/>
    <s v="MA"/>
    <s v="Foreman"/>
    <x v="0"/>
    <n v="2132"/>
    <s v="Hispanic"/>
    <s v="Married"/>
    <x v="1"/>
    <n v="3"/>
    <n v="0"/>
  </r>
  <r>
    <n v="1009"/>
    <s v="Adell"/>
    <s v="Saada"/>
    <d v="2019-06-13T00:00:00"/>
    <d v="2023-01-12T00:00:00"/>
    <n v="43"/>
    <s v="Attrition"/>
    <s v="Software Engineer"/>
    <s v="Steven Tran"/>
    <s v="adell.saada@bilearner.com"/>
    <s v="NEL"/>
    <s v="Active"/>
    <s v="Part-Time"/>
    <x v="1"/>
    <x v="0"/>
    <x v="2"/>
    <s v="Exactly vote including easy."/>
    <s v="Software Engineering"/>
    <s v="General - Con"/>
    <d v="1987-03-01T00:00:00"/>
    <n v="38.802777777777777"/>
    <x v="4"/>
    <s v="MA"/>
    <s v="Model Assistant"/>
    <x v="0"/>
    <n v="2132"/>
    <s v="Other"/>
    <s v="Single"/>
    <x v="1"/>
    <n v="3"/>
    <n v="0"/>
  </r>
  <r>
    <n v="1010"/>
    <s v="Kamari"/>
    <s v="Hunter"/>
    <d v="2021-01-12T00:00:00"/>
    <d v="2022-03-18T00:00:00"/>
    <n v="14"/>
    <s v="Attrition"/>
    <s v="Software Engineer"/>
    <s v="Kristen Collier"/>
    <s v="kamari.hunter@bilearner.com"/>
    <s v="EW"/>
    <s v="Voluntarily Terminated"/>
    <s v="Part-Time"/>
    <x v="1"/>
    <x v="0"/>
    <x v="3"/>
    <s v="West note present Mr woman family."/>
    <s v="Software Engineering"/>
    <s v="Field Operations"/>
    <d v="1992-10-21T00:00:00"/>
    <n v="33.163888888888891"/>
    <x v="4"/>
    <s v="MA"/>
    <s v="Supervisor"/>
    <x v="1"/>
    <n v="12889"/>
    <s v="Hispanic"/>
    <s v="Divorced"/>
    <x v="1"/>
    <n v="3"/>
    <n v="0"/>
  </r>
  <r>
    <n v="1011"/>
    <s v="Sarah"/>
    <s v="Malone"/>
    <d v="2022-02-07T00:00:00"/>
    <d v="2023-02-12T00:00:00"/>
    <n v="12"/>
    <s v="Attrition"/>
    <s v="Software Engineer"/>
    <s v="David Lopez"/>
    <s v="sarah.malone@bilearner.com"/>
    <s v="MSC"/>
    <s v="Voluntarily Terminated"/>
    <s v="Contract"/>
    <x v="2"/>
    <x v="0"/>
    <x v="1"/>
    <s v="Professor situation they bag interest there."/>
    <s v="Software Engineering"/>
    <s v="General - Con"/>
    <d v="1948-02-22T00:00:00"/>
    <n v="77.827777777777783"/>
    <x v="2"/>
    <s v="MA"/>
    <s v="Foreman"/>
    <x v="1"/>
    <n v="21340"/>
    <s v="Hispanic"/>
    <s v="Married"/>
    <x v="1"/>
    <n v="3"/>
    <n v="0"/>
  </r>
  <r>
    <n v="1012"/>
    <s v="Skyler"/>
    <s v="Blackwell"/>
    <d v="2020-11-09T00:00:00"/>
    <d v="2021-06-06T00:00:00"/>
    <n v="6"/>
    <s v="Attrition"/>
    <s v="Software Engineer"/>
    <s v="Candice Schmidt"/>
    <s v="skyler.blackwell@bilearner.com"/>
    <s v="TNS"/>
    <s v="Voluntarily Terminated"/>
    <s v="Contract"/>
    <x v="2"/>
    <x v="0"/>
    <x v="0"/>
    <s v="Get apply economy artist right benefit ground."/>
    <s v="Software Engineering"/>
    <s v="General - Eng"/>
    <d v="1978-10-03T00:00:00"/>
    <n v="47.213888888888889"/>
    <x v="3"/>
    <s v="MA"/>
    <s v="Administrative"/>
    <x v="1"/>
    <n v="67544"/>
    <s v="White"/>
    <s v="Single"/>
    <x v="1"/>
    <n v="3"/>
    <n v="0"/>
  </r>
  <r>
    <n v="1014"/>
    <s v="Kole"/>
    <s v="Quinn"/>
    <d v="2022-12-31T00:00:00"/>
    <d v="2023-07-13T00:00:00"/>
    <n v="6"/>
    <s v="Attrition"/>
    <s v="Shared Services Manager"/>
    <s v="Jermaine Weaver"/>
    <s v="kole.quinn@bilearner.com"/>
    <s v="WBL"/>
    <s v="Active"/>
    <s v="Part-Time"/>
    <x v="2"/>
    <x v="1"/>
    <x v="2"/>
    <s v="I back place no three offer economic."/>
    <s v="Software Engineering"/>
    <s v="Catv"/>
    <d v="1953-07-13T00:00:00"/>
    <n v="72.436111111111117"/>
    <x v="2"/>
    <s v="MA"/>
    <s v="Clerk"/>
    <x v="1"/>
    <n v="2562"/>
    <s v="Other"/>
    <s v="Single"/>
    <x v="1"/>
    <n v="3"/>
    <n v="0"/>
  </r>
  <r>
    <n v="1016"/>
    <s v="Jayda"/>
    <s v="Reese"/>
    <d v="2020-02-21T00:00:00"/>
    <d v="2021-05-29T00:00:00"/>
    <n v="15"/>
    <s v="Attrition"/>
    <s v="Senior BI Developer"/>
    <s v="Tyler Davis"/>
    <s v="jayda.reese@bilearner.com"/>
    <s v="PL"/>
    <s v="Active"/>
    <s v="Part-Time"/>
    <x v="0"/>
    <x v="2"/>
    <x v="0"/>
    <s v="Friend agree stock teach price fish."/>
    <s v="Admin Offices"/>
    <s v="Shop (Fleet)"/>
    <d v="1956-03-08T00:00:00"/>
    <n v="69.783333333333331"/>
    <x v="1"/>
    <s v="MA"/>
    <s v="Mechanic"/>
    <x v="0"/>
    <n v="64065"/>
    <s v="White"/>
    <s v="Single"/>
    <x v="1"/>
    <n v="3"/>
    <n v="0"/>
  </r>
  <r>
    <n v="1017"/>
    <s v="Julien"/>
    <s v="Whitehead"/>
    <d v="2020-09-07T00:00:00"/>
    <d v="2021-12-15T00:00:00"/>
    <n v="15"/>
    <s v="Attrition"/>
    <s v="Senior BI Developer"/>
    <s v="Joshua Gonzalez"/>
    <s v="julien.whitehead@bilearner.com"/>
    <s v="BPC"/>
    <s v="Active"/>
    <s v="Full-Time"/>
    <x v="0"/>
    <x v="1"/>
    <x v="0"/>
    <s v="True system strong often experience."/>
    <s v="Admin Offices"/>
    <s v="Field Operations"/>
    <d v="1947-07-05T00:00:00"/>
    <n v="78.458333333333329"/>
    <x v="2"/>
    <s v="MA"/>
    <s v="Laborer"/>
    <x v="0"/>
    <n v="97374"/>
    <s v="Black"/>
    <s v="Single"/>
    <x v="1"/>
    <n v="3"/>
    <n v="0"/>
  </r>
  <r>
    <n v="1018"/>
    <s v="Alan"/>
    <s v="Haynes"/>
    <d v="2020-06-19T00:00:00"/>
    <d v="2021-12-08T00:00:00"/>
    <n v="17"/>
    <s v="Attrition"/>
    <s v="Senior BI Developer"/>
    <s v="Justin Sherman"/>
    <s v="alan.haynes@bilearner.com"/>
    <s v="CCDR"/>
    <s v="Active"/>
    <s v="Part-Time"/>
    <x v="2"/>
    <x v="2"/>
    <x v="0"/>
    <s v="When price group admit fall fly around."/>
    <s v="Admin Offices"/>
    <s v="General - Con"/>
    <d v="1942-02-24T00:00:00"/>
    <n v="83.822222222222223"/>
    <x v="0"/>
    <s v="MA"/>
    <s v="Laborer"/>
    <x v="0"/>
    <n v="87646"/>
    <s v="White"/>
    <s v="Married"/>
    <x v="1"/>
    <n v="3"/>
    <n v="0"/>
  </r>
  <r>
    <n v="1019"/>
    <s v="Kamryn"/>
    <s v="Herrera"/>
    <d v="2022-10-14T00:00:00"/>
    <d v="2023-07-28T00:00:00"/>
    <n v="9"/>
    <s v="Attrition"/>
    <s v="Software Engineer"/>
    <s v="Sara Holland"/>
    <s v="kamryn.herrera@bilearner.com"/>
    <s v="EW"/>
    <s v="Voluntarily Terminated"/>
    <s v="Full-Time"/>
    <x v="2"/>
    <x v="0"/>
    <x v="2"/>
    <s v="Article tough away forward home. Night author so."/>
    <s v="Software Engineering"/>
    <s v="Fielders"/>
    <d v="1978-11-28T00:00:00"/>
    <n v="47.06111111111111"/>
    <x v="3"/>
    <s v="MA"/>
    <s v="Engineer"/>
    <x v="1"/>
    <n v="77974"/>
    <s v="Hispanic"/>
    <s v="Widowed"/>
    <x v="1"/>
    <n v="3"/>
    <n v="0"/>
  </r>
  <r>
    <n v="1020"/>
    <s v="Kelvin"/>
    <s v="Foster"/>
    <d v="2023-06-20T00:00:00"/>
    <d v="2023-07-18T00:00:00"/>
    <n v="0"/>
    <s v="Attrition"/>
    <s v="Software Engineer"/>
    <s v="Shelia Graham"/>
    <s v="kelvin.foster@bilearner.com"/>
    <s v="MSC"/>
    <s v="Voluntarily Terminated"/>
    <s v="Contract"/>
    <x v="1"/>
    <x v="1"/>
    <x v="1"/>
    <s v="Man issue never strategy will maintain resource."/>
    <s v="Software Engineering"/>
    <s v="Field Operations"/>
    <d v="1990-12-20T00:00:00"/>
    <n v="35"/>
    <x v="4"/>
    <s v="MA"/>
    <s v="Supervisor"/>
    <x v="0"/>
    <n v="42126"/>
    <s v="Black"/>
    <s v="Widowed"/>
    <x v="1"/>
    <n v="3"/>
    <n v="0"/>
  </r>
  <r>
    <n v="1021"/>
    <s v="Joe"/>
    <s v="Fletcher"/>
    <d v="2020-11-09T00:00:00"/>
    <d v="2023-07-17T00:00:00"/>
    <n v="32"/>
    <s v="Attrition"/>
    <s v="Software Engineer"/>
    <s v="Amanda Hayden"/>
    <s v="joe.fletcher@bilearner.com"/>
    <s v="TNS"/>
    <s v="Voluntarily Terminated"/>
    <s v="Full-Time"/>
    <x v="1"/>
    <x v="1"/>
    <x v="1"/>
    <s v="Section hospital clearly season history."/>
    <s v="Software Engineering"/>
    <s v="General - Eng"/>
    <d v="1989-01-25T00:00:00"/>
    <n v="36.902777777777779"/>
    <x v="4"/>
    <s v="MA"/>
    <s v="Billing"/>
    <x v="1"/>
    <n v="51613"/>
    <s v="Hispanic"/>
    <s v="Single"/>
    <x v="1"/>
    <n v="3"/>
    <n v="0"/>
  </r>
  <r>
    <n v="1023"/>
    <s v="Nickolas"/>
    <s v="Davila"/>
    <d v="2018-11-09T00:00:00"/>
    <d v="2021-10-10T00:00:00"/>
    <n v="35"/>
    <s v="Attrition"/>
    <s v="Shared Services Manager"/>
    <s v="Debra Morales"/>
    <s v="nickolas.davila@bilearner.com"/>
    <s v="WBL"/>
    <s v="Active"/>
    <s v="Contract"/>
    <x v="1"/>
    <x v="2"/>
    <x v="3"/>
    <s v="Each wish foot person morning per significant."/>
    <s v="Software Engineering"/>
    <s v="General - Con"/>
    <d v="1992-04-05T00:00:00"/>
    <n v="33.708333333333336"/>
    <x v="4"/>
    <s v="MA"/>
    <s v="Clerk"/>
    <x v="1"/>
    <n v="64122"/>
    <s v="Hispanic"/>
    <s v="Divorced"/>
    <x v="1"/>
    <n v="3"/>
    <n v="0"/>
  </r>
  <r>
    <n v="1024"/>
    <s v="Kasey"/>
    <s v="Boyer"/>
    <d v="2018-12-30T00:00:00"/>
    <d v="2021-06-23T00:00:00"/>
    <n v="29"/>
    <s v="Attrition"/>
    <s v="Shared Services Manager"/>
    <s v="Chad Andrews"/>
    <s v="kasey.boyer@bilearner.com"/>
    <s v="NEL"/>
    <s v="Active"/>
    <s v="Contract"/>
    <x v="2"/>
    <x v="2"/>
    <x v="0"/>
    <s v="Free may every real agency as blue maintain."/>
    <s v="Software Engineering"/>
    <s v="Fielders"/>
    <d v="1987-03-30T00:00:00"/>
    <n v="38.722222222222221"/>
    <x v="4"/>
    <s v="MA"/>
    <s v="Coordinator"/>
    <x v="0"/>
    <n v="91332"/>
    <s v="Other"/>
    <s v="Divorced"/>
    <x v="1"/>
    <n v="3"/>
    <n v="0"/>
  </r>
  <r>
    <n v="1025"/>
    <s v="Giovanni"/>
    <s v="Jenkins"/>
    <d v="2023-05-11T00:00:00"/>
    <d v="2023-05-15T00:00:00"/>
    <n v="0"/>
    <s v="Attrition"/>
    <s v="Senior BI Developer"/>
    <s v="John Wallace"/>
    <s v="giovanni.jenkins@bilearner.com"/>
    <s v="PL"/>
    <s v="Active"/>
    <s v="Full-Time"/>
    <x v="2"/>
    <x v="0"/>
    <x v="2"/>
    <s v="Quite none ten order."/>
    <s v="Admin Offices"/>
    <s v="Field Operations"/>
    <d v="1960-11-13T00:00:00"/>
    <n v="65.102777777777774"/>
    <x v="1"/>
    <s v="MA"/>
    <s v="Foreman"/>
    <x v="0"/>
    <n v="39827"/>
    <s v="Other"/>
    <s v="Divorced"/>
    <x v="1"/>
    <n v="3"/>
    <n v="0"/>
  </r>
  <r>
    <n v="1026"/>
    <s v="Alexis"/>
    <s v="Moss"/>
    <d v="2022-11-03T00:00:00"/>
    <d v="2023-02-09T00:00:00"/>
    <n v="3"/>
    <s v="Attrition"/>
    <s v="Senior BI Developer"/>
    <s v="Benjamin Frederick"/>
    <s v="alexis.moss@bilearner.com"/>
    <s v="BPC"/>
    <s v="Active"/>
    <s v="Contract"/>
    <x v="2"/>
    <x v="2"/>
    <x v="1"/>
    <s v="Where forward evening huge cost share eat."/>
    <s v="Admin Offices"/>
    <s v="Engineers"/>
    <d v="1950-11-07T00:00:00"/>
    <n v="75.11944444444444"/>
    <x v="2"/>
    <s v="MA"/>
    <s v="Engineer"/>
    <x v="0"/>
    <n v="27418"/>
    <s v="Other"/>
    <s v="Widowed"/>
    <x v="1"/>
    <n v="3"/>
    <n v="0"/>
  </r>
  <r>
    <n v="1027"/>
    <s v="Joanna"/>
    <s v="Murphy"/>
    <d v="2020-06-14T00:00:00"/>
    <d v="2021-05-29T00:00:00"/>
    <n v="11"/>
    <s v="Attrition"/>
    <s v="Senior BI Developer"/>
    <s v="Michael Ramos"/>
    <s v="joanna.murphy@bilearner.com"/>
    <s v="CCDR"/>
    <s v="Active"/>
    <s v="Part-Time"/>
    <x v="2"/>
    <x v="1"/>
    <x v="3"/>
    <s v="Open test message part risk."/>
    <s v="Admin Offices"/>
    <s v="General - Con"/>
    <d v="1962-12-21T00:00:00"/>
    <n v="62.99722222222222"/>
    <x v="1"/>
    <s v="MA"/>
    <s v="Flagger"/>
    <x v="1"/>
    <n v="24931"/>
    <s v="Other"/>
    <s v="Single"/>
    <x v="1"/>
    <n v="3"/>
    <n v="0"/>
  </r>
  <r>
    <n v="1028"/>
    <s v="Joseph"/>
    <s v="Schmidt"/>
    <d v="2019-10-15T00:00:00"/>
    <d v="2023-01-01T00:00:00"/>
    <n v="38"/>
    <s v="Attrition"/>
    <s v="Software Engineer"/>
    <s v="Donna Boone"/>
    <s v="joseph.schmidt@bilearner.com"/>
    <s v="PYZ"/>
    <s v="Voluntarily Terminated"/>
    <s v="Full-Time"/>
    <x v="1"/>
    <x v="2"/>
    <x v="1"/>
    <s v="Federal less every character section think white."/>
    <s v="Software Engineering"/>
    <s v="General - Con"/>
    <d v="2000-10-22T00:00:00"/>
    <n v="25.161111111111111"/>
    <x v="6"/>
    <s v="MA"/>
    <s v="Model Assistant"/>
    <x v="1"/>
    <n v="2121"/>
    <s v="Asian"/>
    <s v="Single"/>
    <x v="1"/>
    <n v="3"/>
    <n v="0"/>
  </r>
  <r>
    <n v="1032"/>
    <s v="Kiley"/>
    <s v="Haynes"/>
    <d v="2022-04-19T00:00:00"/>
    <d v="2022-08-26T00:00:00"/>
    <n v="4"/>
    <s v="Attrition"/>
    <s v="Software Engineer"/>
    <s v="Dominique Bailey"/>
    <s v="kiley.haynes@bilearner.com"/>
    <s v="PYZ"/>
    <s v="Active"/>
    <s v="Full-Time"/>
    <x v="1"/>
    <x v="2"/>
    <x v="3"/>
    <s v="Off part culture choose strong public."/>
    <s v="Software Engineering"/>
    <s v="Aerial"/>
    <d v="1954-07-01T00:00:00"/>
    <n v="71.469444444444449"/>
    <x v="2"/>
    <s v="MA"/>
    <s v="Laborer"/>
    <x v="1"/>
    <n v="50656"/>
    <s v="Asian"/>
    <s v="Widowed"/>
    <x v="1"/>
    <n v="3"/>
    <n v="0"/>
  </r>
  <r>
    <n v="1036"/>
    <s v="Kody"/>
    <s v="Jimenez"/>
    <d v="2021-07-06T00:00:00"/>
    <d v="2021-11-25T00:00:00"/>
    <n v="4"/>
    <s v="Attrition"/>
    <s v="Senior BI Developer"/>
    <s v="Daniel Moore"/>
    <s v="kody.jimenez@bilearner.com"/>
    <s v="BPC"/>
    <s v="Active"/>
    <s v="Part-Time"/>
    <x v="2"/>
    <x v="2"/>
    <x v="1"/>
    <s v="Teacher door money tend song."/>
    <s v="Admin Offices"/>
    <s v="Field Operations"/>
    <d v="1993-08-08T00:00:00"/>
    <n v="32.366666666666667"/>
    <x v="4"/>
    <s v="MA"/>
    <s v="Foreman"/>
    <x v="1"/>
    <n v="15346"/>
    <s v="Asian"/>
    <s v="Single"/>
    <x v="1"/>
    <n v="3"/>
    <n v="0"/>
  </r>
  <r>
    <n v="1037"/>
    <s v="Zoe"/>
    <s v="Colon"/>
    <d v="2020-09-24T00:00:00"/>
    <d v="2020-11-02T00:00:00"/>
    <n v="1"/>
    <s v="Attrition"/>
    <s v="Software Engineer"/>
    <s v="Stacey Vargas"/>
    <s v="zoe.colon@bilearner.com"/>
    <s v="CCDR"/>
    <s v="Voluntarily Terminated"/>
    <s v="Part-Time"/>
    <x v="1"/>
    <x v="1"/>
    <x v="3"/>
    <s v="Accept knowledge drop bar understand."/>
    <s v="Software Engineering"/>
    <s v="Fielders"/>
    <d v="1993-07-27T00:00:00"/>
    <n v="32.397222222222226"/>
    <x v="4"/>
    <s v="MA"/>
    <s v="Engineer"/>
    <x v="1"/>
    <n v="4876"/>
    <s v="Other"/>
    <s v="Widowed"/>
    <x v="1"/>
    <n v="3"/>
    <n v="0"/>
  </r>
  <r>
    <n v="1039"/>
    <s v="Nolan"/>
    <s v="Perez"/>
    <d v="2019-08-22T00:00:00"/>
    <d v="2022-03-25T00:00:00"/>
    <n v="31"/>
    <s v="Attrition"/>
    <s v="Software Engineer"/>
    <s v="Joshua Daniels"/>
    <s v="nolan.perez@bilearner.com"/>
    <s v="EW"/>
    <s v="Voluntarily Terminated"/>
    <s v="Part-Time"/>
    <x v="0"/>
    <x v="2"/>
    <x v="0"/>
    <s v="Under follow guess lot minute able history face."/>
    <s v="Software Engineering"/>
    <s v="Finance &amp; Accounting"/>
    <d v="1982-11-17T00:00:00"/>
    <n v="43.091666666666669"/>
    <x v="3"/>
    <s v="MA"/>
    <s v="Administrative"/>
    <x v="0"/>
    <n v="46407"/>
    <s v="Other"/>
    <s v="Widowed"/>
    <x v="1"/>
    <n v="3"/>
    <n v="0"/>
  </r>
  <r>
    <n v="1040"/>
    <s v="Katrina"/>
    <s v="Farrell"/>
    <d v="2019-07-25T00:00:00"/>
    <d v="2022-12-17T00:00:00"/>
    <n v="40"/>
    <s v="Attrition"/>
    <s v="Software Engineer"/>
    <s v="Mark Mays"/>
    <s v="katrina.farrell@bilearner.com"/>
    <s v="MSC"/>
    <s v="Voluntarily Terminated"/>
    <s v="Contract"/>
    <x v="2"/>
    <x v="2"/>
    <x v="2"/>
    <s v="Main customer television phone staff family."/>
    <s v="Software Engineering"/>
    <s v="Field Operations"/>
    <d v="1972-04-25T00:00:00"/>
    <n v="53.652777777777779"/>
    <x v="5"/>
    <s v="MA"/>
    <s v="Technician"/>
    <x v="1"/>
    <n v="74234"/>
    <s v="White"/>
    <s v="Divorced"/>
    <x v="1"/>
    <n v="3"/>
    <n v="0"/>
  </r>
  <r>
    <n v="1041"/>
    <s v="Camden"/>
    <s v="Kelly"/>
    <d v="2019-11-11T00:00:00"/>
    <d v="2020-01-10T00:00:00"/>
    <n v="1"/>
    <s v="Attrition"/>
    <s v="Software Engineer"/>
    <s v="Brandon Ortiz"/>
    <s v="camden.kelly@bilearner.com"/>
    <s v="TNS"/>
    <s v="Voluntarily Terminated"/>
    <s v="Full-Time"/>
    <x v="2"/>
    <x v="1"/>
    <x v="2"/>
    <s v="Suffer consider store find up."/>
    <s v="Software Engineering"/>
    <s v="Engineers"/>
    <d v="1976-11-04T00:00:00"/>
    <n v="49.12777777777778"/>
    <x v="3"/>
    <s v="MA"/>
    <s v="Administrative"/>
    <x v="1"/>
    <n v="45272"/>
    <s v="White"/>
    <s v="Single"/>
    <x v="1"/>
    <n v="3"/>
    <n v="0"/>
  </r>
  <r>
    <n v="1043"/>
    <s v="Kale"/>
    <s v="Lang"/>
    <d v="2022-12-19T00:00:00"/>
    <d v="2023-05-10T00:00:00"/>
    <n v="4"/>
    <s v="Attrition"/>
    <s v="Shared Services Manager"/>
    <s v="Matthew Patel"/>
    <s v="kale.lang@bilearner.com"/>
    <s v="WBL"/>
    <s v="Active"/>
    <s v="Full-Time"/>
    <x v="1"/>
    <x v="2"/>
    <x v="1"/>
    <s v="Agreement particular scene also war who."/>
    <s v="Software Engineering"/>
    <s v="Splicing"/>
    <d v="1955-12-16T00:00:00"/>
    <n v="70.011111111111106"/>
    <x v="2"/>
    <s v="MA"/>
    <s v="Billing"/>
    <x v="0"/>
    <n v="65963"/>
    <s v="White"/>
    <s v="Married"/>
    <x v="1"/>
    <n v="3"/>
    <n v="0"/>
  </r>
  <r>
    <n v="1045"/>
    <s v="Elliott"/>
    <s v="Ashley"/>
    <d v="2020-10-04T00:00:00"/>
    <d v="2023-02-27T00:00:00"/>
    <n v="28"/>
    <s v="Attrition"/>
    <s v="Senior BI Developer"/>
    <s v="Kelly Williams"/>
    <s v="elliott.ashley@bilearner.com"/>
    <s v="PL"/>
    <s v="Active"/>
    <s v="Full-Time"/>
    <x v="1"/>
    <x v="0"/>
    <x v="0"/>
    <s v="Artist technology ever body provide today doctor."/>
    <s v="Admin Offices"/>
    <s v="Catv"/>
    <d v="1963-06-10T00:00:00"/>
    <n v="62.527777777777779"/>
    <x v="1"/>
    <s v="MA"/>
    <s v="Foreman"/>
    <x v="0"/>
    <n v="11164"/>
    <s v="Black"/>
    <s v="Single"/>
    <x v="1"/>
    <n v="3"/>
    <n v="0"/>
  </r>
  <r>
    <n v="1046"/>
    <s v="Genesis"/>
    <s v="Todd"/>
    <d v="2022-04-23T00:00:00"/>
    <d v="2022-08-03T00:00:00"/>
    <n v="3"/>
    <s v="Attrition"/>
    <s v="Software Engineer"/>
    <s v="Jose Daniel"/>
    <s v="genesis.todd@bilearner.com"/>
    <s v="CCDR"/>
    <s v="Voluntarily Terminated"/>
    <s v="Full-Time"/>
    <x v="2"/>
    <x v="0"/>
    <x v="0"/>
    <s v="Former treat check special economy."/>
    <s v="Software Engineering"/>
    <s v="Underground"/>
    <d v="1962-11-17T00:00:00"/>
    <n v="63.091666666666669"/>
    <x v="1"/>
    <s v="MA"/>
    <s v="Laborer"/>
    <x v="1"/>
    <n v="65978"/>
    <s v="White"/>
    <s v="Single"/>
    <x v="1"/>
    <n v="3"/>
    <n v="0"/>
  </r>
  <r>
    <n v="1049"/>
    <s v="Demarion"/>
    <s v="Morrow"/>
    <d v="2019-05-30T00:00:00"/>
    <d v="2020-12-19T00:00:00"/>
    <n v="18"/>
    <s v="Attrition"/>
    <s v="Software Engineer"/>
    <s v="Patricia Brewer"/>
    <s v="demarion.morrow@bilearner.com"/>
    <s v="MSC"/>
    <s v="Voluntarily Terminated"/>
    <s v="Part-Time"/>
    <x v="0"/>
    <x v="2"/>
    <x v="0"/>
    <s v="Plan capital firm foreign."/>
    <s v="Software Engineering"/>
    <s v="Field Operations"/>
    <d v="1954-09-26T00:00:00"/>
    <n v="71.233333333333334"/>
    <x v="2"/>
    <s v="MA"/>
    <s v="Technician"/>
    <x v="1"/>
    <n v="16259"/>
    <s v="White"/>
    <s v="Married"/>
    <x v="1"/>
    <n v="3"/>
    <n v="0"/>
  </r>
  <r>
    <n v="1051"/>
    <s v="Devon"/>
    <s v="Hinton"/>
    <d v="2022-04-08T00:00:00"/>
    <d v="2023-01-11T00:00:00"/>
    <n v="9"/>
    <s v="Attrition"/>
    <s v="Software Engineer"/>
    <s v="Allison York"/>
    <s v="devon.hinton@bilearner.com"/>
    <s v="PYZ"/>
    <s v="Active"/>
    <s v="Full-Time"/>
    <x v="1"/>
    <x v="2"/>
    <x v="0"/>
    <s v="Her office place."/>
    <s v="Software Engineering"/>
    <s v="Field Operations"/>
    <d v="1981-04-29T00:00:00"/>
    <n v="44.641666666666666"/>
    <x v="3"/>
    <s v="MA"/>
    <s v="Operator"/>
    <x v="1"/>
    <n v="14669"/>
    <s v="White"/>
    <s v="Divorced"/>
    <x v="1"/>
    <n v="3"/>
    <n v="0"/>
  </r>
  <r>
    <n v="1052"/>
    <s v="Jacquelyn"/>
    <s v="Johns"/>
    <d v="2021-02-25T00:00:00"/>
    <d v="2021-06-04T00:00:00"/>
    <n v="3"/>
    <s v="Attrition"/>
    <s v="Shared Services Manager"/>
    <s v="Christopher Romero"/>
    <s v="jacquelyn.johns@bilearner.com"/>
    <s v="WBL"/>
    <s v="Active"/>
    <s v="Contract"/>
    <x v="0"/>
    <x v="2"/>
    <x v="3"/>
    <s v="Plant enjoy these drive themselves never hit PM."/>
    <s v="Software Engineering"/>
    <s v="General - Con"/>
    <d v="1980-06-21T00:00:00"/>
    <n v="45.49722222222222"/>
    <x v="3"/>
    <s v="MA"/>
    <s v="Foreman"/>
    <x v="0"/>
    <n v="52448"/>
    <s v="Hispanic"/>
    <s v="Single"/>
    <x v="1"/>
    <n v="3"/>
    <n v="0"/>
  </r>
  <r>
    <n v="1053"/>
    <s v="Blaine"/>
    <s v="Keith"/>
    <d v="2019-03-13T00:00:00"/>
    <d v="2021-04-07T00:00:00"/>
    <n v="24"/>
    <s v="Attrition"/>
    <s v="Shared Services Manager"/>
    <s v="Timothy Hansen"/>
    <s v="blaine.keith@bilearner.com"/>
    <s v="NEL"/>
    <s v="Active"/>
    <s v="Contract"/>
    <x v="1"/>
    <x v="1"/>
    <x v="1"/>
    <s v="Wind commercial in ahead will realize."/>
    <s v="Software Engineering"/>
    <s v="Project Management - Con"/>
    <d v="1947-07-25T00:00:00"/>
    <n v="78.402777777777771"/>
    <x v="2"/>
    <s v="MA"/>
    <s v="Project Manager"/>
    <x v="0"/>
    <n v="43336"/>
    <s v="Hispanic"/>
    <s v="Divorced"/>
    <x v="1"/>
    <n v="3"/>
    <n v="0"/>
  </r>
  <r>
    <n v="1060"/>
    <s v="Frida"/>
    <s v="Livingston"/>
    <d v="2018-10-10T00:00:00"/>
    <d v="2018-12-25T00:00:00"/>
    <n v="2"/>
    <s v="Attrition"/>
    <s v="Shared Services Manager"/>
    <s v="Sandra Black"/>
    <s v="frida.livingston@bilearner.com"/>
    <s v="CCDR"/>
    <s v="Active"/>
    <s v="Part-Time"/>
    <x v="0"/>
    <x v="1"/>
    <x v="3"/>
    <s v="Improve center sure Mr respond for recent."/>
    <s v="Software Engineering"/>
    <s v="General - Con"/>
    <d v="1976-02-05T00:00:00"/>
    <n v="49.875"/>
    <x v="3"/>
    <s v="MA"/>
    <s v="Project Manager"/>
    <x v="0"/>
    <n v="20331"/>
    <s v="Black"/>
    <s v="Single"/>
    <x v="1"/>
    <n v="3"/>
    <n v="0"/>
  </r>
  <r>
    <n v="1062"/>
    <s v="Travis"/>
    <s v="Vasquez"/>
    <d v="2019-05-18T00:00:00"/>
    <d v="2020-01-14T00:00:00"/>
    <n v="7"/>
    <s v="Attrition"/>
    <s v="Software Engineer"/>
    <s v="Amanda Hale"/>
    <s v="travis.vasquez@bilearner.com"/>
    <s v="BPC"/>
    <s v="Voluntarily Terminated"/>
    <s v="Part-Time"/>
    <x v="2"/>
    <x v="2"/>
    <x v="0"/>
    <s v="Rise activity learn step power simple sure."/>
    <s v="Software Engineering"/>
    <s v="Engineers"/>
    <d v="1969-11-03T00:00:00"/>
    <n v="56.130555555555553"/>
    <x v="5"/>
    <s v="MA"/>
    <s v="Program Manager"/>
    <x v="1"/>
    <n v="59717"/>
    <s v="Hispanic"/>
    <s v="Married"/>
    <x v="1"/>
    <n v="3"/>
    <n v="0"/>
  </r>
  <r>
    <n v="1064"/>
    <s v="Wyatt"/>
    <s v="Donovan"/>
    <d v="2022-03-30T00:00:00"/>
    <d v="2022-04-13T00:00:00"/>
    <n v="0"/>
    <s v="Attrition"/>
    <s v="Software Engineer"/>
    <s v="Terry Durham"/>
    <s v="wyatt.donovan@bilearner.com"/>
    <s v="SVG"/>
    <s v="Voluntarily Terminated"/>
    <s v="Part-Time"/>
    <x v="2"/>
    <x v="2"/>
    <x v="2"/>
    <s v="North help rock stage someone book."/>
    <s v="Software Engineering"/>
    <s v="Field Operations"/>
    <d v="1987-02-24T00:00:00"/>
    <n v="38.822222222222223"/>
    <x v="4"/>
    <s v="MA"/>
    <s v="Technician"/>
    <x v="1"/>
    <n v="67106"/>
    <s v="White"/>
    <s v="Divorced"/>
    <x v="1"/>
    <n v="3"/>
    <n v="0"/>
  </r>
  <r>
    <n v="1066"/>
    <s v="Gage"/>
    <s v="Weeks"/>
    <d v="2021-12-27T00:00:00"/>
    <d v="2023-01-05T00:00:00"/>
    <n v="12"/>
    <s v="Attrition"/>
    <s v="Software Engineer"/>
    <s v="Summer Moreno"/>
    <s v="gage.weeks@bilearner.com"/>
    <s v="MSC"/>
    <s v="Active"/>
    <s v="Full-Time"/>
    <x v="1"/>
    <x v="0"/>
    <x v="3"/>
    <s v="Face garden central since several food."/>
    <s v="Software Engineering"/>
    <s v="Catv"/>
    <d v="1981-04-23T00:00:00"/>
    <n v="44.658333333333331"/>
    <x v="3"/>
    <s v="MA"/>
    <s v="Operator"/>
    <x v="1"/>
    <n v="61106"/>
    <s v="Hispanic"/>
    <s v="Single"/>
    <x v="1"/>
    <n v="3"/>
    <n v="0"/>
  </r>
  <r>
    <n v="1069"/>
    <s v="Wyatt"/>
    <s v="Edwards"/>
    <d v="2018-10-13T00:00:00"/>
    <d v="2023-05-28T00:00:00"/>
    <n v="55"/>
    <s v="Attrition"/>
    <s v="Shared Services Manager"/>
    <s v="Cassandra Smith"/>
    <s v="wyatt.edwards@bilearner.com"/>
    <s v="WBL"/>
    <s v="Active"/>
    <s v="Full-Time"/>
    <x v="0"/>
    <x v="2"/>
    <x v="1"/>
    <s v="Really full stand face explain would keep energy."/>
    <s v="Software Engineering"/>
    <s v="General - Con"/>
    <d v="1975-09-13T00:00:00"/>
    <n v="50.269444444444446"/>
    <x v="5"/>
    <s v="MA"/>
    <s v="Foreman"/>
    <x v="0"/>
    <n v="30264"/>
    <s v="Other"/>
    <s v="Widowed"/>
    <x v="1"/>
    <n v="3"/>
    <n v="0"/>
  </r>
  <r>
    <n v="1070"/>
    <s v="Karla"/>
    <s v="Reed"/>
    <d v="2018-12-15T00:00:00"/>
    <d v="2022-05-28T00:00:00"/>
    <n v="41"/>
    <s v="Attrition"/>
    <s v="Shared Services Manager"/>
    <s v="Warren Baker"/>
    <s v="karla.reed@bilearner.com"/>
    <s v="NEL"/>
    <s v="Active"/>
    <s v="Full-Time"/>
    <x v="1"/>
    <x v="0"/>
    <x v="1"/>
    <s v="Or add data indicate account father early these."/>
    <s v="Software Engineering"/>
    <s v="General - Sga"/>
    <d v="1998-11-04T00:00:00"/>
    <n v="27.127777777777776"/>
    <x v="6"/>
    <s v="MA"/>
    <s v="Project Manager"/>
    <x v="1"/>
    <n v="22326"/>
    <s v="Black"/>
    <s v="Married"/>
    <x v="1"/>
    <n v="3"/>
    <n v="0"/>
  </r>
  <r>
    <n v="1071"/>
    <s v="Yadira"/>
    <s v="Mcmillan"/>
    <d v="2019-03-28T00:00:00"/>
    <d v="2020-10-17T00:00:00"/>
    <n v="18"/>
    <s v="Attrition"/>
    <s v="Software Engineer"/>
    <s v="Amy Bell"/>
    <s v="yadira.mcmillan@bilearner.com"/>
    <s v="PL"/>
    <s v="Voluntarily Terminated"/>
    <s v="Contract"/>
    <x v="2"/>
    <x v="2"/>
    <x v="0"/>
    <s v="Guy ten dream. Thing he care series."/>
    <s v="Software Engineering"/>
    <s v="Field Operations"/>
    <d v="1968-06-23T00:00:00"/>
    <n v="57.491666666666667"/>
    <x v="5"/>
    <s v="MA"/>
    <s v="Laborer"/>
    <x v="1"/>
    <n v="30139"/>
    <s v="Black"/>
    <s v="Married"/>
    <x v="1"/>
    <n v="3"/>
    <n v="0"/>
  </r>
  <r>
    <n v="1074"/>
    <s v="Lilianna"/>
    <s v="Mccall"/>
    <d v="2021-02-19T00:00:00"/>
    <d v="2023-02-24T00:00:00"/>
    <n v="24"/>
    <s v="Attrition"/>
    <s v="Software Engineer"/>
    <s v="Robert Garcia"/>
    <s v="lilianna.mccall@bilearner.com"/>
    <s v="SVG"/>
    <s v="Voluntarily Terminated"/>
    <s v="Full-Time"/>
    <x v="2"/>
    <x v="0"/>
    <x v="3"/>
    <s v="Professional usually hospital worker among."/>
    <s v="Software Engineering"/>
    <s v="General - Con"/>
    <d v="1983-07-08T00:00:00"/>
    <n v="42.45"/>
    <x v="3"/>
    <s v="MA"/>
    <s v="Laborer"/>
    <x v="1"/>
    <n v="86545"/>
    <s v="Asian"/>
    <s v="Divorced"/>
    <x v="1"/>
    <n v="3"/>
    <n v="0"/>
  </r>
  <r>
    <n v="1075"/>
    <s v="Salvador"/>
    <s v="Thomas"/>
    <d v="2022-11-05T00:00:00"/>
    <d v="2023-04-16T00:00:00"/>
    <n v="5"/>
    <s v="Attrition"/>
    <s v="Software Engineer"/>
    <s v="Nicholas Martinez"/>
    <s v="salvador.thomas@bilearner.com"/>
    <s v="EW"/>
    <s v="Active"/>
    <s v="Part-Time"/>
    <x v="0"/>
    <x v="1"/>
    <x v="0"/>
    <s v="Health American identify meeting."/>
    <s v="Software Engineering"/>
    <s v="Engineers"/>
    <d v="1968-04-23T00:00:00"/>
    <n v="57.658333333333331"/>
    <x v="5"/>
    <s v="MA"/>
    <s v="Engineer"/>
    <x v="1"/>
    <n v="76670"/>
    <s v="Asian"/>
    <s v="Married"/>
    <x v="1"/>
    <n v="3"/>
    <n v="0"/>
  </r>
  <r>
    <n v="1076"/>
    <s v="Jair"/>
    <s v="Silva"/>
    <d v="2020-03-22T00:00:00"/>
    <d v="2020-09-28T00:00:00"/>
    <n v="6"/>
    <s v="Attrition"/>
    <s v="Software Engineer"/>
    <s v="Carlos Barnes"/>
    <s v="jair.silva@bilearner.com"/>
    <s v="MSC"/>
    <s v="Active"/>
    <s v="Contract"/>
    <x v="1"/>
    <x v="2"/>
    <x v="2"/>
    <s v="Gun bill spend anyone."/>
    <s v="Software Engineering"/>
    <s v="General - Eng"/>
    <d v="1943-01-28T00:00:00"/>
    <n v="82.894444444444446"/>
    <x v="0"/>
    <s v="MA"/>
    <s v="Administrative"/>
    <x v="0"/>
    <n v="29368"/>
    <s v="White"/>
    <s v="Widowed"/>
    <x v="1"/>
    <n v="3"/>
    <n v="0"/>
  </r>
  <r>
    <n v="1078"/>
    <s v="Litzy"/>
    <s v="Conner"/>
    <d v="2020-02-24T00:00:00"/>
    <d v="2021-06-16T00:00:00"/>
    <n v="15"/>
    <s v="Attrition"/>
    <s v="Software Engineer"/>
    <s v="Angela Ramsey"/>
    <s v="litzy.conner@bilearner.com"/>
    <s v="PYZ"/>
    <s v="Active"/>
    <s v="Contract"/>
    <x v="1"/>
    <x v="0"/>
    <x v="3"/>
    <s v="Crime west best industry right alone begin."/>
    <s v="Software Engineering"/>
    <s v="Aerial"/>
    <d v="1997-03-19T00:00:00"/>
    <n v="28.752777777777776"/>
    <x v="6"/>
    <s v="MA"/>
    <s v="Foreman"/>
    <x v="0"/>
    <n v="42710"/>
    <s v="Asian"/>
    <s v="Divorced"/>
    <x v="1"/>
    <n v="3"/>
    <n v="0"/>
  </r>
  <r>
    <n v="1079"/>
    <s v="Joanna"/>
    <s v="Burnett"/>
    <d v="2021-04-07T00:00:00"/>
    <d v="2022-05-01T00:00:00"/>
    <n v="12"/>
    <s v="Attrition"/>
    <s v="Shared Services Manager"/>
    <s v="Malik Smith"/>
    <s v="joanna.burnett@bilearner.com"/>
    <s v="WBL"/>
    <s v="Active"/>
    <s v="Part-Time"/>
    <x v="0"/>
    <x v="1"/>
    <x v="1"/>
    <s v="Story knowledge policy. Board tax treatment."/>
    <s v="Software Engineering"/>
    <s v="Project Management - Eng"/>
    <d v="2000-04-11T00:00:00"/>
    <n v="25.691666666666666"/>
    <x v="6"/>
    <s v="MA"/>
    <s v="Manager"/>
    <x v="0"/>
    <n v="21279"/>
    <s v="Hispanic"/>
    <s v="Divorced"/>
    <x v="1"/>
    <n v="3"/>
    <n v="0"/>
  </r>
  <r>
    <n v="1081"/>
    <s v="Armani"/>
    <s v="Porter"/>
    <d v="2022-01-17T00:00:00"/>
    <d v="2022-08-10T00:00:00"/>
    <n v="6"/>
    <s v="Attrition"/>
    <s v="Software Engineer"/>
    <s v="Kayla Ibarra"/>
    <s v="armani.porter@bilearner.com"/>
    <s v="EW"/>
    <s v="Voluntarily Terminated"/>
    <s v="Contract"/>
    <x v="0"/>
    <x v="2"/>
    <x v="0"/>
    <s v="Imagine plant southern sound reduce."/>
    <s v="Software Engineering"/>
    <s v="General - Con"/>
    <d v="1965-08-24T00:00:00"/>
    <n v="60.322222222222223"/>
    <x v="1"/>
    <s v="MA"/>
    <s v="Laborer"/>
    <x v="1"/>
    <n v="53628"/>
    <s v="Asian"/>
    <s v="Divorced"/>
    <x v="1"/>
    <n v="3"/>
    <n v="0"/>
  </r>
  <r>
    <n v="1082"/>
    <s v="Taylor"/>
    <s v="Sanders"/>
    <d v="2021-09-02T00:00:00"/>
    <d v="2023-06-27T00:00:00"/>
    <n v="21"/>
    <s v="Attrition"/>
    <s v="Software Engineer"/>
    <s v="Ryan Mathews"/>
    <s v="taylor.sanders@bilearner.com"/>
    <s v="MSC"/>
    <s v="Active"/>
    <s v="Part-Time"/>
    <x v="0"/>
    <x v="2"/>
    <x v="2"/>
    <s v="Resource top fear shake green view great which."/>
    <s v="Software Engineering"/>
    <s v="General - Con"/>
    <d v="1976-03-03T00:00:00"/>
    <n v="49.797222222222224"/>
    <x v="3"/>
    <s v="MA"/>
    <s v="Technician"/>
    <x v="1"/>
    <n v="84761"/>
    <s v="Other"/>
    <s v="Married"/>
    <x v="1"/>
    <n v="3"/>
    <n v="0"/>
  </r>
  <r>
    <n v="1086"/>
    <s v="Ava"/>
    <s v="Pace"/>
    <d v="2022-08-12T00:00:00"/>
    <d v="2022-10-20T00:00:00"/>
    <n v="2"/>
    <s v="Attrition"/>
    <s v="Software Engineer"/>
    <s v="Justin Young"/>
    <s v="ava.pace@bilearner.com"/>
    <s v="SVG"/>
    <s v="Active"/>
    <s v="Contract"/>
    <x v="2"/>
    <x v="0"/>
    <x v="3"/>
    <s v="Thousand both simple network let."/>
    <s v="Software Engineering"/>
    <s v="Field Operations"/>
    <d v="1973-07-30T00:00:00"/>
    <n v="52.388888888888886"/>
    <x v="5"/>
    <s v="MA"/>
    <s v="Supervisor"/>
    <x v="0"/>
    <n v="23203"/>
    <s v="Black"/>
    <s v="Single"/>
    <x v="1"/>
    <n v="3"/>
    <n v="0"/>
  </r>
  <r>
    <n v="1087"/>
    <s v="Delaney"/>
    <s v="Bruce"/>
    <d v="2022-07-08T00:00:00"/>
    <d v="2023-08-04T00:00:00"/>
    <n v="12"/>
    <s v="Attrition"/>
    <s v="Software Engineer"/>
    <s v="Robert Salinas"/>
    <s v="delaney.bruce@bilearner.com"/>
    <s v="TNS"/>
    <s v="Active"/>
    <s v="Part-Time"/>
    <x v="2"/>
    <x v="2"/>
    <x v="3"/>
    <s v="Party explain perhaps."/>
    <s v="Software Engineering"/>
    <s v="Field Operations"/>
    <d v="1974-08-05T00:00:00"/>
    <n v="51.375"/>
    <x v="5"/>
    <s v="MA"/>
    <s v="Tower Hand"/>
    <x v="0"/>
    <n v="18844"/>
    <s v="Other"/>
    <s v="Married"/>
    <x v="1"/>
    <n v="3"/>
    <n v="0"/>
  </r>
  <r>
    <n v="1088"/>
    <s v="Jair"/>
    <s v="Bullock"/>
    <d v="2020-08-15T00:00:00"/>
    <d v="2021-01-23T00:00:00"/>
    <n v="5"/>
    <s v="Attrition"/>
    <s v="Software Engineer"/>
    <s v="Mary Anderson"/>
    <s v="jair.bullock@bilearner.com"/>
    <s v="WBL"/>
    <s v="Active"/>
    <s v="Contract"/>
    <x v="0"/>
    <x v="2"/>
    <x v="1"/>
    <s v="Specific fire rate fly clearly."/>
    <s v="Software Engineering"/>
    <s v="General - Con"/>
    <d v="1991-04-08T00:00:00"/>
    <n v="34.700000000000003"/>
    <x v="4"/>
    <s v="MA"/>
    <s v="Foreman"/>
    <x v="0"/>
    <n v="64815"/>
    <s v="White"/>
    <s v="Widowed"/>
    <x v="1"/>
    <n v="3"/>
    <n v="0"/>
  </r>
  <r>
    <n v="1089"/>
    <s v="Kayla"/>
    <s v="Farrell"/>
    <d v="2023-05-27T00:00:00"/>
    <d v="2023-06-14T00:00:00"/>
    <n v="0"/>
    <s v="Attrition"/>
    <s v="Software Engineer"/>
    <s v="Jennifer Stevens"/>
    <s v="kayla.farrell@bilearner.com"/>
    <s v="BPC"/>
    <s v="Active"/>
    <s v="Full-Time"/>
    <x v="2"/>
    <x v="0"/>
    <x v="0"/>
    <s v="Your plant win seem hair him career style."/>
    <s v="Software Engineering"/>
    <s v="Wireline Construction"/>
    <d v="1953-04-29T00:00:00"/>
    <n v="72.641666666666666"/>
    <x v="2"/>
    <s v="MA"/>
    <s v="Groundman"/>
    <x v="0"/>
    <n v="69860"/>
    <s v="Black"/>
    <s v="Married"/>
    <x v="1"/>
    <n v="3"/>
    <n v="0"/>
  </r>
  <r>
    <n v="1091"/>
    <s v="Carl"/>
    <s v="Desimone"/>
    <d v="2018-11-16T00:00:00"/>
    <d v="2021-04-03T00:00:00"/>
    <n v="28"/>
    <s v="Attrition"/>
    <s v="Production Technician I"/>
    <s v="Daniel Booth"/>
    <s v="carl.desimone@bilearner.com"/>
    <s v="PYZ"/>
    <s v="Active"/>
    <s v="Contract"/>
    <x v="0"/>
    <x v="0"/>
    <x v="0"/>
    <s v="Fine use card current agent."/>
    <s v="Production"/>
    <s v="General - Sga"/>
    <d v="1986-08-26T00:00:00"/>
    <n v="39.31666666666667"/>
    <x v="4"/>
    <s v="MA"/>
    <s v="Supervisor"/>
    <x v="1"/>
    <n v="2061"/>
    <s v="Asian"/>
    <s v="Single"/>
    <x v="1"/>
    <n v="3"/>
    <n v="0"/>
  </r>
  <r>
    <n v="1096"/>
    <s v="Linda"/>
    <s v="Anderson"/>
    <d v="2022-02-15T00:00:00"/>
    <d v="2022-10-19T00:00:00"/>
    <n v="8"/>
    <s v="Attrition"/>
    <s v="Production Technician I"/>
    <s v="Adam Hunt"/>
    <s v="linda.anderson@bilearner.com"/>
    <s v="PYZ"/>
    <s v="Active"/>
    <s v="Part-Time"/>
    <x v="1"/>
    <x v="2"/>
    <x v="3"/>
    <s v="Issue loss day provide everyone white."/>
    <s v="Production"/>
    <s v="Shop (Fleet)"/>
    <d v="1973-01-11T00:00:00"/>
    <n v="52.94166666666667"/>
    <x v="5"/>
    <s v="MA"/>
    <s v="Mechanic"/>
    <x v="0"/>
    <n v="1844"/>
    <s v="Asian"/>
    <s v="Married"/>
    <x v="1"/>
    <n v="3"/>
    <n v="0"/>
  </r>
  <r>
    <n v="1097"/>
    <s v="Nilson"/>
    <s v="Fernandes"/>
    <d v="2023-07-17T00:00:00"/>
    <d v="2023-08-03T00:00:00"/>
    <n v="0"/>
    <s v="Attrition"/>
    <s v="Production Technician I"/>
    <s v="Jeffrey Saunders"/>
    <s v="nilson.fernandes@bilearner.com"/>
    <s v="SVG"/>
    <s v="Active"/>
    <s v="Contract"/>
    <x v="0"/>
    <x v="2"/>
    <x v="0"/>
    <s v="Blue star hospital work."/>
    <s v="Production"/>
    <s v="Field Operations"/>
    <d v="1999-08-02T00:00:00"/>
    <n v="26.383333333333333"/>
    <x v="6"/>
    <s v="MA"/>
    <s v="Technician"/>
    <x v="1"/>
    <n v="2132"/>
    <s v="Hispanic"/>
    <s v="Divorced"/>
    <x v="1"/>
    <n v="3"/>
    <n v="0"/>
  </r>
  <r>
    <n v="1098"/>
    <s v="Alain"/>
    <s v="Robinson"/>
    <d v="2019-05-03T00:00:00"/>
    <d v="2023-06-02T00:00:00"/>
    <n v="49"/>
    <s v="Attrition"/>
    <s v="Production Technician I"/>
    <s v="Stephanie Griffin"/>
    <s v="alain.robinson@bilearner.com"/>
    <s v="PL"/>
    <s v="Voluntarily Terminated"/>
    <s v="Part-Time"/>
    <x v="2"/>
    <x v="0"/>
    <x v="0"/>
    <s v="Meet fight night. Image room nation."/>
    <s v="Production"/>
    <s v="General - Eng"/>
    <d v="1993-01-10T00:00:00"/>
    <n v="32.944444444444443"/>
    <x v="4"/>
    <s v="MA"/>
    <s v="Engineer"/>
    <x v="1"/>
    <n v="1420"/>
    <s v="Asian"/>
    <s v="Widowed"/>
    <x v="1"/>
    <n v="3"/>
    <n v="0"/>
  </r>
  <r>
    <n v="1099"/>
    <s v="Seffi"/>
    <s v="Shields"/>
    <d v="2022-03-25T00:00:00"/>
    <d v="2022-04-22T00:00:00"/>
    <n v="0"/>
    <s v="Attrition"/>
    <s v="Production Technician I"/>
    <s v="Robert Sullivan"/>
    <s v="seffi.shields@bilearner.com"/>
    <s v="SVG"/>
    <s v="Active"/>
    <s v="Part-Time"/>
    <x v="2"/>
    <x v="2"/>
    <x v="2"/>
    <s v="Person say might throw war scientist."/>
    <s v="Production"/>
    <s v="Field Operations"/>
    <d v="1971-12-24T00:00:00"/>
    <n v="53.988888888888887"/>
    <x v="5"/>
    <s v="MA"/>
    <s v="Laborer"/>
    <x v="0"/>
    <n v="2149"/>
    <s v="Other"/>
    <s v="Single"/>
    <x v="1"/>
    <n v="3"/>
    <n v="0"/>
  </r>
  <r>
    <n v="1103"/>
    <s v="Samuel"/>
    <s v="MacLennan"/>
    <d v="2021-04-11T00:00:00"/>
    <d v="2023-05-27T00:00:00"/>
    <n v="25"/>
    <s v="Attrition"/>
    <s v="Production Technician I"/>
    <s v="Chad Moreno"/>
    <s v="samuel.maclennan@bilearner.com"/>
    <s v="BPC"/>
    <s v="Voluntarily Terminated"/>
    <s v="Full-Time"/>
    <x v="1"/>
    <x v="0"/>
    <x v="0"/>
    <s v="Garden sit drive assume large seat."/>
    <s v="Production"/>
    <s v="Splicing"/>
    <d v="1957-04-02T00:00:00"/>
    <n v="68.716666666666669"/>
    <x v="1"/>
    <s v="MA"/>
    <s v="Splicer"/>
    <x v="1"/>
    <n v="1938"/>
    <s v="Asian"/>
    <s v="Widowed"/>
    <x v="1"/>
    <n v="3"/>
    <n v="0"/>
  </r>
  <r>
    <n v="1105"/>
    <s v="Shakira"/>
    <s v="Perry"/>
    <d v="2020-10-08T00:00:00"/>
    <d v="2022-12-04T00:00:00"/>
    <n v="25"/>
    <s v="Attrition"/>
    <s v="Production Technician I"/>
    <s v="Mark Jacobs"/>
    <s v="shakira.perry@bilearner.com"/>
    <s v="PL"/>
    <s v="Voluntarily Terminated"/>
    <s v="Contract"/>
    <x v="2"/>
    <x v="1"/>
    <x v="3"/>
    <s v="Others suggest generation budget large west real."/>
    <s v="Production"/>
    <s v="General - Con"/>
    <d v="1948-10-11T00:00:00"/>
    <n v="77.191666666666663"/>
    <x v="2"/>
    <s v="MA"/>
    <s v="Technician"/>
    <x v="0"/>
    <n v="2176"/>
    <s v="Hispanic"/>
    <s v="Single"/>
    <x v="1"/>
    <n v="3"/>
    <n v="0"/>
  </r>
  <r>
    <n v="1109"/>
    <s v="Enola"/>
    <s v="Chivukula"/>
    <d v="2022-06-11T00:00:00"/>
    <d v="2022-09-25T00:00:00"/>
    <n v="3"/>
    <s v="Attrition"/>
    <s v="Production Technician I"/>
    <s v="Timothy Moore"/>
    <s v="enola.chivukula@bilearner.com"/>
    <s v="EW"/>
    <s v="Voluntarily Terminated"/>
    <s v="Full-Time"/>
    <x v="1"/>
    <x v="2"/>
    <x v="2"/>
    <s v="Large although outside technology office."/>
    <s v="Production"/>
    <s v="Field Operations"/>
    <d v="1981-10-01T00:00:00"/>
    <n v="44.219444444444441"/>
    <x v="3"/>
    <s v="MA"/>
    <s v="Laborer"/>
    <x v="0"/>
    <n v="1775"/>
    <s v="White"/>
    <s v="Divorced"/>
    <x v="1"/>
    <n v="3"/>
    <n v="0"/>
  </r>
  <r>
    <n v="1111"/>
    <s v="Alexandra"/>
    <s v="Kirill"/>
    <d v="2019-09-08T00:00:00"/>
    <d v="2020-08-29T00:00:00"/>
    <n v="11"/>
    <s v="Attrition"/>
    <s v="Production Technician I"/>
    <s v="Mark Hernandez"/>
    <s v="alexandra.kirill@bilearner.com"/>
    <s v="BPC"/>
    <s v="Voluntarily Terminated"/>
    <s v="Full-Time"/>
    <x v="2"/>
    <x v="2"/>
    <x v="2"/>
    <s v="Gun fly subject those. Must member financial."/>
    <s v="Production"/>
    <s v="Splicing"/>
    <d v="1952-05-31T00:00:00"/>
    <n v="73.555555555555557"/>
    <x v="2"/>
    <s v="MA"/>
    <s v="Splicer"/>
    <x v="0"/>
    <n v="2127"/>
    <s v="White"/>
    <s v="Widowed"/>
    <x v="1"/>
    <n v="3"/>
    <n v="0"/>
  </r>
  <r>
    <n v="1116"/>
    <s v="Ryker"/>
    <s v="Logan"/>
    <d v="2019-03-09T00:00:00"/>
    <d v="2023-07-12T00:00:00"/>
    <n v="52"/>
    <s v="Attrition"/>
    <s v="Production Technician I"/>
    <s v="Ryan Jenkins"/>
    <s v="ryker.logan@bilearner.com"/>
    <s v="SVG"/>
    <s v="Voluntarily Terminated"/>
    <s v="Full-Time"/>
    <x v="2"/>
    <x v="1"/>
    <x v="3"/>
    <s v="Maintain program process present knowledge PM."/>
    <s v="Production"/>
    <s v="Field Operations"/>
    <d v="1984-08-10T00:00:00"/>
    <n v="41.361111111111114"/>
    <x v="3"/>
    <s v="MA"/>
    <s v="Clerk"/>
    <x v="1"/>
    <n v="50055"/>
    <s v="White"/>
    <s v="Divorced"/>
    <x v="1"/>
    <n v="3"/>
    <n v="0"/>
  </r>
  <r>
    <n v="1117"/>
    <s v="Payten"/>
    <s v="Middleton"/>
    <d v="2019-02-21T00:00:00"/>
    <d v="2019-03-06T00:00:00"/>
    <n v="0"/>
    <s v="Attrition"/>
    <s v="Production Technician I"/>
    <s v="Dennis Martinez"/>
    <s v="payten.middleton@bilearner.com"/>
    <s v="TNS"/>
    <s v="Voluntarily Terminated"/>
    <s v="Full-Time"/>
    <x v="1"/>
    <x v="0"/>
    <x v="1"/>
    <s v="Place impact which although."/>
    <s v="Production"/>
    <s v="General - Con"/>
    <d v="1997-08-23T00:00:00"/>
    <n v="28.324999999999999"/>
    <x v="6"/>
    <s v="MA"/>
    <s v="Technician"/>
    <x v="1"/>
    <n v="6139"/>
    <s v="Other"/>
    <s v="Divorced"/>
    <x v="1"/>
    <n v="3"/>
    <n v="0"/>
  </r>
  <r>
    <n v="1118"/>
    <s v="Harrison"/>
    <s v="Hunt"/>
    <d v="2019-10-04T00:00:00"/>
    <d v="2022-11-26T00:00:00"/>
    <n v="37"/>
    <s v="Attrition"/>
    <s v="Production Technician I"/>
    <s v="Stephen Parks"/>
    <s v="harrison.hunt@bilearner.com"/>
    <s v="WBL"/>
    <s v="Active"/>
    <s v="Full-Time"/>
    <x v="0"/>
    <x v="0"/>
    <x v="2"/>
    <s v="Power picture early anyone."/>
    <s v="Production"/>
    <s v="Engineers"/>
    <d v="1976-02-29T00:00:00"/>
    <n v="49.805555555555557"/>
    <x v="3"/>
    <s v="MA"/>
    <s v="Project Manager"/>
    <x v="1"/>
    <n v="44761"/>
    <s v="Asian"/>
    <s v="Divorced"/>
    <x v="1"/>
    <n v="3"/>
    <n v="0"/>
  </r>
  <r>
    <n v="1119"/>
    <s v="Orlando"/>
    <s v="Henderson"/>
    <d v="2019-11-24T00:00:00"/>
    <d v="2020-12-20T00:00:00"/>
    <n v="12"/>
    <s v="Attrition"/>
    <s v="Production Technician I"/>
    <s v="Brenda Garza DDS"/>
    <s v="orlando.henderson@bilearner.com"/>
    <s v="BPC"/>
    <s v="Active"/>
    <s v="Part-Time"/>
    <x v="1"/>
    <x v="2"/>
    <x v="0"/>
    <s v="City mouth training radio Mrs."/>
    <s v="Production"/>
    <s v="Field Operations"/>
    <d v="1994-12-31T00:00:00"/>
    <n v="30.972222222222221"/>
    <x v="4"/>
    <s v="MA"/>
    <s v="Laborer"/>
    <x v="0"/>
    <n v="49105"/>
    <s v="White"/>
    <s v="Single"/>
    <x v="1"/>
    <n v="3"/>
    <n v="0"/>
  </r>
  <r>
    <n v="1122"/>
    <s v="Sierra"/>
    <s v="Macias"/>
    <d v="2021-11-16T00:00:00"/>
    <d v="2022-08-26T00:00:00"/>
    <n v="9"/>
    <s v="Attrition"/>
    <s v="Production Manager"/>
    <s v="Miss Haley Duke DVM"/>
    <s v="sierra.macias@bilearner.com"/>
    <s v="MSC"/>
    <s v="Active"/>
    <s v="Contract"/>
    <x v="1"/>
    <x v="2"/>
    <x v="2"/>
    <s v="Food ball huge out simply according."/>
    <s v="Production"/>
    <s v="General - Con"/>
    <d v="1975-11-13T00:00:00"/>
    <n v="50.102777777777774"/>
    <x v="5"/>
    <s v="MA"/>
    <s v="Technician"/>
    <x v="0"/>
    <n v="35632"/>
    <s v="White"/>
    <s v="Married"/>
    <x v="1"/>
    <n v="3"/>
    <n v="0"/>
  </r>
  <r>
    <n v="1124"/>
    <s v="Pierce"/>
    <s v="Robbins"/>
    <d v="2019-12-24T00:00:00"/>
    <d v="2022-11-11T00:00:00"/>
    <n v="34"/>
    <s v="Attrition"/>
    <s v="Production Manager"/>
    <s v="Monique Hudson DDS"/>
    <s v="pierce.robbins@bilearner.com"/>
    <s v="PL"/>
    <s v="Active"/>
    <s v="Full-Time"/>
    <x v="2"/>
    <x v="1"/>
    <x v="0"/>
    <s v="Strategy fear tough wife here now."/>
    <s v="Production"/>
    <s v="Engineers"/>
    <d v="1986-06-17T00:00:00"/>
    <n v="39.508333333333333"/>
    <x v="4"/>
    <s v="MA"/>
    <s v="Technician"/>
    <x v="0"/>
    <n v="80817"/>
    <s v="Other"/>
    <s v="Married"/>
    <x v="1"/>
    <n v="3"/>
    <n v="0"/>
  </r>
  <r>
    <n v="1126"/>
    <s v="Gretchen"/>
    <s v="Richard"/>
    <d v="2018-09-08T00:00:00"/>
    <d v="2020-03-06T00:00:00"/>
    <n v="17"/>
    <s v="Attrition"/>
    <s v="Production Technician II"/>
    <s v="Tony Pratt"/>
    <s v="gretchen.richard@bilearner.com"/>
    <s v="NEL"/>
    <s v="Voluntarily Terminated"/>
    <s v="Part-Time"/>
    <x v="1"/>
    <x v="0"/>
    <x v="2"/>
    <s v="Feeling usually west peace money political the."/>
    <s v="Production"/>
    <s v="Engineers"/>
    <d v="1959-10-27T00:00:00"/>
    <n v="66.147222222222226"/>
    <x v="1"/>
    <s v="MA"/>
    <s v="Engineer"/>
    <x v="1"/>
    <n v="6305"/>
    <s v="White"/>
    <s v="Divorced"/>
    <x v="1"/>
    <n v="3"/>
    <n v="0"/>
  </r>
  <r>
    <n v="1129"/>
    <s v="Maximilian"/>
    <s v="Craig"/>
    <d v="2019-09-19T00:00:00"/>
    <d v="2021-10-23T00:00:00"/>
    <n v="25"/>
    <s v="Attrition"/>
    <s v="Production Technician II"/>
    <s v="Laura Reid"/>
    <s v="maximilian.craig@bilearner.com"/>
    <s v="CCDR"/>
    <s v="Voluntarily Terminated"/>
    <s v="Full-Time"/>
    <x v="0"/>
    <x v="2"/>
    <x v="1"/>
    <s v="Mission media writer cell."/>
    <s v="Production"/>
    <s v="Field Operations"/>
    <d v="1956-05-17T00:00:00"/>
    <n v="69.591666666666669"/>
    <x v="1"/>
    <s v="MA"/>
    <s v="Tower Hand"/>
    <x v="0"/>
    <n v="73131"/>
    <s v="Other"/>
    <s v="Married"/>
    <x v="1"/>
    <n v="3"/>
    <n v="0"/>
  </r>
  <r>
    <n v="1132"/>
    <s v="Raymond"/>
    <s v="Ayers"/>
    <d v="2021-05-15T00:00:00"/>
    <d v="2023-05-03T00:00:00"/>
    <n v="23"/>
    <s v="Attrition"/>
    <s v="Production Technician I"/>
    <s v="James Burgess"/>
    <s v="raymond.ayers@bilearner.com"/>
    <s v="NEL"/>
    <s v="Voluntarily Terminated"/>
    <s v="Contract"/>
    <x v="0"/>
    <x v="1"/>
    <x v="0"/>
    <s v="Note claim hundred central bad."/>
    <s v="Production"/>
    <s v="Aerial"/>
    <d v="1963-11-04T00:00:00"/>
    <n v="62.12777777777778"/>
    <x v="1"/>
    <s v="MA"/>
    <s v="Laborer"/>
    <x v="0"/>
    <n v="88428"/>
    <s v="Hispanic"/>
    <s v="Widowed"/>
    <x v="1"/>
    <n v="3"/>
    <n v="0"/>
  </r>
  <r>
    <n v="1133"/>
    <s v="Vincent"/>
    <s v="Wyatt"/>
    <d v="2022-03-14T00:00:00"/>
    <d v="2022-10-02T00:00:00"/>
    <n v="6"/>
    <s v="Attrition"/>
    <s v="Production Technician I"/>
    <s v="Jordan Robinson"/>
    <s v="vincent.wyatt@bilearner.com"/>
    <s v="PL"/>
    <s v="Voluntarily Terminated"/>
    <s v="Full-Time"/>
    <x v="0"/>
    <x v="2"/>
    <x v="3"/>
    <s v="Field year certainly data sense table yes."/>
    <s v="Production"/>
    <s v="Aerial"/>
    <d v="1949-11-20T00:00:00"/>
    <n v="76.083333333333329"/>
    <x v="2"/>
    <s v="MA"/>
    <s v="Engineer"/>
    <x v="0"/>
    <n v="95347"/>
    <s v="Hispanic"/>
    <s v="Married"/>
    <x v="1"/>
    <n v="3"/>
    <n v="0"/>
  </r>
  <r>
    <n v="1134"/>
    <s v="Micah"/>
    <s v="Stanley"/>
    <d v="2021-12-06T00:00:00"/>
    <d v="2022-01-08T00:00:00"/>
    <n v="1"/>
    <s v="Attrition"/>
    <s v="Production Technician I"/>
    <s v="Matthew Baker"/>
    <s v="micah.stanley@bilearner.com"/>
    <s v="BPC"/>
    <s v="Voluntarily Terminated"/>
    <s v="Part-Time"/>
    <x v="1"/>
    <x v="0"/>
    <x v="2"/>
    <s v="For majority down."/>
    <s v="Production"/>
    <s v="General - Con"/>
    <d v="1996-09-07T00:00:00"/>
    <n v="29.286111111111111"/>
    <x v="6"/>
    <s v="MA"/>
    <s v="Technician"/>
    <x v="0"/>
    <n v="80920"/>
    <s v="Asian"/>
    <s v="Single"/>
    <x v="1"/>
    <n v="3"/>
    <n v="0"/>
  </r>
  <r>
    <n v="1138"/>
    <s v="Calvin"/>
    <s v="Braun"/>
    <d v="2019-07-12T00:00:00"/>
    <d v="2022-07-12T00:00:00"/>
    <n v="36"/>
    <s v="Attrition"/>
    <s v="Production Technician I"/>
    <s v="David Park"/>
    <s v="calvin.braun@bilearner.com"/>
    <s v="MSC"/>
    <s v="Active"/>
    <s v="Full-Time"/>
    <x v="0"/>
    <x v="0"/>
    <x v="0"/>
    <s v="It stay center free vote."/>
    <s v="Production"/>
    <s v="General - Eng"/>
    <d v="1983-08-02T00:00:00"/>
    <n v="42.383333333333333"/>
    <x v="3"/>
    <s v="MA"/>
    <s v="Coordinator"/>
    <x v="1"/>
    <n v="2766"/>
    <s v="Black"/>
    <s v="Divorced"/>
    <x v="1"/>
    <n v="3"/>
    <n v="0"/>
  </r>
  <r>
    <n v="1139"/>
    <s v="Cale"/>
    <s v="Bender"/>
    <d v="2018-08-10T00:00:00"/>
    <d v="2022-02-21T00:00:00"/>
    <n v="42"/>
    <s v="Attrition"/>
    <s v="Production Technician I"/>
    <s v="Victoria Campbell"/>
    <s v="cale.bender@bilearner.com"/>
    <s v="TNS"/>
    <s v="Active"/>
    <s v="Contract"/>
    <x v="2"/>
    <x v="0"/>
    <x v="0"/>
    <s v="Most could result else think this window."/>
    <s v="Production"/>
    <s v="Splicing"/>
    <d v="1953-04-11T00:00:00"/>
    <n v="72.691666666666663"/>
    <x v="2"/>
    <s v="MA"/>
    <s v="Technician"/>
    <x v="1"/>
    <n v="75014"/>
    <s v="Hispanic"/>
    <s v="Married"/>
    <x v="1"/>
    <n v="3"/>
    <n v="0"/>
  </r>
  <r>
    <n v="1143"/>
    <s v="Elianna"/>
    <s v="Schmitt"/>
    <d v="2018-09-02T00:00:00"/>
    <d v="2021-07-28T00:00:00"/>
    <n v="34"/>
    <s v="Attrition"/>
    <s v="Production Manager"/>
    <s v="Margaret Gamble"/>
    <s v="elianna.schmitt@bilearner.com"/>
    <s v="PL"/>
    <s v="Active"/>
    <s v="Contract"/>
    <x v="2"/>
    <x v="1"/>
    <x v="1"/>
    <s v="Year total care thousand what each."/>
    <s v="Production"/>
    <s v="Field Operations"/>
    <d v="1942-06-20T00:00:00"/>
    <n v="83.5"/>
    <x v="0"/>
    <s v="MA"/>
    <s v="Lineman"/>
    <x v="0"/>
    <n v="46695"/>
    <s v="Hispanic"/>
    <s v="Widowed"/>
    <x v="1"/>
    <n v="3"/>
    <n v="0"/>
  </r>
  <r>
    <n v="1147"/>
    <s v="Ernest"/>
    <s v="Willis"/>
    <d v="2019-06-11T00:00:00"/>
    <d v="2022-02-27T00:00:00"/>
    <n v="32"/>
    <s v="Attrition"/>
    <s v="Production Technician II"/>
    <s v="Lisa Shaw"/>
    <s v="ernest.willis@bilearner.com"/>
    <s v="PYZ"/>
    <s v="Voluntarily Terminated"/>
    <s v="Full-Time"/>
    <x v="0"/>
    <x v="1"/>
    <x v="0"/>
    <s v="By small force myself team industry."/>
    <s v="Production"/>
    <s v="General - Con"/>
    <d v="1943-09-30T00:00:00"/>
    <n v="82.222222222222229"/>
    <x v="0"/>
    <s v="MA"/>
    <s v="Lineman"/>
    <x v="0"/>
    <n v="50894"/>
    <s v="Black"/>
    <s v="Single"/>
    <x v="1"/>
    <n v="3"/>
    <n v="0"/>
  </r>
  <r>
    <n v="1153"/>
    <s v="Davis"/>
    <s v="Roberts"/>
    <d v="2020-04-14T00:00:00"/>
    <d v="2021-09-10T00:00:00"/>
    <n v="16"/>
    <s v="Attrition"/>
    <s v="Production Technician I"/>
    <s v="Brian Hudson"/>
    <s v="davis.roberts@bilearner.com"/>
    <s v="EW"/>
    <s v="Voluntarily Terminated"/>
    <s v="Part-Time"/>
    <x v="2"/>
    <x v="0"/>
    <x v="1"/>
    <s v="Ok though floor sense want future."/>
    <s v="Production"/>
    <s v="Field Operations"/>
    <d v="1941-10-20T00:00:00"/>
    <n v="84.166666666666671"/>
    <x v="0"/>
    <s v="MA"/>
    <s v="Laborer"/>
    <x v="0"/>
    <n v="87428"/>
    <s v="Asian"/>
    <s v="Divorced"/>
    <x v="1"/>
    <n v="3"/>
    <n v="0"/>
  </r>
  <r>
    <n v="1154"/>
    <s v="Meadow"/>
    <s v="Avery"/>
    <d v="2021-09-27T00:00:00"/>
    <d v="2023-02-05T00:00:00"/>
    <n v="16"/>
    <s v="Attrition"/>
    <s v="Production Technician I"/>
    <s v="Andrew Perez"/>
    <s v="meadow.avery@bilearner.com"/>
    <s v="MSC"/>
    <s v="Voluntarily Terminated"/>
    <s v="Full-Time"/>
    <x v="1"/>
    <x v="2"/>
    <x v="2"/>
    <s v="Leader above room hand collection imagine."/>
    <s v="Production"/>
    <s v="Field Operations"/>
    <d v="1987-11-01T00:00:00"/>
    <n v="38.136111111111113"/>
    <x v="4"/>
    <s v="MA"/>
    <s v="Laborer"/>
    <x v="0"/>
    <n v="76772"/>
    <s v="White"/>
    <s v="Married"/>
    <x v="1"/>
    <n v="3"/>
    <n v="0"/>
  </r>
  <r>
    <n v="1155"/>
    <s v="Allyson"/>
    <s v="Owen"/>
    <d v="2018-11-17T00:00:00"/>
    <d v="2020-03-12T00:00:00"/>
    <n v="15"/>
    <s v="Attrition"/>
    <s v="Production Technician I"/>
    <s v="Kimberly Marshall"/>
    <s v="allyson.owen@bilearner.com"/>
    <s v="NEL"/>
    <s v="Voluntarily Terminated"/>
    <s v="Contract"/>
    <x v="2"/>
    <x v="0"/>
    <x v="1"/>
    <s v="Provide machine statement now."/>
    <s v="Production"/>
    <s v="Finance &amp; Accounting"/>
    <d v="1951-11-06T00:00:00"/>
    <n v="74.12222222222222"/>
    <x v="2"/>
    <s v="MA"/>
    <s v="Clerk"/>
    <x v="0"/>
    <n v="21218"/>
    <s v="Other"/>
    <s v="Married"/>
    <x v="1"/>
    <n v="3"/>
    <n v="0"/>
  </r>
  <r>
    <n v="1156"/>
    <s v="Francisco"/>
    <s v="Simon"/>
    <d v="2019-07-22T00:00:00"/>
    <d v="2023-02-28T00:00:00"/>
    <n v="43"/>
    <s v="Attrition"/>
    <s v="Production Technician I"/>
    <s v="Ashley Washington"/>
    <s v="francisco.simon@bilearner.com"/>
    <s v="PL"/>
    <s v="Voluntarily Terminated"/>
    <s v="Contract"/>
    <x v="2"/>
    <x v="1"/>
    <x v="3"/>
    <s v="Science available hard."/>
    <s v="Production"/>
    <s v="Billable Consultants"/>
    <d v="1980-04-20T00:00:00"/>
    <n v="45.666666666666664"/>
    <x v="3"/>
    <s v="MA"/>
    <s v="Project Manager"/>
    <x v="1"/>
    <n v="94316"/>
    <s v="Hispanic"/>
    <s v="Married"/>
    <x v="1"/>
    <n v="3"/>
    <n v="0"/>
  </r>
  <r>
    <n v="1158"/>
    <s v="Chaya"/>
    <s v="Boyd"/>
    <d v="2018-11-22T00:00:00"/>
    <d v="2020-07-19T00:00:00"/>
    <n v="19"/>
    <s v="Attrition"/>
    <s v="Production Technician I"/>
    <s v="Sean Ellis"/>
    <s v="chaya.boyd@bilearner.com"/>
    <s v="SVG"/>
    <s v="Voluntarily Terminated"/>
    <s v="Full-Time"/>
    <x v="2"/>
    <x v="1"/>
    <x v="1"/>
    <s v="Himself final success these or card strategy."/>
    <s v="Production"/>
    <s v="Field Operations"/>
    <d v="1958-07-04T00:00:00"/>
    <n v="67.461111111111109"/>
    <x v="1"/>
    <s v="MA"/>
    <s v="Technician"/>
    <x v="1"/>
    <n v="96001"/>
    <s v="Asian"/>
    <s v="Widowed"/>
    <x v="1"/>
    <n v="3"/>
    <n v="0"/>
  </r>
  <r>
    <n v="1160"/>
    <s v="Wyatt"/>
    <s v="Spence"/>
    <d v="2022-12-26T00:00:00"/>
    <d v="2023-05-23T00:00:00"/>
    <n v="4"/>
    <s v="Attrition"/>
    <s v="Production Technician I"/>
    <s v="Kevin Coleman"/>
    <s v="wyatt.spence@bilearner.com"/>
    <s v="WBL"/>
    <s v="Active"/>
    <s v="Part-Time"/>
    <x v="0"/>
    <x v="1"/>
    <x v="2"/>
    <s v="Help economic analysis campaign young leg."/>
    <s v="Production"/>
    <s v="General - Con"/>
    <d v="1976-09-10T00:00:00"/>
    <n v="49.277777777777779"/>
    <x v="3"/>
    <s v="MA"/>
    <s v="Flagger"/>
    <x v="0"/>
    <n v="66418"/>
    <s v="Asian"/>
    <s v="Single"/>
    <x v="1"/>
    <n v="3"/>
    <n v="0"/>
  </r>
  <r>
    <n v="1162"/>
    <s v="Jayleen"/>
    <s v="Oconnell"/>
    <d v="2022-03-29T00:00:00"/>
    <d v="2023-05-20T00:00:00"/>
    <n v="13"/>
    <s v="Attrition"/>
    <s v="Production Technician I"/>
    <s v="Alyssa Myers DVM"/>
    <s v="jayleen.oconnell@bilearner.com"/>
    <s v="WBL"/>
    <s v="Active"/>
    <s v="Full-Time"/>
    <x v="1"/>
    <x v="0"/>
    <x v="1"/>
    <s v="For law simple design entire while."/>
    <s v="Production"/>
    <s v="General - Con"/>
    <d v="1983-08-17T00:00:00"/>
    <n v="42.341666666666669"/>
    <x v="3"/>
    <s v="MA"/>
    <s v="Laborer"/>
    <x v="0"/>
    <n v="85444"/>
    <s v="Asian"/>
    <s v="Widowed"/>
    <x v="1"/>
    <n v="3"/>
    <n v="0"/>
  </r>
  <r>
    <n v="1172"/>
    <s v="Carlie"/>
    <s v="Wilkerson"/>
    <d v="2021-06-13T00:00:00"/>
    <d v="2022-05-27T00:00:00"/>
    <n v="11"/>
    <s v="Attrition"/>
    <s v="Production Technician I"/>
    <s v="Charles Rogers"/>
    <s v="carlie.wilkerson@bilearner.com"/>
    <s v="EW"/>
    <s v="Voluntarily Terminated"/>
    <s v="Full-Time"/>
    <x v="1"/>
    <x v="1"/>
    <x v="3"/>
    <s v="Truth game down which."/>
    <s v="Production"/>
    <s v="Engineers"/>
    <d v="1952-05-20T00:00:00"/>
    <n v="73.583333333333329"/>
    <x v="2"/>
    <s v="MA"/>
    <s v="Engineer"/>
    <x v="1"/>
    <n v="39849"/>
    <s v="Asian"/>
    <s v="Married"/>
    <x v="1"/>
    <n v="3"/>
    <n v="0"/>
  </r>
  <r>
    <n v="1173"/>
    <s v="Kaylyn"/>
    <s v="Patrick"/>
    <d v="2020-11-14T00:00:00"/>
    <d v="2021-11-01T00:00:00"/>
    <n v="11"/>
    <s v="Attrition"/>
    <s v="Production Technician I"/>
    <s v="Christine Foster"/>
    <s v="kaylyn.patrick@bilearner.com"/>
    <s v="BPC"/>
    <s v="Voluntarily Terminated"/>
    <s v="Full-Time"/>
    <x v="1"/>
    <x v="1"/>
    <x v="1"/>
    <s v="Sure trip sound action."/>
    <s v="Production"/>
    <s v="Isp"/>
    <d v="1968-01-30T00:00:00"/>
    <n v="57.888888888888886"/>
    <x v="5"/>
    <s v="MA"/>
    <s v="Manager"/>
    <x v="0"/>
    <n v="38596"/>
    <s v="White"/>
    <s v="Widowed"/>
    <x v="1"/>
    <n v="3"/>
    <n v="0"/>
  </r>
  <r>
    <n v="1174"/>
    <s v="Evie"/>
    <s v="Pope"/>
    <d v="2020-06-16T00:00:00"/>
    <d v="2023-03-13T00:00:00"/>
    <n v="32"/>
    <s v="Attrition"/>
    <s v="Production Technician I"/>
    <s v="Tyler Brown"/>
    <s v="evie.pope@bilearner.com"/>
    <s v="CCDR"/>
    <s v="Voluntarily Terminated"/>
    <s v="Full-Time"/>
    <x v="1"/>
    <x v="0"/>
    <x v="1"/>
    <s v="Treatment power card almost pretty sister."/>
    <s v="Production"/>
    <s v="Field Operations"/>
    <d v="1973-12-10T00:00:00"/>
    <n v="52.027777777777779"/>
    <x v="5"/>
    <s v="MA"/>
    <s v="Construction Manager"/>
    <x v="0"/>
    <n v="31731"/>
    <s v="Other"/>
    <s v="Widowed"/>
    <x v="1"/>
    <n v="3"/>
    <n v="0"/>
  </r>
  <r>
    <n v="1175"/>
    <s v="Nayeli"/>
    <s v="Kelley"/>
    <d v="2018-12-20T00:00:00"/>
    <d v="2020-12-24T00:00:00"/>
    <n v="24"/>
    <s v="Attrition"/>
    <s v="Production Technician I"/>
    <s v="Holly Nichols"/>
    <s v="nayeli.kelley@bilearner.com"/>
    <s v="EW"/>
    <s v="Voluntarily Terminated"/>
    <s v="Full-Time"/>
    <x v="2"/>
    <x v="2"/>
    <x v="3"/>
    <s v="Reduce subject positive war score interesting."/>
    <s v="Production"/>
    <s v="Catv"/>
    <d v="1996-08-04T00:00:00"/>
    <n v="29.377777777777776"/>
    <x v="6"/>
    <s v="MA"/>
    <s v="Laborer"/>
    <x v="0"/>
    <n v="38710"/>
    <s v="Asian"/>
    <s v="Divorced"/>
    <x v="1"/>
    <n v="3"/>
    <n v="0"/>
  </r>
  <r>
    <n v="1178"/>
    <s v="Dorian"/>
    <s v="Fox"/>
    <d v="2021-10-03T00:00:00"/>
    <d v="2021-12-19T00:00:00"/>
    <n v="2"/>
    <s v="Attrition"/>
    <s v="Production Technician I"/>
    <s v="Jamie Lowe"/>
    <s v="dorian.fox@bilearner.com"/>
    <s v="PL"/>
    <s v="Voluntarily Terminated"/>
    <s v="Contract"/>
    <x v="1"/>
    <x v="2"/>
    <x v="0"/>
    <s v="Occur air as along approach."/>
    <s v="Production"/>
    <s v="Field Operations"/>
    <d v="1959-05-07T00:00:00"/>
    <n v="66.61944444444444"/>
    <x v="1"/>
    <s v="MA"/>
    <s v="Laborer"/>
    <x v="1"/>
    <n v="93796"/>
    <s v="Other"/>
    <s v="Single"/>
    <x v="1"/>
    <n v="3"/>
    <n v="0"/>
  </r>
  <r>
    <n v="1182"/>
    <s v="Gunnar"/>
    <s v="Webster"/>
    <d v="2020-12-29T00:00:00"/>
    <d v="2022-10-24T00:00:00"/>
    <n v="21"/>
    <s v="Attrition"/>
    <s v="Production Technician I"/>
    <s v="Alex Cox"/>
    <s v="gunnar.webster@bilearner.com"/>
    <s v="WBL"/>
    <s v="Active"/>
    <s v="Full-Time"/>
    <x v="1"/>
    <x v="0"/>
    <x v="3"/>
    <s v="Here best worry rich might about yourself."/>
    <s v="Production"/>
    <s v="Splicing"/>
    <d v="1973-12-09T00:00:00"/>
    <n v="52.030555555555559"/>
    <x v="5"/>
    <s v="MA"/>
    <s v="Splicer"/>
    <x v="0"/>
    <n v="60901"/>
    <s v="Black"/>
    <s v="Divorced"/>
    <x v="1"/>
    <n v="3"/>
    <n v="0"/>
  </r>
  <r>
    <n v="1184"/>
    <s v="Patrick"/>
    <s v="Mckinney"/>
    <d v="2022-01-10T00:00:00"/>
    <d v="2023-05-11T00:00:00"/>
    <n v="15"/>
    <s v="Attrition"/>
    <s v="Production Technician I"/>
    <s v="Cassandra Cox"/>
    <s v="patrick.mckinney@bilearner.com"/>
    <s v="CCDR"/>
    <s v="Active"/>
    <s v="Full-Time"/>
    <x v="0"/>
    <x v="0"/>
    <x v="0"/>
    <s v="New out peace director fish."/>
    <s v="Production"/>
    <s v="Wireline Construction"/>
    <d v="1951-10-01T00:00:00"/>
    <n v="74.219444444444449"/>
    <x v="2"/>
    <s v="MA"/>
    <s v="Foreman"/>
    <x v="0"/>
    <n v="50781"/>
    <s v="Hispanic"/>
    <s v="Divorced"/>
    <x v="1"/>
    <n v="3"/>
    <n v="0"/>
  </r>
  <r>
    <n v="1188"/>
    <s v="Reagan"/>
    <s v="Odonnell"/>
    <d v="2020-02-06T00:00:00"/>
    <d v="2021-07-21T00:00:00"/>
    <n v="17"/>
    <s v="Attrition"/>
    <s v="Production Technician II"/>
    <s v="Alex Bernard"/>
    <s v="reagan.odonnell@bilearner.com"/>
    <s v="WBL"/>
    <s v="Voluntarily Terminated"/>
    <s v="Contract"/>
    <x v="0"/>
    <x v="2"/>
    <x v="2"/>
    <s v="Direction west appear son school anything."/>
    <s v="Production"/>
    <s v="General - Sga"/>
    <d v="1979-05-28T00:00:00"/>
    <n v="46.56111111111111"/>
    <x v="3"/>
    <s v="MA"/>
    <s v="Estimator"/>
    <x v="1"/>
    <n v="13562"/>
    <s v="Black"/>
    <s v="Divorced"/>
    <x v="1"/>
    <n v="3"/>
    <n v="0"/>
  </r>
  <r>
    <n v="1189"/>
    <s v="Roy"/>
    <s v="Morse"/>
    <d v="2020-06-28T00:00:00"/>
    <d v="2022-07-11T00:00:00"/>
    <n v="24"/>
    <s v="Attrition"/>
    <s v="Production Technician II"/>
    <s v="Micheal Bryant"/>
    <s v="roy.morse@bilearner.com"/>
    <s v="NEL"/>
    <s v="Voluntarily Terminated"/>
    <s v="Contract"/>
    <x v="1"/>
    <x v="1"/>
    <x v="0"/>
    <s v="Somebody pass again say cultural."/>
    <s v="Production"/>
    <s v="General - Eng"/>
    <d v="1988-03-07T00:00:00"/>
    <n v="37.786111111111111"/>
    <x v="4"/>
    <s v="MA"/>
    <s v="Engineer"/>
    <x v="0"/>
    <n v="55949"/>
    <s v="Other"/>
    <s v="Married"/>
    <x v="1"/>
    <n v="3"/>
    <n v="0"/>
  </r>
  <r>
    <n v="1190"/>
    <s v="Rafael"/>
    <s v="Buchanan"/>
    <d v="2020-12-22T00:00:00"/>
    <d v="2021-11-20T00:00:00"/>
    <n v="10"/>
    <s v="Attrition"/>
    <s v="Production Technician II"/>
    <s v="Bryan Simpson"/>
    <s v="rafael.buchanan@bilearner.com"/>
    <s v="PL"/>
    <s v="Voluntarily Terminated"/>
    <s v="Contract"/>
    <x v="0"/>
    <x v="1"/>
    <x v="1"/>
    <s v="Table day sit wish attention marriage cause."/>
    <s v="Production"/>
    <s v="Project Management - Eng"/>
    <d v="1998-04-20T00:00:00"/>
    <n v="27.666666666666668"/>
    <x v="6"/>
    <s v="MA"/>
    <s v="Project Manager"/>
    <x v="0"/>
    <n v="88496"/>
    <s v="Hispanic"/>
    <s v="Married"/>
    <x v="1"/>
    <n v="3"/>
    <n v="0"/>
  </r>
  <r>
    <n v="1193"/>
    <s v="Jamarion"/>
    <s v="Mitchell"/>
    <d v="2020-02-06T00:00:00"/>
    <d v="2022-01-23T00:00:00"/>
    <n v="23"/>
    <s v="Attrition"/>
    <s v="Production Technician I"/>
    <s v="Anna Meyers"/>
    <s v="jamarion.mitchell@bilearner.com"/>
    <s v="SVG"/>
    <s v="Voluntarily Terminated"/>
    <s v="Full-Time"/>
    <x v="0"/>
    <x v="0"/>
    <x v="0"/>
    <s v="Onto focus address treat before ability."/>
    <s v="Production"/>
    <s v="Aerial"/>
    <d v="1950-09-18T00:00:00"/>
    <n v="75.25555555555556"/>
    <x v="2"/>
    <s v="MA"/>
    <s v="Foreman"/>
    <x v="0"/>
    <n v="68342"/>
    <s v="Black"/>
    <s v="Married"/>
    <x v="1"/>
    <n v="3"/>
    <n v="0"/>
  </r>
  <r>
    <n v="1194"/>
    <s v="Gabrielle"/>
    <s v="Hardy"/>
    <d v="2019-01-14T00:00:00"/>
    <d v="2021-08-06T00:00:00"/>
    <n v="30"/>
    <s v="Attrition"/>
    <s v="Production Technician I"/>
    <s v="Christopher Levy"/>
    <s v="gabrielle.hardy@bilearner.com"/>
    <s v="EW"/>
    <s v="Voluntarily Terminated"/>
    <s v="Full-Time"/>
    <x v="1"/>
    <x v="0"/>
    <x v="1"/>
    <s v="Tonight answer benefit second commercial law."/>
    <s v="Production"/>
    <s v="Field Operations"/>
    <d v="1953-03-08T00:00:00"/>
    <n v="72.783333333333331"/>
    <x v="2"/>
    <s v="MA"/>
    <s v="Foreman"/>
    <x v="1"/>
    <n v="5779"/>
    <s v="Asian"/>
    <s v="Widowed"/>
    <x v="1"/>
    <n v="3"/>
    <n v="0"/>
  </r>
  <r>
    <n v="1195"/>
    <s v="Savion"/>
    <s v="Stokes"/>
    <d v="2019-06-25T00:00:00"/>
    <d v="2022-05-15T00:00:00"/>
    <n v="34"/>
    <s v="Attrition"/>
    <s v="Production Technician I"/>
    <s v="David Maddox"/>
    <s v="savion.stokes@bilearner.com"/>
    <s v="TNS"/>
    <s v="Leave of Absence"/>
    <s v="Part-Time"/>
    <x v="1"/>
    <x v="2"/>
    <x v="2"/>
    <s v="Window management move."/>
    <s v="Production"/>
    <s v="Wireline Construction"/>
    <d v="1967-03-27T00:00:00"/>
    <n v="58.730555555555554"/>
    <x v="5"/>
    <s v="MA"/>
    <s v="Foreman"/>
    <x v="0"/>
    <n v="91065"/>
    <s v="Hispanic"/>
    <s v="Widowed"/>
    <x v="1"/>
    <n v="3"/>
    <n v="0"/>
  </r>
  <r>
    <n v="1201"/>
    <s v="Sarahi"/>
    <s v="Dodson"/>
    <d v="2022-04-11T00:00:00"/>
    <d v="2022-09-26T00:00:00"/>
    <n v="5"/>
    <s v="Attrition"/>
    <s v="Production Technician I"/>
    <s v="Robert Hill"/>
    <s v="sarahi.dodson@bilearner.com"/>
    <s v="CCDR"/>
    <s v="Voluntarily Terminated"/>
    <s v="Contract"/>
    <x v="2"/>
    <x v="2"/>
    <x v="3"/>
    <s v="Information race relate rich poor already make."/>
    <s v="Production"/>
    <s v="General - Con"/>
    <d v="1954-01-27T00:00:00"/>
    <n v="71.897222222222226"/>
    <x v="2"/>
    <s v="MA"/>
    <s v="Flagger"/>
    <x v="1"/>
    <n v="53450"/>
    <s v="Other"/>
    <s v="Divorced"/>
    <x v="1"/>
    <n v="3"/>
    <n v="0"/>
  </r>
  <r>
    <n v="1202"/>
    <s v="Faith"/>
    <s v="Carey"/>
    <d v="2022-09-01T00:00:00"/>
    <d v="2022-12-02T00:00:00"/>
    <n v="3"/>
    <s v="Attrition"/>
    <s v="Production Technician I"/>
    <s v="Emily Rogers"/>
    <s v="faith.carey@bilearner.com"/>
    <s v="SVG"/>
    <s v="Voluntarily Terminated"/>
    <s v="Contract"/>
    <x v="0"/>
    <x v="0"/>
    <x v="3"/>
    <s v="Tough that inside relate hundred leave."/>
    <s v="Production"/>
    <s v="Wireline Construction"/>
    <d v="1983-06-20T00:00:00"/>
    <n v="42.5"/>
    <x v="3"/>
    <s v="MA"/>
    <s v="Model Assistant"/>
    <x v="1"/>
    <n v="9799"/>
    <s v="White"/>
    <s v="Widowed"/>
    <x v="1"/>
    <n v="3"/>
    <n v="0"/>
  </r>
  <r>
    <n v="1204"/>
    <s v="Pablo"/>
    <s v="Parker"/>
    <d v="2022-11-24T00:00:00"/>
    <d v="2023-08-05T00:00:00"/>
    <n v="8"/>
    <s v="Attrition"/>
    <s v="Production Technician I"/>
    <s v="Melissa Tucker"/>
    <s v="pablo.parker@bilearner.com"/>
    <s v="MSC"/>
    <s v="Active"/>
    <s v="Full-Time"/>
    <x v="0"/>
    <x v="0"/>
    <x v="3"/>
    <s v="Attention summer we. Suffer impact imagine we."/>
    <s v="Production"/>
    <s v="General - Sga"/>
    <d v="1948-08-26T00:00:00"/>
    <n v="77.316666666666663"/>
    <x v="2"/>
    <s v="MA"/>
    <s v="Vp"/>
    <x v="1"/>
    <n v="76112"/>
    <s v="White"/>
    <s v="Married"/>
    <x v="1"/>
    <n v="3"/>
    <n v="0"/>
  </r>
  <r>
    <n v="1206"/>
    <s v="Bethany"/>
    <s v="Terry"/>
    <d v="2018-12-28T00:00:00"/>
    <d v="2023-05-15T00:00:00"/>
    <n v="52"/>
    <s v="Attrition"/>
    <s v="Production Technician I"/>
    <s v="Richard Scott"/>
    <s v="bethany.terry@bilearner.com"/>
    <s v="PYZ"/>
    <s v="Active"/>
    <s v="Part-Time"/>
    <x v="1"/>
    <x v="2"/>
    <x v="3"/>
    <s v="Various step without couple within at gun."/>
    <s v="Production"/>
    <s v="Engineers"/>
    <d v="1956-02-15T00:00:00"/>
    <n v="69.847222222222229"/>
    <x v="1"/>
    <s v="MA"/>
    <s v="Drafter"/>
    <x v="0"/>
    <n v="82378"/>
    <s v="White"/>
    <s v="Divorced"/>
    <x v="1"/>
    <n v="3"/>
    <n v="0"/>
  </r>
  <r>
    <n v="1208"/>
    <s v="Jazlene"/>
    <s v="Mcdaniel"/>
    <d v="2019-08-17T00:00:00"/>
    <d v="2019-10-25T00:00:00"/>
    <n v="2"/>
    <s v="Attrition"/>
    <s v="Production Manager"/>
    <s v="Melissa Greene"/>
    <s v="jazlene.mcdaniel@bilearner.com"/>
    <s v="NEL"/>
    <s v="Active"/>
    <s v="Contract"/>
    <x v="2"/>
    <x v="2"/>
    <x v="2"/>
    <s v="Decision example see low someone. Ball week that."/>
    <s v="Production"/>
    <s v="Wireline Construction"/>
    <d v="1979-12-30T00:00:00"/>
    <n v="45.972222222222221"/>
    <x v="3"/>
    <s v="MA"/>
    <s v="Laborer"/>
    <x v="0"/>
    <n v="59862"/>
    <s v="Black"/>
    <s v="Single"/>
    <x v="1"/>
    <n v="3"/>
    <n v="0"/>
  </r>
  <r>
    <n v="1210"/>
    <s v="Camila"/>
    <s v="Dunn"/>
    <d v="2020-12-08T00:00:00"/>
    <d v="2023-06-10T00:00:00"/>
    <n v="30"/>
    <s v="Attrition"/>
    <s v="Production Manager"/>
    <s v="Ann Collins"/>
    <s v="camila.dunn@bilearner.com"/>
    <s v="BPC"/>
    <s v="Active"/>
    <s v="Full-Time"/>
    <x v="0"/>
    <x v="2"/>
    <x v="0"/>
    <s v="Carry parent fight style series challenge."/>
    <s v="Production"/>
    <s v="Field Operations"/>
    <d v="1948-12-24T00:00:00"/>
    <n v="76.988888888888894"/>
    <x v="2"/>
    <s v="MA"/>
    <s v="Top Hand"/>
    <x v="0"/>
    <n v="91039"/>
    <s v="Asian"/>
    <s v="Divorced"/>
    <x v="1"/>
    <n v="3"/>
    <n v="0"/>
  </r>
  <r>
    <n v="1211"/>
    <s v="Aurora"/>
    <s v="Frederick"/>
    <d v="2018-11-05T00:00:00"/>
    <d v="2023-03-23T00:00:00"/>
    <n v="52"/>
    <s v="Attrition"/>
    <s v="Production Technician II"/>
    <s v="John Miles"/>
    <s v="aurora.frederick@bilearner.com"/>
    <s v="CCDR"/>
    <s v="Voluntarily Terminated"/>
    <s v="Part-Time"/>
    <x v="0"/>
    <x v="2"/>
    <x v="3"/>
    <s v="Community probably bad day food place which loss."/>
    <s v="Production"/>
    <s v="Field Operations"/>
    <d v="1981-12-11T00:00:00"/>
    <n v="44.024999999999999"/>
    <x v="3"/>
    <s v="MA"/>
    <s v="Splicer"/>
    <x v="1"/>
    <n v="37834"/>
    <s v="Other"/>
    <s v="Widowed"/>
    <x v="1"/>
    <n v="3"/>
    <n v="0"/>
  </r>
  <r>
    <n v="1212"/>
    <s v="Caylee"/>
    <s v="Nunez"/>
    <d v="2020-08-26T00:00:00"/>
    <d v="2023-04-05T00:00:00"/>
    <n v="31"/>
    <s v="Attrition"/>
    <s v="Production Technician II"/>
    <s v="Kevin Mendez"/>
    <s v="caylee.nunez@bilearner.com"/>
    <s v="EW"/>
    <s v="Voluntarily Terminated"/>
    <s v="Contract"/>
    <x v="1"/>
    <x v="1"/>
    <x v="3"/>
    <s v="Start debate hot fact keep return."/>
    <s v="Production"/>
    <s v="Engineers"/>
    <d v="1983-08-27T00:00:00"/>
    <n v="42.31388888888889"/>
    <x v="3"/>
    <s v="MA"/>
    <s v="Project Manager"/>
    <x v="0"/>
    <n v="46678"/>
    <s v="Hispanic"/>
    <s v="Single"/>
    <x v="1"/>
    <n v="3"/>
    <n v="0"/>
  </r>
  <r>
    <n v="1216"/>
    <s v="Marc"/>
    <s v="Crosby"/>
    <d v="2023-02-15T00:00:00"/>
    <d v="2023-03-09T00:00:00"/>
    <n v="0"/>
    <s v="Attrition"/>
    <s v="Production Technician I"/>
    <s v="Andrea Smith"/>
    <s v="marc.crosby@bilearner.com"/>
    <s v="PYZ"/>
    <s v="Voluntarily Terminated"/>
    <s v="Part-Time"/>
    <x v="0"/>
    <x v="2"/>
    <x v="3"/>
    <s v="Rock stage better east bad view."/>
    <s v="Production"/>
    <s v="General - Con"/>
    <d v="1986-06-19T00:00:00"/>
    <n v="39.50277777777778"/>
    <x v="4"/>
    <s v="MA"/>
    <s v="Technician"/>
    <x v="0"/>
    <n v="11159"/>
    <s v="Black"/>
    <s v="Single"/>
    <x v="1"/>
    <n v="3"/>
    <n v="0"/>
  </r>
  <r>
    <n v="1217"/>
    <s v="Marques"/>
    <s v="Zimmerman"/>
    <d v="2019-12-03T00:00:00"/>
    <d v="2021-08-31T00:00:00"/>
    <n v="20"/>
    <s v="Attrition"/>
    <s v="Production Technician I"/>
    <s v="Joshua Johns"/>
    <s v="marques.zimmerman@bilearner.com"/>
    <s v="SVG"/>
    <s v="Voluntarily Terminated"/>
    <s v="Full-Time"/>
    <x v="0"/>
    <x v="2"/>
    <x v="3"/>
    <s v="First choose again themselves thing however."/>
    <s v="Production"/>
    <s v="Wireline Construction"/>
    <d v="1960-07-17T00:00:00"/>
    <n v="65.424999999999997"/>
    <x v="1"/>
    <s v="MA"/>
    <s v="Vp"/>
    <x v="1"/>
    <n v="52300"/>
    <s v="Asian"/>
    <s v="Single"/>
    <x v="1"/>
    <n v="3"/>
    <n v="0"/>
  </r>
  <r>
    <n v="1219"/>
    <s v="Alana"/>
    <s v="Choi"/>
    <d v="2020-01-16T00:00:00"/>
    <d v="2021-02-09T00:00:00"/>
    <n v="12"/>
    <s v="Attrition"/>
    <s v="Production Technician I"/>
    <s v="Kelly Tate"/>
    <s v="alana.choi@bilearner.com"/>
    <s v="BPC"/>
    <s v="Voluntarily Terminated"/>
    <s v="Part-Time"/>
    <x v="0"/>
    <x v="2"/>
    <x v="3"/>
    <s v="Develop think capital player campaign prepare."/>
    <s v="Production"/>
    <s v="Engineers"/>
    <d v="1974-02-09T00:00:00"/>
    <n v="51.863888888888887"/>
    <x v="5"/>
    <s v="MA"/>
    <s v="Engineer"/>
    <x v="0"/>
    <n v="83986"/>
    <s v="Hispanic"/>
    <s v="Married"/>
    <x v="1"/>
    <n v="3"/>
    <n v="0"/>
  </r>
  <r>
    <n v="1220"/>
    <s v="Levi"/>
    <s v="Lawson"/>
    <d v="2018-11-20T00:00:00"/>
    <d v="2020-02-09T00:00:00"/>
    <n v="14"/>
    <s v="Attrition"/>
    <s v="Production Technician I"/>
    <s v="Terry Flores"/>
    <s v="levi.lawson@bilearner.com"/>
    <s v="CCDR"/>
    <s v="Voluntarily Terminated"/>
    <s v="Full-Time"/>
    <x v="1"/>
    <x v="0"/>
    <x v="3"/>
    <s v="Center positive their garden industry."/>
    <s v="Production"/>
    <s v="Executive"/>
    <d v="1949-12-31T00:00:00"/>
    <n v="75.972222222222229"/>
    <x v="2"/>
    <s v="MA"/>
    <s v="Vp"/>
    <x v="0"/>
    <n v="89298"/>
    <s v="Asian"/>
    <s v="Single"/>
    <x v="1"/>
    <n v="3"/>
    <n v="0"/>
  </r>
  <r>
    <n v="1221"/>
    <s v="Kane"/>
    <s v="Black"/>
    <d v="2022-11-11T00:00:00"/>
    <d v="2023-07-03T00:00:00"/>
    <n v="7"/>
    <s v="Attrition"/>
    <s v="Production Technician I"/>
    <s v="Leslie Davis"/>
    <s v="kane.black@bilearner.com"/>
    <s v="EW"/>
    <s v="Voluntarily Terminated"/>
    <s v="Part-Time"/>
    <x v="2"/>
    <x v="2"/>
    <x v="0"/>
    <s v="Deep sea improve miss they nearly measure."/>
    <s v="Production"/>
    <s v="Yard (Material Handling)"/>
    <d v="1967-04-09T00:00:00"/>
    <n v="58.697222222222223"/>
    <x v="5"/>
    <s v="MA"/>
    <s v="Coordinator"/>
    <x v="0"/>
    <n v="91837"/>
    <s v="Asian"/>
    <s v="Single"/>
    <x v="1"/>
    <n v="3"/>
    <n v="0"/>
  </r>
  <r>
    <n v="1222"/>
    <s v="Paola"/>
    <s v="Weeks"/>
    <d v="2020-12-18T00:00:00"/>
    <d v="2021-07-23T00:00:00"/>
    <n v="7"/>
    <s v="Attrition"/>
    <s v="Production Technician I"/>
    <s v="Sarah Williams"/>
    <s v="paola.weeks@bilearner.com"/>
    <s v="MSC"/>
    <s v="Voluntarily Terminated"/>
    <s v="Contract"/>
    <x v="2"/>
    <x v="2"/>
    <x v="0"/>
    <s v="Improve sea attention baby local ahead."/>
    <s v="Production"/>
    <s v="People Services"/>
    <d v="1949-12-26T00:00:00"/>
    <n v="75.983333333333334"/>
    <x v="2"/>
    <s v="MA"/>
    <s v="Recruiting"/>
    <x v="0"/>
    <n v="31362"/>
    <s v="Asian"/>
    <s v="Widowed"/>
    <x v="1"/>
    <n v="3"/>
    <n v="0"/>
  </r>
  <r>
    <n v="1224"/>
    <s v="Darrell"/>
    <s v="Zamora"/>
    <d v="2021-11-26T00:00:00"/>
    <d v="2022-05-24T00:00:00"/>
    <n v="5"/>
    <s v="Attrition"/>
    <s v="Production Technician I"/>
    <s v="Jeremiah Smith"/>
    <s v="darrell.zamora@bilearner.com"/>
    <s v="PL"/>
    <s v="Voluntarily Terminated"/>
    <s v="Part-Time"/>
    <x v="0"/>
    <x v="2"/>
    <x v="2"/>
    <s v="Recently business give."/>
    <s v="Production"/>
    <s v="Wireline Construction"/>
    <d v="1964-09-27T00:00:00"/>
    <n v="61.230555555555554"/>
    <x v="1"/>
    <s v="MA"/>
    <s v="Administrative"/>
    <x v="1"/>
    <n v="71373"/>
    <s v="Hispanic"/>
    <s v="Married"/>
    <x v="1"/>
    <n v="3"/>
    <n v="0"/>
  </r>
  <r>
    <n v="1227"/>
    <s v="Hailey"/>
    <s v="Mckay"/>
    <d v="2019-08-22T00:00:00"/>
    <d v="2022-06-06T00:00:00"/>
    <n v="33"/>
    <s v="Attrition"/>
    <s v="Production Technician I"/>
    <s v="Hannah Davis"/>
    <s v="hailey.mckay@bilearner.com"/>
    <s v="TNS"/>
    <s v="Active"/>
    <s v="Part-Time"/>
    <x v="1"/>
    <x v="2"/>
    <x v="3"/>
    <s v="Relate size according two board."/>
    <s v="Production"/>
    <s v="Billable Consultants"/>
    <d v="1987-03-21T00:00:00"/>
    <n v="38.74722222222222"/>
    <x v="4"/>
    <s v="MA"/>
    <s v="Engineer"/>
    <x v="0"/>
    <n v="89365"/>
    <s v="Other"/>
    <s v="Divorced"/>
    <x v="1"/>
    <n v="3"/>
    <n v="0"/>
  </r>
  <r>
    <n v="1234"/>
    <s v="Ronin"/>
    <s v="Mclaughlin"/>
    <d v="2019-10-18T00:00:00"/>
    <d v="2021-10-03T00:00:00"/>
    <n v="23"/>
    <s v="Attrition"/>
    <s v="Production Technician II"/>
    <s v="Claudia Atkinson"/>
    <s v="ronin.mclaughlin@bilearner.com"/>
    <s v="NEL"/>
    <s v="Voluntarily Terminated"/>
    <s v="Full-Time"/>
    <x v="2"/>
    <x v="0"/>
    <x v="0"/>
    <s v="Learn whatever million."/>
    <s v="Production"/>
    <s v="Sales &amp; Marketing"/>
    <d v="1947-06-19T00:00:00"/>
    <n v="78.50277777777778"/>
    <x v="2"/>
    <s v="MA"/>
    <s v="Director"/>
    <x v="0"/>
    <n v="25148"/>
    <s v="Black"/>
    <s v="Divorced"/>
    <x v="1"/>
    <n v="3"/>
    <n v="0"/>
  </r>
  <r>
    <n v="1236"/>
    <s v="Ramon"/>
    <s v="Goodwin"/>
    <d v="2018-11-25T00:00:00"/>
    <d v="2019-07-25T00:00:00"/>
    <n v="7"/>
    <s v="Attrition"/>
    <s v="Production Technician II"/>
    <s v="Tina Morgan"/>
    <s v="ramon.goodwin@bilearner.com"/>
    <s v="BPC"/>
    <s v="Voluntarily Terminated"/>
    <s v="Part-Time"/>
    <x v="0"/>
    <x v="1"/>
    <x v="2"/>
    <s v="Source join scientist personal when each."/>
    <s v="Production"/>
    <s v="Field Operations"/>
    <d v="1946-12-11T00:00:00"/>
    <n v="79.025000000000006"/>
    <x v="2"/>
    <s v="MA"/>
    <s v="Laborer"/>
    <x v="0"/>
    <n v="95167"/>
    <s v="White"/>
    <s v="Married"/>
    <x v="1"/>
    <n v="3"/>
    <n v="0"/>
  </r>
  <r>
    <n v="1237"/>
    <s v="Cory"/>
    <s v="Saunders"/>
    <d v="2021-03-23T00:00:00"/>
    <d v="2022-08-26T00:00:00"/>
    <n v="17"/>
    <s v="Attrition"/>
    <s v="Production Technician II"/>
    <s v="Nancy Gutierrez"/>
    <s v="cory.saunders@bilearner.com"/>
    <s v="CCDR"/>
    <s v="Voluntarily Terminated"/>
    <s v="Part-Time"/>
    <x v="2"/>
    <x v="2"/>
    <x v="1"/>
    <s v="Practice cover bar reason expect."/>
    <s v="Production"/>
    <s v="Yard (Material Handling)"/>
    <d v="1975-12-17T00:00:00"/>
    <n v="50.008333333333333"/>
    <x v="5"/>
    <s v="MA"/>
    <s v="Engineer"/>
    <x v="0"/>
    <n v="1223"/>
    <s v="Black"/>
    <s v="Divorced"/>
    <x v="1"/>
    <n v="3"/>
    <n v="0"/>
  </r>
  <r>
    <n v="1238"/>
    <s v="Alessandra"/>
    <s v="Huynh"/>
    <d v="2020-10-27T00:00:00"/>
    <d v="2021-11-08T00:00:00"/>
    <n v="12"/>
    <s v="Attrition"/>
    <s v="Production Technician I"/>
    <s v="Brandon Bates"/>
    <s v="alessandra.huynh@bilearner.com"/>
    <s v="SVG"/>
    <s v="Voluntarily Terminated"/>
    <s v="Part-Time"/>
    <x v="0"/>
    <x v="2"/>
    <x v="3"/>
    <s v="My live interesting street purpose early."/>
    <s v="Production"/>
    <s v="Engineers"/>
    <d v="1968-09-12T00:00:00"/>
    <n v="57.272222222222226"/>
    <x v="5"/>
    <s v="MA"/>
    <s v="Engineer"/>
    <x v="0"/>
    <n v="31462"/>
    <s v="Other"/>
    <s v="Single"/>
    <x v="1"/>
    <n v="3"/>
    <n v="0"/>
  </r>
  <r>
    <n v="1239"/>
    <s v="Maeve"/>
    <s v="Holmes"/>
    <d v="2022-06-11T00:00:00"/>
    <d v="2023-06-29T00:00:00"/>
    <n v="12"/>
    <s v="Attrition"/>
    <s v="Production Technician I"/>
    <s v="Angela Brooks"/>
    <s v="maeve.holmes@bilearner.com"/>
    <s v="TNS"/>
    <s v="Voluntarily Terminated"/>
    <s v="Part-Time"/>
    <x v="1"/>
    <x v="0"/>
    <x v="3"/>
    <s v="Guy know tend get best film hold."/>
    <s v="Production"/>
    <s v="Splicing"/>
    <d v="2001-07-09T00:00:00"/>
    <n v="24.447222222222223"/>
    <x v="6"/>
    <s v="MA"/>
    <s v="Technician"/>
    <x v="0"/>
    <n v="6735"/>
    <s v="Hispanic"/>
    <s v="Single"/>
    <x v="1"/>
    <n v="3"/>
    <n v="0"/>
  </r>
  <r>
    <n v="1241"/>
    <s v="Reuben"/>
    <s v="Potter"/>
    <d v="2019-11-07T00:00:00"/>
    <d v="2022-12-07T00:00:00"/>
    <n v="37"/>
    <s v="Attrition"/>
    <s v="Production Technician I"/>
    <s v="Craig Arias"/>
    <s v="reuben.potter@bilearner.com"/>
    <s v="WBL"/>
    <s v="Voluntarily Terminated"/>
    <s v="Contract"/>
    <x v="0"/>
    <x v="1"/>
    <x v="2"/>
    <s v="Fear night field child yard structure."/>
    <s v="Production"/>
    <s v="Field Operations"/>
    <d v="1992-03-13T00:00:00"/>
    <n v="33.769444444444446"/>
    <x v="4"/>
    <s v="MA"/>
    <s v="Laborer"/>
    <x v="0"/>
    <n v="46736"/>
    <s v="Black"/>
    <s v="Married"/>
    <x v="1"/>
    <n v="3"/>
    <n v="0"/>
  </r>
  <r>
    <n v="1246"/>
    <s v="Kira"/>
    <s v="Soto"/>
    <d v="2018-09-28T00:00:00"/>
    <d v="2021-04-25T00:00:00"/>
    <n v="30"/>
    <s v="Attrition"/>
    <s v="Production Technician I"/>
    <s v="Casey Dennis"/>
    <s v="kira.soto@bilearner.com"/>
    <s v="SVG"/>
    <s v="Voluntarily Terminated"/>
    <s v="Part-Time"/>
    <x v="0"/>
    <x v="0"/>
    <x v="1"/>
    <s v="Control store point."/>
    <s v="Production"/>
    <s v="Field Operations"/>
    <d v="1943-11-14T00:00:00"/>
    <n v="82.1"/>
    <x v="0"/>
    <s v="MA"/>
    <s v="Ceo"/>
    <x v="1"/>
    <n v="5254"/>
    <s v="Black"/>
    <s v="Widowed"/>
    <x v="1"/>
    <n v="3"/>
    <n v="0"/>
  </r>
  <r>
    <n v="1248"/>
    <s v="Sarahi"/>
    <s v="Burke"/>
    <d v="2021-03-29T00:00:00"/>
    <d v="2021-12-01T00:00:00"/>
    <n v="8"/>
    <s v="Attrition"/>
    <s v="Production Technician I"/>
    <s v="Theresa Miller"/>
    <s v="sarahi.burke@bilearner.com"/>
    <s v="MSC"/>
    <s v="Active"/>
    <s v="Part-Time"/>
    <x v="0"/>
    <x v="1"/>
    <x v="1"/>
    <s v="Suddenly free computer last spend."/>
    <s v="Production"/>
    <s v="Underground"/>
    <d v="1988-09-09T00:00:00"/>
    <n v="37.280555555555559"/>
    <x v="4"/>
    <s v="MA"/>
    <s v="Operator"/>
    <x v="0"/>
    <n v="90967"/>
    <s v="White"/>
    <s v="Divorced"/>
    <x v="1"/>
    <n v="3"/>
    <n v="0"/>
  </r>
  <r>
    <n v="1249"/>
    <s v="Aimee"/>
    <s v="Terry"/>
    <d v="2019-07-07T00:00:00"/>
    <d v="2020-02-14T00:00:00"/>
    <n v="7"/>
    <s v="Attrition"/>
    <s v="Production Technician I"/>
    <s v="Christopher Stewart"/>
    <s v="aimee.terry@bilearner.com"/>
    <s v="TNS"/>
    <s v="Active"/>
    <s v="Full-Time"/>
    <x v="2"/>
    <x v="2"/>
    <x v="2"/>
    <s v="Seek TV finally impact really build."/>
    <s v="Production"/>
    <s v="Field Operations"/>
    <d v="1996-11-30T00:00:00"/>
    <n v="29.055555555555557"/>
    <x v="6"/>
    <s v="MA"/>
    <s v="Driver"/>
    <x v="0"/>
    <n v="46879"/>
    <s v="Asian"/>
    <s v="Divorced"/>
    <x v="1"/>
    <n v="3"/>
    <n v="0"/>
  </r>
  <r>
    <n v="1252"/>
    <s v="Fabian"/>
    <s v="Young"/>
    <d v="2022-03-11T00:00:00"/>
    <d v="2022-04-25T00:00:00"/>
    <n v="1"/>
    <s v="Attrition"/>
    <s v="Production Manager"/>
    <s v="Timothy Hester"/>
    <s v="fabian.young@bilearner.com"/>
    <s v="EW"/>
    <s v="Active"/>
    <s v="Part-Time"/>
    <x v="2"/>
    <x v="0"/>
    <x v="3"/>
    <s v="Dinner skill guess key building."/>
    <s v="Production"/>
    <s v="Project Management - Con"/>
    <d v="1982-02-21T00:00:00"/>
    <n v="43.830555555555556"/>
    <x v="3"/>
    <s v="MA"/>
    <s v="Technician"/>
    <x v="0"/>
    <n v="36258"/>
    <s v="Asian"/>
    <s v="Divorced"/>
    <x v="1"/>
    <n v="3"/>
    <n v="0"/>
  </r>
  <r>
    <n v="1253"/>
    <s v="Juliette"/>
    <s v="Morton"/>
    <d v="2020-07-13T00:00:00"/>
    <d v="2021-10-06T00:00:00"/>
    <n v="14"/>
    <s v="Attrition"/>
    <s v="Production Manager"/>
    <s v="Thomas Baker"/>
    <s v="juliette.morton@bilearner.com"/>
    <s v="MSC"/>
    <s v="Active"/>
    <s v="Part-Time"/>
    <x v="2"/>
    <x v="2"/>
    <x v="2"/>
    <s v="Necessary account office."/>
    <s v="Production"/>
    <s v="Project Management - Con"/>
    <d v="1971-05-15T00:00:00"/>
    <n v="54.597222222222221"/>
    <x v="5"/>
    <s v="MA"/>
    <s v="Engineer"/>
    <x v="0"/>
    <n v="17844"/>
    <s v="Asian"/>
    <s v="Divorced"/>
    <x v="1"/>
    <n v="3"/>
    <n v="0"/>
  </r>
  <r>
    <n v="1255"/>
    <s v="Tyler"/>
    <s v="Gay"/>
    <d v="2019-09-30T00:00:00"/>
    <d v="2021-03-02T00:00:00"/>
    <n v="17"/>
    <s v="Attrition"/>
    <s v="Production Technician II"/>
    <s v="Alicia Lindsey"/>
    <s v="tyler.gay@bilearner.com"/>
    <s v="NEL"/>
    <s v="Voluntarily Terminated"/>
    <s v="Full-Time"/>
    <x v="2"/>
    <x v="0"/>
    <x v="1"/>
    <s v="Shoulder then shake."/>
    <s v="Production"/>
    <s v="General - Con"/>
    <d v="1984-11-24T00:00:00"/>
    <n v="41.072222222222223"/>
    <x v="3"/>
    <s v="MA"/>
    <s v="Laborer"/>
    <x v="0"/>
    <n v="8671"/>
    <s v="Black"/>
    <s v="Married"/>
    <x v="1"/>
    <n v="3"/>
    <n v="0"/>
  </r>
  <r>
    <n v="1259"/>
    <s v="Vaughn"/>
    <s v="Leonard"/>
    <d v="2022-05-01T00:00:00"/>
    <d v="2023-04-24T00:00:00"/>
    <n v="11"/>
    <s v="Attrition"/>
    <s v="Production Technician I"/>
    <s v="Justin Phelps"/>
    <s v="vaughn.leonard@bilearner.com"/>
    <s v="SVG"/>
    <s v="Voluntarily Terminated"/>
    <s v="Full-Time"/>
    <x v="2"/>
    <x v="0"/>
    <x v="2"/>
    <s v="Section effort four increase."/>
    <s v="Production"/>
    <s v="General - Con"/>
    <d v="1956-07-14T00:00:00"/>
    <n v="69.433333333333337"/>
    <x v="1"/>
    <s v="MA"/>
    <s v="Laborer"/>
    <x v="1"/>
    <n v="43998"/>
    <s v="White"/>
    <s v="Single"/>
    <x v="1"/>
    <n v="3"/>
    <n v="0"/>
  </r>
  <r>
    <n v="1262"/>
    <s v="Kyle"/>
    <s v="Sanders"/>
    <d v="2021-07-01T00:00:00"/>
    <d v="2023-03-28T00:00:00"/>
    <n v="20"/>
    <s v="Attrition"/>
    <s v="Production Technician I"/>
    <s v="James Benson"/>
    <s v="kyle.sanders@bilearner.com"/>
    <s v="WBL"/>
    <s v="Voluntarily Terminated"/>
    <s v="Part-Time"/>
    <x v="2"/>
    <x v="1"/>
    <x v="2"/>
    <s v="Her relationship national win raise American."/>
    <s v="Production"/>
    <s v="Engineers"/>
    <d v="1977-03-16T00:00:00"/>
    <n v="48.761111111111113"/>
    <x v="3"/>
    <s v="MA"/>
    <s v="Engineer"/>
    <x v="0"/>
    <n v="23777"/>
    <s v="Hispanic"/>
    <s v="Widowed"/>
    <x v="1"/>
    <n v="3"/>
    <n v="0"/>
  </r>
  <r>
    <n v="1265"/>
    <s v="Kolton"/>
    <s v="Dawson"/>
    <d v="2022-01-17T00:00:00"/>
    <d v="2022-07-25T00:00:00"/>
    <n v="6"/>
    <s v="Attrition"/>
    <s v="Production Technician I"/>
    <s v="Angela Jackson"/>
    <s v="kolton.dawson@bilearner.com"/>
    <s v="BPC"/>
    <s v="Voluntarily Terminated"/>
    <s v="Part-Time"/>
    <x v="1"/>
    <x v="1"/>
    <x v="2"/>
    <s v="Page year stock own popular health."/>
    <s v="Production"/>
    <s v="Field Operations"/>
    <d v="1976-05-28T00:00:00"/>
    <n v="49.56111111111111"/>
    <x v="3"/>
    <s v="MA"/>
    <s v="Laborer"/>
    <x v="1"/>
    <n v="39841"/>
    <s v="Black"/>
    <s v="Widowed"/>
    <x v="1"/>
    <n v="3"/>
    <n v="0"/>
  </r>
  <r>
    <n v="1266"/>
    <s v="Ciara"/>
    <s v="Cole"/>
    <d v="2021-11-14T00:00:00"/>
    <d v="2022-07-01T00:00:00"/>
    <n v="7"/>
    <s v="Attrition"/>
    <s v="Production Technician I"/>
    <s v="Lisa Campbell"/>
    <s v="ciara.cole@bilearner.com"/>
    <s v="CCDR"/>
    <s v="Voluntarily Terminated"/>
    <s v="Full-Time"/>
    <x v="2"/>
    <x v="1"/>
    <x v="0"/>
    <s v="Form song garden right newspaper."/>
    <s v="Production"/>
    <s v="Project Management - Con"/>
    <d v="1971-04-04T00:00:00"/>
    <n v="54.711111111111109"/>
    <x v="5"/>
    <s v="MA"/>
    <s v="Manager"/>
    <x v="1"/>
    <n v="46871"/>
    <s v="Hispanic"/>
    <s v="Divorced"/>
    <x v="1"/>
    <n v="3"/>
    <n v="0"/>
  </r>
  <r>
    <n v="1267"/>
    <s v="Virginia"/>
    <s v="Wallace"/>
    <d v="2020-11-14T00:00:00"/>
    <d v="2020-12-22T00:00:00"/>
    <n v="1"/>
    <s v="Attrition"/>
    <s v="Production Technician I"/>
    <s v="Sophia Bowman"/>
    <s v="virginia.wallace@bilearner.com"/>
    <s v="SVG"/>
    <s v="Active"/>
    <s v="Part-Time"/>
    <x v="1"/>
    <x v="1"/>
    <x v="3"/>
    <s v="Better five blue particularly a media firm."/>
    <s v="Production"/>
    <s v="General - Con"/>
    <d v="1971-09-11T00:00:00"/>
    <n v="54.274999999999999"/>
    <x v="5"/>
    <s v="MA"/>
    <s v="Lineman"/>
    <x v="0"/>
    <n v="91614"/>
    <s v="White"/>
    <s v="Divorced"/>
    <x v="1"/>
    <n v="3"/>
    <n v="0"/>
  </r>
  <r>
    <n v="1270"/>
    <s v="Yahir"/>
    <s v="Hill"/>
    <d v="2019-05-01T00:00:00"/>
    <d v="2019-12-31T00:00:00"/>
    <n v="8"/>
    <s v="Attrition"/>
    <s v="Production Technician I"/>
    <s v="Adam Miller"/>
    <s v="yahir.hill@bilearner.com"/>
    <s v="TNS"/>
    <s v="Active"/>
    <s v="Part-Time"/>
    <x v="1"/>
    <x v="1"/>
    <x v="3"/>
    <s v="When approach anyone hold along."/>
    <s v="Production"/>
    <s v="Field Operations"/>
    <d v="1967-10-17T00:00:00"/>
    <n v="58.174999999999997"/>
    <x v="5"/>
    <s v="MA"/>
    <s v="Laborer"/>
    <x v="0"/>
    <n v="79937"/>
    <s v="Hispanic"/>
    <s v="Married"/>
    <x v="1"/>
    <n v="3"/>
    <n v="0"/>
  </r>
  <r>
    <n v="1272"/>
    <s v="Dawson"/>
    <s v="Pratt"/>
    <d v="2021-02-08T00:00:00"/>
    <d v="2022-07-15T00:00:00"/>
    <n v="17"/>
    <s v="Attrition"/>
    <s v="Production Technician I"/>
    <s v="Natalie Shaffer"/>
    <s v="dawson.pratt@bilearner.com"/>
    <s v="WBL"/>
    <s v="Active"/>
    <s v="Full-Time"/>
    <x v="1"/>
    <x v="0"/>
    <x v="0"/>
    <s v="National detail star recently."/>
    <s v="Production"/>
    <s v="General - Eng"/>
    <d v="1971-05-27T00:00:00"/>
    <n v="54.56388888888889"/>
    <x v="5"/>
    <s v="MA"/>
    <s v="Coordinator"/>
    <x v="0"/>
    <n v="37465"/>
    <s v="Black"/>
    <s v="Single"/>
    <x v="1"/>
    <n v="3"/>
    <n v="0"/>
  </r>
  <r>
    <n v="1273"/>
    <s v="Michaela"/>
    <s v="Smith"/>
    <d v="2020-10-29T00:00:00"/>
    <d v="2021-01-26T00:00:00"/>
    <n v="2"/>
    <s v="Attrition"/>
    <s v="Production Manager"/>
    <s v="Rachel Wilkins"/>
    <s v="michaela.smith@bilearner.com"/>
    <s v="NEL"/>
    <s v="Active"/>
    <s v="Contract"/>
    <x v="2"/>
    <x v="2"/>
    <x v="2"/>
    <s v="Treat role defense or common service network."/>
    <s v="Production"/>
    <s v="General - Sga"/>
    <d v="1957-03-14T00:00:00"/>
    <n v="68.766666666666666"/>
    <x v="1"/>
    <s v="MA"/>
    <s v="Manager"/>
    <x v="0"/>
    <n v="50409"/>
    <s v="Asian"/>
    <s v="Single"/>
    <x v="1"/>
    <n v="3"/>
    <n v="0"/>
  </r>
  <r>
    <n v="1279"/>
    <s v="Malachi"/>
    <s v="Singleton"/>
    <d v="2021-07-09T00:00:00"/>
    <d v="2023-01-27T00:00:00"/>
    <n v="18"/>
    <s v="Attrition"/>
    <s v="Production Technician II"/>
    <s v="Regina Rogers"/>
    <s v="malachi.singleton@bilearner.com"/>
    <s v="PL"/>
    <s v="Voluntarily Terminated"/>
    <s v="Part-Time"/>
    <x v="0"/>
    <x v="1"/>
    <x v="1"/>
    <s v="Mrs technology behavior fear."/>
    <s v="Production"/>
    <s v="Field Operations"/>
    <d v="1994-07-16T00:00:00"/>
    <n v="31.427777777777777"/>
    <x v="4"/>
    <s v="MA"/>
    <s v="Technician"/>
    <x v="0"/>
    <n v="29507"/>
    <s v="White"/>
    <s v="Married"/>
    <x v="1"/>
    <n v="3"/>
    <n v="0"/>
  </r>
  <r>
    <n v="1281"/>
    <s v="Jordyn"/>
    <s v="Sheppard"/>
    <d v="2020-08-07T00:00:00"/>
    <d v="2021-07-20T00:00:00"/>
    <n v="11"/>
    <s v="Attrition"/>
    <s v="Production Technician I"/>
    <s v="Jeffrey Bowen"/>
    <s v="jordyn.sheppard@bilearner.com"/>
    <s v="TNS"/>
    <s v="Voluntarily Terminated"/>
    <s v="Part-Time"/>
    <x v="2"/>
    <x v="2"/>
    <x v="2"/>
    <s v="Tree cause agency reduce fine air."/>
    <s v="Production"/>
    <s v="Finance &amp; Accounting"/>
    <d v="1968-12-19T00:00:00"/>
    <n v="57.00277777777778"/>
    <x v="5"/>
    <s v="MA"/>
    <s v="Administrative"/>
    <x v="0"/>
    <n v="30117"/>
    <s v="White"/>
    <s v="Widowed"/>
    <x v="1"/>
    <n v="3"/>
    <n v="0"/>
  </r>
  <r>
    <n v="1282"/>
    <s v="Rohan"/>
    <s v="Matthews"/>
    <d v="2021-04-10T00:00:00"/>
    <d v="2022-11-19T00:00:00"/>
    <n v="19"/>
    <s v="Attrition"/>
    <s v="Production Technician I"/>
    <s v="Eileen Rodriguez"/>
    <s v="rohan.matthews@bilearner.com"/>
    <s v="BPC"/>
    <s v="Voluntarily Terminated"/>
    <s v="Part-Time"/>
    <x v="2"/>
    <x v="0"/>
    <x v="0"/>
    <s v="All guy thus card fill walk."/>
    <s v="Production"/>
    <s v="Catv"/>
    <d v="1980-12-28T00:00:00"/>
    <n v="44.977777777777774"/>
    <x v="3"/>
    <s v="MA"/>
    <s v="Administrative"/>
    <x v="0"/>
    <n v="30179"/>
    <s v="Black"/>
    <s v="Widowed"/>
    <x v="1"/>
    <n v="3"/>
    <n v="0"/>
  </r>
  <r>
    <n v="1286"/>
    <s v="Hugo"/>
    <s v="Tate"/>
    <d v="2021-09-09T00:00:00"/>
    <d v="2021-10-28T00:00:00"/>
    <n v="1"/>
    <s v="Attrition"/>
    <s v="Production Technician I"/>
    <s v="Jennifer Randall"/>
    <s v="hugo.tate@bilearner.com"/>
    <s v="NEL"/>
    <s v="Voluntarily Terminated"/>
    <s v="Full-Time"/>
    <x v="0"/>
    <x v="0"/>
    <x v="3"/>
    <s v="Never few away level attack buy."/>
    <s v="Production"/>
    <s v="Field Operations"/>
    <d v="1999-05-25T00:00:00"/>
    <n v="26.569444444444443"/>
    <x v="6"/>
    <s v="MA"/>
    <s v="Driller"/>
    <x v="1"/>
    <n v="74629"/>
    <s v="Asian"/>
    <s v="Divorced"/>
    <x v="1"/>
    <n v="3"/>
    <n v="0"/>
  </r>
  <r>
    <n v="1287"/>
    <s v="Daniel"/>
    <s v="Griffin"/>
    <d v="2020-09-19T00:00:00"/>
    <d v="2023-02-20T00:00:00"/>
    <n v="29"/>
    <s v="Attrition"/>
    <s v="Production Technician I"/>
    <s v="Evelyn Diaz"/>
    <s v="daniel.griffin@bilearner.com"/>
    <s v="PL"/>
    <s v="Voluntarily Terminated"/>
    <s v="Full-Time"/>
    <x v="2"/>
    <x v="1"/>
    <x v="2"/>
    <s v="American quickly treatment."/>
    <s v="Production"/>
    <s v="General - Con"/>
    <d v="1943-09-18T00:00:00"/>
    <n v="82.25555555555556"/>
    <x v="0"/>
    <s v="MA"/>
    <s v="Technician"/>
    <x v="0"/>
    <n v="56136"/>
    <s v="Black"/>
    <s v="Widowed"/>
    <x v="1"/>
    <n v="3"/>
    <n v="0"/>
  </r>
  <r>
    <n v="1288"/>
    <s v="Dakota"/>
    <s v="Salinas"/>
    <d v="2022-01-11T00:00:00"/>
    <d v="2022-10-26T00:00:00"/>
    <n v="9"/>
    <s v="Attrition"/>
    <s v="Production Technician I"/>
    <s v="Justin Johnson"/>
    <s v="dakota.salinas@bilearner.com"/>
    <s v="PYZ"/>
    <s v="Active"/>
    <s v="Full-Time"/>
    <x v="1"/>
    <x v="2"/>
    <x v="3"/>
    <s v="Skill shoulder bag suffer."/>
    <s v="Production"/>
    <s v="Aerial"/>
    <d v="1998-05-29T00:00:00"/>
    <n v="27.558333333333334"/>
    <x v="6"/>
    <s v="MA"/>
    <s v="Lineman"/>
    <x v="0"/>
    <n v="69514"/>
    <s v="Hispanic"/>
    <s v="Single"/>
    <x v="1"/>
    <n v="3"/>
    <n v="0"/>
  </r>
  <r>
    <n v="1291"/>
    <s v="Celeste"/>
    <s v="Lin"/>
    <d v="2023-06-17T00:00:00"/>
    <d v="2023-07-27T00:00:00"/>
    <n v="1"/>
    <s v="Attrition"/>
    <s v="Production Technician I"/>
    <s v="Jeffery Williams"/>
    <s v="celeste.lin@bilearner.com"/>
    <s v="WBL"/>
    <s v="Active"/>
    <s v="Contract"/>
    <x v="0"/>
    <x v="0"/>
    <x v="3"/>
    <s v="Finally provide various but."/>
    <s v="Production"/>
    <s v="Engineers"/>
    <d v="1988-03-12T00:00:00"/>
    <n v="37.772222222222226"/>
    <x v="4"/>
    <s v="MA"/>
    <s v="Coordinator"/>
    <x v="0"/>
    <n v="94486"/>
    <s v="Black"/>
    <s v="Divorced"/>
    <x v="1"/>
    <n v="3"/>
    <n v="0"/>
  </r>
  <r>
    <n v="1293"/>
    <s v="Lawrence"/>
    <s v="Cross"/>
    <d v="2021-06-01T00:00:00"/>
    <d v="2023-04-29T00:00:00"/>
    <n v="22"/>
    <s v="Attrition"/>
    <s v="Production Technician I"/>
    <s v="Ashley Craig"/>
    <s v="lawrence.cross@bilearner.com"/>
    <s v="CCDR"/>
    <s v="Active"/>
    <s v="Contract"/>
    <x v="0"/>
    <x v="1"/>
    <x v="3"/>
    <s v="Line with read most."/>
    <s v="Production"/>
    <s v="Wireline Construction"/>
    <d v="1993-10-21T00:00:00"/>
    <n v="32.163888888888891"/>
    <x v="4"/>
    <s v="MA"/>
    <s v="Lineman"/>
    <x v="0"/>
    <n v="60878"/>
    <s v="Asian"/>
    <s v="Single"/>
    <x v="1"/>
    <n v="3"/>
    <n v="0"/>
  </r>
  <r>
    <n v="1294"/>
    <s v="Kara"/>
    <s v="Barnes"/>
    <d v="2023-04-07T00:00:00"/>
    <d v="2023-05-07T00:00:00"/>
    <n v="0"/>
    <s v="Attrition"/>
    <s v="Production Manager"/>
    <s v="Lisa Ward"/>
    <s v="kara.barnes@bilearner.com"/>
    <s v="EW"/>
    <s v="Active"/>
    <s v="Part-Time"/>
    <x v="0"/>
    <x v="2"/>
    <x v="3"/>
    <s v="Choose thousand know often size company."/>
    <s v="Production"/>
    <s v="Wireline Construction"/>
    <d v="1970-09-28T00:00:00"/>
    <n v="55.227777777777774"/>
    <x v="5"/>
    <s v="MA"/>
    <s v="Laborer"/>
    <x v="0"/>
    <n v="58589"/>
    <s v="Hispanic"/>
    <s v="Single"/>
    <x v="1"/>
    <n v="3"/>
    <n v="0"/>
  </r>
  <r>
    <n v="1296"/>
    <s v="Adalyn"/>
    <s v="Vaughan"/>
    <d v="2019-03-13T00:00:00"/>
    <d v="2020-09-12T00:00:00"/>
    <n v="18"/>
    <s v="Attrition"/>
    <s v="Production Technician II"/>
    <s v="Nathan Hill"/>
    <s v="adalyn.vaughan@bilearner.com"/>
    <s v="WBL"/>
    <s v="Voluntarily Terminated"/>
    <s v="Full-Time"/>
    <x v="0"/>
    <x v="2"/>
    <x v="0"/>
    <s v="Employee product meeting who kind."/>
    <s v="Production"/>
    <s v="Field Operations"/>
    <d v="1985-01-27T00:00:00"/>
    <n v="40.897222222222226"/>
    <x v="3"/>
    <s v="MA"/>
    <s v="Administrator"/>
    <x v="0"/>
    <n v="94411"/>
    <s v="Asian"/>
    <s v="Widowed"/>
    <x v="1"/>
    <n v="3"/>
    <n v="0"/>
  </r>
  <r>
    <n v="1297"/>
    <s v="Chase"/>
    <s v="Lloyd"/>
    <d v="2019-05-24T00:00:00"/>
    <d v="2021-10-09T00:00:00"/>
    <n v="28"/>
    <s v="Attrition"/>
    <s v="Production Technician II"/>
    <s v="Cindy Smith"/>
    <s v="chase.lloyd@bilearner.com"/>
    <s v="NEL"/>
    <s v="Voluntarily Terminated"/>
    <s v="Part-Time"/>
    <x v="2"/>
    <x v="0"/>
    <x v="1"/>
    <s v="Suffer phone son property money."/>
    <s v="Production"/>
    <s v="Isp"/>
    <d v="1968-08-08T00:00:00"/>
    <n v="57.366666666666667"/>
    <x v="5"/>
    <s v="MA"/>
    <s v="Technician"/>
    <x v="0"/>
    <n v="46980"/>
    <s v="Other"/>
    <s v="Married"/>
    <x v="1"/>
    <n v="3"/>
    <n v="0"/>
  </r>
  <r>
    <n v="1301"/>
    <s v="Lilian"/>
    <s v="Norton"/>
    <d v="2019-03-22T00:00:00"/>
    <d v="2022-03-23T00:00:00"/>
    <n v="36"/>
    <s v="Attrition"/>
    <s v="Production Technician I"/>
    <s v="Todd Nelson"/>
    <s v="lilian.norton@bilearner.com"/>
    <s v="MSC"/>
    <s v="Voluntarily Terminated"/>
    <s v="Part-Time"/>
    <x v="0"/>
    <x v="0"/>
    <x v="2"/>
    <s v="Space long most area product drug tree."/>
    <s v="Production"/>
    <s v="Field Operations"/>
    <d v="1950-03-28T00:00:00"/>
    <n v="75.727777777777774"/>
    <x v="2"/>
    <s v="MA"/>
    <s v="Driller"/>
    <x v="0"/>
    <n v="62803"/>
    <s v="Asian"/>
    <s v="Widowed"/>
    <x v="1"/>
    <n v="3"/>
    <n v="0"/>
  </r>
  <r>
    <n v="1302"/>
    <s v="Aliana"/>
    <s v="Pennington"/>
    <d v="2021-03-08T00:00:00"/>
    <d v="2022-12-17T00:00:00"/>
    <n v="21"/>
    <s v="Attrition"/>
    <s v="Production Technician I"/>
    <s v="Aaron Mendoza"/>
    <s v="aliana.pennington@bilearner.com"/>
    <s v="TNS"/>
    <s v="Voluntarily Terminated"/>
    <s v="Full-Time"/>
    <x v="2"/>
    <x v="1"/>
    <x v="3"/>
    <s v="Study way front fly member."/>
    <s v="Production"/>
    <s v="Field Operations"/>
    <d v="2000-07-02T00:00:00"/>
    <n v="25.466666666666665"/>
    <x v="6"/>
    <s v="MA"/>
    <s v="Laborer"/>
    <x v="0"/>
    <n v="77552"/>
    <s v="Other"/>
    <s v="Married"/>
    <x v="1"/>
    <n v="3"/>
    <n v="0"/>
  </r>
  <r>
    <n v="1305"/>
    <s v="Oscar"/>
    <s v="Munoz"/>
    <d v="2021-01-06T00:00:00"/>
    <d v="2022-12-30T00:00:00"/>
    <n v="23"/>
    <s v="Attrition"/>
    <s v="Production Technician I"/>
    <s v="John Bradford"/>
    <s v="oscar.munoz@bilearner.com"/>
    <s v="NEL"/>
    <s v="Voluntarily Terminated"/>
    <s v="Full-Time"/>
    <x v="0"/>
    <x v="0"/>
    <x v="1"/>
    <s v="Fact soldier film yet president example car."/>
    <s v="Production"/>
    <s v="Field Operations"/>
    <d v="1998-11-14T00:00:00"/>
    <n v="27.1"/>
    <x v="6"/>
    <s v="MA"/>
    <s v="Laborer"/>
    <x v="1"/>
    <n v="1615"/>
    <s v="White"/>
    <s v="Married"/>
    <x v="1"/>
    <n v="3"/>
    <n v="0"/>
  </r>
  <r>
    <n v="1307"/>
    <s v="Dexter"/>
    <s v="Cline"/>
    <d v="2021-09-22T00:00:00"/>
    <d v="2021-10-25T00:00:00"/>
    <n v="1"/>
    <s v="Attrition"/>
    <s v="Production Technician I"/>
    <s v="Mr. Danny Snow"/>
    <s v="dexter.cline@bilearner.com"/>
    <s v="BPC"/>
    <s v="Voluntarily Terminated"/>
    <s v="Contract"/>
    <x v="2"/>
    <x v="1"/>
    <x v="3"/>
    <s v="Thus whether read kitchen itself."/>
    <s v="Production"/>
    <s v="Engineers"/>
    <d v="1981-02-24T00:00:00"/>
    <n v="44.822222222222223"/>
    <x v="3"/>
    <s v="MA"/>
    <s v="Director"/>
    <x v="1"/>
    <n v="94852"/>
    <s v="Black"/>
    <s v="Married"/>
    <x v="1"/>
    <n v="3"/>
    <n v="0"/>
  </r>
  <r>
    <n v="1308"/>
    <s v="Atticus"/>
    <s v="Frost"/>
    <d v="2022-06-28T00:00:00"/>
    <d v="2023-03-07T00:00:00"/>
    <n v="8"/>
    <s v="Attrition"/>
    <s v="Production Technician I"/>
    <s v="Isaac Foley"/>
    <s v="atticus.frost@bilearner.com"/>
    <s v="CCDR"/>
    <s v="Active"/>
    <s v="Full-Time"/>
    <x v="1"/>
    <x v="1"/>
    <x v="2"/>
    <s v="Bar offer throughout different body quite."/>
    <s v="Production"/>
    <s v="Project Management - Con"/>
    <d v="1980-10-03T00:00:00"/>
    <n v="45.213888888888889"/>
    <x v="3"/>
    <s v="MA"/>
    <s v="Supervisor"/>
    <x v="0"/>
    <n v="60350"/>
    <s v="Asian"/>
    <s v="Divorced"/>
    <x v="1"/>
    <n v="3"/>
    <n v="0"/>
  </r>
  <r>
    <n v="1310"/>
    <s v="Emmalee"/>
    <s v="Reynolds"/>
    <d v="2023-04-03T00:00:00"/>
    <d v="2023-07-21T00:00:00"/>
    <n v="3"/>
    <s v="Attrition"/>
    <s v="Production Technician I"/>
    <s v="Adam Vang"/>
    <s v="emmalee.reynolds@bilearner.com"/>
    <s v="EW"/>
    <s v="Active"/>
    <s v="Part-Time"/>
    <x v="0"/>
    <x v="1"/>
    <x v="3"/>
    <s v="Again kind talk lead."/>
    <s v="Production"/>
    <s v="General - Con"/>
    <d v="1988-02-11T00:00:00"/>
    <n v="37.858333333333334"/>
    <x v="4"/>
    <s v="MA"/>
    <s v="Technician"/>
    <x v="0"/>
    <n v="21439"/>
    <s v="Asian"/>
    <s v="Single"/>
    <x v="1"/>
    <n v="3"/>
    <n v="0"/>
  </r>
  <r>
    <n v="1311"/>
    <s v="Moshe"/>
    <s v="Taylor"/>
    <d v="2023-05-26T00:00:00"/>
    <d v="2023-06-12T00:00:00"/>
    <n v="0"/>
    <s v="Attrition"/>
    <s v="Production Technician I"/>
    <s v="Anna Townsend"/>
    <s v="moshe.taylor@bilearner.com"/>
    <s v="MSC"/>
    <s v="Active"/>
    <s v="Full-Time"/>
    <x v="1"/>
    <x v="2"/>
    <x v="1"/>
    <s v="Hold parent PM claim star seek."/>
    <s v="Production"/>
    <s v="Engineers"/>
    <d v="1987-02-22T00:00:00"/>
    <n v="38.827777777777776"/>
    <x v="4"/>
    <s v="MA"/>
    <s v="Specialist"/>
    <x v="1"/>
    <n v="32645"/>
    <s v="Asian"/>
    <s v="Single"/>
    <x v="1"/>
    <n v="3"/>
    <n v="0"/>
  </r>
  <r>
    <n v="1314"/>
    <s v="Marcel"/>
    <s v="Gomez"/>
    <d v="2021-10-13T00:00:00"/>
    <d v="2023-06-21T00:00:00"/>
    <n v="20"/>
    <s v="Attrition"/>
    <s v="Production Technician I"/>
    <s v="Andrea Fowler"/>
    <s v="marcel.gomez@bilearner.com"/>
    <s v="WBL"/>
    <s v="Active"/>
    <s v="Contract"/>
    <x v="1"/>
    <x v="1"/>
    <x v="2"/>
    <s v="Nation local peace nation blue official six."/>
    <s v="Production"/>
    <s v="General - Con"/>
    <d v="1996-08-30T00:00:00"/>
    <n v="29.305555555555557"/>
    <x v="6"/>
    <s v="MA"/>
    <s v="Technician"/>
    <x v="0"/>
    <n v="91553"/>
    <s v="White"/>
    <s v="Divorced"/>
    <x v="1"/>
    <n v="3"/>
    <n v="0"/>
  </r>
  <r>
    <n v="1316"/>
    <s v="Janet"/>
    <s v="King"/>
    <d v="2019-01-20T00:00:00"/>
    <d v="2021-09-15T00:00:00"/>
    <n v="31"/>
    <s v="Attrition"/>
    <s v="President &amp; CEO"/>
    <s v="Michael West"/>
    <s v="janet.king@bilearner.com"/>
    <s v="CCDR"/>
    <s v="Active"/>
    <s v="Part-Time"/>
    <x v="2"/>
    <x v="1"/>
    <x v="0"/>
    <s v="Upon writer black."/>
    <s v="Executive Office"/>
    <s v="Aerial"/>
    <d v="1955-10-24T00:00:00"/>
    <n v="70.155555555555551"/>
    <x v="2"/>
    <s v="MA"/>
    <s v="Foreman"/>
    <x v="0"/>
    <n v="1902"/>
    <s v="Asian"/>
    <s v="Single"/>
    <x v="1"/>
    <n v="3"/>
    <n v="0"/>
  </r>
  <r>
    <n v="1317"/>
    <s v="Bonalyn"/>
    <s v="Boutwell"/>
    <d v="2021-05-09T00:00:00"/>
    <d v="2022-10-27T00:00:00"/>
    <n v="17"/>
    <s v="Attrition"/>
    <s v="Sr. Accountant"/>
    <s v="Leslie Allen"/>
    <s v="bonalyn.boutwell@bilearner.com"/>
    <s v="MSC"/>
    <s v="Active"/>
    <s v="Full-Time"/>
    <x v="2"/>
    <x v="2"/>
    <x v="0"/>
    <s v="Everything discover represent full."/>
    <s v="Admin Offices"/>
    <s v="Aerial"/>
    <d v="1950-11-23T00:00:00"/>
    <n v="75.075000000000003"/>
    <x v="2"/>
    <s v="MA"/>
    <s v="Lineman"/>
    <x v="0"/>
    <n v="2468"/>
    <s v="Black"/>
    <s v="Widowed"/>
    <x v="1"/>
    <n v="3"/>
    <n v="0"/>
  </r>
  <r>
    <n v="1318"/>
    <s v="Nan"/>
    <s v="Singh"/>
    <d v="2023-07-29T00:00:00"/>
    <d v="2023-08-04T00:00:00"/>
    <n v="0"/>
    <s v="Attrition"/>
    <s v="Administrative Assistant"/>
    <s v="Donald Decker"/>
    <s v="nan.singh@bilearner.com"/>
    <s v="WBL"/>
    <s v="Active"/>
    <s v="Contract"/>
    <x v="0"/>
    <x v="0"/>
    <x v="2"/>
    <s v="Effort off over always. Form house mean treat."/>
    <s v="Admin Offices"/>
    <s v="Field Operations"/>
    <d v="1984-05-14T00:00:00"/>
    <n v="41.6"/>
    <x v="3"/>
    <s v="MA"/>
    <s v="Laborer"/>
    <x v="0"/>
    <n v="2330"/>
    <s v="White"/>
    <s v="Divorced"/>
    <x v="1"/>
    <n v="3"/>
    <n v="0"/>
  </r>
  <r>
    <n v="1319"/>
    <s v="Tyrone"/>
    <s v="Steans"/>
    <d v="2019-08-24T00:00:00"/>
    <d v="2022-12-14T00:00:00"/>
    <n v="39"/>
    <s v="Attrition"/>
    <s v="Accountant I"/>
    <s v="Donald Richardson"/>
    <s v="tyrone.steans@bilearner.com"/>
    <s v="EW"/>
    <s v="Active"/>
    <s v="Part-Time"/>
    <x v="1"/>
    <x v="0"/>
    <x v="0"/>
    <s v="Value class especially."/>
    <s v="Admin Offices"/>
    <s v="Finance &amp; Accounting"/>
    <d v="1964-07-23T00:00:00"/>
    <n v="61.408333333333331"/>
    <x v="1"/>
    <s v="MA"/>
    <s v="Intern"/>
    <x v="1"/>
    <n v="2703"/>
    <s v="Asian"/>
    <s v="Married"/>
    <x v="1"/>
    <n v="3"/>
    <n v="0"/>
  </r>
  <r>
    <n v="1321"/>
    <s v="William"/>
    <s v="LaRotonda"/>
    <d v="2021-05-27T00:00:00"/>
    <d v="2021-08-24T00:00:00"/>
    <n v="2"/>
    <s v="Attrition"/>
    <s v="Accountant I"/>
    <s v="Adrienne Roth"/>
    <s v="william.larotonda@bilearner.com"/>
    <s v="TNS"/>
    <s v="Active"/>
    <s v="Contract"/>
    <x v="2"/>
    <x v="1"/>
    <x v="0"/>
    <s v="Actually scene law break four summer ability."/>
    <s v="Admin Offices"/>
    <s v="Project Management - Con"/>
    <d v="1958-03-16T00:00:00"/>
    <n v="67.761111111111106"/>
    <x v="1"/>
    <s v="MA"/>
    <s v="Vp"/>
    <x v="1"/>
    <n v="1460"/>
    <s v="Black"/>
    <s v="Single"/>
    <x v="1"/>
    <n v="3"/>
    <n v="0"/>
  </r>
  <r>
    <n v="1322"/>
    <s v="Mia"/>
    <s v="Brown"/>
    <d v="2023-02-02T00:00:00"/>
    <d v="2023-06-23T00:00:00"/>
    <n v="4"/>
    <s v="Attrition"/>
    <s v="Accountant I"/>
    <s v="Jessica Blackwell"/>
    <s v="mia.brown@bilearner.com"/>
    <s v="TNS"/>
    <s v="Active"/>
    <s v="Full-Time"/>
    <x v="0"/>
    <x v="1"/>
    <x v="1"/>
    <s v="Public evidence bag trouble interesting."/>
    <s v="Admin Offices"/>
    <s v="Executive"/>
    <d v="1985-05-18T00:00:00"/>
    <n v="40.588888888888889"/>
    <x v="3"/>
    <s v="MA"/>
    <s v="Ceo"/>
    <x v="0"/>
    <n v="1450"/>
    <s v="Hispanic"/>
    <s v="Widowed"/>
    <x v="1"/>
    <n v="3"/>
    <n v="0"/>
  </r>
  <r>
    <n v="1326"/>
    <s v="Jaida"/>
    <s v="Sweeney"/>
    <d v="2020-03-08T00:00:00"/>
    <d v="2021-11-07T00:00:00"/>
    <n v="20"/>
    <s v="Attrition"/>
    <s v="Sr. Network Engineer"/>
    <s v="Mark Greene"/>
    <s v="jaida.sweeney@bilearner.com"/>
    <s v="PYZ"/>
    <s v="Active"/>
    <s v="Full-Time"/>
    <x v="2"/>
    <x v="0"/>
    <x v="2"/>
    <s v="Alone need gun surface. Bar involve wait often."/>
    <s v="Admin Offices"/>
    <s v="General - Eng"/>
    <d v="1977-11-17T00:00:00"/>
    <n v="48.091666666666669"/>
    <x v="3"/>
    <s v="MA"/>
    <s v="Billing"/>
    <x v="1"/>
    <n v="86677"/>
    <s v="White"/>
    <s v="Widowed"/>
    <x v="1"/>
    <n v="3"/>
    <n v="0"/>
  </r>
  <r>
    <n v="1328"/>
    <s v="Skyler"/>
    <s v="Robles"/>
    <d v="2020-02-29T00:00:00"/>
    <d v="2021-09-23T00:00:00"/>
    <n v="18"/>
    <s v="Attrition"/>
    <s v="Sr. Network Engineer"/>
    <s v="Robert Sawyer"/>
    <s v="skyler.robles@bilearner.com"/>
    <s v="NEL"/>
    <s v="Active"/>
    <s v="Part-Time"/>
    <x v="1"/>
    <x v="1"/>
    <x v="3"/>
    <s v="Draw interest over. Vote late marriage kind."/>
    <s v="IT/IS"/>
    <s v="Executive"/>
    <d v="1975-12-24T00:00:00"/>
    <n v="49.988888888888887"/>
    <x v="3"/>
    <s v="MA"/>
    <s v="Vp"/>
    <x v="1"/>
    <n v="66733"/>
    <s v="Asian"/>
    <s v="Single"/>
    <x v="1"/>
    <n v="3"/>
    <n v="0"/>
  </r>
  <r>
    <n v="1329"/>
    <s v="Allyson"/>
    <s v="Keller"/>
    <d v="2022-11-25T00:00:00"/>
    <d v="2023-04-12T00:00:00"/>
    <n v="4"/>
    <s v="Attrition"/>
    <s v="Software Engineer"/>
    <s v="Desiree Bender"/>
    <s v="allyson.keller@bilearner.com"/>
    <s v="PL"/>
    <s v="Active"/>
    <s v="Contract"/>
    <x v="0"/>
    <x v="2"/>
    <x v="1"/>
    <s v="Finish join stage start page your seem."/>
    <s v="Software Engineering"/>
    <s v="Field Operations"/>
    <d v="1958-11-01T00:00:00"/>
    <n v="67.136111111111106"/>
    <x v="1"/>
    <s v="MA"/>
    <s v="Laborer"/>
    <x v="1"/>
    <n v="77070"/>
    <s v="Black"/>
    <s v="Widowed"/>
    <x v="1"/>
    <n v="3"/>
    <n v="0"/>
  </r>
  <r>
    <n v="1330"/>
    <s v="Eddie"/>
    <s v="Bauer"/>
    <d v="2022-09-15T00:00:00"/>
    <d v="2023-05-05T00:00:00"/>
    <n v="7"/>
    <s v="Attrition"/>
    <s v="Accountant I"/>
    <s v="Jeremy Smith"/>
    <s v="eddie.bauer@bilearner.com"/>
    <s v="MSC"/>
    <s v="Active"/>
    <s v="Full-Time"/>
    <x v="2"/>
    <x v="2"/>
    <x v="2"/>
    <s v="Figure yard develop TV enjoy late standard."/>
    <s v="Admin Offices"/>
    <s v="General - Con"/>
    <d v="1990-03-01T00:00:00"/>
    <n v="35.802777777777777"/>
    <x v="4"/>
    <s v="MA"/>
    <s v="Associate"/>
    <x v="0"/>
    <n v="66991"/>
    <s v="White"/>
    <s v="Divorced"/>
    <x v="1"/>
    <n v="3"/>
    <n v="0"/>
  </r>
  <r>
    <n v="1334"/>
    <s v="Susan"/>
    <s v="Gordon"/>
    <d v="2020-09-01T00:00:00"/>
    <d v="2020-11-29T00:00:00"/>
    <n v="2"/>
    <s v="Attrition"/>
    <s v="Sr. Network Engineer"/>
    <s v="Christina Knight"/>
    <s v="susan.gordon@bilearner.com"/>
    <s v="NEL"/>
    <s v="Active"/>
    <s v="Full-Time"/>
    <x v="0"/>
    <x v="2"/>
    <x v="2"/>
    <s v="Authority our technology administration section."/>
    <s v="IT/IS"/>
    <s v="Underground"/>
    <d v="1952-09-23T00:00:00"/>
    <n v="73.24166666666666"/>
    <x v="2"/>
    <s v="MA"/>
    <s v="Laborer"/>
    <x v="1"/>
    <n v="15975"/>
    <s v="Other"/>
    <s v="Widowed"/>
    <x v="1"/>
    <n v="3"/>
    <n v="0"/>
  </r>
  <r>
    <n v="1336"/>
    <s v="Kellen"/>
    <s v="Smith"/>
    <d v="2020-02-26T00:00:00"/>
    <d v="2023-03-30T00:00:00"/>
    <n v="37"/>
    <s v="Attrition"/>
    <s v="Accountant I"/>
    <s v="Ashley Petersen"/>
    <s v="kellen.smith@bilearner.com"/>
    <s v="TNS"/>
    <s v="Active"/>
    <s v="Full-Time"/>
    <x v="2"/>
    <x v="2"/>
    <x v="2"/>
    <s v="Author often return hold compare natural."/>
    <s v="Admin Offices"/>
    <s v="Field Operations"/>
    <d v="1947-07-14T00:00:00"/>
    <n v="78.433333333333337"/>
    <x v="2"/>
    <s v="MA"/>
    <s v="Technician"/>
    <x v="0"/>
    <n v="88247"/>
    <s v="Black"/>
    <s v="Married"/>
    <x v="1"/>
    <n v="3"/>
    <n v="0"/>
  </r>
  <r>
    <n v="1337"/>
    <s v="Sherlyn"/>
    <s v="Carroll"/>
    <d v="2018-08-10T00:00:00"/>
    <d v="2021-12-07T00:00:00"/>
    <n v="39"/>
    <s v="Attrition"/>
    <s v="Accountant I"/>
    <s v="Jamie Collins"/>
    <s v="sherlyn.carroll@bilearner.com"/>
    <s v="WBL"/>
    <s v="Active"/>
    <s v="Full-Time"/>
    <x v="2"/>
    <x v="0"/>
    <x v="1"/>
    <s v="Wonder specific own others card. See else drop."/>
    <s v="Admin Offices"/>
    <s v="General - Con"/>
    <d v="1953-03-30T00:00:00"/>
    <n v="72.722222222222229"/>
    <x v="2"/>
    <s v="MA"/>
    <s v="Safety Manager"/>
    <x v="0"/>
    <n v="71014"/>
    <s v="White"/>
    <s v="Single"/>
    <x v="1"/>
    <n v="3"/>
    <n v="0"/>
  </r>
  <r>
    <n v="1339"/>
    <s v="Kadence"/>
    <s v="Gentry"/>
    <d v="2021-04-01T00:00:00"/>
    <d v="2022-08-14T00:00:00"/>
    <n v="16"/>
    <s v="Attrition"/>
    <s v="Sr. Network Engineer"/>
    <s v="Michael Norton"/>
    <s v="kadence.gentry@bilearner.com"/>
    <s v="CCDR"/>
    <s v="Active"/>
    <s v="Contract"/>
    <x v="0"/>
    <x v="0"/>
    <x v="2"/>
    <s v="Though upon remember later."/>
    <s v="IT/IS"/>
    <s v="Wireline Construction"/>
    <d v="1981-11-19T00:00:00"/>
    <n v="44.086111111111109"/>
    <x v="3"/>
    <s v="MA"/>
    <s v="Foreman"/>
    <x v="1"/>
    <n v="47635"/>
    <s v="Hispanic"/>
    <s v="Widowed"/>
    <x v="1"/>
    <n v="3"/>
    <n v="0"/>
  </r>
  <r>
    <n v="1340"/>
    <s v="Willow"/>
    <s v="Golden"/>
    <d v="2021-03-21T00:00:00"/>
    <d v="2021-11-21T00:00:00"/>
    <n v="8"/>
    <s v="Attrition"/>
    <s v="Sr. Network Engineer"/>
    <s v="Diane Ramirez"/>
    <s v="willow.golden@bilearner.com"/>
    <s v="EW"/>
    <s v="Active"/>
    <s v="Full-Time"/>
    <x v="0"/>
    <x v="2"/>
    <x v="2"/>
    <s v="My himself avoid traditional simply wait."/>
    <s v="IT/IS"/>
    <s v="General - Eng"/>
    <d v="1945-03-22T00:00:00"/>
    <n v="80.74444444444444"/>
    <x v="0"/>
    <s v="MA"/>
    <s v="Engineer"/>
    <x v="1"/>
    <n v="37302"/>
    <s v="White"/>
    <s v="Divorced"/>
    <x v="1"/>
    <n v="3"/>
    <n v="0"/>
  </r>
  <r>
    <n v="1342"/>
    <s v="Jeffery"/>
    <s v="Hogan"/>
    <d v="2019-06-22T00:00:00"/>
    <d v="2019-08-26T00:00:00"/>
    <n v="2"/>
    <s v="Attrition"/>
    <s v="Accountant I"/>
    <s v="Mark Willis"/>
    <s v="jeffery.hogan@bilearner.com"/>
    <s v="EW"/>
    <s v="Active"/>
    <s v="Full-Time"/>
    <x v="0"/>
    <x v="2"/>
    <x v="2"/>
    <s v="Win paper unit drug nearly card."/>
    <s v="Admin Offices"/>
    <s v="Aerial"/>
    <d v="1985-06-30T00:00:00"/>
    <n v="40.472222222222221"/>
    <x v="3"/>
    <s v="MA"/>
    <s v="Lineman"/>
    <x v="0"/>
    <n v="2559"/>
    <s v="Asian"/>
    <s v="Single"/>
    <x v="1"/>
    <n v="3"/>
    <n v="0"/>
  </r>
  <r>
    <n v="1343"/>
    <s v="Shaniya"/>
    <s v="Hamilton"/>
    <d v="2019-11-12T00:00:00"/>
    <d v="2023-05-19T00:00:00"/>
    <n v="42"/>
    <s v="Attrition"/>
    <s v="Accountant I"/>
    <s v="Joshua Huber"/>
    <s v="shaniya.hamilton@bilearner.com"/>
    <s v="MSC"/>
    <s v="Active"/>
    <s v="Contract"/>
    <x v="0"/>
    <x v="0"/>
    <x v="3"/>
    <s v="Effort situation use necessary."/>
    <s v="Admin Offices"/>
    <s v="Shop (Fleet)"/>
    <d v="1958-05-31T00:00:00"/>
    <n v="67.555555555555557"/>
    <x v="1"/>
    <s v="MA"/>
    <s v="Manager"/>
    <x v="0"/>
    <n v="68008"/>
    <s v="White"/>
    <s v="Married"/>
    <x v="1"/>
    <n v="3"/>
    <n v="0"/>
  </r>
  <r>
    <n v="1346"/>
    <s v="Aron"/>
    <s v="Grant"/>
    <d v="2021-02-21T00:00:00"/>
    <d v="2022-08-22T00:00:00"/>
    <n v="17"/>
    <s v="Attrition"/>
    <s v="Sr. Network Engineer"/>
    <s v="Maurice Krause"/>
    <s v="aron.grant@bilearner.com"/>
    <s v="WBL"/>
    <s v="Active"/>
    <s v="Contract"/>
    <x v="1"/>
    <x v="0"/>
    <x v="2"/>
    <s v="Today situation minute figure friend opportunity."/>
    <s v="IT/IS"/>
    <s v="Field Operations"/>
    <d v="1948-09-13T00:00:00"/>
    <n v="77.269444444444446"/>
    <x v="2"/>
    <s v="MA"/>
    <s v="Laborer"/>
    <x v="1"/>
    <n v="37276"/>
    <s v="White"/>
    <s v="Divorced"/>
    <x v="1"/>
    <n v="3"/>
    <n v="0"/>
  </r>
  <r>
    <n v="1347"/>
    <s v="Haleigh"/>
    <s v="Carter"/>
    <d v="2022-03-04T00:00:00"/>
    <d v="2023-01-18T00:00:00"/>
    <n v="10"/>
    <s v="Attrition"/>
    <s v="Sr. Network Engineer"/>
    <s v="Amy Griffin"/>
    <s v="haleigh.carter@bilearner.com"/>
    <s v="NEL"/>
    <s v="Active"/>
    <s v="Part-Time"/>
    <x v="0"/>
    <x v="1"/>
    <x v="2"/>
    <s v="Guess fight various decade second pattern."/>
    <s v="IT/IS"/>
    <s v="General - Con"/>
    <d v="1995-03-21T00:00:00"/>
    <n v="30.747222222222224"/>
    <x v="4"/>
    <s v="MA"/>
    <s v="Coordinator"/>
    <x v="1"/>
    <n v="54734"/>
    <s v="Hispanic"/>
    <s v="Married"/>
    <x v="1"/>
    <n v="3"/>
    <n v="0"/>
  </r>
  <r>
    <n v="1348"/>
    <s v="Tatiana"/>
    <s v="Ayala"/>
    <d v="2019-04-21T00:00:00"/>
    <d v="2020-12-02T00:00:00"/>
    <n v="19"/>
    <s v="Attrition"/>
    <s v="Software Engineering Manager"/>
    <s v="Debra Gomez"/>
    <s v="tatiana.ayala@bilearner.com"/>
    <s v="WBL"/>
    <s v="Future Start"/>
    <s v="Contract"/>
    <x v="1"/>
    <x v="2"/>
    <x v="0"/>
    <s v="They behind war evening. Particular film war yes."/>
    <s v="Software Engineering"/>
    <s v="Field Operations"/>
    <d v="1993-04-13T00:00:00"/>
    <n v="32.68611111111111"/>
    <x v="4"/>
    <s v="MA"/>
    <s v="Engineer"/>
    <x v="0"/>
    <n v="34961"/>
    <s v="Other"/>
    <s v="Married"/>
    <x v="1"/>
    <n v="3"/>
    <n v="0"/>
  </r>
  <r>
    <n v="1349"/>
    <s v="Kaylynn"/>
    <s v="Mcguire"/>
    <d v="2021-08-02T00:00:00"/>
    <d v="2022-11-26T00:00:00"/>
    <n v="15"/>
    <s v="Attrition"/>
    <s v="Accountant I"/>
    <s v="Jeremy Pope"/>
    <s v="kaylynn.mcguire@bilearner.com"/>
    <s v="EW"/>
    <s v="Active"/>
    <s v="Full-Time"/>
    <x v="0"/>
    <x v="2"/>
    <x v="2"/>
    <s v="Behind bar item management."/>
    <s v="Admin Offices"/>
    <s v="Safety"/>
    <d v="1949-11-27T00:00:00"/>
    <n v="76.063888888888883"/>
    <x v="2"/>
    <s v="MA"/>
    <s v="Manager"/>
    <x v="0"/>
    <n v="33234"/>
    <s v="White"/>
    <s v="Divorced"/>
    <x v="1"/>
    <n v="3"/>
    <n v="0"/>
  </r>
  <r>
    <n v="1352"/>
    <s v="Lily"/>
    <s v="Tyler"/>
    <d v="2018-08-08T00:00:00"/>
    <d v="2023-06-01T00:00:00"/>
    <n v="57"/>
    <s v="Attrition"/>
    <s v="Sr. Network Engineer"/>
    <s v="Chase Ho"/>
    <s v="lily.tyler@bilearner.com"/>
    <s v="PYZ"/>
    <s v="Active"/>
    <s v="Contract"/>
    <x v="0"/>
    <x v="1"/>
    <x v="3"/>
    <s v="Series significant out."/>
    <s v="Admin Offices"/>
    <s v="Field Operations"/>
    <d v="1974-06-18T00:00:00"/>
    <n v="51.505555555555553"/>
    <x v="5"/>
    <s v="MA"/>
    <s v="Technician"/>
    <x v="1"/>
    <n v="43568"/>
    <s v="Other"/>
    <s v="Divorced"/>
    <x v="1"/>
    <n v="3"/>
    <n v="0"/>
  </r>
  <r>
    <n v="1353"/>
    <s v="Noe"/>
    <s v="Mann"/>
    <d v="2020-09-15T00:00:00"/>
    <d v="2022-01-06T00:00:00"/>
    <n v="15"/>
    <s v="Attrition"/>
    <s v="Sr. Network Engineer"/>
    <s v="Felicia Bailey"/>
    <s v="noe.mann@bilearner.com"/>
    <s v="WBL"/>
    <s v="Active"/>
    <s v="Part-Time"/>
    <x v="2"/>
    <x v="0"/>
    <x v="0"/>
    <s v="Will message south game."/>
    <s v="IT/IS"/>
    <s v="Field Operations"/>
    <d v="1946-03-04T00:00:00"/>
    <n v="79.794444444444451"/>
    <x v="2"/>
    <s v="MA"/>
    <s v="Supervisor"/>
    <x v="1"/>
    <n v="48891"/>
    <s v="White"/>
    <s v="Single"/>
    <x v="1"/>
    <n v="3"/>
    <n v="0"/>
  </r>
  <r>
    <n v="1354"/>
    <s v="Christina"/>
    <s v="Terry"/>
    <d v="2020-10-28T00:00:00"/>
    <d v="2022-02-27T00:00:00"/>
    <n v="16"/>
    <s v="Attrition"/>
    <s v="Software Engineering Manager"/>
    <s v="Christopher Jones"/>
    <s v="christina.terry@bilearner.com"/>
    <s v="WBL"/>
    <s v="Future Start"/>
    <s v="Full-Time"/>
    <x v="1"/>
    <x v="1"/>
    <x v="0"/>
    <s v="Wear happen goal choice must."/>
    <s v="Software Engineering"/>
    <s v="Field Operations"/>
    <d v="1959-05-07T00:00:00"/>
    <n v="66.61944444444444"/>
    <x v="1"/>
    <s v="MA"/>
    <s v="Top Hand"/>
    <x v="0"/>
    <n v="79778"/>
    <s v="Black"/>
    <s v="Widowed"/>
    <x v="1"/>
    <n v="3"/>
    <n v="0"/>
  </r>
  <r>
    <n v="1355"/>
    <s v="Niko"/>
    <s v="Durham"/>
    <d v="2021-06-16T00:00:00"/>
    <d v="2021-11-23T00:00:00"/>
    <n v="5"/>
    <s v="Attrition"/>
    <s v="Administrative Assistant"/>
    <s v="Alec Taylor"/>
    <s v="niko.durham@bilearner.com"/>
    <s v="SVG"/>
    <s v="Active"/>
    <s v="Full-Time"/>
    <x v="0"/>
    <x v="0"/>
    <x v="1"/>
    <s v="Common paper smile way career capital."/>
    <s v="Admin Offices"/>
    <s v="General - Con"/>
    <d v="1945-05-20T00:00:00"/>
    <n v="80.583333333333329"/>
    <x v="0"/>
    <s v="MA"/>
    <s v="Coordinator"/>
    <x v="0"/>
    <n v="79459"/>
    <s v="Hispanic"/>
    <s v="Single"/>
    <x v="1"/>
    <n v="3"/>
    <n v="0"/>
  </r>
  <r>
    <n v="1356"/>
    <s v="Dante"/>
    <s v="Strong"/>
    <d v="2023-03-20T00:00:00"/>
    <d v="2023-06-21T00:00:00"/>
    <n v="3"/>
    <s v="Attrition"/>
    <s v="Accountant I"/>
    <s v="Ronald Jones"/>
    <s v="dante.strong@bilearner.com"/>
    <s v="EW"/>
    <s v="Active"/>
    <s v="Part-Time"/>
    <x v="2"/>
    <x v="0"/>
    <x v="3"/>
    <s v="List remember benefit memory also deal people."/>
    <s v="Admin Offices"/>
    <s v="Engineers"/>
    <d v="1988-06-12T00:00:00"/>
    <n v="37.522222222222226"/>
    <x v="4"/>
    <s v="MA"/>
    <s v="Engineer"/>
    <x v="0"/>
    <n v="93230"/>
    <s v="Hispanic"/>
    <s v="Married"/>
    <x v="1"/>
    <n v="3"/>
    <n v="0"/>
  </r>
  <r>
    <n v="1357"/>
    <s v="Angeline"/>
    <s v="Perez"/>
    <d v="2018-09-07T00:00:00"/>
    <d v="2021-07-16T00:00:00"/>
    <n v="34"/>
    <s v="Attrition"/>
    <s v="Accountant I"/>
    <s v="Mrs. Tracy Cisneros DDS"/>
    <s v="angeline.perez@bilearner.com"/>
    <s v="MSC"/>
    <s v="Active"/>
    <s v="Full-Time"/>
    <x v="1"/>
    <x v="0"/>
    <x v="2"/>
    <s v="Fast whether mouth physical."/>
    <s v="Admin Offices"/>
    <s v="Engineers"/>
    <d v="1972-07-04T00:00:00"/>
    <n v="53.461111111111109"/>
    <x v="5"/>
    <s v="MA"/>
    <s v="Principal"/>
    <x v="1"/>
    <n v="74550"/>
    <s v="Black"/>
    <s v="Divorced"/>
    <x v="1"/>
    <n v="3"/>
    <n v="0"/>
  </r>
  <r>
    <n v="1358"/>
    <s v="Jairo"/>
    <s v="Blanchard"/>
    <d v="2018-11-08T00:00:00"/>
    <d v="2022-10-28T00:00:00"/>
    <n v="47"/>
    <s v="Attrition"/>
    <s v="Accountant I"/>
    <s v="Isabella Hawkins"/>
    <s v="jairo.blanchard@bilearner.com"/>
    <s v="TNS"/>
    <s v="Active"/>
    <s v="Part-Time"/>
    <x v="0"/>
    <x v="1"/>
    <x v="2"/>
    <s v="Involve study commercial billion and."/>
    <s v="Admin Offices"/>
    <s v="Field Operations"/>
    <d v="1996-03-29T00:00:00"/>
    <n v="29.725000000000001"/>
    <x v="6"/>
    <s v="MA"/>
    <s v="Laborer"/>
    <x v="1"/>
    <n v="1706"/>
    <s v="Black"/>
    <s v="Married"/>
    <x v="1"/>
    <n v="3"/>
    <n v="0"/>
  </r>
  <r>
    <n v="1361"/>
    <s v="Elle"/>
    <s v="Berry"/>
    <d v="2023-03-08T00:00:00"/>
    <d v="2023-03-30T00:00:00"/>
    <n v="0"/>
    <s v="Attrition"/>
    <s v="Sr. Accountant"/>
    <s v="Rebecca Randolph"/>
    <s v="elle.berry@bilearner.com"/>
    <s v="BPC"/>
    <s v="Future Start"/>
    <s v="Full-Time"/>
    <x v="2"/>
    <x v="1"/>
    <x v="3"/>
    <s v="Second scene guy age alone sing year pick."/>
    <s v="Admin Offices"/>
    <s v="Aerial"/>
    <d v="1949-09-26T00:00:00"/>
    <n v="76.233333333333334"/>
    <x v="2"/>
    <s v="MA"/>
    <s v="Supervisor"/>
    <x v="0"/>
    <n v="18484"/>
    <s v="Black"/>
    <s v="Married"/>
    <x v="0"/>
    <n v="3"/>
    <n v="0"/>
  </r>
  <r>
    <n v="1362"/>
    <s v="Raphael"/>
    <s v="Francis"/>
    <d v="2019-11-10T00:00:00"/>
    <d v="2020-12-03T00:00:00"/>
    <n v="12"/>
    <s v="Attrition"/>
    <s v="Administrative Assistant"/>
    <s v="William Page"/>
    <s v="raphael.francis@bilearner.com"/>
    <s v="SVG"/>
    <s v="Active"/>
    <s v="Full-Time"/>
    <x v="1"/>
    <x v="2"/>
    <x v="2"/>
    <s v="Rock entire unit amount hope seem hotel."/>
    <s v="Admin Offices"/>
    <s v="General - Con"/>
    <d v="1983-10-11T00:00:00"/>
    <n v="42.19166666666667"/>
    <x v="3"/>
    <s v="MA"/>
    <s v="Technician"/>
    <x v="0"/>
    <n v="36283"/>
    <s v="Asian"/>
    <s v="Widowed"/>
    <x v="0"/>
    <n v="3"/>
    <n v="0"/>
  </r>
  <r>
    <n v="1364"/>
    <s v="Mollie"/>
    <s v="Jenkins"/>
    <d v="2019-04-03T00:00:00"/>
    <d v="2019-08-05T00:00:00"/>
    <n v="4"/>
    <s v="Attrition"/>
    <s v="Accountant I"/>
    <s v="Danny Williams"/>
    <s v="mollie.jenkins@bilearner.com"/>
    <s v="MSC"/>
    <s v="Active"/>
    <s v="Contract"/>
    <x v="1"/>
    <x v="0"/>
    <x v="3"/>
    <s v="Create although card she best and music."/>
    <s v="Admin Offices"/>
    <s v="Finance &amp; Accounting"/>
    <d v="1973-01-20T00:00:00"/>
    <n v="52.916666666666664"/>
    <x v="5"/>
    <s v="MA"/>
    <s v="Administration"/>
    <x v="1"/>
    <n v="32101"/>
    <s v="White"/>
    <s v="Divorced"/>
    <x v="0"/>
    <n v="3"/>
    <n v="0"/>
  </r>
  <r>
    <n v="1366"/>
    <s v="Malik"/>
    <s v="Crane"/>
    <d v="2022-04-29T00:00:00"/>
    <d v="2022-12-11T00:00:00"/>
    <n v="7"/>
    <s v="Attrition"/>
    <s v="Sr. Network Engineer"/>
    <s v="Peter Ortiz"/>
    <s v="malik.crane@bilearner.com"/>
    <s v="PYZ"/>
    <s v="Active"/>
    <s v="Contract"/>
    <x v="0"/>
    <x v="0"/>
    <x v="3"/>
    <s v="Just information assume act possible work later."/>
    <s v="IT/IS"/>
    <s v="General - Con"/>
    <d v="1950-01-15T00:00:00"/>
    <n v="75.930555555555557"/>
    <x v="2"/>
    <s v="MA"/>
    <s v="Laborer"/>
    <x v="1"/>
    <n v="14151"/>
    <s v="Black"/>
    <s v="Single"/>
    <x v="0"/>
    <n v="3"/>
    <n v="0"/>
  </r>
  <r>
    <n v="1371"/>
    <s v="Arianna"/>
    <s v="Carlson"/>
    <d v="2021-08-28T00:00:00"/>
    <d v="2021-10-16T00:00:00"/>
    <n v="1"/>
    <s v="Attrition"/>
    <s v="Accountant I"/>
    <s v="Mrs. Nicole Garrison MD"/>
    <s v="arianna.carlson@bilearner.com"/>
    <s v="EW"/>
    <s v="Active"/>
    <s v="Contract"/>
    <x v="2"/>
    <x v="2"/>
    <x v="0"/>
    <s v="Tax thousand few tonight seek."/>
    <s v="Admin Offices"/>
    <s v="Field Operations"/>
    <d v="1957-05-07T00:00:00"/>
    <n v="68.61944444444444"/>
    <x v="1"/>
    <s v="MA"/>
    <s v="Technician"/>
    <x v="0"/>
    <n v="26844"/>
    <s v="Black"/>
    <s v="Married"/>
    <x v="0"/>
    <n v="3"/>
    <n v="0"/>
  </r>
  <r>
    <n v="1373"/>
    <s v="Morgan"/>
    <s v="Hammond"/>
    <d v="2022-01-12T00:00:00"/>
    <d v="2022-11-11T00:00:00"/>
    <n v="9"/>
    <s v="Attrition"/>
    <s v="Accountant I"/>
    <s v="Tina Shaw"/>
    <s v="morgan.hammond@bilearner.com"/>
    <s v="TNS"/>
    <s v="Active"/>
    <s v="Contract"/>
    <x v="2"/>
    <x v="2"/>
    <x v="1"/>
    <s v="Account Republican reduce right."/>
    <s v="Admin Offices"/>
    <s v="Field Operations"/>
    <d v="1986-04-20T00:00:00"/>
    <n v="39.666666666666664"/>
    <x v="4"/>
    <s v="MA"/>
    <s v="Laborer"/>
    <x v="1"/>
    <n v="20630"/>
    <s v="Other"/>
    <s v="Divorced"/>
    <x v="0"/>
    <n v="3"/>
    <n v="0"/>
  </r>
  <r>
    <n v="1376"/>
    <s v="Mallory"/>
    <s v="Figueroa"/>
    <d v="2019-12-03T00:00:00"/>
    <d v="2022-02-10T00:00:00"/>
    <n v="26"/>
    <s v="Attrition"/>
    <s v="Administrative Assistant"/>
    <s v="Linda Brown"/>
    <s v="mallory.figueroa@bilearner.com"/>
    <s v="CCDR"/>
    <s v="Active"/>
    <s v="Full-Time"/>
    <x v="0"/>
    <x v="0"/>
    <x v="2"/>
    <s v="Example field consider before old yes on since."/>
    <s v="Sales"/>
    <s v="Field Operations"/>
    <d v="1958-12-08T00:00:00"/>
    <n v="67.033333333333331"/>
    <x v="1"/>
    <s v="MA"/>
    <s v="Supervisor"/>
    <x v="0"/>
    <n v="30890"/>
    <s v="Other"/>
    <s v="Single"/>
    <x v="0"/>
    <n v="3"/>
    <n v="0"/>
  </r>
  <r>
    <n v="1377"/>
    <s v="Larissa"/>
    <s v="Douglas"/>
    <d v="2021-03-03T00:00:00"/>
    <d v="2021-07-10T00:00:00"/>
    <n v="4"/>
    <s v="Attrition"/>
    <s v="Administrative Assistant"/>
    <s v="Harry Ellis"/>
    <s v="larissa.douglas@bilearner.com"/>
    <s v="SVG"/>
    <s v="Active"/>
    <s v="Part-Time"/>
    <x v="2"/>
    <x v="1"/>
    <x v="1"/>
    <s v="Current budget certain interview increase."/>
    <s v="Admin Offices"/>
    <s v="General - Con"/>
    <d v="1968-05-18T00:00:00"/>
    <n v="57.588888888888889"/>
    <x v="5"/>
    <s v="MA"/>
    <s v="Technician"/>
    <x v="0"/>
    <n v="67773"/>
    <s v="White"/>
    <s v="Divorced"/>
    <x v="0"/>
    <n v="3"/>
    <n v="0"/>
  </r>
  <r>
    <n v="1383"/>
    <s v="Athena"/>
    <s v="Moore"/>
    <d v="2022-01-28T00:00:00"/>
    <d v="2022-09-16T00:00:00"/>
    <n v="7"/>
    <s v="Attrition"/>
    <s v="Sr. Accountant"/>
    <s v="Alan Rios"/>
    <s v="athena.moore@bilearner.com"/>
    <s v="BPC"/>
    <s v="Active"/>
    <s v="Contract"/>
    <x v="1"/>
    <x v="2"/>
    <x v="1"/>
    <s v="Affect bar himself mention serious."/>
    <s v="Admin Offices"/>
    <s v="General - Con"/>
    <d v="1994-10-10T00:00:00"/>
    <n v="31.194444444444443"/>
    <x v="4"/>
    <s v="MA"/>
    <s v="Technician"/>
    <x v="0"/>
    <n v="88549"/>
    <s v="Hispanic"/>
    <s v="Divorced"/>
    <x v="0"/>
    <n v="3"/>
    <n v="0"/>
  </r>
  <r>
    <n v="1384"/>
    <s v="Karla"/>
    <s v="Farrell"/>
    <d v="2020-07-01T00:00:00"/>
    <d v="2021-03-05T00:00:00"/>
    <n v="8"/>
    <s v="Attrition"/>
    <s v="Administrative Assistant"/>
    <s v="Mrs. Tammy Ballard"/>
    <s v="karla.farrell@bilearner.com"/>
    <s v="CCDR"/>
    <s v="Active"/>
    <s v="Part-Time"/>
    <x v="0"/>
    <x v="1"/>
    <x v="1"/>
    <s v="Thousand every job spring more store."/>
    <s v="Admin Offices"/>
    <s v="Field Operations"/>
    <d v="1956-03-12T00:00:00"/>
    <n v="69.772222222222226"/>
    <x v="1"/>
    <s v="MA"/>
    <s v="Groundman"/>
    <x v="0"/>
    <n v="14083"/>
    <s v="Other"/>
    <s v="Single"/>
    <x v="3"/>
    <n v="3"/>
    <n v="0"/>
  </r>
  <r>
    <n v="1386"/>
    <s v="Jacey"/>
    <s v="Braun"/>
    <d v="2019-10-05T00:00:00"/>
    <d v="2023-02-04T00:00:00"/>
    <n v="40"/>
    <s v="Attrition"/>
    <s v="Accountant I"/>
    <s v="Joseph Edwards"/>
    <s v="jacey.braun@bilearner.com"/>
    <s v="EW"/>
    <s v="Active"/>
    <s v="Contract"/>
    <x v="1"/>
    <x v="1"/>
    <x v="0"/>
    <s v="Realize view write beautiful."/>
    <s v="Admin Offices"/>
    <s v="General - Con"/>
    <d v="1976-08-19T00:00:00"/>
    <n v="49.336111111111109"/>
    <x v="3"/>
    <s v="MA"/>
    <s v="Technician"/>
    <x v="0"/>
    <n v="13405"/>
    <s v="White"/>
    <s v="Married"/>
    <x v="0"/>
    <n v="3"/>
    <n v="0"/>
  </r>
  <r>
    <n v="1387"/>
    <s v="Nathan"/>
    <s v="Kline"/>
    <d v="2021-11-06T00:00:00"/>
    <d v="2023-04-20T00:00:00"/>
    <n v="17"/>
    <s v="Attrition"/>
    <s v="Accountant I"/>
    <s v="Sean Hall"/>
    <s v="nathan.kline@bilearner.com"/>
    <s v="MSC"/>
    <s v="Active"/>
    <s v="Contract"/>
    <x v="0"/>
    <x v="1"/>
    <x v="3"/>
    <s v="Training run sport prevent toward yet."/>
    <s v="Admin Offices"/>
    <s v="General - Con"/>
    <d v="1951-08-27T00:00:00"/>
    <n v="74.313888888888883"/>
    <x v="2"/>
    <s v="MA"/>
    <s v="Laborer"/>
    <x v="1"/>
    <n v="63614"/>
    <s v="Hispanic"/>
    <s v="Divorced"/>
    <x v="3"/>
    <n v="3"/>
    <n v="0"/>
  </r>
  <r>
    <n v="1388"/>
    <s v="Gabriella"/>
    <s v="Benitez"/>
    <d v="2019-05-09T00:00:00"/>
    <d v="2020-05-07T00:00:00"/>
    <n v="11"/>
    <s v="Attrition"/>
    <s v="Accountant I"/>
    <s v="Jamie Gardner"/>
    <s v="gabriella.benitez@bilearner.com"/>
    <s v="TNS"/>
    <s v="Active"/>
    <s v="Part-Time"/>
    <x v="0"/>
    <x v="1"/>
    <x v="1"/>
    <s v="Approach better little check."/>
    <s v="Admin Offices"/>
    <s v="Field Operations"/>
    <d v="1970-12-23T00:00:00"/>
    <n v="54.991666666666667"/>
    <x v="5"/>
    <s v="MA"/>
    <s v="Construction Manager"/>
    <x v="0"/>
    <n v="31721"/>
    <s v="Black"/>
    <s v="Single"/>
    <x v="0"/>
    <n v="3"/>
    <n v="0"/>
  </r>
  <r>
    <n v="1392"/>
    <s v="Jeanette"/>
    <s v="Tippett"/>
    <d v="2019-06-07T00:00:00"/>
    <d v="2019-08-15T00:00:00"/>
    <n v="2"/>
    <s v="Attrition"/>
    <s v="Production Technician I"/>
    <s v="David Stephens"/>
    <s v="jeanette.tippett@bilearner.com"/>
    <s v="PL"/>
    <s v="Active"/>
    <s v="Part-Time"/>
    <x v="2"/>
    <x v="2"/>
    <x v="0"/>
    <s v="Because wind like."/>
    <s v="Production"/>
    <s v="Field Operations"/>
    <d v="1955-02-25T00:00:00"/>
    <n v="70.819444444444443"/>
    <x v="2"/>
    <s v="MA"/>
    <s v="Operator"/>
    <x v="0"/>
    <n v="2093"/>
    <s v="Hispanic"/>
    <s v="Widowed"/>
    <x v="0"/>
    <n v="3"/>
    <n v="0"/>
  </r>
  <r>
    <n v="1393"/>
    <s v="Rose"/>
    <s v="Ivey"/>
    <d v="2021-11-22T00:00:00"/>
    <d v="2022-11-23T00:00:00"/>
    <n v="12"/>
    <s v="Attrition"/>
    <s v="Production Technician I"/>
    <s v="Abigail Johnson"/>
    <s v="rose.ivey@bilearner.com"/>
    <s v="SVG"/>
    <s v="Active"/>
    <s v="Part-Time"/>
    <x v="1"/>
    <x v="2"/>
    <x v="3"/>
    <s v="On beyond process before event."/>
    <s v="Production"/>
    <s v="General - Con"/>
    <d v="1947-03-20T00:00:00"/>
    <n v="78.75"/>
    <x v="2"/>
    <s v="MA"/>
    <s v="Flagger"/>
    <x v="0"/>
    <n v="1775"/>
    <s v="Other"/>
    <s v="Single"/>
    <x v="0"/>
    <n v="3"/>
    <n v="0"/>
  </r>
  <r>
    <n v="1395"/>
    <s v="Jordan"/>
    <s v="Winthrop"/>
    <d v="2021-12-17T00:00:00"/>
    <d v="2021-12-26T00:00:00"/>
    <n v="0"/>
    <s v="Attrition"/>
    <s v="Production Technician II"/>
    <s v="Mr. Kevin Reid"/>
    <s v="jordan.winthrop@bilearner.com"/>
    <s v="SVG"/>
    <s v="Voluntarily Terminated"/>
    <s v="Full-Time"/>
    <x v="1"/>
    <x v="2"/>
    <x v="1"/>
    <s v="Father change close."/>
    <s v="Production"/>
    <s v="General - Con"/>
    <d v="1960-11-14T00:00:00"/>
    <n v="65.099999999999994"/>
    <x v="1"/>
    <s v="MA"/>
    <s v="Laborer"/>
    <x v="1"/>
    <n v="2045"/>
    <s v="Black"/>
    <s v="Divorced"/>
    <x v="0"/>
    <n v="3"/>
    <n v="0"/>
  </r>
  <r>
    <n v="1396"/>
    <s v="Shari"/>
    <s v="Ngodup"/>
    <d v="2019-05-04T00:00:00"/>
    <d v="2021-02-15T00:00:00"/>
    <n v="21"/>
    <s v="Attrition"/>
    <s v="Production Technician I"/>
    <s v="Jorge Taylor"/>
    <s v="shari.ngodup@bilearner.com"/>
    <s v="SVG"/>
    <s v="Active"/>
    <s v="Part-Time"/>
    <x v="2"/>
    <x v="1"/>
    <x v="1"/>
    <s v="Vote look produce consider Mr war."/>
    <s v="Production"/>
    <s v="General - Eng"/>
    <d v="1956-09-07T00:00:00"/>
    <n v="69.286111111111111"/>
    <x v="1"/>
    <s v="MA"/>
    <s v="Engineer"/>
    <x v="0"/>
    <n v="1810"/>
    <s v="Hispanic"/>
    <s v="Married"/>
    <x v="0"/>
    <n v="3"/>
    <n v="0"/>
  </r>
  <r>
    <n v="1397"/>
    <s v="John"/>
    <s v="Kretschmer"/>
    <d v="2018-12-25T00:00:00"/>
    <d v="2019-03-11T00:00:00"/>
    <n v="2"/>
    <s v="Attrition"/>
    <s v="Production Technician I"/>
    <s v="Robert Gonzalez"/>
    <s v="john.kretschmer@bilearner.com"/>
    <s v="MSC"/>
    <s v="Active"/>
    <s v="Contract"/>
    <x v="2"/>
    <x v="2"/>
    <x v="3"/>
    <s v="Science fall always move thank seat huge."/>
    <s v="Production"/>
    <s v="General - Con"/>
    <d v="1981-02-26T00:00:00"/>
    <n v="44.81666666666667"/>
    <x v="3"/>
    <s v="MA"/>
    <s v="Laborer"/>
    <x v="1"/>
    <n v="1801"/>
    <s v="Other"/>
    <s v="Single"/>
    <x v="0"/>
    <n v="3"/>
    <n v="0"/>
  </r>
  <r>
    <n v="1398"/>
    <s v="Debbie"/>
    <s v="Mangal"/>
    <d v="2021-01-03T00:00:00"/>
    <d v="2023-03-08T00:00:00"/>
    <n v="26"/>
    <s v="Attrition"/>
    <s v="Production Technician I"/>
    <s v="Kristin Baird"/>
    <s v="debbie.mangal@bilearner.com"/>
    <s v="PYZ"/>
    <s v="Active"/>
    <s v="Part-Time"/>
    <x v="1"/>
    <x v="1"/>
    <x v="0"/>
    <s v="Mr chair subject then technology."/>
    <s v="Production"/>
    <s v="Splicing"/>
    <d v="1972-12-12T00:00:00"/>
    <n v="53.022222222222226"/>
    <x v="5"/>
    <s v="MA"/>
    <s v="Runner"/>
    <x v="0"/>
    <n v="2451"/>
    <s v="White"/>
    <s v="Single"/>
    <x v="2"/>
    <n v="3"/>
    <n v="0"/>
  </r>
  <r>
    <n v="1400"/>
    <s v="Yen"/>
    <s v="Johnston"/>
    <d v="2018-08-29T00:00:00"/>
    <d v="2023-02-09T00:00:00"/>
    <n v="53"/>
    <s v="Attrition"/>
    <s v="Production Technician II"/>
    <s v="Larry Frost"/>
    <s v="yen.johnston@bilearner.com"/>
    <s v="NEL"/>
    <s v="Active"/>
    <s v="Full-Time"/>
    <x v="0"/>
    <x v="1"/>
    <x v="1"/>
    <s v="Ability bed police onto exactly south."/>
    <s v="Production"/>
    <s v="Field Operations"/>
    <d v="1955-04-03T00:00:00"/>
    <n v="70.713888888888889"/>
    <x v="2"/>
    <s v="MA"/>
    <s v="Laborer"/>
    <x v="0"/>
    <n v="2128"/>
    <s v="White"/>
    <s v="Divorced"/>
    <x v="0"/>
    <n v="3"/>
    <n v="0"/>
  </r>
  <r>
    <n v="1404"/>
    <s v="Ned"/>
    <s v="Miller"/>
    <d v="2018-11-01T00:00:00"/>
    <d v="2021-04-29T00:00:00"/>
    <n v="29"/>
    <s v="Attrition"/>
    <s v="Production Technician II"/>
    <s v="James Guzman"/>
    <s v="ned.miller@bilearner.com"/>
    <s v="BPC"/>
    <s v="Voluntarily Terminated"/>
    <s v="Contract"/>
    <x v="0"/>
    <x v="2"/>
    <x v="0"/>
    <s v="Third cost above management anything."/>
    <s v="Production"/>
    <s v="Finance &amp; Accounting"/>
    <d v="1978-12-06T00:00:00"/>
    <n v="47.038888888888891"/>
    <x v="3"/>
    <s v="MA"/>
    <s v="Manager"/>
    <x v="1"/>
    <n v="2472"/>
    <s v="Hispanic"/>
    <s v="Single"/>
    <x v="0"/>
    <n v="3"/>
    <n v="0"/>
  </r>
  <r>
    <n v="1405"/>
    <s v="Shana"/>
    <s v="Petingill"/>
    <d v="2018-12-08T00:00:00"/>
    <d v="2022-06-11T00:00:00"/>
    <n v="42"/>
    <s v="Attrition"/>
    <s v="Production Technician II"/>
    <s v="Lisa Peters"/>
    <s v="shana.petingill@bilearner.com"/>
    <s v="PL"/>
    <s v="Active"/>
    <s v="Part-Time"/>
    <x v="2"/>
    <x v="0"/>
    <x v="0"/>
    <s v="President TV note reach bad."/>
    <s v="Production"/>
    <s v="Field Operations"/>
    <d v="1977-03-30T00:00:00"/>
    <n v="48.722222222222221"/>
    <x v="3"/>
    <s v="MA"/>
    <s v="Construction Manager"/>
    <x v="0"/>
    <n v="2050"/>
    <s v="Other"/>
    <s v="Single"/>
    <x v="0"/>
    <n v="3"/>
    <n v="0"/>
  </r>
  <r>
    <n v="1409"/>
    <s v="Catherine"/>
    <s v="Ybarra"/>
    <d v="2019-03-11T00:00:00"/>
    <d v="2021-09-06T00:00:00"/>
    <n v="29"/>
    <s v="Attrition"/>
    <s v="Production Technician I"/>
    <s v="Amanda Perez"/>
    <s v="catherine.ybarra@bilearner.com"/>
    <s v="MSC"/>
    <s v="Voluntarily Terminated"/>
    <s v="Full-Time"/>
    <x v="2"/>
    <x v="2"/>
    <x v="2"/>
    <s v="On sport growth now general."/>
    <s v="Production"/>
    <s v="General - Con"/>
    <d v="1981-04-02T00:00:00"/>
    <n v="44.716666666666669"/>
    <x v="3"/>
    <s v="MA"/>
    <s v="Technician"/>
    <x v="0"/>
    <n v="2458"/>
    <s v="Other"/>
    <s v="Widowed"/>
    <x v="0"/>
    <n v="3"/>
    <n v="0"/>
  </r>
  <r>
    <n v="1410"/>
    <s v="Ashanti"/>
    <s v="Price"/>
    <d v="2022-02-25T00:00:00"/>
    <d v="2023-04-28T00:00:00"/>
    <n v="14"/>
    <s v="Attrition"/>
    <s v="Production Technician I"/>
    <s v="Tina Griffin"/>
    <s v="ashanti.price@bilearner.com"/>
    <s v="SVG"/>
    <s v="Active"/>
    <s v="Contract"/>
    <x v="1"/>
    <x v="0"/>
    <x v="1"/>
    <s v="Else behind none grow up significant behavior."/>
    <s v="Production"/>
    <s v="Wireline Construction"/>
    <d v="1945-08-08T00:00:00"/>
    <n v="80.36666666666666"/>
    <x v="0"/>
    <s v="MA"/>
    <s v="Laborer"/>
    <x v="0"/>
    <n v="26720"/>
    <s v="White"/>
    <s v="Widowed"/>
    <x v="0"/>
    <n v="3"/>
    <n v="0"/>
  </r>
  <r>
    <n v="1413"/>
    <s v="Ann"/>
    <s v="Montgomery"/>
    <d v="2019-09-27T00:00:00"/>
    <d v="2023-02-08T00:00:00"/>
    <n v="40"/>
    <s v="Attrition"/>
    <s v="Production Technician I"/>
    <s v="Maria Payne"/>
    <s v="ann.montgomery@bilearner.com"/>
    <s v="TNS"/>
    <s v="Active"/>
    <s v="Part-Time"/>
    <x v="2"/>
    <x v="1"/>
    <x v="2"/>
    <s v="Daughter case most. Even most man even."/>
    <s v="Production"/>
    <s v="Finance &amp; Accounting"/>
    <d v="1943-03-12T00:00:00"/>
    <n v="82.772222222222226"/>
    <x v="0"/>
    <s v="MA"/>
    <s v="Accounting"/>
    <x v="1"/>
    <n v="51599"/>
    <s v="Black"/>
    <s v="Widowed"/>
    <x v="2"/>
    <n v="3"/>
    <n v="0"/>
  </r>
  <r>
    <n v="1414"/>
    <s v="Erin"/>
    <s v="Holder"/>
    <d v="2022-11-15T00:00:00"/>
    <d v="2023-07-26T00:00:00"/>
    <n v="8"/>
    <s v="Attrition"/>
    <s v="Production Technician I"/>
    <s v="Samantha Salas"/>
    <s v="erin.holder@bilearner.com"/>
    <s v="BPC"/>
    <s v="Active"/>
    <s v="Contract"/>
    <x v="1"/>
    <x v="1"/>
    <x v="0"/>
    <s v="Else skin force security brother experience."/>
    <s v="Production"/>
    <s v="Aerial"/>
    <d v="1966-06-03T00:00:00"/>
    <n v="59.547222222222224"/>
    <x v="5"/>
    <s v="MA"/>
    <s v="Labor"/>
    <x v="1"/>
    <n v="95839"/>
    <s v="Asian"/>
    <s v="Married"/>
    <x v="0"/>
    <n v="3"/>
    <n v="0"/>
  </r>
  <r>
    <n v="1421"/>
    <s v="Bennett"/>
    <s v="Bowen"/>
    <d v="2019-10-22T00:00:00"/>
    <d v="2023-07-25T00:00:00"/>
    <n v="45"/>
    <s v="Attrition"/>
    <s v="Production Technician I"/>
    <s v="Michael Reese"/>
    <s v="bennett.bowen@bilearner.com"/>
    <s v="SVG"/>
    <s v="Active"/>
    <s v="Contract"/>
    <x v="1"/>
    <x v="1"/>
    <x v="0"/>
    <s v="Message eat guy pattern score suffer."/>
    <s v="Production"/>
    <s v="General - Con"/>
    <d v="1948-11-30T00:00:00"/>
    <n v="77.055555555555557"/>
    <x v="2"/>
    <s v="MA"/>
    <s v="Administration"/>
    <x v="0"/>
    <n v="24552"/>
    <s v="Other"/>
    <s v="Married"/>
    <x v="0"/>
    <n v="3"/>
    <n v="0"/>
  </r>
  <r>
    <n v="1422"/>
    <s v="Gianna"/>
    <s v="Lopez"/>
    <d v="2019-10-04T00:00:00"/>
    <d v="2020-10-18T00:00:00"/>
    <n v="12"/>
    <s v="Attrition"/>
    <s v="Production Technician I"/>
    <s v="Justin Kent"/>
    <s v="gianna.lopez@bilearner.com"/>
    <s v="TNS"/>
    <s v="Future Start"/>
    <s v="Full-Time"/>
    <x v="0"/>
    <x v="1"/>
    <x v="0"/>
    <s v="Buy ability certain question begin mind."/>
    <s v="Production"/>
    <s v="Technology / It"/>
    <d v="1994-10-02T00:00:00"/>
    <n v="31.216666666666665"/>
    <x v="4"/>
    <s v="MA"/>
    <s v="Technician"/>
    <x v="0"/>
    <n v="6933"/>
    <s v="Hispanic"/>
    <s v="Divorced"/>
    <x v="2"/>
    <n v="3"/>
    <n v="0"/>
  </r>
  <r>
    <n v="1424"/>
    <s v="Aydin"/>
    <s v="Bautista"/>
    <d v="2021-11-17T00:00:00"/>
    <d v="2022-08-03T00:00:00"/>
    <n v="8"/>
    <s v="Attrition"/>
    <s v="Production Technician I"/>
    <s v="Crystal Barnes"/>
    <s v="aydin.bautista@bilearner.com"/>
    <s v="BPC"/>
    <s v="Leave of Absence"/>
    <s v="Full-Time"/>
    <x v="0"/>
    <x v="2"/>
    <x v="3"/>
    <s v="Sound there everybody anything."/>
    <s v="Production"/>
    <s v="General - Con"/>
    <d v="1982-12-08T00:00:00"/>
    <n v="43.033333333333331"/>
    <x v="3"/>
    <s v="MA"/>
    <s v="Laborer"/>
    <x v="0"/>
    <n v="60993"/>
    <s v="Asian"/>
    <s v="Married"/>
    <x v="2"/>
    <n v="3"/>
    <n v="0"/>
  </r>
  <r>
    <n v="1426"/>
    <s v="Milagros"/>
    <s v="Cobb"/>
    <d v="2022-03-08T00:00:00"/>
    <d v="2022-11-12T00:00:00"/>
    <n v="8"/>
    <s v="Attrition"/>
    <s v="Production Technician I"/>
    <s v="Sarah Stevenson"/>
    <s v="milagros.cobb@bilearner.com"/>
    <s v="EW"/>
    <s v="Voluntarily Terminated"/>
    <s v="Full-Time"/>
    <x v="2"/>
    <x v="1"/>
    <x v="2"/>
    <s v="Hold season meeting voice."/>
    <s v="Production"/>
    <s v="General - Con"/>
    <d v="2000-07-19T00:00:00"/>
    <n v="25.419444444444444"/>
    <x v="6"/>
    <s v="MA"/>
    <s v="Technician"/>
    <x v="0"/>
    <n v="11397"/>
    <s v="Hispanic"/>
    <s v="Widowed"/>
    <x v="0"/>
    <n v="3"/>
    <n v="0"/>
  </r>
  <r>
    <n v="1429"/>
    <s v="Deven"/>
    <s v="Vincent"/>
    <d v="2019-11-22T00:00:00"/>
    <d v="2022-03-12T00:00:00"/>
    <n v="27"/>
    <s v="Attrition"/>
    <s v="Production Technician II"/>
    <s v="Lisa Spencer"/>
    <s v="deven.vincent@bilearner.com"/>
    <s v="EW"/>
    <s v="Voluntarily Terminated"/>
    <s v="Contract"/>
    <x v="0"/>
    <x v="0"/>
    <x v="1"/>
    <s v="History avoid music new teach south only require."/>
    <s v="Production"/>
    <s v="Field Operations"/>
    <d v="1944-09-02T00:00:00"/>
    <n v="81.3"/>
    <x v="0"/>
    <s v="MA"/>
    <s v="Technician"/>
    <x v="0"/>
    <n v="6668"/>
    <s v="Hispanic"/>
    <s v="Divorced"/>
    <x v="0"/>
    <n v="3"/>
    <n v="0"/>
  </r>
  <r>
    <n v="1430"/>
    <s v="Evangeline"/>
    <s v="Downs"/>
    <d v="2023-02-13T00:00:00"/>
    <d v="2023-03-03T00:00:00"/>
    <n v="0"/>
    <s v="Attrition"/>
    <s v="Production Technician II"/>
    <s v="Joseph Smith"/>
    <s v="evangeline.downs@bilearner.com"/>
    <s v="MSC"/>
    <s v="Voluntarily Terminated"/>
    <s v="Part-Time"/>
    <x v="2"/>
    <x v="0"/>
    <x v="0"/>
    <s v="Hour range a country focus."/>
    <s v="Production"/>
    <s v="Yard (Material Handling)"/>
    <d v="1959-01-19T00:00:00"/>
    <n v="66.919444444444451"/>
    <x v="1"/>
    <s v="MA"/>
    <s v="Shop"/>
    <x v="0"/>
    <n v="36785"/>
    <s v="Asian"/>
    <s v="Single"/>
    <x v="2"/>
    <n v="3"/>
    <n v="0"/>
  </r>
  <r>
    <n v="1433"/>
    <s v="Alijah"/>
    <s v="Singh"/>
    <d v="2021-04-09T00:00:00"/>
    <d v="2021-11-28T00:00:00"/>
    <n v="7"/>
    <s v="Attrition"/>
    <s v="Production Technician I"/>
    <s v="Brandi Ruiz"/>
    <s v="alijah.singh@bilearner.com"/>
    <s v="SVG"/>
    <s v="Active"/>
    <s v="Part-Time"/>
    <x v="1"/>
    <x v="2"/>
    <x v="3"/>
    <s v="Tree network those success nature control."/>
    <s v="Production"/>
    <s v="General - Con"/>
    <d v="1995-08-25T00:00:00"/>
    <n v="30.319444444444443"/>
    <x v="4"/>
    <s v="MA"/>
    <s v="Clerk"/>
    <x v="0"/>
    <n v="40314"/>
    <s v="White"/>
    <s v="Widowed"/>
    <x v="2"/>
    <n v="3"/>
    <n v="0"/>
  </r>
  <r>
    <n v="1434"/>
    <s v="Ayla"/>
    <s v="Roberts"/>
    <d v="2018-12-30T00:00:00"/>
    <d v="2023-03-30T00:00:00"/>
    <n v="50"/>
    <s v="Attrition"/>
    <s v="Production Technician I"/>
    <s v="Desiree Martinez"/>
    <s v="ayla.roberts@bilearner.com"/>
    <s v="EW"/>
    <s v="Active"/>
    <s v="Part-Time"/>
    <x v="1"/>
    <x v="2"/>
    <x v="3"/>
    <s v="Brother work amount rock newspaper."/>
    <s v="Production"/>
    <s v="Splicing"/>
    <d v="1986-12-28T00:00:00"/>
    <n v="38.977777777777774"/>
    <x v="4"/>
    <s v="MA"/>
    <s v="Splicer"/>
    <x v="0"/>
    <n v="88408"/>
    <s v="White"/>
    <s v="Divorced"/>
    <x v="0"/>
    <n v="3"/>
    <n v="0"/>
  </r>
  <r>
    <n v="1438"/>
    <s v="Lucian"/>
    <s v="Mora"/>
    <d v="2023-03-17T00:00:00"/>
    <d v="2023-03-22T00:00:00"/>
    <n v="0"/>
    <s v="Attrition"/>
    <s v="Production Technician I"/>
    <s v="Brianna Coleman"/>
    <s v="lucian.mora@bilearner.com"/>
    <s v="WBL"/>
    <s v="Active"/>
    <s v="Contract"/>
    <x v="0"/>
    <x v="2"/>
    <x v="3"/>
    <s v="Order risk think. North born would might."/>
    <s v="Production"/>
    <s v="Field Operations"/>
    <d v="1977-12-16T00:00:00"/>
    <n v="48.011111111111113"/>
    <x v="3"/>
    <s v="MA"/>
    <s v="Foreman"/>
    <x v="1"/>
    <n v="51453"/>
    <s v="Asian"/>
    <s v="Married"/>
    <x v="0"/>
    <n v="3"/>
    <n v="0"/>
  </r>
  <r>
    <n v="1439"/>
    <s v="Dangelo"/>
    <s v="Gould"/>
    <d v="2022-07-20T00:00:00"/>
    <d v="2023-04-26T00:00:00"/>
    <n v="9"/>
    <s v="Attrition"/>
    <s v="Production Technician I"/>
    <s v="Daniel Mason"/>
    <s v="dangelo.gould@bilearner.com"/>
    <s v="NEL"/>
    <s v="Active"/>
    <s v="Full-Time"/>
    <x v="2"/>
    <x v="0"/>
    <x v="3"/>
    <s v="Establish go so someone might none stop citizen."/>
    <s v="Production"/>
    <s v="General - Con"/>
    <d v="1988-01-24T00:00:00"/>
    <n v="37.905555555555559"/>
    <x v="4"/>
    <s v="MA"/>
    <s v="Laborer"/>
    <x v="0"/>
    <n v="76246"/>
    <s v="Asian"/>
    <s v="Widowed"/>
    <x v="2"/>
    <n v="3"/>
    <n v="0"/>
  </r>
  <r>
    <n v="1441"/>
    <s v="Miranda"/>
    <s v="Chavez"/>
    <d v="2021-11-26T00:00:00"/>
    <d v="2022-09-23T00:00:00"/>
    <n v="9"/>
    <s v="Attrition"/>
    <s v="Production Technician I"/>
    <s v="Holly Lee"/>
    <s v="miranda.chavez@bilearner.com"/>
    <s v="BPC"/>
    <s v="Active"/>
    <s v="Contract"/>
    <x v="2"/>
    <x v="0"/>
    <x v="3"/>
    <s v="Show home than data her. Act speak also best."/>
    <s v="Production"/>
    <s v="Field Operations"/>
    <d v="1982-03-16T00:00:00"/>
    <n v="43.761111111111113"/>
    <x v="3"/>
    <s v="MA"/>
    <s v="Laborer"/>
    <x v="0"/>
    <n v="69720"/>
    <s v="Hispanic"/>
    <s v="Married"/>
    <x v="2"/>
    <n v="3"/>
    <n v="0"/>
  </r>
  <r>
    <n v="1445"/>
    <s v="Connor"/>
    <s v="Larsen"/>
    <d v="2021-09-05T00:00:00"/>
    <d v="2022-09-29T00:00:00"/>
    <n v="12"/>
    <s v="Attrition"/>
    <s v="Production Technician I"/>
    <s v="Felicia Goodwin"/>
    <s v="connor.larsen@bilearner.com"/>
    <s v="MSC"/>
    <s v="Future Start"/>
    <s v="Part-Time"/>
    <x v="1"/>
    <x v="2"/>
    <x v="3"/>
    <s v="Party make program beat."/>
    <s v="Production"/>
    <s v="Aerial"/>
    <d v="1963-12-16T00:00:00"/>
    <n v="62.011111111111113"/>
    <x v="1"/>
    <s v="MA"/>
    <s v="Labor"/>
    <x v="0"/>
    <n v="89203"/>
    <s v="White"/>
    <s v="Married"/>
    <x v="0"/>
    <n v="3"/>
    <n v="0"/>
  </r>
  <r>
    <n v="1446"/>
    <s v="Harley"/>
    <s v="Mccullough"/>
    <d v="2020-07-21T00:00:00"/>
    <d v="2023-02-28T00:00:00"/>
    <n v="31"/>
    <s v="Attrition"/>
    <s v="Production Technician I"/>
    <s v="Joseph Riley"/>
    <s v="harley.mccullough@bilearner.com"/>
    <s v="TNS"/>
    <s v="Future Start"/>
    <s v="Full-Time"/>
    <x v="0"/>
    <x v="0"/>
    <x v="0"/>
    <s v="Be room ready hotel drug pressure."/>
    <s v="Production"/>
    <s v="Aerial"/>
    <d v="1997-04-10T00:00:00"/>
    <n v="28.694444444444443"/>
    <x v="6"/>
    <s v="MA"/>
    <s v="Driver"/>
    <x v="0"/>
    <n v="68233"/>
    <s v="White"/>
    <s v="Married"/>
    <x v="0"/>
    <n v="3"/>
    <n v="0"/>
  </r>
  <r>
    <n v="1447"/>
    <s v="Lucian"/>
    <s v="Montoya"/>
    <d v="2022-12-12T00:00:00"/>
    <d v="2023-06-26T00:00:00"/>
    <n v="6"/>
    <s v="Attrition"/>
    <s v="Production Technician I"/>
    <s v="Alexis Bell"/>
    <s v="lucian.montoya@bilearner.com"/>
    <s v="PYZ"/>
    <s v="Leave of Absence"/>
    <s v="Full-Time"/>
    <x v="1"/>
    <x v="2"/>
    <x v="1"/>
    <s v="Far special physical including shoulder among."/>
    <s v="Production"/>
    <s v="Field Operations"/>
    <d v="1954-07-14T00:00:00"/>
    <n v="71.433333333333337"/>
    <x v="2"/>
    <s v="MA"/>
    <s v="Supervisor"/>
    <x v="0"/>
    <n v="24188"/>
    <s v="Black"/>
    <s v="Single"/>
    <x v="0"/>
    <n v="3"/>
    <n v="0"/>
  </r>
  <r>
    <n v="1450"/>
    <s v="Raina"/>
    <s v="Vaughan"/>
    <d v="2020-02-07T00:00:00"/>
    <d v="2022-04-20T00:00:00"/>
    <n v="26"/>
    <s v="Attrition"/>
    <s v="Production Technician II"/>
    <s v="Michael Rodriguez"/>
    <s v="raina.vaughan@bilearner.com"/>
    <s v="PYZ"/>
    <s v="Voluntarily Terminated"/>
    <s v="Full-Time"/>
    <x v="1"/>
    <x v="0"/>
    <x v="2"/>
    <s v="Dog hot civil democratic tree public."/>
    <s v="Production"/>
    <s v="Field Operations"/>
    <d v="1958-02-20T00:00:00"/>
    <n v="67.833333333333329"/>
    <x v="1"/>
    <s v="MA"/>
    <s v="Manager"/>
    <x v="1"/>
    <n v="19127"/>
    <s v="White"/>
    <s v="Single"/>
    <x v="2"/>
    <n v="3"/>
    <n v="0"/>
  </r>
  <r>
    <n v="1454"/>
    <s v="Javon"/>
    <s v="Moses"/>
    <d v="2022-12-23T00:00:00"/>
    <d v="2022-12-25T00:00:00"/>
    <n v="0"/>
    <s v="Attrition"/>
    <s v="Production Technician II"/>
    <s v="Ryan Cooke"/>
    <s v="javon.moses@bilearner.com"/>
    <s v="WBL"/>
    <s v="Voluntarily Terminated"/>
    <s v="Full-Time"/>
    <x v="1"/>
    <x v="0"/>
    <x v="3"/>
    <s v="How civil act war dinner even campaign language."/>
    <s v="Production"/>
    <s v="General - Con"/>
    <d v="1977-03-12T00:00:00"/>
    <n v="48.772222222222226"/>
    <x v="3"/>
    <s v="MA"/>
    <s v="Lineman"/>
    <x v="1"/>
    <n v="5270"/>
    <s v="Hispanic"/>
    <s v="Married"/>
    <x v="2"/>
    <n v="3"/>
    <n v="0"/>
  </r>
  <r>
    <n v="1456"/>
    <s v="Kamila"/>
    <s v="Rosales"/>
    <d v="2019-06-25T00:00:00"/>
    <d v="2019-07-09T00:00:00"/>
    <n v="0"/>
    <s v="Attrition"/>
    <s v="Production Technician I"/>
    <s v="Brittany Payne"/>
    <s v="kamila.rosales@bilearner.com"/>
    <s v="PYZ"/>
    <s v="Active"/>
    <s v="Full-Time"/>
    <x v="0"/>
    <x v="1"/>
    <x v="1"/>
    <s v="Amount much food."/>
    <s v="Production"/>
    <s v="Engineers"/>
    <d v="1956-10-08T00:00:00"/>
    <n v="69.2"/>
    <x v="1"/>
    <s v="MA"/>
    <s v="Engineer"/>
    <x v="0"/>
    <n v="55931"/>
    <s v="Hispanic"/>
    <s v="Married"/>
    <x v="0"/>
    <n v="3"/>
    <n v="0"/>
  </r>
  <r>
    <n v="1460"/>
    <s v="Vaughn"/>
    <s v="Kim"/>
    <d v="2021-02-24T00:00:00"/>
    <d v="2022-06-18T00:00:00"/>
    <n v="15"/>
    <s v="Attrition"/>
    <s v="Production Technician I"/>
    <s v="Adam Graves"/>
    <s v="vaughn.kim@bilearner.com"/>
    <s v="BPC"/>
    <s v="Active"/>
    <s v="Full-Time"/>
    <x v="2"/>
    <x v="0"/>
    <x v="2"/>
    <s v="Deal strong chance cold."/>
    <s v="Production"/>
    <s v="Wireline Construction"/>
    <d v="1955-05-29T00:00:00"/>
    <n v="70.558333333333337"/>
    <x v="2"/>
    <s v="MA"/>
    <s v="Foreman"/>
    <x v="1"/>
    <n v="14170"/>
    <s v="Other"/>
    <s v="Divorced"/>
    <x v="0"/>
    <n v="3"/>
    <n v="0"/>
  </r>
  <r>
    <n v="1461"/>
    <s v="Anabel"/>
    <s v="Evans"/>
    <d v="2019-04-12T00:00:00"/>
    <d v="2020-09-28T00:00:00"/>
    <n v="17"/>
    <s v="Attrition"/>
    <s v="Production Technician I"/>
    <s v="Shane Carr"/>
    <s v="anabel.evans@bilearner.com"/>
    <s v="CCDR"/>
    <s v="Active"/>
    <s v="Full-Time"/>
    <x v="1"/>
    <x v="1"/>
    <x v="2"/>
    <s v="Drive feel its former end allow."/>
    <s v="Production"/>
    <s v="Project Management - Con"/>
    <d v="2001-03-03T00:00:00"/>
    <n v="24.797222222222221"/>
    <x v="6"/>
    <s v="MA"/>
    <s v="Technician"/>
    <x v="0"/>
    <n v="82370"/>
    <s v="Asian"/>
    <s v="Widowed"/>
    <x v="0"/>
    <n v="3"/>
    <n v="0"/>
  </r>
  <r>
    <n v="1465"/>
    <s v="Dean"/>
    <s v="Winters"/>
    <d v="2020-12-17T00:00:00"/>
    <d v="2021-11-20T00:00:00"/>
    <n v="11"/>
    <s v="Attrition"/>
    <s v="Production Technician I"/>
    <s v="Tammy Gardner"/>
    <s v="dean.winters@bilearner.com"/>
    <s v="PL"/>
    <s v="Active"/>
    <s v="Part-Time"/>
    <x v="2"/>
    <x v="1"/>
    <x v="2"/>
    <s v="Big evening develop our peace how reality place."/>
    <s v="Production"/>
    <s v="Technology / It"/>
    <d v="1958-06-22T00:00:00"/>
    <n v="67.49444444444444"/>
    <x v="1"/>
    <s v="MA"/>
    <s v="Analyst"/>
    <x v="0"/>
    <n v="7717"/>
    <s v="Other"/>
    <s v="Single"/>
    <x v="0"/>
    <n v="3"/>
    <n v="0"/>
  </r>
  <r>
    <n v="1471"/>
    <s v="Kinley"/>
    <s v="Dean"/>
    <d v="2019-10-16T00:00:00"/>
    <d v="2022-01-12T00:00:00"/>
    <n v="26"/>
    <s v="Attrition"/>
    <s v="Production Technician II"/>
    <s v="Connie Elliott"/>
    <s v="kinley.dean@bilearner.com"/>
    <s v="CCDR"/>
    <s v="Voluntarily Terminated"/>
    <s v="Full-Time"/>
    <x v="0"/>
    <x v="2"/>
    <x v="2"/>
    <s v="Explain happen heavy wall hot year ability."/>
    <s v="Production"/>
    <s v="Field Operations"/>
    <d v="1960-04-09T00:00:00"/>
    <n v="65.697222222222223"/>
    <x v="1"/>
    <s v="MA"/>
    <s v="Lineman"/>
    <x v="1"/>
    <n v="4589"/>
    <s v="White"/>
    <s v="Divorced"/>
    <x v="0"/>
    <n v="3"/>
    <n v="0"/>
  </r>
  <r>
    <n v="1474"/>
    <s v="Alexia"/>
    <s v="Hughes"/>
    <d v="2023-02-01T00:00:00"/>
    <d v="2023-02-03T00:00:00"/>
    <n v="0"/>
    <s v="Attrition"/>
    <s v="Production Technician II"/>
    <s v="Timothy Powell"/>
    <s v="alexia.hughes@bilearner.com"/>
    <s v="MSC"/>
    <s v="Voluntarily Terminated"/>
    <s v="Full-Time"/>
    <x v="1"/>
    <x v="2"/>
    <x v="3"/>
    <s v="Then sing son."/>
    <s v="Production"/>
    <s v="Engineers"/>
    <d v="1942-07-13T00:00:00"/>
    <n v="83.436111111111117"/>
    <x v="0"/>
    <s v="MA"/>
    <s v="Engineer"/>
    <x v="0"/>
    <n v="46511"/>
    <s v="Hispanic"/>
    <s v="Married"/>
    <x v="0"/>
    <n v="3"/>
    <n v="0"/>
  </r>
  <r>
    <n v="1475"/>
    <s v="Miles"/>
    <s v="Gill"/>
    <d v="2023-01-17T00:00:00"/>
    <d v="2023-05-21T00:00:00"/>
    <n v="4"/>
    <s v="Attrition"/>
    <s v="Production Technician II"/>
    <s v="Michelle Webb"/>
    <s v="miles.gill@bilearner.com"/>
    <s v="TNS"/>
    <s v="Active"/>
    <s v="Full-Time"/>
    <x v="2"/>
    <x v="0"/>
    <x v="1"/>
    <s v="Teacher style heart so. Answer Mr that."/>
    <s v="Production"/>
    <s v="Wireline Construction"/>
    <d v="1993-08-19T00:00:00"/>
    <n v="32.336111111111109"/>
    <x v="4"/>
    <s v="MA"/>
    <s v="Laborer"/>
    <x v="1"/>
    <n v="86113"/>
    <s v="Other"/>
    <s v="Married"/>
    <x v="0"/>
    <n v="3"/>
    <n v="0"/>
  </r>
  <r>
    <n v="1476"/>
    <s v="Kaden"/>
    <s v="Woodard"/>
    <d v="2019-12-07T00:00:00"/>
    <d v="2020-09-02T00:00:00"/>
    <n v="8"/>
    <s v="Attrition"/>
    <s v="Production Technician II"/>
    <s v="Jared Walsh"/>
    <s v="kaden.woodard@bilearner.com"/>
    <s v="PYZ"/>
    <s v="Voluntarily Terminated"/>
    <s v="Contract"/>
    <x v="1"/>
    <x v="2"/>
    <x v="3"/>
    <s v="Value health model day production identify."/>
    <s v="Production"/>
    <s v="Field Operations"/>
    <d v="1962-11-07T00:00:00"/>
    <n v="63.119444444444447"/>
    <x v="1"/>
    <s v="MA"/>
    <s v="Foreman"/>
    <x v="1"/>
    <n v="16157"/>
    <s v="Other"/>
    <s v="Divorced"/>
    <x v="3"/>
    <n v="3"/>
    <n v="0"/>
  </r>
  <r>
    <n v="1477"/>
    <s v="Frida"/>
    <s v="Wilkins"/>
    <d v="2018-11-21T00:00:00"/>
    <d v="2022-01-11T00:00:00"/>
    <n v="37"/>
    <s v="Attrition"/>
    <s v="Production Technician I"/>
    <s v="Jennifer Rivera"/>
    <s v="frida.wilkins@bilearner.com"/>
    <s v="CCDR"/>
    <s v="Active"/>
    <s v="Contract"/>
    <x v="0"/>
    <x v="1"/>
    <x v="2"/>
    <s v="Great relate within you. Red bill unit school."/>
    <s v="Production"/>
    <s v="Wireline Construction"/>
    <d v="1963-09-12T00:00:00"/>
    <n v="62.272222222222226"/>
    <x v="1"/>
    <s v="MA"/>
    <s v="Laborer"/>
    <x v="0"/>
    <n v="75398"/>
    <s v="Asian"/>
    <s v="Married"/>
    <x v="0"/>
    <n v="3"/>
    <n v="0"/>
  </r>
  <r>
    <n v="1478"/>
    <s v="Kamron"/>
    <s v="Doyle"/>
    <d v="2021-02-15T00:00:00"/>
    <d v="2023-07-18T00:00:00"/>
    <n v="29"/>
    <s v="Attrition"/>
    <s v="Production Technician I"/>
    <s v="Susan Burns"/>
    <s v="kamron.doyle@bilearner.com"/>
    <s v="SVG"/>
    <s v="Active"/>
    <s v="Part-Time"/>
    <x v="0"/>
    <x v="2"/>
    <x v="3"/>
    <s v="Expert skill prove book wear half though."/>
    <s v="Production"/>
    <s v="Field Operations"/>
    <d v="1953-09-21T00:00:00"/>
    <n v="72.24722222222222"/>
    <x v="2"/>
    <s v="MA"/>
    <s v="Locator"/>
    <x v="0"/>
    <n v="35244"/>
    <s v="Other"/>
    <s v="Divorced"/>
    <x v="0"/>
    <n v="3"/>
    <n v="0"/>
  </r>
  <r>
    <n v="1483"/>
    <s v="Ignacio"/>
    <s v="Wiley"/>
    <d v="2022-08-21T00:00:00"/>
    <d v="2023-01-20T00:00:00"/>
    <n v="4"/>
    <s v="Attrition"/>
    <s v="Production Technician I"/>
    <s v="Jacob Smith"/>
    <s v="ignacio.wiley@bilearner.com"/>
    <s v="WBL"/>
    <s v="Active"/>
    <s v="Full-Time"/>
    <x v="2"/>
    <x v="1"/>
    <x v="2"/>
    <s v="A discussion quite mission."/>
    <s v="Production"/>
    <s v="Shop (Fleet)"/>
    <d v="1961-10-15T00:00:00"/>
    <n v="64.180555555555557"/>
    <x v="1"/>
    <s v="MA"/>
    <s v="Shop"/>
    <x v="0"/>
    <n v="74813"/>
    <s v="Hispanic"/>
    <s v="Single"/>
    <x v="0"/>
    <n v="3"/>
    <n v="0"/>
  </r>
  <r>
    <n v="1485"/>
    <s v="Krystal"/>
    <s v="Atkinson"/>
    <d v="2021-03-05T00:00:00"/>
    <d v="2023-04-02T00:00:00"/>
    <n v="24"/>
    <s v="Attrition"/>
    <s v="Production Technician I"/>
    <s v="Dennis Yates"/>
    <s v="krystal.atkinson@bilearner.com"/>
    <s v="PL"/>
    <s v="Active"/>
    <s v="Contract"/>
    <x v="2"/>
    <x v="2"/>
    <x v="0"/>
    <s v="Top ability sit onto so."/>
    <s v="Production"/>
    <s v="Aerial"/>
    <d v="1971-12-16T00:00:00"/>
    <n v="54.011111111111113"/>
    <x v="5"/>
    <s v="MA"/>
    <s v="Laborer"/>
    <x v="0"/>
    <n v="92712"/>
    <s v="Asian"/>
    <s v="Married"/>
    <x v="0"/>
    <n v="3"/>
    <n v="0"/>
  </r>
  <r>
    <n v="1487"/>
    <s v="Frida"/>
    <s v="Salazar"/>
    <d v="2022-05-08T00:00:00"/>
    <d v="2023-03-27T00:00:00"/>
    <n v="10"/>
    <s v="Attrition"/>
    <s v="Production Technician I"/>
    <s v="Tracy Phillips"/>
    <s v="frida.salazar@bilearner.com"/>
    <s v="CCDR"/>
    <s v="Active"/>
    <s v="Full-Time"/>
    <x v="0"/>
    <x v="2"/>
    <x v="0"/>
    <s v="Once type here really."/>
    <s v="Production"/>
    <s v="General - Con"/>
    <d v="1971-08-28T00:00:00"/>
    <n v="54.31111111111111"/>
    <x v="5"/>
    <s v="MA"/>
    <s v="Operator"/>
    <x v="0"/>
    <n v="31742"/>
    <s v="Asian"/>
    <s v="Widowed"/>
    <x v="1"/>
    <n v="3"/>
    <n v="0"/>
  </r>
  <r>
    <n v="1488"/>
    <s v="Annie"/>
    <s v="Peters"/>
    <d v="2020-08-21T00:00:00"/>
    <d v="2022-05-30T00:00:00"/>
    <n v="21"/>
    <s v="Attrition"/>
    <s v="Production Technician I"/>
    <s v="Barry Martinez"/>
    <s v="annie.peters@bilearner.com"/>
    <s v="SVG"/>
    <s v="Future Start"/>
    <s v="Part-Time"/>
    <x v="2"/>
    <x v="1"/>
    <x v="2"/>
    <s v="Speak others again behavior network quite none."/>
    <s v="Production"/>
    <s v="Engineers"/>
    <d v="1963-02-20T00:00:00"/>
    <n v="62.833333333333336"/>
    <x v="1"/>
    <s v="MA"/>
    <s v="Project Manager"/>
    <x v="0"/>
    <n v="7547"/>
    <s v="Hispanic"/>
    <s v="Single"/>
    <x v="1"/>
    <n v="3"/>
    <n v="0"/>
  </r>
  <r>
    <n v="1494"/>
    <s v="Juliana"/>
    <s v="Schroeder"/>
    <d v="2018-10-13T00:00:00"/>
    <d v="2019-12-04T00:00:00"/>
    <n v="13"/>
    <s v="Attrition"/>
    <s v="Production Technician II"/>
    <s v="Miranda Brown"/>
    <s v="juliana.schroeder@bilearner.com"/>
    <s v="EW"/>
    <s v="Voluntarily Terminated"/>
    <s v="Contract"/>
    <x v="0"/>
    <x v="1"/>
    <x v="2"/>
    <s v="Thing join brother throughout."/>
    <s v="Production"/>
    <s v="Splicing"/>
    <d v="1949-03-12T00:00:00"/>
    <n v="76.772222222222226"/>
    <x v="2"/>
    <s v="MA"/>
    <s v="Coordinator"/>
    <x v="0"/>
    <n v="18325"/>
    <s v="Hispanic"/>
    <s v="Divorced"/>
    <x v="1"/>
    <n v="3"/>
    <n v="0"/>
  </r>
  <r>
    <n v="1496"/>
    <s v="Izabella"/>
    <s v="Barron"/>
    <d v="2019-04-30T00:00:00"/>
    <d v="2020-05-04T00:00:00"/>
    <n v="12"/>
    <s v="Attrition"/>
    <s v="Production Technician II"/>
    <s v="Sarah Fisher"/>
    <s v="izabella.barron@bilearner.com"/>
    <s v="TNS"/>
    <s v="Active"/>
    <s v="Part-Time"/>
    <x v="2"/>
    <x v="1"/>
    <x v="2"/>
    <s v="Positive far win six might."/>
    <s v="Production"/>
    <s v="Splicing"/>
    <d v="1950-10-25T00:00:00"/>
    <n v="75.152777777777771"/>
    <x v="2"/>
    <s v="MA"/>
    <s v="Technician"/>
    <x v="1"/>
    <n v="27412"/>
    <s v="White"/>
    <s v="Widowed"/>
    <x v="1"/>
    <n v="3"/>
    <n v="0"/>
  </r>
  <r>
    <n v="1498"/>
    <s v="Cody"/>
    <s v="Beard"/>
    <d v="2022-08-15T00:00:00"/>
    <d v="2022-08-20T00:00:00"/>
    <n v="0"/>
    <s v="Attrition"/>
    <s v="Production Technician I"/>
    <s v="Crystal Smith"/>
    <s v="cody.beard@bilearner.com"/>
    <s v="BPC"/>
    <s v="Active"/>
    <s v="Full-Time"/>
    <x v="0"/>
    <x v="2"/>
    <x v="2"/>
    <s v="Will raise compare realize evidence most product."/>
    <s v="Production"/>
    <s v="Engineers"/>
    <d v="1944-03-24T00:00:00"/>
    <n v="81.738888888888894"/>
    <x v="0"/>
    <s v="MA"/>
    <s v="Director"/>
    <x v="0"/>
    <n v="43193"/>
    <s v="Black"/>
    <s v="Married"/>
    <x v="0"/>
    <n v="3"/>
    <n v="0"/>
  </r>
  <r>
    <n v="1499"/>
    <s v="Abigayle"/>
    <s v="Mccann"/>
    <d v="2022-02-26T00:00:00"/>
    <d v="2022-10-16T00:00:00"/>
    <n v="7"/>
    <s v="Attrition"/>
    <s v="Production Technician I"/>
    <s v="Lori Lopez DVM"/>
    <s v="abigayle.mccann@bilearner.com"/>
    <s v="CCDR"/>
    <s v="Active"/>
    <s v="Contract"/>
    <x v="2"/>
    <x v="1"/>
    <x v="1"/>
    <s v="Win late significant throughout add."/>
    <s v="Production"/>
    <s v="General - Con"/>
    <d v="1975-04-27T00:00:00"/>
    <n v="50.647222222222226"/>
    <x v="5"/>
    <s v="MA"/>
    <s v="Operator"/>
    <x v="0"/>
    <n v="94816"/>
    <s v="Other"/>
    <s v="Married"/>
    <x v="1"/>
    <n v="3"/>
    <n v="0"/>
  </r>
  <r>
    <n v="1501"/>
    <s v="Jaqueline"/>
    <s v="Gallagher"/>
    <d v="2021-10-24T00:00:00"/>
    <d v="2022-10-03T00:00:00"/>
    <n v="11"/>
    <s v="Attrition"/>
    <s v="Production Technician I"/>
    <s v="Mary Higgins"/>
    <s v="jaqueline.gallagher@bilearner.com"/>
    <s v="EW"/>
    <s v="Active"/>
    <s v="Contract"/>
    <x v="2"/>
    <x v="2"/>
    <x v="2"/>
    <s v="Surface mother in into pick middle too."/>
    <s v="Production"/>
    <s v="Field Operations"/>
    <d v="1999-10-01T00:00:00"/>
    <n v="26.219444444444445"/>
    <x v="6"/>
    <s v="MA"/>
    <s v="Tower Hand"/>
    <x v="1"/>
    <n v="12961"/>
    <s v="Hispanic"/>
    <s v="Widowed"/>
    <x v="1"/>
    <n v="3"/>
    <n v="0"/>
  </r>
  <r>
    <n v="1502"/>
    <s v="Abagail"/>
    <s v="Banks"/>
    <d v="2021-05-10T00:00:00"/>
    <d v="2023-04-10T00:00:00"/>
    <n v="23"/>
    <s v="Attrition"/>
    <s v="Production Technician I"/>
    <s v="Austin Salas"/>
    <s v="abagail.banks@bilearner.com"/>
    <s v="MSC"/>
    <s v="Active"/>
    <s v="Full-Time"/>
    <x v="0"/>
    <x v="1"/>
    <x v="2"/>
    <s v="Subject improve what get care test development."/>
    <s v="Production"/>
    <s v="General - Eng"/>
    <d v="1986-12-15T00:00:00"/>
    <n v="39.013888888888886"/>
    <x v="4"/>
    <s v="MA"/>
    <s v="Administrative"/>
    <x v="1"/>
    <n v="96477"/>
    <s v="White"/>
    <s v="Divorced"/>
    <x v="1"/>
    <n v="3"/>
    <n v="0"/>
  </r>
  <r>
    <n v="1503"/>
    <s v="Nickolas"/>
    <s v="Guzman"/>
    <d v="2021-06-13T00:00:00"/>
    <d v="2021-06-20T00:00:00"/>
    <n v="0"/>
    <s v="Attrition"/>
    <s v="Production Technician I"/>
    <s v="Marissa Clarke"/>
    <s v="nickolas.guzman@bilearner.com"/>
    <s v="TNS"/>
    <s v="Active"/>
    <s v="Contract"/>
    <x v="2"/>
    <x v="2"/>
    <x v="2"/>
    <s v="Remember teacher produce use voice."/>
    <s v="Production"/>
    <s v="General - Sga"/>
    <d v="1985-04-21T00:00:00"/>
    <n v="40.663888888888891"/>
    <x v="3"/>
    <s v="MA"/>
    <s v="Business Development"/>
    <x v="0"/>
    <n v="31097"/>
    <s v="Black"/>
    <s v="Single"/>
    <x v="1"/>
    <n v="3"/>
    <n v="0"/>
  </r>
  <r>
    <n v="1504"/>
    <s v="Guillermo"/>
    <s v="Rose"/>
    <d v="2019-11-04T00:00:00"/>
    <d v="2021-07-28T00:00:00"/>
    <n v="20"/>
    <s v="Attrition"/>
    <s v="Production Technician I"/>
    <s v="Cindy Lopez"/>
    <s v="guillermo.rose@bilearner.com"/>
    <s v="PYZ"/>
    <s v="Active"/>
    <s v="Full-Time"/>
    <x v="1"/>
    <x v="1"/>
    <x v="1"/>
    <s v="Health section option interview."/>
    <s v="Production"/>
    <s v="Engineers"/>
    <d v="1971-08-23T00:00:00"/>
    <n v="54.325000000000003"/>
    <x v="5"/>
    <s v="MA"/>
    <s v="Technician"/>
    <x v="0"/>
    <n v="11962"/>
    <s v="Other"/>
    <s v="Married"/>
    <x v="2"/>
    <n v="3"/>
    <n v="0"/>
  </r>
  <r>
    <n v="1506"/>
    <s v="Hayden"/>
    <s v="Richmond"/>
    <d v="2018-09-05T00:00:00"/>
    <d v="2020-09-08T00:00:00"/>
    <n v="24"/>
    <s v="Attrition"/>
    <s v="Production Technician I"/>
    <s v="Christopher Garcia"/>
    <s v="hayden.richmond@bilearner.com"/>
    <s v="NEL"/>
    <s v="Active"/>
    <s v="Part-Time"/>
    <x v="0"/>
    <x v="2"/>
    <x v="2"/>
    <s v="Likely former outside free short occur."/>
    <s v="Production"/>
    <s v="Engineers"/>
    <d v="1972-06-18T00:00:00"/>
    <n v="53.505555555555553"/>
    <x v="5"/>
    <s v="MA"/>
    <s v="Engineer"/>
    <x v="0"/>
    <n v="25033"/>
    <s v="Hispanic"/>
    <s v="Single"/>
    <x v="0"/>
    <n v="3"/>
    <n v="0"/>
  </r>
  <r>
    <n v="1511"/>
    <s v="Jonathon"/>
    <s v="Thompson"/>
    <d v="2023-06-26T00:00:00"/>
    <d v="2023-07-30T00:00:00"/>
    <n v="1"/>
    <s v="Attrition"/>
    <s v="Production Technician I"/>
    <s v="Melissa Morse"/>
    <s v="jonathon.thompson@bilearner.com"/>
    <s v="EW"/>
    <s v="Future Start"/>
    <s v="Full-Time"/>
    <x v="1"/>
    <x v="1"/>
    <x v="2"/>
    <s v="Spring sell become contain wear against design."/>
    <s v="Production"/>
    <s v="Field Operations"/>
    <d v="1995-07-05T00:00:00"/>
    <n v="30.458333333333332"/>
    <x v="4"/>
    <s v="MA"/>
    <s v="Groundman"/>
    <x v="0"/>
    <n v="47284"/>
    <s v="Hispanic"/>
    <s v="Single"/>
    <x v="1"/>
    <n v="3"/>
    <n v="0"/>
  </r>
  <r>
    <n v="1512"/>
    <s v="Kendal"/>
    <s v="Abbott"/>
    <d v="2019-10-11T00:00:00"/>
    <d v="2021-04-24T00:00:00"/>
    <n v="18"/>
    <s v="Attrition"/>
    <s v="Production Technician I"/>
    <s v="Maria Huber"/>
    <s v="kendal.abbott@bilearner.com"/>
    <s v="MSC"/>
    <s v="Leave of Absence"/>
    <s v="Contract"/>
    <x v="0"/>
    <x v="2"/>
    <x v="0"/>
    <s v="Politics discover throw commercial economic."/>
    <s v="Production"/>
    <s v="Field Operations"/>
    <d v="1982-06-29T00:00:00"/>
    <n v="43.475000000000001"/>
    <x v="3"/>
    <s v="MA"/>
    <s v="Laborer"/>
    <x v="0"/>
    <n v="42058"/>
    <s v="Asian"/>
    <s v="Widowed"/>
    <x v="1"/>
    <n v="3"/>
    <n v="0"/>
  </r>
  <r>
    <n v="1517"/>
    <s v="Leyla"/>
    <s v="Davila"/>
    <d v="2021-12-02T00:00:00"/>
    <d v="2022-04-25T00:00:00"/>
    <n v="4"/>
    <s v="Attrition"/>
    <s v="Production Technician II"/>
    <s v="Deborah Clark"/>
    <s v="leyla.davila@bilearner.com"/>
    <s v="WBL"/>
    <s v="Active"/>
    <s v="Full-Time"/>
    <x v="1"/>
    <x v="2"/>
    <x v="0"/>
    <s v="From through each buy."/>
    <s v="Production"/>
    <s v="Splicing"/>
    <d v="1986-03-05T00:00:00"/>
    <n v="39.791666666666664"/>
    <x v="4"/>
    <s v="MA"/>
    <s v="Splicer"/>
    <x v="1"/>
    <n v="4704"/>
    <s v="White"/>
    <s v="Married"/>
    <x v="1"/>
    <n v="3"/>
    <n v="0"/>
  </r>
  <r>
    <n v="1518"/>
    <s v="Kolten"/>
    <s v="Calhoun"/>
    <d v="2019-03-07T00:00:00"/>
    <d v="2023-03-06T00:00:00"/>
    <n v="48"/>
    <s v="Attrition"/>
    <s v="Production Technician II"/>
    <s v="Tonya Lewis"/>
    <s v="kolten.calhoun@bilearner.com"/>
    <s v="BPC"/>
    <s v="Voluntarily Terminated"/>
    <s v="Full-Time"/>
    <x v="0"/>
    <x v="0"/>
    <x v="2"/>
    <s v="Message senior woman care huge."/>
    <s v="Production"/>
    <s v="Fielders"/>
    <d v="1975-11-26T00:00:00"/>
    <n v="50.06666666666667"/>
    <x v="5"/>
    <s v="MA"/>
    <s v="Engineer"/>
    <x v="1"/>
    <n v="35960"/>
    <s v="White"/>
    <s v="Divorced"/>
    <x v="1"/>
    <n v="3"/>
    <n v="0"/>
  </r>
  <r>
    <n v="1519"/>
    <s v="Camille"/>
    <s v="Livingston"/>
    <d v="2023-05-02T00:00:00"/>
    <d v="2023-07-26T00:00:00"/>
    <n v="2"/>
    <s v="Attrition"/>
    <s v="Production Technician I"/>
    <s v="Albert Wilson"/>
    <s v="camille.livingston@bilearner.com"/>
    <s v="BPC"/>
    <s v="Active"/>
    <s v="Part-Time"/>
    <x v="0"/>
    <x v="1"/>
    <x v="3"/>
    <s v="Behind beautiful station court Mrs."/>
    <s v="Production"/>
    <s v="Project Management - Con"/>
    <d v="1971-04-17T00:00:00"/>
    <n v="54.674999999999997"/>
    <x v="5"/>
    <s v="MA"/>
    <s v="Supervisor"/>
    <x v="0"/>
    <n v="76669"/>
    <s v="Asian"/>
    <s v="Single"/>
    <x v="1"/>
    <n v="3"/>
    <n v="0"/>
  </r>
  <r>
    <n v="1520"/>
    <s v="Lilianna"/>
    <s v="Colon"/>
    <d v="2020-08-24T00:00:00"/>
    <d v="2023-02-26T00:00:00"/>
    <n v="30"/>
    <s v="Attrition"/>
    <s v="Production Technician I"/>
    <s v="Timothy Anthony"/>
    <s v="lilianna.colon@bilearner.com"/>
    <s v="CCDR"/>
    <s v="Active"/>
    <s v="Full-Time"/>
    <x v="2"/>
    <x v="1"/>
    <x v="0"/>
    <s v="Onto fall east employee record."/>
    <s v="Production"/>
    <s v="Sales &amp; Marketing"/>
    <d v="1976-07-04T00:00:00"/>
    <n v="49.461111111111109"/>
    <x v="3"/>
    <s v="MA"/>
    <s v="Vp"/>
    <x v="0"/>
    <n v="34189"/>
    <s v="White"/>
    <s v="Divorced"/>
    <x v="1"/>
    <n v="3"/>
    <n v="0"/>
  </r>
  <r>
    <n v="1521"/>
    <s v="Chaim"/>
    <s v="Patrick"/>
    <d v="2020-12-08T00:00:00"/>
    <d v="2021-09-07T00:00:00"/>
    <n v="8"/>
    <s v="Attrition"/>
    <s v="Production Technician I"/>
    <s v="Jackie Poole"/>
    <s v="chaim.patrick@bilearner.com"/>
    <s v="SVG"/>
    <s v="Active"/>
    <s v="Contract"/>
    <x v="0"/>
    <x v="0"/>
    <x v="3"/>
    <s v="Material agency modern degree general."/>
    <s v="Production"/>
    <s v="Wireline Construction"/>
    <d v="1990-04-15T00:00:00"/>
    <n v="35.680555555555557"/>
    <x v="4"/>
    <s v="MA"/>
    <s v="Groundman"/>
    <x v="1"/>
    <n v="16162"/>
    <s v="Black"/>
    <s v="Single"/>
    <x v="2"/>
    <n v="3"/>
    <n v="0"/>
  </r>
  <r>
    <n v="1523"/>
    <s v="Joel"/>
    <s v="Eaton"/>
    <d v="2020-09-15T00:00:00"/>
    <d v="2023-06-24T00:00:00"/>
    <n v="33"/>
    <s v="Attrition"/>
    <s v="Production Technician I"/>
    <s v="Amber Gutierrez"/>
    <s v="joel.eaton@bilearner.com"/>
    <s v="MSC"/>
    <s v="Active"/>
    <s v="Contract"/>
    <x v="0"/>
    <x v="1"/>
    <x v="0"/>
    <s v="Key because while father."/>
    <s v="Production"/>
    <s v="People Services"/>
    <d v="1971-05-30T00:00:00"/>
    <n v="54.555555555555557"/>
    <x v="5"/>
    <s v="MA"/>
    <s v="Director"/>
    <x v="1"/>
    <n v="18628"/>
    <s v="Other"/>
    <s v="Married"/>
    <x v="1"/>
    <n v="3"/>
    <n v="0"/>
  </r>
  <r>
    <n v="1525"/>
    <s v="Nehemiah"/>
    <s v="Leach"/>
    <d v="2021-11-14T00:00:00"/>
    <d v="2022-10-07T00:00:00"/>
    <n v="10"/>
    <s v="Attrition"/>
    <s v="Production Technician I"/>
    <s v="Ashley Padilla"/>
    <s v="nehemiah.leach@bilearner.com"/>
    <s v="BPC"/>
    <s v="Active"/>
    <s v="Full-Time"/>
    <x v="0"/>
    <x v="0"/>
    <x v="0"/>
    <s v="System less wrong."/>
    <s v="Production"/>
    <s v="General - Con"/>
    <d v="1947-04-14T00:00:00"/>
    <n v="78.683333333333337"/>
    <x v="2"/>
    <s v="MA"/>
    <s v="Laborer"/>
    <x v="0"/>
    <n v="42288"/>
    <s v="Asian"/>
    <s v="Widowed"/>
    <x v="2"/>
    <n v="3"/>
    <n v="0"/>
  </r>
  <r>
    <n v="1527"/>
    <s v="Tristen"/>
    <s v="Reed"/>
    <d v="2022-06-05T00:00:00"/>
    <d v="2022-08-26T00:00:00"/>
    <n v="2"/>
    <s v="Attrition"/>
    <s v="Production Technician I"/>
    <s v="Timothy Robbins"/>
    <s v="tristen.reed@bilearner.com"/>
    <s v="EW"/>
    <s v="Active"/>
    <s v="Part-Time"/>
    <x v="2"/>
    <x v="1"/>
    <x v="3"/>
    <s v="Career unit oil always without bag its."/>
    <s v="Production"/>
    <s v="Engineers"/>
    <d v="1980-03-13T00:00:00"/>
    <n v="45.769444444444446"/>
    <x v="3"/>
    <s v="MA"/>
    <s v="Engineer"/>
    <x v="0"/>
    <n v="39855"/>
    <s v="Asian"/>
    <s v="Widowed"/>
    <x v="1"/>
    <n v="3"/>
    <n v="0"/>
  </r>
  <r>
    <n v="1531"/>
    <s v="Tiana"/>
    <s v="Perry"/>
    <d v="2023-03-11T00:00:00"/>
    <d v="2023-04-09T00:00:00"/>
    <n v="0"/>
    <s v="Attrition"/>
    <s v="Production Technician I"/>
    <s v="Paula Flynn"/>
    <s v="tiana.perry@bilearner.com"/>
    <s v="PYZ"/>
    <s v="Future Start"/>
    <s v="Part-Time"/>
    <x v="2"/>
    <x v="1"/>
    <x v="3"/>
    <s v="Authority PM house child cost risk."/>
    <s v="Production"/>
    <s v="Aerial"/>
    <d v="1985-09-05T00:00:00"/>
    <n v="40.291666666666664"/>
    <x v="3"/>
    <s v="MA"/>
    <s v="Lineman"/>
    <x v="0"/>
    <n v="2315"/>
    <s v="Asian"/>
    <s v="Widowed"/>
    <x v="1"/>
    <n v="3"/>
    <n v="0"/>
  </r>
  <r>
    <n v="1532"/>
    <s v="Rene"/>
    <s v="Pena"/>
    <d v="2019-11-22T00:00:00"/>
    <d v="2020-02-18T00:00:00"/>
    <n v="2"/>
    <s v="Attrition"/>
    <s v="Production Technician I"/>
    <s v="Kendra Huerta"/>
    <s v="rene.pena@bilearner.com"/>
    <s v="SVG"/>
    <s v="Leave of Absence"/>
    <s v="Part-Time"/>
    <x v="0"/>
    <x v="1"/>
    <x v="2"/>
    <s v="Most receive serve way recent up with."/>
    <s v="Production"/>
    <s v="General - Con"/>
    <d v="1944-03-10T00:00:00"/>
    <n v="81.777777777777771"/>
    <x v="0"/>
    <s v="MA"/>
    <s v="Technician"/>
    <x v="0"/>
    <n v="74746"/>
    <s v="Asian"/>
    <s v="Divorced"/>
    <x v="1"/>
    <n v="3"/>
    <n v="0"/>
  </r>
  <r>
    <n v="1533"/>
    <s v="Angelo"/>
    <s v="Fox"/>
    <d v="2021-03-13T00:00:00"/>
    <d v="2021-11-19T00:00:00"/>
    <n v="8"/>
    <s v="Attrition"/>
    <s v="Production Technician I"/>
    <s v="Larry Miller"/>
    <s v="angelo.fox@bilearner.com"/>
    <s v="TNS"/>
    <s v="Leave of Absence"/>
    <s v="Contract"/>
    <x v="1"/>
    <x v="1"/>
    <x v="1"/>
    <s v="Civil scientist green table."/>
    <s v="Production"/>
    <s v="Aerial"/>
    <d v="1990-08-21T00:00:00"/>
    <n v="35.330555555555556"/>
    <x v="4"/>
    <s v="MA"/>
    <s v="Technician"/>
    <x v="0"/>
    <n v="20157"/>
    <s v="Black"/>
    <s v="Widowed"/>
    <x v="1"/>
    <n v="3"/>
    <n v="0"/>
  </r>
  <r>
    <n v="1539"/>
    <s v="Aimee"/>
    <s v="Santana"/>
    <d v="2020-12-28T00:00:00"/>
    <d v="2021-10-01T00:00:00"/>
    <n v="9"/>
    <s v="Attrition"/>
    <s v="Production Technician II"/>
    <s v="Luke Bright"/>
    <s v="aimee.santana@bilearner.com"/>
    <s v="PYZ"/>
    <s v="Voluntarily Terminated"/>
    <s v="Part-Time"/>
    <x v="2"/>
    <x v="1"/>
    <x v="3"/>
    <s v="Treatment become trade enough improve."/>
    <s v="Production"/>
    <s v="Project Management - Con"/>
    <d v="1961-03-02T00:00:00"/>
    <n v="64.8"/>
    <x v="1"/>
    <s v="MA"/>
    <s v="Laborer"/>
    <x v="1"/>
    <n v="79458"/>
    <s v="Hispanic"/>
    <s v="Widowed"/>
    <x v="1"/>
    <n v="3"/>
    <n v="0"/>
  </r>
  <r>
    <n v="1543"/>
    <s v="Valery"/>
    <s v="Holder"/>
    <d v="2019-07-11T00:00:00"/>
    <d v="2021-05-04T00:00:00"/>
    <n v="21"/>
    <s v="Attrition"/>
    <s v="Production Technician I"/>
    <s v="Crystal Nelson"/>
    <s v="valery.holder@bilearner.com"/>
    <s v="EW"/>
    <s v="Active"/>
    <s v="Part-Time"/>
    <x v="2"/>
    <x v="2"/>
    <x v="0"/>
    <s v="Daughter know consider."/>
    <s v="Production"/>
    <s v="Field Operations"/>
    <d v="1961-07-16T00:00:00"/>
    <n v="64.427777777777777"/>
    <x v="1"/>
    <s v="MA"/>
    <s v="Laborer"/>
    <x v="1"/>
    <n v="43421"/>
    <s v="Black"/>
    <s v="Married"/>
    <x v="1"/>
    <n v="3"/>
    <n v="0"/>
  </r>
  <r>
    <n v="1544"/>
    <s v="Skye"/>
    <s v="Cochran"/>
    <d v="2020-08-09T00:00:00"/>
    <d v="2022-11-06T00:00:00"/>
    <n v="26"/>
    <s v="Attrition"/>
    <s v="Production Technician I"/>
    <s v="Jenna Martin"/>
    <s v="skye.cochran@bilearner.com"/>
    <s v="MSC"/>
    <s v="Active"/>
    <s v="Part-Time"/>
    <x v="1"/>
    <x v="0"/>
    <x v="2"/>
    <s v="Night office challenge several many."/>
    <s v="Production"/>
    <s v="General - Eng"/>
    <d v="1994-05-18T00:00:00"/>
    <n v="31.588888888888889"/>
    <x v="4"/>
    <s v="MA"/>
    <s v="Technician"/>
    <x v="0"/>
    <n v="53393"/>
    <s v="Other"/>
    <s v="Married"/>
    <x v="1"/>
    <n v="3"/>
    <n v="0"/>
  </r>
  <r>
    <n v="1546"/>
    <s v="Madden"/>
    <s v="Lam"/>
    <d v="2020-01-21T00:00:00"/>
    <d v="2021-05-19T00:00:00"/>
    <n v="15"/>
    <s v="Attrition"/>
    <s v="Production Technician I"/>
    <s v="Michelle Miller"/>
    <s v="madden.lam@bilearner.com"/>
    <s v="PYZ"/>
    <s v="Active"/>
    <s v="Part-Time"/>
    <x v="0"/>
    <x v="2"/>
    <x v="3"/>
    <s v="Week force explain of determine consumer."/>
    <s v="Production"/>
    <s v="Splicing"/>
    <d v="1952-08-13T00:00:00"/>
    <n v="73.352777777777774"/>
    <x v="2"/>
    <s v="MA"/>
    <s v="Construction Manager"/>
    <x v="0"/>
    <n v="61239"/>
    <s v="Hispanic"/>
    <s v="Widowed"/>
    <x v="1"/>
    <n v="3"/>
    <n v="0"/>
  </r>
  <r>
    <n v="1547"/>
    <s v="Nicole"/>
    <s v="Stone"/>
    <d v="2022-02-17T00:00:00"/>
    <d v="2023-02-14T00:00:00"/>
    <n v="11"/>
    <s v="Attrition"/>
    <s v="Production Technician I"/>
    <s v="Charles Massey"/>
    <s v="nicole.stone@bilearner.com"/>
    <s v="WBL"/>
    <s v="Active"/>
    <s v="Contract"/>
    <x v="0"/>
    <x v="0"/>
    <x v="2"/>
    <s v="Have event interest simply million onto."/>
    <s v="Production"/>
    <s v="Technology / It"/>
    <d v="1993-12-25T00:00:00"/>
    <n v="31.986111111111111"/>
    <x v="4"/>
    <s v="MA"/>
    <s v="Intern"/>
    <x v="0"/>
    <n v="31989"/>
    <s v="Hispanic"/>
    <s v="Widowed"/>
    <x v="1"/>
    <n v="3"/>
    <n v="0"/>
  </r>
  <r>
    <n v="1550"/>
    <s v="Kyle"/>
    <s v="Peck"/>
    <d v="2018-09-19T00:00:00"/>
    <d v="2020-08-12T00:00:00"/>
    <n v="22"/>
    <s v="Attrition"/>
    <s v="Production Technician I"/>
    <s v="David Bullock"/>
    <s v="kyle.peck@bilearner.com"/>
    <s v="BPC"/>
    <s v="Active"/>
    <s v="Full-Time"/>
    <x v="2"/>
    <x v="0"/>
    <x v="2"/>
    <s v="Name maybe wear yet."/>
    <s v="Production"/>
    <s v="Field Operations"/>
    <d v="1961-08-15T00:00:00"/>
    <n v="64.347222222222229"/>
    <x v="1"/>
    <s v="MA"/>
    <s v="Technician"/>
    <x v="0"/>
    <n v="92807"/>
    <s v="Black"/>
    <s v="Widowed"/>
    <x v="1"/>
    <n v="3"/>
    <n v="0"/>
  </r>
  <r>
    <n v="1551"/>
    <s v="Zaniyah"/>
    <s v="Roman"/>
    <d v="2021-06-01T00:00:00"/>
    <d v="2023-06-19T00:00:00"/>
    <n v="24"/>
    <s v="Attrition"/>
    <s v="Production Technician I"/>
    <s v="Matthew Mcdaniel"/>
    <s v="zaniyah.roman@bilearner.com"/>
    <s v="CCDR"/>
    <s v="Future Start"/>
    <s v="Contract"/>
    <x v="0"/>
    <x v="1"/>
    <x v="1"/>
    <s v="Product high partner area piece."/>
    <s v="Production"/>
    <s v="Engineers"/>
    <d v="1976-09-16T00:00:00"/>
    <n v="49.261111111111113"/>
    <x v="3"/>
    <s v="MA"/>
    <s v="Project Manager"/>
    <x v="0"/>
    <n v="5288"/>
    <s v="Black"/>
    <s v="Divorced"/>
    <x v="1"/>
    <n v="3"/>
    <n v="0"/>
  </r>
  <r>
    <n v="1552"/>
    <s v="Katie"/>
    <s v="Gutierrez"/>
    <d v="2023-07-05T00:00:00"/>
    <d v="2023-07-11T00:00:00"/>
    <n v="0"/>
    <s v="Attrition"/>
    <s v="Production Technician I"/>
    <s v="Cory Edwards"/>
    <s v="katie.gutierrez@bilearner.com"/>
    <s v="SVG"/>
    <s v="Future Start"/>
    <s v="Part-Time"/>
    <x v="1"/>
    <x v="2"/>
    <x v="3"/>
    <s v="Loss beyond low begin end husband."/>
    <s v="Production"/>
    <s v="Wireline Construction"/>
    <d v="1953-04-03T00:00:00"/>
    <n v="72.713888888888889"/>
    <x v="2"/>
    <s v="MA"/>
    <s v="Laborer"/>
    <x v="0"/>
    <n v="66412"/>
    <s v="Asian"/>
    <s v="Widowed"/>
    <x v="1"/>
    <n v="3"/>
    <n v="0"/>
  </r>
  <r>
    <n v="1554"/>
    <s v="Zackery"/>
    <s v="Sutton"/>
    <d v="2021-07-06T00:00:00"/>
    <d v="2022-09-15T00:00:00"/>
    <n v="14"/>
    <s v="Attrition"/>
    <s v="Production Technician I"/>
    <s v="Dustin Alvarado"/>
    <s v="zackery.sutton@bilearner.com"/>
    <s v="MSC"/>
    <s v="Leave of Absence"/>
    <s v="Full-Time"/>
    <x v="0"/>
    <x v="2"/>
    <x v="3"/>
    <s v="However many movie effort."/>
    <s v="Production"/>
    <s v="Technology / It"/>
    <d v="1951-07-13T00:00:00"/>
    <n v="74.436111111111117"/>
    <x v="2"/>
    <s v="MA"/>
    <s v="Project Manager"/>
    <x v="1"/>
    <n v="73854"/>
    <s v="White"/>
    <s v="Widowed"/>
    <x v="1"/>
    <n v="3"/>
    <n v="0"/>
  </r>
  <r>
    <n v="1557"/>
    <s v="Titus"/>
    <s v="Day"/>
    <d v="2018-12-12T00:00:00"/>
    <d v="2020-12-24T00:00:00"/>
    <n v="24"/>
    <s v="Attrition"/>
    <s v="Production Technician II"/>
    <s v="Melissa Rodriguez"/>
    <s v="titus.day@bilearner.com"/>
    <s v="SVG"/>
    <s v="Voluntarily Terminated"/>
    <s v="Part-Time"/>
    <x v="0"/>
    <x v="0"/>
    <x v="3"/>
    <s v="Else student few send bag threat."/>
    <s v="Production"/>
    <s v="Project Management - Con"/>
    <d v="1991-06-16T00:00:00"/>
    <n v="34.511111111111113"/>
    <x v="4"/>
    <s v="MA"/>
    <s v="Project Manager"/>
    <x v="1"/>
    <n v="25683"/>
    <s v="Hispanic"/>
    <s v="Divorced"/>
    <x v="1"/>
    <n v="3"/>
    <n v="0"/>
  </r>
  <r>
    <n v="1559"/>
    <s v="Braden"/>
    <s v="Ballard"/>
    <d v="2022-04-22T00:00:00"/>
    <d v="2022-08-29T00:00:00"/>
    <n v="4"/>
    <s v="Attrition"/>
    <s v="Production Technician II"/>
    <s v="Jodi Scott"/>
    <s v="braden.ballard@bilearner.com"/>
    <s v="WBL"/>
    <s v="Voluntarily Terminated"/>
    <s v="Full-Time"/>
    <x v="0"/>
    <x v="1"/>
    <x v="0"/>
    <s v="Account national draw skin dream here how mind."/>
    <s v="Production"/>
    <s v="Project Management - Con"/>
    <d v="1965-12-02T00:00:00"/>
    <n v="60.05"/>
    <x v="1"/>
    <s v="MA"/>
    <s v="Coordinator"/>
    <x v="1"/>
    <n v="32042"/>
    <s v="Other"/>
    <s v="Divorced"/>
    <x v="1"/>
    <n v="3"/>
    <n v="0"/>
  </r>
  <r>
    <n v="1560"/>
    <s v="Aron"/>
    <s v="Graham"/>
    <d v="2021-12-20T00:00:00"/>
    <d v="2022-12-02T00:00:00"/>
    <n v="11"/>
    <s v="Attrition"/>
    <s v="Production Technician II"/>
    <s v="Tyler Jackson"/>
    <s v="aron.graham@bilearner.com"/>
    <s v="PYZ"/>
    <s v="Voluntarily Terminated"/>
    <s v="Full-Time"/>
    <x v="2"/>
    <x v="1"/>
    <x v="2"/>
    <s v="Sea people east bar indicate garden along."/>
    <s v="Production"/>
    <s v="General - Con"/>
    <d v="1947-09-08T00:00:00"/>
    <n v="78.283333333333331"/>
    <x v="2"/>
    <s v="MA"/>
    <s v="Model Assistant"/>
    <x v="1"/>
    <n v="52047"/>
    <s v="Other"/>
    <s v="Divorced"/>
    <x v="1"/>
    <n v="3"/>
    <n v="0"/>
  </r>
  <r>
    <n v="1562"/>
    <s v="Kailee"/>
    <s v="Harmon"/>
    <d v="2020-09-29T00:00:00"/>
    <d v="2021-10-19T00:00:00"/>
    <n v="12"/>
    <s v="Attrition"/>
    <s v="Production Technician I"/>
    <s v="Thomas Garner"/>
    <s v="kailee.harmon@bilearner.com"/>
    <s v="BPC"/>
    <s v="Active"/>
    <s v="Full-Time"/>
    <x v="0"/>
    <x v="0"/>
    <x v="0"/>
    <s v="Firm music future may most."/>
    <s v="Production"/>
    <s v="General - Sga"/>
    <d v="1944-03-09T00:00:00"/>
    <n v="81.780555555555551"/>
    <x v="0"/>
    <s v="MA"/>
    <s v="Administrator"/>
    <x v="0"/>
    <n v="3211"/>
    <s v="Black"/>
    <s v="Single"/>
    <x v="1"/>
    <n v="3"/>
    <n v="0"/>
  </r>
  <r>
    <n v="1563"/>
    <s v="Alice"/>
    <s v="Kaufman"/>
    <d v="2022-09-10T00:00:00"/>
    <d v="2023-02-09T00:00:00"/>
    <n v="4"/>
    <s v="Attrition"/>
    <s v="Production Technician I"/>
    <s v="Anne Weaver"/>
    <s v="alice.kaufman@bilearner.com"/>
    <s v="CCDR"/>
    <s v="Active"/>
    <s v="Contract"/>
    <x v="1"/>
    <x v="0"/>
    <x v="1"/>
    <s v="Dinner level write land effort."/>
    <s v="Production"/>
    <s v="Field Operations"/>
    <d v="1960-11-26T00:00:00"/>
    <n v="65.066666666666663"/>
    <x v="1"/>
    <s v="MA"/>
    <s v="Engineer"/>
    <x v="0"/>
    <n v="5789"/>
    <s v="Black"/>
    <s v="Widowed"/>
    <x v="1"/>
    <n v="3"/>
    <n v="0"/>
  </r>
  <r>
    <n v="1564"/>
    <s v="Cesar"/>
    <s v="House"/>
    <d v="2023-03-11T00:00:00"/>
    <d v="2023-06-03T00:00:00"/>
    <n v="2"/>
    <s v="Attrition"/>
    <s v="Production Technician I"/>
    <s v="Todd Cooper"/>
    <s v="cesar.house@bilearner.com"/>
    <s v="SVG"/>
    <s v="Active"/>
    <s v="Contract"/>
    <x v="2"/>
    <x v="1"/>
    <x v="1"/>
    <s v="Cell indicate keep thus."/>
    <s v="Production"/>
    <s v="General - Con"/>
    <d v="1991-03-04T00:00:00"/>
    <n v="34.794444444444444"/>
    <x v="4"/>
    <s v="MA"/>
    <s v="Technician"/>
    <x v="1"/>
    <n v="14685"/>
    <s v="Other"/>
    <s v="Widowed"/>
    <x v="0"/>
    <n v="3"/>
    <n v="0"/>
  </r>
  <r>
    <n v="1565"/>
    <s v="Guillermo"/>
    <s v="Lynn"/>
    <d v="2022-04-28T00:00:00"/>
    <d v="2023-03-12T00:00:00"/>
    <n v="10"/>
    <s v="Attrition"/>
    <s v="Production Technician I"/>
    <s v="Kathryn Drake"/>
    <s v="guillermo.lynn@bilearner.com"/>
    <s v="EW"/>
    <s v="Active"/>
    <s v="Full-Time"/>
    <x v="1"/>
    <x v="1"/>
    <x v="3"/>
    <s v="Research if officer land."/>
    <s v="Production"/>
    <s v="Field Operations"/>
    <d v="1960-09-23T00:00:00"/>
    <n v="65.24166666666666"/>
    <x v="1"/>
    <s v="MA"/>
    <s v="Foreman"/>
    <x v="1"/>
    <n v="6954"/>
    <s v="Asian"/>
    <s v="Widowed"/>
    <x v="1"/>
    <n v="3"/>
    <n v="0"/>
  </r>
  <r>
    <n v="1566"/>
    <s v="Myles"/>
    <s v="Hart"/>
    <d v="2022-03-20T00:00:00"/>
    <d v="2023-06-18T00:00:00"/>
    <n v="14"/>
    <s v="Attrition"/>
    <s v="Production Technician I"/>
    <s v="April Mcdonald"/>
    <s v="myles.hart@bilearner.com"/>
    <s v="MSC"/>
    <s v="Active"/>
    <s v="Full-Time"/>
    <x v="0"/>
    <x v="0"/>
    <x v="2"/>
    <s v="Ball social thought so probably get."/>
    <s v="Production"/>
    <s v="Yard (Material Handling)"/>
    <d v="1962-12-24T00:00:00"/>
    <n v="62.988888888888887"/>
    <x v="1"/>
    <s v="MA"/>
    <s v="Technician"/>
    <x v="0"/>
    <n v="69989"/>
    <s v="Hispanic"/>
    <s v="Divorced"/>
    <x v="0"/>
    <n v="3"/>
    <n v="0"/>
  </r>
  <r>
    <n v="1567"/>
    <s v="Deborah"/>
    <s v="Kline"/>
    <d v="2022-03-04T00:00:00"/>
    <d v="2022-07-29T00:00:00"/>
    <n v="4"/>
    <s v="Attrition"/>
    <s v="Production Technician I"/>
    <s v="Taylor Harris"/>
    <s v="deborah.kline@bilearner.com"/>
    <s v="TNS"/>
    <s v="Active"/>
    <s v="Contract"/>
    <x v="1"/>
    <x v="2"/>
    <x v="0"/>
    <s v="Administration away choose."/>
    <s v="Production"/>
    <s v="Field Operations"/>
    <d v="1978-11-29T00:00:00"/>
    <n v="47.05833333333333"/>
    <x v="3"/>
    <s v="MA"/>
    <s v="Manager"/>
    <x v="0"/>
    <n v="19999"/>
    <s v="Asian"/>
    <s v="Single"/>
    <x v="1"/>
    <n v="3"/>
    <n v="0"/>
  </r>
  <r>
    <n v="1570"/>
    <s v="Mariana"/>
    <s v="Copeland"/>
    <d v="2022-11-23T00:00:00"/>
    <d v="2023-05-26T00:00:00"/>
    <n v="6"/>
    <s v="Attrition"/>
    <s v="Production Technician I"/>
    <s v="Debra Freeman"/>
    <s v="mariana.copeland@bilearner.com"/>
    <s v="NEL"/>
    <s v="Active"/>
    <s v="Contract"/>
    <x v="1"/>
    <x v="2"/>
    <x v="2"/>
    <s v="Perhaps market reduce. Type find close."/>
    <s v="Production"/>
    <s v="General - Con"/>
    <d v="1992-01-01T00:00:00"/>
    <n v="33.969444444444441"/>
    <x v="4"/>
    <s v="MA"/>
    <s v="Laborer"/>
    <x v="1"/>
    <n v="79576"/>
    <s v="Asian"/>
    <s v="Single"/>
    <x v="1"/>
    <n v="3"/>
    <n v="0"/>
  </r>
  <r>
    <n v="1572"/>
    <s v="Chance"/>
    <s v="Warner"/>
    <d v="2021-09-28T00:00:00"/>
    <d v="2022-10-09T00:00:00"/>
    <n v="12"/>
    <s v="Attrition"/>
    <s v="Production Technician I"/>
    <s v="Julie Porter"/>
    <s v="chance.warner@bilearner.com"/>
    <s v="BPC"/>
    <s v="Active"/>
    <s v="Part-Time"/>
    <x v="1"/>
    <x v="2"/>
    <x v="1"/>
    <s v="Simple over long."/>
    <s v="Production"/>
    <s v="Fielders"/>
    <d v="1951-04-08T00:00:00"/>
    <n v="74.7"/>
    <x v="2"/>
    <s v="MA"/>
    <s v="Engineer"/>
    <x v="0"/>
    <n v="18550"/>
    <s v="Black"/>
    <s v="Married"/>
    <x v="1"/>
    <n v="3"/>
    <n v="0"/>
  </r>
  <r>
    <n v="1574"/>
    <s v="Diego"/>
    <s v="Hays"/>
    <d v="2023-07-03T00:00:00"/>
    <d v="2023-07-19T00:00:00"/>
    <n v="0"/>
    <s v="Attrition"/>
    <s v="Production Technician I"/>
    <s v="Stacy Hall"/>
    <s v="diego.hays@bilearner.com"/>
    <s v="SVG"/>
    <s v="Future Start"/>
    <s v="Full-Time"/>
    <x v="1"/>
    <x v="0"/>
    <x v="3"/>
    <s v="Think consider reach enjoy deep son good."/>
    <s v="Production"/>
    <s v="General - Con"/>
    <d v="1989-11-23T00:00:00"/>
    <n v="36.075000000000003"/>
    <x v="4"/>
    <s v="MA"/>
    <s v="Foreman"/>
    <x v="0"/>
    <n v="17356"/>
    <s v="Hispanic"/>
    <s v="Widowed"/>
    <x v="1"/>
    <n v="3"/>
    <n v="0"/>
  </r>
  <r>
    <n v="1575"/>
    <s v="Gabriel"/>
    <s v="Adams"/>
    <d v="2019-08-11T00:00:00"/>
    <d v="2021-07-10T00:00:00"/>
    <n v="22"/>
    <s v="Attrition"/>
    <s v="Production Technician I"/>
    <s v="Amanda Patterson"/>
    <s v="gabriel.adams@bilearner.com"/>
    <s v="EW"/>
    <s v="Leave of Absence"/>
    <s v="Contract"/>
    <x v="2"/>
    <x v="0"/>
    <x v="0"/>
    <s v="Wonder worry life stand."/>
    <s v="Production"/>
    <s v="Field Operations"/>
    <d v="1942-07-19T00:00:00"/>
    <n v="83.419444444444451"/>
    <x v="0"/>
    <s v="MA"/>
    <s v="Laborer"/>
    <x v="0"/>
    <n v="82586"/>
    <s v="Asian"/>
    <s v="Single"/>
    <x v="1"/>
    <n v="3"/>
    <n v="0"/>
  </r>
  <r>
    <n v="1576"/>
    <s v="Rohan"/>
    <s v="Mcdowell"/>
    <d v="2019-11-11T00:00:00"/>
    <d v="2020-09-29T00:00:00"/>
    <n v="10"/>
    <s v="Attrition"/>
    <s v="Production Technician I"/>
    <s v="Bill Horn"/>
    <s v="rohan.mcdowell@bilearner.com"/>
    <s v="MSC"/>
    <s v="Voluntarily Terminated"/>
    <s v="Full-Time"/>
    <x v="1"/>
    <x v="1"/>
    <x v="1"/>
    <s v="Card subject carry gas picture."/>
    <s v="Production"/>
    <s v="Aerial"/>
    <d v="1945-09-20T00:00:00"/>
    <n v="80.25"/>
    <x v="0"/>
    <s v="MA"/>
    <s v="Lineman"/>
    <x v="1"/>
    <n v="74406"/>
    <s v="Black"/>
    <s v="Married"/>
    <x v="2"/>
    <n v="3"/>
    <n v="0"/>
  </r>
  <r>
    <n v="1578"/>
    <s v="Lilliana"/>
    <s v="Randolph"/>
    <d v="2021-05-06T00:00:00"/>
    <d v="2023-04-08T00:00:00"/>
    <n v="23"/>
    <s v="Attrition"/>
    <s v="Production Technician II"/>
    <s v="Robin Valdez"/>
    <s v="lilliana.randolph@bilearner.com"/>
    <s v="PYZ"/>
    <s v="Voluntarily Terminated"/>
    <s v="Part-Time"/>
    <x v="0"/>
    <x v="2"/>
    <x v="2"/>
    <s v="Guy act during two. Film suggest either."/>
    <s v="Production"/>
    <s v="Field Operations"/>
    <d v="1980-08-20T00:00:00"/>
    <n v="45.333333333333336"/>
    <x v="3"/>
    <s v="MA"/>
    <s v="Tower Hand"/>
    <x v="1"/>
    <n v="71705"/>
    <s v="Hispanic"/>
    <s v="Married"/>
    <x v="2"/>
    <n v="3"/>
    <n v="0"/>
  </r>
  <r>
    <n v="1581"/>
    <s v="Gerardo"/>
    <s v="Sampson"/>
    <d v="2022-08-05T00:00:00"/>
    <d v="2023-01-30T00:00:00"/>
    <n v="5"/>
    <s v="Attrition"/>
    <s v="Production Technician II"/>
    <s v="Alicia Orr"/>
    <s v="gerardo.sampson@bilearner.com"/>
    <s v="WBL"/>
    <s v="Voluntarily Terminated"/>
    <s v="Full-Time"/>
    <x v="1"/>
    <x v="2"/>
    <x v="3"/>
    <s v="Left call artist tonight movement history happen."/>
    <s v="Production"/>
    <s v="General - Con"/>
    <d v="1950-07-24T00:00:00"/>
    <n v="75.405555555555551"/>
    <x v="2"/>
    <s v="MA"/>
    <s v="Foreman"/>
    <x v="1"/>
    <n v="40823"/>
    <s v="Asian"/>
    <s v="Single"/>
    <x v="1"/>
    <n v="3"/>
    <n v="0"/>
  </r>
  <r>
    <n v="1582"/>
    <s v="Miguel"/>
    <s v="Kim"/>
    <d v="2020-04-06T00:00:00"/>
    <d v="2021-12-08T00:00:00"/>
    <n v="20"/>
    <s v="Attrition"/>
    <s v="Production Technician II"/>
    <s v="Edward Merritt II"/>
    <s v="miguel.kim@bilearner.com"/>
    <s v="BPC"/>
    <s v="Voluntarily Terminated"/>
    <s v="Part-Time"/>
    <x v="1"/>
    <x v="0"/>
    <x v="1"/>
    <s v="Five national writer try mean training instead."/>
    <s v="Production"/>
    <s v="Field Operations"/>
    <d v="1995-04-01T00:00:00"/>
    <n v="30.719444444444445"/>
    <x v="4"/>
    <s v="MA"/>
    <s v="Engineer"/>
    <x v="0"/>
    <n v="95601"/>
    <s v="Other"/>
    <s v="Single"/>
    <x v="2"/>
    <n v="3"/>
    <n v="0"/>
  </r>
  <r>
    <n v="1583"/>
    <s v="Muhammad"/>
    <s v="Mcpherson"/>
    <d v="2023-03-02T00:00:00"/>
    <d v="2023-03-12T00:00:00"/>
    <n v="0"/>
    <s v="Attrition"/>
    <s v="Production Technician I"/>
    <s v="Katherine Morris"/>
    <s v="muhammad.mcpherson@bilearner.com"/>
    <s v="NEL"/>
    <s v="Voluntarily Terminated"/>
    <s v="Full-Time"/>
    <x v="0"/>
    <x v="2"/>
    <x v="0"/>
    <s v="Wall despite trial assume."/>
    <s v="Production"/>
    <s v="Project Management - Con"/>
    <d v="1973-07-01T00:00:00"/>
    <n v="52.469444444444441"/>
    <x v="5"/>
    <s v="MA"/>
    <s v="Coordinator"/>
    <x v="0"/>
    <n v="60634"/>
    <s v="Other"/>
    <s v="Widowed"/>
    <x v="1"/>
    <n v="3"/>
    <n v="0"/>
  </r>
  <r>
    <n v="1585"/>
    <s v="Alessandro"/>
    <s v="Harris"/>
    <d v="2022-09-17T00:00:00"/>
    <d v="2023-07-10T00:00:00"/>
    <n v="9"/>
    <s v="Attrition"/>
    <s v="Production Technician I"/>
    <s v="Dr. Ray Austin"/>
    <s v="alessandro.harris@bilearner.com"/>
    <s v="BPC"/>
    <s v="Active"/>
    <s v="Part-Time"/>
    <x v="2"/>
    <x v="0"/>
    <x v="2"/>
    <s v="Let trade loss cell political."/>
    <s v="Production"/>
    <s v="Splicing"/>
    <d v="1956-05-04T00:00:00"/>
    <n v="69.62777777777778"/>
    <x v="1"/>
    <s v="MA"/>
    <s v="Tester"/>
    <x v="0"/>
    <n v="77910"/>
    <s v="Black"/>
    <s v="Single"/>
    <x v="1"/>
    <n v="3"/>
    <n v="0"/>
  </r>
  <r>
    <n v="1589"/>
    <s v="Travis"/>
    <s v="Morgan"/>
    <d v="2020-08-28T00:00:00"/>
    <d v="2022-08-25T00:00:00"/>
    <n v="23"/>
    <s v="Attrition"/>
    <s v="Production Technician I"/>
    <s v="Monica Hubbard"/>
    <s v="travis.morgan@bilearner.com"/>
    <s v="MSC"/>
    <s v="Active"/>
    <s v="Contract"/>
    <x v="2"/>
    <x v="2"/>
    <x v="0"/>
    <s v="Small together man show."/>
    <s v="Production"/>
    <s v="Field Operations"/>
    <d v="1996-07-02T00:00:00"/>
    <n v="29.466666666666665"/>
    <x v="6"/>
    <s v="MA"/>
    <s v="Technician"/>
    <x v="0"/>
    <n v="22497"/>
    <s v="White"/>
    <s v="Married"/>
    <x v="1"/>
    <n v="3"/>
    <n v="0"/>
  </r>
  <r>
    <n v="1591"/>
    <s v="Kamden"/>
    <s v="Ochoa"/>
    <d v="2023-02-10T00:00:00"/>
    <d v="2023-05-23T00:00:00"/>
    <n v="3"/>
    <s v="Attrition"/>
    <s v="Production Technician I"/>
    <s v="Carla Francis"/>
    <s v="kamden.ochoa@bilearner.com"/>
    <s v="PYZ"/>
    <s v="Active"/>
    <s v="Contract"/>
    <x v="2"/>
    <x v="2"/>
    <x v="3"/>
    <s v="Several clear purpose scientist."/>
    <s v="Production"/>
    <s v="General - Con"/>
    <d v="1957-10-20T00:00:00"/>
    <n v="68.166666666666671"/>
    <x v="1"/>
    <s v="MA"/>
    <s v="Technician"/>
    <x v="0"/>
    <n v="69254"/>
    <s v="Asian"/>
    <s v="Divorced"/>
    <x v="1"/>
    <n v="3"/>
    <n v="0"/>
  </r>
  <r>
    <n v="1592"/>
    <s v="Charlee"/>
    <s v="Wiggins"/>
    <d v="2020-06-14T00:00:00"/>
    <d v="2023-07-18T00:00:00"/>
    <n v="37"/>
    <s v="Attrition"/>
    <s v="Production Technician I"/>
    <s v="Elizabeth Allen"/>
    <s v="charlee.wiggins@bilearner.com"/>
    <s v="WBL"/>
    <s v="Active"/>
    <s v="Full-Time"/>
    <x v="2"/>
    <x v="1"/>
    <x v="2"/>
    <s v="Base source sort contain sport."/>
    <s v="Production"/>
    <s v="Engineers"/>
    <d v="1981-08-15T00:00:00"/>
    <n v="44.347222222222221"/>
    <x v="3"/>
    <s v="MA"/>
    <s v="Engineer"/>
    <x v="1"/>
    <n v="20973"/>
    <s v="Other"/>
    <s v="Single"/>
    <x v="0"/>
    <n v="3"/>
    <n v="0"/>
  </r>
  <r>
    <n v="1596"/>
    <s v="Chris"/>
    <s v="Johnson"/>
    <d v="2020-03-02T00:00:00"/>
    <d v="2020-05-25T00:00:00"/>
    <n v="2"/>
    <s v="Attrition"/>
    <s v="Production Technician I"/>
    <s v="Jennifer Mendez"/>
    <s v="chris.johnson@bilearner.com"/>
    <s v="CCDR"/>
    <s v="Future Start"/>
    <s v="Contract"/>
    <x v="1"/>
    <x v="0"/>
    <x v="3"/>
    <s v="Follow tax above large president high."/>
    <s v="Production"/>
    <s v="General - Sga"/>
    <d v="1958-08-15T00:00:00"/>
    <n v="67.347222222222229"/>
    <x v="1"/>
    <s v="MA"/>
    <s v="Administrator"/>
    <x v="0"/>
    <n v="2999"/>
    <s v="Other"/>
    <s v="Married"/>
    <x v="0"/>
    <n v="3"/>
    <n v="0"/>
  </r>
  <r>
    <n v="1597"/>
    <s v="John"/>
    <s v="Bentley"/>
    <d v="2018-11-23T00:00:00"/>
    <d v="2021-09-27T00:00:00"/>
    <n v="34"/>
    <s v="Attrition"/>
    <s v="Production Technician I"/>
    <s v="Lynn Lewis"/>
    <s v="john.bentley@bilearner.com"/>
    <s v="SVG"/>
    <s v="Future Start"/>
    <s v="Part-Time"/>
    <x v="1"/>
    <x v="0"/>
    <x v="3"/>
    <s v="Few as next east face window fight admit."/>
    <s v="Production"/>
    <s v="Project Management - Con"/>
    <d v="1998-02-23T00:00:00"/>
    <n v="27.824999999999999"/>
    <x v="6"/>
    <s v="MA"/>
    <s v="Coordinator"/>
    <x v="0"/>
    <n v="75959"/>
    <s v="White"/>
    <s v="Married"/>
    <x v="0"/>
    <n v="3"/>
    <n v="0"/>
  </r>
  <r>
    <n v="1598"/>
    <s v="Myla"/>
    <s v="Mcintyre"/>
    <d v="2019-05-27T00:00:00"/>
    <d v="2023-06-19T00:00:00"/>
    <n v="48"/>
    <s v="Attrition"/>
    <s v="Production Technician I"/>
    <s v="Francisco Henry"/>
    <s v="myla.mcintyre@bilearner.com"/>
    <s v="EW"/>
    <s v="Leave of Absence"/>
    <s v="Contract"/>
    <x v="2"/>
    <x v="2"/>
    <x v="1"/>
    <s v="Treatment food too ten fill."/>
    <s v="Production"/>
    <s v="General - Con"/>
    <d v="1978-03-05T00:00:00"/>
    <n v="47.791666666666664"/>
    <x v="3"/>
    <s v="MA"/>
    <s v="Groundman"/>
    <x v="0"/>
    <n v="8372"/>
    <s v="Black"/>
    <s v="Divorced"/>
    <x v="2"/>
    <n v="3"/>
    <n v="0"/>
  </r>
  <r>
    <n v="1599"/>
    <s v="Demarcus"/>
    <s v="Ware"/>
    <d v="2022-05-18T00:00:00"/>
    <d v="2023-04-10T00:00:00"/>
    <n v="10"/>
    <s v="Attrition"/>
    <s v="Production Technician II"/>
    <s v="Marie Cruz"/>
    <s v="demarcus.ware@bilearner.com"/>
    <s v="BPC"/>
    <s v="Voluntarily Terminated"/>
    <s v="Full-Time"/>
    <x v="1"/>
    <x v="1"/>
    <x v="1"/>
    <s v="Late hand figure just price blood."/>
    <s v="Production"/>
    <s v="Field Operations"/>
    <d v="1975-11-13T00:00:00"/>
    <n v="50.102777777777774"/>
    <x v="5"/>
    <s v="MA"/>
    <s v="Laborer"/>
    <x v="1"/>
    <n v="82257"/>
    <s v="White"/>
    <s v="Divorced"/>
    <x v="0"/>
    <n v="3"/>
    <n v="0"/>
  </r>
  <r>
    <n v="1601"/>
    <s v="Odin"/>
    <s v="Heath"/>
    <d v="2022-03-29T00:00:00"/>
    <d v="2023-07-24T00:00:00"/>
    <n v="15"/>
    <s v="Attrition"/>
    <s v="Production Technician II"/>
    <s v="Christopher Sullivan"/>
    <s v="odin.heath@bilearner.com"/>
    <s v="SVG"/>
    <s v="Active"/>
    <s v="Part-Time"/>
    <x v="1"/>
    <x v="0"/>
    <x v="1"/>
    <s v="Participant create society method tough team."/>
    <s v="Production"/>
    <s v="Engineers"/>
    <d v="1990-10-08T00:00:00"/>
    <n v="35.200000000000003"/>
    <x v="4"/>
    <s v="MA"/>
    <s v="Engineer"/>
    <x v="1"/>
    <n v="45740"/>
    <s v="Asian"/>
    <s v="Single"/>
    <x v="0"/>
    <n v="3"/>
    <n v="0"/>
  </r>
  <r>
    <n v="1602"/>
    <s v="Bryanna"/>
    <s v="Mahoney"/>
    <d v="2021-11-04T00:00:00"/>
    <d v="2022-05-10T00:00:00"/>
    <n v="6"/>
    <s v="Attrition"/>
    <s v="Production Technician II"/>
    <s v="Elizabeth Klein MD"/>
    <s v="bryanna.mahoney@bilearner.com"/>
    <s v="EW"/>
    <s v="Active"/>
    <s v="Full-Time"/>
    <x v="2"/>
    <x v="2"/>
    <x v="3"/>
    <s v="Event increase laugh same whatever."/>
    <s v="Production"/>
    <s v="General - Con"/>
    <d v="2000-10-10T00:00:00"/>
    <n v="25.194444444444443"/>
    <x v="6"/>
    <s v="MA"/>
    <s v="Technician"/>
    <x v="0"/>
    <n v="60262"/>
    <s v="Asian"/>
    <s v="Married"/>
    <x v="0"/>
    <n v="3"/>
    <n v="0"/>
  </r>
  <r>
    <n v="1605"/>
    <s v="Izaiah"/>
    <s v="Quinn"/>
    <d v="2019-04-27T00:00:00"/>
    <d v="2020-10-08T00:00:00"/>
    <n v="17"/>
    <s v="Attrition"/>
    <s v="Production Technician I"/>
    <s v="Mark Marks"/>
    <s v="izaiah.quinn@bilearner.com"/>
    <s v="NEL"/>
    <s v="Voluntarily Terminated"/>
    <s v="Full-Time"/>
    <x v="0"/>
    <x v="1"/>
    <x v="1"/>
    <s v="West hold these man affect heavy from myself."/>
    <s v="Production"/>
    <s v="Field Operations"/>
    <d v="1956-10-20T00:00:00"/>
    <n v="69.166666666666671"/>
    <x v="1"/>
    <s v="MA"/>
    <s v="Laborer"/>
    <x v="0"/>
    <n v="95266"/>
    <s v="Black"/>
    <s v="Single"/>
    <x v="0"/>
    <n v="3"/>
    <n v="0"/>
  </r>
  <r>
    <n v="1609"/>
    <s v="Ramon"/>
    <s v="Watson"/>
    <d v="2018-09-12T00:00:00"/>
    <d v="2023-02-25T00:00:00"/>
    <n v="53"/>
    <s v="Attrition"/>
    <s v="Production Technician I"/>
    <s v="John Hopkins"/>
    <s v="ramon.watson@bilearner.com"/>
    <s v="SVG"/>
    <s v="Active"/>
    <s v="Contract"/>
    <x v="2"/>
    <x v="1"/>
    <x v="2"/>
    <s v="Fight look song material year happen."/>
    <s v="Production"/>
    <s v="General - Eng"/>
    <d v="1953-11-26T00:00:00"/>
    <n v="72.066666666666663"/>
    <x v="2"/>
    <s v="MA"/>
    <s v="Engineer"/>
    <x v="1"/>
    <n v="26283"/>
    <s v="Black"/>
    <s v="Married"/>
    <x v="3"/>
    <n v="3"/>
    <n v="0"/>
  </r>
  <r>
    <n v="1610"/>
    <s v="Raegan"/>
    <s v="Spence"/>
    <d v="2019-11-09T00:00:00"/>
    <d v="2019-11-18T00:00:00"/>
    <n v="0"/>
    <s v="Attrition"/>
    <s v="Production Technician I"/>
    <s v="Wendy Williamson"/>
    <s v="raegan.spence@bilearner.com"/>
    <s v="EW"/>
    <s v="Active"/>
    <s v="Part-Time"/>
    <x v="0"/>
    <x v="1"/>
    <x v="0"/>
    <s v="Option action around live school rich spend."/>
    <s v="Production"/>
    <s v="General - Con"/>
    <d v="1986-01-28T00:00:00"/>
    <n v="39.894444444444446"/>
    <x v="4"/>
    <s v="MA"/>
    <s v="Flagger"/>
    <x v="0"/>
    <n v="67750"/>
    <s v="White"/>
    <s v="Single"/>
    <x v="2"/>
    <n v="3"/>
    <n v="0"/>
  </r>
  <r>
    <n v="1611"/>
    <s v="Jacoby"/>
    <s v="Singleton"/>
    <d v="2018-11-29T00:00:00"/>
    <d v="2022-07-09T00:00:00"/>
    <n v="43"/>
    <s v="Attrition"/>
    <s v="Production Technician I"/>
    <s v="Glenda Wilson"/>
    <s v="jacoby.singleton@bilearner.com"/>
    <s v="MSC"/>
    <s v="Active"/>
    <s v="Full-Time"/>
    <x v="1"/>
    <x v="2"/>
    <x v="3"/>
    <s v="Over almost sport stay."/>
    <s v="Production"/>
    <s v="Project Management - Con"/>
    <d v="1962-01-25T00:00:00"/>
    <n v="63.902777777777779"/>
    <x v="1"/>
    <s v="MA"/>
    <s v="Coordinator"/>
    <x v="0"/>
    <n v="53913"/>
    <s v="Hispanic"/>
    <s v="Widowed"/>
    <x v="2"/>
    <n v="3"/>
    <n v="0"/>
  </r>
  <r>
    <n v="1612"/>
    <s v="Kara"/>
    <s v="Yates"/>
    <d v="2022-07-03T00:00:00"/>
    <d v="2023-02-22T00:00:00"/>
    <n v="7"/>
    <s v="Attrition"/>
    <s v="Production Technician I"/>
    <s v="Bailey Richards"/>
    <s v="kara.yates@bilearner.com"/>
    <s v="TNS"/>
    <s v="Active"/>
    <s v="Part-Time"/>
    <x v="0"/>
    <x v="0"/>
    <x v="2"/>
    <s v="Foreign truth concern break ground."/>
    <s v="Production"/>
    <s v="General - Sga"/>
    <d v="1993-05-28T00:00:00"/>
    <n v="32.56111111111111"/>
    <x v="4"/>
    <s v="MA"/>
    <s v="Lineman"/>
    <x v="1"/>
    <n v="76052"/>
    <s v="White"/>
    <s v="Single"/>
    <x v="2"/>
    <n v="3"/>
    <n v="0"/>
  </r>
  <r>
    <n v="1613"/>
    <s v="Beau"/>
    <s v="Barron"/>
    <d v="2019-09-26T00:00:00"/>
    <d v="2020-08-01T00:00:00"/>
    <n v="10"/>
    <s v="Attrition"/>
    <s v="Production Technician I"/>
    <s v="Taylor Cruz"/>
    <s v="beau.barron@bilearner.com"/>
    <s v="PYZ"/>
    <s v="Active"/>
    <s v="Contract"/>
    <x v="1"/>
    <x v="1"/>
    <x v="3"/>
    <s v="Real public realize evening building middle."/>
    <s v="Production"/>
    <s v="Field Operations"/>
    <d v="1995-07-03T00:00:00"/>
    <n v="30.463888888888889"/>
    <x v="4"/>
    <s v="MA"/>
    <s v="Laborer"/>
    <x v="0"/>
    <n v="61768"/>
    <s v="Other"/>
    <s v="Single"/>
    <x v="0"/>
    <n v="3"/>
    <n v="0"/>
  </r>
  <r>
    <n v="1619"/>
    <s v="Micheal"/>
    <s v="Drake"/>
    <d v="2019-01-01T00:00:00"/>
    <d v="2021-09-23T00:00:00"/>
    <n v="32"/>
    <s v="Attrition"/>
    <s v="Production Technician I"/>
    <s v="Tammie Brown"/>
    <s v="micheal.drake@bilearner.com"/>
    <s v="SVG"/>
    <s v="Leave of Absence"/>
    <s v="Part-Time"/>
    <x v="0"/>
    <x v="1"/>
    <x v="2"/>
    <s v="Letter happen cut."/>
    <s v="Production"/>
    <s v="General - Con"/>
    <d v="1964-08-08T00:00:00"/>
    <n v="61.366666666666667"/>
    <x v="1"/>
    <s v="MA"/>
    <s v="Foreman"/>
    <x v="0"/>
    <n v="95591"/>
    <s v="Black"/>
    <s v="Widowed"/>
    <x v="2"/>
    <n v="3"/>
    <n v="0"/>
  </r>
  <r>
    <n v="1621"/>
    <s v="Robert"/>
    <s v="Hubert"/>
    <d v="2021-09-21T00:00:00"/>
    <d v="2023-01-28T00:00:00"/>
    <n v="16"/>
    <s v="Attrition"/>
    <s v="BI Developer"/>
    <s v="Alicia Mendoza"/>
    <s v="robert.hubert@bilearner.com"/>
    <s v="MSC"/>
    <s v="Active"/>
    <s v="Full-Time"/>
    <x v="0"/>
    <x v="0"/>
    <x v="0"/>
    <s v="That commercial east message peace."/>
    <s v="IT/IS"/>
    <s v="Field Operations"/>
    <d v="1975-12-09T00:00:00"/>
    <n v="50.030555555555559"/>
    <x v="5"/>
    <s v="MA"/>
    <s v="Supervisor"/>
    <x v="1"/>
    <n v="2134"/>
    <s v="Other"/>
    <s v="Divorced"/>
    <x v="2"/>
    <n v="3"/>
    <n v="0"/>
  </r>
  <r>
    <n v="1622"/>
    <s v="Matthew"/>
    <s v="Westinghouse"/>
    <d v="2021-08-30T00:00:00"/>
    <d v="2022-03-22T00:00:00"/>
    <n v="6"/>
    <s v="Attrition"/>
    <s v="BI Developer"/>
    <s v="Cynthia Goodwin"/>
    <s v="matthew.westinghouse@bilearner.com"/>
    <s v="TNS"/>
    <s v="Active"/>
    <s v="Contract"/>
    <x v="2"/>
    <x v="2"/>
    <x v="2"/>
    <s v="Television represent skill police."/>
    <s v="IT/IS"/>
    <s v="Aerial"/>
    <d v="1942-01-21T00:00:00"/>
    <n v="83.913888888888891"/>
    <x v="0"/>
    <s v="MA"/>
    <s v="Director"/>
    <x v="1"/>
    <n v="2134"/>
    <s v="Asian"/>
    <s v="Single"/>
    <x v="2"/>
    <n v="3"/>
    <n v="0"/>
  </r>
  <r>
    <n v="1623"/>
    <s v="Jason"/>
    <s v="Smith"/>
    <d v="2023-06-19T00:00:00"/>
    <d v="2023-07-31T00:00:00"/>
    <n v="1"/>
    <s v="Attrition"/>
    <s v="BI Developer"/>
    <s v="David Beard"/>
    <s v="jason.smith@bilearner.com"/>
    <s v="PYZ"/>
    <s v="Active"/>
    <s v="Full-Time"/>
    <x v="1"/>
    <x v="0"/>
    <x v="3"/>
    <s v="Stage pay south word speak."/>
    <s v="IT/IS"/>
    <s v="Finance &amp; Accounting"/>
    <d v="2001-06-17T00:00:00"/>
    <n v="24.508333333333333"/>
    <x v="6"/>
    <s v="MA"/>
    <s v="Intern"/>
    <x v="1"/>
    <n v="2045"/>
    <s v="Other"/>
    <s v="Divorced"/>
    <x v="2"/>
    <n v="3"/>
    <n v="0"/>
  </r>
  <r>
    <n v="1624"/>
    <s v="Charlie"/>
    <s v="Wang"/>
    <d v="2023-05-12T00:00:00"/>
    <d v="2023-05-16T00:00:00"/>
    <n v="0"/>
    <s v="Attrition"/>
    <s v="Senior BI Developer"/>
    <s v="Maria Rivera"/>
    <s v="charlie.wang@bilearner.com"/>
    <s v="WBL"/>
    <s v="Active"/>
    <s v="Full-Time"/>
    <x v="2"/>
    <x v="0"/>
    <x v="1"/>
    <s v="Call certain industry out believe show."/>
    <s v="IT/IS"/>
    <s v="Field Operations"/>
    <d v="1996-10-22T00:00:00"/>
    <n v="29.161111111111111"/>
    <x v="6"/>
    <s v="MA"/>
    <s v="Top Hand"/>
    <x v="1"/>
    <n v="1887"/>
    <s v="White"/>
    <s v="Widowed"/>
    <x v="2"/>
    <n v="3"/>
    <n v="0"/>
  </r>
  <r>
    <n v="1626"/>
    <s v="Katie"/>
    <s v="Roper"/>
    <d v="2020-09-17T00:00:00"/>
    <d v="2021-06-08T00:00:00"/>
    <n v="8"/>
    <s v="Attrition"/>
    <s v="Data Architect"/>
    <s v="William Green"/>
    <s v="katie.roper@bilearner.com"/>
    <s v="PL"/>
    <s v="Active"/>
    <s v="Full-Time"/>
    <x v="0"/>
    <x v="0"/>
    <x v="1"/>
    <s v="To national third with give law live."/>
    <s v="IT/IS"/>
    <s v="General - Con"/>
    <d v="1947-05-12T00:00:00"/>
    <n v="78.605555555555554"/>
    <x v="2"/>
    <s v="MA"/>
    <s v="Technician"/>
    <x v="0"/>
    <n v="2056"/>
    <s v="Other"/>
    <s v="Married"/>
    <x v="2"/>
    <n v="3"/>
    <n v="0"/>
  </r>
  <r>
    <n v="1628"/>
    <s v="Binh"/>
    <s v="Le"/>
    <d v="2018-12-15T00:00:00"/>
    <d v="2019-11-14T00:00:00"/>
    <n v="10"/>
    <s v="Attrition"/>
    <s v="Senior BI Developer"/>
    <s v="Walter Thompson"/>
    <s v="binh.le@bilearner.com"/>
    <s v="CCDR"/>
    <s v="Active"/>
    <s v="Part-Time"/>
    <x v="2"/>
    <x v="0"/>
    <x v="2"/>
    <s v="Evidence but adult coach claim minute simple."/>
    <s v="IT/IS"/>
    <s v="Catv"/>
    <d v="1974-04-12T00:00:00"/>
    <n v="51.68888888888889"/>
    <x v="5"/>
    <s v="MA"/>
    <s v="Foreman"/>
    <x v="0"/>
    <n v="1886"/>
    <s v="Asian"/>
    <s v="Single"/>
    <x v="2"/>
    <n v="3"/>
    <n v="0"/>
  </r>
  <r>
    <n v="1629"/>
    <s v="Lucia"/>
    <s v="Peterson"/>
    <d v="2019-11-06T00:00:00"/>
    <d v="2023-03-22T00:00:00"/>
    <n v="40"/>
    <s v="Attrition"/>
    <s v="BI Developer"/>
    <s v="Robert Crawford"/>
    <s v="lucia.peterson@bilearner.com"/>
    <s v="PL"/>
    <s v="Terminated for Cause"/>
    <s v="Part-Time"/>
    <x v="0"/>
    <x v="1"/>
    <x v="3"/>
    <s v="Prevent sing be member democratic."/>
    <s v="IT/IS"/>
    <s v="Field Operations"/>
    <d v="1946-01-04T00:00:00"/>
    <n v="79.961111111111109"/>
    <x v="2"/>
    <s v="MA"/>
    <s v="Engineer"/>
    <x v="0"/>
    <n v="2970"/>
    <s v="Hispanic"/>
    <s v="Married"/>
    <x v="1"/>
    <n v="3"/>
    <n v="0"/>
  </r>
  <r>
    <n v="1630"/>
    <s v="Nola"/>
    <s v="Moss"/>
    <d v="2021-04-25T00:00:00"/>
    <d v="2022-10-25T00:00:00"/>
    <n v="18"/>
    <s v="Attrition"/>
    <s v="BI Developer"/>
    <s v="David Wu"/>
    <s v="nola.moss@bilearner.com"/>
    <s v="BPC"/>
    <s v="Terminated for Cause"/>
    <s v="Contract"/>
    <x v="1"/>
    <x v="0"/>
    <x v="0"/>
    <s v="Avoid no beat from interesting."/>
    <s v="IT/IS"/>
    <s v="General - Con"/>
    <d v="1944-02-05T00:00:00"/>
    <n v="81.875"/>
    <x v="0"/>
    <s v="MA"/>
    <s v="Foreman"/>
    <x v="0"/>
    <n v="13058"/>
    <s v="Other"/>
    <s v="Single"/>
    <x v="1"/>
    <n v="3"/>
    <n v="0"/>
  </r>
  <r>
    <n v="1631"/>
    <s v="Chance"/>
    <s v="Braun"/>
    <d v="2023-06-17T00:00:00"/>
    <d v="2023-07-19T00:00:00"/>
    <n v="1"/>
    <s v="Attrition"/>
    <s v="BI Developer"/>
    <s v="Jessica Peters"/>
    <s v="chance.braun@bilearner.com"/>
    <s v="CCDR"/>
    <s v="Terminated for Cause"/>
    <s v="Full-Time"/>
    <x v="1"/>
    <x v="1"/>
    <x v="3"/>
    <s v="President site student thank community."/>
    <s v="IT/IS"/>
    <s v="Executive"/>
    <d v="1986-10-24T00:00:00"/>
    <n v="39.155555555555559"/>
    <x v="4"/>
    <s v="MA"/>
    <s v="Executive Assistant"/>
    <x v="0"/>
    <n v="20602"/>
    <s v="White"/>
    <s v="Widowed"/>
    <x v="1"/>
    <n v="3"/>
    <n v="0"/>
  </r>
  <r>
    <n v="1633"/>
    <s v="Miley"/>
    <s v="French"/>
    <d v="2018-10-22T00:00:00"/>
    <d v="2019-03-13T00:00:00"/>
    <n v="4"/>
    <s v="Attrition"/>
    <s v="Area Sales Manager"/>
    <s v="Sandra Gardner"/>
    <s v="miley.french@bilearner.com"/>
    <s v="EW"/>
    <s v="Active"/>
    <s v="Contract"/>
    <x v="0"/>
    <x v="0"/>
    <x v="0"/>
    <s v="Establish hotel up value property."/>
    <s v="IT/IS"/>
    <s v="Field Operations"/>
    <d v="1994-05-05T00:00:00"/>
    <n v="31.625"/>
    <x v="4"/>
    <s v="MA"/>
    <s v="Laborer"/>
    <x v="0"/>
    <n v="94379"/>
    <s v="Black"/>
    <s v="Widowed"/>
    <x v="1"/>
    <n v="3"/>
    <n v="0"/>
  </r>
  <r>
    <n v="1634"/>
    <s v="Kole"/>
    <s v="Levine"/>
    <d v="2021-10-17T00:00:00"/>
    <d v="2022-11-13T00:00:00"/>
    <n v="12"/>
    <s v="Attrition"/>
    <s v="Area Sales Manager"/>
    <s v="Bethany Jackson"/>
    <s v="kole.levine@bilearner.com"/>
    <s v="MSC"/>
    <s v="Active"/>
    <s v="Contract"/>
    <x v="1"/>
    <x v="2"/>
    <x v="3"/>
    <s v="Partner decide help quite whether market."/>
    <s v="IT/IS"/>
    <s v="Finance &amp; Accounting"/>
    <d v="1974-07-22T00:00:00"/>
    <n v="51.411111111111111"/>
    <x v="5"/>
    <s v="MA"/>
    <s v="Administration"/>
    <x v="1"/>
    <n v="62674"/>
    <s v="Black"/>
    <s v="Divorced"/>
    <x v="1"/>
    <n v="3"/>
    <n v="0"/>
  </r>
  <r>
    <n v="1635"/>
    <s v="Azul"/>
    <s v="Watkins"/>
    <d v="2021-10-19T00:00:00"/>
    <d v="2023-04-10T00:00:00"/>
    <n v="17"/>
    <s v="Attrition"/>
    <s v="Area Sales Manager"/>
    <s v="Alexandra Harvey"/>
    <s v="azul.watkins@bilearner.com"/>
    <s v="TNS"/>
    <s v="Active"/>
    <s v="Full-Time"/>
    <x v="1"/>
    <x v="2"/>
    <x v="2"/>
    <s v="Upon south nice five reduce lose."/>
    <s v="IT/IS"/>
    <s v="Safety"/>
    <d v="1988-09-26T00:00:00"/>
    <n v="37.233333333333334"/>
    <x v="4"/>
    <s v="MA"/>
    <s v="Safety"/>
    <x v="1"/>
    <n v="18618"/>
    <s v="Hispanic"/>
    <s v="Single"/>
    <x v="1"/>
    <n v="3"/>
    <n v="0"/>
  </r>
  <r>
    <n v="1636"/>
    <s v="Landen"/>
    <s v="Blanchard"/>
    <d v="2018-10-16T00:00:00"/>
    <d v="2018-12-17T00:00:00"/>
    <n v="2"/>
    <s v="Attrition"/>
    <s v="Sales Manager"/>
    <s v="Donna Gomez"/>
    <s v="landen.blanchard@bilearner.com"/>
    <s v="SVG"/>
    <s v="Active"/>
    <s v="Contract"/>
    <x v="0"/>
    <x v="2"/>
    <x v="0"/>
    <s v="Four look heavy by much."/>
    <s v="Admin Offices"/>
    <s v="Aerial"/>
    <d v="1998-11-07T00:00:00"/>
    <n v="27.119444444444444"/>
    <x v="6"/>
    <s v="MA"/>
    <s v="Lineman"/>
    <x v="1"/>
    <n v="6067"/>
    <s v="White"/>
    <s v="Single"/>
    <x v="1"/>
    <n v="3"/>
    <n v="0"/>
  </r>
  <r>
    <n v="1637"/>
    <s v="Leroy"/>
    <s v="Norman"/>
    <d v="2020-04-26T00:00:00"/>
    <d v="2020-07-21T00:00:00"/>
    <n v="2"/>
    <s v="Attrition"/>
    <s v="Sales Manager"/>
    <s v="Mr. Keith Smith DVM"/>
    <s v="leroy.norman@bilearner.com"/>
    <s v="EW"/>
    <s v="Active"/>
    <s v="Full-Time"/>
    <x v="1"/>
    <x v="2"/>
    <x v="1"/>
    <s v="Rather which writer family."/>
    <s v="Admin Offices"/>
    <s v="General - Con"/>
    <d v="1986-01-18T00:00:00"/>
    <n v="39.922222222222224"/>
    <x v="4"/>
    <s v="MA"/>
    <s v="Foreman"/>
    <x v="1"/>
    <n v="78952"/>
    <s v="Black"/>
    <s v="Divorced"/>
    <x v="1"/>
    <n v="3"/>
    <n v="0"/>
  </r>
  <r>
    <n v="1638"/>
    <s v="Nikhil"/>
    <s v="Pineda"/>
    <d v="2020-01-22T00:00:00"/>
    <d v="2022-10-26T00:00:00"/>
    <n v="33"/>
    <s v="Attrition"/>
    <s v="Sales Manager"/>
    <s v="Miss Andrea Robertson"/>
    <s v="nikhil.pineda@bilearner.com"/>
    <s v="MSC"/>
    <s v="Active"/>
    <s v="Full-Time"/>
    <x v="0"/>
    <x v="1"/>
    <x v="0"/>
    <s v="Suggest point then however matter close her."/>
    <s v="Sales"/>
    <s v="Finance &amp; Accounting"/>
    <d v="1994-07-20T00:00:00"/>
    <n v="31.416666666666668"/>
    <x v="4"/>
    <s v="MA"/>
    <s v="Accounting"/>
    <x v="1"/>
    <n v="82541"/>
    <s v="Asian"/>
    <s v="Divorced"/>
    <x v="1"/>
    <n v="3"/>
    <n v="0"/>
  </r>
  <r>
    <n v="1639"/>
    <s v="Kadence"/>
    <s v="Simon"/>
    <d v="2022-03-30T00:00:00"/>
    <d v="2022-07-21T00:00:00"/>
    <n v="3"/>
    <s v="Attrition"/>
    <s v="BI Director"/>
    <s v="Robert Ford"/>
    <s v="kadence.simon@bilearner.com"/>
    <s v="EW"/>
    <s v="Terminated for Cause"/>
    <s v="Full-Time"/>
    <x v="2"/>
    <x v="1"/>
    <x v="1"/>
    <s v="Prevent entire business ask meeting contain tree."/>
    <s v="IT/IS"/>
    <s v="Field Operations"/>
    <d v="1958-01-10T00:00:00"/>
    <n v="67.944444444444443"/>
    <x v="1"/>
    <s v="MA"/>
    <s v="Technician"/>
    <x v="1"/>
    <n v="87307"/>
    <s v="Black"/>
    <s v="Married"/>
    <x v="1"/>
    <n v="3"/>
    <n v="0"/>
  </r>
  <r>
    <n v="1640"/>
    <s v="Elliot"/>
    <s v="Phillips"/>
    <d v="2021-05-29T00:00:00"/>
    <d v="2022-09-03T00:00:00"/>
    <n v="15"/>
    <s v="Attrition"/>
    <s v="BI Developer"/>
    <s v="Christopher Meyer"/>
    <s v="elliot.phillips@bilearner.com"/>
    <s v="MSC"/>
    <s v="Terminated for Cause"/>
    <s v="Contract"/>
    <x v="2"/>
    <x v="1"/>
    <x v="3"/>
    <s v="Item many international assume almost whole."/>
    <s v="IT/IS"/>
    <s v="Engineers"/>
    <d v="1961-08-30T00:00:00"/>
    <n v="64.305555555555557"/>
    <x v="1"/>
    <s v="MA"/>
    <s v="Field Project Manager"/>
    <x v="0"/>
    <n v="59443"/>
    <s v="Hispanic"/>
    <s v="Divorced"/>
    <x v="1"/>
    <n v="3"/>
    <n v="0"/>
  </r>
  <r>
    <n v="1641"/>
    <s v="Taniya"/>
    <s v="Daniels"/>
    <d v="2023-03-09T00:00:00"/>
    <d v="2023-05-30T00:00:00"/>
    <n v="2"/>
    <s v="Attrition"/>
    <s v="BI Developer"/>
    <s v="Daniel Cooke"/>
    <s v="taniya.daniels@bilearner.com"/>
    <s v="NEL"/>
    <s v="Terminated for Cause"/>
    <s v="Part-Time"/>
    <x v="1"/>
    <x v="0"/>
    <x v="3"/>
    <s v="Shake war over young like anything order."/>
    <s v="IT/IS"/>
    <s v="Field Operations"/>
    <d v="1989-10-06T00:00:00"/>
    <n v="36.205555555555556"/>
    <x v="4"/>
    <s v="MA"/>
    <s v="Laborer"/>
    <x v="0"/>
    <n v="40835"/>
    <s v="Other"/>
    <s v="Married"/>
    <x v="1"/>
    <n v="3"/>
    <n v="0"/>
  </r>
  <r>
    <n v="1642"/>
    <s v="Julia"/>
    <s v="Jimenez"/>
    <d v="2019-11-22T00:00:00"/>
    <d v="2019-12-28T00:00:00"/>
    <n v="1"/>
    <s v="Attrition"/>
    <s v="BI Developer"/>
    <s v="Jennifer Davies"/>
    <s v="julia.jimenez@bilearner.com"/>
    <s v="PL"/>
    <s v="Terminated for Cause"/>
    <s v="Contract"/>
    <x v="2"/>
    <x v="2"/>
    <x v="2"/>
    <s v="Nature here wrong why."/>
    <s v="IT/IS"/>
    <s v="Wireline Construction"/>
    <d v="1946-09-23T00:00:00"/>
    <n v="79.24166666666666"/>
    <x v="2"/>
    <s v="MA"/>
    <s v="Project Manager"/>
    <x v="0"/>
    <n v="9049"/>
    <s v="Black"/>
    <s v="Single"/>
    <x v="1"/>
    <n v="3"/>
    <n v="0"/>
  </r>
  <r>
    <n v="1643"/>
    <s v="Kamden"/>
    <s v="Paul"/>
    <d v="2019-04-07T00:00:00"/>
    <d v="2020-12-22T00:00:00"/>
    <n v="20"/>
    <s v="Attrition"/>
    <s v="Area Sales Manager"/>
    <s v="Christopher King"/>
    <s v="kamden.paul@bilearner.com"/>
    <s v="SVG"/>
    <s v="Active"/>
    <s v="Full-Time"/>
    <x v="2"/>
    <x v="1"/>
    <x v="0"/>
    <s v="Player when almost cultural."/>
    <s v="IT/IS"/>
    <s v="Aerial"/>
    <d v="1981-05-19T00:00:00"/>
    <n v="44.586111111111109"/>
    <x v="3"/>
    <s v="MA"/>
    <s v="Supervisor"/>
    <x v="1"/>
    <n v="12567"/>
    <s v="Other"/>
    <s v="Widowed"/>
    <x v="1"/>
    <n v="3"/>
    <n v="0"/>
  </r>
  <r>
    <n v="1644"/>
    <s v="Octavio"/>
    <s v="Hicks"/>
    <d v="2023-03-23T00:00:00"/>
    <d v="2023-03-28T00:00:00"/>
    <n v="0"/>
    <s v="Attrition"/>
    <s v="Area Sales Manager"/>
    <s v="Jasmine Mclaughlin"/>
    <s v="octavio.hicks@bilearner.com"/>
    <s v="TNS"/>
    <s v="Active"/>
    <s v="Contract"/>
    <x v="1"/>
    <x v="0"/>
    <x v="3"/>
    <s v="Away painting appear six live radio."/>
    <s v="IT/IS"/>
    <s v="Aerial"/>
    <d v="2000-10-05T00:00:00"/>
    <n v="25.208333333333332"/>
    <x v="6"/>
    <s v="MA"/>
    <s v="Foreman"/>
    <x v="1"/>
    <n v="94154"/>
    <s v="Other"/>
    <s v="Widowed"/>
    <x v="1"/>
    <n v="3"/>
    <n v="0"/>
  </r>
  <r>
    <n v="1645"/>
    <s v="Jaidyn"/>
    <s v="Malone"/>
    <d v="2021-02-18T00:00:00"/>
    <d v="2022-10-28T00:00:00"/>
    <n v="20"/>
    <s v="Attrition"/>
    <s v="Area Sales Manager"/>
    <s v="Jennifer Briggs"/>
    <s v="jaidyn.malone@bilearner.com"/>
    <s v="WBL"/>
    <s v="Active"/>
    <s v="Part-Time"/>
    <x v="2"/>
    <x v="0"/>
    <x v="1"/>
    <s v="Be choice ever concern."/>
    <s v="IT/IS"/>
    <s v="Fielders"/>
    <d v="1975-12-19T00:00:00"/>
    <n v="50.00277777777778"/>
    <x v="5"/>
    <s v="MA"/>
    <s v="Engineer"/>
    <x v="1"/>
    <n v="42258"/>
    <s v="Hispanic"/>
    <s v="Widowed"/>
    <x v="1"/>
    <n v="3"/>
    <n v="0"/>
  </r>
  <r>
    <n v="1646"/>
    <s v="Cora"/>
    <s v="Perez"/>
    <d v="2019-04-05T00:00:00"/>
    <d v="2021-05-07T00:00:00"/>
    <n v="25"/>
    <s v="Attrition"/>
    <s v="Sales Manager"/>
    <s v="Carol Morales"/>
    <s v="cora.perez@bilearner.com"/>
    <s v="SVG"/>
    <s v="Active"/>
    <s v="Contract"/>
    <x v="1"/>
    <x v="1"/>
    <x v="3"/>
    <s v="Fight beautiful describe personal."/>
    <s v="Admin Offices"/>
    <s v="General - Sga"/>
    <d v="1987-06-17T00:00:00"/>
    <n v="38.508333333333333"/>
    <x v="4"/>
    <s v="MA"/>
    <s v="Engineer"/>
    <x v="1"/>
    <n v="74220"/>
    <s v="Black"/>
    <s v="Divorced"/>
    <x v="1"/>
    <n v="3"/>
    <n v="0"/>
  </r>
  <r>
    <n v="1647"/>
    <s v="Isis"/>
    <s v="Ayala"/>
    <d v="2019-10-23T00:00:00"/>
    <d v="2022-07-09T00:00:00"/>
    <n v="32"/>
    <s v="Attrition"/>
    <s v="Sales Manager"/>
    <s v="Johnny Parker"/>
    <s v="isis.ayala@bilearner.com"/>
    <s v="EW"/>
    <s v="Active"/>
    <s v="Contract"/>
    <x v="0"/>
    <x v="2"/>
    <x v="0"/>
    <s v="Book fill person size institution number attack."/>
    <s v="IT/IS"/>
    <s v="Catv"/>
    <d v="1986-02-03T00:00:00"/>
    <n v="39.880555555555553"/>
    <x v="4"/>
    <s v="MA"/>
    <s v="Foreman"/>
    <x v="1"/>
    <n v="47015"/>
    <s v="Black"/>
    <s v="Widowed"/>
    <x v="1"/>
    <n v="3"/>
    <n v="0"/>
  </r>
  <r>
    <n v="1650"/>
    <s v="Julie"/>
    <s v="Harrington"/>
    <d v="2019-05-08T00:00:00"/>
    <d v="2020-10-01T00:00:00"/>
    <n v="16"/>
    <s v="Attrition"/>
    <s v="BI Director"/>
    <s v="Courtney Chang"/>
    <s v="julie.harrington@bilearner.com"/>
    <s v="NEL"/>
    <s v="Terminated for Cause"/>
    <s v="Part-Time"/>
    <x v="1"/>
    <x v="0"/>
    <x v="1"/>
    <s v="Past stand forget offer serious never."/>
    <s v="IT/IS"/>
    <s v="Engineers"/>
    <d v="1946-02-27T00:00:00"/>
    <n v="79.813888888888883"/>
    <x v="2"/>
    <s v="MA"/>
    <s v="Technician"/>
    <x v="1"/>
    <n v="29739"/>
    <s v="Asian"/>
    <s v="Widowed"/>
    <x v="1"/>
    <n v="3"/>
    <n v="0"/>
  </r>
  <r>
    <n v="1651"/>
    <s v="Amara"/>
    <s v="Wood"/>
    <d v="2019-10-05T00:00:00"/>
    <d v="2023-05-21T00:00:00"/>
    <n v="43"/>
    <s v="Attrition"/>
    <s v="BI Developer"/>
    <s v="Patricia Moore"/>
    <s v="amara.wood@bilearner.com"/>
    <s v="PL"/>
    <s v="Terminated for Cause"/>
    <s v="Part-Time"/>
    <x v="2"/>
    <x v="0"/>
    <x v="0"/>
    <s v="Offer hundred defense street draw glass thank."/>
    <s v="IT/IS"/>
    <s v="Aerial"/>
    <d v="1993-01-23T00:00:00"/>
    <n v="32.908333333333331"/>
    <x v="4"/>
    <s v="MA"/>
    <s v="Laborer"/>
    <x v="0"/>
    <n v="13117"/>
    <s v="Black"/>
    <s v="Widowed"/>
    <x v="1"/>
    <n v="3"/>
    <n v="0"/>
  </r>
  <r>
    <n v="1652"/>
    <s v="Nevaeh"/>
    <s v="Ponce"/>
    <d v="2021-11-29T00:00:00"/>
    <d v="2022-05-31T00:00:00"/>
    <n v="6"/>
    <s v="Attrition"/>
    <s v="BI Developer"/>
    <s v="Tiffany Cantrell"/>
    <s v="nevaeh.ponce@bilearner.com"/>
    <s v="BPC"/>
    <s v="Terminated for Cause"/>
    <s v="Full-Time"/>
    <x v="1"/>
    <x v="1"/>
    <x v="1"/>
    <s v="Environment campaign left bar."/>
    <s v="IT/IS"/>
    <s v="Field Operations"/>
    <d v="1985-06-01T00:00:00"/>
    <n v="40.552777777777777"/>
    <x v="3"/>
    <s v="MA"/>
    <s v="Driver"/>
    <x v="0"/>
    <n v="2581"/>
    <s v="White"/>
    <s v="Single"/>
    <x v="1"/>
    <n v="3"/>
    <n v="0"/>
  </r>
  <r>
    <n v="1653"/>
    <s v="Greta"/>
    <s v="Fields"/>
    <d v="2018-11-06T00:00:00"/>
    <d v="2019-12-26T00:00:00"/>
    <n v="13"/>
    <s v="Attrition"/>
    <s v="Area Sales Manager"/>
    <s v="Alyssa Gutierrez"/>
    <s v="greta.fields@bilearner.com"/>
    <s v="EW"/>
    <s v="Active"/>
    <s v="Part-Time"/>
    <x v="0"/>
    <x v="0"/>
    <x v="0"/>
    <s v="Within amount each onto hair. Single hope threat."/>
    <s v="IT/IS"/>
    <s v="Field Operations"/>
    <d v="1957-01-07T00:00:00"/>
    <n v="68.952777777777783"/>
    <x v="1"/>
    <s v="MA"/>
    <s v="Foreman"/>
    <x v="1"/>
    <n v="63435"/>
    <s v="Hispanic"/>
    <s v="Married"/>
    <x v="1"/>
    <n v="3"/>
    <n v="0"/>
  </r>
  <r>
    <n v="1654"/>
    <s v="Zackery"/>
    <s v="Hess"/>
    <d v="2021-07-27T00:00:00"/>
    <d v="2021-11-23T00:00:00"/>
    <n v="3"/>
    <s v="Attrition"/>
    <s v="Area Sales Manager"/>
    <s v="Raymond Walsh"/>
    <s v="zackery.hess@bilearner.com"/>
    <s v="MSC"/>
    <s v="Active"/>
    <s v="Full-Time"/>
    <x v="0"/>
    <x v="0"/>
    <x v="1"/>
    <s v="Should three accept interesting these."/>
    <s v="IT/IS"/>
    <s v="Engineers"/>
    <d v="1999-12-19T00:00:00"/>
    <n v="26.002777777777776"/>
    <x v="6"/>
    <s v="MA"/>
    <s v="Administrative"/>
    <x v="1"/>
    <n v="87224"/>
    <s v="Black"/>
    <s v="Divorced"/>
    <x v="1"/>
    <n v="3"/>
    <n v="0"/>
  </r>
  <r>
    <n v="1659"/>
    <s v="Joaquin"/>
    <s v="Hahn"/>
    <d v="2019-11-26T00:00:00"/>
    <d v="2021-03-19T00:00:00"/>
    <n v="15"/>
    <s v="Attrition"/>
    <s v="Sales Manager"/>
    <s v="Keith Fleming"/>
    <s v="joaquin.hahn@bilearner.com"/>
    <s v="MSC"/>
    <s v="Active"/>
    <s v="Full-Time"/>
    <x v="1"/>
    <x v="2"/>
    <x v="0"/>
    <s v="North rise until plan join."/>
    <s v="Sales"/>
    <s v="Field Operations"/>
    <d v="1977-06-30T00:00:00"/>
    <n v="48.472222222222221"/>
    <x v="3"/>
    <s v="MA"/>
    <s v="Laborer"/>
    <x v="0"/>
    <n v="39930"/>
    <s v="White"/>
    <s v="Single"/>
    <x v="1"/>
    <n v="3"/>
    <n v="0"/>
  </r>
  <r>
    <n v="1660"/>
    <s v="Drake"/>
    <s v="Nicholson"/>
    <d v="2022-08-09T00:00:00"/>
    <d v="2022-09-01T00:00:00"/>
    <n v="0"/>
    <s v="Attrition"/>
    <s v="CIO"/>
    <s v="Whitney Miller"/>
    <s v="drake.nicholson@bilearner.com"/>
    <s v="WBL"/>
    <s v="Terminated for Cause"/>
    <s v="Contract"/>
    <x v="0"/>
    <x v="1"/>
    <x v="2"/>
    <s v="Tax five question."/>
    <s v="IT/IS"/>
    <s v="General - Con"/>
    <d v="1971-07-02T00:00:00"/>
    <n v="54.466666666666669"/>
    <x v="5"/>
    <s v="MA"/>
    <s v="Technician"/>
    <x v="1"/>
    <n v="47536"/>
    <s v="Other"/>
    <s v="Widowed"/>
    <x v="1"/>
    <n v="3"/>
    <n v="0"/>
  </r>
  <r>
    <n v="1663"/>
    <s v="Fatima"/>
    <s v="Pennington"/>
    <d v="2022-04-10T00:00:00"/>
    <d v="2023-04-03T00:00:00"/>
    <n v="11"/>
    <s v="Attrition"/>
    <s v="BI Developer"/>
    <s v="Mrs. Jennifer Hughes"/>
    <s v="fatima.pennington@bilearner.com"/>
    <s v="BPC"/>
    <s v="Terminated for Cause"/>
    <s v="Full-Time"/>
    <x v="1"/>
    <x v="1"/>
    <x v="2"/>
    <s v="Economic its member focus growth."/>
    <s v="IT/IS"/>
    <s v="Aerial"/>
    <d v="1961-01-30T00:00:00"/>
    <n v="64.888888888888886"/>
    <x v="1"/>
    <s v="MA"/>
    <s v="Lineman"/>
    <x v="0"/>
    <n v="32063"/>
    <s v="Asian"/>
    <s v="Widowed"/>
    <x v="1"/>
    <n v="3"/>
    <n v="0"/>
  </r>
  <r>
    <n v="1671"/>
    <s v="Rose"/>
    <s v="Jordan"/>
    <d v="2021-11-21T00:00:00"/>
    <d v="2021-12-12T00:00:00"/>
    <n v="0"/>
    <s v="Attrition"/>
    <s v="Sales Manager"/>
    <s v="Anita Brown"/>
    <s v="rose.jordan@bilearner.com"/>
    <s v="MSC"/>
    <s v="Active"/>
    <s v="Contract"/>
    <x v="2"/>
    <x v="1"/>
    <x v="0"/>
    <s v="Position face whose and cut consider wide."/>
    <s v="Sales"/>
    <s v="Project Management - Con"/>
    <d v="1964-10-10T00:00:00"/>
    <n v="61.194444444444443"/>
    <x v="1"/>
    <s v="MA"/>
    <s v="Coordinator"/>
    <x v="0"/>
    <n v="83162"/>
    <s v="White"/>
    <s v="Married"/>
    <x v="1"/>
    <n v="3"/>
    <n v="0"/>
  </r>
  <r>
    <n v="1674"/>
    <s v="Savanah"/>
    <s v="Prince"/>
    <d v="2022-04-30T00:00:00"/>
    <d v="2023-06-09T00:00:00"/>
    <n v="13"/>
    <s v="Attrition"/>
    <s v="BI Developer"/>
    <s v="Deborah White"/>
    <s v="savanah.prince@bilearner.com"/>
    <s v="MSC"/>
    <s v="Terminated for Cause"/>
    <s v="Part-Time"/>
    <x v="0"/>
    <x v="1"/>
    <x v="0"/>
    <s v="Tax reduce by firm."/>
    <s v="IT/IS"/>
    <s v="Wireline Construction"/>
    <d v="1946-06-17T00:00:00"/>
    <n v="79.50833333333334"/>
    <x v="2"/>
    <s v="MA"/>
    <s v="Laborer"/>
    <x v="0"/>
    <n v="56043"/>
    <s v="Other"/>
    <s v="Married"/>
    <x v="1"/>
    <n v="3"/>
    <n v="0"/>
  </r>
  <r>
    <n v="1675"/>
    <s v="Dawson"/>
    <s v="Pollard"/>
    <d v="2023-02-03T00:00:00"/>
    <d v="2023-04-16T00:00:00"/>
    <n v="2"/>
    <s v="Attrition"/>
    <s v="Area Sales Manager"/>
    <s v="Crystal Garcia"/>
    <s v="dawson.pollard@bilearner.com"/>
    <s v="SVG"/>
    <s v="Active"/>
    <s v="Full-Time"/>
    <x v="2"/>
    <x v="2"/>
    <x v="1"/>
    <s v="Simply class career vote."/>
    <s v="IT/IS"/>
    <s v="Field Operations"/>
    <d v="1959-11-02T00:00:00"/>
    <n v="66.13333333333334"/>
    <x v="1"/>
    <s v="MA"/>
    <s v="Technician"/>
    <x v="1"/>
    <n v="59192"/>
    <s v="Hispanic"/>
    <s v="Widowed"/>
    <x v="1"/>
    <n v="3"/>
    <n v="0"/>
  </r>
  <r>
    <n v="1678"/>
    <s v="Soren"/>
    <s v="Coleman"/>
    <d v="2020-11-18T00:00:00"/>
    <d v="2021-05-22T00:00:00"/>
    <n v="6"/>
    <s v="Attrition"/>
    <s v="Senior BI Developer"/>
    <s v="Barbara Boyd"/>
    <s v="soren.coleman@bilearner.com"/>
    <s v="PL"/>
    <s v="Active"/>
    <s v="Part-Time"/>
    <x v="2"/>
    <x v="2"/>
    <x v="1"/>
    <s v="Republican threat song to rock."/>
    <s v="Admin Offices"/>
    <s v="Field Operations"/>
    <d v="1946-03-28T00:00:00"/>
    <n v="79.727777777777774"/>
    <x v="2"/>
    <s v="MA"/>
    <s v="Technician"/>
    <x v="0"/>
    <n v="59433"/>
    <s v="Black"/>
    <s v="Widowed"/>
    <x v="1"/>
    <n v="3"/>
    <n v="0"/>
  </r>
  <r>
    <n v="1679"/>
    <s v="Sage"/>
    <s v="Morris"/>
    <d v="2021-05-16T00:00:00"/>
    <d v="2022-04-14T00:00:00"/>
    <n v="10"/>
    <s v="Attrition"/>
    <s v="Senior BI Developer"/>
    <s v="Susan Barrett"/>
    <s v="sage.morris@bilearner.com"/>
    <s v="BPC"/>
    <s v="Active"/>
    <s v="Part-Time"/>
    <x v="1"/>
    <x v="2"/>
    <x v="3"/>
    <s v="Hope notice white husband turn manage."/>
    <s v="Admin Offices"/>
    <s v="Engineers"/>
    <d v="1944-12-14T00:00:00"/>
    <n v="81.016666666666666"/>
    <x v="0"/>
    <s v="MA"/>
    <s v="Project Manager"/>
    <x v="1"/>
    <n v="42691"/>
    <s v="Black"/>
    <s v="Widowed"/>
    <x v="1"/>
    <n v="3"/>
    <n v="0"/>
  </r>
  <r>
    <n v="1680"/>
    <s v="Lillian"/>
    <s v="Steele"/>
    <d v="2019-10-25T00:00:00"/>
    <d v="2020-10-16T00:00:00"/>
    <n v="11"/>
    <s v="Attrition"/>
    <s v="Senior BI Developer"/>
    <s v="Anthony Foster"/>
    <s v="lillian.steele@bilearner.com"/>
    <s v="CCDR"/>
    <s v="Active"/>
    <s v="Full-Time"/>
    <x v="1"/>
    <x v="0"/>
    <x v="0"/>
    <s v="Soon prove offer couple word science."/>
    <s v="IT/IS"/>
    <s v="General - Con"/>
    <d v="1976-09-01T00:00:00"/>
    <n v="49.302777777777777"/>
    <x v="3"/>
    <s v="MA"/>
    <s v="Laborer"/>
    <x v="1"/>
    <n v="33673"/>
    <s v="Other"/>
    <s v="Divorced"/>
    <x v="1"/>
    <n v="3"/>
    <n v="0"/>
  </r>
  <r>
    <n v="1681"/>
    <s v="Deanna"/>
    <s v="Meza"/>
    <d v="2023-03-05T00:00:00"/>
    <d v="2023-05-04T00:00:00"/>
    <n v="1"/>
    <s v="Attrition"/>
    <s v="Sales Manager"/>
    <s v="Jennifer Cook"/>
    <s v="deanna.meza@bilearner.com"/>
    <s v="SVG"/>
    <s v="Active"/>
    <s v="Contract"/>
    <x v="0"/>
    <x v="0"/>
    <x v="2"/>
    <s v="I western water easy practice dinner none."/>
    <s v="IT/IS"/>
    <s v="Engineers"/>
    <d v="1974-10-10T00:00:00"/>
    <n v="51.194444444444443"/>
    <x v="5"/>
    <s v="MA"/>
    <s v="Engineer"/>
    <x v="0"/>
    <n v="34659"/>
    <s v="White"/>
    <s v="Divorced"/>
    <x v="1"/>
    <n v="3"/>
    <n v="0"/>
  </r>
  <r>
    <n v="1683"/>
    <s v="Beckett"/>
    <s v="Shea"/>
    <d v="2022-01-22T00:00:00"/>
    <d v="2022-07-25T00:00:00"/>
    <n v="6"/>
    <s v="Attrition"/>
    <s v="Sales Manager"/>
    <s v="Rebecca Davis"/>
    <s v="beckett.shea@bilearner.com"/>
    <s v="MSC"/>
    <s v="Voluntarily Terminated"/>
    <s v="Full-Time"/>
    <x v="0"/>
    <x v="2"/>
    <x v="3"/>
    <s v="Heart lose care sort deal."/>
    <s v="Sales"/>
    <s v="Aerial"/>
    <d v="1988-02-14T00:00:00"/>
    <n v="37.85"/>
    <x v="4"/>
    <s v="MA"/>
    <s v="Lineman"/>
    <x v="0"/>
    <n v="97969"/>
    <s v="Other"/>
    <s v="Married"/>
    <x v="1"/>
    <n v="3"/>
    <n v="0"/>
  </r>
  <r>
    <n v="1684"/>
    <s v="Eve"/>
    <s v="Barker"/>
    <d v="2023-07-09T00:00:00"/>
    <d v="2023-07-31T00:00:00"/>
    <n v="0"/>
    <s v="Attrition"/>
    <s v="CIO"/>
    <s v="Christopher Ayala"/>
    <s v="eve.barker@bilearner.com"/>
    <s v="WBL"/>
    <s v="Terminated for Cause"/>
    <s v="Contract"/>
    <x v="2"/>
    <x v="2"/>
    <x v="0"/>
    <s v="Not budget never social yourself agreement."/>
    <s v="IT/IS"/>
    <s v="Engineers"/>
    <d v="1963-03-07T00:00:00"/>
    <n v="62.786111111111111"/>
    <x v="1"/>
    <s v="MA"/>
    <s v="Engineer"/>
    <x v="1"/>
    <n v="18894"/>
    <s v="Hispanic"/>
    <s v="Widowed"/>
    <x v="1"/>
    <n v="3"/>
    <n v="0"/>
  </r>
  <r>
    <n v="1685"/>
    <s v="Lillie"/>
    <s v="Wilkerson"/>
    <d v="2018-11-11T00:00:00"/>
    <d v="2019-05-27T00:00:00"/>
    <n v="6"/>
    <s v="Attrition"/>
    <s v="BI Director"/>
    <s v="Jeremy Wright"/>
    <s v="lillie.wilkerson@bilearner.com"/>
    <s v="NEL"/>
    <s v="Terminated for Cause"/>
    <s v="Full-Time"/>
    <x v="2"/>
    <x v="1"/>
    <x v="2"/>
    <s v="Action whatever school machine fear."/>
    <s v="IT/IS"/>
    <s v="Aerial"/>
    <d v="1968-06-26T00:00:00"/>
    <n v="57.483333333333334"/>
    <x v="5"/>
    <s v="MA"/>
    <s v="Foreman"/>
    <x v="0"/>
    <n v="16287"/>
    <s v="Black"/>
    <s v="Divorced"/>
    <x v="1"/>
    <n v="3"/>
    <n v="0"/>
  </r>
  <r>
    <n v="1686"/>
    <s v="Alexis"/>
    <s v="Harrell"/>
    <d v="2021-01-05T00:00:00"/>
    <d v="2021-06-18T00:00:00"/>
    <n v="5"/>
    <s v="Attrition"/>
    <s v="BI Developer"/>
    <s v="Jennifer Adams"/>
    <s v="alexis.harrell@bilearner.com"/>
    <s v="SVG"/>
    <s v="Active"/>
    <s v="Contract"/>
    <x v="1"/>
    <x v="1"/>
    <x v="2"/>
    <s v="Scientist become a become value cell policy."/>
    <s v="IT/IS"/>
    <s v="Finance &amp; Accounting"/>
    <d v="1954-03-06T00:00:00"/>
    <n v="71.788888888888891"/>
    <x v="2"/>
    <s v="MA"/>
    <s v="Intern"/>
    <x v="1"/>
    <n v="63472"/>
    <s v="Black"/>
    <s v="Widowed"/>
    <x v="1"/>
    <n v="3"/>
    <n v="0"/>
  </r>
  <r>
    <n v="1688"/>
    <s v="Elsa"/>
    <s v="Mckenzie"/>
    <d v="2020-03-30T00:00:00"/>
    <d v="2023-07-21T00:00:00"/>
    <n v="39"/>
    <s v="Attrition"/>
    <s v="Area Sales Manager"/>
    <s v="James Black"/>
    <s v="elsa.mckenzie@bilearner.com"/>
    <s v="MSC"/>
    <s v="Active"/>
    <s v="Full-Time"/>
    <x v="2"/>
    <x v="1"/>
    <x v="3"/>
    <s v="Together among marriage center evidence sure."/>
    <s v="IT/IS"/>
    <s v="Shop (Fleet)"/>
    <d v="1956-07-23T00:00:00"/>
    <n v="69.408333333333331"/>
    <x v="1"/>
    <s v="OR"/>
    <s v="Mechanic"/>
    <x v="1"/>
    <n v="34107"/>
    <s v="Other"/>
    <s v="Divorced"/>
    <x v="1"/>
    <n v="3"/>
    <n v="0"/>
  </r>
  <r>
    <n v="1689"/>
    <s v="Kolby"/>
    <s v="Reed"/>
    <d v="2021-01-02T00:00:00"/>
    <d v="2022-09-22T00:00:00"/>
    <n v="20"/>
    <s v="Attrition"/>
    <s v="Senior BI Developer"/>
    <s v="Wendy Palmer"/>
    <s v="kolby.reed@bilearner.com"/>
    <s v="MSC"/>
    <s v="Active"/>
    <s v="Part-Time"/>
    <x v="1"/>
    <x v="0"/>
    <x v="2"/>
    <s v="Benefit available decade."/>
    <s v="Admin Offices"/>
    <s v="Field Operations"/>
    <d v="1985-12-04T00:00:00"/>
    <n v="40.044444444444444"/>
    <x v="3"/>
    <s v="MA"/>
    <s v="Technician"/>
    <x v="1"/>
    <n v="35372"/>
    <s v="Other"/>
    <s v="Married"/>
    <x v="1"/>
    <n v="3"/>
    <n v="0"/>
  </r>
  <r>
    <n v="1690"/>
    <s v="Kyler"/>
    <s v="Morales"/>
    <d v="2019-02-26T00:00:00"/>
    <d v="2019-07-26T00:00:00"/>
    <n v="4"/>
    <s v="Attrition"/>
    <s v="Senior BI Developer"/>
    <s v="Tracy Price"/>
    <s v="kyler.morales@bilearner.com"/>
    <s v="NEL"/>
    <s v="Active"/>
    <s v="Contract"/>
    <x v="2"/>
    <x v="0"/>
    <x v="3"/>
    <s v="Alone education career how difficult worry."/>
    <s v="Admin Offices"/>
    <s v="Yard (Material Handling)"/>
    <d v="1942-01-20T00:00:00"/>
    <n v="83.916666666666671"/>
    <x v="0"/>
    <s v="MA"/>
    <s v="Administrative"/>
    <x v="1"/>
    <n v="56249"/>
    <s v="Black"/>
    <s v="Widowed"/>
    <x v="1"/>
    <n v="3"/>
    <n v="0"/>
  </r>
  <r>
    <n v="1692"/>
    <s v="Urijah"/>
    <s v="Brandt"/>
    <d v="2020-04-19T00:00:00"/>
    <d v="2022-07-30T00:00:00"/>
    <n v="27"/>
    <s v="Attrition"/>
    <s v="Sales Manager"/>
    <s v="William Hutchinson"/>
    <s v="urijah.brandt@bilearner.com"/>
    <s v="PYZ"/>
    <s v="Active"/>
    <s v="Part-Time"/>
    <x v="1"/>
    <x v="2"/>
    <x v="3"/>
    <s v="Hundred nor last."/>
    <s v="IT/IS"/>
    <s v="Engineers"/>
    <d v="1943-09-23T00:00:00"/>
    <n v="82.24166666666666"/>
    <x v="0"/>
    <s v="MA"/>
    <s v="Engineer"/>
    <x v="0"/>
    <n v="23764"/>
    <s v="Other"/>
    <s v="Widowed"/>
    <x v="1"/>
    <n v="3"/>
    <n v="0"/>
  </r>
  <r>
    <n v="1694"/>
    <s v="Malia"/>
    <s v="Reynolds"/>
    <d v="2021-04-09T00:00:00"/>
    <d v="2021-05-29T00:00:00"/>
    <n v="1"/>
    <s v="Attrition"/>
    <s v="CIO"/>
    <s v="Dennis Gardner"/>
    <s v="malia.reynolds@bilearner.com"/>
    <s v="TNS"/>
    <s v="Terminated for Cause"/>
    <s v="Part-Time"/>
    <x v="2"/>
    <x v="0"/>
    <x v="1"/>
    <s v="Make company education fish."/>
    <s v="IT/IS"/>
    <s v="Aerial"/>
    <d v="1961-10-04T00:00:00"/>
    <n v="64.211111111111109"/>
    <x v="1"/>
    <s v="MA"/>
    <s v="Foreman"/>
    <x v="1"/>
    <n v="82773"/>
    <s v="Asian"/>
    <s v="Married"/>
    <x v="1"/>
    <n v="3"/>
    <n v="0"/>
  </r>
  <r>
    <n v="1695"/>
    <s v="Claire"/>
    <s v="Gordon"/>
    <d v="2018-09-04T00:00:00"/>
    <d v="2022-12-16T00:00:00"/>
    <n v="51"/>
    <s v="Attrition"/>
    <s v="BI Director"/>
    <s v="Jennifer Hernandez"/>
    <s v="claire.gordon@bilearner.com"/>
    <s v="SVG"/>
    <s v="Terminated for Cause"/>
    <s v="Contract"/>
    <x v="1"/>
    <x v="1"/>
    <x v="3"/>
    <s v="Product key its something. Yourself pay anyone."/>
    <s v="IT/IS"/>
    <s v="Isp"/>
    <d v="1981-11-13T00:00:00"/>
    <n v="44.102777777777774"/>
    <x v="3"/>
    <s v="MA"/>
    <s v="Specialist"/>
    <x v="0"/>
    <n v="20654"/>
    <s v="Other"/>
    <s v="Widowed"/>
    <x v="1"/>
    <n v="3"/>
    <n v="0"/>
  </r>
  <r>
    <n v="1697"/>
    <s v="Mattie"/>
    <s v="Peters"/>
    <d v="2023-05-24T00:00:00"/>
    <d v="2023-07-21T00:00:00"/>
    <n v="1"/>
    <s v="Attrition"/>
    <s v="BI Developer"/>
    <s v="Melanie Campbell"/>
    <s v="mattie.peters@bilearner.com"/>
    <s v="MSC"/>
    <s v="Active"/>
    <s v="Full-Time"/>
    <x v="0"/>
    <x v="2"/>
    <x v="2"/>
    <s v="Soon color sit call certainly."/>
    <s v="IT/IS"/>
    <s v="General - Con"/>
    <d v="1987-06-15T00:00:00"/>
    <n v="38.513888888888886"/>
    <x v="4"/>
    <s v="MA"/>
    <s v="Foreman"/>
    <x v="1"/>
    <n v="3758"/>
    <s v="Asian"/>
    <s v="Widowed"/>
    <x v="1"/>
    <n v="3"/>
    <n v="0"/>
  </r>
  <r>
    <n v="1698"/>
    <s v="Makai"/>
    <s v="Nolan"/>
    <d v="2021-02-15T00:00:00"/>
    <d v="2021-06-05T00:00:00"/>
    <n v="3"/>
    <s v="Attrition"/>
    <s v="Area Sales Manager"/>
    <s v="Deborah Beltran"/>
    <s v="makai.nolan@bilearner.com"/>
    <s v="EW"/>
    <s v="Active"/>
    <s v="Full-Time"/>
    <x v="2"/>
    <x v="2"/>
    <x v="1"/>
    <s v="This cost difficult. Time meet should."/>
    <s v="IT/IS"/>
    <s v="Billable Consultants"/>
    <d v="1994-11-14T00:00:00"/>
    <n v="31.1"/>
    <x v="4"/>
    <s v="MA"/>
    <s v="Engineer"/>
    <x v="1"/>
    <n v="5156"/>
    <s v="White"/>
    <s v="Married"/>
    <x v="1"/>
    <n v="3"/>
    <n v="0"/>
  </r>
  <r>
    <n v="1699"/>
    <s v="Trevon"/>
    <s v="Briggs"/>
    <d v="2021-11-03T00:00:00"/>
    <d v="2022-08-19T00:00:00"/>
    <n v="9"/>
    <s v="Attrition"/>
    <s v="Senior BI Developer"/>
    <s v="Justin Jordan"/>
    <s v="trevon.briggs@bilearner.com"/>
    <s v="PL"/>
    <s v="Active"/>
    <s v="Contract"/>
    <x v="1"/>
    <x v="2"/>
    <x v="3"/>
    <s v="Picture recently military describe."/>
    <s v="Admin Offices"/>
    <s v="Executive"/>
    <d v="1993-06-17T00:00:00"/>
    <n v="32.508333333333333"/>
    <x v="4"/>
    <s v="MA"/>
    <s v="Manager"/>
    <x v="1"/>
    <n v="64233"/>
    <s v="Hispanic"/>
    <s v="Married"/>
    <x v="1"/>
    <n v="3"/>
    <n v="0"/>
  </r>
  <r>
    <n v="1701"/>
    <s v="Corey"/>
    <s v="Hurst"/>
    <d v="2019-07-23T00:00:00"/>
    <d v="2023-01-07T00:00:00"/>
    <n v="41"/>
    <s v="Attrition"/>
    <s v="Senior BI Developer"/>
    <s v="Jacob Brown"/>
    <s v="corey.hurst@bilearner.com"/>
    <s v="CCDR"/>
    <s v="Active"/>
    <s v="Contract"/>
    <x v="2"/>
    <x v="1"/>
    <x v="0"/>
    <s v="Former huge figure enjoy all detail."/>
    <s v="IT/IS"/>
    <s v="Project Management - Con"/>
    <d v="1954-11-06T00:00:00"/>
    <n v="71.12222222222222"/>
    <x v="2"/>
    <s v="MA"/>
    <s v="Flagger"/>
    <x v="1"/>
    <n v="36731"/>
    <s v="Other"/>
    <s v="Single"/>
    <x v="1"/>
    <n v="3"/>
    <n v="0"/>
  </r>
  <r>
    <n v="1706"/>
    <s v="Lailah"/>
    <s v="Hughes"/>
    <d v="2020-12-02T00:00:00"/>
    <d v="2023-02-25T00:00:00"/>
    <n v="26"/>
    <s v="Attrition"/>
    <s v="BI Developer"/>
    <s v="Christopher Fisher"/>
    <s v="lailah.hughes@bilearner.com"/>
    <s v="NEL"/>
    <s v="Active"/>
    <s v="Contract"/>
    <x v="2"/>
    <x v="1"/>
    <x v="0"/>
    <s v="Happen ability as term fish."/>
    <s v="IT/IS"/>
    <s v="Aerial"/>
    <d v="1990-04-03T00:00:00"/>
    <n v="35.713888888888889"/>
    <x v="4"/>
    <s v="MA"/>
    <s v="Supervisor"/>
    <x v="0"/>
    <n v="81407"/>
    <s v="Hispanic"/>
    <s v="Married"/>
    <x v="1"/>
    <n v="3"/>
    <n v="0"/>
  </r>
  <r>
    <n v="1707"/>
    <s v="Quentin"/>
    <s v="Calderon"/>
    <d v="2021-09-24T00:00:00"/>
    <d v="2023-07-20T00:00:00"/>
    <n v="21"/>
    <s v="Attrition"/>
    <s v="BI Developer"/>
    <s v="Charles Mcdonald"/>
    <s v="quentin.calderon@bilearner.com"/>
    <s v="PL"/>
    <s v="Active"/>
    <s v="Part-Time"/>
    <x v="1"/>
    <x v="1"/>
    <x v="3"/>
    <s v="Fly see experience age Republican."/>
    <s v="IT/IS"/>
    <s v="Wireline Construction"/>
    <d v="1994-03-20T00:00:00"/>
    <n v="31.75"/>
    <x v="4"/>
    <s v="MA"/>
    <s v="Clerk"/>
    <x v="1"/>
    <n v="93935"/>
    <s v="Asian"/>
    <s v="Married"/>
    <x v="1"/>
    <n v="3"/>
    <n v="0"/>
  </r>
  <r>
    <n v="1708"/>
    <s v="Molly"/>
    <s v="Fischer"/>
    <d v="2020-09-10T00:00:00"/>
    <d v="2021-05-22T00:00:00"/>
    <n v="8"/>
    <s v="Attrition"/>
    <s v="BI Developer"/>
    <s v="Bonnie Smith"/>
    <s v="molly.fischer@bilearner.com"/>
    <s v="PYZ"/>
    <s v="Active"/>
    <s v="Full-Time"/>
    <x v="2"/>
    <x v="0"/>
    <x v="0"/>
    <s v="With turn maybe herself trouble."/>
    <s v="IT/IS"/>
    <s v="Splicing"/>
    <d v="1990-05-12T00:00:00"/>
    <n v="35.605555555555554"/>
    <x v="4"/>
    <s v="MA"/>
    <s v="Associate"/>
    <x v="1"/>
    <n v="65055"/>
    <s v="Asian"/>
    <s v="Widowed"/>
    <x v="1"/>
    <n v="3"/>
    <n v="0"/>
  </r>
  <r>
    <n v="1709"/>
    <s v="Anaya"/>
    <s v="Stanton"/>
    <d v="2022-05-25T00:00:00"/>
    <d v="2022-11-17T00:00:00"/>
    <n v="5"/>
    <s v="Attrition"/>
    <s v="Area Sales Manager"/>
    <s v="Whitney Roberts"/>
    <s v="anaya.stanton@bilearner.com"/>
    <s v="SVG"/>
    <s v="Active"/>
    <s v="Full-Time"/>
    <x v="1"/>
    <x v="0"/>
    <x v="0"/>
    <s v="Plant opportunity thank style."/>
    <s v="IT/IS"/>
    <s v="General - Sga"/>
    <d v="1962-03-22T00:00:00"/>
    <n v="63.744444444444447"/>
    <x v="1"/>
    <s v="OR"/>
    <s v="Manager"/>
    <x v="1"/>
    <n v="55354"/>
    <s v="Black"/>
    <s v="Married"/>
    <x v="1"/>
    <n v="3"/>
    <n v="0"/>
  </r>
  <r>
    <n v="1710"/>
    <s v="Jaden"/>
    <s v="Houston"/>
    <d v="2019-02-15T00:00:00"/>
    <d v="2019-12-09T00:00:00"/>
    <n v="9"/>
    <s v="Attrition"/>
    <s v="Senior BI Developer"/>
    <s v="Paige Eaton DDS"/>
    <s v="jaden.houston@bilearner.com"/>
    <s v="PL"/>
    <s v="Active"/>
    <s v="Part-Time"/>
    <x v="2"/>
    <x v="2"/>
    <x v="1"/>
    <s v="Threat day deep final personal alone picture."/>
    <s v="Admin Offices"/>
    <s v="Field Operations"/>
    <d v="1971-05-24T00:00:00"/>
    <n v="54.572222222222223"/>
    <x v="5"/>
    <s v="MA"/>
    <s v="Technician"/>
    <x v="1"/>
    <n v="46239"/>
    <s v="Black"/>
    <s v="Divorced"/>
    <x v="1"/>
    <n v="3"/>
    <n v="0"/>
  </r>
  <r>
    <n v="1711"/>
    <s v="Lance"/>
    <s v="Bailey"/>
    <d v="2018-09-28T00:00:00"/>
    <d v="2023-02-01T00:00:00"/>
    <n v="52"/>
    <s v="Attrition"/>
    <s v="Senior BI Developer"/>
    <s v="Johnny Stevens"/>
    <s v="lance.bailey@bilearner.com"/>
    <s v="BPC"/>
    <s v="Active"/>
    <s v="Full-Time"/>
    <x v="2"/>
    <x v="0"/>
    <x v="3"/>
    <s v="Wrong how fund front foreign."/>
    <s v="IT/IS"/>
    <s v="General - Con"/>
    <d v="1985-04-21T00:00:00"/>
    <n v="40.663888888888891"/>
    <x v="3"/>
    <s v="MA"/>
    <s v="Laborer"/>
    <x v="1"/>
    <n v="43594"/>
    <s v="Other"/>
    <s v="Widowed"/>
    <x v="1"/>
    <n v="3"/>
    <n v="0"/>
  </r>
  <r>
    <n v="1715"/>
    <s v="Reece"/>
    <s v="Callahan"/>
    <d v="2020-10-27T00:00:00"/>
    <d v="2022-09-28T00:00:00"/>
    <n v="23"/>
    <s v="Attrition"/>
    <s v="CIO"/>
    <s v="Monique Barnes"/>
    <s v="reece.callahan@bilearner.com"/>
    <s v="WBL"/>
    <s v="Active"/>
    <s v="Full-Time"/>
    <x v="0"/>
    <x v="2"/>
    <x v="0"/>
    <s v="Learn will marriage interesting note the success."/>
    <s v="IT/IS"/>
    <s v="Aerial"/>
    <d v="1966-01-10T00:00:00"/>
    <n v="59.944444444444443"/>
    <x v="5"/>
    <s v="MA"/>
    <s v="Foreman"/>
    <x v="0"/>
    <n v="86362"/>
    <s v="White"/>
    <s v="Divorced"/>
    <x v="1"/>
    <n v="3"/>
    <n v="0"/>
  </r>
  <r>
    <n v="1716"/>
    <s v="Tyrell"/>
    <s v="Fuentes"/>
    <d v="2020-11-02T00:00:00"/>
    <d v="2022-06-21T00:00:00"/>
    <n v="19"/>
    <s v="Attrition"/>
    <s v="BI Director"/>
    <s v="Steven Oliver"/>
    <s v="tyrell.fuentes@bilearner.com"/>
    <s v="NEL"/>
    <s v="Active"/>
    <s v="Contract"/>
    <x v="1"/>
    <x v="2"/>
    <x v="0"/>
    <s v="Can conference couple similar anything."/>
    <s v="IT/IS"/>
    <s v="General - Con"/>
    <d v="1961-03-19T00:00:00"/>
    <n v="64.75277777777778"/>
    <x v="1"/>
    <s v="MA"/>
    <s v="Flagger"/>
    <x v="0"/>
    <n v="21457"/>
    <s v="Asian"/>
    <s v="Widowed"/>
    <x v="1"/>
    <n v="3"/>
    <n v="0"/>
  </r>
  <r>
    <n v="1717"/>
    <s v="Benjamin"/>
    <s v="Kaufman"/>
    <d v="2021-04-24T00:00:00"/>
    <d v="2023-02-28T00:00:00"/>
    <n v="22"/>
    <s v="Attrition"/>
    <s v="BI Developer"/>
    <s v="Vicki Delgado"/>
    <s v="benjamin.kaufman@bilearner.com"/>
    <s v="BPC"/>
    <s v="Active"/>
    <s v="Part-Time"/>
    <x v="0"/>
    <x v="2"/>
    <x v="2"/>
    <s v="Customer front detail bed say suddenly here."/>
    <s v="IT/IS"/>
    <s v="General - Con"/>
    <d v="1959-11-26T00:00:00"/>
    <n v="66.066666666666663"/>
    <x v="1"/>
    <s v="MA"/>
    <s v="Model Assistant"/>
    <x v="1"/>
    <n v="49370"/>
    <s v="Asian"/>
    <s v="Widowed"/>
    <x v="1"/>
    <n v="3"/>
    <n v="0"/>
  </r>
  <r>
    <n v="1718"/>
    <s v="Ayla"/>
    <s v="Mcgrath"/>
    <d v="2020-06-29T00:00:00"/>
    <d v="2023-08-03T00:00:00"/>
    <n v="37"/>
    <s v="Attrition"/>
    <s v="BI Developer"/>
    <s v="Daryl Swanson"/>
    <s v="ayla.mcgrath@bilearner.com"/>
    <s v="CCDR"/>
    <s v="Active"/>
    <s v="Full-Time"/>
    <x v="0"/>
    <x v="0"/>
    <x v="0"/>
    <s v="Someone situation else. Big statement else gas."/>
    <s v="IT/IS"/>
    <s v="Field Operations"/>
    <d v="2001-01-04T00:00:00"/>
    <n v="24.961111111111112"/>
    <x v="6"/>
    <s v="MA"/>
    <s v="Driller"/>
    <x v="1"/>
    <n v="17318"/>
    <s v="Other"/>
    <s v="Divorced"/>
    <x v="1"/>
    <n v="3"/>
    <n v="0"/>
  </r>
  <r>
    <n v="1721"/>
    <s v="Elliott"/>
    <s v="Odonnell"/>
    <d v="2019-09-22T00:00:00"/>
    <d v="2022-11-10T00:00:00"/>
    <n v="37"/>
    <s v="Attrition"/>
    <s v="Senior BI Developer"/>
    <s v="Wendy Daniels"/>
    <s v="elliott.odonnell@bilearner.com"/>
    <s v="NEL"/>
    <s v="Active"/>
    <s v="Full-Time"/>
    <x v="0"/>
    <x v="1"/>
    <x v="2"/>
    <s v="Story get campaign affect at rule start."/>
    <s v="IT/IS"/>
    <s v="Finance &amp; Accounting"/>
    <d v="1998-11-25T00:00:00"/>
    <n v="27.069444444444443"/>
    <x v="6"/>
    <s v="MA"/>
    <s v="Assistant"/>
    <x v="1"/>
    <n v="46552"/>
    <s v="White"/>
    <s v="Divorced"/>
    <x v="1"/>
    <n v="3"/>
    <n v="0"/>
  </r>
  <r>
    <n v="1723"/>
    <s v="Gideon"/>
    <s v="Saunders"/>
    <d v="2020-07-01T00:00:00"/>
    <d v="2022-06-26T00:00:00"/>
    <n v="23"/>
    <s v="Attrition"/>
    <s v="Sales Manager"/>
    <s v="Nicole Taylor"/>
    <s v="gideon.saunders@bilearner.com"/>
    <s v="PYZ"/>
    <s v="Active"/>
    <s v="Full-Time"/>
    <x v="0"/>
    <x v="1"/>
    <x v="2"/>
    <s v="Say operation national race."/>
    <s v="Sales"/>
    <s v="General - Eng"/>
    <d v="1969-04-07T00:00:00"/>
    <n v="56.702777777777776"/>
    <x v="5"/>
    <s v="MA"/>
    <s v="Coordinator"/>
    <x v="0"/>
    <n v="34649"/>
    <s v="Black"/>
    <s v="Widowed"/>
    <x v="1"/>
    <n v="3"/>
    <n v="0"/>
  </r>
  <r>
    <n v="1724"/>
    <s v="Valerie"/>
    <s v="Davis"/>
    <d v="2021-05-13T00:00:00"/>
    <d v="2021-12-11T00:00:00"/>
    <n v="6"/>
    <s v="Attrition"/>
    <s v="CIO"/>
    <s v="Amanda Shaw MD"/>
    <s v="valerie.davis@bilearner.com"/>
    <s v="TNS"/>
    <s v="Active"/>
    <s v="Part-Time"/>
    <x v="1"/>
    <x v="2"/>
    <x v="2"/>
    <s v="Their because nice party."/>
    <s v="IT/IS"/>
    <s v="Yard (Material Handling)"/>
    <d v="1957-10-20T00:00:00"/>
    <n v="68.166666666666671"/>
    <x v="1"/>
    <s v="MA"/>
    <s v="Coordinator"/>
    <x v="0"/>
    <n v="46050"/>
    <s v="Other"/>
    <s v="Divorced"/>
    <x v="1"/>
    <n v="3"/>
    <n v="0"/>
  </r>
  <r>
    <n v="1727"/>
    <s v="Haylie"/>
    <s v="Arnold"/>
    <d v="2019-05-31T00:00:00"/>
    <d v="2022-05-31T00:00:00"/>
    <n v="36"/>
    <s v="Attrition"/>
    <s v="BI Developer"/>
    <s v="Leslie Tran"/>
    <s v="haylie.arnold@bilearner.com"/>
    <s v="MSC"/>
    <s v="Active"/>
    <s v="Full-Time"/>
    <x v="0"/>
    <x v="1"/>
    <x v="0"/>
    <s v="Candidate fact event level several onto store."/>
    <s v="IT/IS"/>
    <s v="General - Con"/>
    <d v="1996-02-16T00:00:00"/>
    <n v="29.844444444444445"/>
    <x v="6"/>
    <s v="MA"/>
    <s v="Foreman"/>
    <x v="1"/>
    <n v="50024"/>
    <s v="Hispanic"/>
    <s v="Widowed"/>
    <x v="1"/>
    <n v="3"/>
    <n v="0"/>
  </r>
  <r>
    <n v="1729"/>
    <s v="Donna"/>
    <s v="Brill"/>
    <d v="2020-01-06T00:00:00"/>
    <d v="2020-12-24T00:00:00"/>
    <n v="11"/>
    <s v="Attrition"/>
    <s v="Production Technician I"/>
    <s v="Michelle Henson"/>
    <s v="donna.brill@bilearner.com"/>
    <s v="EW"/>
    <s v="Voluntarily Terminated"/>
    <s v="Contract"/>
    <x v="2"/>
    <x v="2"/>
    <x v="3"/>
    <s v="Question kitchen gun find four wall heavy."/>
    <s v="Production"/>
    <s v="General - Con"/>
    <d v="1946-12-30T00:00:00"/>
    <n v="78.972222222222229"/>
    <x v="2"/>
    <s v="MA"/>
    <s v="Foreman"/>
    <x v="0"/>
    <n v="1701"/>
    <s v="Other"/>
    <s v="Divorced"/>
    <x v="1"/>
    <n v="3"/>
    <n v="0"/>
  </r>
  <r>
    <n v="1731"/>
    <s v="Erasumus"/>
    <s v="Monkfish"/>
    <d v="2021-07-11T00:00:00"/>
    <d v="2022-02-08T00:00:00"/>
    <n v="6"/>
    <s v="Attrition"/>
    <s v="Production Technician II"/>
    <s v="Mark Smith"/>
    <s v="erasumus.monkfish@bilearner.com"/>
    <s v="WBL"/>
    <s v="Active"/>
    <s v="Contract"/>
    <x v="0"/>
    <x v="0"/>
    <x v="2"/>
    <s v="Artist organization great heart."/>
    <s v="Production"/>
    <s v="Engineers"/>
    <d v="1947-03-22T00:00:00"/>
    <n v="78.74444444444444"/>
    <x v="2"/>
    <s v="MA"/>
    <s v="Engineer"/>
    <x v="1"/>
    <n v="1450"/>
    <s v="Black"/>
    <s v="Divorced"/>
    <x v="1"/>
    <n v="3"/>
    <n v="0"/>
  </r>
  <r>
    <n v="1732"/>
    <s v="May"/>
    <s v="Roberson"/>
    <d v="2021-07-02T00:00:00"/>
    <d v="2021-12-13T00:00:00"/>
    <n v="5"/>
    <s v="Attrition"/>
    <s v="Production Technician II"/>
    <s v="Samantha Hancock"/>
    <s v="may.roberson@bilearner.com"/>
    <s v="WBL"/>
    <s v="Voluntarily Terminated"/>
    <s v="Contract"/>
    <x v="0"/>
    <x v="0"/>
    <x v="3"/>
    <s v="North position film eight. Movement dark turn."/>
    <s v="Production"/>
    <s v="Fielders"/>
    <d v="1961-04-13T00:00:00"/>
    <n v="64.686111111111117"/>
    <x v="1"/>
    <s v="MA"/>
    <s v="Engineer"/>
    <x v="0"/>
    <n v="1902"/>
    <s v="Hispanic"/>
    <s v="Widowed"/>
    <x v="1"/>
    <n v="3"/>
    <n v="0"/>
  </r>
  <r>
    <n v="1733"/>
    <s v="Shana"/>
    <s v="Maurice"/>
    <d v="2019-10-23T00:00:00"/>
    <d v="2020-12-03T00:00:00"/>
    <n v="13"/>
    <s v="Attrition"/>
    <s v="Production Technician I"/>
    <s v="Joshua Ward"/>
    <s v="shana.maurice@bilearner.com"/>
    <s v="EW"/>
    <s v="Active"/>
    <s v="Full-Time"/>
    <x v="2"/>
    <x v="0"/>
    <x v="1"/>
    <s v="Head where have ground scene."/>
    <s v="Production"/>
    <s v="Field Operations"/>
    <d v="1950-02-15T00:00:00"/>
    <n v="75.847222222222229"/>
    <x v="2"/>
    <s v="MA"/>
    <s v="Laborer"/>
    <x v="0"/>
    <n v="2330"/>
    <s v="Black"/>
    <s v="Married"/>
    <x v="1"/>
    <n v="3"/>
    <n v="0"/>
  </r>
  <r>
    <n v="1735"/>
    <s v="Rachael"/>
    <s v="Baczenski"/>
    <d v="2021-01-08T00:00:00"/>
    <d v="2023-01-14T00:00:00"/>
    <n v="24"/>
    <s v="Attrition"/>
    <s v="Production Technician I"/>
    <s v="Cody Scott"/>
    <s v="rachael.baczenski@bilearner.com"/>
    <s v="NEL"/>
    <s v="Voluntarily Terminated"/>
    <s v="Full-Time"/>
    <x v="2"/>
    <x v="1"/>
    <x v="1"/>
    <s v="Along senior personal nature help crime."/>
    <s v="Production"/>
    <s v="Shop (Fleet)"/>
    <d v="1942-04-08T00:00:00"/>
    <n v="83.7"/>
    <x v="0"/>
    <s v="MA"/>
    <s v="Mechanic"/>
    <x v="0"/>
    <n v="1902"/>
    <s v="White"/>
    <s v="Divorced"/>
    <x v="1"/>
    <n v="3"/>
    <n v="0"/>
  </r>
  <r>
    <n v="1736"/>
    <s v="Enrico"/>
    <s v="Langton"/>
    <d v="2019-01-29T00:00:00"/>
    <d v="2022-07-08T00:00:00"/>
    <n v="41"/>
    <s v="Attrition"/>
    <s v="Production Technician I"/>
    <s v="Jeffrey Thompson"/>
    <s v="enrico.langton@bilearner.com"/>
    <s v="TNS"/>
    <s v="Active"/>
    <s v="Contract"/>
    <x v="2"/>
    <x v="2"/>
    <x v="0"/>
    <s v="Law difference five away."/>
    <s v="Production"/>
    <s v="Field Operations"/>
    <d v="1955-08-25T00:00:00"/>
    <n v="70.319444444444443"/>
    <x v="2"/>
    <s v="MA"/>
    <s v="Technician"/>
    <x v="1"/>
    <n v="2048"/>
    <s v="Other"/>
    <s v="Married"/>
    <x v="1"/>
    <n v="3"/>
    <n v="0"/>
  </r>
  <r>
    <n v="1738"/>
    <s v="Phil"/>
    <s v="Close"/>
    <d v="2023-05-30T00:00:00"/>
    <d v="2023-07-05T00:00:00"/>
    <n v="1"/>
    <s v="Attrition"/>
    <s v="Production Technician II"/>
    <s v="Tami Fuentes"/>
    <s v="phil.close@bilearner.com"/>
    <s v="CCDR"/>
    <s v="Voluntarily Terminated"/>
    <s v="Contract"/>
    <x v="2"/>
    <x v="2"/>
    <x v="0"/>
    <s v="Rich together bad his agent blue."/>
    <s v="Production"/>
    <s v="General - Eng"/>
    <d v="1983-11-17T00:00:00"/>
    <n v="42.091666666666669"/>
    <x v="3"/>
    <s v="MA"/>
    <s v="Coordinator"/>
    <x v="1"/>
    <n v="2169"/>
    <s v="White"/>
    <s v="Single"/>
    <x v="1"/>
    <n v="3"/>
    <n v="0"/>
  </r>
  <r>
    <n v="1739"/>
    <s v="Hang T"/>
    <s v="Wolk"/>
    <d v="2019-07-15T00:00:00"/>
    <d v="2023-05-01T00:00:00"/>
    <n v="45"/>
    <s v="Attrition"/>
    <s v="Production Technician II"/>
    <s v="Michael Farmer"/>
    <s v="hang t.wolk@bilearner.com"/>
    <s v="CCDR"/>
    <s v="Active"/>
    <s v="Contract"/>
    <x v="0"/>
    <x v="1"/>
    <x v="0"/>
    <s v="Large relate work treatment Mrs."/>
    <s v="Production"/>
    <s v="Aerial"/>
    <d v="1982-01-11T00:00:00"/>
    <n v="43.94166666666667"/>
    <x v="3"/>
    <s v="MA"/>
    <s v="Laborer"/>
    <x v="0"/>
    <n v="2302"/>
    <s v="Hispanic"/>
    <s v="Married"/>
    <x v="1"/>
    <n v="3"/>
    <n v="0"/>
  </r>
  <r>
    <n v="1740"/>
    <s v="Lei-Ming"/>
    <s v="Nguyen"/>
    <d v="2020-03-17T00:00:00"/>
    <d v="2021-08-02T00:00:00"/>
    <n v="16"/>
    <s v="Attrition"/>
    <s v="Production Technician I"/>
    <s v="Madeline Baker"/>
    <s v="lei-ming.nguyen@bilearner.com"/>
    <s v="NEL"/>
    <s v="Active"/>
    <s v="Contract"/>
    <x v="0"/>
    <x v="2"/>
    <x v="3"/>
    <s v="This win treat they kid simple."/>
    <s v="Production"/>
    <s v="General - Con"/>
    <d v="1963-04-03T00:00:00"/>
    <n v="62.713888888888889"/>
    <x v="1"/>
    <s v="MA"/>
    <s v="Laborer"/>
    <x v="0"/>
    <n v="2132"/>
    <s v="Other"/>
    <s v="Married"/>
    <x v="1"/>
    <n v="3"/>
    <n v="0"/>
  </r>
  <r>
    <n v="1746"/>
    <s v="Brad"/>
    <s v="Pitt"/>
    <d v="2020-04-23T00:00:00"/>
    <d v="2022-01-07T00:00:00"/>
    <n v="20"/>
    <s v="Attrition"/>
    <s v="Production Technician I"/>
    <s v="Joshua Gonzalez"/>
    <s v="brad.pitt@bilearner.com"/>
    <s v="WBL"/>
    <s v="Active"/>
    <s v="Full-Time"/>
    <x v="2"/>
    <x v="1"/>
    <x v="3"/>
    <s v="Them security hit decide."/>
    <s v="Production"/>
    <s v="General - Sga"/>
    <d v="1962-04-06T00:00:00"/>
    <n v="63.705555555555556"/>
    <x v="1"/>
    <s v="MA"/>
    <s v="Vp"/>
    <x v="1"/>
    <n v="2451"/>
    <s v="Hispanic"/>
    <s v="Widowed"/>
    <x v="1"/>
    <n v="3"/>
    <n v="0"/>
  </r>
  <r>
    <n v="1747"/>
    <s v="Susan"/>
    <s v="Good"/>
    <d v="2023-06-23T00:00:00"/>
    <d v="2023-07-10T00:00:00"/>
    <n v="0"/>
    <s v="Attrition"/>
    <s v="Production Technician II"/>
    <s v="Mary Blackwell"/>
    <s v="susan.good@bilearner.com"/>
    <s v="PL"/>
    <s v="Leave of Absence"/>
    <s v="Full-Time"/>
    <x v="2"/>
    <x v="0"/>
    <x v="1"/>
    <s v="Too former relationship risk."/>
    <s v="Production"/>
    <s v="Field Operations"/>
    <d v="1992-08-02T00:00:00"/>
    <n v="33.383333333333333"/>
    <x v="4"/>
    <s v="MA"/>
    <s v="Splicer"/>
    <x v="0"/>
    <n v="1886"/>
    <s v="White"/>
    <s v="Divorced"/>
    <x v="1"/>
    <n v="3"/>
    <n v="0"/>
  </r>
  <r>
    <n v="1748"/>
    <s v="Ashley"/>
    <s v="Rose"/>
    <d v="2022-01-13T00:00:00"/>
    <d v="2022-07-05T00:00:00"/>
    <n v="5"/>
    <s v="Attrition"/>
    <s v="Production Technician I"/>
    <s v="Benjamin Hamilton"/>
    <s v="ashley.rose@bilearner.com"/>
    <s v="PYZ"/>
    <s v="Active"/>
    <s v="Part-Time"/>
    <x v="2"/>
    <x v="0"/>
    <x v="2"/>
    <s v="Listen cover book."/>
    <s v="Production"/>
    <s v="Underground"/>
    <d v="1973-01-09T00:00:00"/>
    <n v="52.947222222222223"/>
    <x v="5"/>
    <s v="MA"/>
    <s v="Laborer"/>
    <x v="0"/>
    <n v="1886"/>
    <s v="White"/>
    <s v="Widowed"/>
    <x v="1"/>
    <n v="3"/>
    <n v="0"/>
  </r>
  <r>
    <n v="1752"/>
    <s v="Boston"/>
    <s v="Avila"/>
    <d v="2022-03-05T00:00:00"/>
    <d v="2022-04-08T00:00:00"/>
    <n v="1"/>
    <s v="Attrition"/>
    <s v="Production Technician I"/>
    <s v="Mario Johnson MD"/>
    <s v="boston.avila@bilearner.com"/>
    <s v="PL"/>
    <s v="Active"/>
    <s v="Part-Time"/>
    <x v="0"/>
    <x v="0"/>
    <x v="1"/>
    <s v="Person identify music conference."/>
    <s v="Production"/>
    <s v="General - Con"/>
    <d v="1982-11-04T00:00:00"/>
    <n v="43.12777777777778"/>
    <x v="3"/>
    <s v="MA"/>
    <s v="Mechanic"/>
    <x v="1"/>
    <n v="56894"/>
    <s v="White"/>
    <s v="Single"/>
    <x v="1"/>
    <n v="3"/>
    <n v="0"/>
  </r>
  <r>
    <n v="1753"/>
    <s v="Rodolfo"/>
    <s v="Michael"/>
    <d v="2019-06-20T00:00:00"/>
    <d v="2019-10-14T00:00:00"/>
    <n v="3"/>
    <s v="Attrition"/>
    <s v="Production Technician I"/>
    <s v="Kimberly Williams"/>
    <s v="rodolfo.michael@bilearner.com"/>
    <s v="BPC"/>
    <s v="Active"/>
    <s v="Contract"/>
    <x v="1"/>
    <x v="1"/>
    <x v="1"/>
    <s v="Available no skill newspaper herself."/>
    <s v="Production"/>
    <s v="Field Operations"/>
    <d v="1943-03-07T00:00:00"/>
    <n v="82.786111111111111"/>
    <x v="0"/>
    <s v="MA"/>
    <s v="Assistant"/>
    <x v="1"/>
    <n v="42759"/>
    <s v="Black"/>
    <s v="Divorced"/>
    <x v="1"/>
    <n v="3"/>
    <n v="0"/>
  </r>
  <r>
    <n v="1759"/>
    <s v="Jose"/>
    <s v="Houston"/>
    <d v="2021-01-23T00:00:00"/>
    <d v="2022-10-23T00:00:00"/>
    <n v="20"/>
    <s v="Attrition"/>
    <s v="Production Technician I"/>
    <s v="Patricia Newman"/>
    <s v="jose.houston@bilearner.com"/>
    <s v="PYZ"/>
    <s v="Active"/>
    <s v="Contract"/>
    <x v="0"/>
    <x v="2"/>
    <x v="2"/>
    <s v="Benefit turn that with well may former if."/>
    <s v="Production"/>
    <s v="General - Con"/>
    <d v="1947-12-11T00:00:00"/>
    <n v="78.025000000000006"/>
    <x v="2"/>
    <s v="MA"/>
    <s v="Coordinator"/>
    <x v="1"/>
    <n v="40003"/>
    <s v="White"/>
    <s v="Married"/>
    <x v="1"/>
    <n v="3"/>
    <n v="0"/>
  </r>
  <r>
    <n v="1760"/>
    <s v="Janessa"/>
    <s v="Mcconnell"/>
    <d v="2020-02-08T00:00:00"/>
    <d v="2020-05-04T00:00:00"/>
    <n v="2"/>
    <s v="Attrition"/>
    <s v="Production Technician I"/>
    <s v="Sally Meadows"/>
    <s v="janessa.mcconnell@bilearner.com"/>
    <s v="WBL"/>
    <s v="Active"/>
    <s v="Part-Time"/>
    <x v="1"/>
    <x v="2"/>
    <x v="3"/>
    <s v="Simply game everyone despite line."/>
    <s v="Production"/>
    <s v="General - Con"/>
    <d v="1993-08-20T00:00:00"/>
    <n v="32.333333333333336"/>
    <x v="4"/>
    <s v="MA"/>
    <s v="Foreman"/>
    <x v="1"/>
    <n v="93320"/>
    <s v="Hispanic"/>
    <s v="Single"/>
    <x v="1"/>
    <n v="3"/>
    <n v="0"/>
  </r>
  <r>
    <n v="1761"/>
    <s v="Samson"/>
    <s v="Ellis"/>
    <d v="2021-10-29T00:00:00"/>
    <d v="2022-08-02T00:00:00"/>
    <n v="9"/>
    <s v="Attrition"/>
    <s v="Production Technician I"/>
    <s v="Sara Golden"/>
    <s v="samson.ellis@bilearner.com"/>
    <s v="NEL"/>
    <s v="Voluntarily Terminated"/>
    <s v="Contract"/>
    <x v="1"/>
    <x v="0"/>
    <x v="3"/>
    <s v="Ahead onto current situation speech while."/>
    <s v="Production"/>
    <s v="Field Operations"/>
    <d v="1961-05-16T00:00:00"/>
    <n v="64.594444444444449"/>
    <x v="1"/>
    <s v="MA"/>
    <s v="Technician"/>
    <x v="0"/>
    <n v="97689"/>
    <s v="Other"/>
    <s v="Married"/>
    <x v="1"/>
    <n v="3"/>
    <n v="0"/>
  </r>
  <r>
    <n v="1762"/>
    <s v="Lauren"/>
    <s v="Kent"/>
    <d v="2023-07-04T00:00:00"/>
    <d v="2023-07-12T00:00:00"/>
    <n v="0"/>
    <s v="Attrition"/>
    <s v="Production Technician I"/>
    <s v="Roger Reed"/>
    <s v="lauren.kent@bilearner.com"/>
    <s v="PL"/>
    <s v="Voluntarily Terminated"/>
    <s v="Contract"/>
    <x v="0"/>
    <x v="2"/>
    <x v="3"/>
    <s v="Myself produce sit outside after."/>
    <s v="Production"/>
    <s v="Wireless"/>
    <d v="2001-02-19T00:00:00"/>
    <n v="24.836111111111112"/>
    <x v="6"/>
    <s v="MA"/>
    <s v="Foreman"/>
    <x v="0"/>
    <n v="37569"/>
    <s v="White"/>
    <s v="Divorced"/>
    <x v="1"/>
    <n v="3"/>
    <n v="0"/>
  </r>
  <r>
    <n v="1766"/>
    <s v="Kasey"/>
    <s v="Alexander"/>
    <d v="2019-06-22T00:00:00"/>
    <d v="2021-05-01T00:00:00"/>
    <n v="22"/>
    <s v="Attrition"/>
    <s v="Production Technician I"/>
    <s v="Michelle Herrera"/>
    <s v="kasey.alexander@bilearner.com"/>
    <s v="PYZ"/>
    <s v="Active"/>
    <s v="Contract"/>
    <x v="0"/>
    <x v="0"/>
    <x v="1"/>
    <s v="Reflect important account keep eye accept."/>
    <s v="Production"/>
    <s v="Field Operations"/>
    <d v="1957-07-15T00:00:00"/>
    <n v="68.430555555555557"/>
    <x v="1"/>
    <s v="MA"/>
    <s v="Laborer"/>
    <x v="0"/>
    <n v="75004"/>
    <s v="Asian"/>
    <s v="Married"/>
    <x v="1"/>
    <n v="3"/>
    <n v="0"/>
  </r>
  <r>
    <n v="1767"/>
    <s v="Kenneth"/>
    <s v="Peters"/>
    <d v="2023-02-10T00:00:00"/>
    <d v="2023-05-01T00:00:00"/>
    <n v="2"/>
    <s v="Attrition"/>
    <s v="Production Technician I"/>
    <s v="Renee Beasley"/>
    <s v="kenneth.peters@bilearner.com"/>
    <s v="WBL"/>
    <s v="Active"/>
    <s v="Contract"/>
    <x v="2"/>
    <x v="1"/>
    <x v="2"/>
    <s v="Maintain material discover discover."/>
    <s v="Production"/>
    <s v="General - Con"/>
    <d v="1995-12-31T00:00:00"/>
    <n v="29.972222222222221"/>
    <x v="6"/>
    <s v="MA"/>
    <s v="Supervisor"/>
    <x v="0"/>
    <n v="39000"/>
    <s v="White"/>
    <s v="Divorced"/>
    <x v="1"/>
    <n v="3"/>
    <n v="0"/>
  </r>
  <r>
    <n v="1768"/>
    <s v="Lucia"/>
    <s v="Hudson"/>
    <d v="2022-10-13T00:00:00"/>
    <d v="2023-05-02T00:00:00"/>
    <n v="6"/>
    <s v="Attrition"/>
    <s v="Production Technician I"/>
    <s v="Scott Graves"/>
    <s v="lucia.hudson@bilearner.com"/>
    <s v="NEL"/>
    <s v="Active"/>
    <s v="Contract"/>
    <x v="1"/>
    <x v="0"/>
    <x v="3"/>
    <s v="Ask station everything race feeling by although."/>
    <s v="Production"/>
    <s v="Aerial"/>
    <d v="1977-02-26T00:00:00"/>
    <n v="48.81666666666667"/>
    <x v="3"/>
    <s v="MA"/>
    <s v="Lineman"/>
    <x v="0"/>
    <n v="73245"/>
    <s v="Black"/>
    <s v="Married"/>
    <x v="1"/>
    <n v="3"/>
    <n v="0"/>
  </r>
  <r>
    <n v="1769"/>
    <s v="Rashad"/>
    <s v="Randall"/>
    <d v="2023-03-07T00:00:00"/>
    <d v="2023-04-27T00:00:00"/>
    <n v="1"/>
    <s v="Attrition"/>
    <s v="Production Technician I"/>
    <s v="Bryan Harvey"/>
    <s v="rashad.randall@bilearner.com"/>
    <s v="PL"/>
    <s v="Active"/>
    <s v="Contract"/>
    <x v="0"/>
    <x v="0"/>
    <x v="1"/>
    <s v="State voice performance crime."/>
    <s v="Production"/>
    <s v="Engineers"/>
    <d v="1974-04-29T00:00:00"/>
    <n v="51.641666666666666"/>
    <x v="5"/>
    <s v="MA"/>
    <s v="Technician"/>
    <x v="1"/>
    <n v="83360"/>
    <s v="Hispanic"/>
    <s v="Widowed"/>
    <x v="1"/>
    <n v="3"/>
    <n v="0"/>
  </r>
  <r>
    <n v="1772"/>
    <s v="Hallie"/>
    <s v="Thornton"/>
    <d v="2018-12-28T00:00:00"/>
    <d v="2022-01-28T00:00:00"/>
    <n v="37"/>
    <s v="Attrition"/>
    <s v="Production Technician I"/>
    <s v="Jamie Holloway"/>
    <s v="hallie.thornton@bilearner.com"/>
    <s v="SVG"/>
    <s v="Active"/>
    <s v="Contract"/>
    <x v="2"/>
    <x v="2"/>
    <x v="1"/>
    <s v="Each bring star week kitchen without nature."/>
    <s v="Production"/>
    <s v="General - Con"/>
    <d v="1954-06-28T00:00:00"/>
    <n v="71.477777777777774"/>
    <x v="2"/>
    <s v="MA"/>
    <s v="Laborer"/>
    <x v="1"/>
    <n v="70792"/>
    <s v="Asian"/>
    <s v="Widowed"/>
    <x v="1"/>
    <n v="3"/>
    <n v="0"/>
  </r>
  <r>
    <n v="1773"/>
    <s v="Tiana"/>
    <s v="Bishop"/>
    <d v="2021-01-20T00:00:00"/>
    <d v="2023-03-08T00:00:00"/>
    <n v="25"/>
    <s v="Attrition"/>
    <s v="Production Technician I"/>
    <s v="Mitchell Woods"/>
    <s v="tiana.bishop@bilearner.com"/>
    <s v="EW"/>
    <s v="Active"/>
    <s v="Part-Time"/>
    <x v="0"/>
    <x v="0"/>
    <x v="2"/>
    <s v="Though resource simple health bring."/>
    <s v="Production"/>
    <s v="General - Eng"/>
    <d v="1942-03-22T00:00:00"/>
    <n v="83.74444444444444"/>
    <x v="0"/>
    <s v="MA"/>
    <s v="Administrative"/>
    <x v="1"/>
    <n v="25699"/>
    <s v="Black"/>
    <s v="Married"/>
    <x v="1"/>
    <n v="3"/>
    <n v="0"/>
  </r>
  <r>
    <n v="1774"/>
    <s v="Regina"/>
    <s v="Garcia"/>
    <d v="2019-09-14T00:00:00"/>
    <d v="2023-02-06T00:00:00"/>
    <n v="40"/>
    <s v="Attrition"/>
    <s v="Production Technician I"/>
    <s v="Aaron Cochran"/>
    <s v="regina.garcia@bilearner.com"/>
    <s v="MSC"/>
    <s v="Active"/>
    <s v="Full-Time"/>
    <x v="0"/>
    <x v="2"/>
    <x v="0"/>
    <s v="Wear television particular."/>
    <s v="Production"/>
    <s v="Field Operations"/>
    <d v="1989-09-24T00:00:00"/>
    <n v="36.238888888888887"/>
    <x v="4"/>
    <s v="MA"/>
    <s v="Technician"/>
    <x v="0"/>
    <n v="96290"/>
    <s v="Asian"/>
    <s v="Widowed"/>
    <x v="1"/>
    <n v="3"/>
    <n v="0"/>
  </r>
  <r>
    <n v="1775"/>
    <s v="Julie"/>
    <s v="Cochran"/>
    <d v="2018-10-06T00:00:00"/>
    <d v="2019-12-12T00:00:00"/>
    <n v="14"/>
    <s v="Attrition"/>
    <s v="Production Technician I"/>
    <s v="Scott Smith"/>
    <s v="julie.cochran@bilearner.com"/>
    <s v="TNS"/>
    <s v="Active"/>
    <s v="Contract"/>
    <x v="2"/>
    <x v="1"/>
    <x v="0"/>
    <s v="Sing participant involve themselves plan."/>
    <s v="Production"/>
    <s v="Engineers"/>
    <d v="1997-05-11T00:00:00"/>
    <n v="28.608333333333334"/>
    <x v="6"/>
    <s v="MA"/>
    <s v="Engineer"/>
    <x v="1"/>
    <n v="23434"/>
    <s v="Black"/>
    <s v="Single"/>
    <x v="1"/>
    <n v="3"/>
    <n v="0"/>
  </r>
  <r>
    <n v="1776"/>
    <s v="Yamilet"/>
    <s v="Pierce"/>
    <d v="2021-08-03T00:00:00"/>
    <d v="2022-11-01T00:00:00"/>
    <n v="14"/>
    <s v="Attrition"/>
    <s v="Production Technician I"/>
    <s v="Lucas Rodriguez"/>
    <s v="yamilet.pierce@bilearner.com"/>
    <s v="PYZ"/>
    <s v="Active"/>
    <s v="Full-Time"/>
    <x v="1"/>
    <x v="0"/>
    <x v="2"/>
    <s v="Only alone imagine. Loss minute girl."/>
    <s v="Production"/>
    <s v="Project Management - Con"/>
    <d v="1955-03-11T00:00:00"/>
    <n v="70.775000000000006"/>
    <x v="2"/>
    <s v="MA"/>
    <s v="Engineer"/>
    <x v="1"/>
    <n v="49243"/>
    <s v="Asian"/>
    <s v="Divorced"/>
    <x v="1"/>
    <n v="3"/>
    <n v="0"/>
  </r>
  <r>
    <n v="1777"/>
    <s v="Amare"/>
    <s v="Hartman"/>
    <d v="2019-07-05T00:00:00"/>
    <d v="2021-05-26T00:00:00"/>
    <n v="22"/>
    <s v="Attrition"/>
    <s v="Production Technician I"/>
    <s v="Brian Rogers"/>
    <s v="amare.hartman@bilearner.com"/>
    <s v="WBL"/>
    <s v="Active"/>
    <s v="Full-Time"/>
    <x v="0"/>
    <x v="0"/>
    <x v="0"/>
    <s v="Professor late television spend foreign."/>
    <s v="Production"/>
    <s v="Splicing"/>
    <d v="1962-04-25T00:00:00"/>
    <n v="63.652777777777779"/>
    <x v="1"/>
    <s v="MA"/>
    <s v="Splicer"/>
    <x v="0"/>
    <n v="64893"/>
    <s v="Hispanic"/>
    <s v="Single"/>
    <x v="1"/>
    <n v="3"/>
    <n v="0"/>
  </r>
  <r>
    <n v="1780"/>
    <s v="Colton"/>
    <s v="Booker"/>
    <d v="2022-12-10T00:00:00"/>
    <d v="2023-02-11T00:00:00"/>
    <n v="2"/>
    <s v="Attrition"/>
    <s v="Production Technician I"/>
    <s v="Jason Taylor"/>
    <s v="colton.booker@bilearner.com"/>
    <s v="BPC"/>
    <s v="Active"/>
    <s v="Contract"/>
    <x v="1"/>
    <x v="0"/>
    <x v="2"/>
    <s v="Half nice continue serious move lay itself."/>
    <s v="Production"/>
    <s v="Field Operations"/>
    <d v="1993-07-11T00:00:00"/>
    <n v="32.44166666666667"/>
    <x v="4"/>
    <s v="MA"/>
    <s v="Engineer"/>
    <x v="0"/>
    <n v="17208"/>
    <s v="Hispanic"/>
    <s v="Widowed"/>
    <x v="1"/>
    <n v="3"/>
    <n v="0"/>
  </r>
  <r>
    <n v="1782"/>
    <s v="Braxton"/>
    <s v="House"/>
    <d v="2019-01-13T00:00:00"/>
    <d v="2023-07-02T00:00:00"/>
    <n v="53"/>
    <s v="Attrition"/>
    <s v="Production Technician II"/>
    <s v="Kenneth Dean"/>
    <s v="braxton.house@bilearner.com"/>
    <s v="NEL"/>
    <s v="Voluntarily Terminated"/>
    <s v="Contract"/>
    <x v="2"/>
    <x v="0"/>
    <x v="2"/>
    <s v="Material as already course. See our realize."/>
    <s v="Production"/>
    <s v="Field Operations"/>
    <d v="1950-10-08T00:00:00"/>
    <n v="75.2"/>
    <x v="2"/>
    <s v="MA"/>
    <s v="Groundman"/>
    <x v="0"/>
    <n v="69805"/>
    <s v="Other"/>
    <s v="Married"/>
    <x v="1"/>
    <n v="3"/>
    <n v="0"/>
  </r>
  <r>
    <n v="1784"/>
    <s v="Trystan"/>
    <s v="Ramos"/>
    <d v="2023-08-02T00:00:00"/>
    <d v="2023-08-02T00:00:00"/>
    <n v="0"/>
    <s v="Attrition"/>
    <s v="Production Technician I"/>
    <s v="Mr. John Thomas"/>
    <s v="trystan.ramos@bilearner.com"/>
    <s v="WBL"/>
    <s v="Active"/>
    <s v="Part-Time"/>
    <x v="2"/>
    <x v="0"/>
    <x v="2"/>
    <s v="Need challenge education bank upon reach fall."/>
    <s v="Production"/>
    <s v="General - Con"/>
    <d v="1971-03-30T00:00:00"/>
    <n v="54.722222222222221"/>
    <x v="5"/>
    <s v="MA"/>
    <s v="Technician"/>
    <x v="0"/>
    <n v="14325"/>
    <s v="Other"/>
    <s v="Divorced"/>
    <x v="1"/>
    <n v="3"/>
    <n v="0"/>
  </r>
  <r>
    <n v="1786"/>
    <s v="Tara"/>
    <s v="Hoover"/>
    <d v="2022-03-31T00:00:00"/>
    <d v="2022-06-14T00:00:00"/>
    <n v="2"/>
    <s v="Attrition"/>
    <s v="Production Technician I"/>
    <s v="Daniel Banks"/>
    <s v="tara.hoover@bilearner.com"/>
    <s v="PL"/>
    <s v="Active"/>
    <s v="Full-Time"/>
    <x v="2"/>
    <x v="0"/>
    <x v="1"/>
    <s v="Treatment itself various campaign."/>
    <s v="Production"/>
    <s v="Field Operations"/>
    <d v="1979-11-10T00:00:00"/>
    <n v="46.111111111111114"/>
    <x v="3"/>
    <s v="MA"/>
    <s v="Laborer"/>
    <x v="1"/>
    <n v="67173"/>
    <s v="Hispanic"/>
    <s v="Widowed"/>
    <x v="1"/>
    <n v="3"/>
    <n v="0"/>
  </r>
  <r>
    <n v="1787"/>
    <s v="Layla"/>
    <s v="Gutierrez"/>
    <d v="2019-04-06T00:00:00"/>
    <d v="2020-08-15T00:00:00"/>
    <n v="16"/>
    <s v="Attrition"/>
    <s v="Production Technician I"/>
    <s v="Edward Peterson"/>
    <s v="layla.gutierrez@bilearner.com"/>
    <s v="BPC"/>
    <s v="Active"/>
    <s v="Contract"/>
    <x v="0"/>
    <x v="0"/>
    <x v="3"/>
    <s v="Perform question beyond article."/>
    <s v="Production"/>
    <s v="Engineers"/>
    <d v="1956-07-10T00:00:00"/>
    <n v="69.444444444444443"/>
    <x v="1"/>
    <s v="MA"/>
    <s v="Engineer"/>
    <x v="1"/>
    <n v="76007"/>
    <s v="Hispanic"/>
    <s v="Divorced"/>
    <x v="1"/>
    <n v="3"/>
    <n v="0"/>
  </r>
  <r>
    <n v="1790"/>
    <s v="Nick"/>
    <s v="Daniels"/>
    <d v="2022-12-02T00:00:00"/>
    <d v="2023-04-08T00:00:00"/>
    <n v="4"/>
    <s v="Attrition"/>
    <s v="Production Technician I"/>
    <s v="Sara Smith"/>
    <s v="nick.daniels@bilearner.com"/>
    <s v="EW"/>
    <s v="Active"/>
    <s v="Part-Time"/>
    <x v="0"/>
    <x v="2"/>
    <x v="1"/>
    <s v="Marriage almost cold sort public major cut."/>
    <s v="Production"/>
    <s v="Aerial"/>
    <d v="1956-03-09T00:00:00"/>
    <n v="69.780555555555551"/>
    <x v="1"/>
    <s v="MA"/>
    <s v="Lineman"/>
    <x v="0"/>
    <n v="54589"/>
    <s v="Asian"/>
    <s v="Divorced"/>
    <x v="1"/>
    <n v="3"/>
    <n v="0"/>
  </r>
  <r>
    <n v="1791"/>
    <s v="Marvin"/>
    <s v="Abbott"/>
    <d v="2021-03-06T00:00:00"/>
    <d v="2023-04-26T00:00:00"/>
    <n v="25"/>
    <s v="Attrition"/>
    <s v="Production Technician I"/>
    <s v="Becky Cardenas"/>
    <s v="marvin.abbott@bilearner.com"/>
    <s v="MSC"/>
    <s v="Active"/>
    <s v="Contract"/>
    <x v="2"/>
    <x v="0"/>
    <x v="1"/>
    <s v="Year prove but moment house defense."/>
    <s v="Production"/>
    <s v="Wireline Construction"/>
    <d v="1981-08-02T00:00:00"/>
    <n v="44.383333333333333"/>
    <x v="3"/>
    <s v="MA"/>
    <s v="Clerk"/>
    <x v="0"/>
    <n v="9310"/>
    <s v="Hispanic"/>
    <s v="Divorced"/>
    <x v="1"/>
    <n v="3"/>
    <n v="0"/>
  </r>
  <r>
    <n v="1793"/>
    <s v="Linda"/>
    <s v="Barajas"/>
    <d v="2018-10-23T00:00:00"/>
    <d v="2022-12-02T00:00:00"/>
    <n v="49"/>
    <s v="Attrition"/>
    <s v="Production Technician I"/>
    <s v="Victor Blair"/>
    <s v="linda.barajas@bilearner.com"/>
    <s v="BPC"/>
    <s v="Active"/>
    <s v="Full-Time"/>
    <x v="0"/>
    <x v="0"/>
    <x v="1"/>
    <s v="Fight cup mean money easy stock stock strategy."/>
    <s v="Production"/>
    <s v="Executive"/>
    <d v="1945-05-22T00:00:00"/>
    <n v="80.577777777777783"/>
    <x v="0"/>
    <s v="MA"/>
    <s v="Director"/>
    <x v="0"/>
    <n v="77756"/>
    <s v="Hispanic"/>
    <s v="Single"/>
    <x v="1"/>
    <n v="3"/>
    <n v="0"/>
  </r>
  <r>
    <n v="1795"/>
    <s v="Antonio"/>
    <s v="Mccoy"/>
    <d v="2019-12-01T00:00:00"/>
    <d v="2020-06-08T00:00:00"/>
    <n v="6"/>
    <s v="Attrition"/>
    <s v="Production Technician I"/>
    <s v="Shawn Howard"/>
    <s v="antonio.mccoy@bilearner.com"/>
    <s v="EW"/>
    <s v="Voluntarily Terminated"/>
    <s v="Full-Time"/>
    <x v="0"/>
    <x v="2"/>
    <x v="0"/>
    <s v="Soon voice play will Mr card physical."/>
    <s v="Production"/>
    <s v="Yard (Material Handling)"/>
    <d v="1960-04-04T00:00:00"/>
    <n v="65.711111111111109"/>
    <x v="1"/>
    <s v="MA"/>
    <s v="Manager"/>
    <x v="0"/>
    <n v="71561"/>
    <s v="Asian"/>
    <s v="Widowed"/>
    <x v="1"/>
    <n v="3"/>
    <n v="0"/>
  </r>
  <r>
    <n v="1796"/>
    <s v="Emmett"/>
    <s v="Mercado"/>
    <d v="2021-06-07T00:00:00"/>
    <d v="2022-12-13T00:00:00"/>
    <n v="18"/>
    <s v="Attrition"/>
    <s v="Production Technician I"/>
    <s v="Pamela Cruz"/>
    <s v="emmett.mercado@bilearner.com"/>
    <s v="MSC"/>
    <s v="Voluntarily Terminated"/>
    <s v="Contract"/>
    <x v="2"/>
    <x v="1"/>
    <x v="0"/>
    <s v="Eight age article law stop quickly."/>
    <s v="Production"/>
    <s v="Wireless"/>
    <d v="1976-06-26T00:00:00"/>
    <n v="49.483333333333334"/>
    <x v="3"/>
    <s v="MA"/>
    <s v="Driver"/>
    <x v="0"/>
    <n v="9967"/>
    <s v="Hispanic"/>
    <s v="Divorced"/>
    <x v="1"/>
    <n v="3"/>
    <n v="0"/>
  </r>
  <r>
    <n v="1797"/>
    <s v="Clara"/>
    <s v="Wheeler"/>
    <d v="2020-10-13T00:00:00"/>
    <d v="2022-11-09T00:00:00"/>
    <n v="24"/>
    <s v="Attrition"/>
    <s v="Production Technician I"/>
    <s v="Jennifer Harrington"/>
    <s v="clara.wheeler@bilearner.com"/>
    <s v="NEL"/>
    <s v="Active"/>
    <s v="Full-Time"/>
    <x v="2"/>
    <x v="1"/>
    <x v="3"/>
    <s v="Us do by over. Source today then between."/>
    <s v="Production"/>
    <s v="General - Con"/>
    <d v="1987-09-18T00:00:00"/>
    <n v="38.255555555555553"/>
    <x v="4"/>
    <s v="MA"/>
    <s v="Laborer"/>
    <x v="0"/>
    <n v="63255"/>
    <s v="Hispanic"/>
    <s v="Widowed"/>
    <x v="1"/>
    <n v="3"/>
    <n v="0"/>
  </r>
  <r>
    <n v="1799"/>
    <s v="Aliyah"/>
    <s v="Schmitt"/>
    <d v="2022-09-04T00:00:00"/>
    <d v="2023-05-30T00:00:00"/>
    <n v="8"/>
    <s v="Attrition"/>
    <s v="Production Technician II"/>
    <s v="Alexandra Clark"/>
    <s v="aliyah.schmitt@bilearner.com"/>
    <s v="BPC"/>
    <s v="Voluntarily Terminated"/>
    <s v="Part-Time"/>
    <x v="1"/>
    <x v="0"/>
    <x v="0"/>
    <s v="Better one ball computer."/>
    <s v="Production"/>
    <s v="Field Operations"/>
    <d v="1989-02-19T00:00:00"/>
    <n v="36.836111111111109"/>
    <x v="4"/>
    <s v="MA"/>
    <s v="Technician"/>
    <x v="1"/>
    <n v="12152"/>
    <s v="Black"/>
    <s v="Married"/>
    <x v="1"/>
    <n v="3"/>
    <n v="0"/>
  </r>
  <r>
    <n v="1800"/>
    <s v="Kyan"/>
    <s v="Morrison"/>
    <d v="2019-10-18T00:00:00"/>
    <d v="2021-04-19T00:00:00"/>
    <n v="18"/>
    <s v="Attrition"/>
    <s v="Production Technician I"/>
    <s v="Bethany Wilkerson"/>
    <s v="kyan.morrison@bilearner.com"/>
    <s v="TNS"/>
    <s v="Active"/>
    <s v="Part-Time"/>
    <x v="1"/>
    <x v="1"/>
    <x v="1"/>
    <s v="Own while top huge."/>
    <s v="Production"/>
    <s v="Wireline Construction"/>
    <d v="1976-04-05T00:00:00"/>
    <n v="49.708333333333336"/>
    <x v="3"/>
    <s v="MA"/>
    <s v="Lineman"/>
    <x v="0"/>
    <n v="57065"/>
    <s v="Black"/>
    <s v="Divorced"/>
    <x v="1"/>
    <n v="3"/>
    <n v="0"/>
  </r>
  <r>
    <n v="1801"/>
    <s v="Rayan"/>
    <s v="Stephenson"/>
    <d v="2021-07-25T00:00:00"/>
    <d v="2023-01-23T00:00:00"/>
    <n v="17"/>
    <s v="Attrition"/>
    <s v="Production Technician I"/>
    <s v="Brian Archer"/>
    <s v="rayan.stephenson@bilearner.com"/>
    <s v="PYZ"/>
    <s v="Active"/>
    <s v="Full-Time"/>
    <x v="1"/>
    <x v="0"/>
    <x v="0"/>
    <s v="Figure third where boy."/>
    <s v="Production"/>
    <s v="General - Con"/>
    <d v="1989-08-06T00:00:00"/>
    <n v="36.37222222222222"/>
    <x v="4"/>
    <s v="MA"/>
    <s v="Technician"/>
    <x v="0"/>
    <n v="17441"/>
    <s v="Hispanic"/>
    <s v="Married"/>
    <x v="1"/>
    <n v="3"/>
    <n v="0"/>
  </r>
  <r>
    <n v="1803"/>
    <s v="Stephany"/>
    <s v="Neal"/>
    <d v="2019-11-11T00:00:00"/>
    <d v="2023-08-02T00:00:00"/>
    <n v="44"/>
    <s v="Attrition"/>
    <s v="Production Technician I"/>
    <s v="William Cooper"/>
    <s v="stephany.neal@bilearner.com"/>
    <s v="NEL"/>
    <s v="Active"/>
    <s v="Full-Time"/>
    <x v="1"/>
    <x v="1"/>
    <x v="1"/>
    <s v="While win have company will identify certainly."/>
    <s v="Production"/>
    <s v="General - Eng"/>
    <d v="1982-05-11T00:00:00"/>
    <n v="43.608333333333334"/>
    <x v="3"/>
    <s v="MA"/>
    <s v="Billing"/>
    <x v="0"/>
    <n v="69859"/>
    <s v="Other"/>
    <s v="Divorced"/>
    <x v="1"/>
    <n v="3"/>
    <n v="0"/>
  </r>
  <r>
    <n v="1804"/>
    <s v="Trevon"/>
    <s v="Deleon"/>
    <d v="2021-12-05T00:00:00"/>
    <d v="2022-03-02T00:00:00"/>
    <n v="2"/>
    <s v="Attrition"/>
    <s v="Production Technician I"/>
    <s v="Rebecca Pearson"/>
    <s v="trevon.deleon@bilearner.com"/>
    <s v="PL"/>
    <s v="Active"/>
    <s v="Part-Time"/>
    <x v="2"/>
    <x v="0"/>
    <x v="3"/>
    <s v="Whom book science field follow treatment kind."/>
    <s v="Production"/>
    <s v="Field Operations"/>
    <d v="1957-07-20T00:00:00"/>
    <n v="68.416666666666671"/>
    <x v="1"/>
    <s v="MA"/>
    <s v="Laborer"/>
    <x v="1"/>
    <n v="94462"/>
    <s v="Hispanic"/>
    <s v="Widowed"/>
    <x v="1"/>
    <n v="3"/>
    <n v="0"/>
  </r>
  <r>
    <n v="1805"/>
    <s v="Phoenix"/>
    <s v="Pitts"/>
    <d v="2018-12-17T00:00:00"/>
    <d v="2022-09-03T00:00:00"/>
    <n v="44"/>
    <s v="Attrition"/>
    <s v="Production Technician I"/>
    <s v="Patricia Perry"/>
    <s v="phoenix.pitts@bilearner.com"/>
    <s v="BPC"/>
    <s v="Active"/>
    <s v="Contract"/>
    <x v="2"/>
    <x v="0"/>
    <x v="3"/>
    <s v="Air for charge until want drug seek."/>
    <s v="Production"/>
    <s v="Aerial"/>
    <d v="1969-02-03T00:00:00"/>
    <n v="56.880555555555553"/>
    <x v="5"/>
    <s v="MA"/>
    <s v="Laborer"/>
    <x v="1"/>
    <n v="50864"/>
    <s v="Black"/>
    <s v="Divorced"/>
    <x v="1"/>
    <n v="3"/>
    <n v="0"/>
  </r>
  <r>
    <n v="1809"/>
    <s v="Nathalia"/>
    <s v="Good"/>
    <d v="2022-12-19T00:00:00"/>
    <d v="2023-05-19T00:00:00"/>
    <n v="4"/>
    <s v="Attrition"/>
    <s v="Production Technician I"/>
    <s v="John Jordan"/>
    <s v="nathalia.good@bilearner.com"/>
    <s v="MSC"/>
    <s v="Active"/>
    <s v="Contract"/>
    <x v="1"/>
    <x v="2"/>
    <x v="0"/>
    <s v="Simply national production language."/>
    <s v="Production"/>
    <s v="Yard (Material Handling)"/>
    <d v="1966-11-24T00:00:00"/>
    <n v="59.072222222222223"/>
    <x v="5"/>
    <s v="MA"/>
    <s v="Supervisor"/>
    <x v="0"/>
    <n v="21417"/>
    <s v="Other"/>
    <s v="Divorced"/>
    <x v="1"/>
    <n v="3"/>
    <n v="0"/>
  </r>
  <r>
    <n v="1812"/>
    <s v="Julia"/>
    <s v="Farmer"/>
    <d v="2021-10-01T00:00:00"/>
    <d v="2023-06-18T00:00:00"/>
    <n v="20"/>
    <s v="Attrition"/>
    <s v="Production Technician I"/>
    <s v="William Hall III"/>
    <s v="julia.farmer@bilearner.com"/>
    <s v="WBL"/>
    <s v="Voluntarily Terminated"/>
    <s v="Contract"/>
    <x v="2"/>
    <x v="1"/>
    <x v="0"/>
    <s v="Build very significant imagine cell doctor."/>
    <s v="Production"/>
    <s v="General - Con"/>
    <d v="1978-04-29T00:00:00"/>
    <n v="47.641666666666666"/>
    <x v="3"/>
    <s v="MA"/>
    <s v="Manager"/>
    <x v="0"/>
    <n v="78363"/>
    <s v="Black"/>
    <s v="Widowed"/>
    <x v="1"/>
    <n v="3"/>
    <n v="0"/>
  </r>
  <r>
    <n v="1817"/>
    <s v="Zoey"/>
    <s v="Page"/>
    <d v="2019-05-06T00:00:00"/>
    <d v="2022-04-09T00:00:00"/>
    <n v="35"/>
    <s v="Attrition"/>
    <s v="Production Technician II"/>
    <s v="William Newman"/>
    <s v="zoey.page@bilearner.com"/>
    <s v="PL"/>
    <s v="Active"/>
    <s v="Contract"/>
    <x v="2"/>
    <x v="0"/>
    <x v="1"/>
    <s v="Condition ability least usually."/>
    <s v="Production"/>
    <s v="Aerial"/>
    <d v="1987-01-07T00:00:00"/>
    <n v="38.952777777777776"/>
    <x v="4"/>
    <s v="MA"/>
    <s v="Lineman"/>
    <x v="0"/>
    <n v="41874"/>
    <s v="Other"/>
    <s v="Divorced"/>
    <x v="1"/>
    <n v="3"/>
    <n v="0"/>
  </r>
  <r>
    <n v="1823"/>
    <s v="Abbigail"/>
    <s v="Blanchard"/>
    <d v="2021-05-09T00:00:00"/>
    <d v="2022-11-12T00:00:00"/>
    <n v="18"/>
    <s v="Attrition"/>
    <s v="Production Technician I"/>
    <s v="Karen Pugh"/>
    <s v="abbigail.blanchard@bilearner.com"/>
    <s v="PL"/>
    <s v="Active"/>
    <s v="Contract"/>
    <x v="2"/>
    <x v="1"/>
    <x v="3"/>
    <s v="Term few fear whom without."/>
    <s v="Production"/>
    <s v="Finance &amp; Accounting"/>
    <d v="1960-11-25T00:00:00"/>
    <n v="65.069444444444443"/>
    <x v="1"/>
    <s v="MA"/>
    <s v="Assistant"/>
    <x v="1"/>
    <n v="68971"/>
    <s v="Black"/>
    <s v="Widowed"/>
    <x v="1"/>
    <n v="3"/>
    <n v="0"/>
  </r>
  <r>
    <n v="1824"/>
    <s v="Abby"/>
    <s v="Curtis"/>
    <d v="2020-01-09T00:00:00"/>
    <d v="2022-03-10T00:00:00"/>
    <n v="26"/>
    <s v="Attrition"/>
    <s v="Production Technician I"/>
    <s v="Lori Mason"/>
    <s v="abby.curtis@bilearner.com"/>
    <s v="BPC"/>
    <s v="Active"/>
    <s v="Contract"/>
    <x v="0"/>
    <x v="0"/>
    <x v="3"/>
    <s v="Small prove sea foot property father."/>
    <s v="Production"/>
    <s v="Yard (Material Handling)"/>
    <d v="1960-03-02T00:00:00"/>
    <n v="65.8"/>
    <x v="1"/>
    <s v="MA"/>
    <s v="Vp"/>
    <x v="1"/>
    <n v="69340"/>
    <s v="Other"/>
    <s v="Married"/>
    <x v="1"/>
    <n v="3"/>
    <n v="0"/>
  </r>
  <r>
    <n v="1825"/>
    <s v="Giana"/>
    <s v="Moore"/>
    <d v="2021-05-16T00:00:00"/>
    <d v="2023-05-14T00:00:00"/>
    <n v="23"/>
    <s v="Attrition"/>
    <s v="Production Technician I"/>
    <s v="Stephen Neal"/>
    <s v="giana.moore@bilearner.com"/>
    <s v="CCDR"/>
    <s v="Active"/>
    <s v="Contract"/>
    <x v="2"/>
    <x v="2"/>
    <x v="3"/>
    <s v="Plan view month maybe always state."/>
    <s v="Production"/>
    <s v="Splicing"/>
    <d v="1996-12-05T00:00:00"/>
    <n v="29.041666666666668"/>
    <x v="6"/>
    <s v="MA"/>
    <s v="Laborer"/>
    <x v="1"/>
    <n v="45326"/>
    <s v="White"/>
    <s v="Married"/>
    <x v="1"/>
    <n v="3"/>
    <n v="0"/>
  </r>
  <r>
    <n v="1826"/>
    <s v="Giada"/>
    <s v="Santos"/>
    <d v="2021-01-31T00:00:00"/>
    <d v="2022-06-03T00:00:00"/>
    <n v="16"/>
    <s v="Attrition"/>
    <s v="Production Technician I"/>
    <s v="Robert Sanchez"/>
    <s v="giada.santos@bilearner.com"/>
    <s v="SVG"/>
    <s v="Active"/>
    <s v="Part-Time"/>
    <x v="0"/>
    <x v="0"/>
    <x v="1"/>
    <s v="Western unit case late investment."/>
    <s v="Production"/>
    <s v="Aerial"/>
    <d v="1941-11-17T00:00:00"/>
    <n v="84.091666666666669"/>
    <x v="0"/>
    <s v="MA"/>
    <s v="Foreman"/>
    <x v="0"/>
    <n v="57901"/>
    <s v="Other"/>
    <s v="Widowed"/>
    <x v="0"/>
    <n v="3"/>
    <n v="0"/>
  </r>
  <r>
    <n v="1827"/>
    <s v="Jessie"/>
    <s v="Church"/>
    <d v="2021-09-19T00:00:00"/>
    <d v="2022-09-14T00:00:00"/>
    <n v="11"/>
    <s v="Attrition"/>
    <s v="Production Technician I"/>
    <s v="Glenda Williams"/>
    <s v="jessie.church@bilearner.com"/>
    <s v="EW"/>
    <s v="Active"/>
    <s v="Contract"/>
    <x v="1"/>
    <x v="1"/>
    <x v="0"/>
    <s v="Good technology same cut arrive anything remain."/>
    <s v="Production"/>
    <s v="Field Operations"/>
    <d v="1982-05-21T00:00:00"/>
    <n v="43.580555555555556"/>
    <x v="3"/>
    <s v="MA"/>
    <s v="Operator"/>
    <x v="0"/>
    <n v="18674"/>
    <s v="Other"/>
    <s v="Widowed"/>
    <x v="2"/>
    <n v="3"/>
    <n v="0"/>
  </r>
  <r>
    <n v="1828"/>
    <s v="Kaylah"/>
    <s v="Ramos"/>
    <d v="2020-03-01T00:00:00"/>
    <d v="2022-03-26T00:00:00"/>
    <n v="24"/>
    <s v="Attrition"/>
    <s v="Production Technician I"/>
    <s v="Patrick Hall"/>
    <s v="kaylah.ramos@bilearner.com"/>
    <s v="MSC"/>
    <s v="Active"/>
    <s v="Part-Time"/>
    <x v="0"/>
    <x v="0"/>
    <x v="1"/>
    <s v="Break field attorney."/>
    <s v="Production"/>
    <s v="Wireline Construction"/>
    <d v="1983-04-09T00:00:00"/>
    <n v="42.697222222222223"/>
    <x v="3"/>
    <s v="MA"/>
    <s v="Foreman"/>
    <x v="1"/>
    <n v="64947"/>
    <s v="Black"/>
    <s v="Divorced"/>
    <x v="0"/>
    <n v="3"/>
    <n v="0"/>
  </r>
  <r>
    <n v="1831"/>
    <s v="Emerson"/>
    <s v="Gallagher"/>
    <d v="2022-06-26T00:00:00"/>
    <d v="2023-06-15T00:00:00"/>
    <n v="11"/>
    <s v="Attrition"/>
    <s v="Production Technician I"/>
    <s v="Daniel Mathis"/>
    <s v="emerson.gallagher@bilearner.com"/>
    <s v="WBL"/>
    <s v="Voluntarily Terminated"/>
    <s v="Part-Time"/>
    <x v="0"/>
    <x v="0"/>
    <x v="2"/>
    <s v="End lay return last compare."/>
    <s v="Production"/>
    <s v="Isp"/>
    <d v="1970-10-14T00:00:00"/>
    <n v="55.18333333333333"/>
    <x v="5"/>
    <s v="MA"/>
    <s v="Technician"/>
    <x v="0"/>
    <n v="40762"/>
    <s v="Asian"/>
    <s v="Widowed"/>
    <x v="2"/>
    <n v="3"/>
    <n v="0"/>
  </r>
  <r>
    <n v="1834"/>
    <s v="Dereon"/>
    <s v="Huffman"/>
    <d v="2020-07-31T00:00:00"/>
    <d v="2021-04-05T00:00:00"/>
    <n v="8"/>
    <s v="Attrition"/>
    <s v="Production Technician II"/>
    <s v="Joseph Diaz"/>
    <s v="dereon.huffman@bilearner.com"/>
    <s v="CCDR"/>
    <s v="Active"/>
    <s v="Contract"/>
    <x v="1"/>
    <x v="1"/>
    <x v="1"/>
    <s v="Child lose recently."/>
    <s v="Production"/>
    <s v="Project Management - Con"/>
    <d v="1978-09-13T00:00:00"/>
    <n v="47.269444444444446"/>
    <x v="3"/>
    <s v="MA"/>
    <s v="Coordinator"/>
    <x v="0"/>
    <n v="80929"/>
    <s v="White"/>
    <s v="Divorced"/>
    <x v="2"/>
    <n v="3"/>
    <n v="0"/>
  </r>
  <r>
    <n v="1835"/>
    <s v="Colin"/>
    <s v="Cherry"/>
    <d v="2021-09-10T00:00:00"/>
    <d v="2022-07-19T00:00:00"/>
    <n v="10"/>
    <s v="Attrition"/>
    <s v="Production Technician II"/>
    <s v="Danielle Reyes"/>
    <s v="colin.cherry@bilearner.com"/>
    <s v="EW"/>
    <s v="Active"/>
    <s v="Part-Time"/>
    <x v="0"/>
    <x v="0"/>
    <x v="1"/>
    <s v="Strategy word southern."/>
    <s v="Production"/>
    <s v="Field Operations"/>
    <d v="1982-11-25T00:00:00"/>
    <n v="43.069444444444443"/>
    <x v="3"/>
    <s v="MA"/>
    <s v="Laborer"/>
    <x v="0"/>
    <n v="5480"/>
    <s v="Asian"/>
    <s v="Single"/>
    <x v="2"/>
    <n v="3"/>
    <n v="0"/>
  </r>
  <r>
    <n v="1839"/>
    <s v="Aydin"/>
    <s v="Perry"/>
    <d v="2021-08-17T00:00:00"/>
    <d v="2022-08-31T00:00:00"/>
    <n v="12"/>
    <s v="Attrition"/>
    <s v="Production Technician I"/>
    <s v="Joshua Glenn"/>
    <s v="aydin.perry@bilearner.com"/>
    <s v="PYZ"/>
    <s v="Active"/>
    <s v="Full-Time"/>
    <x v="2"/>
    <x v="2"/>
    <x v="3"/>
    <s v="First sing others lot film anyone."/>
    <s v="Production"/>
    <s v="People Services"/>
    <d v="1968-03-29T00:00:00"/>
    <n v="57.725000000000001"/>
    <x v="5"/>
    <s v="MA"/>
    <s v="Assistant"/>
    <x v="0"/>
    <n v="74361"/>
    <s v="Other"/>
    <s v="Single"/>
    <x v="0"/>
    <n v="3"/>
    <n v="0"/>
  </r>
  <r>
    <n v="1845"/>
    <s v="Amanda"/>
    <s v="Lambert"/>
    <d v="2020-03-05T00:00:00"/>
    <d v="2021-08-22T00:00:00"/>
    <n v="17"/>
    <s v="Attrition"/>
    <s v="Production Technician I"/>
    <s v="Matthew Ramirez"/>
    <s v="amanda.lambert@bilearner.com"/>
    <s v="SVG"/>
    <s v="Active"/>
    <s v="Part-Time"/>
    <x v="2"/>
    <x v="0"/>
    <x v="3"/>
    <s v="Force leader remain machine place."/>
    <s v="Production"/>
    <s v="Aerial"/>
    <d v="1941-12-23T00:00:00"/>
    <n v="83.99166666666666"/>
    <x v="0"/>
    <s v="MA"/>
    <s v="Laborer"/>
    <x v="0"/>
    <n v="78947"/>
    <s v="Black"/>
    <s v="Single"/>
    <x v="2"/>
    <n v="3"/>
    <n v="0"/>
  </r>
  <r>
    <n v="1847"/>
    <s v="Maverick"/>
    <s v="Lang"/>
    <d v="2022-12-03T00:00:00"/>
    <d v="2022-12-24T00:00:00"/>
    <n v="0"/>
    <s v="Attrition"/>
    <s v="Production Technician I"/>
    <s v="Lee Lucas"/>
    <s v="maverick.lang@bilearner.com"/>
    <s v="MSC"/>
    <s v="Active"/>
    <s v="Full-Time"/>
    <x v="1"/>
    <x v="2"/>
    <x v="1"/>
    <s v="Beat scene dream because by who ok."/>
    <s v="Production"/>
    <s v="Project Management - Con"/>
    <d v="2000-10-16T00:00:00"/>
    <n v="25.177777777777777"/>
    <x v="6"/>
    <s v="MA"/>
    <s v="Project Manager"/>
    <x v="1"/>
    <n v="16653"/>
    <s v="Other"/>
    <s v="Divorced"/>
    <x v="2"/>
    <n v="3"/>
    <n v="0"/>
  </r>
  <r>
    <n v="1850"/>
    <s v="Breanna"/>
    <s v="Cardenas"/>
    <d v="2019-12-15T00:00:00"/>
    <d v="2021-06-25T00:00:00"/>
    <n v="18"/>
    <s v="Attrition"/>
    <s v="Production Technician I"/>
    <s v="Ashley Orozco"/>
    <s v="breanna.cardenas@bilearner.com"/>
    <s v="WBL"/>
    <s v="Voluntarily Terminated"/>
    <s v="Contract"/>
    <x v="2"/>
    <x v="1"/>
    <x v="3"/>
    <s v="Food few generation seek outside."/>
    <s v="Production"/>
    <s v="Aerial"/>
    <d v="1996-10-23T00:00:00"/>
    <n v="29.158333333333335"/>
    <x v="6"/>
    <s v="MA"/>
    <s v="Lineman"/>
    <x v="0"/>
    <n v="78073"/>
    <s v="White"/>
    <s v="Married"/>
    <x v="3"/>
    <n v="3"/>
    <n v="0"/>
  </r>
  <r>
    <n v="1851"/>
    <s v="Tripp"/>
    <s v="Blake"/>
    <d v="2021-11-11T00:00:00"/>
    <d v="2022-08-01T00:00:00"/>
    <n v="8"/>
    <s v="Attrition"/>
    <s v="Production Technician I"/>
    <s v="Angelica Vazquez"/>
    <s v="tripp.blake@bilearner.com"/>
    <s v="NEL"/>
    <s v="Voluntarily Terminated"/>
    <s v="Full-Time"/>
    <x v="0"/>
    <x v="0"/>
    <x v="2"/>
    <s v="Left how maintain structure these enter kitchen."/>
    <s v="Production"/>
    <s v="General - Con"/>
    <d v="1967-10-29T00:00:00"/>
    <n v="58.141666666666666"/>
    <x v="5"/>
    <s v="MA"/>
    <s v="Laborer"/>
    <x v="0"/>
    <n v="57276"/>
    <s v="Hispanic"/>
    <s v="Single"/>
    <x v="3"/>
    <n v="3"/>
    <n v="0"/>
  </r>
  <r>
    <n v="1852"/>
    <s v="Elaine"/>
    <s v="Moon"/>
    <d v="2019-02-15T00:00:00"/>
    <d v="2023-07-28T00:00:00"/>
    <n v="53"/>
    <s v="Attrition"/>
    <s v="Production Technician I"/>
    <s v="Christopher Ponce"/>
    <s v="elaine.moon@bilearner.com"/>
    <s v="PL"/>
    <s v="Voluntarily Terminated"/>
    <s v="Full-Time"/>
    <x v="2"/>
    <x v="2"/>
    <x v="3"/>
    <s v="Fall share energy myself."/>
    <s v="Production"/>
    <s v="General - Con"/>
    <d v="1981-10-18T00:00:00"/>
    <n v="44.172222222222224"/>
    <x v="3"/>
    <s v="MA"/>
    <s v="Technician"/>
    <x v="0"/>
    <n v="47682"/>
    <s v="Black"/>
    <s v="Single"/>
    <x v="3"/>
    <n v="3"/>
    <n v="0"/>
  </r>
  <r>
    <n v="1854"/>
    <s v="Leslie"/>
    <s v="Potts"/>
    <d v="2020-10-25T00:00:00"/>
    <d v="2022-04-18T00:00:00"/>
    <n v="17"/>
    <s v="Attrition"/>
    <s v="Production Technician II"/>
    <s v="Joshua Evans"/>
    <s v="leslie.potts@bilearner.com"/>
    <s v="WBL"/>
    <s v="Active"/>
    <s v="Contract"/>
    <x v="2"/>
    <x v="1"/>
    <x v="0"/>
    <s v="Fight ahead group."/>
    <s v="Production"/>
    <s v="Shop (Fleet)"/>
    <d v="1962-08-29T00:00:00"/>
    <n v="63.30833333333333"/>
    <x v="1"/>
    <s v="MA"/>
    <s v="Mechanic"/>
    <x v="0"/>
    <n v="68252"/>
    <s v="Asian"/>
    <s v="Married"/>
    <x v="3"/>
    <n v="3"/>
    <n v="0"/>
  </r>
  <r>
    <n v="1855"/>
    <s v="Keith"/>
    <s v="Haas"/>
    <d v="2022-07-25T00:00:00"/>
    <d v="2023-04-26T00:00:00"/>
    <n v="9"/>
    <s v="Attrition"/>
    <s v="Production Technician II"/>
    <s v="Lisa Hernandez"/>
    <s v="keith.haas@bilearner.com"/>
    <s v="NEL"/>
    <s v="Voluntarily Terminated"/>
    <s v="Part-Time"/>
    <x v="0"/>
    <x v="2"/>
    <x v="2"/>
    <s v="Pretty line two she accept be."/>
    <s v="Production"/>
    <s v="General - Con"/>
    <d v="1947-05-19T00:00:00"/>
    <n v="78.586111111111109"/>
    <x v="2"/>
    <s v="MA"/>
    <s v="Locator"/>
    <x v="1"/>
    <n v="42024"/>
    <s v="Other"/>
    <s v="Married"/>
    <x v="0"/>
    <n v="3"/>
    <n v="0"/>
  </r>
  <r>
    <n v="1857"/>
    <s v="Erik"/>
    <s v="Graham"/>
    <d v="2021-11-13T00:00:00"/>
    <d v="2023-03-17T00:00:00"/>
    <n v="16"/>
    <s v="Attrition"/>
    <s v="Production Technician II"/>
    <s v="David Garcia"/>
    <s v="erik.graham@bilearner.com"/>
    <s v="BPC"/>
    <s v="Voluntarily Terminated"/>
    <s v="Contract"/>
    <x v="1"/>
    <x v="0"/>
    <x v="0"/>
    <s v="Have appear along within western city drug tough."/>
    <s v="Production"/>
    <s v="Billable Consultants"/>
    <d v="1956-06-04T00:00:00"/>
    <n v="69.544444444444451"/>
    <x v="1"/>
    <s v="MA"/>
    <s v="Engineer"/>
    <x v="1"/>
    <n v="93336"/>
    <s v="Other"/>
    <s v="Divorced"/>
    <x v="0"/>
    <n v="3"/>
    <n v="0"/>
  </r>
  <r>
    <n v="1858"/>
    <s v="Lailah"/>
    <s v="Haney"/>
    <d v="2019-05-07T00:00:00"/>
    <d v="2019-11-27T00:00:00"/>
    <n v="6"/>
    <s v="Attrition"/>
    <s v="Production Technician I"/>
    <s v="Ryan Baker"/>
    <s v="lailah.haney@bilearner.com"/>
    <s v="TNS"/>
    <s v="Active"/>
    <s v="Contract"/>
    <x v="2"/>
    <x v="1"/>
    <x v="1"/>
    <s v="Reality line toward follow well able."/>
    <s v="Production"/>
    <s v="Wireline Construction"/>
    <d v="1988-02-20T00:00:00"/>
    <n v="37.833333333333336"/>
    <x v="4"/>
    <s v="MA"/>
    <s v="Lineman"/>
    <x v="0"/>
    <n v="16981"/>
    <s v="Asian"/>
    <s v="Widowed"/>
    <x v="0"/>
    <n v="3"/>
    <n v="0"/>
  </r>
  <r>
    <n v="1859"/>
    <s v="Mohamed"/>
    <s v="Gay"/>
    <d v="2020-12-31T00:00:00"/>
    <d v="2021-03-04T00:00:00"/>
    <n v="2"/>
    <s v="Attrition"/>
    <s v="Production Technician I"/>
    <s v="Tammy Poole"/>
    <s v="mohamed.gay@bilearner.com"/>
    <s v="PYZ"/>
    <s v="Active"/>
    <s v="Contract"/>
    <x v="2"/>
    <x v="2"/>
    <x v="3"/>
    <s v="Article hope tree happy affect check people."/>
    <s v="Production"/>
    <s v="Field Operations"/>
    <d v="1982-12-14T00:00:00"/>
    <n v="43.016666666666666"/>
    <x v="3"/>
    <s v="MA"/>
    <s v="Field Technician"/>
    <x v="0"/>
    <n v="66623"/>
    <s v="Hispanic"/>
    <s v="Married"/>
    <x v="0"/>
    <n v="3"/>
    <n v="0"/>
  </r>
  <r>
    <n v="1860"/>
    <s v="Frankie"/>
    <s v="Banks"/>
    <d v="2019-12-10T00:00:00"/>
    <d v="2020-03-07T00:00:00"/>
    <n v="2"/>
    <s v="Attrition"/>
    <s v="Production Technician I"/>
    <s v="Jenna Perry"/>
    <s v="frankie.banks@bilearner.com"/>
    <s v="WBL"/>
    <s v="Voluntarily Terminated"/>
    <s v="Part-Time"/>
    <x v="0"/>
    <x v="1"/>
    <x v="0"/>
    <s v="Entire list exactly control enough."/>
    <s v="Production"/>
    <s v="Project Management - Con"/>
    <d v="2000-06-09T00:00:00"/>
    <n v="25.530555555555555"/>
    <x v="6"/>
    <s v="MA"/>
    <s v="Coordinator"/>
    <x v="0"/>
    <n v="34484"/>
    <s v="Asian"/>
    <s v="Divorced"/>
    <x v="0"/>
    <n v="3"/>
    <n v="0"/>
  </r>
  <r>
    <n v="1863"/>
    <s v="Amari"/>
    <s v="Bowen"/>
    <d v="2019-11-04T00:00:00"/>
    <d v="2021-12-29T00:00:00"/>
    <n v="25"/>
    <s v="Attrition"/>
    <s v="Production Technician I"/>
    <s v="Jennifer Boone"/>
    <s v="amari.bowen@bilearner.com"/>
    <s v="BPC"/>
    <s v="Active"/>
    <s v="Part-Time"/>
    <x v="1"/>
    <x v="1"/>
    <x v="0"/>
    <s v="Nor director yard within car into final."/>
    <s v="Production"/>
    <s v="Engineers"/>
    <d v="1987-09-18T00:00:00"/>
    <n v="38.255555555555553"/>
    <x v="4"/>
    <s v="MA"/>
    <s v="Engineer"/>
    <x v="0"/>
    <n v="87036"/>
    <s v="Other"/>
    <s v="Single"/>
    <x v="0"/>
    <n v="3"/>
    <n v="0"/>
  </r>
  <r>
    <n v="1864"/>
    <s v="Prince"/>
    <s v="Dickerson"/>
    <d v="2023-06-03T00:00:00"/>
    <d v="2023-07-18T00:00:00"/>
    <n v="1"/>
    <s v="Attrition"/>
    <s v="Production Technician I"/>
    <s v="Karen Smith"/>
    <s v="prince.dickerson@bilearner.com"/>
    <s v="CCDR"/>
    <s v="Active"/>
    <s v="Full-Time"/>
    <x v="2"/>
    <x v="0"/>
    <x v="1"/>
    <s v="Take health either southern religious today."/>
    <s v="Production"/>
    <s v="Field Operations"/>
    <d v="1972-05-26T00:00:00"/>
    <n v="53.56666666666667"/>
    <x v="5"/>
    <s v="MA"/>
    <s v="Splicer"/>
    <x v="0"/>
    <n v="51953"/>
    <s v="Hispanic"/>
    <s v="Married"/>
    <x v="0"/>
    <n v="3"/>
    <n v="0"/>
  </r>
  <r>
    <n v="1867"/>
    <s v="Mauricio"/>
    <s v="Buchanan"/>
    <d v="2021-01-09T00:00:00"/>
    <d v="2021-08-17T00:00:00"/>
    <n v="7"/>
    <s v="Attrition"/>
    <s v="Production Technician I"/>
    <s v="Natalie Roman"/>
    <s v="mauricio.buchanan@bilearner.com"/>
    <s v="MSC"/>
    <s v="Active"/>
    <s v="Full-Time"/>
    <x v="0"/>
    <x v="0"/>
    <x v="0"/>
    <s v="Apply must visit street."/>
    <s v="Production"/>
    <s v="Engineers"/>
    <d v="1942-11-01T00:00:00"/>
    <n v="83.136111111111106"/>
    <x v="0"/>
    <s v="MA"/>
    <s v="Technician"/>
    <x v="1"/>
    <n v="25698"/>
    <s v="Asian"/>
    <s v="Divorced"/>
    <x v="2"/>
    <n v="3"/>
    <n v="0"/>
  </r>
  <r>
    <n v="1868"/>
    <s v="Briana"/>
    <s v="Wang"/>
    <d v="2022-03-22T00:00:00"/>
    <d v="2023-05-15T00:00:00"/>
    <n v="13"/>
    <s v="Attrition"/>
    <s v="Production Technician I"/>
    <s v="Anthony Diaz"/>
    <s v="briana.wang@bilearner.com"/>
    <s v="TNS"/>
    <s v="Active"/>
    <s v="Part-Time"/>
    <x v="2"/>
    <x v="1"/>
    <x v="1"/>
    <s v="Always agree room animal drug."/>
    <s v="Production"/>
    <s v="Field Operations"/>
    <d v="2000-11-28T00:00:00"/>
    <n v="25.06111111111111"/>
    <x v="6"/>
    <s v="MA"/>
    <s v="Laborer"/>
    <x v="1"/>
    <n v="6756"/>
    <s v="Black"/>
    <s v="Single"/>
    <x v="2"/>
    <n v="3"/>
    <n v="0"/>
  </r>
  <r>
    <n v="1872"/>
    <s v="Reyna"/>
    <s v="Good"/>
    <d v="2022-12-05T00:00:00"/>
    <d v="2023-06-18T00:00:00"/>
    <n v="6"/>
    <s v="Attrition"/>
    <s v="Production Technician I"/>
    <s v="Andrew Ball"/>
    <s v="reyna.good@bilearner.com"/>
    <s v="PL"/>
    <s v="Active"/>
    <s v="Full-Time"/>
    <x v="0"/>
    <x v="0"/>
    <x v="2"/>
    <s v="General nature open."/>
    <s v="Production"/>
    <s v="Field Operations"/>
    <d v="1972-12-21T00:00:00"/>
    <n v="52.99722222222222"/>
    <x v="5"/>
    <s v="MA"/>
    <s v="Laborer"/>
    <x v="0"/>
    <n v="64371"/>
    <s v="Hispanic"/>
    <s v="Married"/>
    <x v="1"/>
    <n v="3"/>
    <n v="0"/>
  </r>
  <r>
    <n v="1873"/>
    <s v="Nathalie"/>
    <s v="Rivera"/>
    <d v="2019-07-20T00:00:00"/>
    <d v="2019-08-28T00:00:00"/>
    <n v="1"/>
    <s v="Attrition"/>
    <s v="Production Technician II"/>
    <s v="Christine Larson"/>
    <s v="nathalie.rivera@bilearner.com"/>
    <s v="BPC"/>
    <s v="Active"/>
    <s v="Contract"/>
    <x v="1"/>
    <x v="0"/>
    <x v="0"/>
    <s v="Art professional rather move explain."/>
    <s v="Production"/>
    <s v="Engineers"/>
    <d v="1960-01-23T00:00:00"/>
    <n v="65.908333333333331"/>
    <x v="1"/>
    <s v="MA"/>
    <s v="Technician"/>
    <x v="0"/>
    <n v="76588"/>
    <s v="Black"/>
    <s v="Married"/>
    <x v="1"/>
    <n v="3"/>
    <n v="0"/>
  </r>
  <r>
    <n v="1875"/>
    <s v="Taylor"/>
    <s v="Mann"/>
    <d v="2021-01-04T00:00:00"/>
    <d v="2023-03-04T00:00:00"/>
    <n v="25"/>
    <s v="Attrition"/>
    <s v="Production Technician II"/>
    <s v="Patricia Robbins"/>
    <s v="taylor.mann@bilearner.com"/>
    <s v="EW"/>
    <s v="Voluntarily Terminated"/>
    <s v="Full-Time"/>
    <x v="1"/>
    <x v="1"/>
    <x v="0"/>
    <s v="Young finally can fact."/>
    <s v="Production"/>
    <s v="General - Con"/>
    <d v="1953-08-01T00:00:00"/>
    <n v="72.386111111111106"/>
    <x v="2"/>
    <s v="MA"/>
    <s v="Foreman"/>
    <x v="1"/>
    <n v="24806"/>
    <s v="Other"/>
    <s v="Single"/>
    <x v="1"/>
    <n v="3"/>
    <n v="0"/>
  </r>
  <r>
    <n v="1876"/>
    <s v="Rylee"/>
    <s v="Stevenson"/>
    <d v="2022-10-14T00:00:00"/>
    <d v="2023-03-02T00:00:00"/>
    <n v="4"/>
    <s v="Attrition"/>
    <s v="Production Technician II"/>
    <s v="Terry Stevens"/>
    <s v="rylee.stevenson@bilearner.com"/>
    <s v="MSC"/>
    <s v="Leave of Absence"/>
    <s v="Full-Time"/>
    <x v="2"/>
    <x v="2"/>
    <x v="1"/>
    <s v="Sound modern feel special me fish produce."/>
    <s v="Production"/>
    <s v="Field Operations"/>
    <d v="1943-10-21T00:00:00"/>
    <n v="82.163888888888891"/>
    <x v="0"/>
    <s v="MA"/>
    <s v="Operator"/>
    <x v="0"/>
    <n v="40691"/>
    <s v="Hispanic"/>
    <s v="Single"/>
    <x v="1"/>
    <n v="3"/>
    <n v="0"/>
  </r>
  <r>
    <n v="1878"/>
    <s v="Kobe"/>
    <s v="Crosby"/>
    <d v="2022-10-02T00:00:00"/>
    <d v="2023-06-28T00:00:00"/>
    <n v="8"/>
    <s v="Attrition"/>
    <s v="Production Technician I"/>
    <s v="Elizabeth Miller"/>
    <s v="kobe.crosby@bilearner.com"/>
    <s v="WBL"/>
    <s v="Active"/>
    <s v="Part-Time"/>
    <x v="0"/>
    <x v="2"/>
    <x v="3"/>
    <s v="Toward situation politics."/>
    <s v="Production"/>
    <s v="Splicing"/>
    <d v="2001-06-17T00:00:00"/>
    <n v="24.508333333333333"/>
    <x v="6"/>
    <s v="MA"/>
    <s v="Manager"/>
    <x v="0"/>
    <n v="78562"/>
    <s v="White"/>
    <s v="Single"/>
    <x v="1"/>
    <n v="3"/>
    <n v="0"/>
  </r>
  <r>
    <n v="1879"/>
    <s v="Carmen"/>
    <s v="Davidson"/>
    <d v="2018-11-25T00:00:00"/>
    <d v="2020-06-14T00:00:00"/>
    <n v="18"/>
    <s v="Attrition"/>
    <s v="Production Technician I"/>
    <s v="David Vasquez"/>
    <s v="carmen.davidson@bilearner.com"/>
    <s v="BPC"/>
    <s v="Voluntarily Terminated"/>
    <s v="Part-Time"/>
    <x v="0"/>
    <x v="0"/>
    <x v="0"/>
    <s v="Key real fill never sing feeling."/>
    <s v="Production"/>
    <s v="Engineers"/>
    <d v="1965-10-30T00:00:00"/>
    <n v="60.138888888888886"/>
    <x v="1"/>
    <s v="MA"/>
    <s v="Engineer"/>
    <x v="0"/>
    <n v="56517"/>
    <s v="Black"/>
    <s v="Single"/>
    <x v="1"/>
    <n v="3"/>
    <n v="0"/>
  </r>
  <r>
    <n v="1880"/>
    <s v="Sidney"/>
    <s v="Moran"/>
    <d v="2021-07-09T00:00:00"/>
    <d v="2023-01-28T00:00:00"/>
    <n v="18"/>
    <s v="Attrition"/>
    <s v="Production Technician I"/>
    <s v="Alexandra Rice"/>
    <s v="sidney.moran@bilearner.com"/>
    <s v="CCDR"/>
    <s v="Voluntarily Terminated"/>
    <s v="Full-Time"/>
    <x v="2"/>
    <x v="1"/>
    <x v="3"/>
    <s v="Within direction court hope security stuff early."/>
    <s v="Production"/>
    <s v="Project Management - Con"/>
    <d v="1966-01-07T00:00:00"/>
    <n v="59.952777777777776"/>
    <x v="5"/>
    <s v="MA"/>
    <s v="Foreman"/>
    <x v="0"/>
    <n v="10781"/>
    <s v="Black"/>
    <s v="Widowed"/>
    <x v="1"/>
    <n v="3"/>
    <n v="0"/>
  </r>
  <r>
    <n v="1882"/>
    <s v="Baron"/>
    <s v="Luna"/>
    <d v="2021-11-09T00:00:00"/>
    <d v="2023-01-13T00:00:00"/>
    <n v="14"/>
    <s v="Attrition"/>
    <s v="Production Technician I"/>
    <s v="Christina Burgess"/>
    <s v="baron.luna@bilearner.com"/>
    <s v="MSC"/>
    <s v="Active"/>
    <s v="Full-Time"/>
    <x v="2"/>
    <x v="2"/>
    <x v="2"/>
    <s v="List try partner four tax."/>
    <s v="Production"/>
    <s v="Fielders"/>
    <d v="1945-02-06T00:00:00"/>
    <n v="80.87222222222222"/>
    <x v="0"/>
    <s v="MA"/>
    <s v="Engineer"/>
    <x v="0"/>
    <n v="91039"/>
    <s v="Asian"/>
    <s v="Divorced"/>
    <x v="1"/>
    <n v="3"/>
    <n v="0"/>
  </r>
  <r>
    <n v="1883"/>
    <s v="Giselle"/>
    <s v="Butler"/>
    <d v="2018-08-27T00:00:00"/>
    <d v="2019-03-23T00:00:00"/>
    <n v="6"/>
    <s v="Attrition"/>
    <s v="Production Technician I"/>
    <s v="Regina Goodwin"/>
    <s v="giselle.butler@bilearner.com"/>
    <s v="NEL"/>
    <s v="Active"/>
    <s v="Full-Time"/>
    <x v="0"/>
    <x v="0"/>
    <x v="3"/>
    <s v="Unit computer what age career."/>
    <s v="Production"/>
    <s v="Project Management - Con"/>
    <d v="1967-07-03T00:00:00"/>
    <n v="58.463888888888889"/>
    <x v="5"/>
    <s v="MA"/>
    <s v="Project Manager"/>
    <x v="0"/>
    <n v="26876"/>
    <s v="Black"/>
    <s v="Single"/>
    <x v="1"/>
    <n v="3"/>
    <n v="0"/>
  </r>
  <r>
    <n v="1886"/>
    <s v="Ahmed"/>
    <s v="Montgomery"/>
    <d v="2022-10-04T00:00:00"/>
    <d v="2023-03-05T00:00:00"/>
    <n v="4"/>
    <s v="Attrition"/>
    <s v="Production Technician I"/>
    <s v="Daniel Guerra"/>
    <s v="ahmed.montgomery@bilearner.com"/>
    <s v="SVG"/>
    <s v="Active"/>
    <s v="Contract"/>
    <x v="2"/>
    <x v="0"/>
    <x v="0"/>
    <s v="Amount establish away part."/>
    <s v="Production"/>
    <s v="Executive"/>
    <d v="1984-12-06T00:00:00"/>
    <n v="41.038888888888891"/>
    <x v="3"/>
    <s v="MA"/>
    <s v="Administrator"/>
    <x v="1"/>
    <n v="79888"/>
    <s v="White"/>
    <s v="Single"/>
    <x v="1"/>
    <n v="3"/>
    <n v="0"/>
  </r>
  <r>
    <n v="1888"/>
    <s v="Darian"/>
    <s v="Wall"/>
    <d v="2020-05-05T00:00:00"/>
    <d v="2023-07-25T00:00:00"/>
    <n v="38"/>
    <s v="Attrition"/>
    <s v="Production Technician I"/>
    <s v="Veronica Murphy"/>
    <s v="darian.wall@bilearner.com"/>
    <s v="WBL"/>
    <s v="Active"/>
    <s v="Full-Time"/>
    <x v="0"/>
    <x v="0"/>
    <x v="3"/>
    <s v="History follow budget forget instead mind."/>
    <s v="Production"/>
    <s v="Engineers"/>
    <d v="1947-12-26T00:00:00"/>
    <n v="77.983333333333334"/>
    <x v="2"/>
    <s v="MA"/>
    <s v="Engineer"/>
    <x v="0"/>
    <n v="36015"/>
    <s v="White"/>
    <s v="Married"/>
    <x v="1"/>
    <n v="3"/>
    <n v="0"/>
  </r>
  <r>
    <n v="1898"/>
    <s v="Shaun"/>
    <s v="Velazquez"/>
    <d v="2019-06-05T00:00:00"/>
    <d v="2020-10-20T00:00:00"/>
    <n v="16"/>
    <s v="Attrition"/>
    <s v="Production Technician I"/>
    <s v="Benjamin Lang"/>
    <s v="shaun.velazquez@bilearner.com"/>
    <s v="MSC"/>
    <s v="Active"/>
    <s v="Full-Time"/>
    <x v="1"/>
    <x v="0"/>
    <x v="3"/>
    <s v="Benefit avoid fill begin any individual thousand."/>
    <s v="Production"/>
    <s v="Field Operations"/>
    <d v="1997-01-14T00:00:00"/>
    <n v="28.933333333333334"/>
    <x v="6"/>
    <s v="MA"/>
    <s v="Laborer"/>
    <x v="0"/>
    <n v="5154"/>
    <s v="White"/>
    <s v="Single"/>
    <x v="1"/>
    <n v="3"/>
    <n v="0"/>
  </r>
  <r>
    <n v="1899"/>
    <s v="Kolton"/>
    <s v="Duarte"/>
    <d v="2020-12-12T00:00:00"/>
    <d v="2023-05-28T00:00:00"/>
    <n v="29"/>
    <s v="Attrition"/>
    <s v="Production Technician I"/>
    <s v="Ashley Cannon"/>
    <s v="kolton.duarte@bilearner.com"/>
    <s v="TNS"/>
    <s v="Active"/>
    <s v="Contract"/>
    <x v="1"/>
    <x v="1"/>
    <x v="2"/>
    <s v="Occur tough thousand on recent."/>
    <s v="Production"/>
    <s v="Field Operations"/>
    <d v="1982-09-06T00:00:00"/>
    <n v="43.288888888888891"/>
    <x v="3"/>
    <s v="MA"/>
    <s v="Laborer"/>
    <x v="0"/>
    <n v="57914"/>
    <s v="Asian"/>
    <s v="Married"/>
    <x v="1"/>
    <n v="3"/>
    <n v="0"/>
  </r>
  <r>
    <n v="1902"/>
    <s v="Sarahi"/>
    <s v="Raymond"/>
    <d v="2020-09-08T00:00:00"/>
    <d v="2022-09-19T00:00:00"/>
    <n v="24"/>
    <s v="Attrition"/>
    <s v="Production Technician I"/>
    <s v="Samantha Hester"/>
    <s v="sarahi.raymond@bilearner.com"/>
    <s v="NEL"/>
    <s v="Active"/>
    <s v="Full-Time"/>
    <x v="2"/>
    <x v="0"/>
    <x v="2"/>
    <s v="Brother a billion wife watch south."/>
    <s v="Production"/>
    <s v="Engineers"/>
    <d v="1952-02-11T00:00:00"/>
    <n v="73.858333333333334"/>
    <x v="2"/>
    <s v="MA"/>
    <s v="Project Manager"/>
    <x v="1"/>
    <n v="86441"/>
    <s v="Other"/>
    <s v="Divorced"/>
    <x v="1"/>
    <n v="3"/>
    <n v="0"/>
  </r>
  <r>
    <n v="1903"/>
    <s v="Taylor"/>
    <s v="Wiggins"/>
    <d v="2020-12-14T00:00:00"/>
    <d v="2021-12-07T00:00:00"/>
    <n v="11"/>
    <s v="Attrition"/>
    <s v="Production Technician I"/>
    <s v="Roger Lynch"/>
    <s v="taylor.wiggins@bilearner.com"/>
    <s v="PL"/>
    <s v="Active"/>
    <s v="Part-Time"/>
    <x v="1"/>
    <x v="2"/>
    <x v="1"/>
    <s v="Can ahead cell in most generation reduce."/>
    <s v="Production"/>
    <s v="Field Operations"/>
    <d v="1960-04-11T00:00:00"/>
    <n v="65.691666666666663"/>
    <x v="1"/>
    <s v="MA"/>
    <s v="Foreman"/>
    <x v="0"/>
    <n v="39875"/>
    <s v="Black"/>
    <s v="Divorced"/>
    <x v="1"/>
    <n v="3"/>
    <n v="0"/>
  </r>
  <r>
    <n v="1911"/>
    <s v="Kael"/>
    <s v="Fisher"/>
    <d v="2021-01-24T00:00:00"/>
    <d v="2022-01-27T00:00:00"/>
    <n v="12"/>
    <s v="Attrition"/>
    <s v="Production Technician I"/>
    <s v="Angela Bailey"/>
    <s v="kael.fisher@bilearner.com"/>
    <s v="WBL"/>
    <s v="Voluntarily Terminated"/>
    <s v="Part-Time"/>
    <x v="0"/>
    <x v="0"/>
    <x v="1"/>
    <s v="Human box wish natural student staff."/>
    <s v="Production"/>
    <s v="Wireline Construction"/>
    <d v="1991-06-12T00:00:00"/>
    <n v="34.522222222222226"/>
    <x v="4"/>
    <s v="MA"/>
    <s v="Laborer"/>
    <x v="0"/>
    <n v="36064"/>
    <s v="White"/>
    <s v="Divorced"/>
    <x v="1"/>
    <n v="3"/>
    <n v="0"/>
  </r>
  <r>
    <n v="1912"/>
    <s v="Erica"/>
    <s v="French"/>
    <d v="2020-03-06T00:00:00"/>
    <d v="2021-03-06T00:00:00"/>
    <n v="12"/>
    <s v="Attrition"/>
    <s v="Production Technician II"/>
    <s v="Brett Sims"/>
    <s v="erica.french@bilearner.com"/>
    <s v="TNS"/>
    <s v="Active"/>
    <s v="Part-Time"/>
    <x v="0"/>
    <x v="0"/>
    <x v="2"/>
    <s v="Here relationship possible purpose instead."/>
    <s v="Production"/>
    <s v="Engineers"/>
    <d v="1987-10-16T00:00:00"/>
    <n v="38.177777777777777"/>
    <x v="4"/>
    <s v="MA"/>
    <s v="Engineer"/>
    <x v="0"/>
    <n v="7544"/>
    <s v="Asian"/>
    <s v="Married"/>
    <x v="1"/>
    <n v="3"/>
    <n v="0"/>
  </r>
  <r>
    <n v="1913"/>
    <s v="Damaris"/>
    <s v="Oneal"/>
    <d v="2022-11-19T00:00:00"/>
    <d v="2023-02-15T00:00:00"/>
    <n v="2"/>
    <s v="Attrition"/>
    <s v="Production Technician II"/>
    <s v="Natalie Johnson"/>
    <s v="damaris.oneal@bilearner.com"/>
    <s v="PYZ"/>
    <s v="Voluntarily Terminated"/>
    <s v="Full-Time"/>
    <x v="0"/>
    <x v="1"/>
    <x v="0"/>
    <s v="Fine many herself field method draw learn."/>
    <s v="Production"/>
    <s v="General - Con"/>
    <d v="1972-07-26T00:00:00"/>
    <n v="53.4"/>
    <x v="5"/>
    <s v="MA"/>
    <s v="Lineman"/>
    <x v="1"/>
    <n v="70057"/>
    <s v="White"/>
    <s v="Married"/>
    <x v="1"/>
    <n v="3"/>
    <n v="0"/>
  </r>
  <r>
    <n v="1914"/>
    <s v="Rebecca"/>
    <s v="Craig"/>
    <d v="2019-03-15T00:00:00"/>
    <d v="2019-10-02T00:00:00"/>
    <n v="6"/>
    <s v="Attrition"/>
    <s v="Production Technician II"/>
    <s v="Deanna Freeman"/>
    <s v="rebecca.craig@bilearner.com"/>
    <s v="WBL"/>
    <s v="Voluntarily Terminated"/>
    <s v="Part-Time"/>
    <x v="0"/>
    <x v="1"/>
    <x v="1"/>
    <s v="Scene receive customer way medical way itself."/>
    <s v="Production"/>
    <s v="Engineers"/>
    <d v="1981-04-04T00:00:00"/>
    <n v="44.711111111111109"/>
    <x v="3"/>
    <s v="MA"/>
    <s v="Project Manager"/>
    <x v="0"/>
    <n v="34085"/>
    <s v="Other"/>
    <s v="Married"/>
    <x v="1"/>
    <n v="3"/>
    <n v="0"/>
  </r>
  <r>
    <n v="1915"/>
    <s v="Carley"/>
    <s v="Waters"/>
    <d v="2023-05-11T00:00:00"/>
    <d v="2023-07-05T00:00:00"/>
    <n v="1"/>
    <s v="Attrition"/>
    <s v="Production Technician II"/>
    <s v="Mary Todd"/>
    <s v="carley.waters@bilearner.com"/>
    <s v="NEL"/>
    <s v="Leave of Absence"/>
    <s v="Part-Time"/>
    <x v="0"/>
    <x v="0"/>
    <x v="3"/>
    <s v="Rate pick despite too happy."/>
    <s v="Production"/>
    <s v="General - Con"/>
    <d v="1946-07-23T00:00:00"/>
    <n v="79.408333333333331"/>
    <x v="2"/>
    <s v="MA"/>
    <s v="Laborer"/>
    <x v="0"/>
    <n v="25099"/>
    <s v="Asian"/>
    <s v="Divorced"/>
    <x v="1"/>
    <n v="3"/>
    <n v="0"/>
  </r>
  <r>
    <n v="1916"/>
    <s v="Kadyn"/>
    <s v="Harrison"/>
    <d v="2022-02-05T00:00:00"/>
    <d v="2023-02-07T00:00:00"/>
    <n v="12"/>
    <s v="Attrition"/>
    <s v="Production Technician II"/>
    <s v="Kevin Perkins"/>
    <s v="kadyn.harrison@bilearner.com"/>
    <s v="PL"/>
    <s v="Leave of Absence"/>
    <s v="Full-Time"/>
    <x v="2"/>
    <x v="1"/>
    <x v="0"/>
    <s v="Shake hold standard team seat word."/>
    <s v="Production"/>
    <s v="General - Con"/>
    <d v="1963-09-25T00:00:00"/>
    <n v="62.236111111111114"/>
    <x v="1"/>
    <s v="MA"/>
    <s v="Technician"/>
    <x v="1"/>
    <n v="86671"/>
    <s v="Other"/>
    <s v="Divorced"/>
    <x v="1"/>
    <n v="3"/>
    <n v="0"/>
  </r>
  <r>
    <n v="1918"/>
    <s v="Callum"/>
    <s v="Blair"/>
    <d v="2023-01-09T00:00:00"/>
    <d v="2023-03-14T00:00:00"/>
    <n v="2"/>
    <s v="Attrition"/>
    <s v="Production Technician I"/>
    <s v="Kayla Shelton"/>
    <s v="callum.blair@bilearner.com"/>
    <s v="MSC"/>
    <s v="Active"/>
    <s v="Contract"/>
    <x v="0"/>
    <x v="0"/>
    <x v="0"/>
    <s v="Talk beyond year seven."/>
    <s v="Production"/>
    <s v="Field Operations"/>
    <d v="1990-09-12T00:00:00"/>
    <n v="35.272222222222226"/>
    <x v="4"/>
    <s v="MA"/>
    <s v="Supervisor"/>
    <x v="0"/>
    <n v="36065"/>
    <s v="Black"/>
    <s v="Single"/>
    <x v="1"/>
    <n v="3"/>
    <n v="0"/>
  </r>
  <r>
    <n v="1919"/>
    <s v="Emilie"/>
    <s v="Donaldson"/>
    <d v="2022-05-01T00:00:00"/>
    <d v="2022-11-21T00:00:00"/>
    <n v="6"/>
    <s v="Attrition"/>
    <s v="Production Technician I"/>
    <s v="Dylan Foster"/>
    <s v="emilie.donaldson@bilearner.com"/>
    <s v="TNS"/>
    <s v="Voluntarily Terminated"/>
    <s v="Contract"/>
    <x v="2"/>
    <x v="1"/>
    <x v="0"/>
    <s v="Man mean daughter best quite guess."/>
    <s v="Production"/>
    <s v="Shop (Fleet)"/>
    <d v="1990-08-15T00:00:00"/>
    <n v="35.347222222222221"/>
    <x v="4"/>
    <s v="MA"/>
    <s v="Shop"/>
    <x v="0"/>
    <n v="7972"/>
    <s v="Other"/>
    <s v="Widowed"/>
    <x v="1"/>
    <n v="3"/>
    <n v="0"/>
  </r>
  <r>
    <n v="1920"/>
    <s v="Darius"/>
    <s v="Duke"/>
    <d v="2021-01-26T00:00:00"/>
    <d v="2021-08-06T00:00:00"/>
    <n v="6"/>
    <s v="Attrition"/>
    <s v="Production Technician I"/>
    <s v="Mary Morgan"/>
    <s v="darius.duke@bilearner.com"/>
    <s v="PYZ"/>
    <s v="Voluntarily Terminated"/>
    <s v="Full-Time"/>
    <x v="0"/>
    <x v="1"/>
    <x v="2"/>
    <s v="Avoid song interview them class."/>
    <s v="Production"/>
    <s v="Field Operations"/>
    <d v="1948-08-03T00:00:00"/>
    <n v="77.38055555555556"/>
    <x v="2"/>
    <s v="MA"/>
    <s v="Tower Hand"/>
    <x v="0"/>
    <n v="81226"/>
    <s v="Hispanic"/>
    <s v="Widowed"/>
    <x v="1"/>
    <n v="3"/>
    <n v="0"/>
  </r>
  <r>
    <n v="1921"/>
    <s v="Kenya"/>
    <s v="Decker"/>
    <d v="2021-09-06T00:00:00"/>
    <d v="2023-07-02T00:00:00"/>
    <n v="21"/>
    <s v="Attrition"/>
    <s v="Production Technician I"/>
    <s v="Danny Howard"/>
    <s v="kenya.decker@bilearner.com"/>
    <s v="WBL"/>
    <s v="Active"/>
    <s v="Contract"/>
    <x v="1"/>
    <x v="1"/>
    <x v="3"/>
    <s v="Member space player."/>
    <s v="Production"/>
    <s v="Engineers"/>
    <d v="1994-07-27T00:00:00"/>
    <n v="31.397222222222222"/>
    <x v="4"/>
    <s v="MA"/>
    <s v="Engineer"/>
    <x v="1"/>
    <n v="10345"/>
    <s v="Other"/>
    <s v="Married"/>
    <x v="1"/>
    <n v="3"/>
    <n v="0"/>
  </r>
  <r>
    <n v="1923"/>
    <s v="Giana"/>
    <s v="Roach"/>
    <d v="2023-03-31T00:00:00"/>
    <d v="2023-04-30T00:00:00"/>
    <n v="0"/>
    <s v="Attrition"/>
    <s v="Production Technician I"/>
    <s v="John Adams"/>
    <s v="giana.roach@bilearner.com"/>
    <s v="PL"/>
    <s v="Active"/>
    <s v="Full-Time"/>
    <x v="0"/>
    <x v="1"/>
    <x v="0"/>
    <s v="Officer thus service."/>
    <s v="Production"/>
    <s v="People Services"/>
    <d v="1966-11-05T00:00:00"/>
    <n v="59.125"/>
    <x v="5"/>
    <s v="MA"/>
    <s v="Director"/>
    <x v="0"/>
    <n v="46757"/>
    <s v="Other"/>
    <s v="Widowed"/>
    <x v="1"/>
    <n v="3"/>
    <n v="0"/>
  </r>
  <r>
    <n v="1924"/>
    <s v="Teagan"/>
    <s v="Swanson"/>
    <d v="2023-05-16T00:00:00"/>
    <d v="2023-05-29T00:00:00"/>
    <n v="0"/>
    <s v="Attrition"/>
    <s v="Production Technician I"/>
    <s v="Derek Thompson"/>
    <s v="teagan.swanson@bilearner.com"/>
    <s v="BPC"/>
    <s v="Active"/>
    <s v="Part-Time"/>
    <x v="0"/>
    <x v="1"/>
    <x v="3"/>
    <s v="More sure call best."/>
    <s v="Production"/>
    <s v="Field Operations"/>
    <d v="1994-11-29T00:00:00"/>
    <n v="31.058333333333334"/>
    <x v="4"/>
    <s v="MA"/>
    <s v="Foreman"/>
    <x v="0"/>
    <n v="53602"/>
    <s v="Hispanic"/>
    <s v="Married"/>
    <x v="1"/>
    <n v="3"/>
    <n v="0"/>
  </r>
  <r>
    <n v="1925"/>
    <s v="Jerome"/>
    <s v="Fischer"/>
    <d v="2023-04-29T00:00:00"/>
    <d v="2023-07-07T00:00:00"/>
    <n v="2"/>
    <s v="Attrition"/>
    <s v="Production Technician I"/>
    <s v="Jason Kelly"/>
    <s v="jerome.fischer@bilearner.com"/>
    <s v="CCDR"/>
    <s v="Active"/>
    <s v="Contract"/>
    <x v="0"/>
    <x v="1"/>
    <x v="3"/>
    <s v="Gun better when. Ok suddenly certain seat."/>
    <s v="Production"/>
    <s v="Splicing"/>
    <d v="1980-02-13T00:00:00"/>
    <n v="45.852777777777774"/>
    <x v="3"/>
    <s v="MA"/>
    <s v="Laborer"/>
    <x v="1"/>
    <n v="91520"/>
    <s v="Other"/>
    <s v="Divorced"/>
    <x v="1"/>
    <n v="3"/>
    <n v="0"/>
  </r>
  <r>
    <n v="1927"/>
    <s v="Turner"/>
    <s v="Bradley"/>
    <d v="2022-11-03T00:00:00"/>
    <d v="2023-04-02T00:00:00"/>
    <n v="4"/>
    <s v="Attrition"/>
    <s v="Production Technician I"/>
    <s v="Jeffrey Peters"/>
    <s v="turner.bradley@bilearner.com"/>
    <s v="EW"/>
    <s v="Active"/>
    <s v="Full-Time"/>
    <x v="1"/>
    <x v="1"/>
    <x v="0"/>
    <s v="Explain put must."/>
    <s v="Production"/>
    <s v="Field Operations"/>
    <d v="1976-04-06T00:00:00"/>
    <n v="49.705555555555556"/>
    <x v="3"/>
    <s v="MA"/>
    <s v="Technician"/>
    <x v="1"/>
    <n v="4497"/>
    <s v="Hispanic"/>
    <s v="Married"/>
    <x v="1"/>
    <n v="3"/>
    <n v="0"/>
  </r>
  <r>
    <n v="1932"/>
    <s v="John"/>
    <s v="Smith"/>
    <d v="2019-12-24T00:00:00"/>
    <d v="2022-06-12T00:00:00"/>
    <n v="29"/>
    <s v="Attrition"/>
    <s v="Sales Manager"/>
    <s v="Emily Gaines"/>
    <s v="john.smith@bilearner.com"/>
    <s v="BPC"/>
    <s v="Active"/>
    <s v="Full-Time"/>
    <x v="2"/>
    <x v="0"/>
    <x v="3"/>
    <s v="Ok glass media learn grow."/>
    <s v="Sales"/>
    <s v="General - Sga"/>
    <d v="1977-08-16T00:00:00"/>
    <n v="48.344444444444441"/>
    <x v="3"/>
    <s v="MA"/>
    <s v="Project Manager"/>
    <x v="1"/>
    <n v="1886"/>
    <s v="Other"/>
    <s v="Widowed"/>
    <x v="1"/>
    <n v="3"/>
    <n v="0"/>
  </r>
  <r>
    <n v="1934"/>
    <s v="Donysha"/>
    <s v="Kampew"/>
    <d v="2019-06-25T00:00:00"/>
    <d v="2020-10-04T00:00:00"/>
    <n v="15"/>
    <s v="Attrition"/>
    <s v="Sales Manager"/>
    <s v="Steve Grant"/>
    <s v="donysha.kampew@bilearner.com"/>
    <s v="WBL"/>
    <s v="Voluntarily Terminated"/>
    <s v="Contract"/>
    <x v="0"/>
    <x v="1"/>
    <x v="3"/>
    <s v="Baby still now positive traditional head while."/>
    <s v="Sales"/>
    <s v="General - Eng"/>
    <d v="1991-09-29T00:00:00"/>
    <n v="34.225000000000001"/>
    <x v="4"/>
    <s v="PA"/>
    <s v="Supervisor"/>
    <x v="0"/>
    <n v="19444"/>
    <s v="Other"/>
    <s v="Widowed"/>
    <x v="1"/>
    <n v="3"/>
    <n v="0"/>
  </r>
  <r>
    <n v="1937"/>
    <s v="Maryjane"/>
    <s v="Choi"/>
    <d v="2022-03-30T00:00:00"/>
    <d v="2023-01-30T00:00:00"/>
    <n v="10"/>
    <s v="Attrition"/>
    <s v="Production Technician II"/>
    <s v="Kayla Peterson"/>
    <s v="maryjane.choi@bilearner.com"/>
    <s v="CCDR"/>
    <s v="Voluntarily Terminated"/>
    <s v="Full-Time"/>
    <x v="2"/>
    <x v="0"/>
    <x v="0"/>
    <s v="Decide prevent town important front."/>
    <s v="Sales"/>
    <s v="Engineers"/>
    <d v="1957-03-25T00:00:00"/>
    <n v="68.736111111111114"/>
    <x v="1"/>
    <s v="PA"/>
    <s v="Technician"/>
    <x v="0"/>
    <n v="34825"/>
    <s v="Asian"/>
    <s v="Single"/>
    <x v="1"/>
    <n v="3"/>
    <n v="0"/>
  </r>
  <r>
    <n v="1942"/>
    <s v="Jett"/>
    <s v="Kent"/>
    <d v="2019-07-30T00:00:00"/>
    <d v="2022-11-09T00:00:00"/>
    <n v="39"/>
    <s v="Attrition"/>
    <s v="Production Technician II"/>
    <s v="William Thompson"/>
    <s v="jett.kent@bilearner.com"/>
    <s v="TNS"/>
    <s v="Voluntarily Terminated"/>
    <s v="Part-Time"/>
    <x v="2"/>
    <x v="2"/>
    <x v="2"/>
    <s v="Sense station management factor."/>
    <s v="Sales"/>
    <s v="Wireline Construction"/>
    <d v="1964-02-11T00:00:00"/>
    <n v="61.858333333333334"/>
    <x v="1"/>
    <s v="MA"/>
    <s v="Laborer"/>
    <x v="0"/>
    <n v="37830"/>
    <s v="Other"/>
    <s v="Widowed"/>
    <x v="1"/>
    <n v="3"/>
    <n v="0"/>
  </r>
  <r>
    <n v="1943"/>
    <s v="Zander"/>
    <s v="Aguilar"/>
    <d v="2022-05-08T00:00:00"/>
    <d v="2022-11-17T00:00:00"/>
    <n v="6"/>
    <s v="Attrition"/>
    <s v="Production Technician II"/>
    <s v="Timothy Wheeler"/>
    <s v="zander.aguilar@bilearner.com"/>
    <s v="PYZ"/>
    <s v="Voluntarily Terminated"/>
    <s v="Contract"/>
    <x v="2"/>
    <x v="2"/>
    <x v="2"/>
    <s v="Table try place week."/>
    <s v="Sales"/>
    <s v="Shop (Fleet)"/>
    <d v="1956-03-23T00:00:00"/>
    <n v="69.74166666666666"/>
    <x v="1"/>
    <s v="PA"/>
    <s v="Mechanic"/>
    <x v="0"/>
    <n v="34057"/>
    <s v="White"/>
    <s v="Widowed"/>
    <x v="1"/>
    <n v="3"/>
    <n v="0"/>
  </r>
  <r>
    <n v="1945"/>
    <s v="Jaxson"/>
    <s v="Brady"/>
    <d v="2019-03-28T00:00:00"/>
    <d v="2022-12-10T00:00:00"/>
    <n v="44"/>
    <s v="Attrition"/>
    <s v="Sales Manager"/>
    <s v="Christopher Murray DDS"/>
    <s v="jaxson.brady@bilearner.com"/>
    <s v="TNS"/>
    <s v="Voluntarily Terminated"/>
    <s v="Full-Time"/>
    <x v="2"/>
    <x v="0"/>
    <x v="1"/>
    <s v="Team brother social realize town."/>
    <s v="Sales"/>
    <s v="Engineers"/>
    <d v="1977-02-17T00:00:00"/>
    <n v="48.841666666666669"/>
    <x v="3"/>
    <s v="MA"/>
    <s v="Engineer"/>
    <x v="0"/>
    <n v="36863"/>
    <s v="White"/>
    <s v="Married"/>
    <x v="1"/>
    <n v="3"/>
    <n v="0"/>
  </r>
  <r>
    <n v="1948"/>
    <s v="Skyla"/>
    <s v="Lambert"/>
    <d v="2022-07-02T00:00:00"/>
    <d v="2022-08-09T00:00:00"/>
    <n v="1"/>
    <s v="Attrition"/>
    <s v="Production Technician II"/>
    <s v="Teresa Williamson"/>
    <s v="skyla.lambert@bilearner.com"/>
    <s v="TNS"/>
    <s v="Voluntarily Terminated"/>
    <s v="Part-Time"/>
    <x v="0"/>
    <x v="0"/>
    <x v="2"/>
    <s v="Step loss place continue inside."/>
    <s v="Sales"/>
    <s v="Splicing"/>
    <d v="1963-12-08T00:00:00"/>
    <n v="62.033333333333331"/>
    <x v="1"/>
    <s v="PA"/>
    <s v="Splicer"/>
    <x v="0"/>
    <n v="46619"/>
    <s v="Black"/>
    <s v="Married"/>
    <x v="1"/>
    <n v="3"/>
    <n v="0"/>
  </r>
  <r>
    <n v="1950"/>
    <s v="Lilliana"/>
    <s v="Walker"/>
    <d v="2023-07-21T00:00:00"/>
    <d v="2023-07-21T00:00:00"/>
    <n v="0"/>
    <s v="Attrition"/>
    <s v="Production Technician II"/>
    <s v="Stephanie Anderson"/>
    <s v="lilliana.walker@bilearner.com"/>
    <s v="TNS"/>
    <s v="Voluntarily Terminated"/>
    <s v="Contract"/>
    <x v="1"/>
    <x v="0"/>
    <x v="0"/>
    <s v="Long before return human peace century team."/>
    <s v="Production"/>
    <s v="Splicing"/>
    <d v="1958-03-24T00:00:00"/>
    <n v="67.738888888888894"/>
    <x v="1"/>
    <s v="PA"/>
    <s v="Splicer"/>
    <x v="0"/>
    <n v="30495"/>
    <s v="Asian"/>
    <s v="Married"/>
    <x v="1"/>
    <n v="3"/>
    <n v="0"/>
  </r>
  <r>
    <n v="1951"/>
    <s v="Lindsay"/>
    <s v="Copeland"/>
    <d v="2020-08-26T00:00:00"/>
    <d v="2021-05-30T00:00:00"/>
    <n v="9"/>
    <s v="Attrition"/>
    <s v="Sales Manager"/>
    <s v="Jeffery Snyder"/>
    <s v="lindsay.copeland@bilearner.com"/>
    <s v="SVG"/>
    <s v="Voluntarily Terminated"/>
    <s v="Full-Time"/>
    <x v="2"/>
    <x v="0"/>
    <x v="3"/>
    <s v="Final send three."/>
    <s v="Sales"/>
    <s v="Aerial"/>
    <d v="1960-10-09T00:00:00"/>
    <n v="65.197222222222223"/>
    <x v="1"/>
    <s v="MA"/>
    <s v="Foreman"/>
    <x v="0"/>
    <n v="32929"/>
    <s v="Asian"/>
    <s v="Married"/>
    <x v="1"/>
    <n v="3"/>
    <n v="0"/>
  </r>
  <r>
    <n v="1953"/>
    <s v="Barbara"/>
    <s v="Sutwell"/>
    <d v="2023-04-06T00:00:00"/>
    <d v="2023-05-24T00:00:00"/>
    <n v="1"/>
    <s v="Attrition"/>
    <s v="Production Technician I"/>
    <s v="Jeffrey Murphy"/>
    <s v="barbara.sutwell@bilearner.com"/>
    <s v="PL"/>
    <s v="Active"/>
    <s v="Full-Time"/>
    <x v="0"/>
    <x v="1"/>
    <x v="2"/>
    <s v="Any adult enter these less."/>
    <s v="Production"/>
    <s v="Finance &amp; Accounting"/>
    <d v="1976-02-20T00:00:00"/>
    <n v="49.833333333333336"/>
    <x v="3"/>
    <s v="MA"/>
    <s v="Cfo"/>
    <x v="0"/>
    <n v="2718"/>
    <s v="Asian"/>
    <s v="Divorced"/>
    <x v="1"/>
    <n v="3"/>
    <n v="0"/>
  </r>
  <r>
    <n v="1954"/>
    <s v="Lenora"/>
    <s v="Tejeda"/>
    <d v="2019-02-18T00:00:00"/>
    <d v="2022-10-31T00:00:00"/>
    <n v="44"/>
    <s v="Attrition"/>
    <s v="Production Technician II"/>
    <s v="Heather Riley"/>
    <s v="lenora.tejeda@bilearner.com"/>
    <s v="SVG"/>
    <s v="Voluntarily Terminated"/>
    <s v="Part-Time"/>
    <x v="1"/>
    <x v="0"/>
    <x v="3"/>
    <s v="Learn yes material management Mr vote."/>
    <s v="Production"/>
    <s v="Finance &amp; Accounting"/>
    <d v="1968-07-22T00:00:00"/>
    <n v="57.411111111111111"/>
    <x v="5"/>
    <s v="MA"/>
    <s v="Administration"/>
    <x v="0"/>
    <n v="2129"/>
    <s v="Other"/>
    <s v="Divorced"/>
    <x v="1"/>
    <n v="3"/>
    <n v="0"/>
  </r>
  <r>
    <n v="1957"/>
    <s v="Melisa"/>
    <s v="Gerke"/>
    <d v="2019-05-13T00:00:00"/>
    <d v="2022-05-30T00:00:00"/>
    <n v="36"/>
    <s v="Attrition"/>
    <s v="Production Technician I"/>
    <s v="Jimmy Cox"/>
    <s v="melisa.gerke@bilearner.com"/>
    <s v="TNS"/>
    <s v="Voluntarily Terminated"/>
    <s v="Part-Time"/>
    <x v="1"/>
    <x v="1"/>
    <x v="2"/>
    <s v="Prove do voice ten likely do."/>
    <s v="Production"/>
    <s v="Field Operations"/>
    <d v="1975-02-15T00:00:00"/>
    <n v="50.847222222222221"/>
    <x v="5"/>
    <s v="MA"/>
    <s v="Manager"/>
    <x v="0"/>
    <n v="2330"/>
    <s v="Asian"/>
    <s v="Widowed"/>
    <x v="1"/>
    <n v="3"/>
    <n v="0"/>
  </r>
  <r>
    <n v="1959"/>
    <s v="Kamrin"/>
    <s v="Sander"/>
    <d v="2022-04-01T00:00:00"/>
    <d v="2022-04-28T00:00:00"/>
    <n v="0"/>
    <s v="Attrition"/>
    <s v="Production Technician I"/>
    <s v="Kirsten Patel"/>
    <s v="kamrin.sander@bilearner.com"/>
    <s v="CCDR"/>
    <s v="Active"/>
    <s v="Part-Time"/>
    <x v="0"/>
    <x v="0"/>
    <x v="3"/>
    <s v="Nation fight role according team candidate."/>
    <s v="Production"/>
    <s v="Project Management - Con"/>
    <d v="1989-08-02T00:00:00"/>
    <n v="36.383333333333333"/>
    <x v="4"/>
    <s v="MA"/>
    <s v="Coordinator"/>
    <x v="0"/>
    <n v="2154"/>
    <s v="Asian"/>
    <s v="Married"/>
    <x v="1"/>
    <n v="3"/>
    <n v="0"/>
  </r>
  <r>
    <n v="1961"/>
    <s v="Nina"/>
    <s v="Panjwani"/>
    <d v="2018-10-11T00:00:00"/>
    <d v="2022-05-04T00:00:00"/>
    <n v="42"/>
    <s v="Attrition"/>
    <s v="Production Technician I"/>
    <s v="Matthew Hawkins"/>
    <s v="nina.panjwani@bilearner.com"/>
    <s v="TNS"/>
    <s v="Voluntarily Terminated"/>
    <s v="Part-Time"/>
    <x v="2"/>
    <x v="1"/>
    <x v="3"/>
    <s v="Trip letter possible institution nothing."/>
    <s v="Production"/>
    <s v="General - Eng"/>
    <d v="1945-07-17T00:00:00"/>
    <n v="80.424999999999997"/>
    <x v="0"/>
    <s v="MA"/>
    <s v="Drafter"/>
    <x v="0"/>
    <n v="2351"/>
    <s v="Black"/>
    <s v="Married"/>
    <x v="1"/>
    <n v="3"/>
    <n v="0"/>
  </r>
  <r>
    <n v="1962"/>
    <s v="Megan"/>
    <s v="Faller"/>
    <d v="2023-06-25T00:00:00"/>
    <d v="2023-07-25T00:00:00"/>
    <n v="0"/>
    <s v="Attrition"/>
    <s v="Production Technician II"/>
    <s v="Susan Gilbert"/>
    <s v="megan.faller@bilearner.com"/>
    <s v="CCDR"/>
    <s v="Active"/>
    <s v="Contract"/>
    <x v="1"/>
    <x v="2"/>
    <x v="0"/>
    <s v="It likely program stay product."/>
    <s v="Production"/>
    <s v="General - Con"/>
    <d v="1951-02-18T00:00:00"/>
    <n v="74.838888888888889"/>
    <x v="2"/>
    <s v="MA"/>
    <s v="Clerk"/>
    <x v="0"/>
    <n v="1824"/>
    <s v="Other"/>
    <s v="Divorced"/>
    <x v="1"/>
    <n v="3"/>
    <n v="0"/>
  </r>
  <r>
    <n v="1963"/>
    <s v="Judy"/>
    <s v="Jung"/>
    <d v="2020-09-14T00:00:00"/>
    <d v="2021-08-31T00:00:00"/>
    <n v="11"/>
    <s v="Attrition"/>
    <s v="Production Technician I"/>
    <s v="Tiffany Baker"/>
    <s v="judy.jung@bilearner.com"/>
    <s v="CCDR"/>
    <s v="Voluntarily Terminated"/>
    <s v="Contract"/>
    <x v="0"/>
    <x v="1"/>
    <x v="1"/>
    <s v="Expert wrong space Mrs popular kitchen small."/>
    <s v="Production"/>
    <s v="General - Con"/>
    <d v="1972-05-08T00:00:00"/>
    <n v="53.616666666666667"/>
    <x v="5"/>
    <s v="MA"/>
    <s v="Technician"/>
    <x v="0"/>
    <n v="2446"/>
    <s v="Other"/>
    <s v="Married"/>
    <x v="1"/>
    <n v="3"/>
    <n v="0"/>
  </r>
  <r>
    <n v="1964"/>
    <s v="April"/>
    <s v="Evensen"/>
    <d v="2022-12-20T00:00:00"/>
    <d v="2023-03-11T00:00:00"/>
    <n v="2"/>
    <s v="Attrition"/>
    <s v="Production Technician I"/>
    <s v="Ashley Wagner"/>
    <s v="april.evensen@bilearner.com"/>
    <s v="EW"/>
    <s v="Terminated for Cause"/>
    <s v="Part-Time"/>
    <x v="0"/>
    <x v="2"/>
    <x v="3"/>
    <s v="War good your trial second black sit."/>
    <s v="Production"/>
    <s v="Executive"/>
    <d v="1969-03-27T00:00:00"/>
    <n v="56.730555555555554"/>
    <x v="5"/>
    <s v="MA"/>
    <s v="Manager"/>
    <x v="0"/>
    <n v="2458"/>
    <s v="Other"/>
    <s v="Married"/>
    <x v="1"/>
    <n v="3"/>
    <n v="0"/>
  </r>
  <r>
    <n v="1969"/>
    <s v="Allison"/>
    <s v="Lydon"/>
    <d v="2021-01-17T00:00:00"/>
    <d v="2021-06-08T00:00:00"/>
    <n v="4"/>
    <s v="Attrition"/>
    <s v="Production Technician I"/>
    <s v="Derek Vargas"/>
    <s v="allison.lydon@bilearner.com"/>
    <s v="MSC"/>
    <s v="Leave of Absence"/>
    <s v="Full-Time"/>
    <x v="2"/>
    <x v="2"/>
    <x v="2"/>
    <s v="Indicate mother account loss really past."/>
    <s v="Production"/>
    <s v="General - Con"/>
    <d v="1975-02-10T00:00:00"/>
    <n v="50.861111111111114"/>
    <x v="5"/>
    <s v="MA"/>
    <s v="Foreman"/>
    <x v="0"/>
    <n v="2122"/>
    <s v="White"/>
    <s v="Single"/>
    <x v="1"/>
    <n v="3"/>
    <n v="0"/>
  </r>
  <r>
    <n v="1970"/>
    <s v="Trina"/>
    <s v="Alagbe"/>
    <d v="2022-04-21T00:00:00"/>
    <d v="2022-04-21T00:00:00"/>
    <n v="0"/>
    <s v="Attrition"/>
    <s v="Production Technician I"/>
    <s v="Mark Bradley"/>
    <s v="trina.alagbe@bilearner.com"/>
    <s v="PYZ"/>
    <s v="Active"/>
    <s v="Part-Time"/>
    <x v="1"/>
    <x v="0"/>
    <x v="2"/>
    <s v="Push must right."/>
    <s v="Production"/>
    <s v="Field Operations"/>
    <d v="1952-04-17T00:00:00"/>
    <n v="73.674999999999997"/>
    <x v="2"/>
    <s v="MA"/>
    <s v="Foreman"/>
    <x v="0"/>
    <n v="1886"/>
    <s v="Other"/>
    <s v="Single"/>
    <x v="1"/>
    <n v="3"/>
    <n v="0"/>
  </r>
  <r>
    <n v="1971"/>
    <s v="Betsy"/>
    <s v="Bondwell"/>
    <d v="2018-09-15T00:00:00"/>
    <d v="2023-07-14T00:00:00"/>
    <n v="57"/>
    <s v="Attrition"/>
    <s v="Production Technician II"/>
    <s v="Christopher Rodriguez"/>
    <s v="betsy.bondwell@bilearner.com"/>
    <s v="MSC"/>
    <s v="Voluntarily Terminated"/>
    <s v="Part-Time"/>
    <x v="1"/>
    <x v="1"/>
    <x v="3"/>
    <s v="Glass minute shake food determine deep."/>
    <s v="Production"/>
    <s v="General - Con"/>
    <d v="1994-02-10T00:00:00"/>
    <n v="31.861111111111111"/>
    <x v="4"/>
    <s v="MA"/>
    <s v="Lineman"/>
    <x v="0"/>
    <n v="2210"/>
    <s v="Other"/>
    <s v="Divorced"/>
    <x v="1"/>
    <n v="3"/>
    <n v="0"/>
  </r>
  <r>
    <n v="1972"/>
    <s v="Joe"/>
    <s v="Smith"/>
    <d v="2021-12-04T00:00:00"/>
    <d v="2022-01-07T00:00:00"/>
    <n v="1"/>
    <s v="Attrition"/>
    <s v="Production Technician II"/>
    <s v="Caroline Little"/>
    <s v="joe.smith@bilearner.com"/>
    <s v="EW"/>
    <s v="Active"/>
    <s v="Contract"/>
    <x v="2"/>
    <x v="0"/>
    <x v="0"/>
    <s v="Its card benefit dream bring."/>
    <s v="Production"/>
    <s v="Field Operations"/>
    <d v="1996-01-23T00:00:00"/>
    <n v="29.908333333333335"/>
    <x v="6"/>
    <s v="MA"/>
    <s v="Laborer"/>
    <x v="1"/>
    <n v="2045"/>
    <s v="Asian"/>
    <s v="Single"/>
    <x v="1"/>
    <n v="3"/>
    <n v="0"/>
  </r>
  <r>
    <n v="1977"/>
    <s v="Paxton"/>
    <s v="Clarke"/>
    <d v="2022-12-26T00:00:00"/>
    <d v="2023-07-04T00:00:00"/>
    <n v="6"/>
    <s v="Attrition"/>
    <s v="Production Technician I"/>
    <s v="Ashley Williams"/>
    <s v="paxton.clarke@bilearner.com"/>
    <s v="MSC"/>
    <s v="Voluntarily Terminated"/>
    <s v="Contract"/>
    <x v="0"/>
    <x v="1"/>
    <x v="3"/>
    <s v="Before room than city she."/>
    <s v="Production"/>
    <s v="Field Operations"/>
    <d v="1952-09-22T00:00:00"/>
    <n v="73.24444444444444"/>
    <x v="2"/>
    <s v="MA"/>
    <s v="Technician"/>
    <x v="0"/>
    <n v="4549"/>
    <s v="White"/>
    <s v="Single"/>
    <x v="1"/>
    <n v="3"/>
    <n v="0"/>
  </r>
  <r>
    <n v="1978"/>
    <s v="Lillian"/>
    <s v="Hines"/>
    <d v="2021-10-05T00:00:00"/>
    <d v="2023-07-02T00:00:00"/>
    <n v="20"/>
    <s v="Attrition"/>
    <s v="Production Technician I"/>
    <s v="James Foster"/>
    <s v="lillian.hines@bilearner.com"/>
    <s v="TNS"/>
    <s v="Voluntarily Terminated"/>
    <s v="Full-Time"/>
    <x v="0"/>
    <x v="2"/>
    <x v="3"/>
    <s v="Economy choice authority responsibility."/>
    <s v="Production"/>
    <s v="Finance &amp; Accounting"/>
    <d v="1976-12-22T00:00:00"/>
    <n v="48.994444444444447"/>
    <x v="3"/>
    <s v="MA"/>
    <s v="Administration"/>
    <x v="0"/>
    <n v="61287"/>
    <s v="Other"/>
    <s v="Divorced"/>
    <x v="1"/>
    <n v="3"/>
    <n v="0"/>
  </r>
  <r>
    <n v="1979"/>
    <s v="Liam"/>
    <s v="Snow"/>
    <d v="2022-09-25T00:00:00"/>
    <d v="2023-03-27T00:00:00"/>
    <n v="6"/>
    <s v="Attrition"/>
    <s v="Production Technician I"/>
    <s v="Christopher Sanford"/>
    <s v="liam.snow@bilearner.com"/>
    <s v="PYZ"/>
    <s v="Active"/>
    <s v="Part-Time"/>
    <x v="0"/>
    <x v="0"/>
    <x v="3"/>
    <s v="Let create wind fast gun heavy cold."/>
    <s v="Production"/>
    <s v="Engineers"/>
    <d v="1972-03-25T00:00:00"/>
    <n v="53.736111111111114"/>
    <x v="5"/>
    <s v="MA"/>
    <s v="Engineer"/>
    <x v="0"/>
    <n v="61958"/>
    <s v="Asian"/>
    <s v="Single"/>
    <x v="1"/>
    <n v="3"/>
    <n v="0"/>
  </r>
  <r>
    <n v="1981"/>
    <s v="Ayanna"/>
    <s v="Short"/>
    <d v="2021-04-08T00:00:00"/>
    <d v="2023-07-16T00:00:00"/>
    <n v="27"/>
    <s v="Attrition"/>
    <s v="Production Technician I"/>
    <s v="Amanda Mills"/>
    <s v="ayanna.short@bilearner.com"/>
    <s v="NEL"/>
    <s v="Active"/>
    <s v="Contract"/>
    <x v="2"/>
    <x v="0"/>
    <x v="0"/>
    <s v="Prevent involve hundred price."/>
    <s v="Production"/>
    <s v="General - Con"/>
    <d v="1993-11-14T00:00:00"/>
    <n v="32.1"/>
    <x v="4"/>
    <s v="MA"/>
    <s v="Foreman"/>
    <x v="1"/>
    <n v="19755"/>
    <s v="Black"/>
    <s v="Divorced"/>
    <x v="1"/>
    <n v="3"/>
    <n v="0"/>
  </r>
  <r>
    <n v="1983"/>
    <s v="Ricardo"/>
    <s v="Bruce"/>
    <d v="2020-03-14T00:00:00"/>
    <d v="2022-10-22T00:00:00"/>
    <n v="31"/>
    <s v="Attrition"/>
    <s v="Production Technician I"/>
    <s v="Daniel Huff"/>
    <s v="ricardo.bruce@bilearner.com"/>
    <s v="BPC"/>
    <s v="Active"/>
    <s v="Part-Time"/>
    <x v="1"/>
    <x v="1"/>
    <x v="1"/>
    <s v="Hold left direction. Ahead investment she."/>
    <s v="Production"/>
    <s v="General - Con"/>
    <d v="1956-11-26T00:00:00"/>
    <n v="69.066666666666663"/>
    <x v="1"/>
    <s v="MA"/>
    <s v="Laborer"/>
    <x v="0"/>
    <n v="31391"/>
    <s v="Asian"/>
    <s v="Widowed"/>
    <x v="1"/>
    <n v="3"/>
    <n v="0"/>
  </r>
  <r>
    <n v="1985"/>
    <s v="Braxton"/>
    <s v="Rojas"/>
    <d v="2023-03-19T00:00:00"/>
    <d v="2023-04-04T00:00:00"/>
    <n v="0"/>
    <s v="Attrition"/>
    <s v="Production Technician I"/>
    <s v="Hunter Cervantes"/>
    <s v="braxton.rojas@bilearner.com"/>
    <s v="SVG"/>
    <s v="Active"/>
    <s v="Contract"/>
    <x v="0"/>
    <x v="0"/>
    <x v="1"/>
    <s v="Race least white while real huge."/>
    <s v="Production"/>
    <s v="General - Con"/>
    <d v="1963-11-09T00:00:00"/>
    <n v="62.113888888888887"/>
    <x v="1"/>
    <s v="MA"/>
    <s v="Lineman"/>
    <x v="0"/>
    <n v="88359"/>
    <s v="White"/>
    <s v="Widowed"/>
    <x v="1"/>
    <n v="3"/>
    <n v="0"/>
  </r>
  <r>
    <n v="1988"/>
    <s v="Juliana"/>
    <s v="Dyer"/>
    <d v="2018-11-23T00:00:00"/>
    <d v="2019-08-19T00:00:00"/>
    <n v="8"/>
    <s v="Attrition"/>
    <s v="Production Technician I"/>
    <s v="Lisa Jones"/>
    <s v="juliana.dyer@bilearner.com"/>
    <s v="TNS"/>
    <s v="Active"/>
    <s v="Contract"/>
    <x v="2"/>
    <x v="0"/>
    <x v="2"/>
    <s v="Seven president one. Wind education reveal old."/>
    <s v="Production"/>
    <s v="Field Operations"/>
    <d v="1989-10-26T00:00:00"/>
    <n v="36.15"/>
    <x v="4"/>
    <s v="MA"/>
    <s v="Laborer"/>
    <x v="0"/>
    <n v="97548"/>
    <s v="Black"/>
    <s v="Single"/>
    <x v="1"/>
    <n v="3"/>
    <n v="0"/>
  </r>
  <r>
    <n v="1990"/>
    <s v="Adriana"/>
    <s v="Weber"/>
    <d v="2020-05-16T00:00:00"/>
    <d v="2022-05-18T00:00:00"/>
    <n v="24"/>
    <s v="Attrition"/>
    <s v="Production Technician II"/>
    <s v="Jacqueline Jackson"/>
    <s v="adriana.weber@bilearner.com"/>
    <s v="BPC"/>
    <s v="Active"/>
    <s v="Full-Time"/>
    <x v="1"/>
    <x v="0"/>
    <x v="1"/>
    <s v="To prevent method stand decision."/>
    <s v="Production"/>
    <s v="Field Operations"/>
    <d v="1947-09-18T00:00:00"/>
    <n v="78.25555555555556"/>
    <x v="2"/>
    <s v="MA"/>
    <s v="Laborer"/>
    <x v="0"/>
    <n v="46806"/>
    <s v="Black"/>
    <s v="Divorced"/>
    <x v="1"/>
    <n v="3"/>
    <n v="0"/>
  </r>
  <r>
    <n v="1991"/>
    <s v="Lola"/>
    <s v="Hensley"/>
    <d v="2019-06-18T00:00:00"/>
    <d v="2023-07-05T00:00:00"/>
    <n v="48"/>
    <s v="Attrition"/>
    <s v="Production Technician II"/>
    <s v="Kimberly Fox"/>
    <s v="lola.hensley@bilearner.com"/>
    <s v="CCDR"/>
    <s v="Active"/>
    <s v="Contract"/>
    <x v="0"/>
    <x v="0"/>
    <x v="0"/>
    <s v="Best candidate this seem soldier summer."/>
    <s v="Production"/>
    <s v="General - Con"/>
    <d v="1949-01-01T00:00:00"/>
    <n v="76.969444444444449"/>
    <x v="2"/>
    <s v="MA"/>
    <s v="Technician"/>
    <x v="0"/>
    <n v="67662"/>
    <s v="Other"/>
    <s v="Married"/>
    <x v="1"/>
    <n v="3"/>
    <n v="0"/>
  </r>
  <r>
    <n v="1992"/>
    <s v="Shamar"/>
    <s v="Delgado"/>
    <d v="2019-05-20T00:00:00"/>
    <d v="2021-03-30T00:00:00"/>
    <n v="22"/>
    <s v="Attrition"/>
    <s v="Production Technician II"/>
    <s v="Melissa Welch"/>
    <s v="shamar.delgado@bilearner.com"/>
    <s v="SVG"/>
    <s v="Active"/>
    <s v="Contract"/>
    <x v="2"/>
    <x v="2"/>
    <x v="0"/>
    <s v="Create who sound worry ground."/>
    <s v="Production"/>
    <s v="General - Con"/>
    <d v="1950-02-25T00:00:00"/>
    <n v="75.819444444444443"/>
    <x v="2"/>
    <s v="MA"/>
    <s v="Laborer"/>
    <x v="0"/>
    <n v="74114"/>
    <s v="White"/>
    <s v="Divorced"/>
    <x v="1"/>
    <n v="3"/>
    <n v="0"/>
  </r>
  <r>
    <n v="1993"/>
    <s v="Emmanuel"/>
    <s v="Huang"/>
    <d v="2020-10-16T00:00:00"/>
    <d v="2021-02-12T00:00:00"/>
    <n v="3"/>
    <s v="Attrition"/>
    <s v="Production Technician II"/>
    <s v="James Ferguson"/>
    <s v="emmanuel.huang@bilearner.com"/>
    <s v="EW"/>
    <s v="Active"/>
    <s v="Full-Time"/>
    <x v="2"/>
    <x v="1"/>
    <x v="3"/>
    <s v="Stuff oil customer fact billion there."/>
    <s v="Production"/>
    <s v="Field Operations"/>
    <d v="1972-07-21T00:00:00"/>
    <n v="53.413888888888891"/>
    <x v="5"/>
    <s v="MA"/>
    <s v="Technician"/>
    <x v="0"/>
    <n v="54589"/>
    <s v="Hispanic"/>
    <s v="Divorced"/>
    <x v="1"/>
    <n v="3"/>
    <n v="0"/>
  </r>
  <r>
    <n v="1994"/>
    <s v="Brenna"/>
    <s v="Decker"/>
    <d v="2022-07-01T00:00:00"/>
    <d v="2022-11-03T00:00:00"/>
    <n v="4"/>
    <s v="Attrition"/>
    <s v="Production Technician II"/>
    <s v="Michael Pope"/>
    <s v="brenna.decker@bilearner.com"/>
    <s v="MSC"/>
    <s v="Active"/>
    <s v="Full-Time"/>
    <x v="2"/>
    <x v="1"/>
    <x v="3"/>
    <s v="Party course morning also blue."/>
    <s v="Production"/>
    <s v="General - Con"/>
    <d v="1988-12-29T00:00:00"/>
    <n v="36.975000000000001"/>
    <x v="4"/>
    <s v="MA"/>
    <s v="Lineman"/>
    <x v="0"/>
    <n v="43526"/>
    <s v="Other"/>
    <s v="Single"/>
    <x v="1"/>
    <n v="3"/>
    <n v="0"/>
  </r>
  <r>
    <n v="1996"/>
    <s v="Gaige"/>
    <s v="Marsh"/>
    <d v="2021-10-24T00:00:00"/>
    <d v="2021-11-21T00:00:00"/>
    <n v="0"/>
    <s v="Attrition"/>
    <s v="Production Technician II"/>
    <s v="Carrie Davidson"/>
    <s v="gaige.marsh@bilearner.com"/>
    <s v="PYZ"/>
    <s v="Active"/>
    <s v="Part-Time"/>
    <x v="2"/>
    <x v="0"/>
    <x v="1"/>
    <s v="Win join best machine feel."/>
    <s v="Production"/>
    <s v="Aerial"/>
    <d v="1992-07-10T00:00:00"/>
    <n v="33.444444444444443"/>
    <x v="4"/>
    <s v="MA"/>
    <s v="Lineman"/>
    <x v="0"/>
    <n v="92216"/>
    <s v="White"/>
    <s v="Single"/>
    <x v="1"/>
    <n v="3"/>
    <n v="0"/>
  </r>
  <r>
    <n v="1997"/>
    <s v="Karli"/>
    <s v="Ross"/>
    <d v="2019-02-28T00:00:00"/>
    <d v="2019-10-11T00:00:00"/>
    <n v="7"/>
    <s v="Attrition"/>
    <s v="Production Technician II"/>
    <s v="Ricky Stephens"/>
    <s v="karli.ross@bilearner.com"/>
    <s v="WBL"/>
    <s v="Active"/>
    <s v="Part-Time"/>
    <x v="0"/>
    <x v="1"/>
    <x v="2"/>
    <s v="Tv she everybody picture budget."/>
    <s v="Production"/>
    <s v="Wireline Construction"/>
    <d v="1990-06-09T00:00:00"/>
    <n v="35.530555555555559"/>
    <x v="4"/>
    <s v="MA"/>
    <s v="Project Manager"/>
    <x v="0"/>
    <n v="64180"/>
    <s v="Asian"/>
    <s v="Divorced"/>
    <x v="1"/>
    <n v="3"/>
    <n v="0"/>
  </r>
  <r>
    <n v="1999"/>
    <s v="Kayla"/>
    <s v="Gibbs"/>
    <d v="2021-10-17T00:00:00"/>
    <d v="2022-11-12T00:00:00"/>
    <n v="12"/>
    <s v="Attrition"/>
    <s v="Production Technician II"/>
    <s v="Leslie Hernandez"/>
    <s v="kayla.gibbs@bilearner.com"/>
    <s v="PL"/>
    <s v="Active"/>
    <s v="Contract"/>
    <x v="2"/>
    <x v="0"/>
    <x v="0"/>
    <s v="Agreement cell total play relate."/>
    <s v="Production"/>
    <s v="Field Operations"/>
    <d v="1943-06-22T00:00:00"/>
    <n v="82.49444444444444"/>
    <x v="0"/>
    <s v="MA"/>
    <s v="Locator"/>
    <x v="0"/>
    <n v="65306"/>
    <s v="Other"/>
    <s v="Widowed"/>
    <x v="1"/>
    <n v="3"/>
    <n v="0"/>
  </r>
  <r>
    <n v="2000"/>
    <s v="Jocelyn"/>
    <s v="Jackson"/>
    <d v="2022-05-13T00:00:00"/>
    <d v="2022-09-12T00:00:00"/>
    <n v="4"/>
    <s v="Attrition"/>
    <s v="Production Technician I"/>
    <s v="Judith Ryan"/>
    <s v="jocelyn.jackson@bilearner.com"/>
    <s v="PYZ"/>
    <s v="Active"/>
    <s v="Full-Time"/>
    <x v="2"/>
    <x v="2"/>
    <x v="0"/>
    <s v="Staff summer fire my game kitchen."/>
    <s v="Production"/>
    <s v="General - Con"/>
    <d v="1963-07-07T00:00:00"/>
    <n v="62.452777777777776"/>
    <x v="1"/>
    <s v="MA"/>
    <s v="Flagger"/>
    <x v="0"/>
    <n v="29557"/>
    <s v="Black"/>
    <s v="Widowed"/>
    <x v="1"/>
    <n v="3"/>
    <n v="0"/>
  </r>
  <r>
    <n v="2001"/>
    <s v="Gilbert"/>
    <s v="Newman"/>
    <d v="2019-10-09T00:00:00"/>
    <d v="2023-01-06T00:00:00"/>
    <n v="38"/>
    <s v="Attrition"/>
    <s v="Production Technician I"/>
    <s v="Kimberly Meyer"/>
    <s v="gilbert.newman@bilearner.com"/>
    <s v="SVG"/>
    <s v="Voluntarily Terminated"/>
    <s v="Contract"/>
    <x v="0"/>
    <x v="1"/>
    <x v="1"/>
    <s v="Use eight hot bar board realize without."/>
    <s v="Production"/>
    <s v="Yard (Material Handling)"/>
    <d v="1977-08-17T00:00:00"/>
    <n v="48.341666666666669"/>
    <x v="3"/>
    <s v="MA"/>
    <s v="Coordinator"/>
    <x v="0"/>
    <n v="18299"/>
    <s v="White"/>
    <s v="Widowed"/>
    <x v="1"/>
    <n v="3"/>
    <n v="0"/>
  </r>
  <r>
    <n v="2002"/>
    <s v="Roberto"/>
    <s v="Rosales"/>
    <d v="2018-10-12T00:00:00"/>
    <d v="2023-07-21T00:00:00"/>
    <n v="57"/>
    <s v="Attrition"/>
    <s v="Production Technician I"/>
    <s v="Amanda Garcia"/>
    <s v="roberto.rosales@bilearner.com"/>
    <s v="TNS"/>
    <s v="Voluntarily Terminated"/>
    <s v="Contract"/>
    <x v="0"/>
    <x v="0"/>
    <x v="0"/>
    <s v="Onto work name back goal claim reduce."/>
    <s v="Production"/>
    <s v="General - Con"/>
    <d v="1990-05-25T00:00:00"/>
    <n v="35.569444444444443"/>
    <x v="4"/>
    <s v="MA"/>
    <s v="Laborer"/>
    <x v="0"/>
    <n v="81634"/>
    <s v="White"/>
    <s v="Married"/>
    <x v="1"/>
    <n v="3"/>
    <n v="0"/>
  </r>
  <r>
    <n v="2003"/>
    <s v="Justice"/>
    <s v="Rhodes"/>
    <d v="2020-04-13T00:00:00"/>
    <d v="2022-11-28T00:00:00"/>
    <n v="31"/>
    <s v="Attrition"/>
    <s v="Production Technician I"/>
    <s v="Kathleen Hayes"/>
    <s v="justice.rhodes@bilearner.com"/>
    <s v="WBL"/>
    <s v="Voluntarily Terminated"/>
    <s v="Contract"/>
    <x v="0"/>
    <x v="2"/>
    <x v="3"/>
    <s v="Number environmental next shoulder kid move away."/>
    <s v="Production"/>
    <s v="Shop (Fleet)"/>
    <d v="1985-07-01T00:00:00"/>
    <n v="40.469444444444441"/>
    <x v="3"/>
    <s v="MA"/>
    <s v="Welder"/>
    <x v="0"/>
    <n v="48650"/>
    <s v="Other"/>
    <s v="Married"/>
    <x v="1"/>
    <n v="3"/>
    <n v="0"/>
  </r>
  <r>
    <n v="2005"/>
    <s v="Laci"/>
    <s v="Baird"/>
    <d v="2018-12-21T00:00:00"/>
    <d v="2022-11-16T00:00:00"/>
    <n v="46"/>
    <s v="Attrition"/>
    <s v="Production Technician I"/>
    <s v="Glenn Rollins"/>
    <s v="laci.baird@bilearner.com"/>
    <s v="WBL"/>
    <s v="Active"/>
    <s v="Part-Time"/>
    <x v="0"/>
    <x v="2"/>
    <x v="2"/>
    <s v="Point himself deep audience upon door too."/>
    <s v="Production"/>
    <s v="Splicing"/>
    <d v="1947-03-09T00:00:00"/>
    <n v="78.780555555555551"/>
    <x v="2"/>
    <s v="MA"/>
    <s v="Laborer"/>
    <x v="0"/>
    <n v="53844"/>
    <s v="Asian"/>
    <s v="Widowed"/>
    <x v="1"/>
    <n v="3"/>
    <n v="0"/>
  </r>
  <r>
    <n v="2008"/>
    <s v="Kaila"/>
    <s v="Johnston"/>
    <d v="2019-07-15T00:00:00"/>
    <d v="2020-01-13T00:00:00"/>
    <n v="5"/>
    <s v="Attrition"/>
    <s v="Production Technician I"/>
    <s v="Michelle Taylor"/>
    <s v="kaila.johnston@bilearner.com"/>
    <s v="BPC"/>
    <s v="Active"/>
    <s v="Part-Time"/>
    <x v="2"/>
    <x v="0"/>
    <x v="3"/>
    <s v="Follow yourself child to foot."/>
    <s v="Production"/>
    <s v="Field Operations"/>
    <d v="1941-09-03T00:00:00"/>
    <n v="84.297222222222217"/>
    <x v="0"/>
    <s v="MA"/>
    <s v="Lineman"/>
    <x v="0"/>
    <n v="67443"/>
    <s v="Asian"/>
    <s v="Widowed"/>
    <x v="1"/>
    <n v="3"/>
    <n v="0"/>
  </r>
  <r>
    <n v="2010"/>
    <s v="Araceli"/>
    <s v="Mcguire"/>
    <d v="2023-02-04T00:00:00"/>
    <d v="2023-06-24T00:00:00"/>
    <n v="4"/>
    <s v="Attrition"/>
    <s v="Production Technician I"/>
    <s v="Eric Vincent"/>
    <s v="araceli.mcguire@bilearner.com"/>
    <s v="SVG"/>
    <s v="Active"/>
    <s v="Part-Time"/>
    <x v="0"/>
    <x v="2"/>
    <x v="1"/>
    <s v="Food shake indicate cost happen up president."/>
    <s v="Production"/>
    <s v="Catv"/>
    <d v="1949-03-07T00:00:00"/>
    <n v="76.786111111111111"/>
    <x v="2"/>
    <s v="MA"/>
    <s v="Laborer"/>
    <x v="0"/>
    <n v="71663"/>
    <s v="Hispanic"/>
    <s v="Married"/>
    <x v="1"/>
    <n v="3"/>
    <n v="0"/>
  </r>
  <r>
    <n v="2011"/>
    <s v="Naomi"/>
    <s v="Hardin"/>
    <d v="2022-07-03T00:00:00"/>
    <d v="2022-07-12T00:00:00"/>
    <n v="0"/>
    <s v="Attrition"/>
    <s v="Production Technician I"/>
    <s v="Nichole Jordan"/>
    <s v="naomi.hardin@bilearner.com"/>
    <s v="EW"/>
    <s v="Active"/>
    <s v="Contract"/>
    <x v="0"/>
    <x v="0"/>
    <x v="2"/>
    <s v="Institution window ability miss recently around."/>
    <s v="Production"/>
    <s v="Finance &amp; Accounting"/>
    <d v="1994-08-06T00:00:00"/>
    <n v="31.372222222222224"/>
    <x v="4"/>
    <s v="MA"/>
    <s v="Clerk"/>
    <x v="0"/>
    <n v="91439"/>
    <s v="Asian"/>
    <s v="Married"/>
    <x v="1"/>
    <n v="3"/>
    <n v="0"/>
  </r>
  <r>
    <n v="2012"/>
    <s v="Darnell"/>
    <s v="Eaton"/>
    <d v="2020-01-24T00:00:00"/>
    <d v="2022-09-14T00:00:00"/>
    <n v="31"/>
    <s v="Attrition"/>
    <s v="Production Technician I"/>
    <s v="Jason Kennedy"/>
    <s v="darnell.eaton@bilearner.com"/>
    <s v="MSC"/>
    <s v="Active"/>
    <s v="Contract"/>
    <x v="0"/>
    <x v="1"/>
    <x v="3"/>
    <s v="Billion turn account cut spring."/>
    <s v="Production"/>
    <s v="General - Sga"/>
    <d v="1984-06-06T00:00:00"/>
    <n v="41.538888888888891"/>
    <x v="3"/>
    <s v="MA"/>
    <s v="Vp"/>
    <x v="0"/>
    <n v="44651"/>
    <s v="White"/>
    <s v="Single"/>
    <x v="1"/>
    <n v="3"/>
    <n v="0"/>
  </r>
  <r>
    <n v="2013"/>
    <s v="Zariah"/>
    <s v="Ritter"/>
    <d v="2019-07-07T00:00:00"/>
    <d v="2021-03-27T00:00:00"/>
    <n v="20"/>
    <s v="Attrition"/>
    <s v="Production Technician I"/>
    <s v="Crystal Johnson"/>
    <s v="zariah.ritter@bilearner.com"/>
    <s v="TNS"/>
    <s v="Active"/>
    <s v="Contract"/>
    <x v="2"/>
    <x v="0"/>
    <x v="3"/>
    <s v="Maintain score scene attack face try wish."/>
    <s v="Production"/>
    <s v="General - Con"/>
    <d v="1952-04-08T00:00:00"/>
    <n v="73.7"/>
    <x v="2"/>
    <s v="MA"/>
    <s v="Foreman"/>
    <x v="0"/>
    <n v="61363"/>
    <s v="Black"/>
    <s v="Widowed"/>
    <x v="1"/>
    <n v="3"/>
    <n v="0"/>
  </r>
  <r>
    <n v="2018"/>
    <s v="Anya"/>
    <s v="Morton"/>
    <d v="2022-03-09T00:00:00"/>
    <d v="2023-05-18T00:00:00"/>
    <n v="14"/>
    <s v="Attrition"/>
    <s v="Production Technician II"/>
    <s v="Kimberly Roth"/>
    <s v="anya.morton@bilearner.com"/>
    <s v="PYZ"/>
    <s v="Active"/>
    <s v="Contract"/>
    <x v="1"/>
    <x v="0"/>
    <x v="2"/>
    <s v="Various various decide per clear miss."/>
    <s v="Production"/>
    <s v="Yard (Material Handling)"/>
    <d v="1986-01-27T00:00:00"/>
    <n v="39.897222222222226"/>
    <x v="4"/>
    <s v="MA"/>
    <s v="Runner"/>
    <x v="0"/>
    <n v="86107"/>
    <s v="Asian"/>
    <s v="Divorced"/>
    <x v="1"/>
    <n v="3"/>
    <n v="0"/>
  </r>
  <r>
    <n v="2020"/>
    <s v="Angelique"/>
    <s v="Mathis"/>
    <d v="2021-05-08T00:00:00"/>
    <d v="2022-08-05T00:00:00"/>
    <n v="14"/>
    <s v="Attrition"/>
    <s v="Production Technician II"/>
    <s v="Allison Fox"/>
    <s v="angelique.mathis@bilearner.com"/>
    <s v="TNS"/>
    <s v="Active"/>
    <s v="Part-Time"/>
    <x v="2"/>
    <x v="1"/>
    <x v="0"/>
    <s v="Law safe yard market likely wife case action."/>
    <s v="Production"/>
    <s v="Wireline Construction"/>
    <d v="1946-02-14T00:00:00"/>
    <n v="79.849999999999994"/>
    <x v="2"/>
    <s v="MA"/>
    <s v="Billing"/>
    <x v="0"/>
    <n v="47869"/>
    <s v="Black"/>
    <s v="Widowed"/>
    <x v="1"/>
    <n v="3"/>
    <n v="0"/>
  </r>
  <r>
    <n v="2023"/>
    <s v="Sophie"/>
    <s v="Moran"/>
    <d v="2022-01-29T00:00:00"/>
    <d v="2022-04-23T00:00:00"/>
    <n v="2"/>
    <s v="Attrition"/>
    <s v="Production Technician II"/>
    <s v="Sara Chapman"/>
    <s v="sophie.moran@bilearner.com"/>
    <s v="CCDR"/>
    <s v="Active"/>
    <s v="Part-Time"/>
    <x v="1"/>
    <x v="2"/>
    <x v="2"/>
    <s v="Leave probably series even avoid."/>
    <s v="Production"/>
    <s v="General - Con"/>
    <d v="1962-08-04T00:00:00"/>
    <n v="63.37777777777778"/>
    <x v="1"/>
    <s v="MA"/>
    <s v="Foreman"/>
    <x v="0"/>
    <n v="31287"/>
    <s v="Hispanic"/>
    <s v="Divorced"/>
    <x v="1"/>
    <n v="3"/>
    <n v="0"/>
  </r>
  <r>
    <n v="2024"/>
    <s v="Yair"/>
    <s v="Snyder"/>
    <d v="2021-07-06T00:00:00"/>
    <d v="2022-03-14T00:00:00"/>
    <n v="8"/>
    <s v="Attrition"/>
    <s v="Production Technician II"/>
    <s v="Troy Price"/>
    <s v="yair.snyder@bilearner.com"/>
    <s v="EW"/>
    <s v="Active"/>
    <s v="Full-Time"/>
    <x v="1"/>
    <x v="1"/>
    <x v="2"/>
    <s v="Range create to drive."/>
    <s v="Production"/>
    <s v="Field Operations"/>
    <d v="1991-03-25T00:00:00"/>
    <n v="34.736111111111114"/>
    <x v="4"/>
    <s v="MA"/>
    <s v="Coordinator"/>
    <x v="0"/>
    <n v="5063"/>
    <s v="Asian"/>
    <s v="Single"/>
    <x v="1"/>
    <n v="3"/>
    <n v="0"/>
  </r>
  <r>
    <n v="2025"/>
    <s v="Shamar"/>
    <s v="Herman"/>
    <d v="2021-01-29T00:00:00"/>
    <d v="2023-02-12T00:00:00"/>
    <n v="24"/>
    <s v="Attrition"/>
    <s v="Production Technician II"/>
    <s v="Jason Johnson"/>
    <s v="shamar.herman@bilearner.com"/>
    <s v="MSC"/>
    <s v="Active"/>
    <s v="Part-Time"/>
    <x v="1"/>
    <x v="0"/>
    <x v="1"/>
    <s v="Form prepare beat focus direction marriage."/>
    <s v="Production"/>
    <s v="Field Operations"/>
    <d v="1975-04-11T00:00:00"/>
    <n v="50.69166666666667"/>
    <x v="5"/>
    <s v="MA"/>
    <s v="Laborer"/>
    <x v="0"/>
    <n v="90678"/>
    <s v="Asian"/>
    <s v="Single"/>
    <x v="1"/>
    <n v="3"/>
    <n v="0"/>
  </r>
  <r>
    <n v="2026"/>
    <s v="Ishaan"/>
    <s v="Schaefer"/>
    <d v="2023-05-13T00:00:00"/>
    <d v="2023-06-10T00:00:00"/>
    <n v="0"/>
    <s v="Attrition"/>
    <s v="Production Technician I"/>
    <s v="James White"/>
    <s v="ishaan.schaefer@bilearner.com"/>
    <s v="SVG"/>
    <s v="Active"/>
    <s v="Contract"/>
    <x v="2"/>
    <x v="1"/>
    <x v="1"/>
    <s v="Deep new manage big picture."/>
    <s v="Production"/>
    <s v="Field Operations"/>
    <d v="1970-02-26T00:00:00"/>
    <n v="55.81666666666667"/>
    <x v="5"/>
    <s v="MA"/>
    <s v="Locator"/>
    <x v="0"/>
    <n v="5306"/>
    <s v="Hispanic"/>
    <s v="Married"/>
    <x v="1"/>
    <n v="3"/>
    <n v="0"/>
  </r>
  <r>
    <n v="2028"/>
    <s v="Linda"/>
    <s v="Combs"/>
    <d v="2021-09-30T00:00:00"/>
    <d v="2021-11-14T00:00:00"/>
    <n v="1"/>
    <s v="Attrition"/>
    <s v="Production Technician I"/>
    <s v="Paul Wilcox"/>
    <s v="linda.combs@bilearner.com"/>
    <s v="MSC"/>
    <s v="Voluntarily Terminated"/>
    <s v="Full-Time"/>
    <x v="1"/>
    <x v="0"/>
    <x v="2"/>
    <s v="Half audience option safe."/>
    <s v="Production"/>
    <s v="Field Operations"/>
    <d v="1981-05-02T00:00:00"/>
    <n v="44.633333333333333"/>
    <x v="3"/>
    <s v="MA"/>
    <s v="Tower Hand"/>
    <x v="0"/>
    <n v="77958"/>
    <s v="Hispanic"/>
    <s v="Widowed"/>
    <x v="1"/>
    <n v="3"/>
    <n v="0"/>
  </r>
  <r>
    <n v="2030"/>
    <s v="Yuliana"/>
    <s v="Nelson"/>
    <d v="2019-04-26T00:00:00"/>
    <d v="2019-05-13T00:00:00"/>
    <n v="0"/>
    <s v="Attrition"/>
    <s v="Production Technician I"/>
    <s v="Nicole Rodriguez"/>
    <s v="yuliana.nelson@bilearner.com"/>
    <s v="PYZ"/>
    <s v="Active"/>
    <s v="Full-Time"/>
    <x v="0"/>
    <x v="1"/>
    <x v="1"/>
    <s v="Station opportunity already agency blood answer."/>
    <s v="Production"/>
    <s v="Wireline Construction"/>
    <d v="1982-08-13T00:00:00"/>
    <n v="43.352777777777774"/>
    <x v="3"/>
    <s v="MA"/>
    <s v="Operator"/>
    <x v="0"/>
    <n v="34988"/>
    <s v="Asian"/>
    <s v="Married"/>
    <x v="1"/>
    <n v="3"/>
    <n v="0"/>
  </r>
  <r>
    <n v="2031"/>
    <s v="August"/>
    <s v="Wiley"/>
    <d v="2022-02-19T00:00:00"/>
    <d v="2023-04-05T00:00:00"/>
    <n v="13"/>
    <s v="Attrition"/>
    <s v="Production Technician I"/>
    <s v="Mary Clark"/>
    <s v="august.wiley@bilearner.com"/>
    <s v="WBL"/>
    <s v="Active"/>
    <s v="Full-Time"/>
    <x v="1"/>
    <x v="1"/>
    <x v="0"/>
    <s v="Smile friend too now move end institution."/>
    <s v="Production"/>
    <s v="Project Management - Con"/>
    <d v="1977-06-16T00:00:00"/>
    <n v="48.511111111111113"/>
    <x v="3"/>
    <s v="MA"/>
    <s v="Manager"/>
    <x v="1"/>
    <n v="8786"/>
    <s v="Asian"/>
    <s v="Married"/>
    <x v="1"/>
    <n v="3"/>
    <n v="0"/>
  </r>
  <r>
    <n v="2032"/>
    <s v="Lindsay"/>
    <s v="Pennington"/>
    <d v="2022-04-16T00:00:00"/>
    <d v="2022-12-25T00:00:00"/>
    <n v="8"/>
    <s v="Attrition"/>
    <s v="Production Technician I"/>
    <s v="Daniel Stafford"/>
    <s v="lindsay.pennington@bilearner.com"/>
    <s v="NEL"/>
    <s v="Active"/>
    <s v="Contract"/>
    <x v="1"/>
    <x v="2"/>
    <x v="2"/>
    <s v="Participant under home."/>
    <s v="Production"/>
    <s v="Field Operations"/>
    <d v="1996-11-05T00:00:00"/>
    <n v="29.125"/>
    <x v="6"/>
    <s v="MA"/>
    <s v="Technician"/>
    <x v="1"/>
    <n v="19087"/>
    <s v="Asian"/>
    <s v="Divorced"/>
    <x v="1"/>
    <n v="3"/>
    <n v="0"/>
  </r>
  <r>
    <n v="2034"/>
    <s v="Jaliyah"/>
    <s v="Conway"/>
    <d v="2021-08-26T00:00:00"/>
    <d v="2023-08-03T00:00:00"/>
    <n v="23"/>
    <s v="Attrition"/>
    <s v="Production Technician I"/>
    <s v="Randall Hill"/>
    <s v="jaliyah.conway@bilearner.com"/>
    <s v="BPC"/>
    <s v="Active"/>
    <s v="Full-Time"/>
    <x v="1"/>
    <x v="2"/>
    <x v="3"/>
    <s v="Manage expert such rate stand."/>
    <s v="Production"/>
    <s v="Field Operations"/>
    <d v="1947-01-19T00:00:00"/>
    <n v="78.919444444444451"/>
    <x v="2"/>
    <s v="MA"/>
    <s v="Driver"/>
    <x v="0"/>
    <n v="95951"/>
    <s v="Asian"/>
    <s v="Married"/>
    <x v="1"/>
    <n v="3"/>
    <n v="0"/>
  </r>
  <r>
    <n v="2035"/>
    <s v="Raymond"/>
    <s v="Gillespie"/>
    <d v="2020-06-06T00:00:00"/>
    <d v="2021-11-23T00:00:00"/>
    <n v="17"/>
    <s v="Attrition"/>
    <s v="Production Technician I"/>
    <s v="Alicia Horton"/>
    <s v="raymond.gillespie@bilearner.com"/>
    <s v="CCDR"/>
    <s v="Active"/>
    <s v="Full-Time"/>
    <x v="1"/>
    <x v="1"/>
    <x v="2"/>
    <s v="Race a way theory analysis."/>
    <s v="Production"/>
    <s v="Aerial"/>
    <d v="2001-03-14T00:00:00"/>
    <n v="24.766666666666666"/>
    <x v="6"/>
    <s v="MA"/>
    <s v="Lineman"/>
    <x v="0"/>
    <n v="44292"/>
    <s v="Asian"/>
    <s v="Married"/>
    <x v="1"/>
    <n v="3"/>
    <n v="0"/>
  </r>
  <r>
    <n v="2037"/>
    <s v="Ian"/>
    <s v="Hester"/>
    <d v="2021-01-09T00:00:00"/>
    <d v="2022-05-14T00:00:00"/>
    <n v="16"/>
    <s v="Attrition"/>
    <s v="Production Technician I"/>
    <s v="Keith Morrison"/>
    <s v="ian.hester@bilearner.com"/>
    <s v="EW"/>
    <s v="Active"/>
    <s v="Contract"/>
    <x v="1"/>
    <x v="1"/>
    <x v="0"/>
    <s v="Present trip year."/>
    <s v="Production"/>
    <s v="General - Con"/>
    <d v="1945-08-27T00:00:00"/>
    <n v="80.313888888888883"/>
    <x v="0"/>
    <s v="MA"/>
    <s v="Clerk"/>
    <x v="0"/>
    <n v="14973"/>
    <s v="White"/>
    <s v="Married"/>
    <x v="1"/>
    <n v="3"/>
    <n v="0"/>
  </r>
  <r>
    <n v="2040"/>
    <s v="Brynlee"/>
    <s v="Crawford"/>
    <d v="2021-12-05T00:00:00"/>
    <d v="2023-06-26T00:00:00"/>
    <n v="18"/>
    <s v="Attrition"/>
    <s v="Production Technician II"/>
    <s v="Eric Walton"/>
    <s v="brynlee.crawford@bilearner.com"/>
    <s v="NEL"/>
    <s v="Future Start"/>
    <s v="Contract"/>
    <x v="0"/>
    <x v="0"/>
    <x v="0"/>
    <s v="Impact central buy top section."/>
    <s v="Production"/>
    <s v="General - Con"/>
    <d v="1949-12-04T00:00:00"/>
    <n v="76.044444444444451"/>
    <x v="2"/>
    <s v="MA"/>
    <s v="Lineman"/>
    <x v="0"/>
    <n v="33621"/>
    <s v="Other"/>
    <s v="Divorced"/>
    <x v="1"/>
    <n v="3"/>
    <n v="0"/>
  </r>
  <r>
    <n v="2050"/>
    <s v="Meadow"/>
    <s v="Atkins"/>
    <d v="2022-01-11T00:00:00"/>
    <d v="2022-12-16T00:00:00"/>
    <n v="11"/>
    <s v="Attrition"/>
    <s v="Production Technician II"/>
    <s v="Lisa Smith"/>
    <s v="meadow.atkins@bilearner.com"/>
    <s v="NEL"/>
    <s v="Active"/>
    <s v="Full-Time"/>
    <x v="1"/>
    <x v="1"/>
    <x v="2"/>
    <s v="Top whether good."/>
    <s v="Production"/>
    <s v="Wireless"/>
    <d v="1953-02-03T00:00:00"/>
    <n v="72.88055555555556"/>
    <x v="2"/>
    <s v="MA"/>
    <s v="Safety"/>
    <x v="0"/>
    <n v="17084"/>
    <s v="White"/>
    <s v="Widowed"/>
    <x v="1"/>
    <n v="3"/>
    <n v="0"/>
  </r>
  <r>
    <n v="2052"/>
    <s v="Blaine"/>
    <s v="Contreras"/>
    <d v="2020-06-10T00:00:00"/>
    <d v="2022-11-13T00:00:00"/>
    <n v="29"/>
    <s v="Attrition"/>
    <s v="Production Technician I"/>
    <s v="Dr. Donald Henry"/>
    <s v="blaine.contreras@bilearner.com"/>
    <s v="SVG"/>
    <s v="Active"/>
    <s v="Part-Time"/>
    <x v="0"/>
    <x v="2"/>
    <x v="0"/>
    <s v="Mean car law read friend growth."/>
    <s v="Production"/>
    <s v="Field Operations"/>
    <d v="1956-05-12T00:00:00"/>
    <n v="69.605555555555554"/>
    <x v="1"/>
    <s v="MA"/>
    <s v="Laborer"/>
    <x v="0"/>
    <n v="61020"/>
    <s v="Hispanic"/>
    <s v="Married"/>
    <x v="1"/>
    <n v="3"/>
    <n v="0"/>
  </r>
  <r>
    <n v="2054"/>
    <s v="Erika"/>
    <s v="Mata"/>
    <d v="2018-10-25T00:00:00"/>
    <d v="2021-10-15T00:00:00"/>
    <n v="35"/>
    <s v="Attrition"/>
    <s v="Production Technician I"/>
    <s v="Shawn Acosta"/>
    <s v="erika.mata@bilearner.com"/>
    <s v="MSC"/>
    <s v="Active"/>
    <s v="Contract"/>
    <x v="1"/>
    <x v="0"/>
    <x v="3"/>
    <s v="Anyone include world claim up."/>
    <s v="Production"/>
    <s v="Project Management - Con"/>
    <d v="1993-12-30T00:00:00"/>
    <n v="31.972222222222221"/>
    <x v="4"/>
    <s v="MA"/>
    <s v="Coordinator"/>
    <x v="0"/>
    <n v="41617"/>
    <s v="Black"/>
    <s v="Married"/>
    <x v="1"/>
    <n v="3"/>
    <n v="0"/>
  </r>
  <r>
    <n v="2056"/>
    <s v="Kelly"/>
    <s v="Ellis"/>
    <d v="2020-04-17T00:00:00"/>
    <d v="2022-02-26T00:00:00"/>
    <n v="22"/>
    <s v="Attrition"/>
    <s v="Production Technician I"/>
    <s v="Abigail Cooper"/>
    <s v="kelly.ellis@bilearner.com"/>
    <s v="PYZ"/>
    <s v="Active"/>
    <s v="Contract"/>
    <x v="2"/>
    <x v="1"/>
    <x v="3"/>
    <s v="Stock about front themselves list value."/>
    <s v="Production"/>
    <s v="Field Operations"/>
    <d v="1957-07-25T00:00:00"/>
    <n v="68.402777777777771"/>
    <x v="1"/>
    <s v="MA"/>
    <s v="Laborer"/>
    <x v="0"/>
    <n v="69455"/>
    <s v="White"/>
    <s v="Divorced"/>
    <x v="1"/>
    <n v="3"/>
    <n v="0"/>
  </r>
  <r>
    <n v="2058"/>
    <s v="Brady"/>
    <s v="Boyd"/>
    <d v="2022-04-17T00:00:00"/>
    <d v="2022-06-03T00:00:00"/>
    <n v="1"/>
    <s v="Attrition"/>
    <s v="Production Technician I"/>
    <s v="Stephanie Morales"/>
    <s v="brady.boyd@bilearner.com"/>
    <s v="NEL"/>
    <s v="Active"/>
    <s v="Full-Time"/>
    <x v="2"/>
    <x v="0"/>
    <x v="1"/>
    <s v="Provide pick upon green event himself."/>
    <s v="Production"/>
    <s v="Field Operations"/>
    <d v="1984-01-13T00:00:00"/>
    <n v="41.93611111111111"/>
    <x v="3"/>
    <s v="MA"/>
    <s v="Laborer"/>
    <x v="1"/>
    <n v="9125"/>
    <s v="White"/>
    <s v="Divorced"/>
    <x v="1"/>
    <n v="3"/>
    <n v="0"/>
  </r>
  <r>
    <n v="2059"/>
    <s v="Alfred"/>
    <s v="Manning"/>
    <d v="2023-07-29T00:00:00"/>
    <d v="2023-08-06T00:00:00"/>
    <n v="0"/>
    <s v="Attrition"/>
    <s v="Production Technician I"/>
    <s v="Sally Owens"/>
    <s v="alfred.manning@bilearner.com"/>
    <s v="PL"/>
    <s v="Voluntarily Terminated"/>
    <s v="Full-Time"/>
    <x v="1"/>
    <x v="0"/>
    <x v="2"/>
    <s v="Issue administration collection."/>
    <s v="Production"/>
    <s v="General - Con"/>
    <d v="1987-07-27T00:00:00"/>
    <n v="38.397222222222226"/>
    <x v="4"/>
    <s v="MA"/>
    <s v="Laborer"/>
    <x v="0"/>
    <n v="7499"/>
    <s v="White"/>
    <s v="Married"/>
    <x v="1"/>
    <n v="3"/>
    <n v="0"/>
  </r>
  <r>
    <n v="2064"/>
    <s v="Philip"/>
    <s v="Cobb"/>
    <d v="2020-08-28T00:00:00"/>
    <d v="2020-12-26T00:00:00"/>
    <n v="3"/>
    <s v="Attrition"/>
    <s v="Production Technician I"/>
    <s v="Nicholas Freeman"/>
    <s v="philip.cobb@bilearner.com"/>
    <s v="MSC"/>
    <s v="Active"/>
    <s v="Part-Time"/>
    <x v="1"/>
    <x v="1"/>
    <x v="1"/>
    <s v="Maintain catch look. Wide local natural."/>
    <s v="Production"/>
    <s v="Finance &amp; Accounting"/>
    <d v="1964-05-10T00:00:00"/>
    <n v="61.611111111111114"/>
    <x v="1"/>
    <s v="MA"/>
    <s v="Executive"/>
    <x v="0"/>
    <n v="32823"/>
    <s v="White"/>
    <s v="Single"/>
    <x v="1"/>
    <n v="3"/>
    <n v="0"/>
  </r>
  <r>
    <n v="2066"/>
    <s v="Ellie"/>
    <s v="Holder"/>
    <d v="2023-08-04T00:00:00"/>
    <d v="2023-08-04T00:00:00"/>
    <n v="0"/>
    <s v="Attrition"/>
    <s v="Production Technician II"/>
    <s v="Lisa Bryant"/>
    <s v="ellie.holder@bilearner.com"/>
    <s v="MSC"/>
    <s v="Active"/>
    <s v="Contract"/>
    <x v="2"/>
    <x v="1"/>
    <x v="3"/>
    <s v="Yeah deal great thousand church least fact."/>
    <s v="Production"/>
    <s v="Project Management - Con"/>
    <d v="1989-05-25T00:00:00"/>
    <n v="36.569444444444443"/>
    <x v="4"/>
    <s v="MA"/>
    <s v="Manager"/>
    <x v="0"/>
    <n v="71853"/>
    <s v="Asian"/>
    <s v="Single"/>
    <x v="1"/>
    <n v="3"/>
    <n v="0"/>
  </r>
  <r>
    <n v="2073"/>
    <s v="Armani"/>
    <s v="Barker"/>
    <d v="2023-03-03T00:00:00"/>
    <d v="2023-08-06T00:00:00"/>
    <n v="5"/>
    <s v="Attrition"/>
    <s v="Production Technician II"/>
    <s v="Daniel Lee"/>
    <s v="armani.barker@bilearner.com"/>
    <s v="PYZ"/>
    <s v="Active"/>
    <s v="Part-Time"/>
    <x v="0"/>
    <x v="1"/>
    <x v="0"/>
    <s v="Drug remain total marriage ago raise."/>
    <s v="Production"/>
    <s v="Field Operations"/>
    <d v="1956-07-18T00:00:00"/>
    <n v="69.422222222222217"/>
    <x v="1"/>
    <s v="MA"/>
    <s v="Manager"/>
    <x v="0"/>
    <n v="52861"/>
    <s v="Hispanic"/>
    <s v="Single"/>
    <x v="1"/>
    <n v="3"/>
    <n v="0"/>
  </r>
  <r>
    <n v="2076"/>
    <s v="Nathalia"/>
    <s v="Larson"/>
    <d v="2021-12-07T00:00:00"/>
    <d v="2023-01-02T00:00:00"/>
    <n v="12"/>
    <s v="Attrition"/>
    <s v="Production Technician I"/>
    <s v="David Simpson"/>
    <s v="nathalia.larson@bilearner.com"/>
    <s v="PL"/>
    <s v="Active"/>
    <s v="Full-Time"/>
    <x v="2"/>
    <x v="1"/>
    <x v="3"/>
    <s v="Yeah quickly speech hold. Hard image wall large."/>
    <s v="Production"/>
    <s v="Field Operations"/>
    <d v="1943-07-27T00:00:00"/>
    <n v="82.397222222222226"/>
    <x v="0"/>
    <s v="MA"/>
    <s v="Project Manager"/>
    <x v="0"/>
    <n v="83667"/>
    <s v="Black"/>
    <s v="Divorced"/>
    <x v="1"/>
    <n v="3"/>
    <n v="0"/>
  </r>
  <r>
    <n v="2077"/>
    <s v="Laurel"/>
    <s v="Chan"/>
    <d v="2020-11-18T00:00:00"/>
    <d v="2021-02-13T00:00:00"/>
    <n v="2"/>
    <s v="Attrition"/>
    <s v="Production Technician I"/>
    <s v="Christina Serrano"/>
    <s v="laurel.chan@bilearner.com"/>
    <s v="PYZ"/>
    <s v="Active"/>
    <s v="Full-Time"/>
    <x v="2"/>
    <x v="0"/>
    <x v="1"/>
    <s v="Decide material save personal media."/>
    <s v="Production"/>
    <s v="General - Con"/>
    <d v="1943-12-25T00:00:00"/>
    <n v="81.986111111111114"/>
    <x v="0"/>
    <s v="MA"/>
    <s v="Foreman"/>
    <x v="0"/>
    <n v="50403"/>
    <s v="Asian"/>
    <s v="Married"/>
    <x v="1"/>
    <n v="3"/>
    <n v="0"/>
  </r>
  <r>
    <n v="2078"/>
    <s v="Alejandra"/>
    <s v="Barnes"/>
    <d v="2018-09-26T00:00:00"/>
    <d v="2019-10-15T00:00:00"/>
    <n v="12"/>
    <s v="Attrition"/>
    <s v="Production Technician I"/>
    <s v="Yolanda Sanders"/>
    <s v="alejandra.barnes@bilearner.com"/>
    <s v="SVG"/>
    <s v="Voluntarily Terminated"/>
    <s v="Full-Time"/>
    <x v="0"/>
    <x v="0"/>
    <x v="3"/>
    <s v="Until factor claim chance."/>
    <s v="Production"/>
    <s v="Field Operations"/>
    <d v="1986-10-26T00:00:00"/>
    <n v="39.15"/>
    <x v="4"/>
    <s v="MA"/>
    <s v="Laborer"/>
    <x v="0"/>
    <n v="50499"/>
    <s v="White"/>
    <s v="Single"/>
    <x v="1"/>
    <n v="3"/>
    <n v="0"/>
  </r>
  <r>
    <n v="2080"/>
    <s v="Ellie"/>
    <s v="Robbins"/>
    <d v="2022-09-15T00:00:00"/>
    <d v="2023-02-14T00:00:00"/>
    <n v="4"/>
    <s v="Attrition"/>
    <s v="Production Technician I"/>
    <s v="Alexander Martin"/>
    <s v="ellie.robbins@bilearner.com"/>
    <s v="WBL"/>
    <s v="Active"/>
    <s v="Contract"/>
    <x v="0"/>
    <x v="0"/>
    <x v="0"/>
    <s v="Serve bill write instead pressure life anyone."/>
    <s v="Production"/>
    <s v="Catv"/>
    <d v="1960-11-03T00:00:00"/>
    <n v="65.13055555555556"/>
    <x v="1"/>
    <s v="MA"/>
    <s v="Supervisor"/>
    <x v="0"/>
    <n v="34104"/>
    <s v="Other"/>
    <s v="Married"/>
    <x v="1"/>
    <n v="3"/>
    <n v="0"/>
  </r>
  <r>
    <n v="2085"/>
    <s v="Layton"/>
    <s v="Goodwin"/>
    <d v="2019-05-05T00:00:00"/>
    <d v="2022-01-11T00:00:00"/>
    <n v="32"/>
    <s v="Attrition"/>
    <s v="Production Technician I"/>
    <s v="Dana Parker"/>
    <s v="layton.goodwin@bilearner.com"/>
    <s v="NEL"/>
    <s v="Active"/>
    <s v="Contract"/>
    <x v="1"/>
    <x v="1"/>
    <x v="3"/>
    <s v="Customer make camera truth."/>
    <s v="Production"/>
    <s v="Engineers"/>
    <d v="1999-07-12T00:00:00"/>
    <n v="26.43888888888889"/>
    <x v="6"/>
    <s v="MA"/>
    <s v="Engineer"/>
    <x v="0"/>
    <n v="8666"/>
    <s v="Asian"/>
    <s v="Married"/>
    <x v="1"/>
    <n v="3"/>
    <n v="0"/>
  </r>
  <r>
    <n v="2086"/>
    <s v="Eliza"/>
    <s v="Munoz"/>
    <d v="2021-05-31T00:00:00"/>
    <d v="2021-11-12T00:00:00"/>
    <n v="5"/>
    <s v="Attrition"/>
    <s v="Production Technician I"/>
    <s v="Steven Short"/>
    <s v="eliza.munoz@bilearner.com"/>
    <s v="PL"/>
    <s v="Active"/>
    <s v="Contract"/>
    <x v="2"/>
    <x v="2"/>
    <x v="2"/>
    <s v="Capital course trade."/>
    <s v="Production"/>
    <s v="General - Con"/>
    <d v="1978-11-14T00:00:00"/>
    <n v="47.1"/>
    <x v="3"/>
    <s v="MA"/>
    <s v="Laborer"/>
    <x v="0"/>
    <n v="26272"/>
    <s v="Asian"/>
    <s v="Divorced"/>
    <x v="1"/>
    <n v="3"/>
    <n v="0"/>
  </r>
  <r>
    <n v="2087"/>
    <s v="Arianna"/>
    <s v="Durham"/>
    <d v="2019-11-21T00:00:00"/>
    <d v="2020-06-24T00:00:00"/>
    <n v="7"/>
    <s v="Attrition"/>
    <s v="Production Technician I"/>
    <s v="Drew Hawkins"/>
    <s v="arianna.durham@bilearner.com"/>
    <s v="PYZ"/>
    <s v="Active"/>
    <s v="Part-Time"/>
    <x v="2"/>
    <x v="1"/>
    <x v="0"/>
    <s v="Per record feeling bed tax education."/>
    <s v="Production"/>
    <s v="Field Operations"/>
    <d v="1959-12-19T00:00:00"/>
    <n v="66.00277777777778"/>
    <x v="1"/>
    <s v="MA"/>
    <s v="Laborer"/>
    <x v="0"/>
    <n v="11105"/>
    <s v="Black"/>
    <s v="Widowed"/>
    <x v="1"/>
    <n v="3"/>
    <n v="0"/>
  </r>
  <r>
    <n v="2089"/>
    <s v="Ethan"/>
    <s v="Rhodes"/>
    <d v="2018-12-29T00:00:00"/>
    <d v="2020-07-04T00:00:00"/>
    <n v="18"/>
    <s v="Attrition"/>
    <s v="Production Technician I"/>
    <s v="Zachary Hanson"/>
    <s v="ethan.rhodes@bilearner.com"/>
    <s v="TNS"/>
    <s v="Active"/>
    <s v="Contract"/>
    <x v="1"/>
    <x v="2"/>
    <x v="3"/>
    <s v="Upon situation late."/>
    <s v="Production"/>
    <s v="Technology / It"/>
    <d v="1966-06-04T00:00:00"/>
    <n v="59.544444444444444"/>
    <x v="5"/>
    <s v="MA"/>
    <s v="Director"/>
    <x v="0"/>
    <n v="93414"/>
    <s v="White"/>
    <s v="Married"/>
    <x v="1"/>
    <n v="3"/>
    <n v="0"/>
  </r>
  <r>
    <n v="2093"/>
    <s v="Carlee"/>
    <s v="Lang"/>
    <d v="2020-09-08T00:00:00"/>
    <d v="2022-08-24T00:00:00"/>
    <n v="23"/>
    <s v="Attrition"/>
    <s v="Production Technician II"/>
    <s v="Harold Mccullough"/>
    <s v="carlee.lang@bilearner.com"/>
    <s v="PL"/>
    <s v="Active"/>
    <s v="Contract"/>
    <x v="2"/>
    <x v="0"/>
    <x v="1"/>
    <s v="Opportunity place deal."/>
    <s v="Production"/>
    <s v="General - Con"/>
    <d v="1948-05-06T00:00:00"/>
    <n v="77.62222222222222"/>
    <x v="2"/>
    <s v="MA"/>
    <s v="Technician"/>
    <x v="0"/>
    <n v="18116"/>
    <s v="Hispanic"/>
    <s v="Married"/>
    <x v="1"/>
    <n v="3"/>
    <n v="0"/>
  </r>
  <r>
    <n v="2094"/>
    <s v="Eli"/>
    <s v="Flores"/>
    <d v="2019-06-16T00:00:00"/>
    <d v="2021-09-07T00:00:00"/>
    <n v="26"/>
    <s v="Attrition"/>
    <s v="Production Technician II"/>
    <s v="Andrew Norton"/>
    <s v="eli.flores@bilearner.com"/>
    <s v="PYZ"/>
    <s v="Active"/>
    <s v="Part-Time"/>
    <x v="1"/>
    <x v="2"/>
    <x v="0"/>
    <s v="Same manage return husband try general."/>
    <s v="Production"/>
    <s v="Field Operations"/>
    <d v="1964-01-12T00:00:00"/>
    <n v="61.93888888888889"/>
    <x v="1"/>
    <s v="MA"/>
    <s v="Groundman"/>
    <x v="0"/>
    <n v="67210"/>
    <s v="Black"/>
    <s v="Married"/>
    <x v="1"/>
    <n v="3"/>
    <n v="0"/>
  </r>
  <r>
    <n v="2095"/>
    <s v="Lyric"/>
    <s v="Solomon"/>
    <d v="2023-07-14T00:00:00"/>
    <d v="2023-07-16T00:00:00"/>
    <n v="0"/>
    <s v="Attrition"/>
    <s v="Production Technician II"/>
    <s v="Allen Mckinney"/>
    <s v="lyric.solomon@bilearner.com"/>
    <s v="SVG"/>
    <s v="Active"/>
    <s v="Full-Time"/>
    <x v="2"/>
    <x v="1"/>
    <x v="2"/>
    <s v="Night official cut director seven."/>
    <s v="Production"/>
    <s v="Project Management - Con"/>
    <d v="1997-10-19T00:00:00"/>
    <n v="28.169444444444444"/>
    <x v="6"/>
    <s v="MA"/>
    <s v="Manager"/>
    <x v="0"/>
    <n v="60616"/>
    <s v="Other"/>
    <s v="Divorced"/>
    <x v="1"/>
    <n v="3"/>
    <n v="0"/>
  </r>
  <r>
    <n v="2097"/>
    <s v="Parker"/>
    <s v="Fritz"/>
    <d v="2018-12-06T00:00:00"/>
    <d v="2019-04-09T00:00:00"/>
    <n v="4"/>
    <s v="Attrition"/>
    <s v="Production Technician II"/>
    <s v="Kenneth Mathews"/>
    <s v="parker.fritz@bilearner.com"/>
    <s v="WBL"/>
    <s v="Active"/>
    <s v="Part-Time"/>
    <x v="1"/>
    <x v="1"/>
    <x v="2"/>
    <s v="Laugh effort pressure fund."/>
    <s v="Production"/>
    <s v="Aerial"/>
    <d v="1964-02-25T00:00:00"/>
    <n v="61.819444444444443"/>
    <x v="1"/>
    <s v="MA"/>
    <s v="Lineman"/>
    <x v="0"/>
    <n v="29605"/>
    <s v="Black"/>
    <s v="Widowed"/>
    <x v="3"/>
    <n v="2"/>
    <n v="0"/>
  </r>
  <r>
    <n v="2101"/>
    <s v="Justice"/>
    <s v="Curry"/>
    <d v="2022-12-28T00:00:00"/>
    <d v="2023-05-13T00:00:00"/>
    <n v="4"/>
    <s v="Attrition"/>
    <s v="Production Technician I"/>
    <s v="Sarah Carter"/>
    <s v="justice.curry@bilearner.com"/>
    <s v="SVG"/>
    <s v="Voluntarily Terminated"/>
    <s v="Full-Time"/>
    <x v="0"/>
    <x v="0"/>
    <x v="0"/>
    <s v="Even third look high."/>
    <s v="Production"/>
    <s v="Fielders"/>
    <d v="1964-12-13T00:00:00"/>
    <n v="61.019444444444446"/>
    <x v="1"/>
    <s v="MA"/>
    <s v="Engineer"/>
    <x v="0"/>
    <n v="35098"/>
    <s v="Hispanic"/>
    <s v="Married"/>
    <x v="3"/>
    <n v="5"/>
    <n v="0"/>
  </r>
  <r>
    <n v="2106"/>
    <s v="Tony"/>
    <s v="Mendoza"/>
    <d v="2019-04-14T00:00:00"/>
    <d v="2023-01-20T00:00:00"/>
    <n v="45"/>
    <s v="Attrition"/>
    <s v="Production Technician I"/>
    <s v="Timothy Walters"/>
    <s v="tony.mendoza@bilearner.com"/>
    <s v="WBL"/>
    <s v="Active"/>
    <s v="Contract"/>
    <x v="1"/>
    <x v="0"/>
    <x v="1"/>
    <s v="No even actually meet though three."/>
    <s v="Production"/>
    <s v="Wireline Construction"/>
    <d v="1962-11-14T00:00:00"/>
    <n v="63.1"/>
    <x v="1"/>
    <s v="MA"/>
    <s v="Foreman"/>
    <x v="1"/>
    <n v="47601"/>
    <s v="White"/>
    <s v="Widowed"/>
    <x v="0"/>
    <n v="2"/>
    <n v="0"/>
  </r>
  <r>
    <n v="2107"/>
    <s v="Jacqueline"/>
    <s v="Black"/>
    <d v="2023-06-02T00:00:00"/>
    <d v="2023-07-24T00:00:00"/>
    <n v="1"/>
    <s v="Attrition"/>
    <s v="Production Technician I"/>
    <s v="Jesse Gilmore"/>
    <s v="jacqueline.black@bilearner.com"/>
    <s v="NEL"/>
    <s v="Active"/>
    <s v="Contract"/>
    <x v="0"/>
    <x v="0"/>
    <x v="2"/>
    <s v="Cell push simply. Career situation record entire."/>
    <s v="Production"/>
    <s v="Field Operations"/>
    <d v="1943-12-27T00:00:00"/>
    <n v="81.980555555555554"/>
    <x v="0"/>
    <s v="MA"/>
    <s v="Project Manager"/>
    <x v="0"/>
    <n v="68361"/>
    <s v="Hispanic"/>
    <s v="Widowed"/>
    <x v="0"/>
    <n v="1"/>
    <n v="0"/>
  </r>
  <r>
    <n v="2108"/>
    <s v="Denise"/>
    <s v="Mccullough"/>
    <d v="2022-05-09T00:00:00"/>
    <d v="2023-01-03T00:00:00"/>
    <n v="7"/>
    <s v="Attrition"/>
    <s v="Production Technician I"/>
    <s v="Austin Brown"/>
    <s v="denise.mccullough@bilearner.com"/>
    <s v="PL"/>
    <s v="Voluntarily Terminated"/>
    <s v="Part-Time"/>
    <x v="2"/>
    <x v="0"/>
    <x v="2"/>
    <s v="Herself Mr office bed."/>
    <s v="Production"/>
    <s v="Field Operations"/>
    <d v="1978-09-19T00:00:00"/>
    <n v="47.25277777777778"/>
    <x v="3"/>
    <s v="MA"/>
    <s v="Driller"/>
    <x v="0"/>
    <n v="71922"/>
    <s v="White"/>
    <s v="Widowed"/>
    <x v="2"/>
    <n v="2"/>
    <n v="0"/>
  </r>
  <r>
    <n v="2111"/>
    <s v="Carmelo"/>
    <s v="Hayden"/>
    <d v="2022-03-29T00:00:00"/>
    <d v="2022-07-30T00:00:00"/>
    <n v="4"/>
    <s v="Attrition"/>
    <s v="Production Technician I"/>
    <s v="Sharon Salas"/>
    <s v="carmelo.hayden@bilearner.com"/>
    <s v="SVG"/>
    <s v="Active"/>
    <s v="Full-Time"/>
    <x v="2"/>
    <x v="0"/>
    <x v="0"/>
    <s v="Arrive allow reveal move."/>
    <s v="Production"/>
    <s v="General - Con"/>
    <d v="1957-05-17T00:00:00"/>
    <n v="68.591666666666669"/>
    <x v="1"/>
    <s v="MA"/>
    <s v="Lineman"/>
    <x v="0"/>
    <n v="92067"/>
    <s v="Asian"/>
    <s v="Single"/>
    <x v="2"/>
    <n v="5"/>
    <n v="0"/>
  </r>
  <r>
    <n v="2112"/>
    <s v="Emilio"/>
    <s v="Pierce"/>
    <d v="2019-07-30T00:00:00"/>
    <d v="2020-01-21T00:00:00"/>
    <n v="5"/>
    <s v="Attrition"/>
    <s v="Production Technician I"/>
    <s v="Cristina Davis"/>
    <s v="emilio.pierce@bilearner.com"/>
    <s v="EW"/>
    <s v="Active"/>
    <s v="Part-Time"/>
    <x v="0"/>
    <x v="0"/>
    <x v="3"/>
    <s v="Guy present clear."/>
    <s v="Production"/>
    <s v="Engineers"/>
    <d v="1943-09-24T00:00:00"/>
    <n v="82.238888888888894"/>
    <x v="0"/>
    <s v="MA"/>
    <s v="Technician"/>
    <x v="0"/>
    <n v="65114"/>
    <s v="Other"/>
    <s v="Widowed"/>
    <x v="0"/>
    <n v="4"/>
    <n v="0"/>
  </r>
  <r>
    <n v="2113"/>
    <s v="Emerson"/>
    <s v="Wood"/>
    <d v="2020-07-09T00:00:00"/>
    <d v="2022-12-10T00:00:00"/>
    <n v="29"/>
    <s v="Attrition"/>
    <s v="Production Technician I"/>
    <s v="Lisa Manning"/>
    <s v="emerson.wood@bilearner.com"/>
    <s v="MSC"/>
    <s v="Active"/>
    <s v="Part-Time"/>
    <x v="0"/>
    <x v="1"/>
    <x v="0"/>
    <s v="Out phone market. Time parent economy each."/>
    <s v="Production"/>
    <s v="General - Con"/>
    <d v="1944-10-20T00:00:00"/>
    <n v="81.166666666666671"/>
    <x v="0"/>
    <s v="MA"/>
    <s v="Clerk"/>
    <x v="0"/>
    <n v="9677"/>
    <s v="White"/>
    <s v="Widowed"/>
    <x v="0"/>
    <n v="2"/>
    <n v="0"/>
  </r>
  <r>
    <n v="2115"/>
    <s v="Nikhil"/>
    <s v="Cummings"/>
    <d v="2019-04-15T00:00:00"/>
    <d v="2023-05-10T00:00:00"/>
    <n v="48"/>
    <s v="Attrition"/>
    <s v="Production Technician II"/>
    <s v="Kristin White"/>
    <s v="nikhil.cummings@bilearner.com"/>
    <s v="PL"/>
    <s v="Active"/>
    <s v="Contract"/>
    <x v="2"/>
    <x v="2"/>
    <x v="3"/>
    <s v="Although center movement stock. While you local."/>
    <s v="Production"/>
    <s v="Billable Consultants"/>
    <d v="1978-03-30T00:00:00"/>
    <n v="47.722222222222221"/>
    <x v="3"/>
    <s v="MA"/>
    <s v="Engineer"/>
    <x v="0"/>
    <n v="25166"/>
    <s v="Asian"/>
    <s v="Married"/>
    <x v="0"/>
    <n v="2"/>
    <n v="0"/>
  </r>
  <r>
    <n v="2122"/>
    <s v="Tia"/>
    <s v="Kent"/>
    <d v="2021-06-11T00:00:00"/>
    <d v="2022-11-14T00:00:00"/>
    <n v="17"/>
    <s v="Attrition"/>
    <s v="Production Technician I"/>
    <s v="William Thomas"/>
    <s v="tia.kent@bilearner.com"/>
    <s v="BPC"/>
    <s v="Active"/>
    <s v="Full-Time"/>
    <x v="1"/>
    <x v="0"/>
    <x v="1"/>
    <s v="Company event positive along avoid."/>
    <s v="Production"/>
    <s v="General - Con"/>
    <d v="1975-10-21T00:00:00"/>
    <n v="50.163888888888891"/>
    <x v="5"/>
    <s v="MA"/>
    <s v="Locator"/>
    <x v="0"/>
    <n v="65636"/>
    <s v="Asian"/>
    <s v="Married"/>
    <x v="2"/>
    <n v="5"/>
    <n v="0"/>
  </r>
  <r>
    <n v="2124"/>
    <s v="Spencer"/>
    <s v="Hicks"/>
    <d v="2023-02-21T00:00:00"/>
    <d v="2023-07-09T00:00:00"/>
    <n v="4"/>
    <s v="Attrition"/>
    <s v="Production Technician I"/>
    <s v="Kristin Lee"/>
    <s v="spencer.hicks@bilearner.com"/>
    <s v="SVG"/>
    <s v="Voluntarily Terminated"/>
    <s v="Contract"/>
    <x v="0"/>
    <x v="0"/>
    <x v="3"/>
    <s v="New serve test what conference management."/>
    <s v="Production"/>
    <s v="Wireline Construction"/>
    <d v="1950-08-09T00:00:00"/>
    <n v="75.363888888888894"/>
    <x v="2"/>
    <s v="MA"/>
    <s v="Laborer"/>
    <x v="0"/>
    <n v="42707"/>
    <s v="White"/>
    <s v="Single"/>
    <x v="0"/>
    <n v="2"/>
    <n v="0"/>
  </r>
  <r>
    <n v="2126"/>
    <s v="Chasity"/>
    <s v="Kennedy"/>
    <d v="2021-03-08T00:00:00"/>
    <d v="2022-10-07T00:00:00"/>
    <n v="19"/>
    <s v="Attrition"/>
    <s v="Production Technician I"/>
    <s v="Steven Logan"/>
    <s v="chasity.kennedy@bilearner.com"/>
    <s v="MSC"/>
    <s v="Active"/>
    <s v="Part-Time"/>
    <x v="1"/>
    <x v="0"/>
    <x v="0"/>
    <s v="Will cut garden exist ability its human."/>
    <s v="Production"/>
    <s v="Technology / It"/>
    <d v="1969-06-20T00:00:00"/>
    <n v="56.5"/>
    <x v="5"/>
    <s v="MA"/>
    <s v="Helpdesk"/>
    <x v="0"/>
    <n v="35121"/>
    <s v="Black"/>
    <s v="Married"/>
    <x v="3"/>
    <n v="1"/>
    <n v="0"/>
  </r>
  <r>
    <n v="2131"/>
    <s v="Kaiya"/>
    <s v="Marsh"/>
    <d v="2020-06-06T00:00:00"/>
    <d v="2022-03-12T00:00:00"/>
    <n v="21"/>
    <s v="Attrition"/>
    <s v="Production Technician I"/>
    <s v="John Harvey"/>
    <s v="kaiya.marsh@bilearner.com"/>
    <s v="PL"/>
    <s v="Voluntarily Terminated"/>
    <s v="Part-Time"/>
    <x v="1"/>
    <x v="2"/>
    <x v="1"/>
    <s v="Dream enough treatment knowledge area."/>
    <s v="Production"/>
    <s v="Field Operations"/>
    <d v="1951-03-12T00:00:00"/>
    <n v="74.772222222222226"/>
    <x v="2"/>
    <s v="MA"/>
    <s v="Laborer"/>
    <x v="0"/>
    <n v="88590"/>
    <s v="Black"/>
    <s v="Widowed"/>
    <x v="2"/>
    <n v="4"/>
    <n v="0"/>
  </r>
  <r>
    <n v="2134"/>
    <s v="Beatrice"/>
    <s v="Faulkner"/>
    <d v="2022-02-28T00:00:00"/>
    <d v="2023-05-31T00:00:00"/>
    <n v="15"/>
    <s v="Attrition"/>
    <s v="Production Technician I"/>
    <s v="Vanessa Garcia"/>
    <s v="beatrice.faulkner@bilearner.com"/>
    <s v="SVG"/>
    <s v="Active"/>
    <s v="Part-Time"/>
    <x v="0"/>
    <x v="0"/>
    <x v="1"/>
    <s v="Out always about must with ago here."/>
    <s v="Production"/>
    <s v="Aerial"/>
    <d v="2001-07-09T00:00:00"/>
    <n v="24.447222222222223"/>
    <x v="6"/>
    <s v="MA"/>
    <s v="Foreman"/>
    <x v="0"/>
    <n v="36904"/>
    <s v="Hispanic"/>
    <s v="Widowed"/>
    <x v="0"/>
    <n v="2"/>
    <n v="0"/>
  </r>
  <r>
    <n v="2135"/>
    <s v="Valeria"/>
    <s v="Mayo"/>
    <d v="2021-10-25T00:00:00"/>
    <d v="2023-02-18T00:00:00"/>
    <n v="15"/>
    <s v="Attrition"/>
    <s v="Production Technician I"/>
    <s v="Shaun Barr"/>
    <s v="valeria.mayo@bilearner.com"/>
    <s v="EW"/>
    <s v="Active"/>
    <s v="Contract"/>
    <x v="2"/>
    <x v="2"/>
    <x v="3"/>
    <s v="Board from heart ago allow list."/>
    <s v="Production"/>
    <s v="Engineers"/>
    <d v="1955-04-25T00:00:00"/>
    <n v="70.652777777777771"/>
    <x v="2"/>
    <s v="MA"/>
    <s v="Technician"/>
    <x v="0"/>
    <n v="65653"/>
    <s v="Asian"/>
    <s v="Married"/>
    <x v="0"/>
    <n v="2"/>
    <n v="0"/>
  </r>
  <r>
    <n v="2136"/>
    <s v="Darrell"/>
    <s v="Vaughan"/>
    <d v="2018-09-12T00:00:00"/>
    <d v="2020-07-11T00:00:00"/>
    <n v="21"/>
    <s v="Attrition"/>
    <s v="Production Technician I"/>
    <s v="Elizabeth Ray"/>
    <s v="darrell.vaughan@bilearner.com"/>
    <s v="MSC"/>
    <s v="Active"/>
    <s v="Part-Time"/>
    <x v="2"/>
    <x v="2"/>
    <x v="0"/>
    <s v="Despite expect democratic then affect toward."/>
    <s v="Production"/>
    <s v="Underground"/>
    <d v="1991-10-08T00:00:00"/>
    <n v="34.200000000000003"/>
    <x v="4"/>
    <s v="MA"/>
    <s v="Labor"/>
    <x v="0"/>
    <n v="19006"/>
    <s v="Other"/>
    <s v="Divorced"/>
    <x v="0"/>
    <n v="1"/>
    <n v="0"/>
  </r>
  <r>
    <n v="2137"/>
    <s v="Carlos"/>
    <s v="Murphy"/>
    <d v="2022-12-31T00:00:00"/>
    <d v="2023-01-15T00:00:00"/>
    <n v="0"/>
    <s v="Attrition"/>
    <s v="Production Technician II"/>
    <s v="Joseph Guerra"/>
    <s v="carlos.murphy@bilearner.com"/>
    <s v="CCDR"/>
    <s v="Future Start"/>
    <s v="Contract"/>
    <x v="0"/>
    <x v="1"/>
    <x v="0"/>
    <s v="Fight perhaps along western."/>
    <s v="Production"/>
    <s v="General - Con"/>
    <d v="1962-02-21T00:00:00"/>
    <n v="63.830555555555556"/>
    <x v="1"/>
    <s v="MA"/>
    <s v="Laborer"/>
    <x v="0"/>
    <n v="53948"/>
    <s v="Black"/>
    <s v="Married"/>
    <x v="0"/>
    <n v="5"/>
    <n v="0"/>
  </r>
  <r>
    <n v="2138"/>
    <s v="Wilson"/>
    <s v="Sloan"/>
    <d v="2021-11-04T00:00:00"/>
    <d v="2023-06-10T00:00:00"/>
    <n v="19"/>
    <s v="Attrition"/>
    <s v="Production Technician II"/>
    <s v="Charles Castillo"/>
    <s v="wilson.sloan@bilearner.com"/>
    <s v="EW"/>
    <s v="Active"/>
    <s v="Contract"/>
    <x v="1"/>
    <x v="0"/>
    <x v="0"/>
    <s v="Direction garden particularly trial."/>
    <s v="Production"/>
    <s v="Project Management - Con"/>
    <d v="1966-08-11T00:00:00"/>
    <n v="59.358333333333334"/>
    <x v="5"/>
    <s v="MA"/>
    <s v="Evp"/>
    <x v="0"/>
    <n v="69346"/>
    <s v="Hispanic"/>
    <s v="Divorced"/>
    <x v="0"/>
    <n v="2"/>
    <n v="0"/>
  </r>
  <r>
    <n v="2141"/>
    <s v="Casey"/>
    <s v="Dixon"/>
    <d v="2018-09-29T00:00:00"/>
    <d v="2023-05-20T00:00:00"/>
    <n v="55"/>
    <s v="Attrition"/>
    <s v="Production Technician II"/>
    <s v="Andrea Simmons"/>
    <s v="casey.dixon@bilearner.com"/>
    <s v="PL"/>
    <s v="Active"/>
    <s v="Contract"/>
    <x v="1"/>
    <x v="1"/>
    <x v="1"/>
    <s v="Many with summer."/>
    <s v="Production"/>
    <s v="Aerial"/>
    <d v="1946-07-25T00:00:00"/>
    <n v="79.402777777777771"/>
    <x v="2"/>
    <s v="MA"/>
    <s v="Foreman"/>
    <x v="0"/>
    <n v="73814"/>
    <s v="Hispanic"/>
    <s v="Married"/>
    <x v="0"/>
    <n v="2"/>
    <n v="0"/>
  </r>
  <r>
    <n v="2142"/>
    <s v="Josue"/>
    <s v="Gentry"/>
    <d v="2020-01-09T00:00:00"/>
    <d v="2020-11-02T00:00:00"/>
    <n v="9"/>
    <s v="Attrition"/>
    <s v="Production Technician II"/>
    <s v="Jill Hubbard"/>
    <s v="josue.gentry@bilearner.com"/>
    <s v="PYZ"/>
    <s v="Active"/>
    <s v="Contract"/>
    <x v="2"/>
    <x v="0"/>
    <x v="0"/>
    <s v="Often his world its threat last."/>
    <s v="Production"/>
    <s v="Engineers"/>
    <d v="1965-01-25T00:00:00"/>
    <n v="60.902777777777779"/>
    <x v="1"/>
    <s v="MA"/>
    <s v="Engineer"/>
    <x v="0"/>
    <n v="40697"/>
    <s v="Other"/>
    <s v="Widowed"/>
    <x v="0"/>
    <n v="2"/>
    <n v="0"/>
  </r>
  <r>
    <n v="2143"/>
    <s v="Adelaide"/>
    <s v="Meyer"/>
    <d v="2020-07-01T00:00:00"/>
    <d v="2022-10-31T00:00:00"/>
    <n v="28"/>
    <s v="Attrition"/>
    <s v="Production Technician II"/>
    <s v="Jessica Morales"/>
    <s v="adelaide.meyer@bilearner.com"/>
    <s v="SVG"/>
    <s v="Future Start"/>
    <s v="Contract"/>
    <x v="2"/>
    <x v="0"/>
    <x v="0"/>
    <s v="Gas group whose within step clear choose."/>
    <s v="Production"/>
    <s v="Yard (Material Handling)"/>
    <d v="1994-01-25T00:00:00"/>
    <n v="31.902777777777779"/>
    <x v="4"/>
    <s v="MA"/>
    <s v="Coordinator"/>
    <x v="0"/>
    <n v="46121"/>
    <s v="Asian"/>
    <s v="Divorced"/>
    <x v="0"/>
    <n v="1"/>
    <n v="0"/>
  </r>
  <r>
    <n v="2146"/>
    <s v="Frankie"/>
    <s v="Franklin"/>
    <d v="2019-12-25T00:00:00"/>
    <d v="2023-06-04T00:00:00"/>
    <n v="41"/>
    <s v="Attrition"/>
    <s v="Production Technician I"/>
    <s v="Jerry Peters"/>
    <s v="frankie.franklin@bilearner.com"/>
    <s v="MSC"/>
    <s v="Voluntarily Terminated"/>
    <s v="Full-Time"/>
    <x v="2"/>
    <x v="0"/>
    <x v="1"/>
    <s v="Line close that rich."/>
    <s v="Production"/>
    <s v="Splicing"/>
    <d v="1943-11-03T00:00:00"/>
    <n v="82.13055555555556"/>
    <x v="0"/>
    <s v="MA"/>
    <s v="Model Assistant"/>
    <x v="0"/>
    <n v="73772"/>
    <s v="Other"/>
    <s v="Divorced"/>
    <x v="0"/>
    <n v="2"/>
    <n v="0"/>
  </r>
  <r>
    <n v="2147"/>
    <s v="Vance"/>
    <s v="Cain"/>
    <d v="2020-08-14T00:00:00"/>
    <d v="2021-10-27T00:00:00"/>
    <n v="14"/>
    <s v="Attrition"/>
    <s v="Production Technician I"/>
    <s v="Jessica Myers"/>
    <s v="vance.cain@bilearner.com"/>
    <s v="NEL"/>
    <s v="Active"/>
    <s v="Contract"/>
    <x v="0"/>
    <x v="0"/>
    <x v="0"/>
    <s v="Gas also suffer air support size make."/>
    <s v="Production"/>
    <s v="Aerial"/>
    <d v="1981-11-06T00:00:00"/>
    <n v="44.12222222222222"/>
    <x v="3"/>
    <s v="MA"/>
    <s v="Lineman"/>
    <x v="0"/>
    <n v="80599"/>
    <s v="Hispanic"/>
    <s v="Divorced"/>
    <x v="0"/>
    <n v="4"/>
    <n v="0"/>
  </r>
  <r>
    <n v="2149"/>
    <s v="Cheyanne"/>
    <s v="Hess"/>
    <d v="2021-05-02T00:00:00"/>
    <d v="2023-06-27T00:00:00"/>
    <n v="25"/>
    <s v="Attrition"/>
    <s v="Production Technician I"/>
    <s v="Charles Williams"/>
    <s v="cheyanne.hess@bilearner.com"/>
    <s v="PYZ"/>
    <s v="Voluntarily Terminated"/>
    <s v="Full-Time"/>
    <x v="2"/>
    <x v="0"/>
    <x v="0"/>
    <s v="Development produce health drop should."/>
    <s v="Production"/>
    <s v="Project Management - Con"/>
    <d v="1997-03-26T00:00:00"/>
    <n v="28.733333333333334"/>
    <x v="6"/>
    <s v="MA"/>
    <s v="Coordinator"/>
    <x v="0"/>
    <n v="90636"/>
    <s v="White"/>
    <s v="Single"/>
    <x v="0"/>
    <n v="5"/>
    <n v="0"/>
  </r>
  <r>
    <n v="2150"/>
    <s v="Ishaan"/>
    <s v="Sheppard"/>
    <d v="2023-01-21T00:00:00"/>
    <d v="2023-03-29T00:00:00"/>
    <n v="2"/>
    <s v="Attrition"/>
    <s v="Production Technician I"/>
    <s v="Eric Rivera"/>
    <s v="ishaan.sheppard@bilearner.com"/>
    <s v="SVG"/>
    <s v="Active"/>
    <s v="Full-Time"/>
    <x v="0"/>
    <x v="1"/>
    <x v="3"/>
    <s v="Onto brother heavy this job."/>
    <s v="Production"/>
    <s v="Splicing"/>
    <d v="1971-10-06T00:00:00"/>
    <n v="54.205555555555556"/>
    <x v="5"/>
    <s v="MA"/>
    <s v="Splicer"/>
    <x v="0"/>
    <n v="73850"/>
    <s v="Asian"/>
    <s v="Widowed"/>
    <x v="0"/>
    <n v="5"/>
    <n v="0"/>
  </r>
  <r>
    <n v="2151"/>
    <s v="Areli"/>
    <s v="Mitchell"/>
    <d v="2021-01-20T00:00:00"/>
    <d v="2023-06-27T00:00:00"/>
    <n v="29"/>
    <s v="Attrition"/>
    <s v="Production Technician I"/>
    <s v="Jimmy Watkins"/>
    <s v="areli.mitchell@bilearner.com"/>
    <s v="TNS"/>
    <s v="Active"/>
    <s v="Contract"/>
    <x v="0"/>
    <x v="0"/>
    <x v="0"/>
    <s v="Cut mind yard third."/>
    <s v="Production"/>
    <s v="Fielders"/>
    <d v="1950-12-05T00:00:00"/>
    <n v="75.041666666666671"/>
    <x v="2"/>
    <s v="MA"/>
    <s v="Engineer"/>
    <x v="0"/>
    <n v="47622"/>
    <s v="Hispanic"/>
    <s v="Married"/>
    <x v="0"/>
    <n v="1"/>
    <n v="0"/>
  </r>
  <r>
    <n v="2155"/>
    <s v="Arthur"/>
    <s v="Wilson"/>
    <d v="2019-06-29T00:00:00"/>
    <d v="2023-02-19T00:00:00"/>
    <n v="43"/>
    <s v="Attrition"/>
    <s v="Production Technician I"/>
    <s v="Jesse Montoya"/>
    <s v="arthur.wilson@bilearner.com"/>
    <s v="EW"/>
    <s v="Voluntarily Terminated"/>
    <s v="Part-Time"/>
    <x v="0"/>
    <x v="1"/>
    <x v="1"/>
    <s v="See take music any idea same military."/>
    <s v="Production"/>
    <s v="Finance &amp; Accounting"/>
    <d v="1942-02-24T00:00:00"/>
    <n v="83.822222222222223"/>
    <x v="0"/>
    <s v="MA"/>
    <s v="Coordinator"/>
    <x v="0"/>
    <n v="72455"/>
    <s v="Other"/>
    <s v="Single"/>
    <x v="0"/>
    <n v="4"/>
    <n v="0"/>
  </r>
  <r>
    <n v="2156"/>
    <s v="Ariel"/>
    <s v="Osborn"/>
    <d v="2018-09-11T00:00:00"/>
    <d v="2020-03-14T00:00:00"/>
    <n v="18"/>
    <s v="Attrition"/>
    <s v="Production Technician I"/>
    <s v="Melissa Glass"/>
    <s v="ariel.osborn@bilearner.com"/>
    <s v="MSC"/>
    <s v="Active"/>
    <s v="Part-Time"/>
    <x v="0"/>
    <x v="0"/>
    <x v="3"/>
    <s v="Over still care thought to."/>
    <s v="Production"/>
    <s v="Executive"/>
    <d v="1989-01-29T00:00:00"/>
    <n v="36.891666666666666"/>
    <x v="4"/>
    <s v="MA"/>
    <s v="Manager"/>
    <x v="0"/>
    <n v="94916"/>
    <s v="Black"/>
    <s v="Widowed"/>
    <x v="0"/>
    <n v="3"/>
    <n v="0"/>
  </r>
  <r>
    <n v="2157"/>
    <s v="Ansley"/>
    <s v="Arias"/>
    <d v="2020-05-15T00:00:00"/>
    <d v="2021-12-22T00:00:00"/>
    <n v="19"/>
    <s v="Attrition"/>
    <s v="Production Technician I"/>
    <s v="Heather Swanson"/>
    <s v="ansley.arias@bilearner.com"/>
    <s v="NEL"/>
    <s v="Active"/>
    <s v="Contract"/>
    <x v="2"/>
    <x v="1"/>
    <x v="2"/>
    <s v="West run alone address week wear."/>
    <s v="Production"/>
    <s v="General - Sga"/>
    <d v="1950-02-02T00:00:00"/>
    <n v="75.88333333333334"/>
    <x v="2"/>
    <s v="MA"/>
    <s v="Assistant"/>
    <x v="0"/>
    <n v="1687"/>
    <s v="Asian"/>
    <s v="Married"/>
    <x v="0"/>
    <n v="4"/>
    <n v="0"/>
  </r>
  <r>
    <n v="2159"/>
    <s v="Matias"/>
    <s v="Burns"/>
    <d v="2021-03-23T00:00:00"/>
    <d v="2022-03-22T00:00:00"/>
    <n v="11"/>
    <s v="Attrition"/>
    <s v="Production Technician I"/>
    <s v="James Medina"/>
    <s v="matias.burns@bilearner.com"/>
    <s v="PYZ"/>
    <s v="Active"/>
    <s v="Full-Time"/>
    <x v="1"/>
    <x v="0"/>
    <x v="1"/>
    <s v="Major actually hot cell."/>
    <s v="Production"/>
    <s v="Aerial"/>
    <d v="1983-05-31T00:00:00"/>
    <n v="42.555555555555557"/>
    <x v="3"/>
    <s v="MA"/>
    <s v="Lineman"/>
    <x v="0"/>
    <n v="73141"/>
    <s v="White"/>
    <s v="Widowed"/>
    <x v="0"/>
    <n v="5"/>
    <n v="0"/>
  </r>
  <r>
    <n v="2160"/>
    <s v="Aden"/>
    <s v="George"/>
    <d v="2022-11-07T00:00:00"/>
    <d v="2023-04-06T00:00:00"/>
    <n v="4"/>
    <s v="Attrition"/>
    <s v="Production Technician I"/>
    <s v="Tyler Sexton"/>
    <s v="aden.george@bilearner.com"/>
    <s v="SVG"/>
    <s v="Active"/>
    <s v="Full-Time"/>
    <x v="2"/>
    <x v="2"/>
    <x v="0"/>
    <s v="Glass agree upon picture that production."/>
    <s v="Production"/>
    <s v="General - Con"/>
    <d v="1988-05-22T00:00:00"/>
    <n v="37.577777777777776"/>
    <x v="4"/>
    <s v="MA"/>
    <s v="Laborer"/>
    <x v="0"/>
    <n v="5804"/>
    <s v="Other"/>
    <s v="Married"/>
    <x v="0"/>
    <n v="3"/>
    <n v="0"/>
  </r>
  <r>
    <n v="2165"/>
    <s v="Yasmine"/>
    <s v="Hughes"/>
    <d v="2019-03-16T00:00:00"/>
    <d v="2020-04-26T00:00:00"/>
    <n v="13"/>
    <s v="Attrition"/>
    <s v="Production Technician II"/>
    <s v="Tracey Cox"/>
    <s v="yasmine.hughes@bilearner.com"/>
    <s v="BPC"/>
    <s v="Active"/>
    <s v="Contract"/>
    <x v="1"/>
    <x v="1"/>
    <x v="0"/>
    <s v="Line know television."/>
    <s v="Production"/>
    <s v="Field Operations"/>
    <d v="1948-02-06T00:00:00"/>
    <n v="77.87222222222222"/>
    <x v="2"/>
    <s v="MA"/>
    <s v="Laborer"/>
    <x v="0"/>
    <n v="26451"/>
    <s v="Asian"/>
    <s v="Divorced"/>
    <x v="0"/>
    <n v="3"/>
    <n v="0"/>
  </r>
  <r>
    <n v="2167"/>
    <s v="Kendrick"/>
    <s v="Ashley"/>
    <d v="2018-12-30T00:00:00"/>
    <d v="2020-08-10T00:00:00"/>
    <n v="19"/>
    <s v="Attrition"/>
    <s v="Production Technician II"/>
    <s v="Theresa Olson"/>
    <s v="kendrick.ashley@bilearner.com"/>
    <s v="SVG"/>
    <s v="Future Start"/>
    <s v="Part-Time"/>
    <x v="0"/>
    <x v="0"/>
    <x v="3"/>
    <s v="Maintain race expert cost continue store."/>
    <s v="Production"/>
    <s v="Technology / It"/>
    <d v="1991-11-27T00:00:00"/>
    <n v="34.06388888888889"/>
    <x v="4"/>
    <s v="MA"/>
    <s v="Administrator"/>
    <x v="0"/>
    <n v="5348"/>
    <s v="Hispanic"/>
    <s v="Divorced"/>
    <x v="0"/>
    <n v="3"/>
    <n v="0"/>
  </r>
  <r>
    <n v="2169"/>
    <s v="Larissa"/>
    <s v="Warner"/>
    <d v="2020-07-04T00:00:00"/>
    <d v="2022-05-11T00:00:00"/>
    <n v="22"/>
    <s v="Attrition"/>
    <s v="Production Technician II"/>
    <s v="Sarah Harrison"/>
    <s v="larissa.warner@bilearner.com"/>
    <s v="MSC"/>
    <s v="Active"/>
    <s v="Full-Time"/>
    <x v="2"/>
    <x v="1"/>
    <x v="2"/>
    <s v="Method suggest leave process deep tough seek."/>
    <s v="Production"/>
    <s v="General - Con"/>
    <d v="1995-12-26T00:00:00"/>
    <n v="29.983333333333334"/>
    <x v="6"/>
    <s v="MA"/>
    <s v="Flagger"/>
    <x v="0"/>
    <n v="81396"/>
    <s v="Black"/>
    <s v="Widowed"/>
    <x v="0"/>
    <n v="3"/>
    <n v="0"/>
  </r>
  <r>
    <n v="2171"/>
    <s v="Simone"/>
    <s v="Sharp"/>
    <d v="2021-08-09T00:00:00"/>
    <d v="2022-05-27T00:00:00"/>
    <n v="9"/>
    <s v="Attrition"/>
    <s v="Production Technician I"/>
    <s v="Nicholas Ho"/>
    <s v="simone.sharp@bilearner.com"/>
    <s v="BPC"/>
    <s v="Active"/>
    <s v="Full-Time"/>
    <x v="2"/>
    <x v="2"/>
    <x v="1"/>
    <s v="Change lose be mention blue rise society."/>
    <s v="Production"/>
    <s v="Executive"/>
    <d v="1992-02-11T00:00:00"/>
    <n v="33.858333333333334"/>
    <x v="4"/>
    <s v="MA"/>
    <s v="Executive Assistant"/>
    <x v="0"/>
    <n v="34460"/>
    <s v="Hispanic"/>
    <s v="Married"/>
    <x v="0"/>
    <n v="3"/>
    <n v="0"/>
  </r>
  <r>
    <n v="2172"/>
    <s v="Cristofer"/>
    <s v="Mcbride"/>
    <d v="2021-05-16T00:00:00"/>
    <d v="2023-06-30T00:00:00"/>
    <n v="25"/>
    <s v="Attrition"/>
    <s v="Production Technician I"/>
    <s v="Jennifer Collins"/>
    <s v="cristofer.mcbride@bilearner.com"/>
    <s v="CCDR"/>
    <s v="Voluntarily Terminated"/>
    <s v="Part-Time"/>
    <x v="1"/>
    <x v="0"/>
    <x v="2"/>
    <s v="Cost he international center head."/>
    <s v="Production"/>
    <s v="Field Operations"/>
    <d v="1994-06-01T00:00:00"/>
    <n v="31.552777777777777"/>
    <x v="4"/>
    <s v="MA"/>
    <s v="Laborer"/>
    <x v="0"/>
    <n v="84884"/>
    <s v="Other"/>
    <s v="Single"/>
    <x v="0"/>
    <n v="3"/>
    <n v="0"/>
  </r>
  <r>
    <n v="2173"/>
    <s v="Charlize"/>
    <s v="Wong"/>
    <d v="2021-08-14T00:00:00"/>
    <d v="2021-10-08T00:00:00"/>
    <n v="1"/>
    <s v="Attrition"/>
    <s v="Production Technician I"/>
    <s v="Ryan Armstrong"/>
    <s v="charlize.wong@bilearner.com"/>
    <s v="SVG"/>
    <s v="Voluntarily Terminated"/>
    <s v="Contract"/>
    <x v="2"/>
    <x v="2"/>
    <x v="2"/>
    <s v="Others pull establish maintain dark at."/>
    <s v="Production"/>
    <s v="Engineers"/>
    <d v="1987-10-04T00:00:00"/>
    <n v="38.211111111111109"/>
    <x v="4"/>
    <s v="MA"/>
    <s v="Engineer"/>
    <x v="0"/>
    <n v="6115"/>
    <s v="Asian"/>
    <s v="Divorced"/>
    <x v="0"/>
    <n v="3"/>
    <n v="0"/>
  </r>
  <r>
    <n v="2175"/>
    <s v="Kason"/>
    <s v="Ellison"/>
    <d v="2019-12-16T00:00:00"/>
    <d v="2020-06-21T00:00:00"/>
    <n v="6"/>
    <s v="Attrition"/>
    <s v="Production Technician I"/>
    <s v="Julia Mitchell"/>
    <s v="kason.ellison@bilearner.com"/>
    <s v="MSC"/>
    <s v="Active"/>
    <s v="Contract"/>
    <x v="1"/>
    <x v="0"/>
    <x v="3"/>
    <s v="Somebody include mention staff determine."/>
    <s v="Production"/>
    <s v="Field Operations"/>
    <d v="1987-10-02T00:00:00"/>
    <n v="38.216666666666669"/>
    <x v="4"/>
    <s v="MA"/>
    <s v="Technician"/>
    <x v="0"/>
    <n v="71740"/>
    <s v="Hispanic"/>
    <s v="Widowed"/>
    <x v="0"/>
    <n v="2"/>
    <n v="0"/>
  </r>
  <r>
    <n v="2179"/>
    <s v="Raphael"/>
    <s v="Solomon"/>
    <d v="2022-10-28T00:00:00"/>
    <d v="2023-05-27T00:00:00"/>
    <n v="6"/>
    <s v="Attrition"/>
    <s v="Production Technician I"/>
    <s v="Christopher Gardner"/>
    <s v="raphael.solomon@bilearner.com"/>
    <s v="NEL"/>
    <s v="Voluntarily Terminated"/>
    <s v="Contract"/>
    <x v="0"/>
    <x v="1"/>
    <x v="2"/>
    <s v="Tree read security individual."/>
    <s v="Production"/>
    <s v="Project Management - Con"/>
    <d v="1996-01-04T00:00:00"/>
    <n v="29.961111111111112"/>
    <x v="6"/>
    <s v="MA"/>
    <s v="Supervisor"/>
    <x v="0"/>
    <n v="28181"/>
    <s v="Black"/>
    <s v="Widowed"/>
    <x v="3"/>
    <n v="4"/>
    <n v="0"/>
  </r>
  <r>
    <n v="2180"/>
    <s v="Zariah"/>
    <s v="Castaneda"/>
    <d v="2018-11-03T00:00:00"/>
    <d v="2023-05-03T00:00:00"/>
    <n v="53"/>
    <s v="Attrition"/>
    <s v="Production Technician I"/>
    <s v="Elizabeth Koch"/>
    <s v="zariah.castaneda@bilearner.com"/>
    <s v="PL"/>
    <s v="Active"/>
    <s v="Full-Time"/>
    <x v="2"/>
    <x v="1"/>
    <x v="1"/>
    <s v="Cultural later per thank."/>
    <s v="Production"/>
    <s v="Field Operations"/>
    <d v="1980-08-10T00:00:00"/>
    <n v="45.361111111111114"/>
    <x v="3"/>
    <s v="MA"/>
    <s v="Technician"/>
    <x v="0"/>
    <n v="74027"/>
    <s v="Hispanic"/>
    <s v="Widowed"/>
    <x v="3"/>
    <n v="5"/>
    <n v="0"/>
  </r>
  <r>
    <n v="2181"/>
    <s v="Trevin"/>
    <s v="Lambert"/>
    <d v="2019-03-05T00:00:00"/>
    <d v="2020-03-16T00:00:00"/>
    <n v="12"/>
    <s v="Attrition"/>
    <s v="Production Technician I"/>
    <s v="Nathaniel Harvey"/>
    <s v="trevin.lambert@bilearner.com"/>
    <s v="BPC"/>
    <s v="Active"/>
    <s v="Contract"/>
    <x v="2"/>
    <x v="0"/>
    <x v="1"/>
    <s v="Every maybe feel court."/>
    <s v="Production"/>
    <s v="Field Operations"/>
    <d v="1991-08-13T00:00:00"/>
    <n v="34.352777777777774"/>
    <x v="4"/>
    <s v="MA"/>
    <s v="Foreman"/>
    <x v="0"/>
    <n v="94011"/>
    <s v="Black"/>
    <s v="Single"/>
    <x v="3"/>
    <n v="5"/>
    <n v="0"/>
  </r>
  <r>
    <n v="2184"/>
    <s v="Mason"/>
    <s v="Brewer"/>
    <d v="2021-09-05T00:00:00"/>
    <d v="2023-03-31T00:00:00"/>
    <n v="18"/>
    <s v="Attrition"/>
    <s v="Production Technician I"/>
    <s v="Jeremy Ritter"/>
    <s v="mason.brewer@bilearner.com"/>
    <s v="EW"/>
    <s v="Active"/>
    <s v="Full-Time"/>
    <x v="1"/>
    <x v="2"/>
    <x v="2"/>
    <s v="Line operation form notice."/>
    <s v="Production"/>
    <s v="Aerial"/>
    <d v="1984-02-20T00:00:00"/>
    <n v="41.833333333333336"/>
    <x v="3"/>
    <s v="MA"/>
    <s v="Laborer"/>
    <x v="0"/>
    <n v="22258"/>
    <s v="Other"/>
    <s v="Divorced"/>
    <x v="0"/>
    <n v="2"/>
    <n v="0"/>
  </r>
  <r>
    <n v="2185"/>
    <s v="Salvatore"/>
    <s v="Snyder"/>
    <d v="2020-05-17T00:00:00"/>
    <d v="2022-02-18T00:00:00"/>
    <n v="21"/>
    <s v="Attrition"/>
    <s v="Production Technician II"/>
    <s v="Todd Henson"/>
    <s v="salvatore.snyder@bilearner.com"/>
    <s v="WBL"/>
    <s v="Voluntarily Terminated"/>
    <s v="Contract"/>
    <x v="2"/>
    <x v="1"/>
    <x v="0"/>
    <s v="Lawyer her author poor. Person determine before."/>
    <s v="Production"/>
    <s v="Aerial"/>
    <d v="1959-04-21T00:00:00"/>
    <n v="66.663888888888891"/>
    <x v="1"/>
    <s v="MA"/>
    <s v="Groundman"/>
    <x v="0"/>
    <n v="13138"/>
    <s v="Asian"/>
    <s v="Single"/>
    <x v="0"/>
    <n v="5"/>
    <n v="0"/>
  </r>
  <r>
    <n v="2186"/>
    <s v="Vivian"/>
    <s v="Hickman"/>
    <d v="2023-03-03T00:00:00"/>
    <d v="2023-03-23T00:00:00"/>
    <n v="0"/>
    <s v="Attrition"/>
    <s v="Production Technician II"/>
    <s v="Nathan Bush"/>
    <s v="vivian.hickman@bilearner.com"/>
    <s v="NEL"/>
    <s v="Active"/>
    <s v="Part-Time"/>
    <x v="2"/>
    <x v="0"/>
    <x v="3"/>
    <s v="Speech street suggest call edge."/>
    <s v="Production"/>
    <s v="Field Operations"/>
    <d v="1997-05-17T00:00:00"/>
    <n v="28.591666666666665"/>
    <x v="6"/>
    <s v="MA"/>
    <s v="Technician"/>
    <x v="1"/>
    <n v="74447"/>
    <s v="Hispanic"/>
    <s v="Married"/>
    <x v="0"/>
    <n v="1"/>
    <n v="0"/>
  </r>
  <r>
    <n v="2188"/>
    <s v="Grant"/>
    <s v="York"/>
    <d v="2021-02-11T00:00:00"/>
    <d v="2023-06-28T00:00:00"/>
    <n v="28"/>
    <s v="Attrition"/>
    <s v="Production Technician II"/>
    <s v="Patrick Garner"/>
    <s v="grant.york@bilearner.com"/>
    <s v="BPC"/>
    <s v="Active"/>
    <s v="Part-Time"/>
    <x v="2"/>
    <x v="2"/>
    <x v="0"/>
    <s v="Minute accept the must."/>
    <s v="Production"/>
    <s v="Field Operations"/>
    <d v="1965-02-21T00:00:00"/>
    <n v="60.830555555555556"/>
    <x v="1"/>
    <s v="MA"/>
    <s v="Laborer"/>
    <x v="0"/>
    <n v="1509"/>
    <s v="Black"/>
    <s v="Married"/>
    <x v="0"/>
    <n v="2"/>
    <n v="0"/>
  </r>
  <r>
    <n v="2190"/>
    <s v="Kimberly"/>
    <s v="Horn"/>
    <d v="2023-04-25T00:00:00"/>
    <d v="2023-06-15T00:00:00"/>
    <n v="1"/>
    <s v="Attrition"/>
    <s v="Production Technician II"/>
    <s v="Steven Kennedy"/>
    <s v="kimberly.horn@bilearner.com"/>
    <s v="SVG"/>
    <s v="Active"/>
    <s v="Part-Time"/>
    <x v="1"/>
    <x v="1"/>
    <x v="3"/>
    <s v="Ago determine fact itself. Act employee but."/>
    <s v="Production"/>
    <s v="General - Con"/>
    <d v="1985-01-20T00:00:00"/>
    <n v="40.916666666666664"/>
    <x v="3"/>
    <s v="MA"/>
    <s v="Laborer"/>
    <x v="0"/>
    <n v="46637"/>
    <s v="Asian"/>
    <s v="Single"/>
    <x v="2"/>
    <n v="5"/>
    <n v="0"/>
  </r>
  <r>
    <n v="2191"/>
    <s v="Paul"/>
    <s v="Moreno"/>
    <d v="2021-02-14T00:00:00"/>
    <d v="2023-04-19T00:00:00"/>
    <n v="26"/>
    <s v="Attrition"/>
    <s v="Production Technician II"/>
    <s v="Joshua Nguyen"/>
    <s v="paul.moreno@bilearner.com"/>
    <s v="EW"/>
    <s v="Active"/>
    <s v="Contract"/>
    <x v="1"/>
    <x v="2"/>
    <x v="2"/>
    <s v="Kid oil news part."/>
    <s v="Production"/>
    <s v="Engineers"/>
    <d v="1971-11-19T00:00:00"/>
    <n v="54.086111111111109"/>
    <x v="5"/>
    <s v="MA"/>
    <s v="Engineer"/>
    <x v="0"/>
    <n v="47342"/>
    <s v="Asian"/>
    <s v="Married"/>
    <x v="2"/>
    <n v="5"/>
    <n v="0"/>
  </r>
  <r>
    <n v="2192"/>
    <s v="Macey"/>
    <s v="Christian"/>
    <d v="2020-10-07T00:00:00"/>
    <d v="2023-01-18T00:00:00"/>
    <n v="27"/>
    <s v="Attrition"/>
    <s v="Production Technician II"/>
    <s v="Robert Wallace"/>
    <s v="macey.christian@bilearner.com"/>
    <s v="MSC"/>
    <s v="Active"/>
    <s v="Part-Time"/>
    <x v="1"/>
    <x v="2"/>
    <x v="3"/>
    <s v="Economy instead sense."/>
    <s v="Production"/>
    <s v="General - Con"/>
    <d v="1945-06-29T00:00:00"/>
    <n v="80.474999999999994"/>
    <x v="0"/>
    <s v="MA"/>
    <s v="Administration"/>
    <x v="0"/>
    <n v="41219"/>
    <s v="Black"/>
    <s v="Divorced"/>
    <x v="2"/>
    <n v="1"/>
    <n v="0"/>
  </r>
  <r>
    <n v="2193"/>
    <s v="Joel"/>
    <s v="Bowen"/>
    <d v="2019-02-28T00:00:00"/>
    <d v="2023-06-01T00:00:00"/>
    <n v="51"/>
    <s v="Attrition"/>
    <s v="Production Technician I"/>
    <s v="Carol Ingram"/>
    <s v="joel.bowen@bilearner.com"/>
    <s v="NEL"/>
    <s v="Voluntarily Terminated"/>
    <s v="Part-Time"/>
    <x v="2"/>
    <x v="2"/>
    <x v="0"/>
    <s v="Design and respond dog true knowledge."/>
    <s v="Production"/>
    <s v="Field Operations"/>
    <d v="1963-08-01T00:00:00"/>
    <n v="62.386111111111113"/>
    <x v="1"/>
    <s v="MA"/>
    <s v="Laborer"/>
    <x v="1"/>
    <n v="67704"/>
    <s v="White"/>
    <s v="Married"/>
    <x v="2"/>
    <n v="4"/>
    <n v="0"/>
  </r>
  <r>
    <n v="2195"/>
    <s v="Josie"/>
    <s v="Mercer"/>
    <d v="2023-06-02T00:00:00"/>
    <d v="2023-07-07T00:00:00"/>
    <n v="1"/>
    <s v="Attrition"/>
    <s v="Production Technician I"/>
    <s v="Traci Dillon"/>
    <s v="josie.mercer@bilearner.com"/>
    <s v="BPC"/>
    <s v="Active"/>
    <s v="Contract"/>
    <x v="1"/>
    <x v="2"/>
    <x v="3"/>
    <s v="Popular but sort training region everybody."/>
    <s v="Production"/>
    <s v="Underground"/>
    <d v="1954-10-31T00:00:00"/>
    <n v="71.138888888888886"/>
    <x v="2"/>
    <s v="MA"/>
    <s v="Laborer"/>
    <x v="0"/>
    <n v="46366"/>
    <s v="Black"/>
    <s v="Single"/>
    <x v="2"/>
    <n v="2"/>
    <n v="0"/>
  </r>
  <r>
    <n v="2196"/>
    <s v="Ellie"/>
    <s v="Ortega"/>
    <d v="2022-11-14T00:00:00"/>
    <d v="2023-01-04T00:00:00"/>
    <n v="1"/>
    <s v="Attrition"/>
    <s v="Production Technician I"/>
    <s v="Steven Valdez"/>
    <s v="ellie.ortega@bilearner.com"/>
    <s v="CCDR"/>
    <s v="Voluntarily Terminated"/>
    <s v="Full-Time"/>
    <x v="2"/>
    <x v="1"/>
    <x v="1"/>
    <s v="Part not culture news. Here enter must."/>
    <s v="Production"/>
    <s v="Underground"/>
    <d v="1983-06-25T00:00:00"/>
    <n v="42.486111111111114"/>
    <x v="3"/>
    <s v="MA"/>
    <s v="Operator"/>
    <x v="1"/>
    <n v="15989"/>
    <s v="White"/>
    <s v="Single"/>
    <x v="2"/>
    <n v="5"/>
    <n v="0"/>
  </r>
  <r>
    <n v="2197"/>
    <s v="Adrien"/>
    <s v="Maddox"/>
    <d v="2018-08-22T00:00:00"/>
    <d v="2021-11-10T00:00:00"/>
    <n v="38"/>
    <s v="Attrition"/>
    <s v="Production Technician I"/>
    <s v="Tamara Humphrey"/>
    <s v="adrien.maddox@bilearner.com"/>
    <s v="SVG"/>
    <s v="Voluntarily Terminated"/>
    <s v="Contract"/>
    <x v="1"/>
    <x v="1"/>
    <x v="0"/>
    <s v="Two job continue often public often."/>
    <s v="Production"/>
    <s v="Wireline Construction"/>
    <d v="1983-04-12T00:00:00"/>
    <n v="42.68888888888889"/>
    <x v="3"/>
    <s v="MA"/>
    <s v="Operator"/>
    <x v="0"/>
    <n v="77437"/>
    <s v="Asian"/>
    <s v="Divorced"/>
    <x v="2"/>
    <n v="4"/>
    <n v="0"/>
  </r>
  <r>
    <n v="2198"/>
    <s v="Landyn"/>
    <s v="Velez"/>
    <d v="2022-12-15T00:00:00"/>
    <d v="2022-12-29T00:00:00"/>
    <n v="0"/>
    <s v="Attrition"/>
    <s v="Production Technician I"/>
    <s v="Joseph Bell"/>
    <s v="landyn.velez@bilearner.com"/>
    <s v="EW"/>
    <s v="Active"/>
    <s v="Contract"/>
    <x v="0"/>
    <x v="0"/>
    <x v="2"/>
    <s v="Friend country free."/>
    <s v="Production"/>
    <s v="Field Operations"/>
    <d v="1963-07-01T00:00:00"/>
    <n v="62.469444444444441"/>
    <x v="1"/>
    <s v="MA"/>
    <s v="Driver"/>
    <x v="0"/>
    <n v="63184"/>
    <s v="White"/>
    <s v="Single"/>
    <x v="0"/>
    <n v="1"/>
    <n v="0"/>
  </r>
  <r>
    <n v="2203"/>
    <s v="Colton"/>
    <s v="Le"/>
    <d v="2020-02-29T00:00:00"/>
    <d v="2021-05-20T00:00:00"/>
    <n v="14"/>
    <s v="Attrition"/>
    <s v="Production Technician I"/>
    <s v="Richard Jones"/>
    <s v="colton.le@bilearner.com"/>
    <s v="NEL"/>
    <s v="Voluntarily Terminated"/>
    <s v="Contract"/>
    <x v="2"/>
    <x v="2"/>
    <x v="0"/>
    <s v="Together three executive compare."/>
    <s v="Production"/>
    <s v="General - Con"/>
    <d v="1986-04-05T00:00:00"/>
    <n v="39.708333333333336"/>
    <x v="4"/>
    <s v="MA"/>
    <s v="Technician"/>
    <x v="0"/>
    <n v="42742"/>
    <s v="Asian"/>
    <s v="Married"/>
    <x v="0"/>
    <n v="1"/>
    <n v="0"/>
  </r>
  <r>
    <n v="2204"/>
    <s v="Leonidas"/>
    <s v="Bridges"/>
    <d v="2021-09-24T00:00:00"/>
    <d v="2022-01-28T00:00:00"/>
    <n v="4"/>
    <s v="Attrition"/>
    <s v="Production Technician I"/>
    <s v="Lee Crawford"/>
    <s v="leonidas.bridges@bilearner.com"/>
    <s v="PL"/>
    <s v="Active"/>
    <s v="Part-Time"/>
    <x v="0"/>
    <x v="2"/>
    <x v="2"/>
    <s v="Natural event religious during article total."/>
    <s v="Production"/>
    <s v="Shop (Fleet)"/>
    <d v="1984-10-23T00:00:00"/>
    <n v="41.158333333333331"/>
    <x v="3"/>
    <s v="MA"/>
    <s v="Supervisor"/>
    <x v="0"/>
    <n v="58905"/>
    <s v="Other"/>
    <s v="Divorced"/>
    <x v="2"/>
    <n v="2"/>
    <n v="0"/>
  </r>
  <r>
    <n v="2205"/>
    <s v="Gia"/>
    <s v="Franco"/>
    <d v="2022-04-13T00:00:00"/>
    <d v="2023-07-30T00:00:00"/>
    <n v="15"/>
    <s v="Attrition"/>
    <s v="Production Technician I"/>
    <s v="Jason Boyd"/>
    <s v="gia.franco@bilearner.com"/>
    <s v="BPC"/>
    <s v="Active"/>
    <s v="Full-Time"/>
    <x v="0"/>
    <x v="1"/>
    <x v="0"/>
    <s v="Article machine reflect land lose simply medical."/>
    <s v="Production"/>
    <s v="General - Sga"/>
    <d v="1944-01-13T00:00:00"/>
    <n v="81.936111111111117"/>
    <x v="0"/>
    <s v="MA"/>
    <s v="Administrator"/>
    <x v="0"/>
    <n v="32235"/>
    <s v="Black"/>
    <s v="Divorced"/>
    <x v="2"/>
    <n v="4"/>
    <n v="0"/>
  </r>
  <r>
    <n v="2210"/>
    <s v="Julia"/>
    <s v="Soto"/>
    <d v="2021-05-31T00:00:00"/>
    <d v="2022-10-31T00:00:00"/>
    <n v="17"/>
    <s v="Attrition"/>
    <s v="IT Support"/>
    <s v="Kimberly Frazier"/>
    <s v="julia.soto@bilearner.com"/>
    <s v="PL"/>
    <s v="Active"/>
    <s v="Part-Time"/>
    <x v="1"/>
    <x v="0"/>
    <x v="1"/>
    <s v="Quite able race more friend voice choice."/>
    <s v="IT/IS"/>
    <s v="Wireline Construction"/>
    <d v="1965-02-12T00:00:00"/>
    <n v="60.855555555555554"/>
    <x v="1"/>
    <s v="MA"/>
    <s v="Vp"/>
    <x v="0"/>
    <n v="2360"/>
    <s v="Black"/>
    <s v="Single"/>
    <x v="0"/>
    <n v="4"/>
    <n v="0"/>
  </r>
  <r>
    <n v="2212"/>
    <s v="Savanna"/>
    <s v="Mayo"/>
    <d v="2022-07-03T00:00:00"/>
    <d v="2023-03-22T00:00:00"/>
    <n v="8"/>
    <s v="Attrition"/>
    <s v="IT Support"/>
    <s v="Amber Hoffman"/>
    <s v="savanna.mayo@bilearner.com"/>
    <s v="MSC"/>
    <s v="Active"/>
    <s v="Full-Time"/>
    <x v="1"/>
    <x v="2"/>
    <x v="0"/>
    <s v="Possible shake fall type discover expert."/>
    <s v="IT/IS"/>
    <s v="Field Operations"/>
    <d v="1991-05-11T00:00:00"/>
    <n v="34.608333333333334"/>
    <x v="4"/>
    <s v="MA"/>
    <s v="Cfo"/>
    <x v="0"/>
    <n v="74179"/>
    <s v="White"/>
    <s v="Widowed"/>
    <x v="0"/>
    <n v="1"/>
    <n v="0"/>
  </r>
  <r>
    <n v="2213"/>
    <s v="Branden"/>
    <s v="Khan"/>
    <d v="2023-03-15T00:00:00"/>
    <d v="2023-05-10T00:00:00"/>
    <n v="1"/>
    <s v="Attrition"/>
    <s v="IT Support"/>
    <s v="David Kennedy"/>
    <s v="branden.khan@bilearner.com"/>
    <s v="EW"/>
    <s v="Active"/>
    <s v="Part-Time"/>
    <x v="2"/>
    <x v="1"/>
    <x v="2"/>
    <s v="You suggest area."/>
    <s v="IT/IS"/>
    <s v="Shop (Fleet)"/>
    <d v="1965-09-03T00:00:00"/>
    <n v="60.297222222222224"/>
    <x v="1"/>
    <s v="MA"/>
    <s v="Shop"/>
    <x v="0"/>
    <n v="8415"/>
    <s v="Asian"/>
    <s v="Married"/>
    <x v="0"/>
    <n v="5"/>
    <n v="0"/>
  </r>
  <r>
    <n v="2214"/>
    <s v="Aiden"/>
    <s v="Wade"/>
    <d v="2021-07-29T00:00:00"/>
    <d v="2022-08-12T00:00:00"/>
    <n v="12"/>
    <s v="Attrition"/>
    <s v="IT Support"/>
    <s v="Amber Johnson"/>
    <s v="aiden.wade@bilearner.com"/>
    <s v="CCDR"/>
    <s v="Active"/>
    <s v="Contract"/>
    <x v="1"/>
    <x v="1"/>
    <x v="1"/>
    <s v="Religious far child break thought watch."/>
    <s v="IT/IS"/>
    <s v="Field Operations"/>
    <d v="1951-10-22T00:00:00"/>
    <n v="74.161111111111111"/>
    <x v="2"/>
    <s v="MA"/>
    <s v="Tower Hand"/>
    <x v="0"/>
    <n v="8196"/>
    <s v="Black"/>
    <s v="Married"/>
    <x v="0"/>
    <n v="4"/>
    <n v="0"/>
  </r>
  <r>
    <n v="2215"/>
    <s v="Conrad"/>
    <s v="Ochoa"/>
    <d v="2022-02-05T00:00:00"/>
    <d v="2023-01-13T00:00:00"/>
    <n v="11"/>
    <s v="Attrition"/>
    <s v="IT Support"/>
    <s v="Susan Kelly"/>
    <s v="conrad.ochoa@bilearner.com"/>
    <s v="BPC"/>
    <s v="Active"/>
    <s v="Contract"/>
    <x v="0"/>
    <x v="0"/>
    <x v="1"/>
    <s v="Ten when myself hit off."/>
    <s v="IT/IS"/>
    <s v="Engineers"/>
    <d v="1962-12-17T00:00:00"/>
    <n v="63.008333333333333"/>
    <x v="1"/>
    <s v="MA"/>
    <s v="Engineer"/>
    <x v="0"/>
    <n v="95814"/>
    <s v="Asian"/>
    <s v="Divorced"/>
    <x v="0"/>
    <n v="1"/>
    <n v="0"/>
  </r>
  <r>
    <n v="2217"/>
    <s v="Kaylie"/>
    <s v="Ayers"/>
    <d v="2020-11-23T00:00:00"/>
    <d v="2020-12-14T00:00:00"/>
    <n v="0"/>
    <s v="Attrition"/>
    <s v="IT Manager - Infra"/>
    <s v="Donna Brown"/>
    <s v="kaylie.ayers@bilearner.com"/>
    <s v="TNS"/>
    <s v="Active"/>
    <s v="Part-Time"/>
    <x v="2"/>
    <x v="0"/>
    <x v="3"/>
    <s v="Knowledge thank speak clearly."/>
    <s v="IT/IS"/>
    <s v="People Services"/>
    <d v="1995-07-21T00:00:00"/>
    <n v="30.413888888888888"/>
    <x v="4"/>
    <s v="CT"/>
    <s v="Director"/>
    <x v="0"/>
    <n v="52244"/>
    <s v="Hispanic"/>
    <s v="Divorced"/>
    <x v="0"/>
    <n v="4"/>
    <n v="0"/>
  </r>
  <r>
    <n v="2218"/>
    <s v="Abdullah"/>
    <s v="Arellano"/>
    <d v="2019-02-21T00:00:00"/>
    <d v="2022-10-21T00:00:00"/>
    <n v="43"/>
    <s v="Attrition"/>
    <s v="IT Manager - DB"/>
    <s v="Jacob Christian"/>
    <s v="abdullah.arellano@bilearner.com"/>
    <s v="SVG"/>
    <s v="Active"/>
    <s v="Part-Time"/>
    <x v="0"/>
    <x v="2"/>
    <x v="1"/>
    <s v="Quality heavy security nature amount take room."/>
    <s v="IT/IS"/>
    <s v="Field Operations"/>
    <d v="1967-11-08T00:00:00"/>
    <n v="58.116666666666667"/>
    <x v="5"/>
    <s v="MA"/>
    <s v="Foreman"/>
    <x v="0"/>
    <n v="29237"/>
    <s v="Asian"/>
    <s v="Widowed"/>
    <x v="0"/>
    <n v="4"/>
    <n v="0"/>
  </r>
  <r>
    <n v="2219"/>
    <s v="Hazel"/>
    <s v="Lane"/>
    <d v="2022-09-25T00:00:00"/>
    <d v="2023-05-06T00:00:00"/>
    <n v="7"/>
    <s v="Attrition"/>
    <s v="IT Support"/>
    <s v="Lance Torres"/>
    <s v="hazel.lane@bilearner.com"/>
    <s v="SVG"/>
    <s v="Active"/>
    <s v="Part-Time"/>
    <x v="1"/>
    <x v="2"/>
    <x v="2"/>
    <s v="Past really million address again forget."/>
    <s v="IT/IS"/>
    <s v="Wireline Construction"/>
    <d v="1966-10-25T00:00:00"/>
    <n v="59.152777777777779"/>
    <x v="5"/>
    <s v="MA"/>
    <s v="Laborer"/>
    <x v="0"/>
    <n v="8635"/>
    <s v="Hispanic"/>
    <s v="Widowed"/>
    <x v="0"/>
    <n v="5"/>
    <n v="0"/>
  </r>
  <r>
    <n v="2222"/>
    <s v="Caiden"/>
    <s v="Lam"/>
    <d v="2020-07-21T00:00:00"/>
    <d v="2021-08-18T00:00:00"/>
    <n v="12"/>
    <s v="Attrition"/>
    <s v="IT Support"/>
    <s v="Scott Thomas"/>
    <s v="caiden.lam@bilearner.com"/>
    <s v="TNS"/>
    <s v="Active"/>
    <s v="Part-Time"/>
    <x v="2"/>
    <x v="0"/>
    <x v="1"/>
    <s v="End trouble tonight amount page reach debate."/>
    <s v="IT/IS"/>
    <s v="Wireline Construction"/>
    <d v="1998-07-17T00:00:00"/>
    <n v="27.425000000000001"/>
    <x v="6"/>
    <s v="MA"/>
    <s v="Laborer"/>
    <x v="0"/>
    <n v="77955"/>
    <s v="Hispanic"/>
    <s v="Widowed"/>
    <x v="0"/>
    <n v="4"/>
    <n v="0"/>
  </r>
  <r>
    <n v="2226"/>
    <s v="Zechariah"/>
    <s v="Strong"/>
    <d v="2019-03-22T00:00:00"/>
    <d v="2021-06-17T00:00:00"/>
    <n v="26"/>
    <s v="Attrition"/>
    <s v="IT Support"/>
    <s v="Daniel Blake"/>
    <s v="zechariah.strong@bilearner.com"/>
    <s v="SVG"/>
    <s v="Active"/>
    <s v="Contract"/>
    <x v="2"/>
    <x v="1"/>
    <x v="1"/>
    <s v="Clearly rule suddenly."/>
    <s v="IT/IS"/>
    <s v="General - Eng"/>
    <d v="1960-09-07T00:00:00"/>
    <n v="65.286111111111111"/>
    <x v="1"/>
    <s v="MA"/>
    <s v="Administrative"/>
    <x v="0"/>
    <n v="73392"/>
    <s v="White"/>
    <s v="Married"/>
    <x v="0"/>
    <n v="1"/>
    <n v="0"/>
  </r>
  <r>
    <n v="2228"/>
    <s v="Kayley"/>
    <s v="Romero"/>
    <d v="2018-08-12T00:00:00"/>
    <d v="2022-06-13T00:00:00"/>
    <n v="46"/>
    <s v="Attrition"/>
    <s v="IT Support"/>
    <s v="Michael Webb"/>
    <s v="kayley.romero@bilearner.com"/>
    <s v="MSC"/>
    <s v="Active"/>
    <s v="Part-Time"/>
    <x v="0"/>
    <x v="2"/>
    <x v="1"/>
    <s v="Partner performance newspaper sense all where."/>
    <s v="IT/IS"/>
    <s v="Wireless"/>
    <d v="1942-09-16T00:00:00"/>
    <n v="83.261111111111106"/>
    <x v="0"/>
    <s v="MA"/>
    <s v="Laborer"/>
    <x v="0"/>
    <n v="58630"/>
    <s v="White"/>
    <s v="Divorced"/>
    <x v="3"/>
    <n v="4"/>
    <n v="0"/>
  </r>
  <r>
    <n v="2234"/>
    <s v="Ariel"/>
    <s v="Barnes"/>
    <d v="2021-02-20T00:00:00"/>
    <d v="2022-01-09T00:00:00"/>
    <n v="10"/>
    <s v="Attrition"/>
    <s v="IT Support"/>
    <s v="William Phillips"/>
    <s v="ariel.barnes@bilearner.com"/>
    <s v="EW"/>
    <s v="Active"/>
    <s v="Part-Time"/>
    <x v="1"/>
    <x v="1"/>
    <x v="1"/>
    <s v="Particularly put occur. Approach often be."/>
    <s v="IT/IS"/>
    <s v="Wireline Construction"/>
    <d v="1975-02-26T00:00:00"/>
    <n v="50.81666666666667"/>
    <x v="5"/>
    <s v="MA"/>
    <s v="Laborer"/>
    <x v="0"/>
    <n v="87474"/>
    <s v="Black"/>
    <s v="Married"/>
    <x v="1"/>
    <n v="2"/>
    <n v="0"/>
  </r>
  <r>
    <n v="2236"/>
    <s v="Princess"/>
    <s v="Long"/>
    <d v="2018-12-23T00:00:00"/>
    <d v="2021-10-11T00:00:00"/>
    <n v="33"/>
    <s v="Attrition"/>
    <s v="IT Support"/>
    <s v="Amber Rocha"/>
    <s v="princess.long@bilearner.com"/>
    <s v="BPC"/>
    <s v="Active"/>
    <s v="Full-Time"/>
    <x v="2"/>
    <x v="0"/>
    <x v="0"/>
    <s v="Choice learn town themselves cup experience."/>
    <s v="IT/IS"/>
    <s v="Engineers"/>
    <d v="1948-10-28T00:00:00"/>
    <n v="77.144444444444446"/>
    <x v="2"/>
    <s v="CT"/>
    <s v="Project Manager"/>
    <x v="0"/>
    <n v="44145"/>
    <s v="Hispanic"/>
    <s v="Widowed"/>
    <x v="1"/>
    <n v="1"/>
    <n v="0"/>
  </r>
  <r>
    <n v="2237"/>
    <s v="Lyla"/>
    <s v="Wong"/>
    <d v="2022-01-10T00:00:00"/>
    <d v="2023-01-04T00:00:00"/>
    <n v="11"/>
    <s v="Attrition"/>
    <s v="IT Manager - Support"/>
    <s v="John Thomas"/>
    <s v="lyla.wong@bilearner.com"/>
    <s v="WBL"/>
    <s v="Active"/>
    <s v="Full-Time"/>
    <x v="0"/>
    <x v="0"/>
    <x v="1"/>
    <s v="Run vote behind factor father."/>
    <s v="IT/IS"/>
    <s v="Underground"/>
    <d v="1975-04-22T00:00:00"/>
    <n v="50.661111111111111"/>
    <x v="5"/>
    <s v="CT"/>
    <s v="Laborer"/>
    <x v="0"/>
    <n v="25760"/>
    <s v="Other"/>
    <s v="Single"/>
    <x v="1"/>
    <n v="2"/>
    <n v="0"/>
  </r>
  <r>
    <n v="2238"/>
    <s v="Shyanne"/>
    <s v="Livingston"/>
    <d v="2021-03-04T00:00:00"/>
    <d v="2021-12-06T00:00:00"/>
    <n v="9"/>
    <s v="Attrition"/>
    <s v="IT Manager - Infra"/>
    <s v="April Burns"/>
    <s v="shyanne.livingston@bilearner.com"/>
    <s v="TNS"/>
    <s v="Active"/>
    <s v="Part-Time"/>
    <x v="0"/>
    <x v="0"/>
    <x v="1"/>
    <s v="Office little different tax down top."/>
    <s v="IT/IS"/>
    <s v="Project Management - Con"/>
    <d v="1972-01-17T00:00:00"/>
    <n v="53.924999999999997"/>
    <x v="5"/>
    <s v="CT"/>
    <s v="Purchasing"/>
    <x v="1"/>
    <n v="55252"/>
    <s v="Hispanic"/>
    <s v="Widowed"/>
    <x v="1"/>
    <n v="2"/>
    <n v="0"/>
  </r>
  <r>
    <n v="2239"/>
    <s v="Dario"/>
    <s v="Whitney"/>
    <d v="2023-03-10T00:00:00"/>
    <d v="2023-04-04T00:00:00"/>
    <n v="0"/>
    <s v="Attrition"/>
    <s v="IT Manager - DB"/>
    <s v="Sean Hill"/>
    <s v="dario.whitney@bilearner.com"/>
    <s v="SVG"/>
    <s v="Active"/>
    <s v="Full-Time"/>
    <x v="1"/>
    <x v="2"/>
    <x v="2"/>
    <s v="Future where and."/>
    <s v="IT/IS"/>
    <s v="Catv"/>
    <d v="1962-12-11T00:00:00"/>
    <n v="63.024999999999999"/>
    <x v="1"/>
    <s v="MA"/>
    <s v="Manager"/>
    <x v="1"/>
    <n v="62468"/>
    <s v="Asian"/>
    <s v="Divorced"/>
    <x v="1"/>
    <n v="5"/>
    <n v="0"/>
  </r>
  <r>
    <n v="2242"/>
    <s v="Aileen"/>
    <s v="Pacheco"/>
    <d v="2022-05-10T00:00:00"/>
    <d v="2022-07-16T00:00:00"/>
    <n v="2"/>
    <s v="Attrition"/>
    <s v="IT Support"/>
    <s v="Alicia Farrell"/>
    <s v="aileen.pacheco@bilearner.com"/>
    <s v="MSC"/>
    <s v="Active"/>
    <s v="Full-Time"/>
    <x v="1"/>
    <x v="0"/>
    <x v="1"/>
    <s v="Performance paper teacher tree student."/>
    <s v="IT/IS"/>
    <s v="Field Operations"/>
    <d v="1994-03-29T00:00:00"/>
    <n v="31.725000000000001"/>
    <x v="4"/>
    <s v="MA"/>
    <s v="Runner"/>
    <x v="0"/>
    <n v="48114"/>
    <s v="Hispanic"/>
    <s v="Married"/>
    <x v="1"/>
    <n v="4"/>
    <n v="0"/>
  </r>
  <r>
    <n v="2243"/>
    <s v="Dorian"/>
    <s v="Wu"/>
    <d v="2023-04-13T00:00:00"/>
    <d v="2023-05-03T00:00:00"/>
    <n v="0"/>
    <s v="Attrition"/>
    <s v="IT Support"/>
    <s v="Desiree Martinez"/>
    <s v="dorian.wu@bilearner.com"/>
    <s v="TNS"/>
    <s v="Active"/>
    <s v="Full-Time"/>
    <x v="2"/>
    <x v="2"/>
    <x v="0"/>
    <s v="This bank out."/>
    <s v="IT/IS"/>
    <s v="Finance &amp; Accounting"/>
    <d v="1954-07-20T00:00:00"/>
    <n v="71.416666666666671"/>
    <x v="2"/>
    <s v="CT"/>
    <s v="Accounting"/>
    <x v="0"/>
    <n v="90316"/>
    <s v="Other"/>
    <s v="Married"/>
    <x v="1"/>
    <n v="4"/>
    <n v="0"/>
  </r>
  <r>
    <n v="2245"/>
    <s v="Londyn"/>
    <s v="Underwood"/>
    <d v="2021-02-28T00:00:00"/>
    <d v="2022-07-13T00:00:00"/>
    <n v="16"/>
    <s v="Attrition"/>
    <s v="IT Manager - Infra"/>
    <s v="Mrs. Lori Petty MD"/>
    <s v="londyn.underwood@bilearner.com"/>
    <s v="WBL"/>
    <s v="Active"/>
    <s v="Part-Time"/>
    <x v="1"/>
    <x v="2"/>
    <x v="1"/>
    <s v="Later star one than within live."/>
    <s v="IT/IS"/>
    <s v="Engineers"/>
    <d v="1946-09-15T00:00:00"/>
    <n v="79.263888888888886"/>
    <x v="2"/>
    <s v="MA"/>
    <s v="Supervisor"/>
    <x v="1"/>
    <n v="54056"/>
    <s v="Black"/>
    <s v="Divorced"/>
    <x v="1"/>
    <n v="5"/>
    <n v="0"/>
  </r>
  <r>
    <n v="2246"/>
    <s v="Britney"/>
    <s v="Logan"/>
    <d v="2020-10-14T00:00:00"/>
    <d v="2022-04-10T00:00:00"/>
    <n v="17"/>
    <s v="Attrition"/>
    <s v="IT Manager - DB"/>
    <s v="Paul Robertson"/>
    <s v="britney.logan@bilearner.com"/>
    <s v="NEL"/>
    <s v="Active"/>
    <s v="Contract"/>
    <x v="0"/>
    <x v="2"/>
    <x v="1"/>
    <s v="Expect kitchen even anyone. Without agent she."/>
    <s v="IT/IS"/>
    <s v="Field Operations"/>
    <d v="1973-11-22T00:00:00"/>
    <n v="52.077777777777776"/>
    <x v="5"/>
    <s v="MA"/>
    <s v="Technician"/>
    <x v="1"/>
    <n v="7728"/>
    <s v="White"/>
    <s v="Divorced"/>
    <x v="1"/>
    <n v="4"/>
    <n v="0"/>
  </r>
  <r>
    <n v="2247"/>
    <s v="Alessandra"/>
    <s v="Novak"/>
    <d v="2018-09-10T00:00:00"/>
    <d v="2023-06-08T00:00:00"/>
    <n v="56"/>
    <s v="Attrition"/>
    <s v="IT Support"/>
    <s v="William Murray"/>
    <s v="alessandra.novak@bilearner.com"/>
    <s v="SVG"/>
    <s v="Active"/>
    <s v="Part-Time"/>
    <x v="0"/>
    <x v="0"/>
    <x v="1"/>
    <s v="Three sell often star."/>
    <s v="IT/IS"/>
    <s v="Fielders"/>
    <d v="1983-04-10T00:00:00"/>
    <n v="42.694444444444443"/>
    <x v="3"/>
    <s v="MA"/>
    <s v="Engineer"/>
    <x v="0"/>
    <n v="70092"/>
    <s v="Hispanic"/>
    <s v="Widowed"/>
    <x v="1"/>
    <n v="2"/>
    <n v="0"/>
  </r>
  <r>
    <n v="2248"/>
    <s v="Ariel"/>
    <s v="Powers"/>
    <d v="2022-12-16T00:00:00"/>
    <d v="2023-05-28T00:00:00"/>
    <n v="5"/>
    <s v="Attrition"/>
    <s v="IT Support"/>
    <s v="Corey Fletcher"/>
    <s v="ariel.powers@bilearner.com"/>
    <s v="EW"/>
    <s v="Active"/>
    <s v="Part-Time"/>
    <x v="0"/>
    <x v="0"/>
    <x v="2"/>
    <s v="Adult wind join time memory customer."/>
    <s v="IT/IS"/>
    <s v="Field Operations"/>
    <d v="1999-12-17T00:00:00"/>
    <n v="26.008333333333333"/>
    <x v="6"/>
    <s v="MA"/>
    <s v="Laborer"/>
    <x v="0"/>
    <n v="71142"/>
    <s v="Hispanic"/>
    <s v="Widowed"/>
    <x v="1"/>
    <n v="2"/>
    <n v="0"/>
  </r>
  <r>
    <n v="2249"/>
    <s v="Jewel"/>
    <s v="Bryant"/>
    <d v="2018-09-28T00:00:00"/>
    <d v="2019-01-26T00:00:00"/>
    <n v="3"/>
    <s v="Attrition"/>
    <s v="IT Support"/>
    <s v="James Rhodes"/>
    <s v="jewel.bryant@bilearner.com"/>
    <s v="MSC"/>
    <s v="Active"/>
    <s v="Contract"/>
    <x v="1"/>
    <x v="2"/>
    <x v="3"/>
    <s v="Only movie ability wait according."/>
    <s v="IT/IS"/>
    <s v="Field Operations"/>
    <d v="1994-11-07T00:00:00"/>
    <n v="31.119444444444444"/>
    <x v="4"/>
    <s v="MA"/>
    <s v="Laborer"/>
    <x v="0"/>
    <n v="2760"/>
    <s v="Black"/>
    <s v="Divorced"/>
    <x v="1"/>
    <n v="4"/>
    <n v="0"/>
  </r>
  <r>
    <n v="2250"/>
    <s v="Irene"/>
    <s v="Kim"/>
    <d v="2022-03-08T00:00:00"/>
    <d v="2022-04-26T00:00:00"/>
    <n v="1"/>
    <s v="Attrition"/>
    <s v="IT Support"/>
    <s v="Peter Williams"/>
    <s v="irene.kim@bilearner.com"/>
    <s v="TNS"/>
    <s v="Active"/>
    <s v="Contract"/>
    <x v="1"/>
    <x v="0"/>
    <x v="0"/>
    <s v="Money read truth determine remain Mrs."/>
    <s v="IT/IS"/>
    <s v="Aerial"/>
    <d v="1962-09-02T00:00:00"/>
    <n v="63.3"/>
    <x v="1"/>
    <s v="CT"/>
    <s v="Groundman"/>
    <x v="0"/>
    <n v="13557"/>
    <s v="Asian"/>
    <s v="Married"/>
    <x v="1"/>
    <n v="5"/>
    <n v="0"/>
  </r>
  <r>
    <n v="2255"/>
    <s v="Gabrielle"/>
    <s v="Mercer"/>
    <d v="2020-09-15T00:00:00"/>
    <d v="2021-10-01T00:00:00"/>
    <n v="12"/>
    <s v="Attrition"/>
    <s v="IT Support"/>
    <s v="Jose Jordan"/>
    <s v="gabrielle.mercer@bilearner.com"/>
    <s v="TNS"/>
    <s v="Active"/>
    <s v="Full-Time"/>
    <x v="1"/>
    <x v="2"/>
    <x v="0"/>
    <s v="This focus strategy behind among this."/>
    <s v="IT/IS"/>
    <s v="Wireline Construction"/>
    <d v="1990-07-16T00:00:00"/>
    <n v="35.427777777777777"/>
    <x v="4"/>
    <s v="MA"/>
    <s v="Lineman"/>
    <x v="0"/>
    <n v="67812"/>
    <s v="Hispanic"/>
    <s v="Single"/>
    <x v="1"/>
    <n v="2"/>
    <n v="0"/>
  </r>
  <r>
    <n v="2257"/>
    <s v="Ingrid"/>
    <s v="Lucero"/>
    <d v="2021-04-29T00:00:00"/>
    <d v="2022-06-10T00:00:00"/>
    <n v="13"/>
    <s v="Attrition"/>
    <s v="IT Manager - Support"/>
    <s v="Meredith Martin"/>
    <s v="ingrid.lucero@bilearner.com"/>
    <s v="WBL"/>
    <s v="Active"/>
    <s v="Contract"/>
    <x v="0"/>
    <x v="1"/>
    <x v="3"/>
    <s v="Teach yard style bed relate seat."/>
    <s v="IT/IS"/>
    <s v="General - Eng"/>
    <d v="1988-10-22T00:00:00"/>
    <n v="37.161111111111111"/>
    <x v="4"/>
    <s v="MA"/>
    <s v="Administrative"/>
    <x v="1"/>
    <n v="77019"/>
    <s v="White"/>
    <s v="Married"/>
    <x v="1"/>
    <n v="2"/>
    <n v="0"/>
  </r>
  <r>
    <n v="2260"/>
    <s v="Rocco"/>
    <s v="Vaughan"/>
    <d v="2020-01-17T00:00:00"/>
    <d v="2021-09-30T00:00:00"/>
    <n v="20"/>
    <s v="Attrition"/>
    <s v="IT Support"/>
    <s v="Victor Armstrong"/>
    <s v="rocco.vaughan@bilearner.com"/>
    <s v="EW"/>
    <s v="Active"/>
    <s v="Part-Time"/>
    <x v="0"/>
    <x v="0"/>
    <x v="3"/>
    <s v="Stay moment go try. Trouble morning skin join."/>
    <s v="IT/IS"/>
    <s v="Engineers"/>
    <d v="1992-10-21T00:00:00"/>
    <n v="33.163888888888891"/>
    <x v="4"/>
    <s v="MA"/>
    <s v="Billing"/>
    <x v="0"/>
    <n v="17501"/>
    <s v="Hispanic"/>
    <s v="Widowed"/>
    <x v="1"/>
    <n v="1"/>
    <n v="0"/>
  </r>
  <r>
    <n v="2264"/>
    <s v="Piper"/>
    <s v="Guzman"/>
    <d v="2021-02-24T00:00:00"/>
    <d v="2021-12-29T00:00:00"/>
    <n v="10"/>
    <s v="Attrition"/>
    <s v="IT Manager - Infra"/>
    <s v="Joseph Underwood"/>
    <s v="piper.guzman@bilearner.com"/>
    <s v="WBL"/>
    <s v="Active"/>
    <s v="Part-Time"/>
    <x v="2"/>
    <x v="2"/>
    <x v="0"/>
    <s v="Cultural responsibility whose wear."/>
    <s v="IT/IS"/>
    <s v="Executive"/>
    <d v="1979-03-05T00:00:00"/>
    <n v="46.791666666666664"/>
    <x v="3"/>
    <s v="MA"/>
    <s v="Manager"/>
    <x v="1"/>
    <n v="4377"/>
    <s v="White"/>
    <s v="Single"/>
    <x v="1"/>
    <n v="5"/>
    <n v="0"/>
  </r>
  <r>
    <n v="2266"/>
    <s v="Jameson"/>
    <s v="Eaton"/>
    <d v="2020-05-12T00:00:00"/>
    <d v="2021-03-17T00:00:00"/>
    <n v="10"/>
    <s v="Attrition"/>
    <s v="IT Support"/>
    <s v="Timothy Owens"/>
    <s v="jameson.eaton@bilearner.com"/>
    <s v="EW"/>
    <s v="Active"/>
    <s v="Full-Time"/>
    <x v="0"/>
    <x v="0"/>
    <x v="1"/>
    <s v="Chair out man man."/>
    <s v="IT/IS"/>
    <s v="Field Operations"/>
    <d v="1975-02-10T00:00:00"/>
    <n v="50.861111111111114"/>
    <x v="5"/>
    <s v="MA"/>
    <s v="Construction Manager"/>
    <x v="0"/>
    <n v="84988"/>
    <s v="Other"/>
    <s v="Single"/>
    <x v="1"/>
    <n v="5"/>
    <n v="0"/>
  </r>
  <r>
    <n v="2268"/>
    <s v="Armani"/>
    <s v="Rogers"/>
    <d v="2021-01-04T00:00:00"/>
    <d v="2022-04-28T00:00:00"/>
    <n v="15"/>
    <s v="Attrition"/>
    <s v="IT Support"/>
    <s v="Kelly Waters"/>
    <s v="armani.rogers@bilearner.com"/>
    <s v="TNS"/>
    <s v="Active"/>
    <s v="Contract"/>
    <x v="1"/>
    <x v="1"/>
    <x v="1"/>
    <s v="Real build something family save."/>
    <s v="IT/IS"/>
    <s v="General - Con"/>
    <d v="1963-08-06T00:00:00"/>
    <n v="62.37222222222222"/>
    <x v="1"/>
    <s v="CT"/>
    <s v="Technician"/>
    <x v="1"/>
    <n v="58818"/>
    <s v="White"/>
    <s v="Single"/>
    <x v="1"/>
    <n v="2"/>
    <n v="0"/>
  </r>
  <r>
    <n v="2269"/>
    <s v="Jacoby"/>
    <s v="Lyons"/>
    <d v="2020-04-28T00:00:00"/>
    <d v="2022-12-01T00:00:00"/>
    <n v="31"/>
    <s v="Attrition"/>
    <s v="IT Manager - Support"/>
    <s v="Beverly Ramirez"/>
    <s v="jacoby.lyons@bilearner.com"/>
    <s v="PYZ"/>
    <s v="Active"/>
    <s v="Full-Time"/>
    <x v="1"/>
    <x v="1"/>
    <x v="1"/>
    <s v="Type three hear court street sport key."/>
    <s v="IT/IS"/>
    <s v="Executive"/>
    <d v="1974-01-15T00:00:00"/>
    <n v="51.930555555555557"/>
    <x v="5"/>
    <s v="MA"/>
    <s v="Ceo"/>
    <x v="1"/>
    <n v="42997"/>
    <s v="Hispanic"/>
    <s v="Divorced"/>
    <x v="1"/>
    <n v="1"/>
    <n v="0"/>
  </r>
  <r>
    <n v="2270"/>
    <s v="Dylan"/>
    <s v="Livingston"/>
    <d v="2019-04-16T00:00:00"/>
    <d v="2021-07-31T00:00:00"/>
    <n v="27"/>
    <s v="Attrition"/>
    <s v="IT Support"/>
    <s v="David Rose PhD"/>
    <s v="dylan.livingston@bilearner.com"/>
    <s v="PYZ"/>
    <s v="Active"/>
    <s v="Contract"/>
    <x v="1"/>
    <x v="2"/>
    <x v="1"/>
    <s v="Significant issue rich air race."/>
    <s v="IT/IS"/>
    <s v="Project Management - Con"/>
    <d v="1952-09-19T00:00:00"/>
    <n v="73.25277777777778"/>
    <x v="2"/>
    <s v="MA"/>
    <s v="Manager"/>
    <x v="0"/>
    <n v="93829"/>
    <s v="Asian"/>
    <s v="Single"/>
    <x v="1"/>
    <n v="4"/>
    <n v="0"/>
  </r>
  <r>
    <n v="2272"/>
    <s v="Darryl"/>
    <s v="Richmond"/>
    <d v="2022-08-29T00:00:00"/>
    <d v="2023-01-15T00:00:00"/>
    <n v="4"/>
    <s v="Attrition"/>
    <s v="IT Support"/>
    <s v="Daniel Simpson"/>
    <s v="darryl.richmond@bilearner.com"/>
    <s v="TNS"/>
    <s v="Active"/>
    <s v="Part-Time"/>
    <x v="1"/>
    <x v="1"/>
    <x v="2"/>
    <s v="Turn left degree audience fly present."/>
    <s v="IT/IS"/>
    <s v="Field Operations"/>
    <d v="1987-04-04T00:00:00"/>
    <n v="38.711111111111109"/>
    <x v="4"/>
    <s v="CT"/>
    <s v="Laborer"/>
    <x v="0"/>
    <n v="62715"/>
    <s v="Black"/>
    <s v="Divorced"/>
    <x v="1"/>
    <n v="2"/>
    <n v="0"/>
  </r>
  <r>
    <n v="2273"/>
    <s v="Ana"/>
    <s v="Stafford"/>
    <d v="2020-01-26T00:00:00"/>
    <d v="2020-12-11T00:00:00"/>
    <n v="10"/>
    <s v="Attrition"/>
    <s v="IT Support"/>
    <s v="Kenneth Chavez"/>
    <s v="ana.stafford@bilearner.com"/>
    <s v="WBL"/>
    <s v="Active"/>
    <s v="Full-Time"/>
    <x v="2"/>
    <x v="2"/>
    <x v="1"/>
    <s v="Field have cup because military."/>
    <s v="IT/IS"/>
    <s v="Project Management - Eng"/>
    <d v="1956-05-16T00:00:00"/>
    <n v="69.594444444444449"/>
    <x v="1"/>
    <s v="CT"/>
    <s v="Planner"/>
    <x v="1"/>
    <n v="75785"/>
    <s v="Other"/>
    <s v="Divorced"/>
    <x v="1"/>
    <n v="4"/>
    <n v="0"/>
  </r>
  <r>
    <n v="2280"/>
    <s v="Ebonee"/>
    <s v="Peterson"/>
    <d v="2018-12-04T00:00:00"/>
    <d v="2023-07-07T00:00:00"/>
    <n v="55"/>
    <s v="Attrition"/>
    <s v="Production Manager"/>
    <s v="Brittany Thompson"/>
    <s v="ebonee.peterson@bilearner.com"/>
    <s v="PYZ"/>
    <s v="Voluntarily Terminated"/>
    <s v="Contract"/>
    <x v="2"/>
    <x v="0"/>
    <x v="2"/>
    <s v="Maybe establish real still."/>
    <s v="Production"/>
    <s v="Catv"/>
    <d v="1985-03-06T00:00:00"/>
    <n v="40.788888888888891"/>
    <x v="3"/>
    <s v="MA"/>
    <s v="Foreman"/>
    <x v="0"/>
    <n v="2030"/>
    <s v="White"/>
    <s v="Married"/>
    <x v="1"/>
    <n v="4"/>
    <n v="0"/>
  </r>
  <r>
    <n v="2283"/>
    <s v="Sean"/>
    <s v="Quinn"/>
    <d v="2018-10-03T00:00:00"/>
    <d v="2019-06-27T00:00:00"/>
    <n v="8"/>
    <s v="Attrition"/>
    <s v="Shared Services Manager"/>
    <s v="Michael Stevenson"/>
    <s v="sean.quinn@bilearner.com"/>
    <s v="WBL"/>
    <s v="Voluntarily Terminated"/>
    <s v="Part-Time"/>
    <x v="0"/>
    <x v="0"/>
    <x v="2"/>
    <s v="Available area dog Republican big town left."/>
    <s v="Admin Offices"/>
    <s v="Field Operations"/>
    <d v="1961-12-17T00:00:00"/>
    <n v="64.00833333333334"/>
    <x v="1"/>
    <s v="MA"/>
    <s v="Technician"/>
    <x v="1"/>
    <n v="2045"/>
    <s v="White"/>
    <s v="Single"/>
    <x v="1"/>
    <n v="4"/>
    <n v="0"/>
  </r>
  <r>
    <n v="2286"/>
    <s v="Brannon"/>
    <s v="Miller"/>
    <d v="2018-09-24T00:00:00"/>
    <d v="2021-01-18T00:00:00"/>
    <n v="27"/>
    <s v="Attrition"/>
    <s v="Production Manager"/>
    <s v="Jonathan Nguyen"/>
    <s v="brannon.miller@bilearner.com"/>
    <s v="NEL"/>
    <s v="Active"/>
    <s v="Contract"/>
    <x v="0"/>
    <x v="0"/>
    <x v="3"/>
    <s v="Place doctor be water message activity."/>
    <s v="Production"/>
    <s v="General - Eng"/>
    <d v="1981-10-10T00:00:00"/>
    <n v="44.194444444444443"/>
    <x v="3"/>
    <s v="MA"/>
    <s v="Specialist"/>
    <x v="1"/>
    <n v="2045"/>
    <s v="Black"/>
    <s v="Divorced"/>
    <x v="1"/>
    <n v="2"/>
    <n v="0"/>
  </r>
  <r>
    <n v="2287"/>
    <s v="Ketsia"/>
    <s v="Liebig"/>
    <d v="2022-03-09T00:00:00"/>
    <d v="2023-04-08T00:00:00"/>
    <n v="12"/>
    <s v="Attrition"/>
    <s v="Production Manager"/>
    <s v="James Hunt"/>
    <s v="ketsia.liebig@bilearner.com"/>
    <s v="PYZ"/>
    <s v="Active"/>
    <s v="Contract"/>
    <x v="0"/>
    <x v="2"/>
    <x v="0"/>
    <s v="Rise she since boy."/>
    <s v="Production"/>
    <s v="General - Con"/>
    <d v="1961-03-20T00:00:00"/>
    <n v="64.75"/>
    <x v="1"/>
    <s v="MA"/>
    <s v="Technician"/>
    <x v="0"/>
    <n v="2110"/>
    <s v="White"/>
    <s v="Single"/>
    <x v="1"/>
    <n v="2"/>
    <n v="0"/>
  </r>
  <r>
    <n v="2288"/>
    <s v="Kelley"/>
    <s v="Spirea"/>
    <d v="2018-11-07T00:00:00"/>
    <d v="2020-05-25T00:00:00"/>
    <n v="18"/>
    <s v="Attrition"/>
    <s v="Production Manager"/>
    <s v="Laura Mccarty"/>
    <s v="kelley.spirea@bilearner.com"/>
    <s v="NEL"/>
    <s v="Active"/>
    <s v="Full-Time"/>
    <x v="2"/>
    <x v="0"/>
    <x v="0"/>
    <s v="Foreign thank people."/>
    <s v="Production"/>
    <s v="Fielders"/>
    <d v="1984-09-09T00:00:00"/>
    <n v="41.280555555555559"/>
    <x v="3"/>
    <s v="MA"/>
    <s v="Engineer"/>
    <x v="0"/>
    <n v="2451"/>
    <s v="Black"/>
    <s v="Divorced"/>
    <x v="1"/>
    <n v="5"/>
    <n v="0"/>
  </r>
  <r>
    <n v="2290"/>
    <s v="Debra"/>
    <s v="Houlihan"/>
    <d v="2020-11-27T00:00:00"/>
    <d v="2023-07-05T00:00:00"/>
    <n v="31"/>
    <s v="Attrition"/>
    <s v="Director of Sales"/>
    <s v="Joseph Chavez"/>
    <s v="debra.houlihan@bilearner.com"/>
    <s v="EW"/>
    <s v="Active"/>
    <s v="Full-Time"/>
    <x v="0"/>
    <x v="0"/>
    <x v="2"/>
    <s v="Such physical more himself movie."/>
    <s v="Sales"/>
    <s v="Wireline Construction"/>
    <d v="1942-04-16T00:00:00"/>
    <n v="83.677777777777777"/>
    <x v="0"/>
    <s v="RI"/>
    <s v="Groundman"/>
    <x v="0"/>
    <n v="2908"/>
    <s v="Hispanic"/>
    <s v="Widowed"/>
    <x v="1"/>
    <n v="2"/>
    <n v="0"/>
  </r>
  <r>
    <n v="2293"/>
    <s v="David"/>
    <s v="Stanley"/>
    <d v="2020-06-15T00:00:00"/>
    <d v="2021-09-05T00:00:00"/>
    <n v="14"/>
    <s v="Attrition"/>
    <s v="Production Manager"/>
    <s v="Richard Collins"/>
    <s v="david.stanley@bilearner.com"/>
    <s v="CCDR"/>
    <s v="Active"/>
    <s v="Contract"/>
    <x v="0"/>
    <x v="1"/>
    <x v="0"/>
    <s v="Health more majority think sister."/>
    <s v="Production"/>
    <s v="Field Operations"/>
    <d v="1998-04-01T00:00:00"/>
    <n v="27.719444444444445"/>
    <x v="6"/>
    <s v="MA"/>
    <s v="Laborer"/>
    <x v="1"/>
    <n v="1803"/>
    <s v="Other"/>
    <s v="Single"/>
    <x v="1"/>
    <n v="2"/>
    <n v="0"/>
  </r>
  <r>
    <n v="2295"/>
    <s v="Everett"/>
    <s v="Jordan"/>
    <d v="2022-05-19T00:00:00"/>
    <d v="2023-04-10T00:00:00"/>
    <n v="10"/>
    <s v="Attrition"/>
    <s v="Production Manager"/>
    <s v="Michael Davis"/>
    <s v="everett.jordan@bilearner.com"/>
    <s v="SVG"/>
    <s v="Active"/>
    <s v="Full-Time"/>
    <x v="0"/>
    <x v="0"/>
    <x v="0"/>
    <s v="Two describe leg executive that ok."/>
    <s v="Production"/>
    <s v="Field Operations"/>
    <d v="1999-01-25T00:00:00"/>
    <n v="26.902777777777779"/>
    <x v="6"/>
    <s v="MA"/>
    <s v="Driller"/>
    <x v="0"/>
    <n v="53295"/>
    <s v="Asian"/>
    <s v="Divorced"/>
    <x v="1"/>
    <n v="5"/>
    <n v="0"/>
  </r>
  <r>
    <n v="2297"/>
    <s v="Deandre"/>
    <s v="Richard"/>
    <d v="2018-12-18T00:00:00"/>
    <d v="2019-09-25T00:00:00"/>
    <n v="9"/>
    <s v="Attrition"/>
    <s v="Production Manager"/>
    <s v="Christine Adams"/>
    <s v="deandre.richard@bilearner.com"/>
    <s v="WBL"/>
    <s v="Voluntarily Terminated"/>
    <s v="Part-Time"/>
    <x v="1"/>
    <x v="1"/>
    <x v="1"/>
    <s v="Gas place rich dog process movement along."/>
    <s v="Production"/>
    <s v="Aerial"/>
    <d v="1958-09-23T00:00:00"/>
    <n v="67.24166666666666"/>
    <x v="1"/>
    <s v="MA"/>
    <s v="Laborer"/>
    <x v="0"/>
    <n v="92649"/>
    <s v="Black"/>
    <s v="Single"/>
    <x v="1"/>
    <n v="2"/>
    <n v="0"/>
  </r>
  <r>
    <n v="2299"/>
    <s v="Emiliano"/>
    <s v="Rich"/>
    <d v="2022-04-13T00:00:00"/>
    <d v="2023-04-17T00:00:00"/>
    <n v="12"/>
    <s v="Attrition"/>
    <s v="Production Manager"/>
    <s v="Ashley Cummings"/>
    <s v="emiliano.rich@bilearner.com"/>
    <s v="TNS"/>
    <s v="Active"/>
    <s v="Part-Time"/>
    <x v="2"/>
    <x v="0"/>
    <x v="1"/>
    <s v="Learn staff above address."/>
    <s v="Production"/>
    <s v="Field Operations"/>
    <d v="1942-02-24T00:00:00"/>
    <n v="83.822222222222223"/>
    <x v="0"/>
    <s v="MA"/>
    <s v="Laborer"/>
    <x v="0"/>
    <n v="12684"/>
    <s v="Asian"/>
    <s v="Married"/>
    <x v="1"/>
    <n v="2"/>
    <n v="0"/>
  </r>
  <r>
    <n v="2301"/>
    <s v="Lauren"/>
    <s v="Keith"/>
    <d v="2021-02-12T00:00:00"/>
    <d v="2022-08-03T00:00:00"/>
    <n v="17"/>
    <s v="Attrition"/>
    <s v="Production Manager"/>
    <s v="Peter Williams"/>
    <s v="lauren.keith@bilearner.com"/>
    <s v="PYZ"/>
    <s v="Active"/>
    <s v="Part-Time"/>
    <x v="1"/>
    <x v="0"/>
    <x v="3"/>
    <s v="Join executive spend speak many sometimes."/>
    <s v="Production"/>
    <s v="Underground"/>
    <d v="1946-08-12T00:00:00"/>
    <n v="79.355555555555554"/>
    <x v="2"/>
    <s v="MA"/>
    <s v="Operator"/>
    <x v="0"/>
    <n v="1425"/>
    <s v="Asian"/>
    <s v="Single"/>
    <x v="1"/>
    <n v="1"/>
    <n v="0"/>
  </r>
  <r>
    <n v="2302"/>
    <s v="Marlene"/>
    <s v="Rhodes"/>
    <d v="2019-01-02T00:00:00"/>
    <d v="2020-10-09T00:00:00"/>
    <n v="21"/>
    <s v="Attrition"/>
    <s v="Production Manager"/>
    <s v="Katie Carroll"/>
    <s v="marlene.rhodes@bilearner.com"/>
    <s v="PL"/>
    <s v="Terminated for Cause"/>
    <s v="Contract"/>
    <x v="1"/>
    <x v="0"/>
    <x v="1"/>
    <s v="Per spend challenge key ever say."/>
    <s v="Production"/>
    <s v="Wireline Construction"/>
    <d v="1988-11-28T00:00:00"/>
    <n v="37.06111111111111"/>
    <x v="4"/>
    <s v="MA"/>
    <s v="Operator"/>
    <x v="0"/>
    <n v="23761"/>
    <s v="Hispanic"/>
    <s v="Married"/>
    <x v="1"/>
    <n v="4"/>
    <n v="0"/>
  </r>
  <r>
    <n v="2303"/>
    <s v="Penelope"/>
    <s v="Jordan"/>
    <d v="2019-10-26T00:00:00"/>
    <d v="2023-07-22T00:00:00"/>
    <n v="44"/>
    <s v="Attrition"/>
    <s v="Production Manager"/>
    <s v="Christopher Owen"/>
    <s v="penelope.jordan@bilearner.com"/>
    <s v="NEL"/>
    <s v="Terminated for Cause"/>
    <s v="Contract"/>
    <x v="1"/>
    <x v="0"/>
    <x v="1"/>
    <s v="Plant white design action."/>
    <s v="Production"/>
    <s v="Field Operations"/>
    <d v="1957-12-27T00:00:00"/>
    <n v="67.980555555555554"/>
    <x v="1"/>
    <s v="MA"/>
    <s v="Driver"/>
    <x v="0"/>
    <n v="73691"/>
    <s v="Black"/>
    <s v="Divorced"/>
    <x v="1"/>
    <n v="5"/>
    <n v="0"/>
  </r>
  <r>
    <n v="2305"/>
    <s v="Rosemary"/>
    <s v="Thornton"/>
    <d v="2019-12-11T00:00:00"/>
    <d v="2021-05-12T00:00:00"/>
    <n v="17"/>
    <s v="Attrition"/>
    <s v="Network Engineer"/>
    <s v="Tracy Logan"/>
    <s v="rosemary.thornton@bilearner.com"/>
    <s v="EW"/>
    <s v="Active"/>
    <s v="Part-Time"/>
    <x v="2"/>
    <x v="1"/>
    <x v="1"/>
    <s v="Want agency relationship house nice mother."/>
    <s v="Production"/>
    <s v="Field Operations"/>
    <d v="1970-10-03T00:00:00"/>
    <n v="55.213888888888889"/>
    <x v="5"/>
    <s v="MA"/>
    <s v="Laborer"/>
    <x v="0"/>
    <n v="18379"/>
    <s v="White"/>
    <s v="Divorced"/>
    <x v="1"/>
    <n v="2"/>
    <n v="0"/>
  </r>
  <r>
    <n v="2306"/>
    <s v="Ayanna"/>
    <s v="Lutz"/>
    <d v="2020-10-21T00:00:00"/>
    <d v="2023-05-14T00:00:00"/>
    <n v="30"/>
    <s v="Attrition"/>
    <s v="Network Engineer"/>
    <s v="Thomas Whitaker"/>
    <s v="ayanna.lutz@bilearner.com"/>
    <s v="CCDR"/>
    <s v="Active"/>
    <s v="Part-Time"/>
    <x v="0"/>
    <x v="1"/>
    <x v="1"/>
    <s v="Think network make manager."/>
    <s v="Production"/>
    <s v="Project Management - Con"/>
    <d v="1999-11-06T00:00:00"/>
    <n v="26.122222222222224"/>
    <x v="6"/>
    <s v="MA"/>
    <s v="Technician"/>
    <x v="1"/>
    <n v="91517"/>
    <s v="Hispanic"/>
    <s v="Married"/>
    <x v="1"/>
    <n v="1"/>
    <n v="0"/>
  </r>
  <r>
    <n v="2308"/>
    <s v="Asia"/>
    <s v="Rivers"/>
    <d v="2022-05-24T00:00:00"/>
    <d v="2022-10-13T00:00:00"/>
    <n v="4"/>
    <s v="Attrition"/>
    <s v="Data Analyst"/>
    <s v="Matthew Tucker"/>
    <s v="asia.rivers@bilearner.com"/>
    <s v="EW"/>
    <s v="Active"/>
    <s v="Full-Time"/>
    <x v="2"/>
    <x v="1"/>
    <x v="2"/>
    <s v="Where vote relate expect executive game seem."/>
    <s v="Production"/>
    <s v="Field Operations"/>
    <d v="1999-05-09T00:00:00"/>
    <n v="26.613888888888887"/>
    <x v="6"/>
    <s v="MA"/>
    <s v="Coordinator"/>
    <x v="1"/>
    <n v="20854"/>
    <s v="Other"/>
    <s v="Divorced"/>
    <x v="1"/>
    <n v="5"/>
    <n v="0"/>
  </r>
  <r>
    <n v="2311"/>
    <s v="Araceli"/>
    <s v="Castillo"/>
    <d v="2019-12-10T00:00:00"/>
    <d v="2023-02-21T00:00:00"/>
    <n v="38"/>
    <s v="Attrition"/>
    <s v="Data Analyst"/>
    <s v="Craig White"/>
    <s v="araceli.castillo@bilearner.com"/>
    <s v="PYZ"/>
    <s v="Active"/>
    <s v="Part-Time"/>
    <x v="2"/>
    <x v="1"/>
    <x v="3"/>
    <s v="Ago usually quickly Mrs television guess."/>
    <s v="Production"/>
    <s v="Field Operations"/>
    <d v="1971-03-25T00:00:00"/>
    <n v="54.736111111111114"/>
    <x v="5"/>
    <s v="MA"/>
    <s v="Laborer"/>
    <x v="0"/>
    <n v="85441"/>
    <s v="Black"/>
    <s v="Divorced"/>
    <x v="1"/>
    <n v="2"/>
    <n v="0"/>
  </r>
  <r>
    <n v="2315"/>
    <s v="Marcelo"/>
    <s v="Flowers"/>
    <d v="2022-06-12T00:00:00"/>
    <d v="2023-07-09T00:00:00"/>
    <n v="12"/>
    <s v="Attrition"/>
    <s v="Production Manager"/>
    <s v="Kyle Strong"/>
    <s v="marcelo.flowers@bilearner.com"/>
    <s v="CCDR"/>
    <s v="Active"/>
    <s v="Full-Time"/>
    <x v="2"/>
    <x v="1"/>
    <x v="3"/>
    <s v="Probably must design."/>
    <s v="Production"/>
    <s v="Project Management - Con"/>
    <d v="1986-02-19T00:00:00"/>
    <n v="39.836111111111109"/>
    <x v="4"/>
    <s v="MA"/>
    <s v="Project Manager"/>
    <x v="0"/>
    <n v="83033"/>
    <s v="Other"/>
    <s v="Married"/>
    <x v="1"/>
    <n v="4"/>
    <n v="0"/>
  </r>
  <r>
    <n v="2319"/>
    <s v="Kaylee"/>
    <s v="Harvey"/>
    <d v="2019-03-28T00:00:00"/>
    <d v="2022-04-14T00:00:00"/>
    <n v="36"/>
    <s v="Attrition"/>
    <s v="Production Manager"/>
    <s v="Steven Miller"/>
    <s v="kaylee.harvey@bilearner.com"/>
    <s v="TNS"/>
    <s v="Voluntarily Terminated"/>
    <s v="Contract"/>
    <x v="2"/>
    <x v="2"/>
    <x v="3"/>
    <s v="Continue move everything."/>
    <s v="Production"/>
    <s v="General - Sga"/>
    <d v="1983-02-18T00:00:00"/>
    <n v="42.838888888888889"/>
    <x v="3"/>
    <s v="MA"/>
    <s v="Administrator"/>
    <x v="0"/>
    <n v="31008"/>
    <s v="White"/>
    <s v="Widowed"/>
    <x v="1"/>
    <n v="5"/>
    <n v="0"/>
  </r>
  <r>
    <n v="2320"/>
    <s v="Kristen"/>
    <s v="Peters"/>
    <d v="2022-10-26T00:00:00"/>
    <d v="2023-06-17T00:00:00"/>
    <n v="7"/>
    <s v="Attrition"/>
    <s v="Production Manager"/>
    <s v="David Powers"/>
    <s v="kristen.peters@bilearner.com"/>
    <s v="PYZ"/>
    <s v="Voluntarily Terminated"/>
    <s v="Part-Time"/>
    <x v="2"/>
    <x v="1"/>
    <x v="3"/>
    <s v="Else enjoy include expect."/>
    <s v="Production"/>
    <s v="Fielders"/>
    <d v="1964-09-09T00:00:00"/>
    <n v="61.280555555555559"/>
    <x v="1"/>
    <s v="MA"/>
    <s v="Engineer"/>
    <x v="0"/>
    <n v="64961"/>
    <s v="White"/>
    <s v="Single"/>
    <x v="1"/>
    <n v="4"/>
    <n v="0"/>
  </r>
  <r>
    <n v="2321"/>
    <s v="Hadassah"/>
    <s v="Gallegos"/>
    <d v="2023-05-10T00:00:00"/>
    <d v="2023-05-14T00:00:00"/>
    <n v="0"/>
    <s v="Attrition"/>
    <s v="Production Manager"/>
    <s v="Kimberly Owen"/>
    <s v="hadassah.gallegos@bilearner.com"/>
    <s v="WBL"/>
    <s v="Active"/>
    <s v="Full-Time"/>
    <x v="1"/>
    <x v="1"/>
    <x v="3"/>
    <s v="Camera four star growth design then."/>
    <s v="Production"/>
    <s v="Field Operations"/>
    <d v="1951-08-21T00:00:00"/>
    <n v="74.330555555555549"/>
    <x v="2"/>
    <s v="MA"/>
    <s v="Technician"/>
    <x v="0"/>
    <n v="1269"/>
    <s v="Black"/>
    <s v="Divorced"/>
    <x v="1"/>
    <n v="2"/>
    <n v="0"/>
  </r>
  <r>
    <n v="2323"/>
    <s v="Aubree"/>
    <s v="Villanueva"/>
    <d v="2021-04-21T00:00:00"/>
    <d v="2021-08-17T00:00:00"/>
    <n v="3"/>
    <s v="Attrition"/>
    <s v="Production Manager"/>
    <s v="Sheila Roberts MD"/>
    <s v="aubree.villanueva@bilearner.com"/>
    <s v="PL"/>
    <s v="Active"/>
    <s v="Part-Time"/>
    <x v="1"/>
    <x v="0"/>
    <x v="2"/>
    <s v="Fill outside then discuss table."/>
    <s v="Production"/>
    <s v="Project Management - Con"/>
    <d v="1959-07-05T00:00:00"/>
    <n v="66.458333333333329"/>
    <x v="1"/>
    <s v="MA"/>
    <s v="Manager"/>
    <x v="0"/>
    <n v="35263"/>
    <s v="Asian"/>
    <s v="Divorced"/>
    <x v="1"/>
    <n v="5"/>
    <n v="0"/>
  </r>
  <r>
    <n v="2324"/>
    <s v="Aspen"/>
    <s v="Dixon"/>
    <d v="2021-07-23T00:00:00"/>
    <d v="2023-02-15T00:00:00"/>
    <n v="18"/>
    <s v="Attrition"/>
    <s v="Production Manager"/>
    <s v="Justin Perez"/>
    <s v="aspen.dixon@bilearner.com"/>
    <s v="BPC"/>
    <s v="Terminated for Cause"/>
    <s v="Part-Time"/>
    <x v="2"/>
    <x v="0"/>
    <x v="0"/>
    <s v="International time want art own sit."/>
    <s v="Production"/>
    <s v="General - Con"/>
    <d v="1996-07-17T00:00:00"/>
    <n v="29.425000000000001"/>
    <x v="6"/>
    <s v="MA"/>
    <s v="Splicer"/>
    <x v="0"/>
    <n v="94592"/>
    <s v="Black"/>
    <s v="Widowed"/>
    <x v="1"/>
    <n v="4"/>
    <n v="0"/>
  </r>
  <r>
    <n v="2329"/>
    <s v="Aubree"/>
    <s v="Anderson"/>
    <d v="2019-07-25T00:00:00"/>
    <d v="2022-09-03T00:00:00"/>
    <n v="37"/>
    <s v="Attrition"/>
    <s v="Network Engineer"/>
    <s v="Larry Gonzales"/>
    <s v="aubree.anderson@bilearner.com"/>
    <s v="TNS"/>
    <s v="Active"/>
    <s v="Full-Time"/>
    <x v="2"/>
    <x v="1"/>
    <x v="2"/>
    <s v="War way happy safe consumer probably."/>
    <s v="Executive Office"/>
    <s v="Aerial"/>
    <d v="1962-10-26T00:00:00"/>
    <n v="63.15"/>
    <x v="1"/>
    <s v="MA"/>
    <s v="Lineman"/>
    <x v="1"/>
    <n v="82740"/>
    <s v="Asian"/>
    <s v="Single"/>
    <x v="1"/>
    <n v="2"/>
    <n v="0"/>
  </r>
  <r>
    <n v="2331"/>
    <s v="Violet"/>
    <s v="Willis"/>
    <d v="2019-12-06T00:00:00"/>
    <d v="2021-10-29T00:00:00"/>
    <n v="22"/>
    <s v="Attrition"/>
    <s v="Data Analyst"/>
    <s v="Sara Edwards"/>
    <s v="violet.willis@bilearner.com"/>
    <s v="TNS"/>
    <s v="Active"/>
    <s v="Contract"/>
    <x v="1"/>
    <x v="2"/>
    <x v="2"/>
    <s v="Energy general place investment notice."/>
    <s v="Production"/>
    <s v="Wireline Construction"/>
    <d v="1952-02-14T00:00:00"/>
    <n v="73.849999999999994"/>
    <x v="2"/>
    <s v="MA"/>
    <s v="Supervisor"/>
    <x v="1"/>
    <n v="34849"/>
    <s v="Black"/>
    <s v="Divorced"/>
    <x v="1"/>
    <n v="1"/>
    <n v="0"/>
  </r>
  <r>
    <n v="2332"/>
    <s v="Jaime"/>
    <s v="Austin"/>
    <d v="2019-06-29T00:00:00"/>
    <d v="2020-07-21T00:00:00"/>
    <n v="12"/>
    <s v="Attrition"/>
    <s v="Data Analyst "/>
    <s v="Lisa Barrera"/>
    <s v="jaime.austin@bilearner.com"/>
    <s v="WBL"/>
    <s v="Active"/>
    <s v="Contract"/>
    <x v="1"/>
    <x v="1"/>
    <x v="0"/>
    <s v="Choice while growth future."/>
    <s v="Production"/>
    <s v="Fielders"/>
    <d v="1971-08-21T00:00:00"/>
    <n v="54.330555555555556"/>
    <x v="5"/>
    <s v="MA"/>
    <s v="Engineer"/>
    <x v="1"/>
    <n v="31351"/>
    <s v="White"/>
    <s v="Widowed"/>
    <x v="1"/>
    <n v="4"/>
    <n v="0"/>
  </r>
  <r>
    <n v="2334"/>
    <s v="Iris"/>
    <s v="Preston"/>
    <d v="2021-07-21T00:00:00"/>
    <d v="2022-09-03T00:00:00"/>
    <n v="13"/>
    <s v="Attrition"/>
    <s v="Data Analyst"/>
    <s v="Alexandria Hahn"/>
    <s v="iris.preston@bilearner.com"/>
    <s v="CCDR"/>
    <s v="Active"/>
    <s v="Contract"/>
    <x v="2"/>
    <x v="0"/>
    <x v="2"/>
    <s v="According term along ago leave."/>
    <s v="IT/IS"/>
    <s v="Engineers"/>
    <d v="1983-02-19T00:00:00"/>
    <n v="42.836111111111109"/>
    <x v="3"/>
    <s v="MA"/>
    <s v="Engineer"/>
    <x v="1"/>
    <n v="93589"/>
    <s v="Asian"/>
    <s v="Single"/>
    <x v="1"/>
    <n v="4"/>
    <n v="0"/>
  </r>
  <r>
    <n v="2338"/>
    <s v="Ivan"/>
    <s v="Hull"/>
    <d v="2018-10-10T00:00:00"/>
    <d v="2022-05-02T00:00:00"/>
    <n v="42"/>
    <s v="Attrition"/>
    <s v="Production Manager"/>
    <s v="Robert Sullivan"/>
    <s v="ivan.hull@bilearner.com"/>
    <s v="EW"/>
    <s v="Active"/>
    <s v="Part-Time"/>
    <x v="1"/>
    <x v="0"/>
    <x v="0"/>
    <s v="Body move possible play. Relate husband Mrs."/>
    <s v="Production"/>
    <s v="Project Management - Con"/>
    <d v="1971-08-06T00:00:00"/>
    <n v="54.37222222222222"/>
    <x v="5"/>
    <s v="MA"/>
    <s v="Supervisor"/>
    <x v="0"/>
    <n v="6536"/>
    <s v="Other"/>
    <s v="Married"/>
    <x v="1"/>
    <n v="4"/>
    <n v="0"/>
  </r>
  <r>
    <n v="2339"/>
    <s v="India"/>
    <s v="Kemp"/>
    <d v="2022-07-25T00:00:00"/>
    <d v="2022-11-08T00:00:00"/>
    <n v="3"/>
    <s v="Attrition"/>
    <s v="Production Manager"/>
    <s v="Brett Aguilar"/>
    <s v="india.kemp@bilearner.com"/>
    <s v="MSC"/>
    <s v="Voluntarily Terminated"/>
    <s v="Full-Time"/>
    <x v="0"/>
    <x v="2"/>
    <x v="2"/>
    <s v="Pretty he matter south treat benefit."/>
    <s v="Production"/>
    <s v="General - Sga"/>
    <d v="1972-08-06T00:00:00"/>
    <n v="53.37222222222222"/>
    <x v="5"/>
    <s v="MA"/>
    <s v="Administrator"/>
    <x v="0"/>
    <n v="19049"/>
    <s v="Black"/>
    <s v="Married"/>
    <x v="1"/>
    <n v="1"/>
    <n v="0"/>
  </r>
  <r>
    <n v="2340"/>
    <s v="Alice"/>
    <s v="Dudley"/>
    <d v="2021-03-17T00:00:00"/>
    <d v="2023-05-13T00:00:00"/>
    <n v="25"/>
    <s v="Attrition"/>
    <s v="Production Manager"/>
    <s v="Derrick Cannon"/>
    <s v="alice.dudley@bilearner.com"/>
    <s v="TNS"/>
    <s v="Voluntarily Terminated"/>
    <s v="Contract"/>
    <x v="2"/>
    <x v="0"/>
    <x v="1"/>
    <s v="Professor phone billion none very evidence."/>
    <s v="Production"/>
    <s v="General - Con"/>
    <d v="2001-02-27T00:00:00"/>
    <n v="24.81388888888889"/>
    <x v="6"/>
    <s v="MA"/>
    <s v="Laborer"/>
    <x v="0"/>
    <n v="29529"/>
    <s v="White"/>
    <s v="Single"/>
    <x v="1"/>
    <n v="5"/>
    <n v="0"/>
  </r>
  <r>
    <n v="2344"/>
    <s v="Jaden"/>
    <s v="Bates"/>
    <d v="2019-10-26T00:00:00"/>
    <d v="2020-03-10T00:00:00"/>
    <n v="4"/>
    <s v="Attrition"/>
    <s v="Production Manager"/>
    <s v="Regina Smith"/>
    <s v="jaden.bates@bilearner.com"/>
    <s v="PL"/>
    <s v="Active"/>
    <s v="Contract"/>
    <x v="1"/>
    <x v="0"/>
    <x v="2"/>
    <s v="Money start prove."/>
    <s v="Production"/>
    <s v="Yard (Material Handling)"/>
    <d v="1991-08-23T00:00:00"/>
    <n v="34.325000000000003"/>
    <x v="4"/>
    <s v="MA"/>
    <s v="Engineer"/>
    <x v="0"/>
    <n v="42542"/>
    <s v="Other"/>
    <s v="Divorced"/>
    <x v="1"/>
    <n v="1"/>
    <n v="0"/>
  </r>
  <r>
    <n v="2345"/>
    <s v="Nyla"/>
    <s v="Schwartz"/>
    <d v="2020-09-14T00:00:00"/>
    <d v="2023-05-30T00:00:00"/>
    <n v="32"/>
    <s v="Attrition"/>
    <s v="Production Manager"/>
    <s v="Cindy Schneider"/>
    <s v="nyla.schwartz@bilearner.com"/>
    <s v="BPC"/>
    <s v="Terminated for Cause"/>
    <s v="Full-Time"/>
    <x v="0"/>
    <x v="0"/>
    <x v="0"/>
    <s v="Upon around example dream style technology term."/>
    <s v="Production"/>
    <s v="Field Operations"/>
    <d v="1971-01-10T00:00:00"/>
    <n v="54.944444444444443"/>
    <x v="5"/>
    <s v="MA"/>
    <s v="Specialist"/>
    <x v="0"/>
    <n v="7521"/>
    <s v="Hispanic"/>
    <s v="Married"/>
    <x v="1"/>
    <n v="2"/>
    <n v="0"/>
  </r>
  <r>
    <n v="2349"/>
    <s v="Reagan"/>
    <s v="Atkinson"/>
    <d v="2023-01-26T00:00:00"/>
    <d v="2023-02-27T00:00:00"/>
    <n v="1"/>
    <s v="Attrition"/>
    <s v="Network Engineer"/>
    <s v="Joshua Johnson"/>
    <s v="reagan.atkinson@bilearner.com"/>
    <s v="MSC"/>
    <s v="Active"/>
    <s v="Part-Time"/>
    <x v="1"/>
    <x v="1"/>
    <x v="3"/>
    <s v="Address machine break person force interview."/>
    <s v="Production"/>
    <s v="General - Con"/>
    <d v="1956-06-03T00:00:00"/>
    <n v="69.547222222222217"/>
    <x v="1"/>
    <s v="MA"/>
    <s v="Laborer"/>
    <x v="1"/>
    <n v="38286"/>
    <s v="Black"/>
    <s v="Widowed"/>
    <x v="1"/>
    <n v="4"/>
    <n v="0"/>
  </r>
  <r>
    <n v="2351"/>
    <s v="Kendall"/>
    <s v="Mcintyre"/>
    <d v="2019-12-24T00:00:00"/>
    <d v="2020-06-21T00:00:00"/>
    <n v="5"/>
    <s v="Attrition"/>
    <s v="Data Analyst"/>
    <s v="Rita Abbott"/>
    <s v="kendall.mcintyre@bilearner.com"/>
    <s v="EW"/>
    <s v="Active"/>
    <s v="Contract"/>
    <x v="0"/>
    <x v="0"/>
    <x v="2"/>
    <s v="Market as per stop kid score detail."/>
    <s v="Production"/>
    <s v="Engineers"/>
    <d v="1943-02-27T00:00:00"/>
    <n v="82.813888888888883"/>
    <x v="0"/>
    <s v="MA"/>
    <s v="Technician"/>
    <x v="1"/>
    <n v="25767"/>
    <s v="Hispanic"/>
    <s v="Widowed"/>
    <x v="1"/>
    <n v="4"/>
    <n v="0"/>
  </r>
  <r>
    <n v="2352"/>
    <s v="Anahi"/>
    <s v="Frye"/>
    <d v="2020-10-16T00:00:00"/>
    <d v="2020-11-15T00:00:00"/>
    <n v="0"/>
    <s v="Attrition"/>
    <s v="Data Analyst"/>
    <s v="Renee Ritter"/>
    <s v="anahi.frye@bilearner.com"/>
    <s v="MSC"/>
    <s v="Active"/>
    <s v="Full-Time"/>
    <x v="0"/>
    <x v="0"/>
    <x v="2"/>
    <s v="Practice miss lead message measure."/>
    <s v="Production"/>
    <s v="General - Con"/>
    <d v="1993-12-31T00:00:00"/>
    <n v="31.972222222222221"/>
    <x v="4"/>
    <s v="MA"/>
    <s v="Lineman"/>
    <x v="1"/>
    <n v="19689"/>
    <s v="White"/>
    <s v="Widowed"/>
    <x v="1"/>
    <n v="2"/>
    <n v="0"/>
  </r>
  <r>
    <n v="2354"/>
    <s v="Charlee"/>
    <s v="Navarro"/>
    <d v="2022-01-07T00:00:00"/>
    <d v="2022-06-29T00:00:00"/>
    <n v="5"/>
    <s v="Attrition"/>
    <s v="Data Analyst"/>
    <s v="Elizabeth Houston"/>
    <s v="charlee.navarro@bilearner.com"/>
    <s v="PYZ"/>
    <s v="Active"/>
    <s v="Part-Time"/>
    <x v="1"/>
    <x v="1"/>
    <x v="2"/>
    <s v="Especially usually citizen do."/>
    <s v="IT/IS"/>
    <s v="Wireline Construction"/>
    <d v="1971-09-02T00:00:00"/>
    <n v="54.3"/>
    <x v="5"/>
    <s v="MA"/>
    <s v="Clerk"/>
    <x v="0"/>
    <n v="61793"/>
    <s v="White"/>
    <s v="Divorced"/>
    <x v="1"/>
    <n v="2"/>
    <n v="0"/>
  </r>
  <r>
    <n v="2355"/>
    <s v="Karter"/>
    <s v="Perry"/>
    <d v="2019-03-25T00:00:00"/>
    <d v="2019-04-23T00:00:00"/>
    <n v="0"/>
    <s v="Attrition"/>
    <s v="Data Analyst"/>
    <s v="Elizabeth Gray"/>
    <s v="karter.perry@bilearner.com"/>
    <s v="WBL"/>
    <s v="Active"/>
    <s v="Contract"/>
    <x v="1"/>
    <x v="0"/>
    <x v="2"/>
    <s v="Teacher often knowledge free best."/>
    <s v="IT/IS"/>
    <s v="Field Operations"/>
    <d v="1943-01-17T00:00:00"/>
    <n v="82.924999999999997"/>
    <x v="0"/>
    <s v="MA"/>
    <s v="Civil Hand"/>
    <x v="1"/>
    <n v="91193"/>
    <s v="Asian"/>
    <s v="Single"/>
    <x v="1"/>
    <n v="1"/>
    <n v="0"/>
  </r>
  <r>
    <n v="2356"/>
    <s v="Sariah"/>
    <s v="Little"/>
    <d v="2021-11-18T00:00:00"/>
    <d v="2022-12-17T00:00:00"/>
    <n v="12"/>
    <s v="Attrition"/>
    <s v="Data Analyst"/>
    <s v="Courtney Webb"/>
    <s v="sariah.little@bilearner.com"/>
    <s v="NEL"/>
    <s v="Active"/>
    <s v="Part-Time"/>
    <x v="1"/>
    <x v="0"/>
    <x v="2"/>
    <s v="Audience deal cost figure student might let."/>
    <s v="IT/IS"/>
    <s v="Catv"/>
    <d v="1955-07-14T00:00:00"/>
    <n v="70.433333333333337"/>
    <x v="2"/>
    <s v="MA"/>
    <s v="Laborer"/>
    <x v="1"/>
    <n v="11058"/>
    <s v="Black"/>
    <s v="Single"/>
    <x v="1"/>
    <n v="4"/>
    <n v="0"/>
  </r>
  <r>
    <n v="2357"/>
    <s v="Antoine"/>
    <s v="Murray"/>
    <d v="2022-12-31T00:00:00"/>
    <d v="2023-07-21T00:00:00"/>
    <n v="6"/>
    <s v="Attrition"/>
    <s v="Production Manager"/>
    <s v="Erin Richard"/>
    <s v="antoine.murray@bilearner.com"/>
    <s v="PL"/>
    <s v="Active"/>
    <s v="Contract"/>
    <x v="0"/>
    <x v="0"/>
    <x v="0"/>
    <s v="Where author federal Democrat in institution."/>
    <s v="Production"/>
    <s v="General - Con"/>
    <d v="1943-09-15T00:00:00"/>
    <n v="82.263888888888886"/>
    <x v="0"/>
    <s v="MA"/>
    <s v="Foreman"/>
    <x v="0"/>
    <n v="48133"/>
    <s v="Black"/>
    <s v="Married"/>
    <x v="1"/>
    <n v="1"/>
    <n v="0"/>
  </r>
  <r>
    <n v="2358"/>
    <s v="Summer"/>
    <s v="Huang"/>
    <d v="2020-05-14T00:00:00"/>
    <d v="2022-11-29T00:00:00"/>
    <n v="30"/>
    <s v="Attrition"/>
    <s v="Production Manager"/>
    <s v="Christy Wagner"/>
    <s v="summer.huang@bilearner.com"/>
    <s v="PYZ"/>
    <s v="Active"/>
    <s v="Part-Time"/>
    <x v="0"/>
    <x v="0"/>
    <x v="0"/>
    <s v="A especially friend."/>
    <s v="Production"/>
    <s v="Executive"/>
    <d v="1993-03-20T00:00:00"/>
    <n v="32.75"/>
    <x v="4"/>
    <s v="MA"/>
    <s v="Executive Assistant"/>
    <x v="1"/>
    <n v="14776"/>
    <s v="Black"/>
    <s v="Married"/>
    <x v="1"/>
    <n v="4"/>
    <n v="0"/>
  </r>
  <r>
    <n v="2359"/>
    <s v="Jaylyn"/>
    <s v="Contreras"/>
    <d v="2020-12-13T00:00:00"/>
    <d v="2023-02-12T00:00:00"/>
    <n v="26"/>
    <s v="Attrition"/>
    <s v="Production Manager"/>
    <s v="Andrew Wright"/>
    <s v="jaylyn.contreras@bilearner.com"/>
    <s v="SVG"/>
    <s v="Active"/>
    <s v="Full-Time"/>
    <x v="0"/>
    <x v="2"/>
    <x v="2"/>
    <s v="Suddenly part eye bag."/>
    <s v="Production"/>
    <s v="Engineers"/>
    <d v="1996-07-01T00:00:00"/>
    <n v="29.469444444444445"/>
    <x v="6"/>
    <s v="MA"/>
    <s v="Project Manager"/>
    <x v="0"/>
    <n v="87985"/>
    <s v="Other"/>
    <s v="Married"/>
    <x v="1"/>
    <n v="2"/>
    <n v="0"/>
  </r>
  <r>
    <n v="2360"/>
    <s v="Brenna"/>
    <s v="York"/>
    <d v="2021-11-16T00:00:00"/>
    <d v="2022-11-23T00:00:00"/>
    <n v="12"/>
    <s v="Attrition"/>
    <s v="Production Manager"/>
    <s v="Deborah Wood"/>
    <s v="brenna.york@bilearner.com"/>
    <s v="TNS"/>
    <s v="Voluntarily Terminated"/>
    <s v="Part-Time"/>
    <x v="0"/>
    <x v="2"/>
    <x v="3"/>
    <s v="Decide rich traditional house task road."/>
    <s v="Production"/>
    <s v="Fielders"/>
    <d v="1990-10-06T00:00:00"/>
    <n v="35.205555555555556"/>
    <x v="4"/>
    <s v="MA"/>
    <s v="Engineer"/>
    <x v="0"/>
    <n v="26846"/>
    <s v="Asian"/>
    <s v="Widowed"/>
    <x v="1"/>
    <n v="1"/>
    <n v="0"/>
  </r>
  <r>
    <n v="2361"/>
    <s v="Braden"/>
    <s v="Wiggins"/>
    <d v="2022-12-01T00:00:00"/>
    <d v="2023-07-06T00:00:00"/>
    <n v="7"/>
    <s v="Attrition"/>
    <s v="Production Manager"/>
    <s v="Christine Randall"/>
    <s v="braden.wiggins@bilearner.com"/>
    <s v="WBL"/>
    <s v="Voluntarily Terminated"/>
    <s v="Full-Time"/>
    <x v="1"/>
    <x v="1"/>
    <x v="0"/>
    <s v="Report provide home follow price."/>
    <s v="Production"/>
    <s v="Project Management - Con"/>
    <d v="1996-12-05T00:00:00"/>
    <n v="29.041666666666668"/>
    <x v="6"/>
    <s v="MA"/>
    <s v="Supervisor"/>
    <x v="0"/>
    <n v="66281"/>
    <s v="Asian"/>
    <s v="Divorced"/>
    <x v="1"/>
    <n v="2"/>
    <n v="0"/>
  </r>
  <r>
    <n v="2362"/>
    <s v="Nola"/>
    <s v="Bullock"/>
    <d v="2020-10-30T00:00:00"/>
    <d v="2022-07-28T00:00:00"/>
    <n v="20"/>
    <s v="Attrition"/>
    <s v="Production Manager"/>
    <s v="Debra Green"/>
    <s v="nola.bullock@bilearner.com"/>
    <s v="BPC"/>
    <s v="Active"/>
    <s v="Full-Time"/>
    <x v="1"/>
    <x v="2"/>
    <x v="0"/>
    <s v="Building source bill true education form include."/>
    <s v="Production"/>
    <s v="Field Operations"/>
    <d v="1974-05-06T00:00:00"/>
    <n v="51.62222222222222"/>
    <x v="5"/>
    <s v="MA"/>
    <s v="Construction Manager"/>
    <x v="0"/>
    <n v="97050"/>
    <s v="Asian"/>
    <s v="Married"/>
    <x v="1"/>
    <n v="2"/>
    <n v="0"/>
  </r>
  <r>
    <n v="2363"/>
    <s v="Kaleigh"/>
    <s v="Keller"/>
    <d v="2021-02-08T00:00:00"/>
    <d v="2022-09-25T00:00:00"/>
    <n v="19"/>
    <s v="Attrition"/>
    <s v="Production Manager"/>
    <s v="Frances Olsen"/>
    <s v="kaleigh.keller@bilearner.com"/>
    <s v="CCDR"/>
    <s v="Active"/>
    <s v="Full-Time"/>
    <x v="1"/>
    <x v="0"/>
    <x v="2"/>
    <s v="Least if civil partner court number song."/>
    <s v="Production"/>
    <s v="Wireline Construction"/>
    <d v="1983-02-17T00:00:00"/>
    <n v="42.841666666666669"/>
    <x v="3"/>
    <s v="MA"/>
    <s v="Foreman"/>
    <x v="0"/>
    <n v="14808"/>
    <s v="Hispanic"/>
    <s v="Widowed"/>
    <x v="1"/>
    <n v="2"/>
    <n v="0"/>
  </r>
  <r>
    <n v="2365"/>
    <s v="Timothy"/>
    <s v="Goodwin"/>
    <d v="2018-11-29T00:00:00"/>
    <d v="2023-03-09T00:00:00"/>
    <n v="51"/>
    <s v="Attrition"/>
    <s v="Production Manager"/>
    <s v="Tyler Galvan"/>
    <s v="timothy.goodwin@bilearner.com"/>
    <s v="MSC"/>
    <s v="Terminated for Cause"/>
    <s v="Contract"/>
    <x v="2"/>
    <x v="0"/>
    <x v="0"/>
    <s v="Station today affect many know."/>
    <s v="Production"/>
    <s v="Engineers"/>
    <d v="1953-08-25T00:00:00"/>
    <n v="72.319444444444443"/>
    <x v="2"/>
    <s v="MA"/>
    <s v="Technician"/>
    <x v="0"/>
    <n v="43609"/>
    <s v="Black"/>
    <s v="Married"/>
    <x v="1"/>
    <n v="1"/>
    <n v="0"/>
  </r>
  <r>
    <n v="2366"/>
    <s v="Reese"/>
    <s v="Kennedy"/>
    <d v="2018-11-16T00:00:00"/>
    <d v="2021-05-25T00:00:00"/>
    <n v="30"/>
    <s v="Attrition"/>
    <s v="Production Manager"/>
    <s v="Terri Morris"/>
    <s v="reese.kennedy@bilearner.com"/>
    <s v="NEL"/>
    <s v="Terminated for Cause"/>
    <s v="Full-Time"/>
    <x v="0"/>
    <x v="2"/>
    <x v="2"/>
    <s v="Factor strategy defense citizen."/>
    <s v="Production"/>
    <s v="Fielders"/>
    <d v="1944-07-22T00:00:00"/>
    <n v="81.411111111111111"/>
    <x v="0"/>
    <s v="MA"/>
    <s v="Engineer"/>
    <x v="0"/>
    <n v="83442"/>
    <s v="Asian"/>
    <s v="Divorced"/>
    <x v="1"/>
    <n v="2"/>
    <n v="0"/>
  </r>
  <r>
    <n v="2367"/>
    <s v="Mariam"/>
    <s v="Doyle"/>
    <d v="2020-08-23T00:00:00"/>
    <d v="2022-06-11T00:00:00"/>
    <n v="21"/>
    <s v="Attrition"/>
    <s v="Production Manager"/>
    <s v="John Hurst"/>
    <s v="mariam.doyle@bilearner.com"/>
    <s v="PL"/>
    <s v="Active"/>
    <s v="Contract"/>
    <x v="1"/>
    <x v="2"/>
    <x v="1"/>
    <s v="Soon walk early star."/>
    <s v="Production"/>
    <s v="Wireline Construction"/>
    <d v="1959-07-29T00:00:00"/>
    <n v="66.391666666666666"/>
    <x v="1"/>
    <s v="MA"/>
    <s v="Foreman"/>
    <x v="0"/>
    <n v="6820"/>
    <s v="Hispanic"/>
    <s v="Widowed"/>
    <x v="1"/>
    <n v="5"/>
    <n v="0"/>
  </r>
  <r>
    <n v="2368"/>
    <s v="Clinton"/>
    <s v="Brennan"/>
    <d v="2020-08-22T00:00:00"/>
    <d v="2023-03-09T00:00:00"/>
    <n v="30"/>
    <s v="Attrition"/>
    <s v="President &amp; CEO"/>
    <s v="Kristi Lee"/>
    <s v="clinton.brennan@bilearner.com"/>
    <s v="PYZ"/>
    <s v="Active"/>
    <s v="Full-Time"/>
    <x v="0"/>
    <x v="0"/>
    <x v="1"/>
    <s v="Like save Mr instead doctor traditional one."/>
    <s v="Production"/>
    <s v="Wireline Construction"/>
    <d v="1950-03-31T00:00:00"/>
    <n v="75.722222222222229"/>
    <x v="2"/>
    <s v="MA"/>
    <s v="Splicer"/>
    <x v="0"/>
    <n v="50782"/>
    <s v="White"/>
    <s v="Single"/>
    <x v="1"/>
    <n v="1"/>
    <n v="0"/>
  </r>
  <r>
    <n v="2369"/>
    <s v="Maximilian"/>
    <s v="Moyer"/>
    <d v="2021-10-19T00:00:00"/>
    <d v="2022-09-10T00:00:00"/>
    <n v="10"/>
    <s v="Attrition"/>
    <s v="Network Engineer"/>
    <s v="Nicole Sosa"/>
    <s v="maximilian.moyer@bilearner.com"/>
    <s v="SVG"/>
    <s v="Active"/>
    <s v="Part-Time"/>
    <x v="0"/>
    <x v="1"/>
    <x v="2"/>
    <s v="Window paper dark power knowledge must current."/>
    <s v="Production"/>
    <s v="Field Operations"/>
    <d v="1987-09-16T00:00:00"/>
    <n v="38.261111111111113"/>
    <x v="4"/>
    <s v="MA"/>
    <s v="Engineer"/>
    <x v="1"/>
    <n v="59893"/>
    <s v="Other"/>
    <s v="Divorced"/>
    <x v="1"/>
    <n v="5"/>
    <n v="0"/>
  </r>
  <r>
    <n v="2370"/>
    <s v="Salvador"/>
    <s v="Robinson"/>
    <d v="2020-02-21T00:00:00"/>
    <d v="2021-11-29T00:00:00"/>
    <n v="21"/>
    <s v="Attrition"/>
    <s v="Network Engineer"/>
    <s v="Cynthia Nguyen"/>
    <s v="salvador.robinson@bilearner.com"/>
    <s v="TNS"/>
    <s v="Active"/>
    <s v="Contract"/>
    <x v="0"/>
    <x v="1"/>
    <x v="2"/>
    <s v="Most sport property respond."/>
    <s v="Production"/>
    <s v="Field Operations"/>
    <d v="1952-01-31T00:00:00"/>
    <n v="73.888888888888886"/>
    <x v="2"/>
    <s v="MA"/>
    <s v="Locator"/>
    <x v="1"/>
    <n v="84707"/>
    <s v="Other"/>
    <s v="Widowed"/>
    <x v="1"/>
    <n v="5"/>
    <n v="0"/>
  </r>
  <r>
    <n v="2372"/>
    <s v="Junior"/>
    <s v="York"/>
    <d v="2019-08-05T00:00:00"/>
    <d v="2021-12-06T00:00:00"/>
    <n v="28"/>
    <s v="Attrition"/>
    <s v="Data Analyst"/>
    <s v="Lisa Davis"/>
    <s v="junior.york@bilearner.com"/>
    <s v="CCDR"/>
    <s v="Active"/>
    <s v="Full-Time"/>
    <x v="2"/>
    <x v="2"/>
    <x v="0"/>
    <s v="Skin none party discover fact low buy ok."/>
    <s v="Production"/>
    <s v="Field Operations"/>
    <d v="1992-03-10T00:00:00"/>
    <n v="33.777777777777779"/>
    <x v="4"/>
    <s v="MA"/>
    <s v="Driller"/>
    <x v="0"/>
    <n v="61932"/>
    <s v="Hispanic"/>
    <s v="Single"/>
    <x v="1"/>
    <n v="2"/>
    <n v="0"/>
  </r>
  <r>
    <n v="2373"/>
    <s v="Marilyn"/>
    <s v="Wiley"/>
    <d v="2020-11-05T00:00:00"/>
    <d v="2022-06-04T00:00:00"/>
    <n v="18"/>
    <s v="Attrition"/>
    <s v="Data Analyst "/>
    <s v="Erica Allen"/>
    <s v="marilyn.wiley@bilearner.com"/>
    <s v="BPC"/>
    <s v="Active"/>
    <s v="Full-Time"/>
    <x v="2"/>
    <x v="1"/>
    <x v="1"/>
    <s v="Thought official else loss admit threat treat."/>
    <s v="IT/IS"/>
    <s v="Catv"/>
    <d v="1982-10-22T00:00:00"/>
    <n v="43.161111111111111"/>
    <x v="3"/>
    <s v="MA"/>
    <s v="Foreman"/>
    <x v="0"/>
    <n v="62911"/>
    <s v="Other"/>
    <s v="Divorced"/>
    <x v="1"/>
    <n v="2"/>
    <n v="0"/>
  </r>
  <r>
    <n v="2374"/>
    <s v="Selena"/>
    <s v="Hebert"/>
    <d v="2021-06-12T00:00:00"/>
    <d v="2022-02-25T00:00:00"/>
    <n v="8"/>
    <s v="Attrition"/>
    <s v="Data Analyst"/>
    <s v="Michael Lucas"/>
    <s v="selena.hebert@bilearner.com"/>
    <s v="WBL"/>
    <s v="Active"/>
    <s v="Part-Time"/>
    <x v="2"/>
    <x v="2"/>
    <x v="2"/>
    <s v="Industry majority population final. Bit go deal."/>
    <s v="IT/IS"/>
    <s v="Field Operations"/>
    <d v="1962-08-09T00:00:00"/>
    <n v="63.363888888888887"/>
    <x v="1"/>
    <s v="MA"/>
    <s v="Laborer"/>
    <x v="0"/>
    <n v="51977"/>
    <s v="Asian"/>
    <s v="Divorced"/>
    <x v="1"/>
    <n v="2"/>
    <n v="0"/>
  </r>
  <r>
    <n v="2376"/>
    <s v="Erica"/>
    <s v="Sloan"/>
    <d v="2023-04-09T00:00:00"/>
    <d v="2023-06-03T00:00:00"/>
    <n v="1"/>
    <s v="Attrition"/>
    <s v="Production Manager"/>
    <s v="Jamie Simon"/>
    <s v="erica.sloan@bilearner.com"/>
    <s v="CCDR"/>
    <s v="Active"/>
    <s v="Full-Time"/>
    <x v="2"/>
    <x v="0"/>
    <x v="0"/>
    <s v="Move story heavy list image arrive today."/>
    <s v="Production"/>
    <s v="Field Operations"/>
    <d v="1983-10-10T00:00:00"/>
    <n v="42.194444444444443"/>
    <x v="3"/>
    <s v="MA"/>
    <s v="Technician"/>
    <x v="0"/>
    <n v="2573"/>
    <s v="Asian"/>
    <s v="Divorced"/>
    <x v="1"/>
    <n v="4"/>
    <n v="0"/>
  </r>
  <r>
    <n v="2379"/>
    <s v="Carolyn"/>
    <s v="Sosa"/>
    <d v="2019-10-19T00:00:00"/>
    <d v="2020-12-23T00:00:00"/>
    <n v="14"/>
    <s v="Attrition"/>
    <s v="Production Manager"/>
    <s v="Jennifer Krause"/>
    <s v="carolyn.sosa@bilearner.com"/>
    <s v="MSC"/>
    <s v="Voluntarily Terminated"/>
    <s v="Full-Time"/>
    <x v="1"/>
    <x v="2"/>
    <x v="1"/>
    <s v="Only subject throw conference official."/>
    <s v="Production"/>
    <s v="Fielders"/>
    <d v="1991-12-22T00:00:00"/>
    <n v="33.994444444444447"/>
    <x v="4"/>
    <s v="MA"/>
    <s v="Technician"/>
    <x v="0"/>
    <n v="28545"/>
    <s v="Asian"/>
    <s v="Divorced"/>
    <x v="1"/>
    <n v="2"/>
    <n v="0"/>
  </r>
  <r>
    <n v="2380"/>
    <s v="German"/>
    <s v="Higgins"/>
    <d v="2023-07-02T00:00:00"/>
    <d v="2023-07-11T00:00:00"/>
    <n v="0"/>
    <s v="Attrition"/>
    <s v="Production Manager"/>
    <s v="Heidi Martin"/>
    <s v="german.higgins@bilearner.com"/>
    <s v="TNS"/>
    <s v="Active"/>
    <s v="Full-Time"/>
    <x v="2"/>
    <x v="0"/>
    <x v="2"/>
    <s v="Attack result fly Republican."/>
    <s v="Production"/>
    <s v="General - Con"/>
    <d v="1956-12-19T00:00:00"/>
    <n v="69.00277777777778"/>
    <x v="1"/>
    <s v="MA"/>
    <s v="Laborer"/>
    <x v="0"/>
    <n v="87440"/>
    <s v="Other"/>
    <s v="Married"/>
    <x v="1"/>
    <n v="2"/>
    <n v="0"/>
  </r>
  <r>
    <n v="2382"/>
    <s v="Davion"/>
    <s v="Friedman"/>
    <d v="2023-07-17T00:00:00"/>
    <d v="2023-07-28T00:00:00"/>
    <n v="0"/>
    <s v="Attrition"/>
    <s v="Production Manager"/>
    <s v="Mark Wood"/>
    <s v="davion.friedman@bilearner.com"/>
    <s v="WBL"/>
    <s v="Active"/>
    <s v="Part-Time"/>
    <x v="1"/>
    <x v="0"/>
    <x v="0"/>
    <s v="Light free he rest thought."/>
    <s v="Production"/>
    <s v="Catv"/>
    <d v="1943-12-10T00:00:00"/>
    <n v="82.027777777777771"/>
    <x v="0"/>
    <s v="MA"/>
    <s v="Laborer"/>
    <x v="1"/>
    <n v="59652"/>
    <s v="Asian"/>
    <s v="Single"/>
    <x v="1"/>
    <n v="1"/>
    <n v="0"/>
  </r>
  <r>
    <n v="2384"/>
    <s v="Matthias"/>
    <s v="Dunlap"/>
    <d v="2021-10-14T00:00:00"/>
    <d v="2022-10-21T00:00:00"/>
    <n v="12"/>
    <s v="Attrition"/>
    <s v="Production Manager"/>
    <s v="Kimberly Moore"/>
    <s v="matthias.dunlap@bilearner.com"/>
    <s v="PL"/>
    <s v="Terminated for Cause"/>
    <s v="Full-Time"/>
    <x v="2"/>
    <x v="0"/>
    <x v="1"/>
    <s v="East crime wind subject because."/>
    <s v="Production"/>
    <s v="Field Operations"/>
    <d v="1979-09-11T00:00:00"/>
    <n v="46.274999999999999"/>
    <x v="3"/>
    <s v="MA"/>
    <s v="Foreman"/>
    <x v="0"/>
    <n v="47596"/>
    <s v="Hispanic"/>
    <s v="Married"/>
    <x v="1"/>
    <n v="5"/>
    <n v="0"/>
  </r>
  <r>
    <n v="2387"/>
    <s v="Gretchen"/>
    <s v="Richards"/>
    <d v="2022-06-27T00:00:00"/>
    <d v="2023-01-05T00:00:00"/>
    <n v="6"/>
    <s v="Attrition"/>
    <s v="President &amp; CEO"/>
    <s v="Brandi Lambert"/>
    <s v="gretchen.richards@bilearner.com"/>
    <s v="SVG"/>
    <s v="Active"/>
    <s v="Contract"/>
    <x v="1"/>
    <x v="0"/>
    <x v="1"/>
    <s v="Somebody air turn. Dark civil any serious."/>
    <s v="Production"/>
    <s v="Safety"/>
    <d v="1994-05-28T00:00:00"/>
    <n v="31.56111111111111"/>
    <x v="4"/>
    <s v="MA"/>
    <s v="Safety"/>
    <x v="1"/>
    <n v="40201"/>
    <s v="Hispanic"/>
    <s v="Widowed"/>
    <x v="1"/>
    <n v="1"/>
    <n v="0"/>
  </r>
  <r>
    <n v="2389"/>
    <s v="Keshawn"/>
    <s v="Singh"/>
    <d v="2019-11-03T00:00:00"/>
    <d v="2021-06-22T00:00:00"/>
    <n v="19"/>
    <s v="Attrition"/>
    <s v="Data Analyst"/>
    <s v="Michelle Scott"/>
    <s v="keshawn.singh@bilearner.com"/>
    <s v="EW"/>
    <s v="Active"/>
    <s v="Contract"/>
    <x v="1"/>
    <x v="2"/>
    <x v="1"/>
    <s v="Be there wide. Treatment blue learn choice."/>
    <s v="Production"/>
    <s v="General - Eng"/>
    <d v="1976-05-22T00:00:00"/>
    <n v="49.577777777777776"/>
    <x v="3"/>
    <s v="MA"/>
    <s v="Administrative"/>
    <x v="1"/>
    <n v="35338"/>
    <s v="White"/>
    <s v="Widowed"/>
    <x v="1"/>
    <n v="2"/>
    <n v="0"/>
  </r>
  <r>
    <n v="2390"/>
    <s v="Barrett"/>
    <s v="Obrien"/>
    <d v="2020-05-15T00:00:00"/>
    <d v="2021-12-27T00:00:00"/>
    <n v="19"/>
    <s v="Attrition"/>
    <s v="Data Analyst"/>
    <s v="Lawrence Walsh"/>
    <s v="barrett.obrien@bilearner.com"/>
    <s v="MSC"/>
    <s v="Active"/>
    <s v="Part-Time"/>
    <x v="1"/>
    <x v="2"/>
    <x v="0"/>
    <s v="Hair force rate state own lose administration."/>
    <s v="Production"/>
    <s v="Engineers"/>
    <d v="1943-02-13T00:00:00"/>
    <n v="82.852777777777774"/>
    <x v="0"/>
    <s v="MA"/>
    <s v="Coordinator"/>
    <x v="0"/>
    <n v="94090"/>
    <s v="Asian"/>
    <s v="Divorced"/>
    <x v="1"/>
    <n v="1"/>
    <n v="0"/>
  </r>
  <r>
    <n v="2391"/>
    <s v="Gisselle"/>
    <s v="Villanueva"/>
    <d v="2023-04-28T00:00:00"/>
    <d v="2023-05-13T00:00:00"/>
    <n v="0"/>
    <s v="Attrition"/>
    <s v="Data Analyst "/>
    <s v="Cassandra Snyder"/>
    <s v="gisselle.villanueva@bilearner.com"/>
    <s v="TNS"/>
    <s v="Active"/>
    <s v="Part-Time"/>
    <x v="0"/>
    <x v="1"/>
    <x v="1"/>
    <s v="Tough respond possible example."/>
    <s v="IT/IS"/>
    <s v="Splicing"/>
    <d v="1964-02-11T00:00:00"/>
    <n v="61.858333333333334"/>
    <x v="1"/>
    <s v="MA"/>
    <s v="Splicer"/>
    <x v="0"/>
    <n v="44623"/>
    <s v="Asian"/>
    <s v="Widowed"/>
    <x v="1"/>
    <n v="1"/>
    <n v="0"/>
  </r>
  <r>
    <n v="2393"/>
    <s v="Rhett"/>
    <s v="Holmes"/>
    <d v="2018-12-05T00:00:00"/>
    <d v="2021-09-15T00:00:00"/>
    <n v="33"/>
    <s v="Attrition"/>
    <s v="Production Manager"/>
    <s v="Michael Morse"/>
    <s v="rhett.holmes@bilearner.com"/>
    <s v="NEL"/>
    <s v="Active"/>
    <s v="Full-Time"/>
    <x v="1"/>
    <x v="2"/>
    <x v="0"/>
    <s v="Line believe write might anything yet."/>
    <s v="Production"/>
    <s v="Engineers"/>
    <d v="1993-09-04T00:00:00"/>
    <n v="32.294444444444444"/>
    <x v="4"/>
    <s v="MA"/>
    <s v="Engineer"/>
    <x v="0"/>
    <n v="79531"/>
    <s v="Other"/>
    <s v="Widowed"/>
    <x v="1"/>
    <n v="5"/>
    <n v="0"/>
  </r>
  <r>
    <n v="2394"/>
    <s v="Harold"/>
    <s v="David"/>
    <d v="2022-04-25T00:00:00"/>
    <d v="2023-06-23T00:00:00"/>
    <n v="13"/>
    <s v="Attrition"/>
    <s v="Production Manager"/>
    <s v="Patty Boyd"/>
    <s v="harold.david@bilearner.com"/>
    <s v="PL"/>
    <s v="Active"/>
    <s v="Full-Time"/>
    <x v="1"/>
    <x v="1"/>
    <x v="0"/>
    <s v="Else condition director woman unit."/>
    <s v="Production"/>
    <s v="Field Operations"/>
    <d v="1980-09-17T00:00:00"/>
    <n v="45.258333333333333"/>
    <x v="3"/>
    <s v="MA"/>
    <s v="Laborer"/>
    <x v="1"/>
    <n v="57850"/>
    <s v="White"/>
    <s v="Single"/>
    <x v="1"/>
    <n v="2"/>
    <n v="0"/>
  </r>
  <r>
    <n v="2396"/>
    <s v="Reginald"/>
    <s v="Klein"/>
    <d v="2022-06-30T00:00:00"/>
    <d v="2022-07-13T00:00:00"/>
    <n v="0"/>
    <s v="Attrition"/>
    <s v="Production Manager"/>
    <s v="Gerald Carpenter"/>
    <s v="reginald.klein@bilearner.com"/>
    <s v="SVG"/>
    <s v="Voluntarily Terminated"/>
    <s v="Contract"/>
    <x v="1"/>
    <x v="2"/>
    <x v="1"/>
    <s v="Above difference event coach."/>
    <s v="Production"/>
    <s v="General - Eng"/>
    <d v="1960-07-18T00:00:00"/>
    <n v="65.422222222222217"/>
    <x v="1"/>
    <s v="MA"/>
    <s v="Engineer"/>
    <x v="0"/>
    <n v="11959"/>
    <s v="Other"/>
    <s v="Single"/>
    <x v="1"/>
    <n v="1"/>
    <n v="0"/>
  </r>
  <r>
    <n v="2397"/>
    <s v="Marcos"/>
    <s v="Sloan"/>
    <d v="2018-09-19T00:00:00"/>
    <d v="2019-04-29T00:00:00"/>
    <n v="7"/>
    <s v="Attrition"/>
    <s v="Production Manager"/>
    <s v="Barry Powell"/>
    <s v="marcos.sloan@bilearner.com"/>
    <s v="TNS"/>
    <s v="Active"/>
    <s v="Part-Time"/>
    <x v="0"/>
    <x v="1"/>
    <x v="2"/>
    <s v="Husband should TV sport message friend history."/>
    <s v="Production"/>
    <s v="Field Operations"/>
    <d v="1990-08-22T00:00:00"/>
    <n v="35.327777777777776"/>
    <x v="4"/>
    <s v="MA"/>
    <s v="Laborer"/>
    <x v="0"/>
    <n v="90692"/>
    <s v="Other"/>
    <s v="Widowed"/>
    <x v="1"/>
    <n v="2"/>
    <n v="0"/>
  </r>
  <r>
    <n v="2398"/>
    <s v="Davion"/>
    <s v="Hahn"/>
    <d v="2019-07-08T00:00:00"/>
    <d v="2022-08-16T00:00:00"/>
    <n v="37"/>
    <s v="Attrition"/>
    <s v="Production Manager"/>
    <s v="Angela Bailey"/>
    <s v="davion.hahn@bilearner.com"/>
    <s v="WBL"/>
    <s v="Active"/>
    <s v="Contract"/>
    <x v="1"/>
    <x v="0"/>
    <x v="1"/>
    <s v="Laugh step east degree. Visit get late along."/>
    <s v="Production"/>
    <s v="General - Con"/>
    <d v="1959-06-11T00:00:00"/>
    <n v="66.525000000000006"/>
    <x v="1"/>
    <s v="MA"/>
    <s v="Foreman"/>
    <x v="0"/>
    <n v="75907"/>
    <s v="White"/>
    <s v="Widowed"/>
    <x v="1"/>
    <n v="5"/>
    <n v="0"/>
  </r>
  <r>
    <n v="2399"/>
    <s v="Brice"/>
    <s v="Phillips"/>
    <d v="2023-05-25T00:00:00"/>
    <d v="2023-07-31T00:00:00"/>
    <n v="2"/>
    <s v="Attrition"/>
    <s v="Production Manager"/>
    <s v="Brian Peters"/>
    <s v="brice.phillips@bilearner.com"/>
    <s v="PYZ"/>
    <s v="Active"/>
    <s v="Full-Time"/>
    <x v="0"/>
    <x v="2"/>
    <x v="2"/>
    <s v="Else big job administration."/>
    <s v="Production"/>
    <s v="Wireline Construction"/>
    <d v="1958-06-13T00:00:00"/>
    <n v="67.519444444444446"/>
    <x v="1"/>
    <s v="MA"/>
    <s v="Driver"/>
    <x v="1"/>
    <n v="2777"/>
    <s v="White"/>
    <s v="Married"/>
    <x v="1"/>
    <n v="4"/>
    <n v="0"/>
  </r>
  <r>
    <n v="2401"/>
    <s v="Darien"/>
    <s v="Young"/>
    <d v="2022-11-09T00:00:00"/>
    <d v="2023-01-10T00:00:00"/>
    <n v="2"/>
    <s v="Attrition"/>
    <s v="Production Manager"/>
    <s v="Christopher Reid"/>
    <s v="darien.young@bilearner.com"/>
    <s v="NEL"/>
    <s v="Terminated for Cause"/>
    <s v="Full-Time"/>
    <x v="1"/>
    <x v="2"/>
    <x v="1"/>
    <s v="Sit energy consider voice director."/>
    <s v="Production"/>
    <s v="Field Operations"/>
    <d v="1945-09-23T00:00:00"/>
    <n v="80.24166666666666"/>
    <x v="0"/>
    <s v="MA"/>
    <s v="Technician"/>
    <x v="0"/>
    <n v="96954"/>
    <s v="Asian"/>
    <s v="Divorced"/>
    <x v="1"/>
    <n v="5"/>
    <n v="0"/>
  </r>
  <r>
    <n v="2402"/>
    <s v="Hayley"/>
    <s v="Chung"/>
    <d v="2022-04-14T00:00:00"/>
    <d v="2022-09-22T00:00:00"/>
    <n v="5"/>
    <s v="Attrition"/>
    <s v="Production Manager"/>
    <s v="Dawn Smith"/>
    <s v="hayley.chung@bilearner.com"/>
    <s v="PL"/>
    <s v="Terminated for Cause"/>
    <s v="Full-Time"/>
    <x v="1"/>
    <x v="1"/>
    <x v="1"/>
    <s v="Rather event ground scientist change."/>
    <s v="Production"/>
    <s v="Shop (Fleet)"/>
    <d v="1985-09-19T00:00:00"/>
    <n v="40.25277777777778"/>
    <x v="3"/>
    <s v="MA"/>
    <s v="Supervisor"/>
    <x v="0"/>
    <n v="36118"/>
    <s v="Black"/>
    <s v="Widowed"/>
    <x v="1"/>
    <n v="2"/>
    <n v="0"/>
  </r>
  <r>
    <n v="2403"/>
    <s v="Ellis"/>
    <s v="Maldonado"/>
    <d v="2020-08-06T00:00:00"/>
    <d v="2022-07-29T00:00:00"/>
    <n v="23"/>
    <s v="Attrition"/>
    <s v="Production Manager"/>
    <s v="Michael Hayes"/>
    <s v="ellis.maldonado@bilearner.com"/>
    <s v="BPC"/>
    <s v="Active"/>
    <s v="Full-Time"/>
    <x v="1"/>
    <x v="0"/>
    <x v="2"/>
    <s v="Each himself anything you."/>
    <s v="Production"/>
    <s v="Finance &amp; Accounting"/>
    <d v="1958-03-22T00:00:00"/>
    <n v="67.74444444444444"/>
    <x v="1"/>
    <s v="MA"/>
    <s v="Administrative"/>
    <x v="0"/>
    <n v="48453"/>
    <s v="Hispanic"/>
    <s v="Married"/>
    <x v="1"/>
    <n v="4"/>
    <n v="0"/>
  </r>
  <r>
    <n v="2404"/>
    <s v="Alena"/>
    <s v="Ibarra"/>
    <d v="2019-06-26T00:00:00"/>
    <d v="2020-01-27T00:00:00"/>
    <n v="7"/>
    <s v="Attrition"/>
    <s v="Production Manager"/>
    <s v="Brandy Coleman"/>
    <s v="alena.ibarra@bilearner.com"/>
    <s v="CCDR"/>
    <s v="Active"/>
    <s v="Contract"/>
    <x v="1"/>
    <x v="0"/>
    <x v="3"/>
    <s v="Into go between. Before number education fast."/>
    <s v="Production"/>
    <s v="General - Con"/>
    <d v="1949-05-19T00:00:00"/>
    <n v="76.586111111111109"/>
    <x v="2"/>
    <s v="MA"/>
    <s v="Manager"/>
    <x v="0"/>
    <n v="25247"/>
    <s v="White"/>
    <s v="Divorced"/>
    <x v="1"/>
    <n v="2"/>
    <n v="0"/>
  </r>
  <r>
    <n v="2405"/>
    <s v="Emily"/>
    <s v="Davidson"/>
    <d v="2020-09-13T00:00:00"/>
    <d v="2022-03-15T00:00:00"/>
    <n v="18"/>
    <s v="Attrition"/>
    <s v="President &amp; CEO"/>
    <s v="Jackie Walsh"/>
    <s v="emily.davidson@bilearner.com"/>
    <s v="SVG"/>
    <s v="Voluntarily Terminated"/>
    <s v="Full-Time"/>
    <x v="0"/>
    <x v="2"/>
    <x v="0"/>
    <s v="Your never oil finally public major shake they."/>
    <s v="Production"/>
    <s v="Field Operations"/>
    <d v="1950-04-06T00:00:00"/>
    <n v="75.705555555555549"/>
    <x v="2"/>
    <s v="MA"/>
    <s v="Lineman"/>
    <x v="1"/>
    <n v="3445"/>
    <s v="White"/>
    <s v="Divorced"/>
    <x v="1"/>
    <n v="4"/>
    <n v="0"/>
  </r>
  <r>
    <n v="2407"/>
    <s v="Lamont"/>
    <s v="Prince"/>
    <d v="2019-10-06T00:00:00"/>
    <d v="2023-04-14T00:00:00"/>
    <n v="42"/>
    <s v="Attrition"/>
    <s v="Data Analyst"/>
    <s v="Gary Gray"/>
    <s v="lamont.prince@bilearner.com"/>
    <s v="EW"/>
    <s v="Active"/>
    <s v="Full-Time"/>
    <x v="1"/>
    <x v="0"/>
    <x v="0"/>
    <s v="Throughout thank respond direction."/>
    <s v="Production"/>
    <s v="Finance &amp; Accounting"/>
    <d v="1953-04-17T00:00:00"/>
    <n v="72.674999999999997"/>
    <x v="2"/>
    <s v="MA"/>
    <s v="Clerk"/>
    <x v="1"/>
    <n v="47723"/>
    <s v="Other"/>
    <s v="Widowed"/>
    <x v="1"/>
    <n v="4"/>
    <n v="0"/>
  </r>
  <r>
    <n v="2412"/>
    <s v="Frankie"/>
    <s v="Yang"/>
    <d v="2022-01-30T00:00:00"/>
    <d v="2023-03-22T00:00:00"/>
    <n v="13"/>
    <s v="Attrition"/>
    <s v="Production Manager"/>
    <s v="James Spears"/>
    <s v="frankie.yang@bilearner.com"/>
    <s v="PL"/>
    <s v="Active"/>
    <s v="Full-Time"/>
    <x v="0"/>
    <x v="2"/>
    <x v="3"/>
    <s v="Current voice question house."/>
    <s v="Production"/>
    <s v="Engineers"/>
    <d v="1994-10-13T00:00:00"/>
    <n v="31.18611111111111"/>
    <x v="4"/>
    <s v="MA"/>
    <s v="Engineer"/>
    <x v="1"/>
    <n v="63971"/>
    <s v="White"/>
    <s v="Widowed"/>
    <x v="1"/>
    <n v="2"/>
    <n v="0"/>
  </r>
  <r>
    <n v="2413"/>
    <s v="Alexus"/>
    <s v="Greer"/>
    <d v="2022-07-27T00:00:00"/>
    <d v="2022-10-09T00:00:00"/>
    <n v="2"/>
    <s v="Attrition"/>
    <s v="Production Manager"/>
    <s v="Clayton Phillips"/>
    <s v="alexus.greer@bilearner.com"/>
    <s v="PYZ"/>
    <s v="Active"/>
    <s v="Full-Time"/>
    <x v="0"/>
    <x v="0"/>
    <x v="1"/>
    <s v="Tree choose manager ask prove three."/>
    <s v="Production"/>
    <s v="General - Con"/>
    <d v="1942-04-10T00:00:00"/>
    <n v="83.694444444444443"/>
    <x v="0"/>
    <s v="MA"/>
    <s v="Driver"/>
    <x v="0"/>
    <n v="18899"/>
    <s v="White"/>
    <s v="Single"/>
    <x v="1"/>
    <n v="4"/>
    <n v="0"/>
  </r>
  <r>
    <n v="2415"/>
    <s v="Raelynn"/>
    <s v="Lara"/>
    <d v="2021-02-08T00:00:00"/>
    <d v="2022-08-23T00:00:00"/>
    <n v="18"/>
    <s v="Attrition"/>
    <s v="Production Manager"/>
    <s v="Steven Drake"/>
    <s v="raelynn.lara@bilearner.com"/>
    <s v="TNS"/>
    <s v="Active"/>
    <s v="Full-Time"/>
    <x v="0"/>
    <x v="1"/>
    <x v="0"/>
    <s v="Strategy kind particular unit need."/>
    <s v="Production"/>
    <s v="Field Operations"/>
    <d v="1952-09-10T00:00:00"/>
    <n v="73.277777777777771"/>
    <x v="2"/>
    <s v="MA"/>
    <s v="Technician"/>
    <x v="0"/>
    <n v="25010"/>
    <s v="White"/>
    <s v="Married"/>
    <x v="1"/>
    <n v="4"/>
    <n v="0"/>
  </r>
  <r>
    <n v="2417"/>
    <s v="Hayley"/>
    <s v="Webb"/>
    <d v="2021-02-27T00:00:00"/>
    <d v="2023-07-30T00:00:00"/>
    <n v="29"/>
    <s v="Attrition"/>
    <s v="Production Manager"/>
    <s v="Anna Love"/>
    <s v="hayley.webb@bilearner.com"/>
    <s v="BPC"/>
    <s v="Active"/>
    <s v="Contract"/>
    <x v="1"/>
    <x v="1"/>
    <x v="2"/>
    <s v="Me local somebody method away choose hit truth."/>
    <s v="Production"/>
    <s v="Engineers"/>
    <d v="1986-11-10T00:00:00"/>
    <n v="39.111111111111114"/>
    <x v="4"/>
    <s v="MA"/>
    <s v="Program Manager"/>
    <x v="1"/>
    <n v="37752"/>
    <s v="White"/>
    <s v="Single"/>
    <x v="1"/>
    <n v="4"/>
    <n v="0"/>
  </r>
  <r>
    <n v="2418"/>
    <s v="Teagan"/>
    <s v="Rodriguez"/>
    <d v="2022-01-26T00:00:00"/>
    <d v="2023-05-04T00:00:00"/>
    <n v="15"/>
    <s v="Attrition"/>
    <s v="Production Manager"/>
    <s v="Sean Garcia"/>
    <s v="teagan.rodriguez@bilearner.com"/>
    <s v="CCDR"/>
    <s v="Terminated for Cause"/>
    <s v="Contract"/>
    <x v="0"/>
    <x v="0"/>
    <x v="0"/>
    <s v="Speak high idea reach both. Many policy rock six."/>
    <s v="Production"/>
    <s v="Project Management - Con"/>
    <d v="1942-06-20T00:00:00"/>
    <n v="83.5"/>
    <x v="0"/>
    <s v="MA"/>
    <s v="Manager"/>
    <x v="1"/>
    <n v="16793"/>
    <s v="Black"/>
    <s v="Married"/>
    <x v="1"/>
    <n v="1"/>
    <n v="0"/>
  </r>
  <r>
    <n v="2422"/>
    <s v="Rigoberto"/>
    <s v="Gibson"/>
    <d v="2021-12-21T00:00:00"/>
    <d v="2022-04-07T00:00:00"/>
    <n v="3"/>
    <s v="Attrition"/>
    <s v="Production Manager"/>
    <s v="Joseph Parker"/>
    <s v="rigoberto.gibson@bilearner.com"/>
    <s v="PL"/>
    <s v="Voluntarily Terminated"/>
    <s v="Part-Time"/>
    <x v="2"/>
    <x v="0"/>
    <x v="0"/>
    <s v="Last conference eat store citizen."/>
    <s v="Production"/>
    <s v="General - Con"/>
    <d v="1949-03-16T00:00:00"/>
    <n v="76.761111111111106"/>
    <x v="2"/>
    <s v="MA"/>
    <s v="Laborer"/>
    <x v="1"/>
    <n v="86374"/>
    <s v="Hispanic"/>
    <s v="Widowed"/>
    <x v="1"/>
    <n v="2"/>
    <n v="0"/>
  </r>
  <r>
    <n v="2424"/>
    <s v="Jonathon"/>
    <s v="Montes"/>
    <d v="2019-02-26T00:00:00"/>
    <d v="2021-03-24T00:00:00"/>
    <n v="24"/>
    <s v="Attrition"/>
    <s v="Network Engineer"/>
    <s v="Joseph Krause"/>
    <s v="jonathon.montes@bilearner.com"/>
    <s v="SVG"/>
    <s v="Active"/>
    <s v="Full-Time"/>
    <x v="1"/>
    <x v="1"/>
    <x v="1"/>
    <s v="Author sure care fish."/>
    <s v="Executive Office"/>
    <s v="Engineers"/>
    <d v="1974-08-18T00:00:00"/>
    <n v="51.338888888888889"/>
    <x v="5"/>
    <s v="MA"/>
    <s v="Technician"/>
    <x v="1"/>
    <n v="47083"/>
    <s v="Hispanic"/>
    <s v="Divorced"/>
    <x v="1"/>
    <n v="2"/>
    <n v="0"/>
  </r>
  <r>
    <n v="2425"/>
    <s v="Alexzander"/>
    <s v="Guzman"/>
    <d v="2022-06-19T00:00:00"/>
    <d v="2023-05-20T00:00:00"/>
    <n v="11"/>
    <s v="Attrition"/>
    <s v="Director of Operations"/>
    <s v="David Patel"/>
    <s v="alexzander.guzman@bilearner.com"/>
    <s v="MSC"/>
    <s v="Active"/>
    <s v="Contract"/>
    <x v="1"/>
    <x v="1"/>
    <x v="1"/>
    <s v="And even room after establish. Me single stage."/>
    <s v="Production"/>
    <s v="Wireline Construction"/>
    <d v="1982-06-15T00:00:00"/>
    <n v="43.513888888888886"/>
    <x v="3"/>
    <s v="MA"/>
    <s v="Driver"/>
    <x v="1"/>
    <n v="61895"/>
    <s v="Asian"/>
    <s v="Divorced"/>
    <x v="1"/>
    <n v="2"/>
    <n v="0"/>
  </r>
  <r>
    <n v="2426"/>
    <s v="Gunnar"/>
    <s v="Gray"/>
    <d v="2020-07-20T00:00:00"/>
    <d v="2023-07-10T00:00:00"/>
    <n v="35"/>
    <s v="Attrition"/>
    <s v="Data Analyst"/>
    <s v="Johnny Hall"/>
    <s v="gunnar.gray@bilearner.com"/>
    <s v="EW"/>
    <s v="Active"/>
    <s v="Full-Time"/>
    <x v="1"/>
    <x v="2"/>
    <x v="2"/>
    <s v="Scientist open would defense receive old."/>
    <s v="Production"/>
    <s v="General - Con"/>
    <d v="1959-03-03T00:00:00"/>
    <n v="66.797222222222217"/>
    <x v="1"/>
    <s v="MA"/>
    <s v="Foreman"/>
    <x v="0"/>
    <n v="43373"/>
    <s v="White"/>
    <s v="Widowed"/>
    <x v="1"/>
    <n v="2"/>
    <n v="0"/>
  </r>
  <r>
    <n v="2427"/>
    <s v="Emilee"/>
    <s v="Thompson"/>
    <d v="2020-01-17T00:00:00"/>
    <d v="2020-04-20T00:00:00"/>
    <n v="3"/>
    <s v="Attrition"/>
    <s v="Data Analyst"/>
    <s v="Mary Contreras"/>
    <s v="emilee.thompson@bilearner.com"/>
    <s v="CCDR"/>
    <s v="Active"/>
    <s v="Part-Time"/>
    <x v="1"/>
    <x v="1"/>
    <x v="3"/>
    <s v="Next explain account stay."/>
    <s v="IT/IS"/>
    <s v="Field Operations"/>
    <d v="1956-11-22T00:00:00"/>
    <n v="69.077777777777783"/>
    <x v="1"/>
    <s v="MA"/>
    <s v="Top Hand"/>
    <x v="0"/>
    <n v="87868"/>
    <s v="Asian"/>
    <s v="Divorced"/>
    <x v="1"/>
    <n v="5"/>
    <n v="0"/>
  </r>
  <r>
    <n v="2428"/>
    <s v="Emmett"/>
    <s v="Chandler"/>
    <d v="2021-06-04T00:00:00"/>
    <d v="2022-02-11T00:00:00"/>
    <n v="8"/>
    <s v="Attrition"/>
    <s v="Data Analyst "/>
    <s v="Pamela Shelton"/>
    <s v="emmett.chandler@bilearner.com"/>
    <s v="BPC"/>
    <s v="Active"/>
    <s v="Part-Time"/>
    <x v="0"/>
    <x v="0"/>
    <x v="3"/>
    <s v="Price apply father morning population."/>
    <s v="IT/IS"/>
    <s v="Yard (Material Handling)"/>
    <d v="1963-01-22T00:00:00"/>
    <n v="62.911111111111111"/>
    <x v="1"/>
    <s v="MA"/>
    <s v="Shop"/>
    <x v="0"/>
    <n v="7404"/>
    <s v="White"/>
    <s v="Divorced"/>
    <x v="1"/>
    <n v="4"/>
    <n v="0"/>
  </r>
  <r>
    <n v="2429"/>
    <s v="Vincent"/>
    <s v="Ramsey"/>
    <d v="2019-04-19T00:00:00"/>
    <d v="2020-07-02T00:00:00"/>
    <n v="14"/>
    <s v="Attrition"/>
    <s v="Production Manager"/>
    <s v="Kristy Taylor"/>
    <s v="vincent.ramsey@bilearner.com"/>
    <s v="BPC"/>
    <s v="Active"/>
    <s v="Part-Time"/>
    <x v="1"/>
    <x v="0"/>
    <x v="0"/>
    <s v="Condition control raise."/>
    <s v="Production"/>
    <s v="Field Operations"/>
    <d v="1999-05-01T00:00:00"/>
    <n v="26.636111111111113"/>
    <x v="6"/>
    <s v="MA"/>
    <s v="Laborer"/>
    <x v="1"/>
    <n v="68494"/>
    <s v="Black"/>
    <s v="Widowed"/>
    <x v="1"/>
    <n v="4"/>
    <n v="0"/>
  </r>
  <r>
    <n v="2430"/>
    <s v="Dallas"/>
    <s v="Ross"/>
    <d v="2018-11-17T00:00:00"/>
    <d v="2020-12-20T00:00:00"/>
    <n v="25"/>
    <s v="Attrition"/>
    <s v="Production Manager"/>
    <s v="Gregory Myers"/>
    <s v="dallas.ross@bilearner.com"/>
    <s v="CCDR"/>
    <s v="Active"/>
    <s v="Full-Time"/>
    <x v="0"/>
    <x v="2"/>
    <x v="3"/>
    <s v="Production major type value live movie."/>
    <s v="Production"/>
    <s v="General - Con"/>
    <d v="1948-04-25T00:00:00"/>
    <n v="77.652777777777771"/>
    <x v="2"/>
    <s v="MA"/>
    <s v="Technician"/>
    <x v="1"/>
    <n v="69480"/>
    <s v="White"/>
    <s v="Single"/>
    <x v="1"/>
    <n v="2"/>
    <n v="0"/>
  </r>
  <r>
    <n v="2431"/>
    <s v="Elvis"/>
    <s v="Kaufman"/>
    <d v="2022-08-18T00:00:00"/>
    <d v="2023-06-20T00:00:00"/>
    <n v="10"/>
    <s v="Attrition"/>
    <s v="Production Manager"/>
    <s v="Gregg Thomas"/>
    <s v="elvis.kaufman@bilearner.com"/>
    <s v="SVG"/>
    <s v="Active"/>
    <s v="Contract"/>
    <x v="2"/>
    <x v="1"/>
    <x v="1"/>
    <s v="At ago debate special can economy."/>
    <s v="Production"/>
    <s v="General - Con"/>
    <d v="1942-03-12T00:00:00"/>
    <n v="83.772222222222226"/>
    <x v="0"/>
    <s v="MA"/>
    <s v="Laborer"/>
    <x v="0"/>
    <n v="16520"/>
    <s v="Asian"/>
    <s v="Widowed"/>
    <x v="1"/>
    <n v="4"/>
    <n v="0"/>
  </r>
  <r>
    <n v="2432"/>
    <s v="Rayna"/>
    <s v="Gates"/>
    <d v="2023-02-10T00:00:00"/>
    <d v="2023-04-24T00:00:00"/>
    <n v="2"/>
    <s v="Attrition"/>
    <s v="Production Manager"/>
    <s v="William Castillo"/>
    <s v="rayna.gates@bilearner.com"/>
    <s v="EW"/>
    <s v="Voluntarily Terminated"/>
    <s v="Contract"/>
    <x v="1"/>
    <x v="1"/>
    <x v="2"/>
    <s v="Leader specific wife appear art they."/>
    <s v="Production"/>
    <s v="Yard (Material Handling)"/>
    <d v="1963-04-18T00:00:00"/>
    <n v="62.672222222222224"/>
    <x v="1"/>
    <s v="MA"/>
    <s v="Shop"/>
    <x v="0"/>
    <n v="44133"/>
    <s v="Asian"/>
    <s v="Married"/>
    <x v="1"/>
    <n v="2"/>
    <n v="0"/>
  </r>
  <r>
    <n v="2433"/>
    <s v="Darryl"/>
    <s v="Wiley"/>
    <d v="2020-04-22T00:00:00"/>
    <d v="2022-08-03T00:00:00"/>
    <n v="27"/>
    <s v="Attrition"/>
    <s v="Production Manager"/>
    <s v="Edwin Freeman"/>
    <s v="darryl.wiley@bilearner.com"/>
    <s v="MSC"/>
    <s v="Active"/>
    <s v="Contract"/>
    <x v="1"/>
    <x v="0"/>
    <x v="2"/>
    <s v="Game play arm argue blood try here."/>
    <s v="Production"/>
    <s v="Engineers"/>
    <d v="1976-08-30T00:00:00"/>
    <n v="49.305555555555557"/>
    <x v="3"/>
    <s v="MA"/>
    <s v="Project Manager"/>
    <x v="1"/>
    <n v="28492"/>
    <s v="White"/>
    <s v="Widowed"/>
    <x v="1"/>
    <n v="1"/>
    <n v="0"/>
  </r>
  <r>
    <n v="2434"/>
    <s v="Liam"/>
    <s v="Blevins"/>
    <d v="2023-01-14T00:00:00"/>
    <d v="2023-05-07T00:00:00"/>
    <n v="3"/>
    <s v="Attrition"/>
    <s v="Production Manager"/>
    <s v="Melissa Rice"/>
    <s v="liam.blevins@bilearner.com"/>
    <s v="TNS"/>
    <s v="Active"/>
    <s v="Part-Time"/>
    <x v="2"/>
    <x v="1"/>
    <x v="0"/>
    <s v="Dog dark piece where ask low away."/>
    <s v="Production"/>
    <s v="General - Con"/>
    <d v="1991-09-22T00:00:00"/>
    <n v="34.244444444444447"/>
    <x v="4"/>
    <s v="MA"/>
    <s v="Foreman"/>
    <x v="1"/>
    <n v="34702"/>
    <s v="Asian"/>
    <s v="Single"/>
    <x v="1"/>
    <n v="5"/>
    <n v="0"/>
  </r>
  <r>
    <n v="2435"/>
    <s v="Easton"/>
    <s v="Zavala"/>
    <d v="2023-03-13T00:00:00"/>
    <d v="2023-03-21T00:00:00"/>
    <n v="0"/>
    <s v="Attrition"/>
    <s v="Production Manager"/>
    <s v="Gina Dillon"/>
    <s v="easton.zavala@bilearner.com"/>
    <s v="PYZ"/>
    <s v="Terminated for Cause"/>
    <s v="Full-Time"/>
    <x v="1"/>
    <x v="2"/>
    <x v="0"/>
    <s v="Unit begin commercial wish financial care."/>
    <s v="Production"/>
    <s v="Engineers"/>
    <d v="1982-06-05T00:00:00"/>
    <n v="43.541666666666664"/>
    <x v="3"/>
    <s v="MA"/>
    <s v="Planner"/>
    <x v="1"/>
    <n v="97893"/>
    <s v="Other"/>
    <s v="Widowed"/>
    <x v="1"/>
    <n v="2"/>
    <n v="0"/>
  </r>
  <r>
    <n v="2436"/>
    <s v="Susan"/>
    <s v="Wiggins"/>
    <d v="2022-12-30T00:00:00"/>
    <d v="2023-04-16T00:00:00"/>
    <n v="3"/>
    <s v="Attrition"/>
    <s v="Production Manager"/>
    <s v="Anna Garcia"/>
    <s v="susan.wiggins@bilearner.com"/>
    <s v="WBL"/>
    <s v="Terminated for Cause"/>
    <s v="Full-Time"/>
    <x v="0"/>
    <x v="2"/>
    <x v="3"/>
    <s v="Result so show improve. Leg message cup else."/>
    <s v="Production"/>
    <s v="Field Operations"/>
    <d v="1958-04-23T00:00:00"/>
    <n v="67.658333333333331"/>
    <x v="1"/>
    <s v="MA"/>
    <s v="Driller"/>
    <x v="1"/>
    <n v="94765"/>
    <s v="Asian"/>
    <s v="Widowed"/>
    <x v="1"/>
    <n v="4"/>
    <n v="0"/>
  </r>
  <r>
    <n v="2437"/>
    <s v="Alison"/>
    <s v="Evans"/>
    <d v="2020-06-04T00:00:00"/>
    <d v="2022-10-30T00:00:00"/>
    <n v="28"/>
    <s v="Attrition"/>
    <s v="Production Manager"/>
    <s v="Christopher Mccann"/>
    <s v="alison.evans@bilearner.com"/>
    <s v="NEL"/>
    <s v="Terminated for Cause"/>
    <s v="Full-Time"/>
    <x v="2"/>
    <x v="1"/>
    <x v="3"/>
    <s v="Nation you bad daughter only huge them."/>
    <s v="Production"/>
    <s v="Shop (Fleet)"/>
    <d v="1977-05-30T00:00:00"/>
    <n v="48.555555555555557"/>
    <x v="3"/>
    <s v="MA"/>
    <s v="Mechanic"/>
    <x v="0"/>
    <n v="83290"/>
    <s v="Other"/>
    <s v="Single"/>
    <x v="1"/>
    <n v="2"/>
    <n v="0"/>
  </r>
  <r>
    <n v="2442"/>
    <s v="Larissa"/>
    <s v="Garza"/>
    <d v="2023-01-31T00:00:00"/>
    <d v="2023-06-22T00:00:00"/>
    <n v="4"/>
    <s v="Attrition"/>
    <s v="Director of Operations"/>
    <s v="Sandra Manning"/>
    <s v="larissa.garza@bilearner.com"/>
    <s v="SVG"/>
    <s v="Active"/>
    <s v="Contract"/>
    <x v="1"/>
    <x v="1"/>
    <x v="1"/>
    <s v="Would assume boy show newspaper."/>
    <s v="Production"/>
    <s v="Executive"/>
    <d v="1973-04-16T00:00:00"/>
    <n v="52.677777777777777"/>
    <x v="5"/>
    <s v="MA"/>
    <s v="Vp"/>
    <x v="0"/>
    <n v="53145"/>
    <s v="Black"/>
    <s v="Divorced"/>
    <x v="1"/>
    <n v="1"/>
    <n v="0"/>
  </r>
  <r>
    <n v="2446"/>
    <s v="Devan"/>
    <s v="Hall"/>
    <d v="2021-12-06T00:00:00"/>
    <d v="2023-01-11T00:00:00"/>
    <n v="13"/>
    <s v="Attrition"/>
    <s v="Production Manager"/>
    <s v="Wendy James"/>
    <s v="devan.hall@bilearner.com"/>
    <s v="NEL"/>
    <s v="Active"/>
    <s v="Contract"/>
    <x v="1"/>
    <x v="1"/>
    <x v="0"/>
    <s v="Every year particular mouth."/>
    <s v="Production"/>
    <s v="Executive"/>
    <d v="1948-10-20T00:00:00"/>
    <n v="77.166666666666671"/>
    <x v="2"/>
    <s v="MA"/>
    <s v="Manager"/>
    <x v="1"/>
    <n v="59946"/>
    <s v="Black"/>
    <s v="Divorced"/>
    <x v="1"/>
    <n v="5"/>
    <n v="0"/>
  </r>
  <r>
    <n v="2447"/>
    <s v="Jensen"/>
    <s v="Mccullough"/>
    <d v="2020-02-02T00:00:00"/>
    <d v="2022-03-06T00:00:00"/>
    <n v="25"/>
    <s v="Attrition"/>
    <s v="Production Manager"/>
    <s v="Eric Miller"/>
    <s v="jensen.mccullough@bilearner.com"/>
    <s v="PL"/>
    <s v="Active"/>
    <s v="Full-Time"/>
    <x v="2"/>
    <x v="1"/>
    <x v="3"/>
    <s v="Interest again main describe end charge."/>
    <s v="Production"/>
    <s v="Engineers"/>
    <d v="1992-04-13T00:00:00"/>
    <n v="33.68611111111111"/>
    <x v="4"/>
    <s v="MA"/>
    <s v="Administrative"/>
    <x v="0"/>
    <n v="7019"/>
    <s v="White"/>
    <s v="Widowed"/>
    <x v="1"/>
    <n v="4"/>
    <n v="0"/>
  </r>
  <r>
    <n v="2448"/>
    <s v="Kristin"/>
    <s v="Hickman"/>
    <d v="2020-10-23T00:00:00"/>
    <d v="2021-03-14T00:00:00"/>
    <n v="4"/>
    <s v="Attrition"/>
    <s v="Production Manager"/>
    <s v="Doris Boyd"/>
    <s v="kristin.hickman@bilearner.com"/>
    <s v="PYZ"/>
    <s v="Voluntarily Terminated"/>
    <s v="Full-Time"/>
    <x v="1"/>
    <x v="2"/>
    <x v="3"/>
    <s v="Hard thousand fund follow take want full."/>
    <s v="Production"/>
    <s v="General - Eng"/>
    <d v="1989-01-17T00:00:00"/>
    <n v="36.924999999999997"/>
    <x v="4"/>
    <s v="MA"/>
    <s v="Specialist"/>
    <x v="0"/>
    <n v="43686"/>
    <s v="Asian"/>
    <s v="Single"/>
    <x v="1"/>
    <n v="4"/>
    <n v="0"/>
  </r>
  <r>
    <n v="2449"/>
    <s v="Chana"/>
    <s v="Fox"/>
    <d v="2020-04-29T00:00:00"/>
    <d v="2021-07-10T00:00:00"/>
    <n v="14"/>
    <s v="Attrition"/>
    <s v="Production Manager"/>
    <s v="Desiree Blair"/>
    <s v="chana.fox@bilearner.com"/>
    <s v="SVG"/>
    <s v="Voluntarily Terminated"/>
    <s v="Part-Time"/>
    <x v="0"/>
    <x v="0"/>
    <x v="2"/>
    <s v="Authority be bank."/>
    <s v="Production"/>
    <s v="Aerial"/>
    <d v="1986-02-10T00:00:00"/>
    <n v="39.861111111111114"/>
    <x v="4"/>
    <s v="MA"/>
    <s v="Lineman"/>
    <x v="0"/>
    <n v="63427"/>
    <s v="Hispanic"/>
    <s v="Single"/>
    <x v="1"/>
    <n v="4"/>
    <n v="0"/>
  </r>
  <r>
    <n v="2450"/>
    <s v="Vivian"/>
    <s v="Bright"/>
    <d v="2022-08-18T00:00:00"/>
    <d v="2022-09-24T00:00:00"/>
    <n v="1"/>
    <s v="Attrition"/>
    <s v="Production Manager"/>
    <s v="Angela Chapman"/>
    <s v="vivian.bright@bilearner.com"/>
    <s v="TNS"/>
    <s v="Active"/>
    <s v="Full-Time"/>
    <x v="2"/>
    <x v="2"/>
    <x v="1"/>
    <s v="Prove group type several wife those question."/>
    <s v="Production"/>
    <s v="Aerial"/>
    <d v="1996-10-15T00:00:00"/>
    <n v="29.180555555555557"/>
    <x v="6"/>
    <s v="MA"/>
    <s v="Lineman"/>
    <x v="1"/>
    <n v="73413"/>
    <s v="Asian"/>
    <s v="Single"/>
    <x v="1"/>
    <n v="1"/>
    <n v="0"/>
  </r>
  <r>
    <n v="2458"/>
    <s v="Angelica"/>
    <s v="Gamble"/>
    <d v="2020-10-21T00:00:00"/>
    <d v="2022-03-24T00:00:00"/>
    <n v="17"/>
    <s v="Attrition"/>
    <s v="President &amp; CEO"/>
    <s v="Robert Conway"/>
    <s v="angelica.gamble@bilearner.com"/>
    <s v="PYZ"/>
    <s v="Active"/>
    <s v="Part-Time"/>
    <x v="0"/>
    <x v="0"/>
    <x v="3"/>
    <s v="Fund season forward just."/>
    <s v="Production"/>
    <s v="Shop (Fleet)"/>
    <d v="1979-03-10T00:00:00"/>
    <n v="46.777777777777779"/>
    <x v="3"/>
    <s v="MA"/>
    <s v="Technician"/>
    <x v="1"/>
    <n v="59127"/>
    <s v="Other"/>
    <s v="Widowed"/>
    <x v="1"/>
    <n v="2"/>
    <n v="0"/>
  </r>
  <r>
    <n v="2459"/>
    <s v="Bradyn"/>
    <s v="Pham"/>
    <d v="2020-12-15T00:00:00"/>
    <d v="2021-06-24T00:00:00"/>
    <n v="6"/>
    <s v="Attrition"/>
    <s v="Director of Operations"/>
    <s v="Sarah Kennedy"/>
    <s v="bradyn.pham@bilearner.com"/>
    <s v="SVG"/>
    <s v="Active"/>
    <s v="Full-Time"/>
    <x v="2"/>
    <x v="0"/>
    <x v="2"/>
    <s v="Type by way so firm high building."/>
    <s v="Production"/>
    <s v="Field Operations"/>
    <d v="1995-07-10T00:00:00"/>
    <n v="30.444444444444443"/>
    <x v="4"/>
    <s v="RI"/>
    <s v="Laborer"/>
    <x v="0"/>
    <n v="89047"/>
    <s v="Asian"/>
    <s v="Married"/>
    <x v="1"/>
    <n v="4"/>
    <n v="0"/>
  </r>
  <r>
    <n v="2460"/>
    <s v="Konner"/>
    <s v="Pierce"/>
    <d v="2018-09-05T00:00:00"/>
    <d v="2023-01-27T00:00:00"/>
    <n v="52"/>
    <s v="Attrition"/>
    <s v="Data Analyst"/>
    <s v="Kathryn Chen"/>
    <s v="konner.pierce@bilearner.com"/>
    <s v="EW"/>
    <s v="Active"/>
    <s v="Contract"/>
    <x v="1"/>
    <x v="1"/>
    <x v="2"/>
    <s v="Recently five outside class term."/>
    <s v="IT/IS"/>
    <s v="Finance &amp; Accounting"/>
    <d v="1959-10-21T00:00:00"/>
    <n v="66.163888888888891"/>
    <x v="1"/>
    <s v="MA"/>
    <s v="Controller"/>
    <x v="0"/>
    <n v="15258"/>
    <s v="White"/>
    <s v="Widowed"/>
    <x v="1"/>
    <n v="2"/>
    <n v="0"/>
  </r>
  <r>
    <n v="2462"/>
    <s v="Lainey"/>
    <s v="York"/>
    <d v="2020-01-09T00:00:00"/>
    <d v="2021-01-27T00:00:00"/>
    <n v="12"/>
    <s v="Attrition"/>
    <s v="Production Manager"/>
    <s v="Miranda Webb"/>
    <s v="lainey.york@bilearner.com"/>
    <s v="NEL"/>
    <s v="Active"/>
    <s v="Part-Time"/>
    <x v="1"/>
    <x v="1"/>
    <x v="3"/>
    <s v="Claim serve PM camera else."/>
    <s v="Production"/>
    <s v="General - Con"/>
    <d v="1948-11-03T00:00:00"/>
    <n v="77.13055555555556"/>
    <x v="2"/>
    <s v="MA"/>
    <s v="Foreman"/>
    <x v="0"/>
    <n v="83298"/>
    <s v="White"/>
    <s v="Married"/>
    <x v="1"/>
    <n v="2"/>
    <n v="0"/>
  </r>
  <r>
    <n v="2465"/>
    <s v="Callum"/>
    <s v="Miles"/>
    <d v="2020-04-13T00:00:00"/>
    <d v="2021-06-26T00:00:00"/>
    <n v="14"/>
    <s v="Attrition"/>
    <s v="Production Manager"/>
    <s v="Heidi Mann"/>
    <s v="callum.miles@bilearner.com"/>
    <s v="CCDR"/>
    <s v="Active"/>
    <s v="Contract"/>
    <x v="2"/>
    <x v="1"/>
    <x v="2"/>
    <s v="Site least knowledge right every."/>
    <s v="Production"/>
    <s v="Field Operations"/>
    <d v="1961-11-09T00:00:00"/>
    <n v="64.113888888888894"/>
    <x v="1"/>
    <s v="MA"/>
    <s v="Laborer"/>
    <x v="0"/>
    <n v="42463"/>
    <s v="White"/>
    <s v="Single"/>
    <x v="1"/>
    <n v="2"/>
    <n v="0"/>
  </r>
  <r>
    <n v="2466"/>
    <s v="Natasha"/>
    <s v="Valdez"/>
    <d v="2021-11-14T00:00:00"/>
    <d v="2023-01-22T00:00:00"/>
    <n v="14"/>
    <s v="Attrition"/>
    <s v="Production Manager"/>
    <s v="Matthew Hull"/>
    <s v="natasha.valdez@bilearner.com"/>
    <s v="SVG"/>
    <s v="Voluntarily Terminated"/>
    <s v="Contract"/>
    <x v="2"/>
    <x v="1"/>
    <x v="3"/>
    <s v="Sense activity son. One radio Mr method shoulder."/>
    <s v="Production"/>
    <s v="Fielders"/>
    <d v="1967-09-13T00:00:00"/>
    <n v="58.269444444444446"/>
    <x v="5"/>
    <s v="MA"/>
    <s v="Engineer"/>
    <x v="0"/>
    <n v="17484"/>
    <s v="White"/>
    <s v="Widowed"/>
    <x v="1"/>
    <n v="2"/>
    <n v="0"/>
  </r>
  <r>
    <n v="2467"/>
    <s v="Talia"/>
    <s v="Barrett"/>
    <d v="2022-03-17T00:00:00"/>
    <d v="2023-06-23T00:00:00"/>
    <n v="15"/>
    <s v="Attrition"/>
    <s v="Production Manager"/>
    <s v="Ryan Wise"/>
    <s v="talia.barrett@bilearner.com"/>
    <s v="EW"/>
    <s v="Voluntarily Terminated"/>
    <s v="Full-Time"/>
    <x v="0"/>
    <x v="1"/>
    <x v="0"/>
    <s v="Change hundred despite get sit agent discuss."/>
    <s v="Production"/>
    <s v="Engineers"/>
    <d v="1979-01-02T00:00:00"/>
    <n v="46.966666666666669"/>
    <x v="3"/>
    <s v="MA"/>
    <s v="Engineer"/>
    <x v="0"/>
    <n v="86392"/>
    <s v="Other"/>
    <s v="Married"/>
    <x v="1"/>
    <n v="5"/>
    <n v="0"/>
  </r>
  <r>
    <n v="2469"/>
    <s v="Uriah"/>
    <s v="Pennington"/>
    <d v="2021-11-27T00:00:00"/>
    <d v="2023-06-22T00:00:00"/>
    <n v="18"/>
    <s v="Attrition"/>
    <s v="Production Manager"/>
    <s v="Heather Liu"/>
    <s v="uriah.pennington@bilearner.com"/>
    <s v="TNS"/>
    <s v="Active"/>
    <s v="Part-Time"/>
    <x v="1"/>
    <x v="2"/>
    <x v="0"/>
    <s v="Clearly really poor story health air particular."/>
    <s v="Production"/>
    <s v="Field Operations"/>
    <d v="2001-02-04T00:00:00"/>
    <n v="24.877777777777776"/>
    <x v="6"/>
    <s v="MA"/>
    <s v="Supervisor"/>
    <x v="1"/>
    <n v="74482"/>
    <s v="Hispanic"/>
    <s v="Divorced"/>
    <x v="1"/>
    <n v="4"/>
    <n v="0"/>
  </r>
  <r>
    <n v="2473"/>
    <s v="Anastasia"/>
    <s v="Hardy"/>
    <d v="2021-03-27T00:00:00"/>
    <d v="2022-06-23T00:00:00"/>
    <n v="14"/>
    <s v="Attrition"/>
    <s v="Production Manager"/>
    <s v="Alexa Powell"/>
    <s v="anastasia.hardy@bilearner.com"/>
    <s v="MSC"/>
    <s v="Active"/>
    <s v="Contract"/>
    <x v="0"/>
    <x v="1"/>
    <x v="0"/>
    <s v="Ability project political animal."/>
    <s v="Production"/>
    <s v="Corp Operations"/>
    <d v="1982-07-15T00:00:00"/>
    <n v="43.430555555555557"/>
    <x v="3"/>
    <s v="MA"/>
    <s v="Administrative"/>
    <x v="1"/>
    <n v="55005"/>
    <s v="Hispanic"/>
    <s v="Single"/>
    <x v="1"/>
    <n v="4"/>
    <n v="0"/>
  </r>
  <r>
    <n v="2474"/>
    <s v="Aliana"/>
    <s v="Blake"/>
    <d v="2023-03-12T00:00:00"/>
    <d v="2023-06-02T00:00:00"/>
    <n v="2"/>
    <s v="Attrition"/>
    <s v="Production Manager"/>
    <s v="Amber Ross"/>
    <s v="aliana.blake@bilearner.com"/>
    <s v="NEL"/>
    <s v="Active"/>
    <s v="Contract"/>
    <x v="2"/>
    <x v="0"/>
    <x v="0"/>
    <s v="Technology eight stage hold chance after police."/>
    <s v="Production"/>
    <s v="Field Operations"/>
    <d v="1959-01-13T00:00:00"/>
    <n v="66.936111111111117"/>
    <x v="1"/>
    <s v="MA"/>
    <s v="Technician"/>
    <x v="1"/>
    <n v="38407"/>
    <s v="Black"/>
    <s v="Married"/>
    <x v="1"/>
    <n v="4"/>
    <n v="0"/>
  </r>
  <r>
    <n v="2475"/>
    <s v="Houston"/>
    <s v="Burnett"/>
    <d v="2022-10-05T00:00:00"/>
    <d v="2022-12-17T00:00:00"/>
    <n v="2"/>
    <s v="Attrition"/>
    <s v="Production Manager"/>
    <s v="Gabriel Fitzgerald"/>
    <s v="houston.burnett@bilearner.com"/>
    <s v="PL"/>
    <s v="Voluntarily Terminated"/>
    <s v="Part-Time"/>
    <x v="1"/>
    <x v="0"/>
    <x v="2"/>
    <s v="Finish sense money public debate field professor."/>
    <s v="Production"/>
    <s v="General - Con"/>
    <d v="1942-02-26T00:00:00"/>
    <n v="83.816666666666663"/>
    <x v="0"/>
    <s v="MA"/>
    <s v="Splicer"/>
    <x v="1"/>
    <n v="14857"/>
    <s v="White"/>
    <s v="Single"/>
    <x v="1"/>
    <n v="4"/>
    <n v="0"/>
  </r>
  <r>
    <n v="2476"/>
    <s v="Case"/>
    <s v="Conley"/>
    <d v="2021-10-01T00:00:00"/>
    <d v="2023-06-21T00:00:00"/>
    <n v="20"/>
    <s v="Attrition"/>
    <s v="President &amp; CEO"/>
    <s v="Ryan Thompson"/>
    <s v="case.conley@bilearner.com"/>
    <s v="PYZ"/>
    <s v="Active"/>
    <s v="Part-Time"/>
    <x v="0"/>
    <x v="1"/>
    <x v="3"/>
    <s v="Yard charge week wait address."/>
    <s v="Executive Office"/>
    <s v="Yard (Material Handling)"/>
    <d v="1967-07-11T00:00:00"/>
    <n v="58.44166666666667"/>
    <x v="5"/>
    <s v="MA"/>
    <s v="Runner"/>
    <x v="1"/>
    <n v="6637"/>
    <s v="Other"/>
    <s v="Single"/>
    <x v="1"/>
    <n v="2"/>
    <n v="0"/>
  </r>
  <r>
    <n v="2479"/>
    <s v="Mireya"/>
    <s v="Sutton"/>
    <d v="2023-04-18T00:00:00"/>
    <d v="2023-05-17T00:00:00"/>
    <n v="0"/>
    <s v="Attrition"/>
    <s v="Data Analyst"/>
    <s v="Edward Ross"/>
    <s v="mireya.sutton@bilearner.com"/>
    <s v="SVG"/>
    <s v="Active"/>
    <s v="Contract"/>
    <x v="1"/>
    <x v="2"/>
    <x v="0"/>
    <s v="Material role once lawyer phone turn company."/>
    <s v="IT/IS"/>
    <s v="General - Con"/>
    <d v="1946-12-17T00:00:00"/>
    <n v="79.00833333333334"/>
    <x v="2"/>
    <s v="MA"/>
    <s v="Laborer"/>
    <x v="0"/>
    <n v="67089"/>
    <s v="Hispanic"/>
    <s v="Divorced"/>
    <x v="1"/>
    <n v="4"/>
    <n v="0"/>
  </r>
  <r>
    <n v="2482"/>
    <s v="Eric"/>
    <s v="Dougall"/>
    <d v="2018-09-01T00:00:00"/>
    <d v="2022-06-20T00:00:00"/>
    <n v="45"/>
    <s v="Attrition"/>
    <s v="IT Manager - Support"/>
    <s v="Erin Jones"/>
    <s v="eric.dougall@bilearner.com"/>
    <s v="PYZ"/>
    <s v="Active"/>
    <s v="Contract"/>
    <x v="1"/>
    <x v="1"/>
    <x v="3"/>
    <s v="Particularly box maybe."/>
    <s v="IT/IS"/>
    <s v="Isp"/>
    <d v="1950-04-17T00:00:00"/>
    <n v="75.674999999999997"/>
    <x v="2"/>
    <s v="MA"/>
    <s v="Manager"/>
    <x v="1"/>
    <n v="1886"/>
    <s v="Black"/>
    <s v="Married"/>
    <x v="1"/>
    <n v="4"/>
    <n v="0"/>
  </r>
  <r>
    <n v="2485"/>
    <s v="Alex"/>
    <s v="Sweetwater"/>
    <d v="2020-03-04T00:00:00"/>
    <d v="2021-09-08T00:00:00"/>
    <n v="18"/>
    <s v="Attrition"/>
    <s v="Software Engineering Manager"/>
    <s v="Regina Becker"/>
    <s v="alex.sweetwater@bilearner.com"/>
    <s v="NEL"/>
    <s v="Active"/>
    <s v="Part-Time"/>
    <x v="0"/>
    <x v="2"/>
    <x v="2"/>
    <s v="Price card crime. Beautiful travel world treat."/>
    <s v="Software Engineering"/>
    <s v="Wireless"/>
    <d v="1945-10-25T00:00:00"/>
    <n v="80.152777777777771"/>
    <x v="0"/>
    <s v="MA"/>
    <s v="Supervisor"/>
    <x v="1"/>
    <n v="2184"/>
    <s v="White"/>
    <s v="Widowed"/>
    <x v="1"/>
    <n v="4"/>
    <n v="0"/>
  </r>
  <r>
    <n v="2488"/>
    <s v="Braedon"/>
    <s v="Welch"/>
    <d v="2022-05-26T00:00:00"/>
    <d v="2022-10-05T00:00:00"/>
    <n v="4"/>
    <s v="Attrition"/>
    <s v="IT Director"/>
    <s v="Angela Mcdonald"/>
    <s v="braedon.welch@bilearner.com"/>
    <s v="PL"/>
    <s v="Active"/>
    <s v="Contract"/>
    <x v="2"/>
    <x v="1"/>
    <x v="1"/>
    <s v="Follow fact investment."/>
    <s v="IT/IS"/>
    <s v="Field Operations"/>
    <d v="1989-01-31T00:00:00"/>
    <n v="36.888888888888886"/>
    <x v="4"/>
    <s v="MA"/>
    <s v="Tower Hand"/>
    <x v="1"/>
    <n v="10930"/>
    <s v="Other"/>
    <s v="Married"/>
    <x v="1"/>
    <n v="1"/>
    <n v="0"/>
  </r>
  <r>
    <n v="2493"/>
    <s v="Connor"/>
    <s v="Carrillo"/>
    <d v="2022-12-03T00:00:00"/>
    <d v="2023-06-29T00:00:00"/>
    <n v="6"/>
    <s v="Attrition"/>
    <s v="Software Engineer"/>
    <s v="Thomas Green"/>
    <s v="connor.carrillo@bilearner.com"/>
    <s v="SVG"/>
    <s v="Active"/>
    <s v="Contract"/>
    <x v="1"/>
    <x v="1"/>
    <x v="2"/>
    <s v="Small phone project life realize."/>
    <s v="Software Engineering"/>
    <s v="Field Operations"/>
    <d v="1981-05-16T00:00:00"/>
    <n v="44.594444444444441"/>
    <x v="3"/>
    <s v="MA"/>
    <s v="Driller"/>
    <x v="1"/>
    <n v="13337"/>
    <s v="Black"/>
    <s v="Divorced"/>
    <x v="1"/>
    <n v="4"/>
    <n v="0"/>
  </r>
  <r>
    <n v="2494"/>
    <s v="Owen"/>
    <s v="Burch"/>
    <d v="2020-04-04T00:00:00"/>
    <d v="2022-11-10T00:00:00"/>
    <n v="31"/>
    <s v="Attrition"/>
    <s v="IT Manager - DB"/>
    <s v="Dawn Foley"/>
    <s v="owen.burch@bilearner.com"/>
    <s v="MSC"/>
    <s v="Active"/>
    <s v="Contract"/>
    <x v="2"/>
    <x v="0"/>
    <x v="2"/>
    <s v="Away manage guess gun old."/>
    <s v="IT/IS"/>
    <s v="Field Operations"/>
    <d v="1978-08-04T00:00:00"/>
    <n v="47.37777777777778"/>
    <x v="3"/>
    <s v="MA"/>
    <s v="Laborer"/>
    <x v="1"/>
    <n v="67346"/>
    <s v="Asian"/>
    <s v="Married"/>
    <x v="1"/>
    <n v="4"/>
    <n v="0"/>
  </r>
  <r>
    <n v="2495"/>
    <s v="Abel"/>
    <s v="Bush"/>
    <d v="2020-03-08T00:00:00"/>
    <d v="2023-02-26T00:00:00"/>
    <n v="35"/>
    <s v="Attrition"/>
    <s v="IT Director"/>
    <s v="John Jones"/>
    <s v="abel.bush@bilearner.com"/>
    <s v="NEL"/>
    <s v="Active"/>
    <s v="Contract"/>
    <x v="0"/>
    <x v="2"/>
    <x v="1"/>
    <s v="Method hundred lawyer feel interesting."/>
    <s v="IT/IS"/>
    <s v="Fielders"/>
    <d v="1970-01-26T00:00:00"/>
    <n v="55.9"/>
    <x v="5"/>
    <s v="MA"/>
    <s v="Engineer"/>
    <x v="1"/>
    <n v="71472"/>
    <s v="Black"/>
    <s v="Married"/>
    <x v="1"/>
    <n v="1"/>
    <n v="0"/>
  </r>
  <r>
    <n v="2496"/>
    <s v="Selina"/>
    <s v="Mullins"/>
    <d v="2020-09-28T00:00:00"/>
    <d v="2023-03-27T00:00:00"/>
    <n v="29"/>
    <s v="Attrition"/>
    <s v="Director of Sales"/>
    <s v="Brian Thompson"/>
    <s v="selina.mullins@bilearner.com"/>
    <s v="PL"/>
    <s v="Active"/>
    <s v="Part-Time"/>
    <x v="0"/>
    <x v="0"/>
    <x v="2"/>
    <s v="Reduce evidence policy clear nothing at."/>
    <s v="IT/IS"/>
    <s v="Underground"/>
    <d v="1961-03-18T00:00:00"/>
    <n v="64.75555555555556"/>
    <x v="1"/>
    <s v="MA"/>
    <s v="Operator"/>
    <x v="1"/>
    <n v="55912"/>
    <s v="Other"/>
    <s v="Single"/>
    <x v="1"/>
    <n v="2"/>
    <n v="0"/>
  </r>
  <r>
    <n v="2497"/>
    <s v="Marilyn"/>
    <s v="Chaney"/>
    <d v="2021-07-14T00:00:00"/>
    <d v="2022-08-09T00:00:00"/>
    <n v="12"/>
    <s v="Attrition"/>
    <s v="Director of Operations"/>
    <s v="Angel Howard"/>
    <s v="marilyn.chaney@bilearner.com"/>
    <s v="PYZ"/>
    <s v="Active"/>
    <s v="Full-Time"/>
    <x v="1"/>
    <x v="0"/>
    <x v="3"/>
    <s v="Kind produce join effect."/>
    <s v="IT/IS"/>
    <s v="Field Operations"/>
    <d v="1955-09-05T00:00:00"/>
    <n v="70.291666666666671"/>
    <x v="2"/>
    <s v="MA"/>
    <s v="Technician"/>
    <x v="1"/>
    <n v="24639"/>
    <s v="White"/>
    <s v="Single"/>
    <x v="1"/>
    <n v="4"/>
    <n v="0"/>
  </r>
  <r>
    <n v="2498"/>
    <s v="Camron"/>
    <s v="Keller"/>
    <d v="2019-10-17T00:00:00"/>
    <d v="2020-03-21T00:00:00"/>
    <n v="5"/>
    <s v="Attrition"/>
    <s v="BI Developer"/>
    <s v="Joseph Bowen"/>
    <s v="camron.keller@bilearner.com"/>
    <s v="PYZ"/>
    <s v="Terminated for Cause"/>
    <s v="Full-Time"/>
    <x v="2"/>
    <x v="0"/>
    <x v="0"/>
    <s v="Brother election movie born enough."/>
    <s v="IT/IS"/>
    <s v="Field Operations"/>
    <d v="1999-09-08T00:00:00"/>
    <n v="26.283333333333335"/>
    <x v="6"/>
    <s v="MA"/>
    <s v="Foreman"/>
    <x v="0"/>
    <n v="44117"/>
    <s v="Asian"/>
    <s v="Divorced"/>
    <x v="1"/>
    <n v="4"/>
    <n v="0"/>
  </r>
  <r>
    <n v="2499"/>
    <s v="Ali"/>
    <s v="Benjamin"/>
    <d v="2023-04-08T00:00:00"/>
    <d v="2023-06-09T00:00:00"/>
    <n v="2"/>
    <s v="Attrition"/>
    <s v="Software Engineer"/>
    <s v="Micheal Moreno"/>
    <s v="ali.benjamin@bilearner.com"/>
    <s v="PL"/>
    <s v="Active"/>
    <s v="Contract"/>
    <x v="0"/>
    <x v="1"/>
    <x v="1"/>
    <s v="Girl foreign would simple believe."/>
    <s v="Software Engineering"/>
    <s v="Project Management - Con"/>
    <d v="1989-09-04T00:00:00"/>
    <n v="36.294444444444444"/>
    <x v="4"/>
    <s v="MA"/>
    <s v="Manager"/>
    <x v="1"/>
    <n v="32650"/>
    <s v="Asian"/>
    <s v="Married"/>
    <x v="1"/>
    <n v="4"/>
    <n v="0"/>
  </r>
  <r>
    <n v="2503"/>
    <s v="Ally"/>
    <s v="Goodman"/>
    <d v="2021-12-26T00:00:00"/>
    <d v="2022-01-29T00:00:00"/>
    <n v="1"/>
    <s v="Attrition"/>
    <s v="IT Manager - DB"/>
    <s v="Sean Wong"/>
    <s v="ally.goodman@bilearner.com"/>
    <s v="PL"/>
    <s v="Active"/>
    <s v="Contract"/>
    <x v="1"/>
    <x v="0"/>
    <x v="3"/>
    <s v="Determine yes action college."/>
    <s v="IT/IS"/>
    <s v="General - Con"/>
    <d v="1949-12-23T00:00:00"/>
    <n v="75.99166666666666"/>
    <x v="2"/>
    <s v="MA"/>
    <s v="Clerk"/>
    <x v="1"/>
    <n v="6113"/>
    <s v="White"/>
    <s v="Married"/>
    <x v="1"/>
    <n v="5"/>
    <n v="0"/>
  </r>
  <r>
    <n v="2507"/>
    <s v="Adalyn"/>
    <s v="Hess"/>
    <d v="2023-01-05T00:00:00"/>
    <d v="2023-01-14T00:00:00"/>
    <n v="0"/>
    <s v="Attrition"/>
    <s v="BI Developer"/>
    <s v="Kimberly Moore"/>
    <s v="adalyn.hess@bilearner.com"/>
    <s v="CCDR"/>
    <s v="Terminated for Cause"/>
    <s v="Part-Time"/>
    <x v="0"/>
    <x v="0"/>
    <x v="1"/>
    <s v="Space west energy week our federal operation."/>
    <s v="IT/IS"/>
    <s v="Aerial"/>
    <d v="1985-09-06T00:00:00"/>
    <n v="40.288888888888891"/>
    <x v="3"/>
    <s v="MA"/>
    <s v="Foreman"/>
    <x v="0"/>
    <n v="93702"/>
    <s v="White"/>
    <s v="Single"/>
    <x v="1"/>
    <n v="5"/>
    <n v="0"/>
  </r>
  <r>
    <n v="2509"/>
    <s v="Madeleine"/>
    <s v="Paul"/>
    <d v="2020-09-21T00:00:00"/>
    <d v="2021-10-16T00:00:00"/>
    <n v="12"/>
    <s v="Attrition"/>
    <s v="Software Engineer"/>
    <s v="Abigail Reynolds"/>
    <s v="madeleine.paul@bilearner.com"/>
    <s v="EW"/>
    <s v="Active"/>
    <s v="Part-Time"/>
    <x v="1"/>
    <x v="1"/>
    <x v="0"/>
    <s v="Resource concern production level good happy."/>
    <s v="Software Engineering"/>
    <s v="Billable Consultants"/>
    <d v="1998-03-19T00:00:00"/>
    <n v="27.752777777777776"/>
    <x v="6"/>
    <s v="MA"/>
    <s v="Engineer"/>
    <x v="0"/>
    <n v="68690"/>
    <s v="Hispanic"/>
    <s v="Married"/>
    <x v="1"/>
    <n v="2"/>
    <n v="0"/>
  </r>
  <r>
    <n v="2510"/>
    <s v="Ronald"/>
    <s v="Lamb"/>
    <d v="2019-11-25T00:00:00"/>
    <d v="2023-02-24T00:00:00"/>
    <n v="39"/>
    <s v="Attrition"/>
    <s v="Software Engineer"/>
    <s v="Mitchell Oliver"/>
    <s v="ronald.lamb@bilearner.com"/>
    <s v="MSC"/>
    <s v="Active"/>
    <s v="Contract"/>
    <x v="1"/>
    <x v="0"/>
    <x v="2"/>
    <s v="Radio fight consumer senior traditional himself."/>
    <s v="Software Engineering"/>
    <s v="Aerial"/>
    <d v="1988-03-24T00:00:00"/>
    <n v="37.738888888888887"/>
    <x v="4"/>
    <s v="MA"/>
    <s v="Lineman"/>
    <x v="1"/>
    <n v="87866"/>
    <s v="Asian"/>
    <s v="Single"/>
    <x v="1"/>
    <n v="1"/>
    <n v="0"/>
  </r>
  <r>
    <n v="2511"/>
    <s v="Ernesto"/>
    <s v="Beltran"/>
    <d v="2021-02-05T00:00:00"/>
    <d v="2023-02-12T00:00:00"/>
    <n v="24"/>
    <s v="Attrition"/>
    <s v="Software Engineer"/>
    <s v="Edwin Sparks"/>
    <s v="ernesto.beltran@bilearner.com"/>
    <s v="NEL"/>
    <s v="Active"/>
    <s v="Full-Time"/>
    <x v="1"/>
    <x v="2"/>
    <x v="0"/>
    <s v="Show step student add. Name deal take last."/>
    <s v="Software Engineering"/>
    <s v="Engineers"/>
    <d v="1946-12-27T00:00:00"/>
    <n v="78.980555555555554"/>
    <x v="2"/>
    <s v="MA"/>
    <s v="Technician"/>
    <x v="1"/>
    <n v="9299"/>
    <s v="Asian"/>
    <s v="Single"/>
    <x v="1"/>
    <n v="4"/>
    <n v="0"/>
  </r>
  <r>
    <n v="2512"/>
    <s v="Lawrence"/>
    <s v="Obrien"/>
    <d v="2023-04-16T00:00:00"/>
    <d v="2023-05-25T00:00:00"/>
    <n v="1"/>
    <s v="Attrition"/>
    <s v="Software Engineer"/>
    <s v="Pamela Robbins"/>
    <s v="lawrence.obrien@bilearner.com"/>
    <s v="PL"/>
    <s v="Active"/>
    <s v="Part-Time"/>
    <x v="0"/>
    <x v="0"/>
    <x v="2"/>
    <s v="May dream may apply involve natural."/>
    <s v="Software Engineering"/>
    <s v="Field Operations"/>
    <d v="1967-03-06T00:00:00"/>
    <n v="58.788888888888891"/>
    <x v="5"/>
    <s v="MA"/>
    <s v="Laborer"/>
    <x v="1"/>
    <n v="25059"/>
    <s v="Hispanic"/>
    <s v="Widowed"/>
    <x v="1"/>
    <n v="4"/>
    <n v="0"/>
  </r>
  <r>
    <n v="2513"/>
    <s v="Trinity"/>
    <s v="Estes"/>
    <d v="2021-08-19T00:00:00"/>
    <d v="2022-02-16T00:00:00"/>
    <n v="5"/>
    <s v="Attrition"/>
    <s v="IT Manager - DB"/>
    <s v="Laura Goodman"/>
    <s v="trinity.estes@bilearner.com"/>
    <s v="PYZ"/>
    <s v="Active"/>
    <s v="Full-Time"/>
    <x v="2"/>
    <x v="1"/>
    <x v="0"/>
    <s v="Fine father forget two pay sort before dinner."/>
    <s v="IT/IS"/>
    <s v="General - Eng"/>
    <d v="1941-10-18T00:00:00"/>
    <n v="84.172222222222217"/>
    <x v="0"/>
    <s v="MA"/>
    <s v="Engineer"/>
    <x v="1"/>
    <n v="6272"/>
    <s v="Asian"/>
    <s v="Divorced"/>
    <x v="1"/>
    <n v="2"/>
    <n v="0"/>
  </r>
  <r>
    <n v="2517"/>
    <s v="Alina"/>
    <s v="Benson"/>
    <d v="2019-12-01T00:00:00"/>
    <d v="2023-01-25T00:00:00"/>
    <n v="37"/>
    <s v="Attrition"/>
    <s v="BI Developer"/>
    <s v="Mario Ellis"/>
    <s v="alina.benson@bilearner.com"/>
    <s v="CCDR"/>
    <s v="Active"/>
    <s v="Full-Time"/>
    <x v="2"/>
    <x v="1"/>
    <x v="2"/>
    <s v="Carry threat by whose ok grow information."/>
    <s v="IT/IS"/>
    <s v="Aerial"/>
    <d v="1963-02-10T00:00:00"/>
    <n v="62.861111111111114"/>
    <x v="1"/>
    <s v="MA"/>
    <s v="Laborer"/>
    <x v="1"/>
    <n v="20916"/>
    <s v="Asian"/>
    <s v="Single"/>
    <x v="1"/>
    <n v="2"/>
    <n v="0"/>
  </r>
  <r>
    <n v="2518"/>
    <s v="Rebekah"/>
    <s v="Delacruz"/>
    <d v="2021-02-28T00:00:00"/>
    <d v="2022-07-31T00:00:00"/>
    <n v="17"/>
    <s v="Attrition"/>
    <s v="BI Developer"/>
    <s v="Christina Barnes"/>
    <s v="rebekah.delacruz@bilearner.com"/>
    <s v="SVG"/>
    <s v="Active"/>
    <s v="Full-Time"/>
    <x v="2"/>
    <x v="1"/>
    <x v="3"/>
    <s v="Behind person those information road."/>
    <s v="IT/IS"/>
    <s v="Wireline Construction"/>
    <d v="1963-12-26T00:00:00"/>
    <n v="61.983333333333334"/>
    <x v="1"/>
    <s v="MA"/>
    <s v="Laborer"/>
    <x v="1"/>
    <n v="53499"/>
    <s v="White"/>
    <s v="Widowed"/>
    <x v="1"/>
    <n v="4"/>
    <n v="0"/>
  </r>
  <r>
    <n v="2522"/>
    <s v="Zaniyah"/>
    <s v="Parks"/>
    <d v="2020-10-09T00:00:00"/>
    <d v="2021-11-09T00:00:00"/>
    <n v="13"/>
    <s v="Attrition"/>
    <s v="IT Manager - DB"/>
    <s v="Jeffrey Santana"/>
    <s v="zaniyah.parks@bilearner.com"/>
    <s v="PL"/>
    <s v="Active"/>
    <s v="Full-Time"/>
    <x v="1"/>
    <x v="0"/>
    <x v="3"/>
    <s v="Difference wide news north we."/>
    <s v="IT/IS"/>
    <s v="Field Operations"/>
    <d v="1949-01-21T00:00:00"/>
    <n v="76.913888888888891"/>
    <x v="2"/>
    <s v="MA"/>
    <s v="Driller"/>
    <x v="1"/>
    <n v="54386"/>
    <s v="Other"/>
    <s v="Married"/>
    <x v="1"/>
    <n v="4"/>
    <n v="0"/>
  </r>
  <r>
    <n v="2525"/>
    <s v="Larry"/>
    <s v="Novak"/>
    <d v="2021-09-15T00:00:00"/>
    <d v="2023-07-02T00:00:00"/>
    <n v="21"/>
    <s v="Attrition"/>
    <s v="Director of Operations"/>
    <s v="Zachary Higgins"/>
    <s v="larry.novak@bilearner.com"/>
    <s v="SVG"/>
    <s v="Active"/>
    <s v="Full-Time"/>
    <x v="0"/>
    <x v="1"/>
    <x v="2"/>
    <s v="Executive might picture speech light."/>
    <s v="Sales"/>
    <s v="General - Con"/>
    <d v="1952-02-07T00:00:00"/>
    <n v="73.86944444444444"/>
    <x v="2"/>
    <s v="MA"/>
    <s v="Lineman"/>
    <x v="1"/>
    <n v="11241"/>
    <s v="Other"/>
    <s v="Married"/>
    <x v="1"/>
    <n v="2"/>
    <n v="0"/>
  </r>
  <r>
    <n v="2528"/>
    <s v="Rigoberto"/>
    <s v="Allen"/>
    <d v="2023-03-20T00:00:00"/>
    <d v="2023-05-06T00:00:00"/>
    <n v="1"/>
    <s v="Attrition"/>
    <s v="BI Developer"/>
    <s v="Melvin Mitchell"/>
    <s v="rigoberto.allen@bilearner.com"/>
    <s v="PYZ"/>
    <s v="Active"/>
    <s v="Part-Time"/>
    <x v="1"/>
    <x v="2"/>
    <x v="2"/>
    <s v="Southern alone father state."/>
    <s v="IT/IS"/>
    <s v="Project Management - Con"/>
    <d v="1985-06-09T00:00:00"/>
    <n v="40.530555555555559"/>
    <x v="3"/>
    <s v="MA"/>
    <s v="Coordinator"/>
    <x v="1"/>
    <n v="78254"/>
    <s v="White"/>
    <s v="Married"/>
    <x v="1"/>
    <n v="1"/>
    <n v="0"/>
  </r>
  <r>
    <n v="2530"/>
    <s v="Hana"/>
    <s v="Lucero"/>
    <d v="2022-10-20T00:00:00"/>
    <d v="2023-07-07T00:00:00"/>
    <n v="8"/>
    <s v="Attrition"/>
    <s v="Software Engineer"/>
    <s v="Mr. John Long"/>
    <s v="hana.lucero@bilearner.com"/>
    <s v="PL"/>
    <s v="Active"/>
    <s v="Part-Time"/>
    <x v="1"/>
    <x v="0"/>
    <x v="2"/>
    <s v="Scientist strong team civil quality."/>
    <s v="Software Engineering"/>
    <s v="Yard (Material Handling)"/>
    <d v="1980-04-11T00:00:00"/>
    <n v="45.69166666666667"/>
    <x v="3"/>
    <s v="MA"/>
    <s v="Attendant"/>
    <x v="1"/>
    <n v="75065"/>
    <s v="White"/>
    <s v="Divorced"/>
    <x v="1"/>
    <n v="2"/>
    <n v="0"/>
  </r>
  <r>
    <n v="2531"/>
    <s v="Luciana"/>
    <s v="Gill"/>
    <d v="2023-07-24T00:00:00"/>
    <d v="2023-07-29T00:00:00"/>
    <n v="0"/>
    <s v="Attrition"/>
    <s v="Software Engineer"/>
    <s v="Mary Thomas"/>
    <s v="luciana.gill@bilearner.com"/>
    <s v="BPC"/>
    <s v="Active"/>
    <s v="Part-Time"/>
    <x v="0"/>
    <x v="1"/>
    <x v="3"/>
    <s v="Open several spring mouth."/>
    <s v="Software Engineering"/>
    <s v="Executive"/>
    <d v="1951-05-21T00:00:00"/>
    <n v="74.580555555555549"/>
    <x v="2"/>
    <s v="MA"/>
    <s v="Manager"/>
    <x v="1"/>
    <n v="10274"/>
    <s v="Black"/>
    <s v="Widowed"/>
    <x v="1"/>
    <n v="2"/>
    <n v="0"/>
  </r>
  <r>
    <n v="2534"/>
    <s v="Iyana"/>
    <s v="Benjamin"/>
    <d v="2019-04-15T00:00:00"/>
    <d v="2021-05-23T00:00:00"/>
    <n v="25"/>
    <s v="Attrition"/>
    <s v="IT Director"/>
    <s v="Scott Moore"/>
    <s v="iyana.benjamin@bilearner.com"/>
    <s v="BPC"/>
    <s v="Active"/>
    <s v="Part-Time"/>
    <x v="0"/>
    <x v="0"/>
    <x v="2"/>
    <s v="Manager since future contain play."/>
    <s v="IT/IS"/>
    <s v="Project Management - Con"/>
    <d v="1960-07-05T00:00:00"/>
    <n v="65.458333333333329"/>
    <x v="1"/>
    <s v="MA"/>
    <s v="Coordinator"/>
    <x v="1"/>
    <n v="96561"/>
    <s v="Other"/>
    <s v="Divorced"/>
    <x v="1"/>
    <n v="1"/>
    <n v="0"/>
  </r>
  <r>
    <n v="2535"/>
    <s v="Antoine"/>
    <s v="Haney"/>
    <d v="2020-08-24T00:00:00"/>
    <d v="2023-05-02T00:00:00"/>
    <n v="32"/>
    <s v="Attrition"/>
    <s v="Director of Sales"/>
    <s v="David Roberts"/>
    <s v="antoine.haney@bilearner.com"/>
    <s v="CCDR"/>
    <s v="Active"/>
    <s v="Contract"/>
    <x v="0"/>
    <x v="2"/>
    <x v="1"/>
    <s v="Well energy step may."/>
    <s v="Sales"/>
    <s v="Field Operations"/>
    <d v="1978-09-22T00:00:00"/>
    <n v="47.244444444444447"/>
    <x v="3"/>
    <s v="MA"/>
    <s v="Engineer"/>
    <x v="1"/>
    <n v="6563"/>
    <s v="Other"/>
    <s v="Single"/>
    <x v="1"/>
    <n v="2"/>
    <n v="0"/>
  </r>
  <r>
    <n v="2537"/>
    <s v="Darien"/>
    <s v="Sawyer"/>
    <d v="2022-09-18T00:00:00"/>
    <d v="2023-06-07T00:00:00"/>
    <n v="8"/>
    <s v="Attrition"/>
    <s v="BI Developer"/>
    <s v="James Bradley"/>
    <s v="darien.sawyer@bilearner.com"/>
    <s v="PL"/>
    <s v="Active"/>
    <s v="Full-Time"/>
    <x v="2"/>
    <x v="1"/>
    <x v="0"/>
    <s v="Positive might religious mouth else."/>
    <s v="IT/IS"/>
    <s v="Field Operations"/>
    <d v="1951-07-24T00:00:00"/>
    <n v="74.405555555555551"/>
    <x v="2"/>
    <s v="MA"/>
    <s v="Tower Hand"/>
    <x v="0"/>
    <n v="73238"/>
    <s v="White"/>
    <s v="Single"/>
    <x v="1"/>
    <n v="2"/>
    <n v="0"/>
  </r>
  <r>
    <n v="2540"/>
    <s v="London"/>
    <s v="Bautista"/>
    <d v="2022-10-18T00:00:00"/>
    <d v="2023-01-10T00:00:00"/>
    <n v="2"/>
    <s v="Attrition"/>
    <s v="Software Engineering Manager"/>
    <s v="Caroline Brooks"/>
    <s v="london.bautista@bilearner.com"/>
    <s v="CCDR"/>
    <s v="Active"/>
    <s v="Contract"/>
    <x v="0"/>
    <x v="2"/>
    <x v="1"/>
    <s v="Actually not sell one."/>
    <s v="Software Engineering"/>
    <s v="Finance &amp; Accounting"/>
    <d v="1994-08-26T00:00:00"/>
    <n v="31.316666666666666"/>
    <x v="4"/>
    <s v="MA"/>
    <s v="Svp"/>
    <x v="0"/>
    <n v="61856"/>
    <s v="Black"/>
    <s v="Divorced"/>
    <x v="1"/>
    <n v="4"/>
    <n v="0"/>
  </r>
  <r>
    <n v="2543"/>
    <s v="Ernest"/>
    <s v="Finley"/>
    <d v="2019-01-30T00:00:00"/>
    <d v="2021-03-22T00:00:00"/>
    <n v="25"/>
    <s v="Attrition"/>
    <s v="Software Engineer"/>
    <s v="Kenneth Berry"/>
    <s v="ernest.finley@bilearner.com"/>
    <s v="NEL"/>
    <s v="Voluntarily Terminated"/>
    <s v="Full-Time"/>
    <x v="2"/>
    <x v="1"/>
    <x v="1"/>
    <s v="First peace oil more last us. Front product many."/>
    <s v="Software Engineering"/>
    <s v="General - Con"/>
    <d v="1991-12-25T00:00:00"/>
    <n v="33.986111111111114"/>
    <x v="4"/>
    <s v="MA"/>
    <s v="Operator"/>
    <x v="1"/>
    <n v="59271"/>
    <s v="White"/>
    <s v="Divorced"/>
    <x v="1"/>
    <n v="2"/>
    <n v="0"/>
  </r>
  <r>
    <n v="2544"/>
    <s v="Wade"/>
    <s v="Hernandez"/>
    <d v="2023-05-22T00:00:00"/>
    <d v="2023-07-12T00:00:00"/>
    <n v="1"/>
    <s v="Attrition"/>
    <s v="IT Manager - DB"/>
    <s v="Julie Howard"/>
    <s v="wade.hernandez@bilearner.com"/>
    <s v="SVG"/>
    <s v="Active"/>
    <s v="Full-Time"/>
    <x v="1"/>
    <x v="0"/>
    <x v="3"/>
    <s v="Black civil room chance. This mind find adult."/>
    <s v="IT/IS"/>
    <s v="Splicing"/>
    <d v="1946-04-14T00:00:00"/>
    <n v="79.683333333333337"/>
    <x v="2"/>
    <s v="MA"/>
    <s v="Laborer"/>
    <x v="1"/>
    <n v="59420"/>
    <s v="White"/>
    <s v="Married"/>
    <x v="1"/>
    <n v="1"/>
    <n v="0"/>
  </r>
  <r>
    <n v="2548"/>
    <s v="Luz"/>
    <s v="Garza"/>
    <d v="2018-11-14T00:00:00"/>
    <d v="2021-07-08T00:00:00"/>
    <n v="31"/>
    <s v="Attrition"/>
    <s v="BI Developer"/>
    <s v="Brittany Johnson"/>
    <s v="luz.garza@bilearner.com"/>
    <s v="PYZ"/>
    <s v="Active"/>
    <s v="Contract"/>
    <x v="2"/>
    <x v="0"/>
    <x v="1"/>
    <s v="Win onto effect security instead."/>
    <s v="IT/IS"/>
    <s v="General - Sga"/>
    <d v="1954-02-16T00:00:00"/>
    <n v="71.844444444444449"/>
    <x v="2"/>
    <s v="MA"/>
    <s v="Manager"/>
    <x v="0"/>
    <n v="70770"/>
    <s v="Other"/>
    <s v="Divorced"/>
    <x v="1"/>
    <n v="1"/>
    <n v="0"/>
  </r>
  <r>
    <n v="2550"/>
    <s v="Beckett"/>
    <s v="Beck"/>
    <d v="2020-11-19T00:00:00"/>
    <d v="2021-11-03T00:00:00"/>
    <n v="11"/>
    <s v="Attrition"/>
    <s v="Software Engineering Manager"/>
    <s v="Mark Cole"/>
    <s v="beckett.beck@bilearner.com"/>
    <s v="WBL"/>
    <s v="Active"/>
    <s v="Contract"/>
    <x v="2"/>
    <x v="2"/>
    <x v="0"/>
    <s v="Market remember too less bring simple sort."/>
    <s v="Software Engineering"/>
    <s v="General - Con"/>
    <d v="1952-04-25T00:00:00"/>
    <n v="73.652777777777771"/>
    <x v="2"/>
    <s v="MA"/>
    <s v="Flagger"/>
    <x v="0"/>
    <n v="69865"/>
    <s v="White"/>
    <s v="Widowed"/>
    <x v="1"/>
    <n v="5"/>
    <n v="0"/>
  </r>
  <r>
    <n v="2551"/>
    <s v="Coby"/>
    <s v="Giles"/>
    <d v="2023-05-04T00:00:00"/>
    <d v="2023-07-02T00:00:00"/>
    <n v="1"/>
    <s v="Attrition"/>
    <s v="Software Engineer"/>
    <s v="Edwin Chen"/>
    <s v="coby.giles@bilearner.com"/>
    <s v="NEL"/>
    <s v="Active"/>
    <s v="Full-Time"/>
    <x v="0"/>
    <x v="0"/>
    <x v="3"/>
    <s v="Will low work decade site."/>
    <s v="Software Engineering"/>
    <s v="General - Con"/>
    <d v="1988-05-12T00:00:00"/>
    <n v="37.605555555555554"/>
    <x v="4"/>
    <s v="MA"/>
    <s v="Manager"/>
    <x v="0"/>
    <n v="49964"/>
    <s v="Other"/>
    <s v="Widowed"/>
    <x v="1"/>
    <n v="1"/>
    <n v="0"/>
  </r>
  <r>
    <n v="2553"/>
    <s v="Ralph"/>
    <s v="Barrera"/>
    <d v="2022-08-19T00:00:00"/>
    <d v="2023-01-18T00:00:00"/>
    <n v="4"/>
    <s v="Attrition"/>
    <s v="IT Manager - DB"/>
    <s v="William Brown"/>
    <s v="ralph.barrera@bilearner.com"/>
    <s v="NEL"/>
    <s v="Active"/>
    <s v="Contract"/>
    <x v="0"/>
    <x v="2"/>
    <x v="1"/>
    <s v="Wife send office ball yourself it lot."/>
    <s v="IT/IS"/>
    <s v="Aerial"/>
    <d v="1973-10-09T00:00:00"/>
    <n v="52.197222222222223"/>
    <x v="5"/>
    <s v="MA"/>
    <s v="Laborer"/>
    <x v="1"/>
    <n v="87974"/>
    <s v="Other"/>
    <s v="Divorced"/>
    <x v="1"/>
    <n v="2"/>
    <n v="0"/>
  </r>
  <r>
    <n v="2554"/>
    <s v="Shania"/>
    <s v="Caldwell"/>
    <d v="2022-07-18T00:00:00"/>
    <d v="2023-05-09T00:00:00"/>
    <n v="9"/>
    <s v="Attrition"/>
    <s v="IT Manager - DB"/>
    <s v="Dylan Brown"/>
    <s v="shania.caldwell@bilearner.com"/>
    <s v="PL"/>
    <s v="Active"/>
    <s v="Part-Time"/>
    <x v="2"/>
    <x v="1"/>
    <x v="3"/>
    <s v="Do month risk college detail."/>
    <s v="IT/IS"/>
    <s v="General - Eng"/>
    <d v="1991-10-03T00:00:00"/>
    <n v="34.213888888888889"/>
    <x v="4"/>
    <s v="MA"/>
    <s v="Engineer"/>
    <x v="1"/>
    <n v="2505"/>
    <s v="Hispanic"/>
    <s v="Widowed"/>
    <x v="1"/>
    <n v="1"/>
    <n v="0"/>
  </r>
  <r>
    <n v="2555"/>
    <s v="Colby"/>
    <s v="Horne"/>
    <d v="2019-08-14T00:00:00"/>
    <d v="2021-05-13T00:00:00"/>
    <n v="20"/>
    <s v="Attrition"/>
    <s v="IT Director"/>
    <s v="Victoria Munoz"/>
    <s v="colby.horne@bilearner.com"/>
    <s v="BPC"/>
    <s v="Active"/>
    <s v="Full-Time"/>
    <x v="2"/>
    <x v="0"/>
    <x v="1"/>
    <s v="Mr opportunity dinner chance common."/>
    <s v="IT/IS"/>
    <s v="Wireless"/>
    <d v="1956-10-26T00:00:00"/>
    <n v="69.150000000000006"/>
    <x v="1"/>
    <s v="MA"/>
    <s v="Foreman"/>
    <x v="1"/>
    <n v="6633"/>
    <s v="Other"/>
    <s v="Widowed"/>
    <x v="1"/>
    <n v="2"/>
    <n v="0"/>
  </r>
  <r>
    <n v="2556"/>
    <s v="Kaiden"/>
    <s v="Cunningham"/>
    <d v="2020-12-10T00:00:00"/>
    <d v="2022-05-30T00:00:00"/>
    <n v="17"/>
    <s v="Attrition"/>
    <s v="Director of Sales"/>
    <s v="John Smith"/>
    <s v="kaiden.cunningham@bilearner.com"/>
    <s v="CCDR"/>
    <s v="Active"/>
    <s v="Part-Time"/>
    <x v="2"/>
    <x v="1"/>
    <x v="3"/>
    <s v="Develop together popular be."/>
    <s v="Sales"/>
    <s v="Project Management - Eng"/>
    <d v="1996-04-25T00:00:00"/>
    <n v="29.652777777777779"/>
    <x v="6"/>
    <s v="MA"/>
    <s v="Manager"/>
    <x v="1"/>
    <n v="73638"/>
    <s v="White"/>
    <s v="Married"/>
    <x v="1"/>
    <n v="2"/>
    <n v="0"/>
  </r>
  <r>
    <n v="2558"/>
    <s v="Maeve"/>
    <s v="Gordon"/>
    <d v="2021-11-19T00:00:00"/>
    <d v="2021-12-27T00:00:00"/>
    <n v="1"/>
    <s v="Attrition"/>
    <s v="Software Engineering Manager"/>
    <s v="Ernest Jones"/>
    <s v="maeve.gordon@bilearner.com"/>
    <s v="WBL"/>
    <s v="Active"/>
    <s v="Full-Time"/>
    <x v="0"/>
    <x v="1"/>
    <x v="0"/>
    <s v="Kid actually Congress computer season behind."/>
    <s v="Software Engineering"/>
    <s v="Field Operations"/>
    <d v="1965-11-25T00:00:00"/>
    <n v="60.069444444444443"/>
    <x v="1"/>
    <s v="MA"/>
    <s v="Operator"/>
    <x v="0"/>
    <n v="87152"/>
    <s v="Asian"/>
    <s v="Widowed"/>
    <x v="1"/>
    <n v="4"/>
    <n v="0"/>
  </r>
  <r>
    <n v="2560"/>
    <s v="Nathan"/>
    <s v="Schmitt"/>
    <d v="2021-06-30T00:00:00"/>
    <d v="2021-07-28T00:00:00"/>
    <n v="0"/>
    <s v="Attrition"/>
    <s v="IT Manager - Infra"/>
    <s v="Sarah Campbell"/>
    <s v="nathan.schmitt@bilearner.com"/>
    <s v="WBL"/>
    <s v="Active"/>
    <s v="Part-Time"/>
    <x v="2"/>
    <x v="2"/>
    <x v="3"/>
    <s v="According maintain president start upon evening."/>
    <s v="IT/IS"/>
    <s v="Field Operations"/>
    <d v="1977-01-05T00:00:00"/>
    <n v="48.958333333333336"/>
    <x v="3"/>
    <s v="MA"/>
    <s v="Vp"/>
    <x v="1"/>
    <n v="43352"/>
    <s v="Black"/>
    <s v="Widowed"/>
    <x v="1"/>
    <n v="4"/>
    <n v="0"/>
  </r>
  <r>
    <n v="2562"/>
    <s v="Angelique"/>
    <s v="Cochran"/>
    <d v="2021-04-12T00:00:00"/>
    <d v="2023-03-06T00:00:00"/>
    <n v="22"/>
    <s v="Attrition"/>
    <s v="IT Manager - DB"/>
    <s v="Benjamin Mcdonald"/>
    <s v="angelique.cochran@bilearner.com"/>
    <s v="PL"/>
    <s v="Active"/>
    <s v="Contract"/>
    <x v="0"/>
    <x v="1"/>
    <x v="2"/>
    <s v="Suffer arm security about control with."/>
    <s v="IT/IS"/>
    <s v="Field Operations"/>
    <d v="1967-11-18T00:00:00"/>
    <n v="58.088888888888889"/>
    <x v="5"/>
    <s v="MA"/>
    <s v="Technician"/>
    <x v="1"/>
    <n v="83544"/>
    <s v="Other"/>
    <s v="Married"/>
    <x v="1"/>
    <n v="4"/>
    <n v="0"/>
  </r>
  <r>
    <n v="2564"/>
    <s v="Deandre"/>
    <s v="Oneal"/>
    <d v="2019-10-31T00:00:00"/>
    <d v="2020-03-01T00:00:00"/>
    <n v="4"/>
    <s v="Attrition"/>
    <s v="Director of Sales"/>
    <s v="Brian Mueller"/>
    <s v="deandre.oneal@bilearner.com"/>
    <s v="CCDR"/>
    <s v="Active"/>
    <s v="Contract"/>
    <x v="0"/>
    <x v="1"/>
    <x v="3"/>
    <s v="Finish law price under."/>
    <s v="Sales"/>
    <s v="General - Con"/>
    <d v="1995-07-11T00:00:00"/>
    <n v="30.441666666666666"/>
    <x v="4"/>
    <s v="MA"/>
    <s v="Flagger"/>
    <x v="1"/>
    <n v="36351"/>
    <s v="Hispanic"/>
    <s v="Married"/>
    <x v="1"/>
    <n v="1"/>
    <n v="0"/>
  </r>
  <r>
    <n v="2567"/>
    <s v="Sylvia"/>
    <s v="Price"/>
    <d v="2022-12-22T00:00:00"/>
    <d v="2023-07-26T00:00:00"/>
    <n v="7"/>
    <s v="Attrition"/>
    <s v="IT Manager - Infra"/>
    <s v="Christy Cunningham"/>
    <s v="sylvia.price@bilearner.com"/>
    <s v="CCDR"/>
    <s v="Active"/>
    <s v="Full-Time"/>
    <x v="0"/>
    <x v="2"/>
    <x v="3"/>
    <s v="Dream quickly relationship involve enough name."/>
    <s v="IT/IS"/>
    <s v="Field Operations"/>
    <d v="1959-10-15T00:00:00"/>
    <n v="66.180555555555557"/>
    <x v="1"/>
    <s v="MA"/>
    <s v="Foreman"/>
    <x v="1"/>
    <n v="51819"/>
    <s v="Black"/>
    <s v="Widowed"/>
    <x v="1"/>
    <n v="5"/>
    <n v="0"/>
  </r>
  <r>
    <n v="2569"/>
    <s v="Emerson"/>
    <s v="Grimes"/>
    <d v="2021-10-07T00:00:00"/>
    <d v="2021-12-31T00:00:00"/>
    <n v="2"/>
    <s v="Attrition"/>
    <s v="IT Manager - DB"/>
    <s v="Mrs. Debra Flynn"/>
    <s v="emerson.grimes@bilearner.com"/>
    <s v="MSC"/>
    <s v="Active"/>
    <s v="Full-Time"/>
    <x v="1"/>
    <x v="0"/>
    <x v="2"/>
    <s v="Anything human medical offer dinner hard by."/>
    <s v="IT/IS"/>
    <s v="General - Con"/>
    <d v="1995-03-28T00:00:00"/>
    <n v="30.727777777777778"/>
    <x v="4"/>
    <s v="MA"/>
    <s v="Laborer"/>
    <x v="1"/>
    <n v="53854"/>
    <s v="Black"/>
    <s v="Single"/>
    <x v="1"/>
    <n v="2"/>
    <n v="0"/>
  </r>
  <r>
    <n v="2570"/>
    <s v="Ayden"/>
    <s v="Wu"/>
    <d v="2019-06-16T00:00:00"/>
    <d v="2023-05-21T00:00:00"/>
    <n v="47"/>
    <s v="Attrition"/>
    <s v="IT Director"/>
    <s v="Tamara Adkins"/>
    <s v="ayden.wu@bilearner.com"/>
    <s v="NEL"/>
    <s v="Active"/>
    <s v="Contract"/>
    <x v="2"/>
    <x v="1"/>
    <x v="3"/>
    <s v="War model build important determine."/>
    <s v="IT/IS"/>
    <s v="Field Operations"/>
    <d v="1991-11-18T00:00:00"/>
    <n v="34.088888888888889"/>
    <x v="4"/>
    <s v="MA"/>
    <s v="Laborer"/>
    <x v="1"/>
    <n v="60717"/>
    <s v="Black"/>
    <s v="Single"/>
    <x v="1"/>
    <n v="4"/>
    <n v="0"/>
  </r>
  <r>
    <n v="2571"/>
    <s v="Hayley"/>
    <s v="Keller"/>
    <d v="2021-03-17T00:00:00"/>
    <d v="2022-09-08T00:00:00"/>
    <n v="17"/>
    <s v="Attrition"/>
    <s v="BI Director"/>
    <s v="Megan Hart"/>
    <s v="hayley.keller@bilearner.com"/>
    <s v="SVG"/>
    <s v="Active"/>
    <s v="Part-Time"/>
    <x v="2"/>
    <x v="1"/>
    <x v="2"/>
    <s v="Maintain which memory born."/>
    <s v="IT/IS"/>
    <s v="Field Operations"/>
    <d v="1989-02-11T00:00:00"/>
    <n v="36.858333333333334"/>
    <x v="4"/>
    <s v="MA"/>
    <s v="Technician"/>
    <x v="0"/>
    <n v="30960"/>
    <s v="Asian"/>
    <s v="Divorced"/>
    <x v="1"/>
    <n v="2"/>
    <n v="0"/>
  </r>
  <r>
    <n v="2572"/>
    <s v="Alannah"/>
    <s v="Rivas"/>
    <d v="2022-08-07T00:00:00"/>
    <d v="2023-04-26T00:00:00"/>
    <n v="8"/>
    <s v="Attrition"/>
    <s v="BI Developer"/>
    <s v="Stacy Lopez"/>
    <s v="alannah.rivas@bilearner.com"/>
    <s v="PYZ"/>
    <s v="Active"/>
    <s v="Contract"/>
    <x v="2"/>
    <x v="0"/>
    <x v="1"/>
    <s v="Lawyer suggest cultural blue yes camera daughter."/>
    <s v="IT/IS"/>
    <s v="Engineers"/>
    <d v="1994-05-20T00:00:00"/>
    <n v="31.583333333333332"/>
    <x v="4"/>
    <s v="MA"/>
    <s v="Technician"/>
    <x v="1"/>
    <n v="81338"/>
    <s v="Asian"/>
    <s v="Widowed"/>
    <x v="1"/>
    <n v="4"/>
    <n v="0"/>
  </r>
  <r>
    <n v="2573"/>
    <s v="Jessica"/>
    <s v="Bunbury"/>
    <d v="2020-01-17T00:00:00"/>
    <d v="2023-02-28T00:00:00"/>
    <n v="37"/>
    <s v="Attrition"/>
    <s v="Area Sales Manager"/>
    <s v="Keith Adams"/>
    <s v="jessica.bunbury@bilearner.com"/>
    <s v="NEL"/>
    <s v="Voluntarily Terminated"/>
    <s v="Contract"/>
    <x v="2"/>
    <x v="0"/>
    <x v="3"/>
    <s v="Decide cut camera conference last size will."/>
    <s v="Sales"/>
    <s v="Field Operations"/>
    <d v="1987-01-02T00:00:00"/>
    <n v="38.966666666666669"/>
    <x v="4"/>
    <s v="VA"/>
    <s v="Laborer"/>
    <x v="0"/>
    <n v="21851"/>
    <s v="Black"/>
    <s v="Divorced"/>
    <x v="1"/>
    <n v="4"/>
    <n v="0"/>
  </r>
  <r>
    <n v="2574"/>
    <s v="Giovanni"/>
    <s v="Leruth"/>
    <d v="2022-06-11T00:00:00"/>
    <d v="2023-02-20T00:00:00"/>
    <n v="8"/>
    <s v="Attrition"/>
    <s v="Area Sales Manager"/>
    <s v="Travis Davenport"/>
    <s v="giovanni.leruth@bilearner.com"/>
    <s v="EW"/>
    <s v="Active"/>
    <s v="Full-Time"/>
    <x v="1"/>
    <x v="1"/>
    <x v="0"/>
    <s v="House seven human available."/>
    <s v="Sales"/>
    <s v="Billable Consultants"/>
    <d v="1971-11-18T00:00:00"/>
    <n v="54.088888888888889"/>
    <x v="5"/>
    <s v="UT"/>
    <s v="Engineer"/>
    <x v="1"/>
    <n v="84111"/>
    <s v="Hispanic"/>
    <s v="Widowed"/>
    <x v="1"/>
    <n v="2"/>
    <n v="0"/>
  </r>
  <r>
    <n v="2575"/>
    <s v="Ricardo"/>
    <s v="Gonzales"/>
    <d v="2021-03-03T00:00:00"/>
    <d v="2023-01-30T00:00:00"/>
    <n v="22"/>
    <s v="Attrition"/>
    <s v="Area Sales Manager"/>
    <s v="Patricia Norris"/>
    <s v="ricardo.gonzales@bilearner.com"/>
    <s v="PYZ"/>
    <s v="Active"/>
    <s v="Contract"/>
    <x v="1"/>
    <x v="0"/>
    <x v="2"/>
    <s v="Establish fear recently owner."/>
    <s v="Sales"/>
    <s v="Splicing"/>
    <d v="1951-06-21T00:00:00"/>
    <n v="74.49722222222222"/>
    <x v="2"/>
    <s v="ID"/>
    <s v="Splicer"/>
    <x v="1"/>
    <n v="83706"/>
    <s v="Other"/>
    <s v="Widowed"/>
    <x v="1"/>
    <n v="4"/>
    <n v="0"/>
  </r>
  <r>
    <n v="2576"/>
    <s v="Caitrin"/>
    <s v="Strong"/>
    <d v="2020-04-16T00:00:00"/>
    <d v="2021-03-15T00:00:00"/>
    <n v="10"/>
    <s v="Attrition"/>
    <s v="Area Sales Manager"/>
    <s v="Patrick Patterson"/>
    <s v="caitrin.strong@bilearner.com"/>
    <s v="CCDR"/>
    <s v="Active"/>
    <s v="Contract"/>
    <x v="0"/>
    <x v="2"/>
    <x v="1"/>
    <s v="Doctor statement she rule order wind."/>
    <s v="Sales"/>
    <s v="General - Sga"/>
    <d v="1969-12-27T00:00:00"/>
    <n v="55.980555555555554"/>
    <x v="5"/>
    <s v="MT"/>
    <s v="Supervisor"/>
    <x v="0"/>
    <n v="59102"/>
    <s v="Asian"/>
    <s v="Widowed"/>
    <x v="1"/>
    <n v="1"/>
    <n v="0"/>
  </r>
  <r>
    <n v="2577"/>
    <s v="Jenna"/>
    <s v="Dietrich"/>
    <d v="2022-09-22T00:00:00"/>
    <d v="2023-01-28T00:00:00"/>
    <n v="4"/>
    <s v="Attrition"/>
    <s v="Area Sales Manager"/>
    <s v="Mrs. Stephanie Forbes"/>
    <s v="jenna.dietrich@bilearner.com"/>
    <s v="PYZ"/>
    <s v="Active"/>
    <s v="Full-Time"/>
    <x v="2"/>
    <x v="0"/>
    <x v="3"/>
    <s v="Less air right in southern it material."/>
    <s v="Sales"/>
    <s v="Wireline Construction"/>
    <d v="1963-07-28T00:00:00"/>
    <n v="62.394444444444446"/>
    <x v="1"/>
    <s v="WA"/>
    <s v="Lineman"/>
    <x v="0"/>
    <n v="98052"/>
    <s v="Other"/>
    <s v="Married"/>
    <x v="1"/>
    <n v="2"/>
    <n v="0"/>
  </r>
  <r>
    <n v="2580"/>
    <s v="Alfred"/>
    <s v="Digitale"/>
    <d v="2020-04-29T00:00:00"/>
    <d v="2021-10-20T00:00:00"/>
    <n v="17"/>
    <s v="Attrition"/>
    <s v="Area Sales Manager"/>
    <s v="Nathan Kelly"/>
    <s v="alfred.digitale@bilearner.com"/>
    <s v="BPC"/>
    <s v="Active"/>
    <s v="Full-Time"/>
    <x v="2"/>
    <x v="2"/>
    <x v="1"/>
    <s v="Key whose anyone religious mother movie."/>
    <s v="Sales"/>
    <s v="Finance &amp; Accounting"/>
    <d v="1954-04-07T00:00:00"/>
    <n v="71.702777777777783"/>
    <x v="2"/>
    <s v="NH"/>
    <s v="Administration"/>
    <x v="1"/>
    <n v="3062"/>
    <s v="White"/>
    <s v="Single"/>
    <x v="1"/>
    <n v="2"/>
    <n v="0"/>
  </r>
  <r>
    <n v="2587"/>
    <s v="Rylee"/>
    <s v="Frye"/>
    <d v="2019-09-04T00:00:00"/>
    <d v="2020-04-13T00:00:00"/>
    <n v="7"/>
    <s v="Attrition"/>
    <s v="Area Sales Manager"/>
    <s v="Ashley Phillips"/>
    <s v="rylee.frye@bilearner.com"/>
    <s v="NEL"/>
    <s v="Active"/>
    <s v="Full-Time"/>
    <x v="2"/>
    <x v="2"/>
    <x v="0"/>
    <s v="Rest society tell into ahead."/>
    <s v="Sales"/>
    <s v="Field Operations"/>
    <d v="2000-07-31T00:00:00"/>
    <n v="25.388888888888889"/>
    <x v="6"/>
    <s v="MA"/>
    <s v="Technician"/>
    <x v="1"/>
    <n v="69470"/>
    <s v="Other"/>
    <s v="Widowed"/>
    <x v="1"/>
    <n v="5"/>
    <n v="0"/>
  </r>
  <r>
    <n v="2590"/>
    <s v="Stephanie"/>
    <s v="Wilkinson"/>
    <d v="2023-01-13T00:00:00"/>
    <d v="2023-02-12T00:00:00"/>
    <n v="0"/>
    <s v="Attrition"/>
    <s v="Area Sales Manager"/>
    <s v="Nancy Mccarthy"/>
    <s v="stephanie.wilkinson@bilearner.com"/>
    <s v="CCDR"/>
    <s v="Active"/>
    <s v="Part-Time"/>
    <x v="2"/>
    <x v="1"/>
    <x v="2"/>
    <s v="Media move management if my."/>
    <s v="Sales"/>
    <s v="Engineers"/>
    <d v="1998-02-07T00:00:00"/>
    <n v="27.869444444444444"/>
    <x v="6"/>
    <s v="AZ"/>
    <s v="Engineer"/>
    <x v="1"/>
    <n v="47626"/>
    <s v="Asian"/>
    <s v="Married"/>
    <x v="1"/>
    <n v="5"/>
    <n v="0"/>
  </r>
  <r>
    <n v="2593"/>
    <s v="Sage"/>
    <s v="Booker"/>
    <d v="2018-12-01T00:00:00"/>
    <d v="2021-06-23T00:00:00"/>
    <n v="30"/>
    <s v="Attrition"/>
    <s v="Area Sales Manager"/>
    <s v="Kimberly Lee"/>
    <s v="sage.booker@bilearner.com"/>
    <s v="MSC"/>
    <s v="Active"/>
    <s v="Contract"/>
    <x v="2"/>
    <x v="0"/>
    <x v="3"/>
    <s v="Weight join evidence oil father."/>
    <s v="Sales"/>
    <s v="General - Con"/>
    <d v="1972-02-08T00:00:00"/>
    <n v="53.866666666666667"/>
    <x v="5"/>
    <s v="TN"/>
    <s v="Laborer"/>
    <x v="1"/>
    <n v="64576"/>
    <s v="Other"/>
    <s v="Widowed"/>
    <x v="1"/>
    <n v="1"/>
    <n v="0"/>
  </r>
  <r>
    <n v="2596"/>
    <s v="Thaddeus"/>
    <s v="Lutz"/>
    <d v="2021-10-16T00:00:00"/>
    <d v="2022-05-04T00:00:00"/>
    <n v="6"/>
    <s v="Attrition"/>
    <s v="Area Sales Manager"/>
    <s v="Katelyn Kramer"/>
    <s v="thaddeus.lutz@bilearner.com"/>
    <s v="WBL"/>
    <s v="Active"/>
    <s v="Contract"/>
    <x v="2"/>
    <x v="1"/>
    <x v="3"/>
    <s v="Also protect scientist. Fear result major the."/>
    <s v="Sales"/>
    <s v="Corp Operations"/>
    <d v="1977-05-20T00:00:00"/>
    <n v="48.583333333333336"/>
    <x v="3"/>
    <s v="ID"/>
    <s v="Administrative"/>
    <x v="1"/>
    <n v="68985"/>
    <s v="Black"/>
    <s v="Divorced"/>
    <x v="1"/>
    <n v="2"/>
    <n v="0"/>
  </r>
  <r>
    <n v="2599"/>
    <s v="Jase"/>
    <s v="Waters"/>
    <d v="2022-03-27T00:00:00"/>
    <d v="2023-06-14T00:00:00"/>
    <n v="14"/>
    <s v="Attrition"/>
    <s v="Administrative Assistant"/>
    <s v="Michaela Jones"/>
    <s v="jase.waters@bilearner.com"/>
    <s v="BPC"/>
    <s v="Active"/>
    <s v="Contract"/>
    <x v="2"/>
    <x v="0"/>
    <x v="3"/>
    <s v="Very research level send picture pressure our."/>
    <s v="Sales"/>
    <s v="Yard (Material Handling)"/>
    <d v="1942-07-11T00:00:00"/>
    <n v="83.441666666666663"/>
    <x v="0"/>
    <s v="ID"/>
    <s v="Runner"/>
    <x v="0"/>
    <n v="40513"/>
    <s v="Black"/>
    <s v="Widowed"/>
    <x v="1"/>
    <n v="2"/>
    <n v="0"/>
  </r>
  <r>
    <n v="2601"/>
    <s v="Anya"/>
    <s v="Baldwin"/>
    <d v="2019-11-29T00:00:00"/>
    <d v="2020-04-21T00:00:00"/>
    <n v="4"/>
    <s v="Attrition"/>
    <s v="Administrative Assistant"/>
    <s v="Lonnie Sanders"/>
    <s v="anya.baldwin@bilearner.com"/>
    <s v="SVG"/>
    <s v="Active"/>
    <s v="Full-Time"/>
    <x v="1"/>
    <x v="2"/>
    <x v="0"/>
    <s v="Glass effort however relate partner lay what."/>
    <s v="Sales"/>
    <s v="General - Con"/>
    <d v="2001-03-02T00:00:00"/>
    <n v="24.8"/>
    <x v="6"/>
    <s v="WA"/>
    <s v="Laborer"/>
    <x v="0"/>
    <n v="44158"/>
    <s v="Hispanic"/>
    <s v="Widowed"/>
    <x v="1"/>
    <n v="1"/>
    <n v="0"/>
  </r>
  <r>
    <n v="2602"/>
    <s v="Jacquelyn"/>
    <s v="Austin"/>
    <d v="2019-04-16T00:00:00"/>
    <d v="2022-08-05T00:00:00"/>
    <n v="39"/>
    <s v="Attrition"/>
    <s v="Accountant I"/>
    <s v="Ariana Brady"/>
    <s v="jacquelyn.austin@bilearner.com"/>
    <s v="EW"/>
    <s v="Active"/>
    <s v="Full-Time"/>
    <x v="1"/>
    <x v="1"/>
    <x v="0"/>
    <s v="Rather middle organization officer."/>
    <s v="Admin Offices"/>
    <s v="Wireline Construction"/>
    <d v="1982-08-07T00:00:00"/>
    <n v="43.369444444444447"/>
    <x v="3"/>
    <s v="MA"/>
    <s v="Clerk"/>
    <x v="0"/>
    <n v="27947"/>
    <s v="Other"/>
    <s v="Widowed"/>
    <x v="1"/>
    <n v="2"/>
    <n v="0"/>
  </r>
  <r>
    <n v="2603"/>
    <s v="Kaitlynn"/>
    <s v="Aguirre"/>
    <d v="2019-03-05T00:00:00"/>
    <d v="2019-10-12T00:00:00"/>
    <n v="7"/>
    <s v="Attrition"/>
    <s v="Area Sales Manager"/>
    <s v="Jessica Rose"/>
    <s v="kaitlynn.aguirre@bilearner.com"/>
    <s v="NEL"/>
    <s v="Active"/>
    <s v="Part-Time"/>
    <x v="2"/>
    <x v="1"/>
    <x v="0"/>
    <s v="Front tend couple a budget strategy."/>
    <s v="Sales"/>
    <s v="Splicing"/>
    <d v="1999-06-08T00:00:00"/>
    <n v="26.533333333333335"/>
    <x v="6"/>
    <s v="MA"/>
    <s v="Splicer"/>
    <x v="1"/>
    <n v="18574"/>
    <s v="Other"/>
    <s v="Divorced"/>
    <x v="1"/>
    <n v="2"/>
    <n v="0"/>
  </r>
  <r>
    <n v="2604"/>
    <s v="Saniyah"/>
    <s v="Cantu"/>
    <d v="2018-12-20T00:00:00"/>
    <d v="2020-05-29T00:00:00"/>
    <n v="17"/>
    <s v="Attrition"/>
    <s v="Area Sales Manager"/>
    <s v="Barbara Neal"/>
    <s v="saniyah.cantu@bilearner.com"/>
    <s v="PL"/>
    <s v="Active"/>
    <s v="Contract"/>
    <x v="1"/>
    <x v="1"/>
    <x v="3"/>
    <s v="Compare factor only together."/>
    <s v="Sales"/>
    <s v="Aerial"/>
    <d v="1987-03-10T00:00:00"/>
    <n v="38.777777777777779"/>
    <x v="4"/>
    <s v="MA"/>
    <s v="Engineer"/>
    <x v="1"/>
    <n v="68833"/>
    <s v="Other"/>
    <s v="Divorced"/>
    <x v="1"/>
    <n v="5"/>
    <n v="0"/>
  </r>
  <r>
    <n v="2605"/>
    <s v="Jakayla"/>
    <s v="Dickson"/>
    <d v="2021-03-08T00:00:00"/>
    <d v="2023-05-29T00:00:00"/>
    <n v="26"/>
    <s v="Attrition"/>
    <s v="Area Sales Manager"/>
    <s v="Julie Mcclain"/>
    <s v="jakayla.dickson@bilearner.com"/>
    <s v="BPC"/>
    <s v="Active"/>
    <s v="Full-Time"/>
    <x v="1"/>
    <x v="2"/>
    <x v="2"/>
    <s v="Situation affect medical friend audience fight."/>
    <s v="Sales"/>
    <s v="Wireline Construction"/>
    <d v="1968-08-11T00:00:00"/>
    <n v="57.358333333333334"/>
    <x v="5"/>
    <s v="AZ"/>
    <s v="Supervisor"/>
    <x v="1"/>
    <n v="29838"/>
    <s v="Black"/>
    <s v="Married"/>
    <x v="1"/>
    <n v="4"/>
    <n v="0"/>
  </r>
  <r>
    <n v="2609"/>
    <s v="Harrison"/>
    <s v="Camacho"/>
    <d v="2019-12-06T00:00:00"/>
    <d v="2021-07-18T00:00:00"/>
    <n v="19"/>
    <s v="Attrition"/>
    <s v="Area Sales Manager"/>
    <s v="Robert Thompson"/>
    <s v="harrison.camacho@bilearner.com"/>
    <s v="MSC"/>
    <s v="Active"/>
    <s v="Part-Time"/>
    <x v="0"/>
    <x v="0"/>
    <x v="2"/>
    <s v="Upon budget class college now this trade."/>
    <s v="Sales"/>
    <s v="General - Sga"/>
    <d v="1971-08-13T00:00:00"/>
    <n v="54.352777777777774"/>
    <x v="5"/>
    <s v="TN"/>
    <s v="Administrative"/>
    <x v="1"/>
    <n v="55114"/>
    <s v="Asian"/>
    <s v="Widowed"/>
    <x v="1"/>
    <n v="2"/>
    <n v="0"/>
  </r>
  <r>
    <n v="2610"/>
    <s v="Ronald"/>
    <s v="Marquez"/>
    <d v="2022-09-23T00:00:00"/>
    <d v="2023-01-25T00:00:00"/>
    <n v="4"/>
    <s v="Attrition"/>
    <s v="Area Sales Manager"/>
    <s v="Kelly James"/>
    <s v="ronald.marquez@bilearner.com"/>
    <s v="TNS"/>
    <s v="Active"/>
    <s v="Full-Time"/>
    <x v="0"/>
    <x v="1"/>
    <x v="2"/>
    <s v="Join difference order size occur entire sell."/>
    <s v="Sales"/>
    <s v="General - Con"/>
    <d v="1947-12-30T00:00:00"/>
    <n v="77.972222222222229"/>
    <x v="2"/>
    <s v="TN"/>
    <s v="Foreman"/>
    <x v="1"/>
    <n v="90224"/>
    <s v="White"/>
    <s v="Widowed"/>
    <x v="1"/>
    <n v="2"/>
    <n v="0"/>
  </r>
  <r>
    <n v="2611"/>
    <s v="Arabella"/>
    <s v="Hunter"/>
    <d v="2019-12-26T00:00:00"/>
    <d v="2022-06-04T00:00:00"/>
    <n v="29"/>
    <s v="Attrition"/>
    <s v="Area Sales Manager"/>
    <s v="Juan Henson"/>
    <s v="arabella.hunter@bilearner.com"/>
    <s v="PYZ"/>
    <s v="Active"/>
    <s v="Part-Time"/>
    <x v="2"/>
    <x v="0"/>
    <x v="3"/>
    <s v="Ground bad official number stuff stop leader."/>
    <s v="Sales"/>
    <s v="Wireline Construction"/>
    <d v="1956-09-22T00:00:00"/>
    <n v="69.24444444444444"/>
    <x v="1"/>
    <s v="TN"/>
    <s v="Manager"/>
    <x v="1"/>
    <n v="22260"/>
    <s v="Black"/>
    <s v="Widowed"/>
    <x v="1"/>
    <n v="2"/>
    <n v="0"/>
  </r>
  <r>
    <n v="2612"/>
    <s v="Amiya"/>
    <s v="Richardson"/>
    <d v="2018-08-27T00:00:00"/>
    <d v="2019-12-19T00:00:00"/>
    <n v="15"/>
    <s v="Attrition"/>
    <s v="Area Sales Manager"/>
    <s v="Jacob Nelson"/>
    <s v="amiya.richardson@bilearner.com"/>
    <s v="WBL"/>
    <s v="Active"/>
    <s v="Part-Time"/>
    <x v="0"/>
    <x v="2"/>
    <x v="2"/>
    <s v="Site cut debate own born six."/>
    <s v="Sales"/>
    <s v="Field Operations"/>
    <d v="1963-07-01T00:00:00"/>
    <n v="62.469444444444441"/>
    <x v="1"/>
    <s v="ID"/>
    <s v="Driller"/>
    <x v="1"/>
    <n v="95112"/>
    <s v="White"/>
    <s v="Married"/>
    <x v="1"/>
    <n v="4"/>
    <n v="0"/>
  </r>
  <r>
    <n v="2613"/>
    <s v="Raquel"/>
    <s v="Sosa"/>
    <d v="2022-12-12T00:00:00"/>
    <d v="2023-03-07T00:00:00"/>
    <n v="2"/>
    <s v="Attrition"/>
    <s v="Area Sales Manager"/>
    <s v="Lisa Green"/>
    <s v="raquel.sosa@bilearner.com"/>
    <s v="NEL"/>
    <s v="Active"/>
    <s v="Part-Time"/>
    <x v="0"/>
    <x v="1"/>
    <x v="1"/>
    <s v="Something service already fish create firm job."/>
    <s v="Sales"/>
    <s v="Project Management - Eng"/>
    <d v="1944-07-16T00:00:00"/>
    <n v="81.427777777777777"/>
    <x v="0"/>
    <s v="ID"/>
    <s v="Project Manager"/>
    <x v="1"/>
    <n v="13814"/>
    <s v="Black"/>
    <s v="Single"/>
    <x v="1"/>
    <n v="5"/>
    <n v="0"/>
  </r>
  <r>
    <n v="2616"/>
    <s v="Destiney"/>
    <s v="Navarro"/>
    <d v="2019-08-14T00:00:00"/>
    <d v="2022-09-04T00:00:00"/>
    <n v="36"/>
    <s v="Attrition"/>
    <s v="Administrative Assistant"/>
    <s v="Gary Ortiz"/>
    <s v="destiney.navarro@bilearner.com"/>
    <s v="CCDR"/>
    <s v="Active"/>
    <s v="Full-Time"/>
    <x v="2"/>
    <x v="2"/>
    <x v="0"/>
    <s v="Still box ten network apply."/>
    <s v="Sales"/>
    <s v="Engineers"/>
    <d v="1972-12-18T00:00:00"/>
    <n v="53.005555555555553"/>
    <x v="5"/>
    <s v="WA"/>
    <s v="Engineer"/>
    <x v="0"/>
    <n v="62733"/>
    <s v="Black"/>
    <s v="Married"/>
    <x v="1"/>
    <n v="1"/>
    <n v="0"/>
  </r>
  <r>
    <n v="2617"/>
    <s v="Yadira"/>
    <s v="Barron"/>
    <d v="2020-08-02T00:00:00"/>
    <d v="2022-12-30T00:00:00"/>
    <n v="28"/>
    <s v="Attrition"/>
    <s v="Administrative Assistant"/>
    <s v="Tanya Wilson"/>
    <s v="yadira.barron@bilearner.com"/>
    <s v="SVG"/>
    <s v="Active"/>
    <s v="Full-Time"/>
    <x v="1"/>
    <x v="1"/>
    <x v="2"/>
    <s v="Piece manage well onto."/>
    <s v="Sales"/>
    <s v="Catv"/>
    <d v="1995-04-26T00:00:00"/>
    <n v="30.65"/>
    <x v="4"/>
    <s v="WA"/>
    <s v="Foreman"/>
    <x v="0"/>
    <n v="78047"/>
    <s v="Hispanic"/>
    <s v="Single"/>
    <x v="1"/>
    <n v="4"/>
    <n v="0"/>
  </r>
  <r>
    <n v="2619"/>
    <s v="Carlo"/>
    <s v="Giles"/>
    <d v="2020-06-17T00:00:00"/>
    <d v="2022-02-08T00:00:00"/>
    <n v="19"/>
    <s v="Attrition"/>
    <s v="Area Sales Manager"/>
    <s v="Alexandria Brown"/>
    <s v="carlo.giles@bilearner.com"/>
    <s v="WBL"/>
    <s v="Active"/>
    <s v="Contract"/>
    <x v="2"/>
    <x v="0"/>
    <x v="0"/>
    <s v="Use stay among place dinner."/>
    <s v="Sales"/>
    <s v="Field Operations"/>
    <d v="1946-04-06T00:00:00"/>
    <n v="79.705555555555549"/>
    <x v="2"/>
    <s v="MA"/>
    <s v="Laborer"/>
    <x v="1"/>
    <n v="36412"/>
    <s v="Hispanic"/>
    <s v="Divorced"/>
    <x v="1"/>
    <n v="5"/>
    <n v="0"/>
  </r>
  <r>
    <n v="2623"/>
    <s v="Harper"/>
    <s v="Clark"/>
    <d v="2020-05-21T00:00:00"/>
    <d v="2021-06-13T00:00:00"/>
    <n v="12"/>
    <s v="Attrition"/>
    <s v="Area Sales Manager"/>
    <s v="Benjamin Cooper"/>
    <s v="harper.clark@bilearner.com"/>
    <s v="CCDR"/>
    <s v="Active"/>
    <s v="Contract"/>
    <x v="1"/>
    <x v="1"/>
    <x v="0"/>
    <s v="Game success stock hold sometimes will approach."/>
    <s v="Sales"/>
    <s v="Field Operations"/>
    <d v="1953-07-13T00:00:00"/>
    <n v="72.436111111111117"/>
    <x v="2"/>
    <s v="AZ"/>
    <s v="Tower Hand"/>
    <x v="1"/>
    <n v="55592"/>
    <s v="Asian"/>
    <s v="Divorced"/>
    <x v="1"/>
    <n v="2"/>
    <n v="0"/>
  </r>
  <r>
    <n v="2624"/>
    <s v="Charles"/>
    <s v="Howard"/>
    <d v="2023-06-11T00:00:00"/>
    <d v="2023-07-28T00:00:00"/>
    <n v="1"/>
    <s v="Attrition"/>
    <s v="Area Sales Manager"/>
    <s v="Janet Andrews"/>
    <s v="charles.howard@bilearner.com"/>
    <s v="SVG"/>
    <s v="Active"/>
    <s v="Part-Time"/>
    <x v="1"/>
    <x v="0"/>
    <x v="2"/>
    <s v="Simple them do consider grow."/>
    <s v="Sales"/>
    <s v="Wireline Construction"/>
    <d v="1984-07-22T00:00:00"/>
    <n v="41.411111111111111"/>
    <x v="3"/>
    <s v="AL"/>
    <s v="Supervisor"/>
    <x v="1"/>
    <n v="12964"/>
    <s v="Other"/>
    <s v="Single"/>
    <x v="1"/>
    <n v="2"/>
    <n v="0"/>
  </r>
  <r>
    <n v="2625"/>
    <s v="Jaron"/>
    <s v="Rojas"/>
    <d v="2022-11-27T00:00:00"/>
    <d v="2023-05-19T00:00:00"/>
    <n v="5"/>
    <s v="Attrition"/>
    <s v="Area Sales Manager"/>
    <s v="William Ellis"/>
    <s v="jaron.rojas@bilearner.com"/>
    <s v="EW"/>
    <s v="Active"/>
    <s v="Full-Time"/>
    <x v="0"/>
    <x v="1"/>
    <x v="2"/>
    <s v="Situation anything economy time relationship."/>
    <s v="Sales"/>
    <s v="Splicing"/>
    <d v="1943-11-09T00:00:00"/>
    <n v="82.113888888888894"/>
    <x v="0"/>
    <s v="TN"/>
    <s v="Driller"/>
    <x v="1"/>
    <n v="88783"/>
    <s v="Asian"/>
    <s v="Divorced"/>
    <x v="1"/>
    <n v="2"/>
    <n v="0"/>
  </r>
  <r>
    <n v="2626"/>
    <s v="Jordyn"/>
    <s v="Mcguire"/>
    <d v="2020-03-02T00:00:00"/>
    <d v="2022-05-27T00:00:00"/>
    <n v="26"/>
    <s v="Attrition"/>
    <s v="Area Sales Manager"/>
    <s v="Kenneth Perry"/>
    <s v="jordyn.mcguire@bilearner.com"/>
    <s v="MSC"/>
    <s v="Active"/>
    <s v="Full-Time"/>
    <x v="1"/>
    <x v="0"/>
    <x v="1"/>
    <s v="Never whatever loss economic off without cause."/>
    <s v="Sales"/>
    <s v="Project Management - Con"/>
    <d v="1976-09-04T00:00:00"/>
    <n v="49.294444444444444"/>
    <x v="3"/>
    <s v="TN"/>
    <s v="Manager"/>
    <x v="1"/>
    <n v="11087"/>
    <s v="Asian"/>
    <s v="Widowed"/>
    <x v="1"/>
    <n v="4"/>
    <n v="0"/>
  </r>
  <r>
    <n v="2627"/>
    <s v="Valentino"/>
    <s v="Myers"/>
    <d v="2023-01-29T00:00:00"/>
    <d v="2023-05-24T00:00:00"/>
    <n v="3"/>
    <s v="Attrition"/>
    <s v="Area Sales Manager"/>
    <s v="Michael Taylor"/>
    <s v="valentino.myers@bilearner.com"/>
    <s v="TNS"/>
    <s v="Active"/>
    <s v="Full-Time"/>
    <x v="1"/>
    <x v="2"/>
    <x v="2"/>
    <s v="Key as eye past. Three would affect about."/>
    <s v="Sales"/>
    <s v="Wireline Construction"/>
    <d v="1990-05-26T00:00:00"/>
    <n v="35.56666666666667"/>
    <x v="4"/>
    <s v="TN"/>
    <s v="Foreman"/>
    <x v="1"/>
    <n v="43552"/>
    <s v="Other"/>
    <s v="Divorced"/>
    <x v="1"/>
    <n v="4"/>
    <n v="0"/>
  </r>
  <r>
    <n v="2629"/>
    <s v="Kamden"/>
    <s v="Cummings"/>
    <d v="2023-03-19T00:00:00"/>
    <d v="2023-07-11T00:00:00"/>
    <n v="3"/>
    <s v="Attrition"/>
    <s v="Area Sales Manager"/>
    <s v="Stephen Green"/>
    <s v="kamden.cummings@bilearner.com"/>
    <s v="CCDR"/>
    <s v="Active"/>
    <s v="Contract"/>
    <x v="0"/>
    <x v="0"/>
    <x v="2"/>
    <s v="Hot key speak song thus her member."/>
    <s v="Sales"/>
    <s v="Underground"/>
    <d v="1975-02-04T00:00:00"/>
    <n v="50.87777777777778"/>
    <x v="5"/>
    <s v="ID"/>
    <s v="Laborer"/>
    <x v="1"/>
    <n v="12650"/>
    <s v="White"/>
    <s v="Single"/>
    <x v="1"/>
    <n v="1"/>
    <n v="0"/>
  </r>
  <r>
    <n v="2630"/>
    <s v="Kiley"/>
    <s v="Wagner"/>
    <d v="2022-06-10T00:00:00"/>
    <d v="2023-02-14T00:00:00"/>
    <n v="8"/>
    <s v="Attrition"/>
    <s v="Area Sales Manager"/>
    <s v="Andrea Dean"/>
    <s v="kiley.wagner@bilearner.com"/>
    <s v="EW"/>
    <s v="Active"/>
    <s v="Part-Time"/>
    <x v="0"/>
    <x v="1"/>
    <x v="0"/>
    <s v="Force way bank trade."/>
    <s v="Sales"/>
    <s v="Field Operations"/>
    <d v="1994-11-04T00:00:00"/>
    <n v="31.127777777777776"/>
    <x v="4"/>
    <s v="ID"/>
    <s v="Laborer"/>
    <x v="1"/>
    <n v="34069"/>
    <s v="Asian"/>
    <s v="Widowed"/>
    <x v="1"/>
    <n v="5"/>
    <n v="0"/>
  </r>
  <r>
    <n v="2635"/>
    <s v="Maxim"/>
    <s v="Phillips"/>
    <d v="2019-05-01T00:00:00"/>
    <d v="2023-02-16T00:00:00"/>
    <n v="45"/>
    <s v="Attrition"/>
    <s v="Accountant I"/>
    <s v="Lauren Shepard"/>
    <s v="maxim.phillips@bilearner.com"/>
    <s v="SVG"/>
    <s v="Active"/>
    <s v="Full-Time"/>
    <x v="0"/>
    <x v="0"/>
    <x v="3"/>
    <s v="Audience board south. Per state model beat."/>
    <s v="Admin Offices"/>
    <s v="General - Con"/>
    <d v="1957-07-26T00:00:00"/>
    <n v="68.400000000000006"/>
    <x v="1"/>
    <s v="MA"/>
    <s v="Locator"/>
    <x v="0"/>
    <n v="86499"/>
    <s v="Asian"/>
    <s v="Divorced"/>
    <x v="1"/>
    <n v="1"/>
    <n v="0"/>
  </r>
  <r>
    <n v="2636"/>
    <s v="Gwendolyn"/>
    <s v="Hogan"/>
    <d v="2018-09-13T00:00:00"/>
    <d v="2020-11-04T00:00:00"/>
    <n v="25"/>
    <s v="Attrition"/>
    <s v="Area Sales Manager"/>
    <s v="Jason Hayes"/>
    <s v="gwendolyn.hogan@bilearner.com"/>
    <s v="PYZ"/>
    <s v="Active"/>
    <s v="Full-Time"/>
    <x v="0"/>
    <x v="0"/>
    <x v="1"/>
    <s v="Almost across fly recent go."/>
    <s v="Sales"/>
    <s v="General - Eng"/>
    <d v="1970-11-20T00:00:00"/>
    <n v="55.083333333333336"/>
    <x v="5"/>
    <s v="MA"/>
    <s v="Technician"/>
    <x v="1"/>
    <n v="12113"/>
    <s v="Asian"/>
    <s v="Married"/>
    <x v="1"/>
    <n v="5"/>
    <n v="0"/>
  </r>
  <r>
    <n v="2638"/>
    <s v="Mathias"/>
    <s v="Tran"/>
    <d v="2021-11-20T00:00:00"/>
    <d v="2023-03-17T00:00:00"/>
    <n v="15"/>
    <s v="Attrition"/>
    <s v="Area Sales Manager"/>
    <s v="Michelle Guzman"/>
    <s v="mathias.tran@bilearner.com"/>
    <s v="NEL"/>
    <s v="Active"/>
    <s v="Contract"/>
    <x v="0"/>
    <x v="1"/>
    <x v="3"/>
    <s v="Matter fight attention this strategy."/>
    <s v="Sales"/>
    <s v="Catv"/>
    <d v="1957-01-10T00:00:00"/>
    <n v="68.944444444444443"/>
    <x v="1"/>
    <s v="AZ"/>
    <s v="Supervisor"/>
    <x v="1"/>
    <n v="16470"/>
    <s v="Asian"/>
    <s v="Divorced"/>
    <x v="1"/>
    <n v="2"/>
    <n v="0"/>
  </r>
  <r>
    <n v="2640"/>
    <s v="Magdalena"/>
    <s v="Whitehead"/>
    <d v="2021-08-28T00:00:00"/>
    <d v="2022-09-06T00:00:00"/>
    <n v="12"/>
    <s v="Attrition"/>
    <s v="Area Sales Manager"/>
    <s v="Jacob Perez"/>
    <s v="magdalena.whitehead@bilearner.com"/>
    <s v="BPC"/>
    <s v="Active"/>
    <s v="Contract"/>
    <x v="0"/>
    <x v="1"/>
    <x v="3"/>
    <s v="Company set policy drop become single."/>
    <s v="Sales"/>
    <s v="Wireline Construction"/>
    <d v="1962-11-06T00:00:00"/>
    <n v="63.12222222222222"/>
    <x v="1"/>
    <s v="AZ"/>
    <s v="Foreman"/>
    <x v="1"/>
    <n v="9642"/>
    <s v="Black"/>
    <s v="Single"/>
    <x v="1"/>
    <n v="4"/>
    <n v="0"/>
  </r>
  <r>
    <n v="2641"/>
    <s v="Gwendolyn"/>
    <s v="Mccall"/>
    <d v="2021-04-28T00:00:00"/>
    <d v="2022-03-22T00:00:00"/>
    <n v="10"/>
    <s v="Attrition"/>
    <s v="Area Sales Manager"/>
    <s v="Lisa Dyer"/>
    <s v="gwendolyn.mccall@bilearner.com"/>
    <s v="CCDR"/>
    <s v="Active"/>
    <s v="Full-Time"/>
    <x v="2"/>
    <x v="1"/>
    <x v="3"/>
    <s v="Politics suggest company trade treat region."/>
    <s v="Sales"/>
    <s v="Aerial"/>
    <d v="1975-07-20T00:00:00"/>
    <n v="50.416666666666664"/>
    <x v="5"/>
    <s v="AZ"/>
    <s v="Groundman"/>
    <x v="1"/>
    <n v="23897"/>
    <s v="Asian"/>
    <s v="Married"/>
    <x v="1"/>
    <n v="2"/>
    <n v="0"/>
  </r>
  <r>
    <n v="2642"/>
    <s v="Demarion"/>
    <s v="Harrington"/>
    <d v="2022-06-15T00:00:00"/>
    <d v="2023-05-05T00:00:00"/>
    <n v="10"/>
    <s v="Attrition"/>
    <s v="Area Sales Manager"/>
    <s v="Rebecca Taylor DVM"/>
    <s v="demarion.harrington@bilearner.com"/>
    <s v="SVG"/>
    <s v="Active"/>
    <s v="Full-Time"/>
    <x v="1"/>
    <x v="1"/>
    <x v="3"/>
    <s v="Significant color always require evening."/>
    <s v="Sales"/>
    <s v="Field Operations"/>
    <d v="1951-06-13T00:00:00"/>
    <n v="74.519444444444446"/>
    <x v="2"/>
    <s v="AL"/>
    <s v="Laborer"/>
    <x v="1"/>
    <n v="65470"/>
    <s v="Asian"/>
    <s v="Divorced"/>
    <x v="1"/>
    <n v="4"/>
    <n v="0"/>
  </r>
  <r>
    <n v="2643"/>
    <s v="Katelyn"/>
    <s v="Brown"/>
    <d v="2022-04-15T00:00:00"/>
    <d v="2022-10-10T00:00:00"/>
    <n v="5"/>
    <s v="Attrition"/>
    <s v="Area Sales Manager"/>
    <s v="Deborah Stephens"/>
    <s v="katelyn.brown@bilearner.com"/>
    <s v="EW"/>
    <s v="Active"/>
    <s v="Full-Time"/>
    <x v="2"/>
    <x v="0"/>
    <x v="3"/>
    <s v="Likely debate ever college strategy way can."/>
    <s v="Sales"/>
    <s v="Wireline Construction"/>
    <d v="1966-12-24T00:00:00"/>
    <n v="58.988888888888887"/>
    <x v="5"/>
    <s v="TN"/>
    <s v="Clerical"/>
    <x v="1"/>
    <n v="60277"/>
    <s v="Black"/>
    <s v="Divorced"/>
    <x v="1"/>
    <n v="5"/>
    <n v="0"/>
  </r>
  <r>
    <n v="2644"/>
    <s v="Miranda"/>
    <s v="Keith"/>
    <d v="2020-07-19T00:00:00"/>
    <d v="2021-04-10T00:00:00"/>
    <n v="8"/>
    <s v="Attrition"/>
    <s v="Area Sales Manager"/>
    <s v="Patrick Lopez"/>
    <s v="miranda.keith@bilearner.com"/>
    <s v="MSC"/>
    <s v="Active"/>
    <s v="Full-Time"/>
    <x v="1"/>
    <x v="2"/>
    <x v="0"/>
    <s v="Within rise suggest war check happy whom."/>
    <s v="Sales"/>
    <s v="Aerial"/>
    <d v="1999-01-23T00:00:00"/>
    <n v="26.908333333333335"/>
    <x v="6"/>
    <s v="TN"/>
    <s v="Lineman"/>
    <x v="1"/>
    <n v="25859"/>
    <s v="Other"/>
    <s v="Single"/>
    <x v="1"/>
    <n v="5"/>
    <n v="0"/>
  </r>
  <r>
    <n v="2649"/>
    <s v="Maximus"/>
    <s v="Delgado"/>
    <d v="2020-09-28T00:00:00"/>
    <d v="2023-06-02T00:00:00"/>
    <n v="32"/>
    <s v="Attrition"/>
    <s v="Area Sales Manager"/>
    <s v="Leslie Scott"/>
    <s v="maximus.delgado@bilearner.com"/>
    <s v="PL"/>
    <s v="Active"/>
    <s v="Part-Time"/>
    <x v="2"/>
    <x v="1"/>
    <x v="2"/>
    <s v="Appear reality artist there understand."/>
    <s v="Sales"/>
    <s v="Project Management - Con"/>
    <d v="1973-03-21T00:00:00"/>
    <n v="52.74722222222222"/>
    <x v="5"/>
    <s v="NY"/>
    <s v="Coordinator"/>
    <x v="0"/>
    <n v="59871"/>
    <s v="White"/>
    <s v="Widowed"/>
    <x v="1"/>
    <n v="4"/>
    <n v="0"/>
  </r>
  <r>
    <n v="2652"/>
    <s v="Fernando"/>
    <s v="Richard"/>
    <d v="2023-07-09T00:00:00"/>
    <d v="2023-07-14T00:00:00"/>
    <n v="0"/>
    <s v="Attrition"/>
    <s v="Administrative Assistant"/>
    <s v="Virginia Smith"/>
    <s v="fernando.richard@bilearner.com"/>
    <s v="SVG"/>
    <s v="Active"/>
    <s v="Contract"/>
    <x v="1"/>
    <x v="0"/>
    <x v="3"/>
    <s v="Continue personal federal another."/>
    <s v="Sales"/>
    <s v="General - Sga"/>
    <d v="1954-03-08T00:00:00"/>
    <n v="71.783333333333331"/>
    <x v="2"/>
    <s v="MA"/>
    <s v="Manager"/>
    <x v="0"/>
    <n v="15228"/>
    <s v="Other"/>
    <s v="Widowed"/>
    <x v="1"/>
    <n v="4"/>
    <n v="0"/>
  </r>
  <r>
    <n v="2653"/>
    <s v="Keon"/>
    <s v="Gonzalez"/>
    <d v="2023-04-20T00:00:00"/>
    <d v="2023-05-08T00:00:00"/>
    <n v="0"/>
    <s v="Attrition"/>
    <s v="Area Sales Manager"/>
    <s v="Brett Vargas"/>
    <s v="keon.gonzalez@bilearner.com"/>
    <s v="PYZ"/>
    <s v="Active"/>
    <s v="Full-Time"/>
    <x v="1"/>
    <x v="2"/>
    <x v="2"/>
    <s v="Garden player quickly body science."/>
    <s v="Sales"/>
    <s v="Wireline Construction"/>
    <d v="1944-04-21T00:00:00"/>
    <n v="81.663888888888891"/>
    <x v="0"/>
    <s v="MA"/>
    <s v="Operator"/>
    <x v="1"/>
    <n v="25594"/>
    <s v="White"/>
    <s v="Widowed"/>
    <x v="1"/>
    <n v="1"/>
    <n v="0"/>
  </r>
  <r>
    <n v="2654"/>
    <s v="Lauryn"/>
    <s v="Anthony"/>
    <d v="2019-08-22T00:00:00"/>
    <d v="2020-01-07T00:00:00"/>
    <n v="4"/>
    <s v="Attrition"/>
    <s v="Area Sales Manager"/>
    <s v="Mark Hernandez"/>
    <s v="lauryn.anthony@bilearner.com"/>
    <s v="WBL"/>
    <s v="Active"/>
    <s v="Full-Time"/>
    <x v="1"/>
    <x v="0"/>
    <x v="1"/>
    <s v="Stay herself cultural pass large."/>
    <s v="Sales"/>
    <s v="General - Con"/>
    <d v="1955-07-09T00:00:00"/>
    <n v="70.447222222222223"/>
    <x v="2"/>
    <s v="MA"/>
    <s v="Operator"/>
    <x v="1"/>
    <n v="97492"/>
    <s v="Black"/>
    <s v="Divorced"/>
    <x v="1"/>
    <n v="4"/>
    <n v="0"/>
  </r>
  <r>
    <n v="2655"/>
    <s v="Amanda"/>
    <s v="Allison"/>
    <d v="2022-08-02T00:00:00"/>
    <d v="2023-04-07T00:00:00"/>
    <n v="8"/>
    <s v="Attrition"/>
    <s v="Area Sales Manager"/>
    <s v="John Wright"/>
    <s v="amanda.allison@bilearner.com"/>
    <s v="NEL"/>
    <s v="Active"/>
    <s v="Contract"/>
    <x v="2"/>
    <x v="2"/>
    <x v="3"/>
    <s v="Mother fine late simply close material yeah."/>
    <s v="Sales"/>
    <s v="General - Con"/>
    <d v="1964-11-08T00:00:00"/>
    <n v="61.116666666666667"/>
    <x v="1"/>
    <s v="AZ"/>
    <s v="Manager"/>
    <x v="1"/>
    <n v="48881"/>
    <s v="Black"/>
    <s v="Divorced"/>
    <x v="1"/>
    <n v="2"/>
    <n v="0"/>
  </r>
  <r>
    <n v="2656"/>
    <s v="Urijah"/>
    <s v="Houston"/>
    <d v="2018-10-31T00:00:00"/>
    <d v="2020-01-23T00:00:00"/>
    <n v="14"/>
    <s v="Attrition"/>
    <s v="Area Sales Manager"/>
    <s v="Tony Moore"/>
    <s v="urijah.houston@bilearner.com"/>
    <s v="PL"/>
    <s v="Active"/>
    <s v="Part-Time"/>
    <x v="0"/>
    <x v="2"/>
    <x v="3"/>
    <s v="Detail see down common great on especially."/>
    <s v="Sales"/>
    <s v="Aerial"/>
    <d v="1957-02-10T00:00:00"/>
    <n v="68.861111111111114"/>
    <x v="1"/>
    <s v="AZ"/>
    <s v="Splicer"/>
    <x v="1"/>
    <n v="71509"/>
    <s v="Hispanic"/>
    <s v="Single"/>
    <x v="1"/>
    <n v="4"/>
    <n v="0"/>
  </r>
  <r>
    <n v="2657"/>
    <s v="Trace"/>
    <s v="Brandt"/>
    <d v="2021-11-23T00:00:00"/>
    <d v="2022-07-20T00:00:00"/>
    <n v="7"/>
    <s v="Attrition"/>
    <s v="Area Sales Manager"/>
    <s v="Jeffrey Hodge"/>
    <s v="trace.brandt@bilearner.com"/>
    <s v="BPC"/>
    <s v="Active"/>
    <s v="Contract"/>
    <x v="0"/>
    <x v="0"/>
    <x v="3"/>
    <s v="Decision decade approach."/>
    <s v="Sales"/>
    <s v="Isp"/>
    <d v="1995-06-06T00:00:00"/>
    <n v="30.538888888888888"/>
    <x v="4"/>
    <s v="AZ"/>
    <s v="Manager"/>
    <x v="1"/>
    <n v="27097"/>
    <s v="White"/>
    <s v="Widowed"/>
    <x v="1"/>
    <n v="2"/>
    <n v="0"/>
  </r>
  <r>
    <n v="2658"/>
    <s v="Yuliana"/>
    <s v="Levine"/>
    <d v="2023-07-01T00:00:00"/>
    <d v="2023-07-21T00:00:00"/>
    <n v="0"/>
    <s v="Attrition"/>
    <s v="Area Sales Manager"/>
    <s v="Emily Simmons"/>
    <s v="yuliana.levine@bilearner.com"/>
    <s v="CCDR"/>
    <s v="Active"/>
    <s v="Full-Time"/>
    <x v="2"/>
    <x v="0"/>
    <x v="0"/>
    <s v="Heart certainly computer beat where pull."/>
    <s v="Sales"/>
    <s v="Engineers"/>
    <d v="1960-03-28T00:00:00"/>
    <n v="65.727777777777774"/>
    <x v="1"/>
    <s v="AZ"/>
    <s v="Technician"/>
    <x v="1"/>
    <n v="74016"/>
    <s v="Black"/>
    <s v="Married"/>
    <x v="1"/>
    <n v="2"/>
    <n v="0"/>
  </r>
  <r>
    <n v="2663"/>
    <s v="Eli"/>
    <s v="Grant"/>
    <d v="2023-01-06T00:00:00"/>
    <d v="2023-04-25T00:00:00"/>
    <n v="3"/>
    <s v="Attrition"/>
    <s v="Area Sales Manager"/>
    <s v="Ryan Ward"/>
    <s v="eli.grant@bilearner.com"/>
    <s v="PYZ"/>
    <s v="Active"/>
    <s v="Part-Time"/>
    <x v="0"/>
    <x v="2"/>
    <x v="1"/>
    <s v="Party employee page half young budget."/>
    <s v="Sales"/>
    <s v="Splicing"/>
    <d v="1971-07-21T00:00:00"/>
    <n v="54.413888888888891"/>
    <x v="5"/>
    <s v="ID"/>
    <s v="Technician"/>
    <x v="1"/>
    <n v="51278"/>
    <s v="Hispanic"/>
    <s v="Divorced"/>
    <x v="1"/>
    <n v="5"/>
    <n v="0"/>
  </r>
  <r>
    <n v="2666"/>
    <s v="Kaylyn"/>
    <s v="Frye"/>
    <d v="2018-11-07T00:00:00"/>
    <d v="2022-01-08T00:00:00"/>
    <n v="38"/>
    <s v="Attrition"/>
    <s v="Area Sales Manager"/>
    <s v="Taylor Lopez"/>
    <s v="kaylyn.frye@bilearner.com"/>
    <s v="PL"/>
    <s v="Active"/>
    <s v="Part-Time"/>
    <x v="1"/>
    <x v="1"/>
    <x v="2"/>
    <s v="Audience run degree that your beyond cell."/>
    <s v="Sales"/>
    <s v="Yard (Material Handling)"/>
    <d v="1946-01-19T00:00:00"/>
    <n v="79.919444444444451"/>
    <x v="2"/>
    <s v="WA"/>
    <s v="Runner"/>
    <x v="0"/>
    <n v="91544"/>
    <s v="Other"/>
    <s v="Single"/>
    <x v="1"/>
    <n v="4"/>
    <n v="0"/>
  </r>
  <r>
    <n v="2667"/>
    <s v="Marisol"/>
    <s v="Alvarez"/>
    <d v="2019-10-03T00:00:00"/>
    <d v="2021-08-25T00:00:00"/>
    <n v="22"/>
    <s v="Attrition"/>
    <s v="Administrative Assistant"/>
    <s v="Joshua Brown"/>
    <s v="marisol.alvarez@bilearner.com"/>
    <s v="BPC"/>
    <s v="Active"/>
    <s v="Full-Time"/>
    <x v="0"/>
    <x v="2"/>
    <x v="2"/>
    <s v="Environment state tax sound stop group doctor."/>
    <s v="Sales"/>
    <s v="Billable Consultants"/>
    <d v="1965-10-08T00:00:00"/>
    <n v="60.2"/>
    <x v="1"/>
    <s v="WA"/>
    <s v="Engineer"/>
    <x v="0"/>
    <n v="9760"/>
    <s v="Other"/>
    <s v="Widowed"/>
    <x v="1"/>
    <n v="2"/>
    <n v="0"/>
  </r>
  <r>
    <n v="2668"/>
    <s v="Lane"/>
    <s v="Willis"/>
    <d v="2022-08-12T00:00:00"/>
    <d v="2023-04-16T00:00:00"/>
    <n v="8"/>
    <s v="Attrition"/>
    <s v="Administrative Assistant"/>
    <s v="Roger Campbell"/>
    <s v="lane.willis@bilearner.com"/>
    <s v="CCDR"/>
    <s v="Active"/>
    <s v="Contract"/>
    <x v="1"/>
    <x v="2"/>
    <x v="1"/>
    <s v="Lot as card response consumer."/>
    <s v="Sales"/>
    <s v="General - Con"/>
    <d v="1978-11-12T00:00:00"/>
    <n v="47.105555555555554"/>
    <x v="3"/>
    <s v="MA"/>
    <s v="Technician"/>
    <x v="0"/>
    <n v="94176"/>
    <s v="Asian"/>
    <s v="Married"/>
    <x v="1"/>
    <n v="2"/>
    <n v="0"/>
  </r>
  <r>
    <n v="2672"/>
    <s v="Quincy"/>
    <s v="Shannon"/>
    <d v="2020-04-09T00:00:00"/>
    <d v="2023-05-06T00:00:00"/>
    <n v="36"/>
    <s v="Attrition"/>
    <s v="Area Sales Manager"/>
    <s v="Carrie Wells"/>
    <s v="quincy.shannon@bilearner.com"/>
    <s v="NEL"/>
    <s v="Active"/>
    <s v="Contract"/>
    <x v="2"/>
    <x v="1"/>
    <x v="0"/>
    <s v="Medical message face development moment because."/>
    <s v="Sales"/>
    <s v="Fielders"/>
    <d v="1999-07-23T00:00:00"/>
    <n v="26.408333333333335"/>
    <x v="6"/>
    <s v="AZ"/>
    <s v="Engineer"/>
    <x v="1"/>
    <n v="3413"/>
    <s v="Asian"/>
    <s v="Married"/>
    <x v="1"/>
    <n v="1"/>
    <n v="0"/>
  </r>
  <r>
    <n v="2675"/>
    <s v="Kayden"/>
    <s v="Fernandez"/>
    <d v="2020-11-29T00:00:00"/>
    <d v="2022-07-16T00:00:00"/>
    <n v="19"/>
    <s v="Attrition"/>
    <s v="Area Sales Manager"/>
    <s v="Monica Miller"/>
    <s v="kayden.fernandez@bilearner.com"/>
    <s v="CCDR"/>
    <s v="Active"/>
    <s v="Part-Time"/>
    <x v="1"/>
    <x v="2"/>
    <x v="1"/>
    <s v="Board up meet away firm yet human find."/>
    <s v="Sales"/>
    <s v="Engineers"/>
    <d v="1946-06-07T00:00:00"/>
    <n v="79.536111111111111"/>
    <x v="2"/>
    <s v="AL"/>
    <s v="Engineer"/>
    <x v="1"/>
    <n v="11366"/>
    <s v="Hispanic"/>
    <s v="Divorced"/>
    <x v="1"/>
    <n v="5"/>
    <n v="0"/>
  </r>
  <r>
    <n v="2676"/>
    <s v="Bryson"/>
    <s v="Giles"/>
    <d v="2019-03-20T00:00:00"/>
    <d v="2020-09-23T00:00:00"/>
    <n v="18"/>
    <s v="Attrition"/>
    <s v="Area Sales Manager"/>
    <s v="Brandi Collins"/>
    <s v="bryson.giles@bilearner.com"/>
    <s v="SVG"/>
    <s v="Active"/>
    <s v="Part-Time"/>
    <x v="1"/>
    <x v="2"/>
    <x v="1"/>
    <s v="Memory theory thank past could."/>
    <s v="Sales"/>
    <s v="Engineers"/>
    <d v="1972-08-01T00:00:00"/>
    <n v="53.386111111111113"/>
    <x v="5"/>
    <s v="AL"/>
    <s v="Engineer"/>
    <x v="1"/>
    <n v="19248"/>
    <s v="Asian"/>
    <s v="Single"/>
    <x v="1"/>
    <n v="2"/>
    <n v="0"/>
  </r>
  <r>
    <n v="2677"/>
    <s v="Demarcus"/>
    <s v="Small"/>
    <d v="2019-03-16T00:00:00"/>
    <d v="2022-01-08T00:00:00"/>
    <n v="33"/>
    <s v="Attrition"/>
    <s v="Area Sales Manager"/>
    <s v="Jimmy Jones"/>
    <s v="demarcus.small@bilearner.com"/>
    <s v="EW"/>
    <s v="Active"/>
    <s v="Contract"/>
    <x v="0"/>
    <x v="1"/>
    <x v="1"/>
    <s v="Who few sport business various."/>
    <s v="Sales"/>
    <s v="Splicing"/>
    <d v="1990-10-13T00:00:00"/>
    <n v="35.18611111111111"/>
    <x v="4"/>
    <s v="TN"/>
    <s v="Director"/>
    <x v="1"/>
    <n v="8371"/>
    <s v="Hispanic"/>
    <s v="Divorced"/>
    <x v="1"/>
    <n v="1"/>
    <n v="0"/>
  </r>
  <r>
    <n v="2680"/>
    <s v="Jasmine"/>
    <s v="Rogers"/>
    <d v="2020-12-25T00:00:00"/>
    <d v="2021-10-04T00:00:00"/>
    <n v="9"/>
    <s v="Attrition"/>
    <s v="Area Sales Manager"/>
    <s v="Joseph Rivas"/>
    <s v="jasmine.rogers@bilearner.com"/>
    <s v="PYZ"/>
    <s v="Active"/>
    <s v="Contract"/>
    <x v="2"/>
    <x v="1"/>
    <x v="0"/>
    <s v="Smile most around."/>
    <s v="Sales"/>
    <s v="Billable Consultants"/>
    <d v="1948-01-24T00:00:00"/>
    <n v="77.905555555555551"/>
    <x v="2"/>
    <s v="ID"/>
    <s v="Engineer"/>
    <x v="1"/>
    <n v="30228"/>
    <s v="Black"/>
    <s v="Single"/>
    <x v="1"/>
    <n v="2"/>
    <n v="0"/>
  </r>
  <r>
    <n v="2681"/>
    <s v="Jaime"/>
    <s v="Greer"/>
    <d v="2020-06-16T00:00:00"/>
    <d v="2021-08-13T00:00:00"/>
    <n v="13"/>
    <s v="Attrition"/>
    <s v="Area Sales Manager"/>
    <s v="Hannah Rose"/>
    <s v="jaime.greer@bilearner.com"/>
    <s v="WBL"/>
    <s v="Active"/>
    <s v="Part-Time"/>
    <x v="1"/>
    <x v="1"/>
    <x v="0"/>
    <s v="Region hit sense national about."/>
    <s v="Sales"/>
    <s v="Field Operations"/>
    <d v="1984-02-04T00:00:00"/>
    <n v="41.87777777777778"/>
    <x v="3"/>
    <s v="ID"/>
    <s v="Technician"/>
    <x v="1"/>
    <n v="47652"/>
    <s v="Black"/>
    <s v="Married"/>
    <x v="1"/>
    <n v="1"/>
    <n v="0"/>
  </r>
  <r>
    <n v="2684"/>
    <s v="Kendrick"/>
    <s v="Pollard"/>
    <d v="2022-02-07T00:00:00"/>
    <d v="2023-03-02T00:00:00"/>
    <n v="12"/>
    <s v="Attrition"/>
    <s v="Administrative Assistant"/>
    <s v="Nicholas Huang"/>
    <s v="kendrick.pollard@bilearner.com"/>
    <s v="BPC"/>
    <s v="Active"/>
    <s v="Full-Time"/>
    <x v="1"/>
    <x v="2"/>
    <x v="2"/>
    <s v="Activity pay wall start cause."/>
    <s v="Sales"/>
    <s v="General - Sga"/>
    <d v="1983-10-07T00:00:00"/>
    <n v="42.202777777777776"/>
    <x v="3"/>
    <s v="MA"/>
    <s v="Manager"/>
    <x v="0"/>
    <n v="60915"/>
    <s v="White"/>
    <s v="Widowed"/>
    <x v="1"/>
    <n v="5"/>
    <n v="0"/>
  </r>
  <r>
    <n v="2685"/>
    <s v="Meadow"/>
    <s v="Reed"/>
    <d v="2021-11-23T00:00:00"/>
    <d v="2022-03-29T00:00:00"/>
    <n v="4"/>
    <s v="Attrition"/>
    <s v="Administrative Assistant"/>
    <s v="Joshua Rosales"/>
    <s v="meadow.reed@bilearner.com"/>
    <s v="CCDR"/>
    <s v="Active"/>
    <s v="Full-Time"/>
    <x v="0"/>
    <x v="0"/>
    <x v="1"/>
    <s v="Statement would join music great dark."/>
    <s v="Sales"/>
    <s v="General - Sga"/>
    <d v="1964-08-08T00:00:00"/>
    <n v="61.366666666666667"/>
    <x v="1"/>
    <s v="MA"/>
    <s v="Supervisor"/>
    <x v="0"/>
    <n v="9417"/>
    <s v="Black"/>
    <s v="Divorced"/>
    <x v="1"/>
    <n v="2"/>
    <n v="0"/>
  </r>
  <r>
    <n v="2690"/>
    <s v="Joaquin"/>
    <s v="Cuevas"/>
    <d v="2022-04-12T00:00:00"/>
    <d v="2022-09-02T00:00:00"/>
    <n v="4"/>
    <s v="Attrition"/>
    <s v="Area Sales Manager"/>
    <s v="Elizabeth Garrison"/>
    <s v="joaquin.cuevas@bilearner.com"/>
    <s v="BPC"/>
    <s v="Active"/>
    <s v="Part-Time"/>
    <x v="0"/>
    <x v="2"/>
    <x v="0"/>
    <s v="Author hotel car care special organization."/>
    <s v="Sales"/>
    <s v="Project Management - Con"/>
    <d v="1997-04-14T00:00:00"/>
    <n v="28.683333333333334"/>
    <x v="6"/>
    <s v="AZ"/>
    <s v="Field Project Manager"/>
    <x v="1"/>
    <n v="28406"/>
    <s v="Black"/>
    <s v="Married"/>
    <x v="1"/>
    <n v="4"/>
    <n v="0"/>
  </r>
  <r>
    <n v="2692"/>
    <s v="Ralph"/>
    <s v="Stone"/>
    <d v="2020-08-01T00:00:00"/>
    <d v="2022-10-01T00:00:00"/>
    <n v="26"/>
    <s v="Attrition"/>
    <s v="Area Sales Manager"/>
    <s v="Denise Adams"/>
    <s v="ralph.stone@bilearner.com"/>
    <s v="SVG"/>
    <s v="Active"/>
    <s v="Full-Time"/>
    <x v="2"/>
    <x v="1"/>
    <x v="3"/>
    <s v="Hard way effort wear physical. Want between grow."/>
    <s v="Sales"/>
    <s v="Underground"/>
    <d v="1997-11-22T00:00:00"/>
    <n v="28.077777777777779"/>
    <x v="6"/>
    <s v="TN"/>
    <s v="Foreman"/>
    <x v="1"/>
    <n v="97985"/>
    <s v="White"/>
    <s v="Widowed"/>
    <x v="1"/>
    <n v="4"/>
    <n v="0"/>
  </r>
  <r>
    <n v="2694"/>
    <s v="Adam"/>
    <s v="Beltran"/>
    <d v="2023-05-26T00:00:00"/>
    <d v="2023-07-14T00:00:00"/>
    <n v="1"/>
    <s v="Attrition"/>
    <s v="Area Sales Manager"/>
    <s v="Mackenzie Cole"/>
    <s v="adam.beltran@bilearner.com"/>
    <s v="MSC"/>
    <s v="Active"/>
    <s v="Full-Time"/>
    <x v="1"/>
    <x v="1"/>
    <x v="0"/>
    <s v="Movie before ability. Seem watch deal center."/>
    <s v="Sales"/>
    <s v="Engineers"/>
    <d v="1980-12-15T00:00:00"/>
    <n v="45.013888888888886"/>
    <x v="3"/>
    <s v="ID"/>
    <s v="Director"/>
    <x v="1"/>
    <n v="16500"/>
    <s v="Black"/>
    <s v="Widowed"/>
    <x v="1"/>
    <n v="4"/>
    <n v="0"/>
  </r>
  <r>
    <n v="2695"/>
    <s v="Isis"/>
    <s v="Ortega"/>
    <d v="2021-08-26T00:00:00"/>
    <d v="2022-11-25T00:00:00"/>
    <n v="14"/>
    <s v="Attrition"/>
    <s v="Area Sales Manager"/>
    <s v="Emily Jones"/>
    <s v="isis.ortega@bilearner.com"/>
    <s v="TNS"/>
    <s v="Active"/>
    <s v="Full-Time"/>
    <x v="2"/>
    <x v="0"/>
    <x v="2"/>
    <s v="Offer performance arrive travel."/>
    <s v="Sales"/>
    <s v="Underground"/>
    <d v="1960-10-24T00:00:00"/>
    <n v="65.155555555555551"/>
    <x v="1"/>
    <s v="ID"/>
    <s v="Laborer"/>
    <x v="1"/>
    <n v="70237"/>
    <s v="Other"/>
    <s v="Married"/>
    <x v="1"/>
    <n v="2"/>
    <n v="0"/>
  </r>
  <r>
    <n v="2696"/>
    <s v="Meadow"/>
    <s v="Delgado"/>
    <d v="2022-11-20T00:00:00"/>
    <d v="2023-02-08T00:00:00"/>
    <n v="2"/>
    <s v="Attrition"/>
    <s v="Area Sales Manager"/>
    <s v="Chelsea Garcia"/>
    <s v="meadow.delgado@bilearner.com"/>
    <s v="PYZ"/>
    <s v="Active"/>
    <s v="Contract"/>
    <x v="2"/>
    <x v="0"/>
    <x v="2"/>
    <s v="Top seem police tree against."/>
    <s v="Sales"/>
    <s v="Project Management - Con"/>
    <d v="1953-03-09T00:00:00"/>
    <n v="72.780555555555551"/>
    <x v="2"/>
    <s v="ID"/>
    <s v="Manager"/>
    <x v="1"/>
    <n v="18726"/>
    <s v="Other"/>
    <s v="Married"/>
    <x v="1"/>
    <n v="4"/>
    <n v="0"/>
  </r>
  <r>
    <n v="2700"/>
    <s v="Brynn"/>
    <s v="Kennedy"/>
    <d v="2023-01-10T00:00:00"/>
    <d v="2023-08-06T00:00:00"/>
    <n v="6"/>
    <s v="Attrition"/>
    <s v="Administrative Assistant"/>
    <s v="Nicholas White"/>
    <s v="brynn.kennedy@bilearner.com"/>
    <s v="BPC"/>
    <s v="Active"/>
    <s v="Full-Time"/>
    <x v="0"/>
    <x v="0"/>
    <x v="1"/>
    <s v="Visit you let sort amount visit."/>
    <s v="Sales"/>
    <s v="Project Management - Con"/>
    <d v="1992-09-01T00:00:00"/>
    <n v="33.302777777777777"/>
    <x v="4"/>
    <s v="MA"/>
    <s v="Manager"/>
    <x v="0"/>
    <n v="20560"/>
    <s v="Other"/>
    <s v="Single"/>
    <x v="1"/>
    <n v="4"/>
    <n v="0"/>
  </r>
  <r>
    <n v="2704"/>
    <s v="Isla"/>
    <s v="Mcdaniel"/>
    <d v="2020-01-27T00:00:00"/>
    <d v="2022-06-19T00:00:00"/>
    <n v="28"/>
    <s v="Attrition"/>
    <s v="Area Sales Manager"/>
    <s v="Ashley Larson"/>
    <s v="isla.mcdaniel@bilearner.com"/>
    <s v="EW"/>
    <s v="Active"/>
    <s v="Part-Time"/>
    <x v="2"/>
    <x v="1"/>
    <x v="3"/>
    <s v="Mention adult treatment old play."/>
    <s v="Sales"/>
    <s v="Field Operations"/>
    <d v="1998-07-30T00:00:00"/>
    <n v="27.388888888888889"/>
    <x v="6"/>
    <s v="AZ"/>
    <s v="Technician"/>
    <x v="1"/>
    <n v="39020"/>
    <s v="Black"/>
    <s v="Widowed"/>
    <x v="1"/>
    <n v="4"/>
    <n v="0"/>
  </r>
  <r>
    <n v="2706"/>
    <s v="Yadiel"/>
    <s v="Riggs"/>
    <d v="2018-12-13T00:00:00"/>
    <d v="2019-01-13T00:00:00"/>
    <n v="1"/>
    <s v="Attrition"/>
    <s v="Area Sales Manager"/>
    <s v="Eric Byrd"/>
    <s v="yadiel.riggs@bilearner.com"/>
    <s v="NEL"/>
    <s v="Active"/>
    <s v="Part-Time"/>
    <x v="2"/>
    <x v="2"/>
    <x v="0"/>
    <s v="Can last meet shake imagine he."/>
    <s v="Sales"/>
    <s v="Field Operations"/>
    <d v="1975-09-24T00:00:00"/>
    <n v="50.238888888888887"/>
    <x v="5"/>
    <s v="NC"/>
    <s v="Electrician"/>
    <x v="1"/>
    <n v="39922"/>
    <s v="Asian"/>
    <s v="Widowed"/>
    <x v="1"/>
    <n v="2"/>
    <n v="0"/>
  </r>
  <r>
    <n v="2708"/>
    <s v="Theodore"/>
    <s v="Castro"/>
    <d v="2022-06-08T00:00:00"/>
    <d v="2022-08-07T00:00:00"/>
    <n v="1"/>
    <s v="Attrition"/>
    <s v="Area Sales Manager"/>
    <s v="Savannah Oconnell"/>
    <s v="theodore.castro@bilearner.com"/>
    <s v="PYZ"/>
    <s v="Active"/>
    <s v="Full-Time"/>
    <x v="1"/>
    <x v="2"/>
    <x v="0"/>
    <s v="After draw carry north federal region recently."/>
    <s v="Sales"/>
    <s v="General - Con"/>
    <d v="1965-07-31T00:00:00"/>
    <n v="60.388888888888886"/>
    <x v="1"/>
    <s v="TN"/>
    <s v="Foreman"/>
    <x v="1"/>
    <n v="47846"/>
    <s v="Asian"/>
    <s v="Married"/>
    <x v="1"/>
    <n v="2"/>
    <n v="0"/>
  </r>
  <r>
    <n v="2714"/>
    <s v="Julie"/>
    <s v="Lloyd"/>
    <d v="2023-02-23T00:00:00"/>
    <d v="2023-04-20T00:00:00"/>
    <n v="1"/>
    <s v="Attrition"/>
    <s v="Area Sales Manager"/>
    <s v="Keith Martinez"/>
    <s v="julie.lloyd@bilearner.com"/>
    <s v="NEL"/>
    <s v="Active"/>
    <s v="Part-Time"/>
    <x v="1"/>
    <x v="0"/>
    <x v="1"/>
    <s v="Break price parent seat natural whatever."/>
    <s v="Sales"/>
    <s v="Field Operations"/>
    <d v="1972-07-11T00:00:00"/>
    <n v="53.44166666666667"/>
    <x v="5"/>
    <s v="WA"/>
    <s v="Tower Hand"/>
    <x v="1"/>
    <n v="3780"/>
    <s v="Asian"/>
    <s v="Widowed"/>
    <x v="1"/>
    <n v="1"/>
    <n v="0"/>
  </r>
  <r>
    <n v="2719"/>
    <s v="Clara"/>
    <s v="Stewart"/>
    <d v="2022-06-20T00:00:00"/>
    <d v="2023-03-23T00:00:00"/>
    <n v="9"/>
    <s v="Attrition"/>
    <s v="Area Sales Manager"/>
    <s v="Monica Sims"/>
    <s v="clara.stewart@bilearner.com"/>
    <s v="NEL"/>
    <s v="Active"/>
    <s v="Contract"/>
    <x v="1"/>
    <x v="0"/>
    <x v="3"/>
    <s v="Dinner teach cover later."/>
    <s v="Sales"/>
    <s v="Finance &amp; Accounting"/>
    <d v="1996-02-11T00:00:00"/>
    <n v="29.858333333333334"/>
    <x v="6"/>
    <s v="AZ"/>
    <s v="Intern"/>
    <x v="1"/>
    <n v="35738"/>
    <s v="Hispanic"/>
    <s v="Divorced"/>
    <x v="1"/>
    <n v="4"/>
    <n v="0"/>
  </r>
  <r>
    <n v="2720"/>
    <s v="Cheyenne"/>
    <s v="Herman"/>
    <d v="2022-01-08T00:00:00"/>
    <d v="2022-09-03T00:00:00"/>
    <n v="7"/>
    <s v="Attrition"/>
    <s v="Area Sales Manager"/>
    <s v="Kathleen Hickman"/>
    <s v="cheyenne.herman@bilearner.com"/>
    <s v="PL"/>
    <s v="Active"/>
    <s v="Contract"/>
    <x v="2"/>
    <x v="0"/>
    <x v="2"/>
    <s v="Debate want series success above."/>
    <s v="Sales"/>
    <s v="Field Operations"/>
    <d v="1994-08-13T00:00:00"/>
    <n v="31.352777777777778"/>
    <x v="4"/>
    <s v="NC"/>
    <s v="Top Hand"/>
    <x v="0"/>
    <n v="26500"/>
    <s v="Asian"/>
    <s v="Widowed"/>
    <x v="1"/>
    <n v="4"/>
    <n v="0"/>
  </r>
  <r>
    <n v="2723"/>
    <s v="Kyleigh"/>
    <s v="Mathis"/>
    <d v="2021-05-12T00:00:00"/>
    <d v="2022-07-01T00:00:00"/>
    <n v="13"/>
    <s v="Attrition"/>
    <s v="Area Sales Manager"/>
    <s v="Ariel Davis"/>
    <s v="kyleigh.mathis@bilearner.com"/>
    <s v="SVG"/>
    <s v="Active"/>
    <s v="Part-Time"/>
    <x v="1"/>
    <x v="0"/>
    <x v="3"/>
    <s v="Another instead but house six make citizen."/>
    <s v="Sales"/>
    <s v="Field Operations"/>
    <d v="1975-03-17T00:00:00"/>
    <n v="50.758333333333333"/>
    <x v="5"/>
    <s v="TN"/>
    <s v="Technician"/>
    <x v="1"/>
    <n v="37293"/>
    <s v="White"/>
    <s v="Widowed"/>
    <x v="1"/>
    <n v="2"/>
    <n v="0"/>
  </r>
  <r>
    <n v="2724"/>
    <s v="Maximus"/>
    <s v="Mcdowell"/>
    <d v="2023-01-01T00:00:00"/>
    <d v="2023-07-05T00:00:00"/>
    <n v="6"/>
    <s v="Attrition"/>
    <s v="Area Sales Manager"/>
    <s v="Nicholas Robinson"/>
    <s v="maximus.mcdowell@bilearner.com"/>
    <s v="EW"/>
    <s v="Active"/>
    <s v="Part-Time"/>
    <x v="0"/>
    <x v="0"/>
    <x v="0"/>
    <s v="Game reach not save individual."/>
    <s v="Sales"/>
    <s v="Catv"/>
    <d v="1943-01-15T00:00:00"/>
    <n v="82.930555555555557"/>
    <x v="0"/>
    <s v="ID"/>
    <s v="Foreman"/>
    <x v="1"/>
    <n v="96396"/>
    <s v="Other"/>
    <s v="Divorced"/>
    <x v="1"/>
    <n v="1"/>
    <n v="0"/>
  </r>
  <r>
    <n v="2726"/>
    <s v="Martin"/>
    <s v="Herrera"/>
    <d v="2021-05-12T00:00:00"/>
    <d v="2021-11-07T00:00:00"/>
    <n v="5"/>
    <s v="Attrition"/>
    <s v="Area Sales Manager"/>
    <s v="Rachel White"/>
    <s v="martin.herrera@bilearner.com"/>
    <s v="TNS"/>
    <s v="Active"/>
    <s v="Contract"/>
    <x v="0"/>
    <x v="1"/>
    <x v="2"/>
    <s v="Vote yard sign address lead knowledge front."/>
    <s v="Sales"/>
    <s v="Wireline Construction"/>
    <d v="1971-02-23T00:00:00"/>
    <n v="54.825000000000003"/>
    <x v="5"/>
    <s v="NY"/>
    <s v="Groundman"/>
    <x v="1"/>
    <n v="20036"/>
    <s v="Asian"/>
    <s v="Single"/>
    <x v="1"/>
    <n v="2"/>
    <n v="0"/>
  </r>
  <r>
    <n v="2727"/>
    <s v="Uriah"/>
    <s v="Briggs"/>
    <d v="2020-02-14T00:00:00"/>
    <d v="2021-12-21T00:00:00"/>
    <n v="22"/>
    <s v="Attrition"/>
    <s v="Area Sales Manager"/>
    <s v="Sheri Valenzuela"/>
    <s v="uriah.briggs@bilearner.com"/>
    <s v="PYZ"/>
    <s v="Active"/>
    <s v="Contract"/>
    <x v="1"/>
    <x v="1"/>
    <x v="1"/>
    <s v="Risk hundred social."/>
    <s v="Sales"/>
    <s v="General - Con"/>
    <d v="1984-10-12T00:00:00"/>
    <n v="41.18888888888889"/>
    <x v="3"/>
    <s v="NY"/>
    <s v="Lineman"/>
    <x v="1"/>
    <n v="83448"/>
    <s v="White"/>
    <s v="Divorced"/>
    <x v="1"/>
    <n v="5"/>
    <n v="0"/>
  </r>
  <r>
    <n v="2728"/>
    <s v="Kianna"/>
    <s v="Little"/>
    <d v="2020-05-08T00:00:00"/>
    <d v="2023-03-28T00:00:00"/>
    <n v="34"/>
    <s v="Attrition"/>
    <s v="Area Sales Manager"/>
    <s v="Brandon Perez"/>
    <s v="kianna.little@bilearner.com"/>
    <s v="WBL"/>
    <s v="Active"/>
    <s v="Full-Time"/>
    <x v="0"/>
    <x v="1"/>
    <x v="0"/>
    <s v="World area thus attention start."/>
    <s v="Sales"/>
    <s v="Splicing"/>
    <d v="1956-09-07T00:00:00"/>
    <n v="69.286111111111111"/>
    <x v="1"/>
    <s v="WA"/>
    <s v="Foreman"/>
    <x v="1"/>
    <n v="16416"/>
    <s v="Hispanic"/>
    <s v="Single"/>
    <x v="1"/>
    <n v="2"/>
    <n v="0"/>
  </r>
  <r>
    <n v="2732"/>
    <s v="Fletcher"/>
    <s v="Maxwell"/>
    <d v="2022-08-31T00:00:00"/>
    <d v="2023-04-27T00:00:00"/>
    <n v="7"/>
    <s v="Attrition"/>
    <s v="Area Sales Manager"/>
    <s v="Stephanie Jackson"/>
    <s v="fletcher.maxwell@bilearner.com"/>
    <s v="PYZ"/>
    <s v="Active"/>
    <s v="Contract"/>
    <x v="2"/>
    <x v="1"/>
    <x v="2"/>
    <s v="Exactly fear as speech."/>
    <s v="Sales"/>
    <s v="Shop (Fleet)"/>
    <d v="1989-04-07T00:00:00"/>
    <n v="36.702777777777776"/>
    <x v="4"/>
    <s v="ME"/>
    <s v="Shop"/>
    <x v="1"/>
    <n v="37938"/>
    <s v="Black"/>
    <s v="Single"/>
    <x v="1"/>
    <n v="2"/>
    <n v="0"/>
  </r>
  <r>
    <n v="2737"/>
    <s v="Darian"/>
    <s v="Hansen"/>
    <d v="2021-08-20T00:00:00"/>
    <d v="2021-10-09T00:00:00"/>
    <n v="1"/>
    <s v="Attrition"/>
    <s v="Area Sales Manager"/>
    <s v="Victoria Padilla"/>
    <s v="darian.hansen@bilearner.com"/>
    <s v="CCDR"/>
    <s v="Active"/>
    <s v="Full-Time"/>
    <x v="1"/>
    <x v="0"/>
    <x v="2"/>
    <s v="Music society money product next."/>
    <s v="Sales"/>
    <s v="General - Con"/>
    <d v="1972-05-26T00:00:00"/>
    <n v="53.56666666666667"/>
    <x v="5"/>
    <s v="UT"/>
    <s v="Technician"/>
    <x v="1"/>
    <n v="84906"/>
    <s v="Black"/>
    <s v="Married"/>
    <x v="1"/>
    <n v="4"/>
    <n v="0"/>
  </r>
  <r>
    <n v="2738"/>
    <s v="Kaeden"/>
    <s v="Branch"/>
    <d v="2019-02-07T00:00:00"/>
    <d v="2019-03-25T00:00:00"/>
    <n v="1"/>
    <s v="Attrition"/>
    <s v="Area Sales Manager"/>
    <s v="Spencer Larson"/>
    <s v="kaeden.branch@bilearner.com"/>
    <s v="SVG"/>
    <s v="Active"/>
    <s v="Full-Time"/>
    <x v="1"/>
    <x v="1"/>
    <x v="0"/>
    <s v="Member success us future a song every."/>
    <s v="Sales"/>
    <s v="Field Operations"/>
    <d v="1957-09-23T00:00:00"/>
    <n v="68.24166666666666"/>
    <x v="1"/>
    <s v="TN"/>
    <s v="Laborer"/>
    <x v="1"/>
    <n v="86185"/>
    <s v="Hispanic"/>
    <s v="Married"/>
    <x v="1"/>
    <n v="5"/>
    <n v="0"/>
  </r>
  <r>
    <n v="2739"/>
    <s v="Gabriel"/>
    <s v="Swanson"/>
    <d v="2021-02-18T00:00:00"/>
    <d v="2021-11-26T00:00:00"/>
    <n v="9"/>
    <s v="Attrition"/>
    <s v="Area Sales Manager"/>
    <s v="Cynthia Martin"/>
    <s v="gabriel.swanson@bilearner.com"/>
    <s v="EW"/>
    <s v="Active"/>
    <s v="Contract"/>
    <x v="2"/>
    <x v="2"/>
    <x v="1"/>
    <s v="Idea why card study body commercial."/>
    <s v="Sales"/>
    <s v="General - Con"/>
    <d v="1944-09-21T00:00:00"/>
    <n v="81.24722222222222"/>
    <x v="0"/>
    <s v="ID"/>
    <s v="Technician"/>
    <x v="1"/>
    <n v="82332"/>
    <s v="Black"/>
    <s v="Single"/>
    <x v="1"/>
    <n v="4"/>
    <n v="0"/>
  </r>
  <r>
    <n v="2741"/>
    <s v="Kellen"/>
    <s v="Hill"/>
    <d v="2021-07-29T00:00:00"/>
    <d v="2022-05-05T00:00:00"/>
    <n v="9"/>
    <s v="Attrition"/>
    <s v="Area Sales Manager"/>
    <s v="Ronald Mata"/>
    <s v="kellen.hill@bilearner.com"/>
    <s v="TNS"/>
    <s v="Active"/>
    <s v="Full-Time"/>
    <x v="2"/>
    <x v="2"/>
    <x v="1"/>
    <s v="Amount address then peace deep community own six."/>
    <s v="Sales"/>
    <s v="Wireline Construction"/>
    <d v="1974-10-27T00:00:00"/>
    <n v="51.147222222222226"/>
    <x v="5"/>
    <s v="NY"/>
    <s v="Technician"/>
    <x v="1"/>
    <n v="88627"/>
    <s v="Asian"/>
    <s v="Divorced"/>
    <x v="1"/>
    <n v="4"/>
    <n v="0"/>
  </r>
  <r>
    <n v="2742"/>
    <s v="Samir"/>
    <s v="Gray"/>
    <d v="2022-04-23T00:00:00"/>
    <d v="2022-12-16T00:00:00"/>
    <n v="7"/>
    <s v="Attrition"/>
    <s v="Area Sales Manager"/>
    <s v="Chad Boone"/>
    <s v="samir.gray@bilearner.com"/>
    <s v="PYZ"/>
    <s v="Active"/>
    <s v="Full-Time"/>
    <x v="0"/>
    <x v="1"/>
    <x v="2"/>
    <s v="Thing stock near question mouth."/>
    <s v="Sales"/>
    <s v="Field Operations"/>
    <d v="1991-10-09T00:00:00"/>
    <n v="34.197222222222223"/>
    <x v="4"/>
    <s v="NH"/>
    <s v="Foreman"/>
    <x v="1"/>
    <n v="47497"/>
    <s v="Asian"/>
    <s v="Married"/>
    <x v="1"/>
    <n v="2"/>
    <n v="0"/>
  </r>
  <r>
    <n v="2743"/>
    <s v="Stephanie"/>
    <s v="Hampton"/>
    <d v="2021-07-31T00:00:00"/>
    <d v="2022-04-07T00:00:00"/>
    <n v="8"/>
    <s v="Attrition"/>
    <s v="Area Sales Manager"/>
    <s v="Carmen Wilson"/>
    <s v="stephanie.hampton@bilearner.com"/>
    <s v="WBL"/>
    <s v="Active"/>
    <s v="Full-Time"/>
    <x v="0"/>
    <x v="0"/>
    <x v="3"/>
    <s v="Decade structure outside I world agent treat."/>
    <s v="Sales"/>
    <s v="Field Operations"/>
    <d v="1982-01-28T00:00:00"/>
    <n v="43.894444444444446"/>
    <x v="3"/>
    <s v="WA"/>
    <s v="Top Hand"/>
    <x v="1"/>
    <n v="16234"/>
    <s v="Black"/>
    <s v="Married"/>
    <x v="1"/>
    <n v="4"/>
    <n v="0"/>
  </r>
  <r>
    <n v="2746"/>
    <s v="Misael"/>
    <s v="Pratt"/>
    <d v="2020-10-24T00:00:00"/>
    <d v="2023-04-08T00:00:00"/>
    <n v="29"/>
    <s v="Attrition"/>
    <s v="Administrative Assistant"/>
    <s v="Bailey Case"/>
    <s v="misael.pratt@bilearner.com"/>
    <s v="BPC"/>
    <s v="Voluntarily Terminated"/>
    <s v="Full-Time"/>
    <x v="2"/>
    <x v="1"/>
    <x v="0"/>
    <s v="Art decade agreement bank."/>
    <s v="Sales"/>
    <s v="Project Management - Con"/>
    <d v="1977-05-17T00:00:00"/>
    <n v="48.591666666666669"/>
    <x v="3"/>
    <s v="MA"/>
    <s v="Supervisor"/>
    <x v="0"/>
    <n v="39119"/>
    <s v="Hispanic"/>
    <s v="Widowed"/>
    <x v="1"/>
    <n v="5"/>
    <n v="0"/>
  </r>
  <r>
    <n v="2747"/>
    <s v="Sneha"/>
    <s v="Jhaveri"/>
    <d v="2018-08-18T00:00:00"/>
    <d v="2019-02-28T00:00:00"/>
    <n v="6"/>
    <s v="Attrition"/>
    <s v="Production Technician I"/>
    <s v="Todd Gonzales"/>
    <s v="sneha.jhaveri@bilearner.com"/>
    <s v="SVG"/>
    <s v="Active"/>
    <s v="Part-Time"/>
    <x v="0"/>
    <x v="2"/>
    <x v="3"/>
    <s v="Few attorney all campaign town reflect behavior."/>
    <s v="Production"/>
    <s v="General - Con"/>
    <d v="1960-11-23T00:00:00"/>
    <n v="65.075000000000003"/>
    <x v="1"/>
    <s v="MA"/>
    <s v="Lineman"/>
    <x v="0"/>
    <n v="2109"/>
    <s v="Hispanic"/>
    <s v="Married"/>
    <x v="1"/>
    <n v="4"/>
    <n v="0"/>
  </r>
  <r>
    <n v="2749"/>
    <s v="Elizabeth"/>
    <s v="Meads"/>
    <d v="2018-11-15T00:00:00"/>
    <d v="2018-11-19T00:00:00"/>
    <n v="0"/>
    <s v="Attrition"/>
    <s v="Production Technician I"/>
    <s v="Matthew Wilcox"/>
    <s v="elizabeth.meads@bilearner.com"/>
    <s v="BPC"/>
    <s v="Voluntarily Terminated"/>
    <s v="Full-Time"/>
    <x v="0"/>
    <x v="2"/>
    <x v="2"/>
    <s v="He PM simply interesting."/>
    <s v="Production"/>
    <s v="Technology / It"/>
    <d v="1949-04-08T00:00:00"/>
    <n v="76.7"/>
    <x v="2"/>
    <s v="MA"/>
    <s v="Administrator"/>
    <x v="0"/>
    <n v="1760"/>
    <s v="Black"/>
    <s v="Widowed"/>
    <x v="1"/>
    <n v="5"/>
    <n v="0"/>
  </r>
  <r>
    <n v="2751"/>
    <s v="Mathew"/>
    <s v="Linden"/>
    <d v="2018-10-27T00:00:00"/>
    <d v="2019-07-10T00:00:00"/>
    <n v="8"/>
    <s v="Attrition"/>
    <s v="Production Technician II"/>
    <s v="Steven White"/>
    <s v="mathew.linden@bilearner.com"/>
    <s v="NEL"/>
    <s v="Leave of Absence"/>
    <s v="Full-Time"/>
    <x v="0"/>
    <x v="2"/>
    <x v="2"/>
    <s v="Seek reason commercial method among back war."/>
    <s v="Production"/>
    <s v="Field Operations"/>
    <d v="1967-04-15T00:00:00"/>
    <n v="58.680555555555557"/>
    <x v="5"/>
    <s v="MA"/>
    <s v="Laborer"/>
    <x v="1"/>
    <n v="1770"/>
    <s v="Black"/>
    <s v="Single"/>
    <x v="1"/>
    <n v="5"/>
    <n v="0"/>
  </r>
  <r>
    <n v="2752"/>
    <s v="Adeel"/>
    <s v="Osturnka"/>
    <d v="2022-10-21T00:00:00"/>
    <d v="2023-05-09T00:00:00"/>
    <n v="6"/>
    <s v="Attrition"/>
    <s v="Production Technician I"/>
    <s v="Laura Rodriguez"/>
    <s v="adeel.osturnka@bilearner.com"/>
    <s v="TNS"/>
    <s v="Active"/>
    <s v="Part-Time"/>
    <x v="2"/>
    <x v="0"/>
    <x v="0"/>
    <s v="Finish something start activity full professor."/>
    <s v="Production"/>
    <s v="General - Con"/>
    <d v="1976-05-28T00:00:00"/>
    <n v="49.56111111111111"/>
    <x v="3"/>
    <s v="MA"/>
    <s v="Flagger"/>
    <x v="1"/>
    <n v="2478"/>
    <s v="Hispanic"/>
    <s v="Divorced"/>
    <x v="1"/>
    <n v="4"/>
    <n v="0"/>
  </r>
  <r>
    <n v="2753"/>
    <s v="Lisa"/>
    <s v="Cornett"/>
    <d v="2023-01-13T00:00:00"/>
    <d v="2023-05-24T00:00:00"/>
    <n v="4"/>
    <s v="Attrition"/>
    <s v="Production Technician I"/>
    <s v="Joshua Smith"/>
    <s v="lisa.cornett@bilearner.com"/>
    <s v="CCDR"/>
    <s v="Active"/>
    <s v="Contract"/>
    <x v="0"/>
    <x v="2"/>
    <x v="3"/>
    <s v="Traditional stay important save box."/>
    <s v="Production"/>
    <s v="Field Operations"/>
    <d v="1984-06-11T00:00:00"/>
    <n v="41.524999999999999"/>
    <x v="3"/>
    <s v="MA"/>
    <s v="Driver"/>
    <x v="0"/>
    <n v="2189"/>
    <s v="Black"/>
    <s v="Widowed"/>
    <x v="1"/>
    <n v="4"/>
    <n v="0"/>
  </r>
  <r>
    <n v="2757"/>
    <s v="Kimberly"/>
    <s v="Beak"/>
    <d v="2023-07-01T00:00:00"/>
    <d v="2023-08-04T00:00:00"/>
    <n v="1"/>
    <s v="Attrition"/>
    <s v="Production Technician II"/>
    <s v="Joanna Poole"/>
    <s v="kimberly.beak@bilearner.com"/>
    <s v="BPC"/>
    <s v="Future Start"/>
    <s v="Part-Time"/>
    <x v="1"/>
    <x v="2"/>
    <x v="2"/>
    <s v="Class table south receive democratic."/>
    <s v="Production"/>
    <s v="Project Management - Con"/>
    <d v="1948-01-19T00:00:00"/>
    <n v="77.919444444444451"/>
    <x v="2"/>
    <s v="MA"/>
    <s v="Coordinator"/>
    <x v="0"/>
    <n v="2145"/>
    <s v="Hispanic"/>
    <s v="Divorced"/>
    <x v="1"/>
    <n v="2"/>
    <n v="0"/>
  </r>
  <r>
    <n v="2758"/>
    <s v="Jonathan R"/>
    <s v="LeBel"/>
    <d v="2018-12-20T00:00:00"/>
    <d v="2023-06-13T00:00:00"/>
    <n v="53"/>
    <s v="Attrition"/>
    <s v="Production Technician I"/>
    <s v="James Austin"/>
    <s v="jonathan r.lebel@bilearner.com"/>
    <s v="TNS"/>
    <s v="Terminated for Cause"/>
    <s v="Part-Time"/>
    <x v="2"/>
    <x v="1"/>
    <x v="0"/>
    <s v="Difference require discuss."/>
    <s v="Production"/>
    <s v="Wireline Construction"/>
    <d v="1946-02-12T00:00:00"/>
    <n v="79.855555555555554"/>
    <x v="2"/>
    <s v="MA"/>
    <s v="Lineman"/>
    <x v="1"/>
    <n v="2050"/>
    <s v="Other"/>
    <s v="Divorced"/>
    <x v="1"/>
    <n v="2"/>
    <n v="0"/>
  </r>
  <r>
    <n v="2760"/>
    <s v="Adil"/>
    <s v="Sahoo"/>
    <d v="2020-12-06T00:00:00"/>
    <d v="2022-08-26T00:00:00"/>
    <n v="20"/>
    <s v="Attrition"/>
    <s v="Production Technician II"/>
    <s v="Alexis Shaw"/>
    <s v="adil.sahoo@bilearner.com"/>
    <s v="BPC"/>
    <s v="Active"/>
    <s v="Part-Time"/>
    <x v="0"/>
    <x v="0"/>
    <x v="3"/>
    <s v="Keep position nature most anything eat blue."/>
    <s v="Production"/>
    <s v="Fielders"/>
    <d v="1969-07-20T00:00:00"/>
    <n v="56.416666666666664"/>
    <x v="5"/>
    <s v="MA"/>
    <s v="Engineer"/>
    <x v="1"/>
    <n v="2062"/>
    <s v="Other"/>
    <s v="Single"/>
    <x v="1"/>
    <n v="2"/>
    <n v="0"/>
  </r>
  <r>
    <n v="2761"/>
    <s v="Barbara"/>
    <s v="Gaul"/>
    <d v="2021-12-13T00:00:00"/>
    <d v="2022-06-11T00:00:00"/>
    <n v="5"/>
    <s v="Attrition"/>
    <s v="Production Technician I"/>
    <s v="Austin Klein"/>
    <s v="barbara.gaul@bilearner.com"/>
    <s v="EW"/>
    <s v="Active"/>
    <s v="Contract"/>
    <x v="1"/>
    <x v="0"/>
    <x v="1"/>
    <s v="Sport information for admit language mention."/>
    <s v="Production"/>
    <s v="Wireline Construction"/>
    <d v="1997-02-07T00:00:00"/>
    <n v="28.869444444444444"/>
    <x v="6"/>
    <s v="MA"/>
    <s v="Laborer"/>
    <x v="0"/>
    <n v="2121"/>
    <s v="Asian"/>
    <s v="Married"/>
    <x v="1"/>
    <n v="4"/>
    <n v="0"/>
  </r>
  <r>
    <n v="2762"/>
    <s v="Carla"/>
    <s v="Demita"/>
    <d v="2021-06-27T00:00:00"/>
    <d v="2022-01-02T00:00:00"/>
    <n v="6"/>
    <s v="Attrition"/>
    <s v="Production Technician II"/>
    <s v="Cheryl Cole"/>
    <s v="carla.demita@bilearner.com"/>
    <s v="CCDR"/>
    <s v="Voluntarily Terminated"/>
    <s v="Part-Time"/>
    <x v="2"/>
    <x v="0"/>
    <x v="1"/>
    <s v="Stock avoid company tend tell success."/>
    <s v="Production"/>
    <s v="Field Operations"/>
    <d v="1944-12-09T00:00:00"/>
    <n v="81.030555555555551"/>
    <x v="0"/>
    <s v="MA"/>
    <s v="Laborer"/>
    <x v="0"/>
    <n v="2343"/>
    <s v="Asian"/>
    <s v="Single"/>
    <x v="1"/>
    <n v="4"/>
    <n v="0"/>
  </r>
  <r>
    <n v="2764"/>
    <s v="Francesco A"/>
    <s v="Barone"/>
    <d v="2022-11-26T00:00:00"/>
    <d v="2023-01-13T00:00:00"/>
    <n v="1"/>
    <s v="Attrition"/>
    <s v="Production Technician I"/>
    <s v="Ronald Sims"/>
    <s v="francesco a.barone@bilearner.com"/>
    <s v="WBL"/>
    <s v="Active"/>
    <s v="Part-Time"/>
    <x v="1"/>
    <x v="1"/>
    <x v="0"/>
    <s v="President clearly teach recently care."/>
    <s v="Production"/>
    <s v="Engineers"/>
    <d v="1993-03-24T00:00:00"/>
    <n v="32.738888888888887"/>
    <x v="4"/>
    <s v="MA"/>
    <s v="Engineer"/>
    <x v="1"/>
    <n v="1810"/>
    <s v="Black"/>
    <s v="Single"/>
    <x v="1"/>
    <n v="2"/>
    <n v="0"/>
  </r>
  <r>
    <n v="2766"/>
    <s v="Trina"/>
    <s v="Hendrickson"/>
    <d v="2018-08-22T00:00:00"/>
    <d v="2022-04-14T00:00:00"/>
    <n v="43"/>
    <s v="Attrition"/>
    <s v="Production Technician II"/>
    <s v="Kaitlyn Hale"/>
    <s v="trina.hendrickson@bilearner.com"/>
    <s v="EW"/>
    <s v="Voluntarily Terminated"/>
    <s v="Part-Time"/>
    <x v="2"/>
    <x v="1"/>
    <x v="0"/>
    <s v="Look area spend. Deal animal main interesting."/>
    <s v="Production"/>
    <s v="Engineers"/>
    <d v="1957-06-28T00:00:00"/>
    <n v="68.477777777777774"/>
    <x v="1"/>
    <s v="MA"/>
    <s v="Engineer"/>
    <x v="0"/>
    <n v="2021"/>
    <s v="Hispanic"/>
    <s v="Married"/>
    <x v="1"/>
    <n v="2"/>
    <n v="0"/>
  </r>
  <r>
    <n v="2771"/>
    <s v="Tia"/>
    <s v="Potter"/>
    <d v="2020-07-08T00:00:00"/>
    <d v="2021-09-24T00:00:00"/>
    <n v="14"/>
    <s v="Attrition"/>
    <s v="Production Technician I"/>
    <s v="Tonya Moreno"/>
    <s v="tia.potter@bilearner.com"/>
    <s v="BPC"/>
    <s v="Terminated for Cause"/>
    <s v="Full-Time"/>
    <x v="2"/>
    <x v="0"/>
    <x v="2"/>
    <s v="Talk into between trip final."/>
    <s v="Production"/>
    <s v="Wireline Construction"/>
    <d v="1950-03-10T00:00:00"/>
    <n v="75.777777777777771"/>
    <x v="2"/>
    <s v="MA"/>
    <s v="Laborer"/>
    <x v="1"/>
    <n v="37659"/>
    <s v="Other"/>
    <s v="Divorced"/>
    <x v="1"/>
    <n v="5"/>
    <n v="0"/>
  </r>
  <r>
    <n v="2777"/>
    <s v="Hector"/>
    <s v="Escobar"/>
    <d v="2020-04-29T00:00:00"/>
    <d v="2022-11-22T00:00:00"/>
    <n v="30"/>
    <s v="Attrition"/>
    <s v="Production Technician I"/>
    <s v="Frank Wilkinson"/>
    <s v="hector.escobar@bilearner.com"/>
    <s v="PYZ"/>
    <s v="Active"/>
    <s v="Part-Time"/>
    <x v="0"/>
    <x v="1"/>
    <x v="3"/>
    <s v="Vote growth sound wide art."/>
    <s v="Production"/>
    <s v="General - Con"/>
    <d v="1944-07-31T00:00:00"/>
    <n v="81.388888888888886"/>
    <x v="0"/>
    <s v="MA"/>
    <s v="Laborer"/>
    <x v="1"/>
    <n v="37852"/>
    <s v="Hispanic"/>
    <s v="Single"/>
    <x v="1"/>
    <n v="5"/>
    <n v="0"/>
  </r>
  <r>
    <n v="2779"/>
    <s v="Lilly"/>
    <s v="Huynh"/>
    <d v="2021-12-08T00:00:00"/>
    <d v="2022-06-20T00:00:00"/>
    <n v="6"/>
    <s v="Attrition"/>
    <s v="Production Technician I"/>
    <s v="Adam Murphy"/>
    <s v="lilly.huynh@bilearner.com"/>
    <s v="NEL"/>
    <s v="Active"/>
    <s v="Contract"/>
    <x v="2"/>
    <x v="2"/>
    <x v="1"/>
    <s v="Exist how dog information accept around PM."/>
    <s v="Production"/>
    <s v="Field Operations"/>
    <d v="1957-07-16T00:00:00"/>
    <n v="68.427777777777777"/>
    <x v="1"/>
    <s v="MA"/>
    <s v="Laborer"/>
    <x v="1"/>
    <n v="88158"/>
    <s v="Hispanic"/>
    <s v="Married"/>
    <x v="1"/>
    <n v="2"/>
    <n v="0"/>
  </r>
  <r>
    <n v="2780"/>
    <s v="Anika"/>
    <s v="Robbins"/>
    <d v="2022-04-13T00:00:00"/>
    <d v="2023-08-04T00:00:00"/>
    <n v="15"/>
    <s v="Attrition"/>
    <s v="Production Technician I"/>
    <s v="Kimberly Stout"/>
    <s v="anika.robbins@bilearner.com"/>
    <s v="PL"/>
    <s v="Active"/>
    <s v="Contract"/>
    <x v="0"/>
    <x v="2"/>
    <x v="2"/>
    <s v="Chance ever laugh sign indicate."/>
    <s v="Production"/>
    <s v="General - Con"/>
    <d v="1951-04-26T00:00:00"/>
    <n v="74.650000000000006"/>
    <x v="2"/>
    <s v="MA"/>
    <s v="Foreman"/>
    <x v="1"/>
    <n v="18034"/>
    <s v="White"/>
    <s v="Married"/>
    <x v="1"/>
    <n v="4"/>
    <n v="0"/>
  </r>
  <r>
    <n v="2781"/>
    <s v="Ishaan"/>
    <s v="Robinson"/>
    <d v="2020-12-23T00:00:00"/>
    <d v="2022-07-23T00:00:00"/>
    <n v="18"/>
    <s v="Attrition"/>
    <s v="Production Technician I"/>
    <s v="Jonathan Hale"/>
    <s v="ishaan.robinson@bilearner.com"/>
    <s v="BPC"/>
    <s v="Voluntarily Terminated"/>
    <s v="Contract"/>
    <x v="2"/>
    <x v="2"/>
    <x v="2"/>
    <s v="Indicate less quality put listen nation."/>
    <s v="Production"/>
    <s v="Field Operations"/>
    <d v="1969-10-22T00:00:00"/>
    <n v="56.161111111111111"/>
    <x v="5"/>
    <s v="MA"/>
    <s v="Operator"/>
    <x v="1"/>
    <n v="47540"/>
    <s v="Asian"/>
    <s v="Divorced"/>
    <x v="1"/>
    <n v="4"/>
    <n v="0"/>
  </r>
  <r>
    <n v="2783"/>
    <s v="Lorelei"/>
    <s v="Sellers"/>
    <d v="2023-06-11T00:00:00"/>
    <d v="2023-07-30T00:00:00"/>
    <n v="1"/>
    <s v="Attrition"/>
    <s v="Production Technician II"/>
    <s v="Jamie Parker"/>
    <s v="lorelei.sellers@bilearner.com"/>
    <s v="SVG"/>
    <s v="Active"/>
    <s v="Part-Time"/>
    <x v="2"/>
    <x v="0"/>
    <x v="1"/>
    <s v="Like open news car seem garden people."/>
    <s v="Production"/>
    <s v="Wireline Construction"/>
    <d v="1977-10-21T00:00:00"/>
    <n v="48.163888888888891"/>
    <x v="3"/>
    <s v="MA"/>
    <s v="Technician"/>
    <x v="1"/>
    <n v="68300"/>
    <s v="White"/>
    <s v="Married"/>
    <x v="1"/>
    <n v="1"/>
    <n v="0"/>
  </r>
  <r>
    <n v="2784"/>
    <s v="Gillian"/>
    <s v="Riddle"/>
    <d v="2021-05-20T00:00:00"/>
    <d v="2023-01-31T00:00:00"/>
    <n v="20"/>
    <s v="Attrition"/>
    <s v="Production Technician II"/>
    <s v="Lauren Thomas"/>
    <s v="gillian.riddle@bilearner.com"/>
    <s v="TNS"/>
    <s v="Active"/>
    <s v="Contract"/>
    <x v="0"/>
    <x v="1"/>
    <x v="0"/>
    <s v="Base item do role debate perform."/>
    <s v="Production"/>
    <s v="Field Operations"/>
    <d v="1981-03-08T00:00:00"/>
    <n v="44.783333333333331"/>
    <x v="3"/>
    <s v="MA"/>
    <s v="Foreman"/>
    <x v="1"/>
    <n v="85699"/>
    <s v="White"/>
    <s v="Divorced"/>
    <x v="1"/>
    <n v="2"/>
    <n v="0"/>
  </r>
  <r>
    <n v="2788"/>
    <s v="Brooks"/>
    <s v="Leach"/>
    <d v="2023-06-03T00:00:00"/>
    <d v="2023-07-14T00:00:00"/>
    <n v="1"/>
    <s v="Attrition"/>
    <s v="Production Technician II"/>
    <s v="Edward Navarro"/>
    <s v="brooks.leach@bilearner.com"/>
    <s v="NEL"/>
    <s v="Voluntarily Terminated"/>
    <s v="Contract"/>
    <x v="1"/>
    <x v="1"/>
    <x v="0"/>
    <s v="Program deal run."/>
    <s v="Production"/>
    <s v="Project Management - Con"/>
    <d v="1949-02-07T00:00:00"/>
    <n v="76.86944444444444"/>
    <x v="2"/>
    <s v="MA"/>
    <s v="Supervisor"/>
    <x v="0"/>
    <n v="87242"/>
    <s v="Black"/>
    <s v="Widowed"/>
    <x v="1"/>
    <n v="1"/>
    <n v="0"/>
  </r>
  <r>
    <n v="2789"/>
    <s v="Isabel"/>
    <s v="Wyatt"/>
    <d v="2021-04-26T00:00:00"/>
    <d v="2021-07-06T00:00:00"/>
    <n v="2"/>
    <s v="Attrition"/>
    <s v="Production Technician I"/>
    <s v="Matthew Craig"/>
    <s v="isabel.wyatt@bilearner.com"/>
    <s v="CCDR"/>
    <s v="Active"/>
    <s v="Contract"/>
    <x v="0"/>
    <x v="0"/>
    <x v="2"/>
    <s v="Great parent relate growth summer."/>
    <s v="Production"/>
    <s v="Wireless"/>
    <d v="1942-06-04T00:00:00"/>
    <n v="83.544444444444451"/>
    <x v="0"/>
    <s v="MA"/>
    <s v="Manager"/>
    <x v="1"/>
    <n v="31575"/>
    <s v="Asian"/>
    <s v="Divorced"/>
    <x v="1"/>
    <n v="4"/>
    <n v="0"/>
  </r>
  <r>
    <n v="2790"/>
    <s v="Angelo"/>
    <s v="Henry"/>
    <d v="2019-04-30T00:00:00"/>
    <d v="2019-10-09T00:00:00"/>
    <n v="5"/>
    <s v="Attrition"/>
    <s v="Production Technician I"/>
    <s v="Warren Pollard"/>
    <s v="angelo.henry@bilearner.com"/>
    <s v="EW"/>
    <s v="Active"/>
    <s v="Contract"/>
    <x v="0"/>
    <x v="2"/>
    <x v="0"/>
    <s v="Above fight animal support beautiful."/>
    <s v="Production"/>
    <s v="Catv"/>
    <d v="1959-08-08T00:00:00"/>
    <n v="66.36666666666666"/>
    <x v="1"/>
    <s v="MA"/>
    <s v="Laborer"/>
    <x v="1"/>
    <n v="64694"/>
    <s v="Hispanic"/>
    <s v="Widowed"/>
    <x v="1"/>
    <n v="4"/>
    <n v="0"/>
  </r>
  <r>
    <n v="2791"/>
    <s v="Joselyn"/>
    <s v="Moss"/>
    <d v="2021-07-04T00:00:00"/>
    <d v="2023-06-25T00:00:00"/>
    <n v="23"/>
    <s v="Attrition"/>
    <s v="Production Technician I"/>
    <s v="Felicia Smith"/>
    <s v="joselyn.moss@bilearner.com"/>
    <s v="MSC"/>
    <s v="Active"/>
    <s v="Contract"/>
    <x v="0"/>
    <x v="0"/>
    <x v="0"/>
    <s v="Better design cause yet history decide."/>
    <s v="Production"/>
    <s v="Field Operations"/>
    <d v="1946-10-28T00:00:00"/>
    <n v="79.144444444444446"/>
    <x v="2"/>
    <s v="MA"/>
    <s v="Driller"/>
    <x v="1"/>
    <n v="43706"/>
    <s v="White"/>
    <s v="Widowed"/>
    <x v="1"/>
    <n v="2"/>
    <n v="0"/>
  </r>
  <r>
    <n v="2795"/>
    <s v="Corinne"/>
    <s v="Hopkins"/>
    <d v="2022-07-10T00:00:00"/>
    <d v="2022-09-11T00:00:00"/>
    <n v="2"/>
    <s v="Attrition"/>
    <s v="Production Technician I"/>
    <s v="Casey Garner"/>
    <s v="corinne.hopkins@bilearner.com"/>
    <s v="SVG"/>
    <s v="Active"/>
    <s v="Part-Time"/>
    <x v="1"/>
    <x v="0"/>
    <x v="3"/>
    <s v="Defense pressure according more mind bed number."/>
    <s v="Production"/>
    <s v="General - Eng"/>
    <d v="1949-01-26T00:00:00"/>
    <n v="76.900000000000006"/>
    <x v="2"/>
    <s v="MA"/>
    <s v="Drafter"/>
    <x v="0"/>
    <n v="74746"/>
    <s v="Asian"/>
    <s v="Single"/>
    <x v="1"/>
    <n v="4"/>
    <n v="0"/>
  </r>
  <r>
    <n v="2796"/>
    <s v="Destiny"/>
    <s v="Blake"/>
    <d v="2022-09-19T00:00:00"/>
    <d v="2023-06-17T00:00:00"/>
    <n v="8"/>
    <s v="Attrition"/>
    <s v="Production Technician I"/>
    <s v="Megan Harrison"/>
    <s v="destiny.blake@bilearner.com"/>
    <s v="TNS"/>
    <s v="Active"/>
    <s v="Contract"/>
    <x v="2"/>
    <x v="1"/>
    <x v="3"/>
    <s v="Risk management money field."/>
    <s v="Production"/>
    <s v="Engineers"/>
    <d v="1991-09-01T00:00:00"/>
    <n v="34.302777777777777"/>
    <x v="4"/>
    <s v="MA"/>
    <s v="Program Manager"/>
    <x v="0"/>
    <n v="96469"/>
    <s v="Asian"/>
    <s v="Married"/>
    <x v="1"/>
    <n v="1"/>
    <n v="0"/>
  </r>
  <r>
    <n v="2799"/>
    <s v="Makenna"/>
    <s v="Foster"/>
    <d v="2021-04-20T00:00:00"/>
    <d v="2022-09-17T00:00:00"/>
    <n v="16"/>
    <s v="Attrition"/>
    <s v="Production Technician I"/>
    <s v="Timothy Pratt"/>
    <s v="makenna.foster@bilearner.com"/>
    <s v="CCDR"/>
    <s v="Active"/>
    <s v="Part-Time"/>
    <x v="2"/>
    <x v="2"/>
    <x v="1"/>
    <s v="Opportunity upon apply and world."/>
    <s v="Production"/>
    <s v="Engineers"/>
    <d v="1988-02-21T00:00:00"/>
    <n v="37.830555555555556"/>
    <x v="4"/>
    <s v="MA"/>
    <s v="Engineer"/>
    <x v="1"/>
    <n v="54859"/>
    <s v="White"/>
    <s v="Divorced"/>
    <x v="1"/>
    <n v="2"/>
    <n v="0"/>
  </r>
  <r>
    <n v="2807"/>
    <s v="Brian"/>
    <s v="Kelly"/>
    <d v="2021-07-06T00:00:00"/>
    <d v="2023-01-07T00:00:00"/>
    <n v="18"/>
    <s v="Attrition"/>
    <s v="Production Technician II"/>
    <s v="Scott Brown"/>
    <s v="brian.kelly@bilearner.com"/>
    <s v="BPC"/>
    <s v="Voluntarily Terminated"/>
    <s v="Part-Time"/>
    <x v="2"/>
    <x v="2"/>
    <x v="0"/>
    <s v="Standard stuff girl site."/>
    <s v="Production"/>
    <s v="Wireline Construction"/>
    <d v="1977-04-17T00:00:00"/>
    <n v="48.674999999999997"/>
    <x v="3"/>
    <s v="MA"/>
    <s v="Driver"/>
    <x v="0"/>
    <n v="55399"/>
    <s v="White"/>
    <s v="Married"/>
    <x v="1"/>
    <n v="2"/>
    <n v="0"/>
  </r>
  <r>
    <n v="2810"/>
    <s v="Jabari"/>
    <s v="Stanton"/>
    <d v="2022-11-17T00:00:00"/>
    <d v="2023-02-08T00:00:00"/>
    <n v="2"/>
    <s v="Attrition"/>
    <s v="Production Technician I"/>
    <s v="Debra Phillips"/>
    <s v="jabari.stanton@bilearner.com"/>
    <s v="NEL"/>
    <s v="Active"/>
    <s v="Full-Time"/>
    <x v="2"/>
    <x v="2"/>
    <x v="1"/>
    <s v="Less boy reflect quickly health respond million."/>
    <s v="Production"/>
    <s v="Field Operations"/>
    <d v="1959-04-10T00:00:00"/>
    <n v="66.694444444444443"/>
    <x v="1"/>
    <s v="MA"/>
    <s v="Laborer"/>
    <x v="1"/>
    <n v="72285"/>
    <s v="Other"/>
    <s v="Married"/>
    <x v="1"/>
    <n v="4"/>
    <n v="0"/>
  </r>
  <r>
    <n v="2811"/>
    <s v="Phoenix"/>
    <s v="Farley"/>
    <d v="2018-08-13T00:00:00"/>
    <d v="2020-05-28T00:00:00"/>
    <n v="21"/>
    <s v="Attrition"/>
    <s v="Production Technician I"/>
    <s v="David Holt"/>
    <s v="phoenix.farley@bilearner.com"/>
    <s v="PL"/>
    <s v="Active"/>
    <s v="Part-Time"/>
    <x v="2"/>
    <x v="1"/>
    <x v="3"/>
    <s v="Material owner together travel so conference."/>
    <s v="Production"/>
    <s v="Field Operations"/>
    <d v="1996-01-04T00:00:00"/>
    <n v="29.961111111111112"/>
    <x v="6"/>
    <s v="MA"/>
    <s v="Laborer"/>
    <x v="1"/>
    <n v="82960"/>
    <s v="Hispanic"/>
    <s v="Widowed"/>
    <x v="1"/>
    <n v="2"/>
    <n v="0"/>
  </r>
  <r>
    <n v="2812"/>
    <s v="Aurora"/>
    <s v="Bass"/>
    <d v="2021-07-02T00:00:00"/>
    <d v="2023-07-09T00:00:00"/>
    <n v="24"/>
    <s v="Attrition"/>
    <s v="Production Technician I"/>
    <s v="Lisa Ingram"/>
    <s v="aurora.bass@bilearner.com"/>
    <s v="BPC"/>
    <s v="Terminated for Cause"/>
    <s v="Part-Time"/>
    <x v="0"/>
    <x v="0"/>
    <x v="1"/>
    <s v="Now should knowledge the turn toward natural."/>
    <s v="Production"/>
    <s v="General - Eng"/>
    <d v="1946-05-16T00:00:00"/>
    <n v="79.594444444444449"/>
    <x v="2"/>
    <s v="MA"/>
    <s v="Manager"/>
    <x v="1"/>
    <n v="44272"/>
    <s v="White"/>
    <s v="Divorced"/>
    <x v="1"/>
    <n v="4"/>
    <n v="0"/>
  </r>
  <r>
    <n v="2818"/>
    <s v="Tripp"/>
    <s v="Sanders"/>
    <d v="2023-07-28T00:00:00"/>
    <d v="2023-07-30T00:00:00"/>
    <n v="0"/>
    <s v="Attrition"/>
    <s v="Production Technician I"/>
    <s v="Dr. Wendy Lopez"/>
    <s v="tripp.sanders@bilearner.com"/>
    <s v="PYZ"/>
    <s v="Active"/>
    <s v="Part-Time"/>
    <x v="0"/>
    <x v="0"/>
    <x v="0"/>
    <s v="Traditional force look heart talk plan."/>
    <s v="Production"/>
    <s v="Fielders"/>
    <d v="1964-01-19T00:00:00"/>
    <n v="61.919444444444444"/>
    <x v="1"/>
    <s v="MA"/>
    <s v="Engineer"/>
    <x v="1"/>
    <n v="9992"/>
    <s v="Hispanic"/>
    <s v="Single"/>
    <x v="0"/>
    <n v="2"/>
    <n v="0"/>
  </r>
  <r>
    <n v="2821"/>
    <s v="Marin"/>
    <s v="Mosley"/>
    <d v="2019-09-08T00:00:00"/>
    <d v="2021-09-10T00:00:00"/>
    <n v="24"/>
    <s v="Attrition"/>
    <s v="Production Technician I"/>
    <s v="Alfred Sanders"/>
    <s v="marin.mosley@bilearner.com"/>
    <s v="PL"/>
    <s v="Active"/>
    <s v="Full-Time"/>
    <x v="0"/>
    <x v="0"/>
    <x v="2"/>
    <s v="Medical painting rich whole here."/>
    <s v="Production"/>
    <s v="Field Operations"/>
    <d v="1998-09-22T00:00:00"/>
    <n v="27.244444444444444"/>
    <x v="6"/>
    <s v="MA"/>
    <s v="Technician"/>
    <x v="1"/>
    <n v="36681"/>
    <s v="Hispanic"/>
    <s v="Single"/>
    <x v="1"/>
    <n v="2"/>
    <n v="0"/>
  </r>
  <r>
    <n v="2826"/>
    <s v="Roger"/>
    <s v="Kaufman"/>
    <d v="2022-08-11T00:00:00"/>
    <d v="2022-12-01T00:00:00"/>
    <n v="3"/>
    <s v="Attrition"/>
    <s v="Production Technician II"/>
    <s v="Jennifer Farmer"/>
    <s v="roger.kaufman@bilearner.com"/>
    <s v="TNS"/>
    <s v="Leave of Absence"/>
    <s v="Contract"/>
    <x v="0"/>
    <x v="1"/>
    <x v="0"/>
    <s v="Prepare simply play edge."/>
    <s v="Production"/>
    <s v="General - Con"/>
    <d v="1954-04-13T00:00:00"/>
    <n v="71.686111111111117"/>
    <x v="2"/>
    <s v="MA"/>
    <s v="Technician"/>
    <x v="0"/>
    <n v="96266"/>
    <s v="Hispanic"/>
    <s v="Married"/>
    <x v="1"/>
    <n v="5"/>
    <n v="0"/>
  </r>
  <r>
    <n v="2827"/>
    <s v="Ignacio"/>
    <s v="Mcintyre"/>
    <d v="2020-02-19T00:00:00"/>
    <d v="2022-12-10T00:00:00"/>
    <n v="33"/>
    <s v="Attrition"/>
    <s v="Production Technician II"/>
    <s v="Bruce Barber"/>
    <s v="ignacio.mcintyre@bilearner.com"/>
    <s v="PYZ"/>
    <s v="Voluntarily Terminated"/>
    <s v="Full-Time"/>
    <x v="2"/>
    <x v="1"/>
    <x v="0"/>
    <s v="Decision fill total."/>
    <s v="Production"/>
    <s v="Field Operations"/>
    <d v="1980-08-09T00:00:00"/>
    <n v="45.363888888888887"/>
    <x v="3"/>
    <s v="MA"/>
    <s v="Driver"/>
    <x v="0"/>
    <n v="23357"/>
    <s v="Other"/>
    <s v="Married"/>
    <x v="1"/>
    <n v="4"/>
    <n v="0"/>
  </r>
  <r>
    <n v="2828"/>
    <s v="Jaydon"/>
    <s v="Lambert"/>
    <d v="2021-10-15T00:00:00"/>
    <d v="2023-03-26T00:00:00"/>
    <n v="17"/>
    <s v="Attrition"/>
    <s v="Production Technician II"/>
    <s v="Dennis Foster"/>
    <s v="jaydon.lambert@bilearner.com"/>
    <s v="WBL"/>
    <s v="Voluntarily Terminated"/>
    <s v="Full-Time"/>
    <x v="2"/>
    <x v="0"/>
    <x v="2"/>
    <s v="Camera parent choose add edge product keep."/>
    <s v="Production"/>
    <s v="Field Operations"/>
    <d v="1944-05-11T00:00:00"/>
    <n v="81.608333333333334"/>
    <x v="0"/>
    <s v="MA"/>
    <s v="Technician"/>
    <x v="0"/>
    <n v="95784"/>
    <s v="Black"/>
    <s v="Single"/>
    <x v="1"/>
    <n v="2"/>
    <n v="0"/>
  </r>
  <r>
    <n v="2830"/>
    <s v="Leslie"/>
    <s v="Maynard"/>
    <d v="2022-06-30T00:00:00"/>
    <d v="2023-02-03T00:00:00"/>
    <n v="7"/>
    <s v="Attrition"/>
    <s v="Production Technician I"/>
    <s v="Nathan Johnson"/>
    <s v="leslie.maynard@bilearner.com"/>
    <s v="NEL"/>
    <s v="Active"/>
    <s v="Full-Time"/>
    <x v="0"/>
    <x v="2"/>
    <x v="1"/>
    <s v="Big author those five today."/>
    <s v="Production"/>
    <s v="General - Eng"/>
    <d v="1994-05-26T00:00:00"/>
    <n v="31.566666666666666"/>
    <x v="4"/>
    <s v="MA"/>
    <s v="Administrative"/>
    <x v="1"/>
    <n v="62490"/>
    <s v="White"/>
    <s v="Married"/>
    <x v="1"/>
    <n v="1"/>
    <n v="0"/>
  </r>
  <r>
    <n v="2834"/>
    <s v="Madyson"/>
    <s v="Silva"/>
    <d v="2018-10-02T00:00:00"/>
    <d v="2020-09-17T00:00:00"/>
    <n v="23"/>
    <s v="Attrition"/>
    <s v="Production Technician I"/>
    <s v="Bonnie Bell"/>
    <s v="madyson.silva@bilearner.com"/>
    <s v="SVG"/>
    <s v="Active"/>
    <s v="Full-Time"/>
    <x v="2"/>
    <x v="1"/>
    <x v="0"/>
    <s v="Be minute last meet former. Rich her account top."/>
    <s v="Production"/>
    <s v="General - Con"/>
    <d v="1943-11-16T00:00:00"/>
    <n v="82.094444444444449"/>
    <x v="0"/>
    <s v="MA"/>
    <s v="Technician"/>
    <x v="0"/>
    <n v="95191"/>
    <s v="Asian"/>
    <s v="Divorced"/>
    <x v="1"/>
    <n v="5"/>
    <n v="0"/>
  </r>
  <r>
    <n v="2835"/>
    <s v="Liberty"/>
    <s v="Poole"/>
    <d v="2021-07-17T00:00:00"/>
    <d v="2023-02-27T00:00:00"/>
    <n v="19"/>
    <s v="Attrition"/>
    <s v="Production Technician I"/>
    <s v="Jonathan Stephens"/>
    <s v="liberty.poole@bilearner.com"/>
    <s v="EW"/>
    <s v="Active"/>
    <s v="Contract"/>
    <x v="1"/>
    <x v="2"/>
    <x v="1"/>
    <s v="Need either go."/>
    <s v="Production"/>
    <s v="Engineers"/>
    <d v="1995-04-11T00:00:00"/>
    <n v="30.691666666666666"/>
    <x v="4"/>
    <s v="MA"/>
    <s v="Project Manager"/>
    <x v="0"/>
    <n v="81501"/>
    <s v="White"/>
    <s v="Divorced"/>
    <x v="1"/>
    <n v="5"/>
    <n v="0"/>
  </r>
  <r>
    <n v="2837"/>
    <s v="Jaylen"/>
    <s v="Butler"/>
    <d v="2021-03-20T00:00:00"/>
    <d v="2023-02-18T00:00:00"/>
    <n v="23"/>
    <s v="Attrition"/>
    <s v="Production Technician I"/>
    <s v="Eric Young"/>
    <s v="jaylen.butler@bilearner.com"/>
    <s v="TNS"/>
    <s v="Active"/>
    <s v="Part-Time"/>
    <x v="1"/>
    <x v="0"/>
    <x v="0"/>
    <s v="Administration field require."/>
    <s v="Production"/>
    <s v="Splicing"/>
    <d v="1944-07-10T00:00:00"/>
    <n v="81.444444444444443"/>
    <x v="0"/>
    <s v="MA"/>
    <s v="Intern"/>
    <x v="1"/>
    <n v="32946"/>
    <s v="Asian"/>
    <s v="Single"/>
    <x v="1"/>
    <n v="4"/>
    <n v="0"/>
  </r>
  <r>
    <n v="2838"/>
    <s v="Gloria"/>
    <s v="Marks"/>
    <d v="2021-09-09T00:00:00"/>
    <d v="2021-11-05T00:00:00"/>
    <n v="1"/>
    <s v="Attrition"/>
    <s v="Production Technician I"/>
    <s v="Michele Young"/>
    <s v="gloria.marks@bilearner.com"/>
    <s v="PYZ"/>
    <s v="Active"/>
    <s v="Part-Time"/>
    <x v="2"/>
    <x v="0"/>
    <x v="3"/>
    <s v="Bag physical goal will way against either."/>
    <s v="Production"/>
    <s v="General - Sga"/>
    <d v="1945-05-13T00:00:00"/>
    <n v="80.602777777777774"/>
    <x v="0"/>
    <s v="MA"/>
    <s v="Director"/>
    <x v="1"/>
    <n v="93005"/>
    <s v="Black"/>
    <s v="Single"/>
    <x v="1"/>
    <n v="5"/>
    <n v="0"/>
  </r>
  <r>
    <n v="2839"/>
    <s v="Jaylee"/>
    <s v="Cunningham"/>
    <d v="2019-12-06T00:00:00"/>
    <d v="2022-03-28T00:00:00"/>
    <n v="27"/>
    <s v="Attrition"/>
    <s v="Production Technician I"/>
    <s v="Karen Espinoza"/>
    <s v="jaylee.cunningham@bilearner.com"/>
    <s v="WBL"/>
    <s v="Active"/>
    <s v="Part-Time"/>
    <x v="1"/>
    <x v="2"/>
    <x v="3"/>
    <s v="Information step name three choose."/>
    <s v="Production"/>
    <s v="General - Con"/>
    <d v="1969-09-06T00:00:00"/>
    <n v="56.288888888888891"/>
    <x v="5"/>
    <s v="MA"/>
    <s v="Foreman"/>
    <x v="1"/>
    <n v="72072"/>
    <s v="Black"/>
    <s v="Married"/>
    <x v="1"/>
    <n v="1"/>
    <n v="0"/>
  </r>
  <r>
    <n v="2840"/>
    <s v="Jordon"/>
    <s v="Wyatt"/>
    <d v="2023-04-26T00:00:00"/>
    <d v="2023-05-19T00:00:00"/>
    <n v="0"/>
    <s v="Attrition"/>
    <s v="Production Technician I"/>
    <s v="Yvonne Reilly"/>
    <s v="jordon.wyatt@bilearner.com"/>
    <s v="NEL"/>
    <s v="Active"/>
    <s v="Contract"/>
    <x v="0"/>
    <x v="2"/>
    <x v="3"/>
    <s v="From continue left eye."/>
    <s v="Production"/>
    <s v="Fielders"/>
    <d v="2000-04-29T00:00:00"/>
    <n v="25.641666666666666"/>
    <x v="6"/>
    <s v="MA"/>
    <s v="Engineer"/>
    <x v="1"/>
    <n v="74671"/>
    <s v="Hispanic"/>
    <s v="Divorced"/>
    <x v="1"/>
    <n v="2"/>
    <n v="0"/>
  </r>
  <r>
    <n v="2842"/>
    <s v="Ryan"/>
    <s v="Rollins"/>
    <d v="2020-10-19T00:00:00"/>
    <d v="2023-02-28T00:00:00"/>
    <n v="28"/>
    <s v="Attrition"/>
    <s v="Production Technician I"/>
    <s v="Dr. Terry Young"/>
    <s v="ryan.rollins@bilearner.com"/>
    <s v="BPC"/>
    <s v="Voluntarily Terminated"/>
    <s v="Part-Time"/>
    <x v="0"/>
    <x v="0"/>
    <x v="3"/>
    <s v="Region easy at much couple week on."/>
    <s v="Production"/>
    <s v="General - Con"/>
    <d v="1965-07-16T00:00:00"/>
    <n v="60.427777777777777"/>
    <x v="1"/>
    <s v="MA"/>
    <s v="Laborer"/>
    <x v="0"/>
    <n v="90492"/>
    <s v="Black"/>
    <s v="Widowed"/>
    <x v="1"/>
    <n v="1"/>
    <n v="0"/>
  </r>
  <r>
    <n v="2844"/>
    <s v="Litzy"/>
    <s v="Lloyd"/>
    <d v="2020-12-30T00:00:00"/>
    <d v="2023-07-25T00:00:00"/>
    <n v="30"/>
    <s v="Attrition"/>
    <s v="Production Technician II"/>
    <s v="Anthony Saunders"/>
    <s v="litzy.lloyd@bilearner.com"/>
    <s v="TNS"/>
    <s v="Leave of Absence"/>
    <s v="Contract"/>
    <x v="2"/>
    <x v="2"/>
    <x v="2"/>
    <s v="Process firm life from final medical."/>
    <s v="Production"/>
    <s v="Engineers"/>
    <d v="1942-09-07T00:00:00"/>
    <n v="83.286111111111111"/>
    <x v="0"/>
    <s v="MA"/>
    <s v="Technician"/>
    <x v="1"/>
    <n v="31828"/>
    <s v="Asian"/>
    <s v="Widowed"/>
    <x v="1"/>
    <n v="5"/>
    <n v="0"/>
  </r>
  <r>
    <n v="2846"/>
    <s v="Natalia"/>
    <s v="Bush"/>
    <d v="2019-10-14T00:00:00"/>
    <d v="2022-08-19T00:00:00"/>
    <n v="34"/>
    <s v="Attrition"/>
    <s v="Production Technician II"/>
    <s v="Robin Jones"/>
    <s v="natalia.bush@bilearner.com"/>
    <s v="BPC"/>
    <s v="Voluntarily Terminated"/>
    <s v="Contract"/>
    <x v="1"/>
    <x v="1"/>
    <x v="1"/>
    <s v="Million the fire begin truth language."/>
    <s v="Production"/>
    <s v="Wireless"/>
    <d v="1955-09-02T00:00:00"/>
    <n v="70.3"/>
    <x v="2"/>
    <s v="MA"/>
    <s v="Technician"/>
    <x v="0"/>
    <n v="31642"/>
    <s v="White"/>
    <s v="Divorced"/>
    <x v="1"/>
    <n v="5"/>
    <n v="0"/>
  </r>
  <r>
    <n v="2847"/>
    <s v="Mallory"/>
    <s v="Carey"/>
    <d v="2021-02-19T00:00:00"/>
    <d v="2021-09-18T00:00:00"/>
    <n v="6"/>
    <s v="Attrition"/>
    <s v="Production Technician II"/>
    <s v="Jessica Saunders"/>
    <s v="mallory.carey@bilearner.com"/>
    <s v="CCDR"/>
    <s v="Future Start"/>
    <s v="Part-Time"/>
    <x v="1"/>
    <x v="1"/>
    <x v="0"/>
    <s v="Oil at Mr hotel. Same recently leg officer."/>
    <s v="Production"/>
    <s v="Underground"/>
    <d v="1966-06-26T00:00:00"/>
    <n v="59.483333333333334"/>
    <x v="5"/>
    <s v="MA"/>
    <s v="Laborer"/>
    <x v="0"/>
    <n v="81717"/>
    <s v="Black"/>
    <s v="Married"/>
    <x v="1"/>
    <n v="2"/>
    <n v="0"/>
  </r>
  <r>
    <n v="2848"/>
    <s v="Pierre"/>
    <s v="Tate"/>
    <d v="2022-03-13T00:00:00"/>
    <d v="2022-09-02T00:00:00"/>
    <n v="5"/>
    <s v="Attrition"/>
    <s v="Production Technician I"/>
    <s v="Willie Compton"/>
    <s v="pierre.tate@bilearner.com"/>
    <s v="BPC"/>
    <s v="Terminated for Cause"/>
    <s v="Full-Time"/>
    <x v="2"/>
    <x v="0"/>
    <x v="0"/>
    <s v="Perhaps system its answer small."/>
    <s v="Production"/>
    <s v="Project Management - Con"/>
    <d v="1946-01-28T00:00:00"/>
    <n v="79.894444444444446"/>
    <x v="2"/>
    <s v="MA"/>
    <s v="Project Manager"/>
    <x v="1"/>
    <n v="59518"/>
    <s v="White"/>
    <s v="Single"/>
    <x v="0"/>
    <n v="1"/>
    <n v="0"/>
  </r>
  <r>
    <n v="2850"/>
    <s v="Carleigh"/>
    <s v="Schultz"/>
    <d v="2022-10-06T00:00:00"/>
    <d v="2022-10-16T00:00:00"/>
    <n v="0"/>
    <s v="Attrition"/>
    <s v="Production Technician I"/>
    <s v="Victoria Williams"/>
    <s v="carleigh.schultz@bilearner.com"/>
    <s v="EW"/>
    <s v="Active"/>
    <s v="Full-Time"/>
    <x v="1"/>
    <x v="2"/>
    <x v="2"/>
    <s v="Stand until high true effort kid."/>
    <s v="Production"/>
    <s v="General - Con"/>
    <d v="1972-07-29T00:00:00"/>
    <n v="53.391666666666666"/>
    <x v="5"/>
    <s v="MA"/>
    <s v="Technician"/>
    <x v="1"/>
    <n v="6816"/>
    <s v="Hispanic"/>
    <s v="Divorced"/>
    <x v="0"/>
    <n v="1"/>
    <n v="0"/>
  </r>
  <r>
    <n v="2853"/>
    <s v="Nathanial"/>
    <s v="Davis"/>
    <d v="2022-11-16T00:00:00"/>
    <d v="2023-03-21T00:00:00"/>
    <n v="4"/>
    <s v="Attrition"/>
    <s v="Production Technician I"/>
    <s v="Donald Hamilton"/>
    <s v="nathanial.davis@bilearner.com"/>
    <s v="PL"/>
    <s v="Terminated for Cause"/>
    <s v="Contract"/>
    <x v="0"/>
    <x v="2"/>
    <x v="3"/>
    <s v="Population let responsibility."/>
    <s v="Production"/>
    <s v="General - Con"/>
    <d v="1994-04-06T00:00:00"/>
    <n v="31.705555555555556"/>
    <x v="4"/>
    <s v="MA"/>
    <s v="Operator"/>
    <x v="1"/>
    <n v="70147"/>
    <s v="Other"/>
    <s v="Widowed"/>
    <x v="2"/>
    <n v="5"/>
    <n v="0"/>
  </r>
  <r>
    <n v="2854"/>
    <s v="Eileen"/>
    <s v="Beard"/>
    <d v="2022-08-02T00:00:00"/>
    <d v="2023-07-27T00:00:00"/>
    <n v="11"/>
    <s v="Attrition"/>
    <s v="Production Technician I"/>
    <s v="Amber Adams"/>
    <s v="eileen.beard@bilearner.com"/>
    <s v="PYZ"/>
    <s v="Active"/>
    <s v="Part-Time"/>
    <x v="2"/>
    <x v="1"/>
    <x v="1"/>
    <s v="Serious ball together lot body tonight artist."/>
    <s v="Production"/>
    <s v="Executive"/>
    <d v="1945-12-18T00:00:00"/>
    <n v="80.00555555555556"/>
    <x v="0"/>
    <s v="MA"/>
    <s v="Executive"/>
    <x v="0"/>
    <n v="76409"/>
    <s v="Hispanic"/>
    <s v="Married"/>
    <x v="2"/>
    <n v="2"/>
    <n v="0"/>
  </r>
  <r>
    <n v="2857"/>
    <s v="Dane"/>
    <s v="Owens"/>
    <d v="2019-07-19T00:00:00"/>
    <d v="2022-08-08T00:00:00"/>
    <n v="36"/>
    <s v="Attrition"/>
    <s v="Production Technician I"/>
    <s v="Christina Young"/>
    <s v="dane.owens@bilearner.com"/>
    <s v="WBL"/>
    <s v="Active"/>
    <s v="Full-Time"/>
    <x v="2"/>
    <x v="2"/>
    <x v="0"/>
    <s v="Create research source close."/>
    <s v="Production"/>
    <s v="General - Con"/>
    <d v="1974-11-01T00:00:00"/>
    <n v="51.136111111111113"/>
    <x v="5"/>
    <s v="MA"/>
    <s v="Laborer"/>
    <x v="1"/>
    <n v="93847"/>
    <s v="White"/>
    <s v="Single"/>
    <x v="1"/>
    <n v="2"/>
    <n v="0"/>
  </r>
  <r>
    <n v="2858"/>
    <s v="Colin"/>
    <s v="Simpson"/>
    <d v="2021-09-02T00:00:00"/>
    <d v="2022-11-14T00:00:00"/>
    <n v="14"/>
    <s v="Attrition"/>
    <s v="Production Technician I"/>
    <s v="Kayla Chavez"/>
    <s v="colin.simpson@bilearner.com"/>
    <s v="BPC"/>
    <s v="Active"/>
    <s v="Full-Time"/>
    <x v="1"/>
    <x v="0"/>
    <x v="2"/>
    <s v="According foot decade argue poor hair."/>
    <s v="Production"/>
    <s v="Engineers"/>
    <d v="1974-01-14T00:00:00"/>
    <n v="51.93333333333333"/>
    <x v="5"/>
    <s v="MA"/>
    <s v="Engineer"/>
    <x v="1"/>
    <n v="22983"/>
    <s v="Other"/>
    <s v="Married"/>
    <x v="1"/>
    <n v="5"/>
    <n v="0"/>
  </r>
  <r>
    <n v="2860"/>
    <s v="Maria"/>
    <s v="Cameron"/>
    <d v="2023-04-13T00:00:00"/>
    <d v="2023-05-26T00:00:00"/>
    <n v="1"/>
    <s v="Attrition"/>
    <s v="Production Technician I"/>
    <s v="Michelle Murphy"/>
    <s v="maria.cameron@bilearner.com"/>
    <s v="EW"/>
    <s v="Active"/>
    <s v="Part-Time"/>
    <x v="1"/>
    <x v="2"/>
    <x v="3"/>
    <s v="Look dark travel herself election college what."/>
    <s v="Production"/>
    <s v="General - Con"/>
    <d v="1961-10-31T00:00:00"/>
    <n v="64.138888888888886"/>
    <x v="1"/>
    <s v="MA"/>
    <s v="Laborer"/>
    <x v="1"/>
    <n v="54190"/>
    <s v="Black"/>
    <s v="Married"/>
    <x v="1"/>
    <n v="2"/>
    <n v="0"/>
  </r>
  <r>
    <n v="2862"/>
    <s v="Randall"/>
    <s v="West"/>
    <d v="2020-03-24T00:00:00"/>
    <d v="2022-03-24T00:00:00"/>
    <n v="24"/>
    <s v="Attrition"/>
    <s v="Production Technician II"/>
    <s v="Tony Spears"/>
    <s v="randall.west@bilearner.com"/>
    <s v="SVG"/>
    <s v="Active"/>
    <s v="Part-Time"/>
    <x v="0"/>
    <x v="2"/>
    <x v="3"/>
    <s v="Explain threat effort exist send sort dog."/>
    <s v="Production"/>
    <s v="Engineers"/>
    <d v="1943-07-14T00:00:00"/>
    <n v="82.433333333333337"/>
    <x v="0"/>
    <s v="MA"/>
    <s v="Engineer"/>
    <x v="1"/>
    <n v="13985"/>
    <s v="Other"/>
    <s v="Single"/>
    <x v="1"/>
    <n v="4"/>
    <n v="0"/>
  </r>
  <r>
    <n v="2865"/>
    <s v="Esperanza"/>
    <s v="Horne"/>
    <d v="2022-05-10T00:00:00"/>
    <d v="2022-10-17T00:00:00"/>
    <n v="5"/>
    <s v="Attrition"/>
    <s v="Production Technician II"/>
    <s v="Jeremy Frey"/>
    <s v="esperanza.horne@bilearner.com"/>
    <s v="TNS"/>
    <s v="Voluntarily Terminated"/>
    <s v="Part-Time"/>
    <x v="1"/>
    <x v="2"/>
    <x v="3"/>
    <s v="This fly moment arm realize weight partner."/>
    <s v="Production"/>
    <s v="General - Con"/>
    <d v="1969-08-27T00:00:00"/>
    <n v="56.31388888888889"/>
    <x v="5"/>
    <s v="MA"/>
    <s v="Foreman"/>
    <x v="0"/>
    <n v="26583"/>
    <s v="White"/>
    <s v="Divorced"/>
    <x v="1"/>
    <n v="1"/>
    <n v="0"/>
  </r>
  <r>
    <n v="2870"/>
    <s v="Sanai"/>
    <s v="Sweeney"/>
    <d v="2023-07-26T00:00:00"/>
    <d v="2023-07-31T00:00:00"/>
    <n v="0"/>
    <s v="Attrition"/>
    <s v="Production Technician I"/>
    <s v="David Mccormick"/>
    <s v="sanai.sweeney@bilearner.com"/>
    <s v="WBL"/>
    <s v="Active"/>
    <s v="Part-Time"/>
    <x v="0"/>
    <x v="2"/>
    <x v="2"/>
    <s v="Professor anyone example never."/>
    <s v="Production"/>
    <s v="Sales &amp; Marketing"/>
    <d v="1950-09-08T00:00:00"/>
    <n v="75.283333333333331"/>
    <x v="2"/>
    <s v="MA"/>
    <s v="Vp"/>
    <x v="1"/>
    <n v="32806"/>
    <s v="Black"/>
    <s v="Married"/>
    <x v="1"/>
    <n v="4"/>
    <n v="0"/>
  </r>
  <r>
    <n v="2871"/>
    <s v="Tania"/>
    <s v="Taylor"/>
    <d v="2022-03-11T00:00:00"/>
    <d v="2022-08-02T00:00:00"/>
    <n v="4"/>
    <s v="Attrition"/>
    <s v="Production Technician I"/>
    <s v="Christina Smith"/>
    <s v="tania.taylor@bilearner.com"/>
    <s v="NEL"/>
    <s v="Active"/>
    <s v="Contract"/>
    <x v="2"/>
    <x v="2"/>
    <x v="1"/>
    <s v="Nothing it prepare imagine big."/>
    <s v="Production"/>
    <s v="Catv"/>
    <d v="1953-04-27T00:00:00"/>
    <n v="72.647222222222226"/>
    <x v="2"/>
    <s v="MA"/>
    <s v="Project Manager"/>
    <x v="1"/>
    <n v="46150"/>
    <s v="Hispanic"/>
    <s v="Divorced"/>
    <x v="1"/>
    <n v="5"/>
    <n v="0"/>
  </r>
  <r>
    <n v="2872"/>
    <s v="Greta"/>
    <s v="Horne"/>
    <d v="2020-06-29T00:00:00"/>
    <d v="2021-05-20T00:00:00"/>
    <n v="10"/>
    <s v="Attrition"/>
    <s v="Production Technician I"/>
    <s v="Steven Myers"/>
    <s v="greta.horne@bilearner.com"/>
    <s v="PL"/>
    <s v="Active"/>
    <s v="Contract"/>
    <x v="0"/>
    <x v="1"/>
    <x v="3"/>
    <s v="Certain nation hot sense enjoy."/>
    <s v="Production"/>
    <s v="Wireline Construction"/>
    <d v="1967-12-03T00:00:00"/>
    <n v="58.047222222222224"/>
    <x v="5"/>
    <s v="MA"/>
    <s v="Operator"/>
    <x v="1"/>
    <n v="97145"/>
    <s v="Hispanic"/>
    <s v="Married"/>
    <x v="1"/>
    <n v="2"/>
    <n v="0"/>
  </r>
  <r>
    <n v="2875"/>
    <s v="Harley"/>
    <s v="Walker"/>
    <d v="2020-12-25T00:00:00"/>
    <d v="2021-09-13T00:00:00"/>
    <n v="8"/>
    <s v="Attrition"/>
    <s v="Production Technician I"/>
    <s v="Wanda Murray"/>
    <s v="harley.walker@bilearner.com"/>
    <s v="SVG"/>
    <s v="Active"/>
    <s v="Full-Time"/>
    <x v="1"/>
    <x v="0"/>
    <x v="0"/>
    <s v="Keep many else little argue full the."/>
    <s v="Production"/>
    <s v="General - Con"/>
    <d v="1981-06-03T00:00:00"/>
    <n v="44.547222222222224"/>
    <x v="3"/>
    <s v="MA"/>
    <s v="Administrative"/>
    <x v="0"/>
    <n v="60773"/>
    <s v="Black"/>
    <s v="Divorced"/>
    <x v="1"/>
    <n v="4"/>
    <n v="0"/>
  </r>
  <r>
    <n v="2877"/>
    <s v="Skylar"/>
    <s v="Riggs"/>
    <d v="2022-11-11T00:00:00"/>
    <d v="2022-12-07T00:00:00"/>
    <n v="0"/>
    <s v="Attrition"/>
    <s v="Production Technician I"/>
    <s v="Emily Jennings"/>
    <s v="skylar.riggs@bilearner.com"/>
    <s v="MSC"/>
    <s v="Active"/>
    <s v="Contract"/>
    <x v="0"/>
    <x v="2"/>
    <x v="1"/>
    <s v="Food fire property exist southern audience."/>
    <s v="Production"/>
    <s v="Project Management - Con"/>
    <d v="1944-12-28T00:00:00"/>
    <n v="80.977777777777774"/>
    <x v="0"/>
    <s v="MA"/>
    <s v="Manager"/>
    <x v="0"/>
    <n v="51590"/>
    <s v="Asian"/>
    <s v="Widowed"/>
    <x v="1"/>
    <n v="2"/>
    <n v="0"/>
  </r>
  <r>
    <n v="2878"/>
    <s v="Shania"/>
    <s v="Barrera"/>
    <d v="2021-05-04T00:00:00"/>
    <d v="2021-10-12T00:00:00"/>
    <n v="5"/>
    <s v="Attrition"/>
    <s v="Production Technician I"/>
    <s v="Michael Hopkins"/>
    <s v="shania.barrera@bilearner.com"/>
    <s v="TNS"/>
    <s v="Active"/>
    <s v="Part-Time"/>
    <x v="2"/>
    <x v="2"/>
    <x v="1"/>
    <s v="Back worker why young worry human."/>
    <s v="Production"/>
    <s v="General - Sga"/>
    <d v="1957-08-11T00:00:00"/>
    <n v="68.358333333333334"/>
    <x v="1"/>
    <s v="MA"/>
    <s v="Contracts"/>
    <x v="1"/>
    <n v="26501"/>
    <s v="Black"/>
    <s v="Married"/>
    <x v="1"/>
    <n v="2"/>
    <n v="0"/>
  </r>
  <r>
    <n v="2880"/>
    <s v="Aimee"/>
    <s v="Berg"/>
    <d v="2021-06-11T00:00:00"/>
    <d v="2022-12-03T00:00:00"/>
    <n v="17"/>
    <s v="Attrition"/>
    <s v="Production Technician I"/>
    <s v="Rodney Grant"/>
    <s v="aimee.berg@bilearner.com"/>
    <s v="WBL"/>
    <s v="Active"/>
    <s v="Contract"/>
    <x v="2"/>
    <x v="0"/>
    <x v="2"/>
    <s v="Produce seek result he political alone form."/>
    <s v="Production"/>
    <s v="General - Con"/>
    <d v="2000-08-21T00:00:00"/>
    <n v="25.330555555555556"/>
    <x v="6"/>
    <s v="MA"/>
    <s v="Safety Manager"/>
    <x v="0"/>
    <n v="89647"/>
    <s v="Black"/>
    <s v="Single"/>
    <x v="1"/>
    <n v="4"/>
    <n v="0"/>
  </r>
  <r>
    <n v="2882"/>
    <s v="Lamar"/>
    <s v="Kirk"/>
    <d v="2019-05-21T00:00:00"/>
    <d v="2020-01-05T00:00:00"/>
    <n v="7"/>
    <s v="Attrition"/>
    <s v="Production Technician I"/>
    <s v="Peter Norton"/>
    <s v="lamar.kirk@bilearner.com"/>
    <s v="PL"/>
    <s v="Voluntarily Terminated"/>
    <s v="Part-Time"/>
    <x v="0"/>
    <x v="1"/>
    <x v="2"/>
    <s v="Since step style stage sound it."/>
    <s v="Production"/>
    <s v="Shop (Fleet)"/>
    <d v="1978-11-29T00:00:00"/>
    <n v="47.05833333333333"/>
    <x v="3"/>
    <s v="MA"/>
    <s v="Welder"/>
    <x v="1"/>
    <n v="85827"/>
    <s v="Asian"/>
    <s v="Widowed"/>
    <x v="1"/>
    <n v="4"/>
    <n v="0"/>
  </r>
  <r>
    <n v="2885"/>
    <s v="Humberto"/>
    <s v="Yoder"/>
    <d v="2022-04-14T00:00:00"/>
    <d v="2022-10-10T00:00:00"/>
    <n v="5"/>
    <s v="Attrition"/>
    <s v="Production Technician II"/>
    <s v="Kelli Blair"/>
    <s v="humberto.yoder@bilearner.com"/>
    <s v="EW"/>
    <s v="Leave of Absence"/>
    <s v="Full-Time"/>
    <x v="0"/>
    <x v="2"/>
    <x v="3"/>
    <s v="Partner fact hand bag management woman."/>
    <s v="Production"/>
    <s v="Field Operations"/>
    <d v="1977-01-27T00:00:00"/>
    <n v="48.897222222222226"/>
    <x v="3"/>
    <s v="MA"/>
    <s v="Groundman"/>
    <x v="1"/>
    <n v="61247"/>
    <s v="Asian"/>
    <s v="Single"/>
    <x v="1"/>
    <n v="1"/>
    <n v="0"/>
  </r>
  <r>
    <n v="2887"/>
    <s v="Natalya"/>
    <s v="Reyes"/>
    <d v="2020-01-28T00:00:00"/>
    <d v="2022-02-15T00:00:00"/>
    <n v="24"/>
    <s v="Attrition"/>
    <s v="Production Technician II"/>
    <s v="Dylan Allen"/>
    <s v="natalya.reyes@bilearner.com"/>
    <s v="TNS"/>
    <s v="Voluntarily Terminated"/>
    <s v="Full-Time"/>
    <x v="2"/>
    <x v="0"/>
    <x v="3"/>
    <s v="Kind thank nothing say cold stop bill science."/>
    <s v="Production"/>
    <s v="Shop (Fleet)"/>
    <d v="1987-04-27T00:00:00"/>
    <n v="38.647222222222226"/>
    <x v="4"/>
    <s v="MA"/>
    <s v="Shop"/>
    <x v="0"/>
    <n v="22862"/>
    <s v="Black"/>
    <s v="Married"/>
    <x v="1"/>
    <n v="5"/>
    <n v="0"/>
  </r>
  <r>
    <n v="2888"/>
    <s v="Celia"/>
    <s v="Mcpherson"/>
    <d v="2021-04-17T00:00:00"/>
    <d v="2022-03-18T00:00:00"/>
    <n v="11"/>
    <s v="Attrition"/>
    <s v="Production Technician II"/>
    <s v="Thomas Reed"/>
    <s v="celia.mcpherson@bilearner.com"/>
    <s v="PYZ"/>
    <s v="Future Start"/>
    <s v="Contract"/>
    <x v="2"/>
    <x v="0"/>
    <x v="2"/>
    <s v="Stock usually public summer expert."/>
    <s v="Production"/>
    <s v="Wireless"/>
    <d v="1983-04-26T00:00:00"/>
    <n v="42.65"/>
    <x v="3"/>
    <s v="MA"/>
    <s v="Foreman"/>
    <x v="0"/>
    <n v="74469"/>
    <s v="White"/>
    <s v="Widowed"/>
    <x v="1"/>
    <n v="5"/>
    <n v="0"/>
  </r>
  <r>
    <n v="2889"/>
    <s v="Matias"/>
    <s v="Barton"/>
    <d v="2019-09-29T00:00:00"/>
    <d v="2023-06-28T00:00:00"/>
    <n v="44"/>
    <s v="Attrition"/>
    <s v="Production Technician II"/>
    <s v="Brian Castillo"/>
    <s v="matias.barton@bilearner.com"/>
    <s v="WBL"/>
    <s v="Future Start"/>
    <s v="Part-Time"/>
    <x v="2"/>
    <x v="0"/>
    <x v="1"/>
    <s v="Such minute might federal college."/>
    <s v="Production"/>
    <s v="Fielders"/>
    <d v="1988-10-25T00:00:00"/>
    <n v="37.152777777777779"/>
    <x v="4"/>
    <s v="MA"/>
    <s v="Engineer"/>
    <x v="0"/>
    <n v="53693"/>
    <s v="Hispanic"/>
    <s v="Single"/>
    <x v="1"/>
    <n v="1"/>
    <n v="0"/>
  </r>
  <r>
    <n v="2891"/>
    <s v="Addyson"/>
    <s v="Pollard"/>
    <d v="2021-08-11T00:00:00"/>
    <d v="2021-11-07T00:00:00"/>
    <n v="2"/>
    <s v="Attrition"/>
    <s v="Production Technician I"/>
    <s v="Andrew Bass"/>
    <s v="addyson.pollard@bilearner.com"/>
    <s v="PYZ"/>
    <s v="Active"/>
    <s v="Contract"/>
    <x v="2"/>
    <x v="0"/>
    <x v="1"/>
    <s v="House gun series live environmental."/>
    <s v="Production"/>
    <s v="Wireline Construction"/>
    <d v="1995-08-16T00:00:00"/>
    <n v="30.344444444444445"/>
    <x v="4"/>
    <s v="MA"/>
    <s v="Laborer"/>
    <x v="1"/>
    <n v="7700"/>
    <s v="Black"/>
    <s v="Widowed"/>
    <x v="1"/>
    <n v="1"/>
    <n v="0"/>
  </r>
  <r>
    <n v="2892"/>
    <s v="Laila"/>
    <s v="Wiggins"/>
    <d v="2021-04-10T00:00:00"/>
    <d v="2022-11-01T00:00:00"/>
    <n v="18"/>
    <s v="Attrition"/>
    <s v="Production Technician I"/>
    <s v="Gregory Lee"/>
    <s v="laila.wiggins@bilearner.com"/>
    <s v="WBL"/>
    <s v="Active"/>
    <s v="Contract"/>
    <x v="2"/>
    <x v="1"/>
    <x v="1"/>
    <s v="Sure truth clear father experience can."/>
    <s v="Production"/>
    <s v="Catv"/>
    <d v="1960-12-06T00:00:00"/>
    <n v="65.038888888888891"/>
    <x v="1"/>
    <s v="MA"/>
    <s v="Lineman"/>
    <x v="1"/>
    <n v="26250"/>
    <s v="Hispanic"/>
    <s v="Divorced"/>
    <x v="1"/>
    <n v="2"/>
    <n v="0"/>
  </r>
  <r>
    <n v="2895"/>
    <s v="Mauricio"/>
    <s v="Stein"/>
    <d v="2023-04-04T00:00:00"/>
    <d v="2023-06-20T00:00:00"/>
    <n v="2"/>
    <s v="Attrition"/>
    <s v="Production Technician I"/>
    <s v="Darlene Chambers"/>
    <s v="mauricio.stein@bilearner.com"/>
    <s v="BPC"/>
    <s v="Terminated for Cause"/>
    <s v="Full-Time"/>
    <x v="2"/>
    <x v="0"/>
    <x v="3"/>
    <s v="Baby growth reality western director."/>
    <s v="Production"/>
    <s v="Field Operations"/>
    <d v="1998-04-11T00:00:00"/>
    <n v="27.691666666666666"/>
    <x v="6"/>
    <s v="MA"/>
    <s v="Top Hand"/>
    <x v="1"/>
    <n v="9647"/>
    <s v="Asian"/>
    <s v="Married"/>
    <x v="1"/>
    <n v="2"/>
    <n v="0"/>
  </r>
  <r>
    <n v="2897"/>
    <s v="Aidyn"/>
    <s v="Cuevas"/>
    <d v="2022-03-04T00:00:00"/>
    <d v="2023-07-02T00:00:00"/>
    <n v="15"/>
    <s v="Attrition"/>
    <s v="Production Technician I"/>
    <s v="Melissa Young"/>
    <s v="aidyn.cuevas@bilearner.com"/>
    <s v="SVG"/>
    <s v="Active"/>
    <s v="Full-Time"/>
    <x v="1"/>
    <x v="2"/>
    <x v="3"/>
    <s v="Theory war statement international anyone."/>
    <s v="Production"/>
    <s v="Field Operations"/>
    <d v="1963-06-10T00:00:00"/>
    <n v="62.527777777777779"/>
    <x v="1"/>
    <s v="MA"/>
    <s v="Mechanic"/>
    <x v="0"/>
    <n v="48860"/>
    <s v="Hispanic"/>
    <s v="Widowed"/>
    <x v="1"/>
    <n v="4"/>
    <n v="0"/>
  </r>
  <r>
    <n v="2899"/>
    <s v="Johnathan"/>
    <s v="Huerta"/>
    <d v="2020-09-11T00:00:00"/>
    <d v="2022-03-31T00:00:00"/>
    <n v="18"/>
    <s v="Attrition"/>
    <s v="Production Technician I"/>
    <s v="Mercedes Cervantes"/>
    <s v="johnathan.huerta@bilearner.com"/>
    <s v="MSC"/>
    <s v="Active"/>
    <s v="Part-Time"/>
    <x v="0"/>
    <x v="2"/>
    <x v="1"/>
    <s v="May evidence race million response need I."/>
    <s v="Production"/>
    <s v="Project Management - Con"/>
    <d v="1992-04-29T00:00:00"/>
    <n v="33.641666666666666"/>
    <x v="4"/>
    <s v="MA"/>
    <s v="Coordinator"/>
    <x v="1"/>
    <n v="26846"/>
    <s v="Other"/>
    <s v="Single"/>
    <x v="1"/>
    <n v="5"/>
    <n v="0"/>
  </r>
  <r>
    <n v="2900"/>
    <s v="Katelyn"/>
    <s v="Garner"/>
    <d v="2021-10-31T00:00:00"/>
    <d v="2023-07-12T00:00:00"/>
    <n v="20"/>
    <s v="Attrition"/>
    <s v="Production Technician I"/>
    <s v="Christine Owens"/>
    <s v="katelyn.garner@bilearner.com"/>
    <s v="TNS"/>
    <s v="Active"/>
    <s v="Part-Time"/>
    <x v="0"/>
    <x v="0"/>
    <x v="1"/>
    <s v="Bar poor finish culture movie despite."/>
    <s v="Production"/>
    <s v="General - Con"/>
    <d v="1952-10-01T00:00:00"/>
    <n v="73.219444444444449"/>
    <x v="2"/>
    <s v="MA"/>
    <s v="Locator"/>
    <x v="1"/>
    <n v="32806"/>
    <s v="White"/>
    <s v="Widowed"/>
    <x v="0"/>
    <n v="2"/>
    <n v="0"/>
  </r>
  <r>
    <n v="2901"/>
    <s v="Deshawn"/>
    <s v="Ayers"/>
    <d v="2018-10-21T00:00:00"/>
    <d v="2019-04-24T00:00:00"/>
    <n v="6"/>
    <s v="Attrition"/>
    <s v="Production Technician I"/>
    <s v="Yesenia Hawkins"/>
    <s v="deshawn.ayers@bilearner.com"/>
    <s v="PYZ"/>
    <s v="Active"/>
    <s v="Part-Time"/>
    <x v="2"/>
    <x v="2"/>
    <x v="0"/>
    <s v="Although allow describe school meet argue office."/>
    <s v="Production"/>
    <s v="Wireline Construction"/>
    <d v="1991-12-21T00:00:00"/>
    <n v="33.99722222222222"/>
    <x v="4"/>
    <s v="MA"/>
    <s v="Foreman"/>
    <x v="0"/>
    <n v="52065"/>
    <s v="White"/>
    <s v="Single"/>
    <x v="1"/>
    <n v="4"/>
    <n v="0"/>
  </r>
  <r>
    <n v="2903"/>
    <s v="Presley"/>
    <s v="Padilla"/>
    <d v="2023-02-09T00:00:00"/>
    <d v="2023-05-07T00:00:00"/>
    <n v="2"/>
    <s v="Attrition"/>
    <s v="Production Technician I"/>
    <s v="Christine Johnson"/>
    <s v="presley.padilla@bilearner.com"/>
    <s v="NEL"/>
    <s v="Active"/>
    <s v="Part-Time"/>
    <x v="2"/>
    <x v="1"/>
    <x v="1"/>
    <s v="Record your institution south stop play."/>
    <s v="Production"/>
    <s v="Engineers"/>
    <d v="1998-02-26T00:00:00"/>
    <n v="27.816666666666666"/>
    <x v="6"/>
    <s v="MA"/>
    <s v="Engineer"/>
    <x v="1"/>
    <n v="14416"/>
    <s v="Asian"/>
    <s v="Single"/>
    <x v="2"/>
    <n v="5"/>
    <n v="0"/>
  </r>
  <r>
    <n v="2904"/>
    <s v="Marquis"/>
    <s v="Atkinson"/>
    <d v="2020-02-15T00:00:00"/>
    <d v="2020-10-20T00:00:00"/>
    <n v="8"/>
    <s v="Attrition"/>
    <s v="Production Technician I"/>
    <s v="William Livingston"/>
    <s v="marquis.atkinson@bilearner.com"/>
    <s v="PL"/>
    <s v="Voluntarily Terminated"/>
    <s v="Full-Time"/>
    <x v="2"/>
    <x v="2"/>
    <x v="2"/>
    <s v="Feel individual dog in sort product."/>
    <s v="Production"/>
    <s v="Project Management - Con"/>
    <d v="1946-10-05T00:00:00"/>
    <n v="79.208333333333329"/>
    <x v="2"/>
    <s v="MA"/>
    <s v="Technician"/>
    <x v="0"/>
    <n v="84227"/>
    <s v="Other"/>
    <s v="Widowed"/>
    <x v="0"/>
    <n v="4"/>
    <n v="0"/>
  </r>
  <r>
    <n v="2914"/>
    <s v="Jaycee"/>
    <s v="Osborn"/>
    <d v="2020-01-02T00:00:00"/>
    <d v="2023-08-03T00:00:00"/>
    <n v="43"/>
    <s v="Attrition"/>
    <s v="Production Technician I"/>
    <s v="Thomas Frederick"/>
    <s v="jaycee.osborn@bilearner.com"/>
    <s v="NEL"/>
    <s v="Active"/>
    <s v="Full-Time"/>
    <x v="1"/>
    <x v="2"/>
    <x v="2"/>
    <s v="Become cell want page fight."/>
    <s v="Production"/>
    <s v="Splicing"/>
    <d v="1972-12-02T00:00:00"/>
    <n v="53.05"/>
    <x v="5"/>
    <s v="MA"/>
    <s v="Laborer"/>
    <x v="1"/>
    <n v="56864"/>
    <s v="Hispanic"/>
    <s v="Widowed"/>
    <x v="0"/>
    <n v="2"/>
    <n v="0"/>
  </r>
  <r>
    <n v="2915"/>
    <s v="Jordyn"/>
    <s v="Patel"/>
    <d v="2022-04-30T00:00:00"/>
    <d v="2023-08-02T00:00:00"/>
    <n v="15"/>
    <s v="Attrition"/>
    <s v="Production Technician I"/>
    <s v="James Smith"/>
    <s v="jordyn.patel@bilearner.com"/>
    <s v="PL"/>
    <s v="Terminated for Cause"/>
    <s v="Full-Time"/>
    <x v="0"/>
    <x v="2"/>
    <x v="0"/>
    <s v="Or tax believe thank cell."/>
    <s v="Production"/>
    <s v="Field Operations"/>
    <d v="1992-09-03T00:00:00"/>
    <n v="33.297222222222224"/>
    <x v="4"/>
    <s v="MA"/>
    <s v="Technician"/>
    <x v="1"/>
    <n v="14468"/>
    <s v="Asian"/>
    <s v="Widowed"/>
    <x v="0"/>
    <n v="1"/>
    <n v="0"/>
  </r>
  <r>
    <n v="2916"/>
    <s v="Michael"/>
    <s v="Acosta"/>
    <d v="2020-07-04T00:00:00"/>
    <d v="2021-03-07T00:00:00"/>
    <n v="8"/>
    <s v="Attrition"/>
    <s v="Production Technician I"/>
    <s v="Crystal Jones"/>
    <s v="michael.acosta@bilearner.com"/>
    <s v="BPC"/>
    <s v="Terminated for Cause"/>
    <s v="Part-Time"/>
    <x v="1"/>
    <x v="0"/>
    <x v="1"/>
    <s v="Ask audience become still building."/>
    <s v="Production"/>
    <s v="General - Sga"/>
    <d v="1953-01-27T00:00:00"/>
    <n v="72.897222222222226"/>
    <x v="2"/>
    <s v="MA"/>
    <s v="Administrator"/>
    <x v="1"/>
    <n v="92604"/>
    <s v="White"/>
    <s v="Single"/>
    <x v="2"/>
    <n v="2"/>
    <n v="0"/>
  </r>
  <r>
    <n v="2918"/>
    <s v="Brice"/>
    <s v="Medina"/>
    <d v="2018-12-22T00:00:00"/>
    <d v="2022-07-21T00:00:00"/>
    <n v="42"/>
    <s v="Attrition"/>
    <s v="Production Technician I"/>
    <s v="Emma Wilson"/>
    <s v="brice.medina@bilearner.com"/>
    <s v="SVG"/>
    <s v="Active"/>
    <s v="Part-Time"/>
    <x v="0"/>
    <x v="1"/>
    <x v="2"/>
    <s v="Organization walk against question."/>
    <s v="Production"/>
    <s v="Field Operations"/>
    <d v="1979-05-08T00:00:00"/>
    <n v="46.616666666666667"/>
    <x v="3"/>
    <s v="MA"/>
    <s v="Lineman"/>
    <x v="0"/>
    <n v="2719"/>
    <s v="Black"/>
    <s v="Widowed"/>
    <x v="0"/>
    <n v="4"/>
    <n v="0"/>
  </r>
  <r>
    <n v="2921"/>
    <s v="Yadira"/>
    <s v="Dean"/>
    <d v="2018-09-22T00:00:00"/>
    <d v="2019-10-10T00:00:00"/>
    <n v="12"/>
    <s v="Attrition"/>
    <s v="Production Technician I"/>
    <s v="Stephanie Perez"/>
    <s v="yadira.dean@bilearner.com"/>
    <s v="TNS"/>
    <s v="Active"/>
    <s v="Full-Time"/>
    <x v="0"/>
    <x v="2"/>
    <x v="2"/>
    <s v="Unit develop chance scene court."/>
    <s v="Production"/>
    <s v="Aerial"/>
    <d v="1957-08-08T00:00:00"/>
    <n v="68.36666666666666"/>
    <x v="1"/>
    <s v="MA"/>
    <s v="Lineman"/>
    <x v="0"/>
    <n v="66834"/>
    <s v="Asian"/>
    <s v="Divorced"/>
    <x v="0"/>
    <n v="2"/>
    <n v="0"/>
  </r>
  <r>
    <n v="2922"/>
    <s v="Miles"/>
    <s v="Roberts"/>
    <d v="2022-10-14T00:00:00"/>
    <d v="2023-07-06T00:00:00"/>
    <n v="8"/>
    <s v="Attrition"/>
    <s v="Production Technician I"/>
    <s v="Carolyn Campbell"/>
    <s v="miles.roberts@bilearner.com"/>
    <s v="BPC"/>
    <s v="Active"/>
    <s v="Part-Time"/>
    <x v="0"/>
    <x v="1"/>
    <x v="0"/>
    <s v="Rest hard air. Left me ready nature test mission."/>
    <s v="Production"/>
    <s v="General - Con"/>
    <d v="1993-04-25T00:00:00"/>
    <n v="32.652777777777779"/>
    <x v="4"/>
    <s v="MA"/>
    <s v="Laborer"/>
    <x v="0"/>
    <n v="69281"/>
    <s v="Other"/>
    <s v="Married"/>
    <x v="0"/>
    <n v="5"/>
    <n v="0"/>
  </r>
  <r>
    <n v="2923"/>
    <s v="Joel"/>
    <s v="Spence"/>
    <d v="2022-02-12T00:00:00"/>
    <d v="2022-09-22T00:00:00"/>
    <n v="7"/>
    <s v="Attrition"/>
    <s v="Production Technician I"/>
    <s v="Norma Parker"/>
    <s v="joel.spence@bilearner.com"/>
    <s v="CCDR"/>
    <s v="Active"/>
    <s v="Part-Time"/>
    <x v="2"/>
    <x v="2"/>
    <x v="3"/>
    <s v="Test you set carry human kind."/>
    <s v="Production"/>
    <s v="Field Operations"/>
    <d v="1980-07-01T00:00:00"/>
    <n v="45.469444444444441"/>
    <x v="3"/>
    <s v="MA"/>
    <s v="Technician"/>
    <x v="0"/>
    <n v="79321"/>
    <s v="White"/>
    <s v="Married"/>
    <x v="2"/>
    <n v="4"/>
    <n v="0"/>
  </r>
  <r>
    <n v="2924"/>
    <s v="Kole"/>
    <s v="Garrison"/>
    <d v="2021-03-23T00:00:00"/>
    <d v="2023-07-20T00:00:00"/>
    <n v="27"/>
    <s v="Attrition"/>
    <s v="Production Technician I"/>
    <s v="Anna Ashley"/>
    <s v="kole.garrison@bilearner.com"/>
    <s v="EW"/>
    <s v="Voluntarily Terminated"/>
    <s v="Contract"/>
    <x v="0"/>
    <x v="2"/>
    <x v="2"/>
    <s v="Wrong practice hold serve image."/>
    <s v="Production"/>
    <s v="Field Operations"/>
    <d v="1979-05-15T00:00:00"/>
    <n v="46.597222222222221"/>
    <x v="3"/>
    <s v="MA"/>
    <s v="Foreman"/>
    <x v="1"/>
    <n v="84575"/>
    <s v="Asian"/>
    <s v="Married"/>
    <x v="0"/>
    <n v="5"/>
    <n v="0"/>
  </r>
  <r>
    <n v="2925"/>
    <s v="Kaylin"/>
    <s v="Andersen"/>
    <d v="2018-08-30T00:00:00"/>
    <d v="2021-07-11T00:00:00"/>
    <n v="34"/>
    <s v="Attrition"/>
    <s v="Production Technician II"/>
    <s v="Monica Jackson"/>
    <s v="kaylin.andersen@bilearner.com"/>
    <s v="CCDR"/>
    <s v="Active"/>
    <s v="Part-Time"/>
    <x v="0"/>
    <x v="0"/>
    <x v="0"/>
    <s v="New arm manage."/>
    <s v="Production"/>
    <s v="General - Sga"/>
    <d v="1972-09-18T00:00:00"/>
    <n v="53.255555555555553"/>
    <x v="5"/>
    <s v="MA"/>
    <s v="Administrator"/>
    <x v="1"/>
    <n v="65881"/>
    <s v="Other"/>
    <s v="Divorced"/>
    <x v="0"/>
    <n v="4"/>
    <n v="0"/>
  </r>
  <r>
    <n v="2926"/>
    <s v="Yareli"/>
    <s v="Valdez"/>
    <d v="2022-12-10T00:00:00"/>
    <d v="2023-07-02T00:00:00"/>
    <n v="6"/>
    <s v="Attrition"/>
    <s v="Production Technician II"/>
    <s v="Sandy Jones"/>
    <s v="yareli.valdez@bilearner.com"/>
    <s v="SVG"/>
    <s v="Leave of Absence"/>
    <s v="Part-Time"/>
    <x v="0"/>
    <x v="0"/>
    <x v="3"/>
    <s v="Official minute everyone level thing economic."/>
    <s v="Production"/>
    <s v="Field Operations"/>
    <d v="1999-12-08T00:00:00"/>
    <n v="26.033333333333335"/>
    <x v="6"/>
    <s v="MA"/>
    <s v="Driver"/>
    <x v="1"/>
    <n v="27671"/>
    <s v="Black"/>
    <s v="Widowed"/>
    <x v="2"/>
    <n v="5"/>
    <n v="0"/>
  </r>
  <r>
    <n v="2927"/>
    <s v="Rubi"/>
    <s v="Sanford"/>
    <d v="2023-02-04T00:00:00"/>
    <d v="2023-07-25T00:00:00"/>
    <n v="5"/>
    <s v="Attrition"/>
    <s v="Production Technician II"/>
    <s v="Thomas Williams"/>
    <s v="rubi.sanford@bilearner.com"/>
    <s v="EW"/>
    <s v="Leave of Absence"/>
    <s v="Part-Time"/>
    <x v="2"/>
    <x v="2"/>
    <x v="3"/>
    <s v="Create news use."/>
    <s v="Production"/>
    <s v="General - Sga"/>
    <d v="1982-02-18T00:00:00"/>
    <n v="43.838888888888889"/>
    <x v="3"/>
    <s v="MA"/>
    <s v="Supervisor"/>
    <x v="1"/>
    <n v="53549"/>
    <s v="Black"/>
    <s v="Divorced"/>
    <x v="0"/>
    <n v="1"/>
    <n v="0"/>
  </r>
  <r>
    <n v="2929"/>
    <s v="Izabella"/>
    <s v="Watson"/>
    <d v="2020-08-19T00:00:00"/>
    <d v="2021-11-14T00:00:00"/>
    <n v="14"/>
    <s v="Attrition"/>
    <s v="Production Technician II"/>
    <s v="Richard Reynolds"/>
    <s v="izabella.watson@bilearner.com"/>
    <s v="TNS"/>
    <s v="Voluntarily Terminated"/>
    <s v="Full-Time"/>
    <x v="0"/>
    <x v="0"/>
    <x v="3"/>
    <s v="According if detail quality difficult."/>
    <s v="Production"/>
    <s v="Field Operations"/>
    <d v="1986-06-05T00:00:00"/>
    <n v="39.541666666666664"/>
    <x v="4"/>
    <s v="MA"/>
    <s v="Laborer"/>
    <x v="0"/>
    <n v="70404"/>
    <s v="White"/>
    <s v="Widowed"/>
    <x v="2"/>
    <n v="2"/>
    <n v="0"/>
  </r>
  <r>
    <n v="2931"/>
    <s v="Halle"/>
    <s v="Chan"/>
    <d v="2020-01-29T00:00:00"/>
    <d v="2021-01-09T00:00:00"/>
    <n v="11"/>
    <s v="Attrition"/>
    <s v="Production Technician I"/>
    <s v="Sarah Cortez"/>
    <s v="halle.chan@bilearner.com"/>
    <s v="MSC"/>
    <s v="Terminated for Cause"/>
    <s v="Full-Time"/>
    <x v="0"/>
    <x v="0"/>
    <x v="2"/>
    <s v="Sell first fill vote against."/>
    <s v="Production"/>
    <s v="Field Operations"/>
    <d v="1969-07-11T00:00:00"/>
    <n v="56.44166666666667"/>
    <x v="5"/>
    <s v="MA"/>
    <s v="Technician"/>
    <x v="1"/>
    <n v="12946"/>
    <s v="Hispanic"/>
    <s v="Single"/>
    <x v="0"/>
    <n v="2"/>
    <n v="0"/>
  </r>
  <r>
    <n v="2932"/>
    <s v="Braeden"/>
    <s v="Moss"/>
    <d v="2021-08-19T00:00:00"/>
    <d v="2023-05-25T00:00:00"/>
    <n v="21"/>
    <s v="Attrition"/>
    <s v="Production Technician I"/>
    <s v="Lynn Beasley DVM"/>
    <s v="braeden.moss@bilearner.com"/>
    <s v="TNS"/>
    <s v="Terminated for Cause"/>
    <s v="Part-Time"/>
    <x v="2"/>
    <x v="1"/>
    <x v="0"/>
    <s v="Democrat stage daughter any own whom."/>
    <s v="Production"/>
    <s v="Finance &amp; Accounting"/>
    <d v="1948-01-13T00:00:00"/>
    <n v="77.936111111111117"/>
    <x v="2"/>
    <s v="MA"/>
    <s v="Intern"/>
    <x v="1"/>
    <n v="6449"/>
    <s v="Hispanic"/>
    <s v="Widowed"/>
    <x v="1"/>
    <n v="4"/>
    <n v="0"/>
  </r>
  <r>
    <n v="2934"/>
    <s v="Triston"/>
    <s v="Ewing"/>
    <d v="2021-10-24T00:00:00"/>
    <d v="2022-08-29T00:00:00"/>
    <n v="10"/>
    <s v="Attrition"/>
    <s v="Production Technician I"/>
    <s v="Diana Stewart"/>
    <s v="triston.ewing@bilearner.com"/>
    <s v="WBL"/>
    <s v="Active"/>
    <s v="Contract"/>
    <x v="0"/>
    <x v="0"/>
    <x v="1"/>
    <s v="Ball total direction school."/>
    <s v="Production"/>
    <s v="Field Operations"/>
    <d v="1963-11-14T00:00:00"/>
    <n v="62.1"/>
    <x v="1"/>
    <s v="MA"/>
    <s v="Laborer"/>
    <x v="1"/>
    <n v="63659"/>
    <s v="Asian"/>
    <s v="Widowed"/>
    <x v="1"/>
    <n v="2"/>
    <n v="0"/>
  </r>
  <r>
    <n v="2935"/>
    <s v="Pablo"/>
    <s v="Yates"/>
    <d v="2020-10-03T00:00:00"/>
    <d v="2023-05-06T00:00:00"/>
    <n v="31"/>
    <s v="Attrition"/>
    <s v="Production Technician I"/>
    <s v="Christopher Martin"/>
    <s v="pablo.yates@bilearner.com"/>
    <s v="NEL"/>
    <s v="Active"/>
    <s v="Contract"/>
    <x v="0"/>
    <x v="2"/>
    <x v="0"/>
    <s v="History record itself my customer mention tree."/>
    <s v="Production"/>
    <s v="Wireline Construction"/>
    <d v="1995-12-09T00:00:00"/>
    <n v="30.030555555555555"/>
    <x v="4"/>
    <s v="MA"/>
    <s v="Groundman"/>
    <x v="1"/>
    <n v="6131"/>
    <s v="White"/>
    <s v="Divorced"/>
    <x v="1"/>
    <n v="5"/>
    <n v="0"/>
  </r>
  <r>
    <n v="2938"/>
    <s v="Paul"/>
    <s v="Steele"/>
    <d v="2023-01-08T00:00:00"/>
    <d v="2023-05-10T00:00:00"/>
    <n v="4"/>
    <s v="Attrition"/>
    <s v="Production Technician I"/>
    <s v="Kenneth Powell"/>
    <s v="paul.steele@bilearner.com"/>
    <s v="CCDR"/>
    <s v="Active"/>
    <s v="Full-Time"/>
    <x v="1"/>
    <x v="1"/>
    <x v="0"/>
    <s v="Enter fear pass wish."/>
    <s v="Production"/>
    <s v="Aerial"/>
    <d v="1972-12-11T00:00:00"/>
    <n v="53.024999999999999"/>
    <x v="5"/>
    <s v="MA"/>
    <s v="Lineman"/>
    <x v="1"/>
    <n v="43780"/>
    <s v="White"/>
    <s v="Married"/>
    <x v="2"/>
    <n v="1"/>
    <n v="0"/>
  </r>
  <r>
    <n v="2939"/>
    <s v="Jason"/>
    <s v="Moyer"/>
    <d v="2022-07-26T00:00:00"/>
    <d v="2022-11-08T00:00:00"/>
    <n v="3"/>
    <s v="Attrition"/>
    <s v="Production Technician I"/>
    <s v="Timothy Kidd"/>
    <s v="jason.moyer@bilearner.com"/>
    <s v="SVG"/>
    <s v="Active"/>
    <s v="Contract"/>
    <x v="0"/>
    <x v="1"/>
    <x v="1"/>
    <s v="Themselves huge Republican well feel land."/>
    <s v="Production"/>
    <s v="General - Eng"/>
    <d v="1980-07-23T00:00:00"/>
    <n v="45.408333333333331"/>
    <x v="3"/>
    <s v="MA"/>
    <s v="Administrative"/>
    <x v="0"/>
    <n v="40426"/>
    <s v="Hispanic"/>
    <s v="Single"/>
    <x v="2"/>
    <n v="2"/>
    <n v="0"/>
  </r>
  <r>
    <n v="2940"/>
    <s v="Larissa"/>
    <s v="Taylor"/>
    <d v="2020-08-31T00:00:00"/>
    <d v="2023-06-09T00:00:00"/>
    <n v="33"/>
    <s v="Attrition"/>
    <s v="Production Technician I"/>
    <s v="Dawn Stark"/>
    <s v="larissa.taylor@bilearner.com"/>
    <s v="EW"/>
    <s v="Active"/>
    <s v="Contract"/>
    <x v="2"/>
    <x v="2"/>
    <x v="1"/>
    <s v="Maintain all base produce."/>
    <s v="Production"/>
    <s v="Yard (Material Handling)"/>
    <d v="1972-12-05T00:00:00"/>
    <n v="53.041666666666664"/>
    <x v="5"/>
    <s v="MA"/>
    <s v="Supervisor"/>
    <x v="0"/>
    <n v="2982"/>
    <s v="Black"/>
    <s v="Single"/>
    <x v="2"/>
    <n v="5"/>
    <n v="0"/>
  </r>
  <r>
    <n v="2941"/>
    <s v="Aryanna"/>
    <s v="Larson"/>
    <d v="2022-11-05T00:00:00"/>
    <d v="2023-02-22T00:00:00"/>
    <n v="3"/>
    <s v="Attrition"/>
    <s v="Production Technician I"/>
    <s v="Lisa Griffin"/>
    <s v="aryanna.larson@bilearner.com"/>
    <s v="MSC"/>
    <s v="Active"/>
    <s v="Part-Time"/>
    <x v="0"/>
    <x v="1"/>
    <x v="0"/>
    <s v="Least future seem head identify crime stock."/>
    <s v="Production"/>
    <s v="Engineers"/>
    <d v="1994-04-26T00:00:00"/>
    <n v="31.65"/>
    <x v="4"/>
    <s v="MA"/>
    <s v="Engineer"/>
    <x v="1"/>
    <n v="16333"/>
    <s v="Hispanic"/>
    <s v="Divorced"/>
    <x v="2"/>
    <n v="2"/>
    <n v="0"/>
  </r>
  <r>
    <n v="2942"/>
    <s v="Eliana"/>
    <s v="Hammond"/>
    <d v="2019-05-30T00:00:00"/>
    <d v="2020-01-08T00:00:00"/>
    <n v="7"/>
    <s v="Attrition"/>
    <s v="Production Technician I"/>
    <s v="Susan Herrera"/>
    <s v="eliana.hammond@bilearner.com"/>
    <s v="TNS"/>
    <s v="Active"/>
    <s v="Full-Time"/>
    <x v="1"/>
    <x v="2"/>
    <x v="2"/>
    <s v="Answer today entire deep."/>
    <s v="Production"/>
    <s v="General - Sga"/>
    <d v="1949-03-01T00:00:00"/>
    <n v="76.802777777777777"/>
    <x v="2"/>
    <s v="MA"/>
    <s v="Technician"/>
    <x v="0"/>
    <n v="21328"/>
    <s v="Black"/>
    <s v="Widowed"/>
    <x v="2"/>
    <n v="2"/>
    <n v="0"/>
  </r>
  <r>
    <n v="2945"/>
    <s v="Kamryn"/>
    <s v="Mckinney"/>
    <d v="2019-09-03T00:00:00"/>
    <d v="2022-03-18T00:00:00"/>
    <n v="30"/>
    <s v="Attrition"/>
    <s v="Production Technician I"/>
    <s v="Emily King"/>
    <s v="kamryn.mckinney@bilearner.com"/>
    <s v="NEL"/>
    <s v="Voluntarily Terminated"/>
    <s v="Full-Time"/>
    <x v="0"/>
    <x v="0"/>
    <x v="3"/>
    <s v="Hand ready detail same seek know toward."/>
    <s v="Production"/>
    <s v="Aerial"/>
    <d v="1976-08-21T00:00:00"/>
    <n v="49.330555555555556"/>
    <x v="3"/>
    <s v="MA"/>
    <s v="Foreman"/>
    <x v="1"/>
    <n v="26477"/>
    <s v="White"/>
    <s v="Widowed"/>
    <x v="2"/>
    <n v="4"/>
    <n v="0"/>
  </r>
  <r>
    <n v="2948"/>
    <s v="Harley"/>
    <s v="Soto"/>
    <d v="2019-10-08T00:00:00"/>
    <d v="2023-06-16T00:00:00"/>
    <n v="44"/>
    <s v="Attrition"/>
    <s v="Production Technician II"/>
    <s v="Aaron Erickson"/>
    <s v="harley.soto@bilearner.com"/>
    <s v="SVG"/>
    <s v="Leave of Absence"/>
    <s v="Contract"/>
    <x v="0"/>
    <x v="0"/>
    <x v="0"/>
    <s v="Dog together state."/>
    <s v="Production"/>
    <s v="Shop (Fleet)"/>
    <d v="1999-10-29T00:00:00"/>
    <n v="26.141666666666666"/>
    <x v="6"/>
    <s v="MA"/>
    <s v="Manager"/>
    <x v="1"/>
    <n v="10150"/>
    <s v="Other"/>
    <s v="Single"/>
    <x v="2"/>
    <n v="2"/>
    <n v="0"/>
  </r>
  <r>
    <n v="2949"/>
    <s v="Belen"/>
    <s v="Vasquez"/>
    <d v="2021-06-03T00:00:00"/>
    <d v="2023-04-14T00:00:00"/>
    <n v="22"/>
    <s v="Attrition"/>
    <s v="Production Technician II"/>
    <s v="Roy Mora"/>
    <s v="belen.vasquez@bilearner.com"/>
    <s v="EW"/>
    <s v="Leave of Absence"/>
    <s v="Contract"/>
    <x v="2"/>
    <x v="0"/>
    <x v="3"/>
    <s v="Single media enjoy test ask effect air."/>
    <s v="Production"/>
    <s v="Splicing"/>
    <d v="1957-11-04T00:00:00"/>
    <n v="68.12777777777778"/>
    <x v="1"/>
    <s v="MA"/>
    <s v="Splicer"/>
    <x v="0"/>
    <n v="92718"/>
    <s v="Hispanic"/>
    <s v="Single"/>
    <x v="1"/>
    <n v="4"/>
    <n v="0"/>
  </r>
  <r>
    <n v="2950"/>
    <s v="Charlize"/>
    <s v="Rocha"/>
    <d v="2018-09-14T00:00:00"/>
    <d v="2019-01-04T00:00:00"/>
    <n v="3"/>
    <s v="Attrition"/>
    <s v="Production Technician II"/>
    <s v="James Chapman"/>
    <s v="charlize.rocha@bilearner.com"/>
    <s v="MSC"/>
    <s v="Voluntarily Terminated"/>
    <s v="Part-Time"/>
    <x v="1"/>
    <x v="0"/>
    <x v="0"/>
    <s v="Past value city attorney could onto bed."/>
    <s v="Production"/>
    <s v="People Services"/>
    <d v="1943-01-04T00:00:00"/>
    <n v="82.961111111111109"/>
    <x v="0"/>
    <s v="MA"/>
    <s v="Manager"/>
    <x v="0"/>
    <n v="75308"/>
    <s v="White"/>
    <s v="Married"/>
    <x v="2"/>
    <n v="4"/>
    <n v="0"/>
  </r>
  <r>
    <n v="2954"/>
    <s v="Weston"/>
    <s v="Ramsey"/>
    <d v="2019-07-22T00:00:00"/>
    <d v="2021-10-18T00:00:00"/>
    <n v="26"/>
    <s v="Attrition"/>
    <s v="Production Technician I"/>
    <s v="Ryan Larson"/>
    <s v="weston.ramsey@bilearner.com"/>
    <s v="WBL"/>
    <s v="Active"/>
    <s v="Part-Time"/>
    <x v="0"/>
    <x v="2"/>
    <x v="3"/>
    <s v="While still tend."/>
    <s v="Production"/>
    <s v="Field Operations"/>
    <d v="1955-08-10T00:00:00"/>
    <n v="70.361111111111114"/>
    <x v="2"/>
    <s v="MA"/>
    <s v="Coordinator"/>
    <x v="0"/>
    <n v="10422"/>
    <s v="Black"/>
    <s v="Widowed"/>
    <x v="1"/>
    <n v="2"/>
    <n v="0"/>
  </r>
  <r>
    <n v="2955"/>
    <s v="Adison"/>
    <s v="Ray"/>
    <d v="2020-09-21T00:00:00"/>
    <d v="2023-03-22T00:00:00"/>
    <n v="29"/>
    <s v="Attrition"/>
    <s v="Production Technician I"/>
    <s v="Carly Rogers"/>
    <s v="adison.ray@bilearner.com"/>
    <s v="PYZ"/>
    <s v="Active"/>
    <s v="Full-Time"/>
    <x v="2"/>
    <x v="2"/>
    <x v="2"/>
    <s v="Loss factor protect pressure fight thank prevent."/>
    <s v="Production"/>
    <s v="General - Con"/>
    <d v="1959-06-14T00:00:00"/>
    <n v="66.516666666666666"/>
    <x v="1"/>
    <s v="MA"/>
    <s v="Technician"/>
    <x v="1"/>
    <n v="17669"/>
    <s v="Other"/>
    <s v="Married"/>
    <x v="1"/>
    <n v="1"/>
    <n v="0"/>
  </r>
  <r>
    <n v="2959"/>
    <s v="Marquis"/>
    <s v="Cardenas"/>
    <d v="2022-10-26T00:00:00"/>
    <d v="2022-11-01T00:00:00"/>
    <n v="0"/>
    <s v="Attrition"/>
    <s v="Production Technician I"/>
    <s v="Mr. Justin Moore"/>
    <s v="marquis.cardenas@bilearner.com"/>
    <s v="BPC"/>
    <s v="Terminated for Cause"/>
    <s v="Part-Time"/>
    <x v="2"/>
    <x v="0"/>
    <x v="1"/>
    <s v="Account between environmental section group."/>
    <s v="Production"/>
    <s v="Aerial"/>
    <d v="1942-08-30T00:00:00"/>
    <n v="83.305555555555557"/>
    <x v="0"/>
    <s v="MA"/>
    <s v="Lineman"/>
    <x v="1"/>
    <n v="1015"/>
    <s v="Hispanic"/>
    <s v="Widowed"/>
    <x v="1"/>
    <n v="2"/>
    <n v="0"/>
  </r>
  <r>
    <n v="2960"/>
    <s v="Miya"/>
    <s v="Cruz"/>
    <d v="2019-02-12T00:00:00"/>
    <d v="2023-04-17T00:00:00"/>
    <n v="50"/>
    <s v="Attrition"/>
    <s v="Production Technician I"/>
    <s v="Brett Davies"/>
    <s v="miya.cruz@bilearner.com"/>
    <s v="CCDR"/>
    <s v="Active"/>
    <s v="Full-Time"/>
    <x v="1"/>
    <x v="2"/>
    <x v="1"/>
    <s v="Vote respond prove return left strategy do blue."/>
    <s v="Production"/>
    <s v="General - Con"/>
    <d v="1976-09-21T00:00:00"/>
    <n v="49.24722222222222"/>
    <x v="3"/>
    <s v="MA"/>
    <s v="Technician"/>
    <x v="0"/>
    <n v="30280"/>
    <s v="White"/>
    <s v="Divorced"/>
    <x v="1"/>
    <n v="2"/>
    <n v="0"/>
  </r>
  <r>
    <n v="2961"/>
    <s v="Erin"/>
    <s v="Floyd"/>
    <d v="2022-10-19T00:00:00"/>
    <d v="2023-07-22T00:00:00"/>
    <n v="9"/>
    <s v="Attrition"/>
    <s v="Production Technician I"/>
    <s v="Susan Hahn"/>
    <s v="erin.floyd@bilearner.com"/>
    <s v="SVG"/>
    <s v="Active"/>
    <s v="Full-Time"/>
    <x v="2"/>
    <x v="1"/>
    <x v="3"/>
    <s v="Production several care various seek."/>
    <s v="Production"/>
    <s v="Field Operations"/>
    <d v="1977-12-20T00:00:00"/>
    <n v="48"/>
    <x v="3"/>
    <s v="MA"/>
    <s v="Laborer"/>
    <x v="0"/>
    <n v="24889"/>
    <s v="Asian"/>
    <s v="Divorced"/>
    <x v="1"/>
    <n v="2"/>
    <n v="0"/>
  </r>
  <r>
    <n v="2965"/>
    <s v="Manuel"/>
    <s v="Stout"/>
    <d v="2023-01-27T00:00:00"/>
    <d v="2023-05-06T00:00:00"/>
    <n v="3"/>
    <s v="Attrition"/>
    <s v="Production Technician I"/>
    <s v="Gabriella Wilson"/>
    <s v="manuel.stout@bilearner.com"/>
    <s v="PYZ"/>
    <s v="Active"/>
    <s v="Contract"/>
    <x v="0"/>
    <x v="0"/>
    <x v="0"/>
    <s v="Why development even."/>
    <s v="Production"/>
    <s v="Field Operations"/>
    <d v="1957-01-04T00:00:00"/>
    <n v="68.961111111111109"/>
    <x v="1"/>
    <s v="MA"/>
    <s v="Driller"/>
    <x v="0"/>
    <n v="90813"/>
    <s v="Hispanic"/>
    <s v="Divorced"/>
    <x v="1"/>
    <n v="1"/>
    <n v="0"/>
  </r>
  <r>
    <n v="2966"/>
    <s v="Joanna"/>
    <s v="Bradley"/>
    <d v="2020-07-03T00:00:00"/>
    <d v="2023-07-02T00:00:00"/>
    <n v="35"/>
    <s v="Attrition"/>
    <s v="Production Technician I"/>
    <s v="Eric Houston"/>
    <s v="joanna.bradley@bilearner.com"/>
    <s v="WBL"/>
    <s v="Active"/>
    <s v="Full-Time"/>
    <x v="2"/>
    <x v="0"/>
    <x v="3"/>
    <s v="Practice school PM her help open tough."/>
    <s v="Production"/>
    <s v="Aerial"/>
    <d v="1961-04-23T00:00:00"/>
    <n v="64.658333333333331"/>
    <x v="1"/>
    <s v="MA"/>
    <s v="Laborer"/>
    <x v="1"/>
    <n v="24429"/>
    <s v="White"/>
    <s v="Divorced"/>
    <x v="1"/>
    <n v="4"/>
    <n v="0"/>
  </r>
  <r>
    <n v="2967"/>
    <s v="Sade"/>
    <s v="Smith"/>
    <d v="2022-12-26T00:00:00"/>
    <d v="2023-06-25T00:00:00"/>
    <n v="5"/>
    <s v="Attrition"/>
    <s v="Production Technician I"/>
    <s v="Paul Gonzalez"/>
    <s v="sade.smith@bilearner.com"/>
    <s v="NEL"/>
    <s v="Active"/>
    <s v="Full-Time"/>
    <x v="2"/>
    <x v="2"/>
    <x v="2"/>
    <s v="Defense Democrat threat professional month."/>
    <s v="Production"/>
    <s v="Field Operations"/>
    <d v="1983-12-06T00:00:00"/>
    <n v="42.038888888888891"/>
    <x v="3"/>
    <s v="MA"/>
    <s v="Administrator"/>
    <x v="0"/>
    <n v="2130"/>
    <s v="Other"/>
    <s v="Married"/>
    <x v="1"/>
    <n v="4"/>
    <n v="0"/>
  </r>
  <r>
    <n v="2969"/>
    <s v="Lauren"/>
    <s v="Peters"/>
    <d v="2020-09-28T00:00:00"/>
    <d v="2021-10-16T00:00:00"/>
    <n v="12"/>
    <s v="Attrition"/>
    <s v="Production Technician II"/>
    <s v="Alexandra Riley"/>
    <s v="lauren.peters@bilearner.com"/>
    <s v="WBL"/>
    <s v="Voluntarily Terminated"/>
    <s v="Contract"/>
    <x v="2"/>
    <x v="2"/>
    <x v="3"/>
    <s v="Because country common Republican perhaps garden."/>
    <s v="Production"/>
    <s v="General - Con"/>
    <d v="1987-12-28T00:00:00"/>
    <n v="37.977777777777774"/>
    <x v="4"/>
    <s v="MA"/>
    <s v="Laborer"/>
    <x v="0"/>
    <n v="1886"/>
    <s v="Hispanic"/>
    <s v="Married"/>
    <x v="1"/>
    <n v="2"/>
    <n v="0"/>
  </r>
  <r>
    <n v="2970"/>
    <s v="Shenice"/>
    <s v="Gold"/>
    <d v="2020-09-16T00:00:00"/>
    <d v="2021-09-10T00:00:00"/>
    <n v="11"/>
    <s v="Attrition"/>
    <s v="Production Technician I"/>
    <s v="Jennifer Munoz"/>
    <s v="shenice.gold@bilearner.com"/>
    <s v="MSC"/>
    <s v="Active"/>
    <s v="Full-Time"/>
    <x v="0"/>
    <x v="0"/>
    <x v="3"/>
    <s v="Control head ground agreement check ever."/>
    <s v="Production"/>
    <s v="General - Con"/>
    <d v="1982-04-30T00:00:00"/>
    <n v="43.638888888888886"/>
    <x v="3"/>
    <s v="MA"/>
    <s v="Clerk"/>
    <x v="0"/>
    <n v="2451"/>
    <s v="Hispanic"/>
    <s v="Widowed"/>
    <x v="1"/>
    <n v="5"/>
    <n v="0"/>
  </r>
  <r>
    <n v="2971"/>
    <s v="Brigit"/>
    <s v="McCarthy"/>
    <d v="2020-02-09T00:00:00"/>
    <d v="2021-03-14T00:00:00"/>
    <n v="13"/>
    <s v="Attrition"/>
    <s v="Production Technician II"/>
    <s v="Ian Jenkins"/>
    <s v="brigit.mccarthy@bilearner.com"/>
    <s v="TNS"/>
    <s v="Active"/>
    <s v="Contract"/>
    <x v="1"/>
    <x v="0"/>
    <x v="0"/>
    <s v="Sea marriage improve."/>
    <s v="Production"/>
    <s v="Aerial"/>
    <d v="1996-10-07T00:00:00"/>
    <n v="29.202777777777779"/>
    <x v="6"/>
    <s v="MA"/>
    <s v="Splicer"/>
    <x v="0"/>
    <n v="2149"/>
    <s v="White"/>
    <s v="Divorced"/>
    <x v="1"/>
    <n v="1"/>
    <n v="0"/>
  </r>
  <r>
    <n v="2975"/>
    <s v="Bradley J"/>
    <s v="Knapp"/>
    <d v="2021-04-14T00:00:00"/>
    <d v="2022-06-22T00:00:00"/>
    <n v="14"/>
    <s v="Attrition"/>
    <s v="Production Technician I"/>
    <s v="Kayla Reyes"/>
    <s v="bradley j.knapp@bilearner.com"/>
    <s v="WBL"/>
    <s v="Active"/>
    <s v="Full-Time"/>
    <x v="2"/>
    <x v="0"/>
    <x v="3"/>
    <s v="Work around personal cover reflect including."/>
    <s v="Production"/>
    <s v="Billable Consultants"/>
    <d v="1948-06-17T00:00:00"/>
    <n v="77.50833333333334"/>
    <x v="2"/>
    <s v="MA"/>
    <s v="Engineer"/>
    <x v="1"/>
    <n v="1721"/>
    <s v="Asian"/>
    <s v="Married"/>
    <x v="1"/>
    <n v="4"/>
    <n v="0"/>
  </r>
  <r>
    <n v="2976"/>
    <s v="Richard"/>
    <s v="Newman"/>
    <d v="2021-08-13T00:00:00"/>
    <d v="2021-10-12T00:00:00"/>
    <n v="1"/>
    <s v="Attrition"/>
    <s v="Production Technician I"/>
    <s v="Jesse Bell"/>
    <s v="richard.newman@bilearner.com"/>
    <s v="TNS"/>
    <s v="Leave of Absence"/>
    <s v="Full-Time"/>
    <x v="2"/>
    <x v="0"/>
    <x v="0"/>
    <s v="Can end hear discuss."/>
    <s v="Production"/>
    <s v="Field Operations"/>
    <d v="1992-01-19T00:00:00"/>
    <n v="33.919444444444444"/>
    <x v="4"/>
    <s v="MA"/>
    <s v="Laborer"/>
    <x v="1"/>
    <n v="2136"/>
    <s v="Hispanic"/>
    <s v="Divorced"/>
    <x v="1"/>
    <n v="1"/>
    <n v="0"/>
  </r>
  <r>
    <n v="2981"/>
    <s v="Caroline"/>
    <s v="Cierpiszewski"/>
    <d v="2022-07-23T00:00:00"/>
    <d v="2023-03-06T00:00:00"/>
    <n v="7"/>
    <s v="Attrition"/>
    <s v="Production Technician I"/>
    <s v="Travis Andrade"/>
    <s v="caroline.cierpiszewski@bilearner.com"/>
    <s v="TNS"/>
    <s v="Active"/>
    <s v="Part-Time"/>
    <x v="0"/>
    <x v="1"/>
    <x v="3"/>
    <s v="Truth young just behind social."/>
    <s v="Production"/>
    <s v="Aerial"/>
    <d v="1979-12-25T00:00:00"/>
    <n v="45.986111111111114"/>
    <x v="3"/>
    <s v="MA"/>
    <s v="Foreman"/>
    <x v="0"/>
    <n v="2044"/>
    <s v="Black"/>
    <s v="Single"/>
    <x v="1"/>
    <n v="1"/>
    <n v="0"/>
  </r>
  <r>
    <n v="2984"/>
    <s v="Tayana"/>
    <s v="Jeannite"/>
    <d v="2020-03-28T00:00:00"/>
    <d v="2020-11-21T00:00:00"/>
    <n v="7"/>
    <s v="Attrition"/>
    <s v="Production Technician II"/>
    <s v="Patricia Lowe"/>
    <s v="tayana.jeannite@bilearner.com"/>
    <s v="PYZ"/>
    <s v="Active"/>
    <s v="Contract"/>
    <x v="0"/>
    <x v="0"/>
    <x v="3"/>
    <s v="Skill door others out marriage cut."/>
    <s v="Production"/>
    <s v="Engineers"/>
    <d v="1975-04-03T00:00:00"/>
    <n v="50.713888888888889"/>
    <x v="5"/>
    <s v="MA"/>
    <s v="Engineer"/>
    <x v="0"/>
    <n v="1821"/>
    <s v="Black"/>
    <s v="Divorced"/>
    <x v="1"/>
    <n v="5"/>
    <n v="0"/>
  </r>
  <r>
    <n v="2985"/>
    <s v="Anthony"/>
    <s v="Heitzman"/>
    <d v="2019-02-05T00:00:00"/>
    <d v="2020-07-10T00:00:00"/>
    <n v="17"/>
    <s v="Attrition"/>
    <s v="Production Technician I"/>
    <s v="Catherine Rodriguez"/>
    <s v="anthony.heitzman@bilearner.com"/>
    <s v="SVG"/>
    <s v="Active"/>
    <s v="Contract"/>
    <x v="2"/>
    <x v="2"/>
    <x v="2"/>
    <s v="During administration billion."/>
    <s v="Production"/>
    <s v="General - Sga"/>
    <d v="1970-09-17T00:00:00"/>
    <n v="55.258333333333333"/>
    <x v="5"/>
    <s v="MA"/>
    <s v="Supervisor"/>
    <x v="1"/>
    <n v="2149"/>
    <s v="Hispanic"/>
    <s v="Married"/>
    <x v="1"/>
    <n v="1"/>
    <n v="0"/>
  </r>
  <r>
    <n v="2988"/>
    <s v="Justice"/>
    <s v="Gentry"/>
    <d v="2020-11-14T00:00:00"/>
    <d v="2023-01-15T00:00:00"/>
    <n v="26"/>
    <s v="Attrition"/>
    <s v="Production Technician I"/>
    <s v="Monica Cochran"/>
    <s v="justice.gentry@bilearner.com"/>
    <s v="MSC"/>
    <s v="Active"/>
    <s v="Full-Time"/>
    <x v="2"/>
    <x v="2"/>
    <x v="1"/>
    <s v="Amount particular answer show."/>
    <s v="Production"/>
    <s v="General - Con"/>
    <d v="1972-01-18T00:00:00"/>
    <n v="53.922222222222224"/>
    <x v="5"/>
    <s v="MA"/>
    <s v="Lineman"/>
    <x v="1"/>
    <n v="85255"/>
    <s v="Hispanic"/>
    <s v="Married"/>
    <x v="1"/>
    <n v="1"/>
    <n v="0"/>
  </r>
  <r>
    <n v="2992"/>
    <s v="Moshe"/>
    <s v="Copeland"/>
    <d v="2022-04-16T00:00:00"/>
    <d v="2023-04-20T00:00:00"/>
    <n v="12"/>
    <s v="Attrition"/>
    <s v="Production Technician I"/>
    <s v="Brittney Stone"/>
    <s v="moshe.copeland@bilearner.com"/>
    <s v="NEL"/>
    <s v="Active"/>
    <s v="Full-Time"/>
    <x v="2"/>
    <x v="2"/>
    <x v="1"/>
    <s v="Example see table the."/>
    <s v="Production"/>
    <s v="Field Operations"/>
    <d v="1973-10-18T00:00:00"/>
    <n v="52.172222222222224"/>
    <x v="5"/>
    <s v="MA"/>
    <s v="Laborer"/>
    <x v="0"/>
    <n v="59966"/>
    <s v="Asian"/>
    <s v="Married"/>
    <x v="1"/>
    <n v="4"/>
    <n v="0"/>
  </r>
  <r>
    <n v="2993"/>
    <s v="Harley"/>
    <s v="Nunez"/>
    <d v="2019-03-18T00:00:00"/>
    <d v="2022-11-23T00:00:00"/>
    <n v="44"/>
    <s v="Attrition"/>
    <s v="Production Technician I"/>
    <s v="Pamela Suarez"/>
    <s v="harley.nunez@bilearner.com"/>
    <s v="PL"/>
    <s v="Active"/>
    <s v="Full-Time"/>
    <x v="2"/>
    <x v="1"/>
    <x v="0"/>
    <s v="Risk test morning lawyer."/>
    <s v="Production"/>
    <s v="General - Con"/>
    <d v="1946-01-07T00:00:00"/>
    <n v="79.952777777777783"/>
    <x v="2"/>
    <s v="MA"/>
    <s v="Technician"/>
    <x v="1"/>
    <n v="81311"/>
    <s v="White"/>
    <s v="Widowed"/>
    <x v="1"/>
    <n v="4"/>
    <n v="0"/>
  </r>
  <r>
    <n v="2995"/>
    <s v="Ronnie"/>
    <s v="Haas"/>
    <d v="2018-09-03T00:00:00"/>
    <d v="2018-11-29T00:00:00"/>
    <n v="2"/>
    <s v="Attrition"/>
    <s v="Production Technician I"/>
    <s v="Jason Huber"/>
    <s v="ronnie.haas@bilearner.com"/>
    <s v="CCDR"/>
    <s v="Active"/>
    <s v="Full-Time"/>
    <x v="2"/>
    <x v="1"/>
    <x v="1"/>
    <s v="Training party upon."/>
    <s v="Production"/>
    <s v="General - Con"/>
    <d v="1954-10-17T00:00:00"/>
    <n v="71.174999999999997"/>
    <x v="2"/>
    <s v="MA"/>
    <s v="Technician"/>
    <x v="1"/>
    <n v="43823"/>
    <s v="Other"/>
    <s v="Single"/>
    <x v="2"/>
    <n v="4"/>
    <n v="0"/>
  </r>
  <r>
    <n v="2996"/>
    <s v="Kira"/>
    <s v="Robertson"/>
    <d v="2022-06-15T00:00:00"/>
    <d v="2022-08-16T00:00:00"/>
    <n v="2"/>
    <s v="Attrition"/>
    <s v="Production Technician I"/>
    <s v="Zachary Hill"/>
    <s v="kira.robertson@bilearner.com"/>
    <s v="SVG"/>
    <s v="Active"/>
    <s v="Contract"/>
    <x v="0"/>
    <x v="0"/>
    <x v="0"/>
    <s v="Tv fact life everybody picture case."/>
    <s v="Production"/>
    <s v="General - Con"/>
    <d v="1989-09-30T00:00:00"/>
    <n v="36.222222222222221"/>
    <x v="4"/>
    <s v="MA"/>
    <s v="Locator"/>
    <x v="0"/>
    <n v="30175"/>
    <s v="Other"/>
    <s v="Widowed"/>
    <x v="1"/>
    <n v="4"/>
    <n v="0"/>
  </r>
  <r>
    <n v="2999"/>
    <s v="Travis"/>
    <s v="Cardenas"/>
    <d v="2018-10-28T00:00:00"/>
    <d v="2019-08-04T00:00:00"/>
    <n v="9"/>
    <s v="Attrition"/>
    <s v="Production Technician I"/>
    <s v="Charles Brock"/>
    <s v="travis.cardenas@bilearner.com"/>
    <s v="TNS"/>
    <s v="Active"/>
    <s v="Contract"/>
    <x v="0"/>
    <x v="2"/>
    <x v="3"/>
    <s v="Dream return commercial. Gas will interview."/>
    <s v="Production"/>
    <s v="Field Operations"/>
    <d v="1970-03-16T00:00:00"/>
    <n v="55.761111111111113"/>
    <x v="5"/>
    <s v="MA"/>
    <s v="Project Manager"/>
    <x v="1"/>
    <n v="3588"/>
    <s v="Asian"/>
    <s v="Divorced"/>
    <x v="1"/>
    <n v="2"/>
    <n v="0"/>
  </r>
  <r>
    <n v="3001"/>
    <s v="Trent"/>
    <s v="Sandoval"/>
    <d v="2018-09-27T00:00:00"/>
    <d v="2022-12-12T00:00:00"/>
    <n v="50"/>
    <s v="Attrition"/>
    <s v="Production Technician I"/>
    <s v="Thomas Nguyen"/>
    <s v="trent.sandoval@bilearner.com"/>
    <s v="WBL"/>
    <s v="Active"/>
    <s v="Full-Time"/>
    <x v="1"/>
    <x v="2"/>
    <x v="2"/>
    <s v="Pick memory station mother process election."/>
    <s v="Production"/>
    <s v="General - Con"/>
    <d v="1942-10-15T00:00:00"/>
    <n v="83.180555555555557"/>
    <x v="0"/>
    <s v="MA"/>
    <s v="Laborer"/>
    <x v="1"/>
    <n v="5140"/>
    <s v="Asian"/>
    <s v="Widowed"/>
    <x v="1"/>
    <n v="5"/>
    <n v="0"/>
  </r>
  <r>
    <n v="3004"/>
    <s v="Tiara"/>
    <s v="Velez"/>
    <d v="2019-08-29T00:00:00"/>
    <d v="2022-06-19T00:00:00"/>
    <n v="33"/>
    <s v="Attrition"/>
    <s v="Production Technician II"/>
    <s v="Lisa Walters"/>
    <s v="tiara.velez@bilearner.com"/>
    <s v="EW"/>
    <s v="Active"/>
    <s v="Full-Time"/>
    <x v="0"/>
    <x v="1"/>
    <x v="2"/>
    <s v="Most since article thousand."/>
    <s v="Production"/>
    <s v="General - Con"/>
    <d v="1996-01-24T00:00:00"/>
    <n v="29.905555555555555"/>
    <x v="6"/>
    <s v="MA"/>
    <s v="Laborer"/>
    <x v="0"/>
    <n v="77466"/>
    <s v="Asian"/>
    <s v="Divorced"/>
    <x v="1"/>
    <n v="5"/>
    <n v="0"/>
  </r>
  <r>
    <n v="3007"/>
    <s v="Madeline"/>
    <s v="Powell"/>
    <d v="2019-03-21T00:00:00"/>
    <d v="2022-09-25T00:00:00"/>
    <n v="42"/>
    <s v="Attrition"/>
    <s v="Production Technician II"/>
    <s v="Gabriela Boyd"/>
    <s v="madeline.powell@bilearner.com"/>
    <s v="PL"/>
    <s v="Active"/>
    <s v="Part-Time"/>
    <x v="2"/>
    <x v="1"/>
    <x v="1"/>
    <s v="Stock professor pattern turn attention news."/>
    <s v="Production"/>
    <s v="General - Con"/>
    <d v="1949-10-13T00:00:00"/>
    <n v="76.186111111111117"/>
    <x v="2"/>
    <s v="MA"/>
    <s v="Technician"/>
    <x v="0"/>
    <n v="22812"/>
    <s v="Black"/>
    <s v="Married"/>
    <x v="1"/>
    <n v="2"/>
    <n v="0"/>
  </r>
  <r>
    <n v="3008"/>
    <s v="Alfred"/>
    <s v="Goodman"/>
    <d v="2020-04-03T00:00:00"/>
    <d v="2021-12-27T00:00:00"/>
    <n v="20"/>
    <s v="Attrition"/>
    <s v="Production Technician II"/>
    <s v="Kevin Robertson"/>
    <s v="alfred.goodman@bilearner.com"/>
    <s v="PYZ"/>
    <s v="Active"/>
    <s v="Full-Time"/>
    <x v="2"/>
    <x v="1"/>
    <x v="0"/>
    <s v="Stuff campaign any huge you kid cup."/>
    <s v="Production"/>
    <s v="General - Sga"/>
    <d v="1977-03-06T00:00:00"/>
    <n v="48.788888888888891"/>
    <x v="3"/>
    <s v="MA"/>
    <s v="Construction Manager"/>
    <x v="0"/>
    <n v="96960"/>
    <s v="Black"/>
    <s v="Widowed"/>
    <x v="1"/>
    <n v="4"/>
    <n v="0"/>
  </r>
  <r>
    <n v="3009"/>
    <s v="Aracely"/>
    <s v="Kelly"/>
    <d v="2019-06-02T00:00:00"/>
    <d v="2021-07-14T00:00:00"/>
    <n v="25"/>
    <s v="Attrition"/>
    <s v="Production Technician I"/>
    <s v="Tony Moyer"/>
    <s v="aracely.kelly@bilearner.com"/>
    <s v="EW"/>
    <s v="Active"/>
    <s v="Part-Time"/>
    <x v="1"/>
    <x v="2"/>
    <x v="1"/>
    <s v="Avoid so despite. Risk bill cause school off."/>
    <s v="Production"/>
    <s v="Billable Consultants"/>
    <d v="1997-05-01T00:00:00"/>
    <n v="28.636111111111113"/>
    <x v="6"/>
    <s v="MA"/>
    <s v="Engineer"/>
    <x v="1"/>
    <n v="14887"/>
    <s v="White"/>
    <s v="Married"/>
    <x v="1"/>
    <n v="2"/>
    <n v="0"/>
  </r>
  <r>
    <n v="3010"/>
    <s v="Morgan"/>
    <s v="Velazquez"/>
    <d v="2019-05-31T00:00:00"/>
    <d v="2020-09-04T00:00:00"/>
    <n v="15"/>
    <s v="Attrition"/>
    <s v="Production Technician I"/>
    <s v="Heidi Ruiz"/>
    <s v="morgan.velazquez@bilearner.com"/>
    <s v="MSC"/>
    <s v="Leave of Absence"/>
    <s v="Part-Time"/>
    <x v="1"/>
    <x v="0"/>
    <x v="2"/>
    <s v="Billion provide season another."/>
    <s v="Production"/>
    <s v="General - Con"/>
    <d v="1947-03-15T00:00:00"/>
    <n v="78.763888888888886"/>
    <x v="2"/>
    <s v="MA"/>
    <s v="Flagger"/>
    <x v="1"/>
    <n v="33080"/>
    <s v="Other"/>
    <s v="Married"/>
    <x v="1"/>
    <n v="1"/>
    <n v="0"/>
  </r>
  <r>
    <n v="3011"/>
    <s v="Isla"/>
    <s v="Becker"/>
    <d v="2020-01-06T00:00:00"/>
    <d v="2020-05-04T00:00:00"/>
    <n v="3"/>
    <s v="Attrition"/>
    <s v="Production Technician I"/>
    <s v="Valerie Gallagher"/>
    <s v="isla.becker@bilearner.com"/>
    <s v="TNS"/>
    <s v="Leave of Absence"/>
    <s v="Part-Time"/>
    <x v="2"/>
    <x v="1"/>
    <x v="0"/>
    <s v="Affect organization we organization well sense."/>
    <s v="Production"/>
    <s v="Engineers"/>
    <d v="1954-02-11T00:00:00"/>
    <n v="71.858333333333334"/>
    <x v="2"/>
    <s v="MA"/>
    <s v="Engineer"/>
    <x v="0"/>
    <n v="51348"/>
    <s v="Hispanic"/>
    <s v="Widowed"/>
    <x v="1"/>
    <n v="5"/>
    <n v="0"/>
  </r>
  <r>
    <n v="3012"/>
    <s v="Scott"/>
    <s v="Sanford"/>
    <d v="2018-08-19T00:00:00"/>
    <d v="2021-02-18T00:00:00"/>
    <n v="30"/>
    <s v="Attrition"/>
    <s v="Production Technician I"/>
    <s v="Walter Sanchez"/>
    <s v="scott.sanford@bilearner.com"/>
    <s v="BPC"/>
    <s v="Leave of Absence"/>
    <s v="Contract"/>
    <x v="2"/>
    <x v="0"/>
    <x v="2"/>
    <s v="Room force them drop catch. Consumer why rock."/>
    <s v="Production"/>
    <s v="General - Sga"/>
    <d v="1950-05-28T00:00:00"/>
    <n v="75.561111111111117"/>
    <x v="2"/>
    <s v="MA"/>
    <s v="Manager"/>
    <x v="0"/>
    <n v="3143"/>
    <s v="Asian"/>
    <s v="Single"/>
    <x v="0"/>
    <n v="1"/>
    <n v="0"/>
  </r>
  <r>
    <n v="3014"/>
    <s v="Amelia"/>
    <s v="Gamble"/>
    <d v="2022-11-23T00:00:00"/>
    <d v="2022-12-09T00:00:00"/>
    <n v="0"/>
    <s v="Attrition"/>
    <s v="Production Technician I"/>
    <s v="Danielle Long"/>
    <s v="amelia.gamble@bilearner.com"/>
    <s v="EW"/>
    <s v="Active"/>
    <s v="Contract"/>
    <x v="0"/>
    <x v="0"/>
    <x v="1"/>
    <s v="Bring guy religious week second technology."/>
    <s v="Production"/>
    <s v="Field Operations"/>
    <d v="1967-07-17T00:00:00"/>
    <n v="58.424999999999997"/>
    <x v="5"/>
    <s v="MA"/>
    <s v="Flagger"/>
    <x v="1"/>
    <n v="81914"/>
    <s v="Hispanic"/>
    <s v="Single"/>
    <x v="3"/>
    <n v="2"/>
    <n v="0"/>
  </r>
  <r>
    <n v="3017"/>
    <s v="Arjun"/>
    <s v="Gibson"/>
    <d v="2023-04-16T00:00:00"/>
    <d v="2023-08-04T00:00:00"/>
    <n v="3"/>
    <s v="Attrition"/>
    <s v="Production Technician I"/>
    <s v="Douglas Washington"/>
    <s v="arjun.gibson@bilearner.com"/>
    <s v="PL"/>
    <s v="Active"/>
    <s v="Full-Time"/>
    <x v="0"/>
    <x v="1"/>
    <x v="3"/>
    <s v="Money few season own goal social."/>
    <s v="Production"/>
    <s v="Field Operations"/>
    <d v="1994-12-12T00:00:00"/>
    <n v="31.022222222222222"/>
    <x v="4"/>
    <s v="MA"/>
    <s v="Laborer"/>
    <x v="0"/>
    <n v="89360"/>
    <s v="Other"/>
    <s v="Divorced"/>
    <x v="3"/>
    <n v="5"/>
    <n v="0"/>
  </r>
  <r>
    <n v="3018"/>
    <s v="Alaina"/>
    <s v="Jenkins"/>
    <d v="2020-10-10T00:00:00"/>
    <d v="2023-06-23T00:00:00"/>
    <n v="32"/>
    <s v="Attrition"/>
    <s v="Production Technician I"/>
    <s v="John Jordan"/>
    <s v="alaina.jenkins@bilearner.com"/>
    <s v="PYZ"/>
    <s v="Active"/>
    <s v="Contract"/>
    <x v="1"/>
    <x v="2"/>
    <x v="2"/>
    <s v="Thank person level north none analysis its."/>
    <s v="Production"/>
    <s v="Project Management - Con"/>
    <d v="1974-06-13T00:00:00"/>
    <n v="51.519444444444446"/>
    <x v="5"/>
    <s v="MA"/>
    <s v="Manager"/>
    <x v="0"/>
    <n v="77355"/>
    <s v="Black"/>
    <s v="Widowed"/>
    <x v="3"/>
    <n v="2"/>
    <n v="0"/>
  </r>
  <r>
    <n v="3019"/>
    <s v="Elyse"/>
    <s v="Morrow"/>
    <d v="2022-04-15T00:00:00"/>
    <d v="2023-07-04T00:00:00"/>
    <n v="14"/>
    <s v="Attrition"/>
    <s v="Production Technician I"/>
    <s v="Thomas Humphrey"/>
    <s v="elyse.morrow@bilearner.com"/>
    <s v="SVG"/>
    <s v="Active"/>
    <s v="Contract"/>
    <x v="0"/>
    <x v="1"/>
    <x v="3"/>
    <s v="Create budget ground foot action note may."/>
    <s v="Production"/>
    <s v="Finance &amp; Accounting"/>
    <d v="1979-09-21T00:00:00"/>
    <n v="46.24722222222222"/>
    <x v="3"/>
    <s v="MA"/>
    <s v="Administrative"/>
    <x v="0"/>
    <n v="26467"/>
    <s v="Asian"/>
    <s v="Married"/>
    <x v="3"/>
    <n v="2"/>
    <n v="0"/>
  </r>
  <r>
    <n v="3022"/>
    <s v="Leonel"/>
    <s v="Chang"/>
    <d v="2018-10-10T00:00:00"/>
    <d v="2020-05-17T00:00:00"/>
    <n v="19"/>
    <s v="Attrition"/>
    <s v="Production Technician I"/>
    <s v="Miguel Rodgers"/>
    <s v="leonel.chang@bilearner.com"/>
    <s v="BPC"/>
    <s v="Active"/>
    <s v="Full-Time"/>
    <x v="1"/>
    <x v="1"/>
    <x v="2"/>
    <s v="In business challenge rock environment."/>
    <s v="Production"/>
    <s v="Splicing"/>
    <d v="1976-07-16T00:00:00"/>
    <n v="49.427777777777777"/>
    <x v="3"/>
    <s v="MA"/>
    <s v="Laborer"/>
    <x v="1"/>
    <n v="23955"/>
    <s v="Other"/>
    <s v="Married"/>
    <x v="3"/>
    <n v="1"/>
    <n v="0"/>
  </r>
  <r>
    <n v="3023"/>
    <s v="Marshall"/>
    <s v="Lucas"/>
    <d v="2019-01-15T00:00:00"/>
    <d v="2021-04-03T00:00:00"/>
    <n v="26"/>
    <s v="Attrition"/>
    <s v="Production Technician II"/>
    <s v="Grant Brooks"/>
    <s v="marshall.lucas@bilearner.com"/>
    <s v="TNS"/>
    <s v="Voluntarily Terminated"/>
    <s v="Contract"/>
    <x v="0"/>
    <x v="2"/>
    <x v="2"/>
    <s v="Personal themselves institution record."/>
    <s v="Production"/>
    <s v="General - Con"/>
    <d v="1958-01-30T00:00:00"/>
    <n v="67.888888888888886"/>
    <x v="1"/>
    <s v="MA"/>
    <s v="Technician"/>
    <x v="0"/>
    <n v="46410"/>
    <s v="Black"/>
    <s v="Widowed"/>
    <x v="3"/>
    <n v="2"/>
    <n v="0"/>
  </r>
  <r>
    <n v="3027"/>
    <s v="Alan"/>
    <s v="Woods"/>
    <d v="2023-05-27T00:00:00"/>
    <d v="2023-07-28T00:00:00"/>
    <n v="2"/>
    <s v="Attrition"/>
    <s v="Production Technician II"/>
    <s v="Erin George"/>
    <s v="alan.woods@bilearner.com"/>
    <s v="MSC"/>
    <s v="Active"/>
    <s v="Part-Time"/>
    <x v="2"/>
    <x v="1"/>
    <x v="3"/>
    <s v="Me who grow similar realize."/>
    <s v="Production"/>
    <s v="General - Eng"/>
    <d v="1943-05-08T00:00:00"/>
    <n v="82.61666666666666"/>
    <x v="0"/>
    <s v="MA"/>
    <s v="Administrative"/>
    <x v="0"/>
    <n v="7984"/>
    <s v="White"/>
    <s v="Single"/>
    <x v="1"/>
    <n v="5"/>
    <n v="0"/>
  </r>
  <r>
    <n v="3028"/>
    <s v="Teagan"/>
    <s v="Phelps"/>
    <d v="2018-08-10T00:00:00"/>
    <d v="2021-07-25T00:00:00"/>
    <n v="35"/>
    <s v="Attrition"/>
    <s v="Production Technician II"/>
    <s v="Brian Green"/>
    <s v="teagan.phelps@bilearner.com"/>
    <s v="NEL"/>
    <s v="Voluntarily Terminated"/>
    <s v="Contract"/>
    <x v="0"/>
    <x v="0"/>
    <x v="1"/>
    <s v="Whether give voice pull make."/>
    <s v="Production"/>
    <s v="Engineers"/>
    <d v="2000-05-02T00:00:00"/>
    <n v="25.633333333333333"/>
    <x v="6"/>
    <s v="MA"/>
    <s v="Engineer"/>
    <x v="0"/>
    <n v="32254"/>
    <s v="Asian"/>
    <s v="Married"/>
    <x v="1"/>
    <n v="2"/>
    <n v="0"/>
  </r>
  <r>
    <n v="3029"/>
    <s v="Malachi"/>
    <s v="Burnett"/>
    <d v="2021-10-24T00:00:00"/>
    <d v="2023-02-03T00:00:00"/>
    <n v="15"/>
    <s v="Attrition"/>
    <s v="Production Technician II"/>
    <s v="Tommy Lee"/>
    <s v="malachi.burnett@bilearner.com"/>
    <s v="PL"/>
    <s v="Active"/>
    <s v="Contract"/>
    <x v="1"/>
    <x v="1"/>
    <x v="3"/>
    <s v="Fire necessary sing first traditional."/>
    <s v="Production"/>
    <s v="Finance &amp; Accounting"/>
    <d v="1959-06-14T00:00:00"/>
    <n v="66.516666666666666"/>
    <x v="1"/>
    <s v="MA"/>
    <s v="Clerk"/>
    <x v="0"/>
    <n v="5819"/>
    <s v="Asian"/>
    <s v="Widowed"/>
    <x v="1"/>
    <n v="4"/>
    <n v="0"/>
  </r>
  <r>
    <n v="3030"/>
    <s v="Kadin"/>
    <s v="Mcdowell"/>
    <d v="2022-07-05T00:00:00"/>
    <d v="2023-01-03T00:00:00"/>
    <n v="5"/>
    <s v="Attrition"/>
    <s v="Production Technician II"/>
    <s v="Kevin Davis"/>
    <s v="kadin.mcdowell@bilearner.com"/>
    <s v="PYZ"/>
    <s v="Active"/>
    <s v="Full-Time"/>
    <x v="1"/>
    <x v="2"/>
    <x v="3"/>
    <s v="Left she before though finally."/>
    <s v="Production"/>
    <s v="Wireline Construction"/>
    <d v="1953-08-10T00:00:00"/>
    <n v="72.361111111111114"/>
    <x v="2"/>
    <s v="MA"/>
    <s v="Laborer"/>
    <x v="0"/>
    <n v="51064"/>
    <s v="White"/>
    <s v="Single"/>
    <x v="1"/>
    <n v="1"/>
    <n v="0"/>
  </r>
  <r>
    <n v="3031"/>
    <s v="Reed"/>
    <s v="Brandt"/>
    <d v="2022-01-22T00:00:00"/>
    <d v="2023-03-03T00:00:00"/>
    <n v="13"/>
    <s v="Attrition"/>
    <s v="Production Technician I"/>
    <s v="Jamie Anderson"/>
    <s v="reed.brandt@bilearner.com"/>
    <s v="SVG"/>
    <s v="Active"/>
    <s v="Contract"/>
    <x v="0"/>
    <x v="0"/>
    <x v="1"/>
    <s v="Enough final gun case."/>
    <s v="Production"/>
    <s v="Project Management - Con"/>
    <d v="1960-07-13T00:00:00"/>
    <n v="65.436111111111117"/>
    <x v="1"/>
    <s v="MA"/>
    <s v="Supervisor"/>
    <x v="1"/>
    <n v="88435"/>
    <s v="Asian"/>
    <s v="Married"/>
    <x v="1"/>
    <n v="1"/>
    <n v="0"/>
  </r>
  <r>
    <n v="3032"/>
    <s v="Cristofer"/>
    <s v="Schwartz"/>
    <d v="2023-03-27T00:00:00"/>
    <d v="2023-07-23T00:00:00"/>
    <n v="3"/>
    <s v="Attrition"/>
    <s v="Production Technician I"/>
    <s v="Maria Hall"/>
    <s v="cristofer.schwartz@bilearner.com"/>
    <s v="EW"/>
    <s v="Leave of Absence"/>
    <s v="Part-Time"/>
    <x v="2"/>
    <x v="1"/>
    <x v="3"/>
    <s v="Market effect Mrs owner."/>
    <s v="Production"/>
    <s v="General - Con"/>
    <d v="1941-11-10T00:00:00"/>
    <n v="84.111111111111114"/>
    <x v="0"/>
    <s v="MA"/>
    <s v="Supervisor"/>
    <x v="1"/>
    <n v="48042"/>
    <s v="Asian"/>
    <s v="Married"/>
    <x v="1"/>
    <n v="2"/>
    <n v="0"/>
  </r>
  <r>
    <n v="3033"/>
    <s v="Jaelynn"/>
    <s v="Salazar"/>
    <d v="2019-08-26T00:00:00"/>
    <d v="2022-03-09T00:00:00"/>
    <n v="30"/>
    <s v="Attrition"/>
    <s v="Production Technician I"/>
    <s v="Bryan Clark"/>
    <s v="jaelynn.salazar@bilearner.com"/>
    <s v="MSC"/>
    <s v="Leave of Absence"/>
    <s v="Contract"/>
    <x v="1"/>
    <x v="2"/>
    <x v="3"/>
    <s v="Stay word behavior financial."/>
    <s v="Production"/>
    <s v="Engineers"/>
    <d v="1946-03-17T00:00:00"/>
    <n v="79.75833333333334"/>
    <x v="2"/>
    <s v="MA"/>
    <s v="Field Project Manager"/>
    <x v="1"/>
    <n v="54212"/>
    <s v="White"/>
    <s v="Divorced"/>
    <x v="1"/>
    <n v="2"/>
    <n v="0"/>
  </r>
  <r>
    <n v="3038"/>
    <s v="Heidi"/>
    <s v="Manning"/>
    <d v="2020-11-11T00:00:00"/>
    <d v="2021-04-28T00:00:00"/>
    <n v="5"/>
    <s v="Attrition"/>
    <s v="Production Technician I"/>
    <s v="David Stark"/>
    <s v="heidi.manning@bilearner.com"/>
    <s v="PL"/>
    <s v="Active"/>
    <s v="Part-Time"/>
    <x v="0"/>
    <x v="0"/>
    <x v="0"/>
    <s v="Enough note majority positive catch trip."/>
    <s v="Production"/>
    <s v="Field Operations"/>
    <d v="1955-08-20T00:00:00"/>
    <n v="70.333333333333329"/>
    <x v="2"/>
    <s v="MA"/>
    <s v="Laborer"/>
    <x v="1"/>
    <n v="76217"/>
    <s v="White"/>
    <s v="Divorced"/>
    <x v="1"/>
    <n v="2"/>
    <n v="0"/>
  </r>
  <r>
    <n v="3042"/>
    <s v="Deven"/>
    <s v="Gillespie"/>
    <d v="2023-06-09T00:00:00"/>
    <d v="2023-07-12T00:00:00"/>
    <n v="1"/>
    <s v="Attrition"/>
    <s v="Production Technician I"/>
    <s v="Alisha Ramirez"/>
    <s v="deven.gillespie@bilearner.com"/>
    <s v="EW"/>
    <s v="Active"/>
    <s v="Contract"/>
    <x v="0"/>
    <x v="0"/>
    <x v="1"/>
    <s v="Man fall nature back church."/>
    <s v="Production"/>
    <s v="Fielders"/>
    <d v="1961-06-24T00:00:00"/>
    <n v="64.488888888888894"/>
    <x v="1"/>
    <s v="MA"/>
    <s v="Engineer"/>
    <x v="0"/>
    <n v="44194"/>
    <s v="White"/>
    <s v="Widowed"/>
    <x v="0"/>
    <n v="4"/>
    <n v="0"/>
  </r>
  <r>
    <n v="3044"/>
    <s v="Cullen"/>
    <s v="Ruiz"/>
    <d v="2020-08-26T00:00:00"/>
    <d v="2020-12-30T00:00:00"/>
    <n v="4"/>
    <s v="Attrition"/>
    <s v="Production Technician I"/>
    <s v="Charles Dean"/>
    <s v="cullen.ruiz@bilearner.com"/>
    <s v="TNS"/>
    <s v="Active"/>
    <s v="Contract"/>
    <x v="0"/>
    <x v="2"/>
    <x v="2"/>
    <s v="Structure play my piece partner them."/>
    <s v="Production"/>
    <s v="General - Con"/>
    <d v="1966-02-27T00:00:00"/>
    <n v="59.81388888888889"/>
    <x v="5"/>
    <s v="MA"/>
    <s v="Laborer"/>
    <x v="1"/>
    <n v="16165"/>
    <s v="White"/>
    <s v="Single"/>
    <x v="0"/>
    <n v="2"/>
    <n v="0"/>
  </r>
  <r>
    <n v="3046"/>
    <s v="Claudia"/>
    <s v="Melton"/>
    <d v="2023-06-02T00:00:00"/>
    <d v="2023-07-09T00:00:00"/>
    <n v="1"/>
    <s v="Attrition"/>
    <s v="Production Technician II"/>
    <s v="Anna Davidson"/>
    <s v="claudia.melton@bilearner.com"/>
    <s v="TNS"/>
    <s v="Voluntarily Terminated"/>
    <s v="Part-Time"/>
    <x v="2"/>
    <x v="1"/>
    <x v="1"/>
    <s v="Organization north interview simply return."/>
    <s v="Production"/>
    <s v="Wireline Construction"/>
    <d v="1983-06-05T00:00:00"/>
    <n v="42.541666666666664"/>
    <x v="3"/>
    <s v="MA"/>
    <s v="Supervisor"/>
    <x v="0"/>
    <n v="85307"/>
    <s v="Other"/>
    <s v="Single"/>
    <x v="0"/>
    <n v="4"/>
    <n v="0"/>
  </r>
  <r>
    <n v="3049"/>
    <s v="Carlie"/>
    <s v="Wagner"/>
    <d v="2023-07-02T00:00:00"/>
    <d v="2023-07-25T00:00:00"/>
    <n v="0"/>
    <s v="Attrition"/>
    <s v="Production Technician II"/>
    <s v="Joshua Diaz"/>
    <s v="carlie.wagner@bilearner.com"/>
    <s v="NEL"/>
    <s v="Active"/>
    <s v="Part-Time"/>
    <x v="2"/>
    <x v="0"/>
    <x v="0"/>
    <s v="Congress foot television team."/>
    <s v="Production"/>
    <s v="General - Con"/>
    <d v="1948-05-12T00:00:00"/>
    <n v="77.605555555555554"/>
    <x v="2"/>
    <s v="MA"/>
    <s v="Laborer"/>
    <x v="0"/>
    <n v="96062"/>
    <s v="Asian"/>
    <s v="Married"/>
    <x v="1"/>
    <n v="4"/>
    <n v="0"/>
  </r>
  <r>
    <n v="3051"/>
    <s v="Briley"/>
    <s v="Huerta"/>
    <d v="2021-08-27T00:00:00"/>
    <d v="2022-05-01T00:00:00"/>
    <n v="8"/>
    <s v="Attrition"/>
    <s v="Production Technician II"/>
    <s v="Alex Holt"/>
    <s v="briley.huerta@bilearner.com"/>
    <s v="BPC"/>
    <s v="Voluntarily Terminated"/>
    <s v="Contract"/>
    <x v="0"/>
    <x v="0"/>
    <x v="3"/>
    <s v="Onto site natural situation wear."/>
    <s v="Production"/>
    <s v="Underground"/>
    <d v="1972-02-13T00:00:00"/>
    <n v="53.852777777777774"/>
    <x v="5"/>
    <s v="MA"/>
    <s v="Lineman"/>
    <x v="0"/>
    <n v="96336"/>
    <s v="Asian"/>
    <s v="Widowed"/>
    <x v="1"/>
    <n v="5"/>
    <n v="0"/>
  </r>
  <r>
    <n v="3052"/>
    <s v="Ean"/>
    <s v="Barajas"/>
    <d v="2020-01-25T00:00:00"/>
    <d v="2023-02-05T00:00:00"/>
    <n v="36"/>
    <s v="Attrition"/>
    <s v="Production Technician II"/>
    <s v="Ralph Delgado"/>
    <s v="ean.barajas@bilearner.com"/>
    <s v="CCDR"/>
    <s v="Active"/>
    <s v="Full-Time"/>
    <x v="2"/>
    <x v="1"/>
    <x v="0"/>
    <s v="Than me read environment hour goal memory."/>
    <s v="Production"/>
    <s v="General - Sga"/>
    <d v="1948-06-09T00:00:00"/>
    <n v="77.530555555555551"/>
    <x v="2"/>
    <s v="MA"/>
    <s v="Project Coordinator"/>
    <x v="0"/>
    <n v="60154"/>
    <s v="White"/>
    <s v="Single"/>
    <x v="1"/>
    <n v="5"/>
    <n v="0"/>
  </r>
  <r>
    <n v="3053"/>
    <s v="Dayana"/>
    <s v="Gregory"/>
    <d v="2020-03-26T00:00:00"/>
    <d v="2021-10-08T00:00:00"/>
    <n v="18"/>
    <s v="Attrition"/>
    <s v="Production Technician II"/>
    <s v="Rodney Burch"/>
    <s v="dayana.gregory@bilearner.com"/>
    <s v="SVG"/>
    <s v="Active"/>
    <s v="Part-Time"/>
    <x v="2"/>
    <x v="1"/>
    <x v="1"/>
    <s v="Chance summer fear usually."/>
    <s v="Production"/>
    <s v="General - Con"/>
    <d v="1958-01-04T00:00:00"/>
    <n v="67.961111111111109"/>
    <x v="1"/>
    <s v="MA"/>
    <s v="Lineman"/>
    <x v="0"/>
    <n v="34734"/>
    <s v="Asian"/>
    <s v="Widowed"/>
    <x v="1"/>
    <n v="2"/>
    <n v="0"/>
  </r>
  <r>
    <n v="3055"/>
    <s v="Matthias"/>
    <s v="Simon"/>
    <d v="2020-12-27T00:00:00"/>
    <d v="2021-12-07T00:00:00"/>
    <n v="11"/>
    <s v="Attrition"/>
    <s v="Production Technician I"/>
    <s v="Anthony Guerrero"/>
    <s v="matthias.simon@bilearner.com"/>
    <s v="EW"/>
    <s v="Leave of Absence"/>
    <s v="Part-Time"/>
    <x v="2"/>
    <x v="2"/>
    <x v="2"/>
    <s v="Politics plant at far trade sense."/>
    <s v="Production"/>
    <s v="Field Operations"/>
    <d v="1987-11-04T00:00:00"/>
    <n v="38.12777777777778"/>
    <x v="4"/>
    <s v="MA"/>
    <s v="Technician"/>
    <x v="1"/>
    <n v="83604"/>
    <s v="Other"/>
    <s v="Divorced"/>
    <x v="1"/>
    <n v="2"/>
    <n v="0"/>
  </r>
  <r>
    <n v="3057"/>
    <s v="Bridger"/>
    <s v="Duran"/>
    <d v="2022-11-09T00:00:00"/>
    <d v="2023-07-09T00:00:00"/>
    <n v="7"/>
    <s v="Attrition"/>
    <s v="Production Technician I"/>
    <s v="Richard Contreras"/>
    <s v="bridger.duran@bilearner.com"/>
    <s v="TNS"/>
    <s v="Leave of Absence"/>
    <s v="Full-Time"/>
    <x v="2"/>
    <x v="0"/>
    <x v="2"/>
    <s v="Social operation specific personal matter beyond."/>
    <s v="Production"/>
    <s v="General - Con"/>
    <d v="1988-02-01T00:00:00"/>
    <n v="37.886111111111113"/>
    <x v="4"/>
    <s v="MA"/>
    <s v="Laborer"/>
    <x v="0"/>
    <n v="58387"/>
    <s v="Black"/>
    <s v="Divorced"/>
    <x v="1"/>
    <n v="4"/>
    <n v="0"/>
  </r>
  <r>
    <n v="3058"/>
    <s v="Amirah"/>
    <s v="Cline"/>
    <d v="2019-02-11T00:00:00"/>
    <d v="2020-07-30T00:00:00"/>
    <n v="17"/>
    <s v="Attrition"/>
    <s v="Production Technician I"/>
    <s v="Shelia Goodwin"/>
    <s v="amirah.cline@bilearner.com"/>
    <s v="PYZ"/>
    <s v="Leave of Absence"/>
    <s v="Part-Time"/>
    <x v="2"/>
    <x v="0"/>
    <x v="0"/>
    <s v="Loss sense above charge part describe."/>
    <s v="Production"/>
    <s v="Yard (Material Handling)"/>
    <d v="1965-08-19T00:00:00"/>
    <n v="60.336111111111109"/>
    <x v="1"/>
    <s v="MA"/>
    <s v="Coordinator"/>
    <x v="1"/>
    <n v="93290"/>
    <s v="Asian"/>
    <s v="Divorced"/>
    <x v="1"/>
    <n v="1"/>
    <n v="0"/>
  </r>
  <r>
    <n v="3061"/>
    <s v="Kaylynn"/>
    <s v="Odom"/>
    <d v="2023-01-03T00:00:00"/>
    <d v="2023-08-05T00:00:00"/>
    <n v="7"/>
    <s v="Attrition"/>
    <s v="Production Technician I"/>
    <s v="Brandon Hernandez"/>
    <s v="kaylynn.odom@bilearner.com"/>
    <s v="PL"/>
    <s v="Active"/>
    <s v="Part-Time"/>
    <x v="1"/>
    <x v="1"/>
    <x v="1"/>
    <s v="Sister thought loss hotel eight realize."/>
    <s v="Production"/>
    <s v="Wireline Construction"/>
    <d v="1956-09-26T00:00:00"/>
    <n v="69.233333333333334"/>
    <x v="1"/>
    <s v="MA"/>
    <s v="Foreman"/>
    <x v="1"/>
    <n v="51434"/>
    <s v="Other"/>
    <s v="Married"/>
    <x v="1"/>
    <n v="4"/>
    <n v="0"/>
  </r>
  <r>
    <n v="3063"/>
    <s v="Patience"/>
    <s v="Henry"/>
    <d v="2021-12-22T00:00:00"/>
    <d v="2023-08-03T00:00:00"/>
    <n v="19"/>
    <s v="Attrition"/>
    <s v="Production Technician I"/>
    <s v="Deborah Diaz"/>
    <s v="patience.henry@bilearner.com"/>
    <s v="CCDR"/>
    <s v="Active"/>
    <s v="Contract"/>
    <x v="0"/>
    <x v="2"/>
    <x v="3"/>
    <s v="Much try remember natural."/>
    <s v="Production"/>
    <s v="Field Operations"/>
    <d v="1983-10-21T00:00:00"/>
    <n v="42.163888888888891"/>
    <x v="3"/>
    <s v="MA"/>
    <s v="Supervisor"/>
    <x v="0"/>
    <n v="46847"/>
    <s v="Other"/>
    <s v="Widowed"/>
    <x v="1"/>
    <n v="5"/>
    <n v="0"/>
  </r>
  <r>
    <n v="3065"/>
    <s v="Anna"/>
    <s v="Salazar"/>
    <d v="2021-04-21T00:00:00"/>
    <d v="2021-09-21T00:00:00"/>
    <n v="5"/>
    <s v="Attrition"/>
    <s v="Production Technician I"/>
    <s v="Thomas Jackson"/>
    <s v="anna.salazar@bilearner.com"/>
    <s v="EW"/>
    <s v="Active"/>
    <s v="Part-Time"/>
    <x v="2"/>
    <x v="0"/>
    <x v="1"/>
    <s v="Scientist up policy save I."/>
    <s v="Production"/>
    <s v="Field Operations"/>
    <d v="1976-10-07T00:00:00"/>
    <n v="49.202777777777776"/>
    <x v="3"/>
    <s v="MA"/>
    <s v="Tower Hand"/>
    <x v="0"/>
    <n v="15364"/>
    <s v="Black"/>
    <s v="Divorced"/>
    <x v="1"/>
    <n v="4"/>
    <n v="0"/>
  </r>
  <r>
    <n v="3066"/>
    <s v="Vicente"/>
    <s v="Davis"/>
    <d v="2022-07-28T00:00:00"/>
    <d v="2022-10-20T00:00:00"/>
    <n v="2"/>
    <s v="Attrition"/>
    <s v="Production Technician I"/>
    <s v="Jamie Pope"/>
    <s v="vicente.davis@bilearner.com"/>
    <s v="MSC"/>
    <s v="Active"/>
    <s v="Full-Time"/>
    <x v="0"/>
    <x v="1"/>
    <x v="2"/>
    <s v="Purpose feel summer nature small choose can."/>
    <s v="Production"/>
    <s v="Field Operations"/>
    <d v="1967-04-12T00:00:00"/>
    <n v="58.68888888888889"/>
    <x v="5"/>
    <s v="MA"/>
    <s v="Operator"/>
    <x v="1"/>
    <n v="2005"/>
    <s v="Hispanic"/>
    <s v="Divorced"/>
    <x v="1"/>
    <n v="1"/>
    <n v="0"/>
  </r>
  <r>
    <n v="3068"/>
    <s v="Alana"/>
    <s v="Nunez"/>
    <d v="2022-05-22T00:00:00"/>
    <d v="2022-12-08T00:00:00"/>
    <n v="6"/>
    <s v="Attrition"/>
    <s v="Production Technician I"/>
    <s v="Rose Johnson"/>
    <s v="alana.nunez@bilearner.com"/>
    <s v="PYZ"/>
    <s v="Terminated for Cause"/>
    <s v="Full-Time"/>
    <x v="2"/>
    <x v="0"/>
    <x v="1"/>
    <s v="Seat type month."/>
    <s v="Production"/>
    <s v="Finance &amp; Accounting"/>
    <d v="1947-05-02T00:00:00"/>
    <n v="78.63333333333334"/>
    <x v="2"/>
    <s v="MA"/>
    <s v="Assistant"/>
    <x v="1"/>
    <n v="21620"/>
    <s v="Asian"/>
    <s v="Single"/>
    <x v="1"/>
    <n v="5"/>
    <n v="0"/>
  </r>
  <r>
    <n v="3069"/>
    <s v="Jaylen"/>
    <s v="Donaldson"/>
    <d v="2019-10-19T00:00:00"/>
    <d v="2021-12-03T00:00:00"/>
    <n v="25"/>
    <s v="Attrition"/>
    <s v="Production Technician II"/>
    <s v="David Hicks"/>
    <s v="jaylen.donaldson@bilearner.com"/>
    <s v="WBL"/>
    <s v="Active"/>
    <s v="Full-Time"/>
    <x v="2"/>
    <x v="0"/>
    <x v="0"/>
    <s v="Determine building society soldier."/>
    <s v="Production"/>
    <s v="General - Con"/>
    <d v="1999-02-14T00:00:00"/>
    <n v="26.85"/>
    <x v="6"/>
    <s v="MA"/>
    <s v="Clerk"/>
    <x v="0"/>
    <n v="92533"/>
    <s v="White"/>
    <s v="Married"/>
    <x v="1"/>
    <n v="4"/>
    <n v="0"/>
  </r>
  <r>
    <n v="3070"/>
    <s v="Malakai"/>
    <s v="Shelton"/>
    <d v="2019-12-25T00:00:00"/>
    <d v="2021-07-24T00:00:00"/>
    <n v="18"/>
    <s v="Attrition"/>
    <s v="Production Technician II"/>
    <s v="Geoffrey Curtis"/>
    <s v="malakai.shelton@bilearner.com"/>
    <s v="BPC"/>
    <s v="Active"/>
    <s v="Full-Time"/>
    <x v="1"/>
    <x v="0"/>
    <x v="0"/>
    <s v="Television new fire board need list admit."/>
    <s v="Production"/>
    <s v="Wireline Construction"/>
    <d v="1972-05-05T00:00:00"/>
    <n v="53.625"/>
    <x v="5"/>
    <s v="MA"/>
    <s v="Laborer"/>
    <x v="0"/>
    <n v="7528"/>
    <s v="White"/>
    <s v="Divorced"/>
    <x v="1"/>
    <n v="1"/>
    <n v="0"/>
  </r>
  <r>
    <n v="3071"/>
    <s v="Erick"/>
    <s v="Wood"/>
    <d v="2022-11-04T00:00:00"/>
    <d v="2022-11-26T00:00:00"/>
    <n v="0"/>
    <s v="Attrition"/>
    <s v="Production Technician II"/>
    <s v="Holly Miller"/>
    <s v="erick.wood@bilearner.com"/>
    <s v="CCDR"/>
    <s v="Active"/>
    <s v="Full-Time"/>
    <x v="0"/>
    <x v="2"/>
    <x v="3"/>
    <s v="Former think again effort."/>
    <s v="Production"/>
    <s v="General - Con"/>
    <d v="1956-01-26T00:00:00"/>
    <n v="69.900000000000006"/>
    <x v="1"/>
    <s v="MA"/>
    <s v="Lineman"/>
    <x v="0"/>
    <n v="34566"/>
    <s v="Black"/>
    <s v="Married"/>
    <x v="1"/>
    <n v="2"/>
    <n v="0"/>
  </r>
  <r>
    <n v="3072"/>
    <s v="Daniel"/>
    <s v="Frye"/>
    <d v="2023-04-26T00:00:00"/>
    <d v="2023-05-30T00:00:00"/>
    <n v="1"/>
    <s v="Attrition"/>
    <s v="Production Technician II"/>
    <s v="Ronald Shepherd DDS"/>
    <s v="daniel.frye@bilearner.com"/>
    <s v="EW"/>
    <s v="Active"/>
    <s v="Full-Time"/>
    <x v="0"/>
    <x v="2"/>
    <x v="0"/>
    <s v="Future piece pull art."/>
    <s v="Production"/>
    <s v="Wireless"/>
    <d v="1986-02-15T00:00:00"/>
    <n v="39.847222222222221"/>
    <x v="4"/>
    <s v="MA"/>
    <s v="Foreman"/>
    <x v="0"/>
    <n v="48363"/>
    <s v="Asian"/>
    <s v="Divorced"/>
    <x v="1"/>
    <n v="1"/>
    <n v="0"/>
  </r>
  <r>
    <n v="3073"/>
    <s v="Jayvon"/>
    <s v="Simpson"/>
    <d v="2022-10-26T00:00:00"/>
    <d v="2023-05-16T00:00:00"/>
    <n v="6"/>
    <s v="Attrition"/>
    <s v="Production Technician II"/>
    <s v="Jeremy Ray"/>
    <s v="jayvon.simpson@bilearner.com"/>
    <s v="MSC"/>
    <s v="Voluntarily Terminated"/>
    <s v="Contract"/>
    <x v="2"/>
    <x v="2"/>
    <x v="2"/>
    <s v="Guy beat specific act as ability speak."/>
    <s v="Production"/>
    <s v="General - Con"/>
    <d v="1987-04-26T00:00:00"/>
    <n v="38.65"/>
    <x v="4"/>
    <s v="MA"/>
    <s v="Laborer"/>
    <x v="0"/>
    <n v="27147"/>
    <s v="Black"/>
    <s v="Single"/>
    <x v="1"/>
    <n v="4"/>
    <n v="0"/>
  </r>
  <r>
    <n v="3074"/>
    <s v="Bryant"/>
    <s v="Singleton"/>
    <d v="2020-07-14T00:00:00"/>
    <d v="2022-06-27T00:00:00"/>
    <n v="23"/>
    <s v="Attrition"/>
    <s v="Production Technician II"/>
    <s v="Barbara Clark"/>
    <s v="bryant.singleton@bilearner.com"/>
    <s v="NEL"/>
    <s v="Voluntarily Terminated"/>
    <s v="Contract"/>
    <x v="2"/>
    <x v="1"/>
    <x v="1"/>
    <s v="Free town various cup. Animal may team hit."/>
    <s v="Production"/>
    <s v="Splicing"/>
    <d v="1963-10-04T00:00:00"/>
    <n v="62.211111111111109"/>
    <x v="1"/>
    <s v="MA"/>
    <s v="Splicer"/>
    <x v="0"/>
    <n v="79280"/>
    <s v="Hispanic"/>
    <s v="Single"/>
    <x v="1"/>
    <n v="1"/>
    <n v="0"/>
  </r>
  <r>
    <n v="3077"/>
    <s v="Asher"/>
    <s v="Miles"/>
    <d v="2022-09-17T00:00:00"/>
    <d v="2023-06-12T00:00:00"/>
    <n v="8"/>
    <s v="Attrition"/>
    <s v="Production Technician I"/>
    <s v="Audrey Hamilton"/>
    <s v="asher.miles@bilearner.com"/>
    <s v="CCDR"/>
    <s v="Active"/>
    <s v="Contract"/>
    <x v="2"/>
    <x v="0"/>
    <x v="0"/>
    <s v="Describe hospital executive top sing."/>
    <s v="Production"/>
    <s v="General - Con"/>
    <d v="1958-08-16T00:00:00"/>
    <n v="67.344444444444449"/>
    <x v="1"/>
    <s v="MA"/>
    <s v="Clerk"/>
    <x v="1"/>
    <n v="16185"/>
    <s v="Hispanic"/>
    <s v="Married"/>
    <x v="1"/>
    <n v="1"/>
    <n v="0"/>
  </r>
  <r>
    <n v="3078"/>
    <s v="Makaila"/>
    <s v="Baxter"/>
    <d v="2021-01-08T00:00:00"/>
    <d v="2023-04-01T00:00:00"/>
    <n v="26"/>
    <s v="Attrition"/>
    <s v="Production Technician I"/>
    <s v="Aaron Andrews"/>
    <s v="makaila.baxter@bilearner.com"/>
    <s v="SVG"/>
    <s v="Active"/>
    <s v="Contract"/>
    <x v="0"/>
    <x v="2"/>
    <x v="3"/>
    <s v="Particularly trouble sister."/>
    <s v="Production"/>
    <s v="General - Con"/>
    <d v="1960-04-14T00:00:00"/>
    <n v="65.683333333333337"/>
    <x v="1"/>
    <s v="MA"/>
    <s v="Foreman"/>
    <x v="1"/>
    <n v="10871"/>
    <s v="Black"/>
    <s v="Widowed"/>
    <x v="1"/>
    <n v="1"/>
    <n v="0"/>
  </r>
  <r>
    <n v="3079"/>
    <s v="Tommy"/>
    <s v="Carter"/>
    <d v="2020-12-18T00:00:00"/>
    <d v="2022-09-16T00:00:00"/>
    <n v="20"/>
    <s v="Attrition"/>
    <s v="Production Technician I"/>
    <s v="David Moore"/>
    <s v="tommy.carter@bilearner.com"/>
    <s v="EW"/>
    <s v="Leave of Absence"/>
    <s v="Part-Time"/>
    <x v="0"/>
    <x v="2"/>
    <x v="2"/>
    <s v="Nice hundred government."/>
    <s v="Production"/>
    <s v="Aerial"/>
    <d v="1973-07-09T00:00:00"/>
    <n v="52.447222222222223"/>
    <x v="5"/>
    <s v="MA"/>
    <s v="Engineer"/>
    <x v="0"/>
    <n v="54361"/>
    <s v="Black"/>
    <s v="Single"/>
    <x v="1"/>
    <n v="4"/>
    <n v="0"/>
  </r>
  <r>
    <n v="3080"/>
    <s v="Zavier"/>
    <s v="Reese"/>
    <d v="2020-09-12T00:00:00"/>
    <d v="2022-11-22T00:00:00"/>
    <n v="26"/>
    <s v="Attrition"/>
    <s v="Production Technician I"/>
    <s v="Brittany Ray"/>
    <s v="zavier.reese@bilearner.com"/>
    <s v="MSC"/>
    <s v="Leave of Absence"/>
    <s v="Contract"/>
    <x v="0"/>
    <x v="2"/>
    <x v="3"/>
    <s v="Design laugh top music policy."/>
    <s v="Production"/>
    <s v="General - Con"/>
    <d v="1999-06-19T00:00:00"/>
    <n v="26.502777777777776"/>
    <x v="6"/>
    <s v="MA"/>
    <s v="Lineman"/>
    <x v="0"/>
    <n v="82524"/>
    <s v="Hispanic"/>
    <s v="Widowed"/>
    <x v="1"/>
    <n v="2"/>
    <n v="0"/>
  </r>
  <r>
    <n v="3084"/>
    <s v="Mekhi"/>
    <s v="Hopkins"/>
    <d v="2020-10-27T00:00:00"/>
    <d v="2022-06-08T00:00:00"/>
    <n v="19"/>
    <s v="Attrition"/>
    <s v="Production Technician I"/>
    <s v="Erica Davis"/>
    <s v="mekhi.hopkins@bilearner.com"/>
    <s v="NEL"/>
    <s v="Active"/>
    <s v="Part-Time"/>
    <x v="2"/>
    <x v="0"/>
    <x v="3"/>
    <s v="Stage mission never one happen somebody single."/>
    <s v="Production"/>
    <s v="General - Con"/>
    <d v="1996-06-29T00:00:00"/>
    <n v="29.475000000000001"/>
    <x v="6"/>
    <s v="MA"/>
    <s v="Clerk"/>
    <x v="1"/>
    <n v="64716"/>
    <s v="Black"/>
    <s v="Widowed"/>
    <x v="1"/>
    <n v="4"/>
    <n v="0"/>
  </r>
  <r>
    <n v="3086"/>
    <s v="Alani"/>
    <s v="Cooley"/>
    <d v="2019-12-23T00:00:00"/>
    <d v="2023-08-05T00:00:00"/>
    <n v="43"/>
    <s v="Attrition"/>
    <s v="Production Technician I"/>
    <s v="Julie Donovan"/>
    <s v="alani.cooley@bilearner.com"/>
    <s v="BPC"/>
    <s v="Active"/>
    <s v="Part-Time"/>
    <x v="0"/>
    <x v="0"/>
    <x v="2"/>
    <s v="Huge degree pull hit."/>
    <s v="Production"/>
    <s v="Aerial"/>
    <d v="1987-03-29T00:00:00"/>
    <n v="38.725000000000001"/>
    <x v="4"/>
    <s v="MA"/>
    <s v="Foreman"/>
    <x v="0"/>
    <n v="51176"/>
    <s v="Asian"/>
    <s v="Divorced"/>
    <x v="1"/>
    <n v="1"/>
    <n v="0"/>
  </r>
  <r>
    <n v="3089"/>
    <s v="Baylee"/>
    <s v="Castaneda"/>
    <d v="2020-05-09T00:00:00"/>
    <d v="2023-07-25T00:00:00"/>
    <n v="38"/>
    <s v="Attrition"/>
    <s v="Production Technician I"/>
    <s v="Laura Mayo"/>
    <s v="baylee.castaneda@bilearner.com"/>
    <s v="EW"/>
    <s v="Active"/>
    <s v="Contract"/>
    <x v="2"/>
    <x v="0"/>
    <x v="3"/>
    <s v="Suffer very particular rather."/>
    <s v="Production"/>
    <s v="Field Operations"/>
    <d v="1963-05-16T00:00:00"/>
    <n v="62.594444444444441"/>
    <x v="1"/>
    <s v="MA"/>
    <s v="Laborer"/>
    <x v="0"/>
    <n v="51728"/>
    <s v="Black"/>
    <s v="Single"/>
    <x v="1"/>
    <n v="4"/>
    <n v="0"/>
  </r>
  <r>
    <n v="3091"/>
    <s v="Kali"/>
    <s v="Hensley"/>
    <d v="2019-02-27T00:00:00"/>
    <d v="2020-08-31T00:00:00"/>
    <n v="18"/>
    <s v="Attrition"/>
    <s v="Production Technician I"/>
    <s v="Charles Cruz"/>
    <s v="kali.hensley@bilearner.com"/>
    <s v="TNS"/>
    <s v="Terminated for Cause"/>
    <s v="Contract"/>
    <x v="0"/>
    <x v="2"/>
    <x v="0"/>
    <s v="Describe current question quite coach."/>
    <s v="Production"/>
    <s v="Billable Consultants"/>
    <d v="1958-03-06T00:00:00"/>
    <n v="67.788888888888891"/>
    <x v="1"/>
    <s v="MA"/>
    <s v="Technician"/>
    <x v="1"/>
    <n v="6649"/>
    <s v="White"/>
    <s v="Single"/>
    <x v="1"/>
    <n v="5"/>
    <n v="0"/>
  </r>
  <r>
    <n v="3092"/>
    <s v="Beckett"/>
    <s v="Sandoval"/>
    <d v="2020-01-12T00:00:00"/>
    <d v="2023-07-12T00:00:00"/>
    <n v="41"/>
    <s v="Attrition"/>
    <s v="Production Technician II"/>
    <s v="Carolyn Stewart"/>
    <s v="beckett.sandoval@bilearner.com"/>
    <s v="TNS"/>
    <s v="Active"/>
    <s v="Contract"/>
    <x v="2"/>
    <x v="1"/>
    <x v="3"/>
    <s v="Recently agreement subject individual increase."/>
    <s v="Production"/>
    <s v="Field Operations"/>
    <d v="1979-12-10T00:00:00"/>
    <n v="46.027777777777779"/>
    <x v="3"/>
    <s v="MA"/>
    <s v="Lineman"/>
    <x v="0"/>
    <n v="48374"/>
    <s v="Other"/>
    <s v="Married"/>
    <x v="1"/>
    <n v="2"/>
    <n v="0"/>
  </r>
  <r>
    <n v="3093"/>
    <s v="Isabell"/>
    <s v="Meadows"/>
    <d v="2019-06-29T00:00:00"/>
    <d v="2021-01-10T00:00:00"/>
    <n v="18"/>
    <s v="Attrition"/>
    <s v="Production Technician II"/>
    <s v="Daniel Hinton"/>
    <s v="isabell.meadows@bilearner.com"/>
    <s v="PYZ"/>
    <s v="Active"/>
    <s v="Full-Time"/>
    <x v="0"/>
    <x v="1"/>
    <x v="3"/>
    <s v="Majority wide enjoy how."/>
    <s v="Production"/>
    <s v="Splicing"/>
    <d v="1976-09-21T00:00:00"/>
    <n v="49.24722222222222"/>
    <x v="3"/>
    <s v="MA"/>
    <s v="Labor"/>
    <x v="0"/>
    <n v="31227"/>
    <s v="Asian"/>
    <s v="Divorced"/>
    <x v="1"/>
    <n v="2"/>
    <n v="0"/>
  </r>
  <r>
    <n v="3094"/>
    <s v="Jordin"/>
    <s v="Alexander"/>
    <d v="2021-07-15T00:00:00"/>
    <d v="2021-09-29T00:00:00"/>
    <n v="2"/>
    <s v="Attrition"/>
    <s v="Production Technician II"/>
    <s v="Joshua Foster"/>
    <s v="jordin.alexander@bilearner.com"/>
    <s v="WBL"/>
    <s v="Active"/>
    <s v="Contract"/>
    <x v="1"/>
    <x v="1"/>
    <x v="3"/>
    <s v="Improve himself side."/>
    <s v="Production"/>
    <s v="Engineers"/>
    <d v="1963-10-18T00:00:00"/>
    <n v="62.172222222222224"/>
    <x v="1"/>
    <s v="MA"/>
    <s v="Engineer"/>
    <x v="0"/>
    <n v="84169"/>
    <s v="Other"/>
    <s v="Widowed"/>
    <x v="1"/>
    <n v="1"/>
    <n v="0"/>
  </r>
  <r>
    <n v="3096"/>
    <s v="Baron"/>
    <s v="Lindsey"/>
    <d v="2019-09-23T00:00:00"/>
    <d v="2023-04-09T00:00:00"/>
    <n v="42"/>
    <s v="Attrition"/>
    <s v="Production Technician II"/>
    <s v="Mr. Joseph Ashley"/>
    <s v="baron.lindsey@bilearner.com"/>
    <s v="PL"/>
    <s v="Voluntarily Terminated"/>
    <s v="Contract"/>
    <x v="0"/>
    <x v="2"/>
    <x v="0"/>
    <s v="Industry notice cup early."/>
    <s v="Production"/>
    <s v="Engineers"/>
    <d v="1974-09-07T00:00:00"/>
    <n v="51.286111111111111"/>
    <x v="5"/>
    <s v="MA"/>
    <s v="Technician"/>
    <x v="0"/>
    <n v="59014"/>
    <s v="Hispanic"/>
    <s v="Single"/>
    <x v="1"/>
    <n v="5"/>
    <n v="0"/>
  </r>
  <r>
    <n v="3097"/>
    <s v="Rigoberto"/>
    <s v="Gentry"/>
    <d v="2020-10-11T00:00:00"/>
    <d v="2021-01-06T00:00:00"/>
    <n v="2"/>
    <s v="Attrition"/>
    <s v="Production Technician II"/>
    <s v="Bethany Gaines"/>
    <s v="rigoberto.gentry@bilearner.com"/>
    <s v="BPC"/>
    <s v="Voluntarily Terminated"/>
    <s v="Part-Time"/>
    <x v="1"/>
    <x v="0"/>
    <x v="2"/>
    <s v="More best if page."/>
    <s v="Production"/>
    <s v="Project Management - Con"/>
    <d v="1961-06-11T00:00:00"/>
    <n v="64.525000000000006"/>
    <x v="1"/>
    <s v="MA"/>
    <s v="Administrator"/>
    <x v="0"/>
    <n v="97514"/>
    <s v="White"/>
    <s v="Married"/>
    <x v="1"/>
    <n v="4"/>
    <n v="0"/>
  </r>
  <r>
    <n v="3100"/>
    <s v="Carsen"/>
    <s v="Schmidt"/>
    <d v="2020-10-25T00:00:00"/>
    <d v="2021-12-28T00:00:00"/>
    <n v="14"/>
    <s v="Attrition"/>
    <s v="Production Technician I"/>
    <s v="Kevin Davis"/>
    <s v="carsen.schmidt@bilearner.com"/>
    <s v="SVG"/>
    <s v="Active"/>
    <s v="Contract"/>
    <x v="0"/>
    <x v="0"/>
    <x v="2"/>
    <s v="Production senior put."/>
    <s v="Production"/>
    <s v="General - Con"/>
    <d v="1950-06-08T00:00:00"/>
    <n v="75.533333333333331"/>
    <x v="2"/>
    <s v="MA"/>
    <s v="Laborer"/>
    <x v="0"/>
    <n v="58513"/>
    <s v="White"/>
    <s v="Single"/>
    <x v="1"/>
    <n v="5"/>
    <n v="0"/>
  </r>
  <r>
    <n v="3102"/>
    <s v="Eden"/>
    <s v="Robles"/>
    <d v="2019-03-15T00:00:00"/>
    <d v="2022-08-03T00:00:00"/>
    <n v="40"/>
    <s v="Attrition"/>
    <s v="Production Technician I"/>
    <s v="Stephanie Frost"/>
    <s v="eden.robles@bilearner.com"/>
    <s v="MSC"/>
    <s v="Leave of Absence"/>
    <s v="Full-Time"/>
    <x v="1"/>
    <x v="2"/>
    <x v="1"/>
    <s v="Size shake far example."/>
    <s v="Production"/>
    <s v="Field Operations"/>
    <d v="1992-10-10T00:00:00"/>
    <n v="33.194444444444443"/>
    <x v="4"/>
    <s v="MA"/>
    <s v="Laborer"/>
    <x v="1"/>
    <n v="11092"/>
    <s v="Black"/>
    <s v="Widowed"/>
    <x v="0"/>
    <n v="2"/>
    <n v="0"/>
  </r>
  <r>
    <n v="3103"/>
    <s v="Abel"/>
    <s v="Snow"/>
    <d v="2023-07-06T00:00:00"/>
    <d v="2023-07-23T00:00:00"/>
    <n v="0"/>
    <s v="Attrition"/>
    <s v="Production Technician I"/>
    <s v="Bryan Ortega DVM"/>
    <s v="abel.snow@bilearner.com"/>
    <s v="TNS"/>
    <s v="Leave of Absence"/>
    <s v="Full-Time"/>
    <x v="2"/>
    <x v="2"/>
    <x v="0"/>
    <s v="Rather make power."/>
    <s v="Production"/>
    <s v="Field Operations"/>
    <d v="1960-01-16T00:00:00"/>
    <n v="65.927777777777777"/>
    <x v="1"/>
    <s v="MA"/>
    <s v="Supervisor"/>
    <x v="1"/>
    <n v="87665"/>
    <s v="Asian"/>
    <s v="Single"/>
    <x v="1"/>
    <n v="4"/>
    <n v="0"/>
  </r>
  <r>
    <n v="3105"/>
    <s v="Josie"/>
    <s v="Melton"/>
    <d v="2020-06-07T00:00:00"/>
    <d v="2022-07-09T00:00:00"/>
    <n v="25"/>
    <s v="Attrition"/>
    <s v="Production Technician I"/>
    <s v="Scott Stone"/>
    <s v="josie.melton@bilearner.com"/>
    <s v="WBL"/>
    <s v="Active"/>
    <s v="Full-Time"/>
    <x v="0"/>
    <x v="0"/>
    <x v="1"/>
    <s v="Figure kind agent send even west."/>
    <s v="Production"/>
    <s v="Fielders"/>
    <d v="1943-05-12T00:00:00"/>
    <n v="82.605555555555554"/>
    <x v="0"/>
    <s v="MA"/>
    <s v="Engineer"/>
    <x v="1"/>
    <n v="86764"/>
    <s v="Black"/>
    <s v="Married"/>
    <x v="1"/>
    <n v="1"/>
    <n v="0"/>
  </r>
  <r>
    <n v="3107"/>
    <s v="Elijah"/>
    <s v="Barr"/>
    <d v="2021-06-21T00:00:00"/>
    <d v="2022-11-11T00:00:00"/>
    <n v="16"/>
    <s v="Attrition"/>
    <s v="Production Technician I"/>
    <s v="Heather Adams"/>
    <s v="elijah.barr@bilearner.com"/>
    <s v="PL"/>
    <s v="Active"/>
    <s v="Full-Time"/>
    <x v="2"/>
    <x v="0"/>
    <x v="3"/>
    <s v="Figure enjoy sell work discuss former."/>
    <s v="Production"/>
    <s v="Wireline Construction"/>
    <d v="1971-12-26T00:00:00"/>
    <n v="53.983333333333334"/>
    <x v="5"/>
    <s v="MA"/>
    <s v="Operator"/>
    <x v="0"/>
    <n v="5797"/>
    <s v="Black"/>
    <s v="Widowed"/>
    <x v="1"/>
    <n v="4"/>
    <n v="0"/>
  </r>
  <r>
    <n v="3108"/>
    <s v="Oswaldo"/>
    <s v="Hanson"/>
    <d v="2021-10-22T00:00:00"/>
    <d v="2022-05-12T00:00:00"/>
    <n v="6"/>
    <s v="Attrition"/>
    <s v="Production Technician I"/>
    <s v="Julie Hernandez"/>
    <s v="oswaldo.hanson@bilearner.com"/>
    <s v="BPC"/>
    <s v="Active"/>
    <s v="Full-Time"/>
    <x v="0"/>
    <x v="0"/>
    <x v="2"/>
    <s v="Perform leader research again term."/>
    <s v="Production"/>
    <s v="General - Con"/>
    <d v="1945-07-05T00:00:00"/>
    <n v="80.458333333333329"/>
    <x v="0"/>
    <s v="MA"/>
    <s v="Laborer"/>
    <x v="0"/>
    <n v="91007"/>
    <s v="Hispanic"/>
    <s v="Married"/>
    <x v="1"/>
    <n v="2"/>
    <n v="0"/>
  </r>
  <r>
    <n v="3112"/>
    <s v="Emanuel"/>
    <s v="George"/>
    <d v="2021-10-08T00:00:00"/>
    <d v="2022-08-11T00:00:00"/>
    <n v="10"/>
    <s v="Attrition"/>
    <s v="Production Technician I"/>
    <s v="Molly Guerrero"/>
    <s v="emanuel.george@bilearner.com"/>
    <s v="MSC"/>
    <s v="Terminated for Cause"/>
    <s v="Part-Time"/>
    <x v="0"/>
    <x v="1"/>
    <x v="0"/>
    <s v="Past agreement focus back."/>
    <s v="Production"/>
    <s v="Shop (Fleet)"/>
    <d v="1946-11-15T00:00:00"/>
    <n v="79.097222222222229"/>
    <x v="2"/>
    <s v="MA"/>
    <s v="Mechanic"/>
    <x v="1"/>
    <n v="85416"/>
    <s v="Asian"/>
    <s v="Single"/>
    <x v="1"/>
    <n v="4"/>
    <n v="0"/>
  </r>
  <r>
    <n v="3113"/>
    <s v="Giselle"/>
    <s v="Calderon"/>
    <d v="2019-02-03T00:00:00"/>
    <d v="2019-04-02T00:00:00"/>
    <n v="1"/>
    <s v="Attrition"/>
    <s v="Production Technician II"/>
    <s v="Donna Duffy"/>
    <s v="giselle.calderon@bilearner.com"/>
    <s v="TNS"/>
    <s v="Active"/>
    <s v="Contract"/>
    <x v="1"/>
    <x v="1"/>
    <x v="3"/>
    <s v="Stock indeed about brother campaign."/>
    <s v="Production"/>
    <s v="Project Management - Con"/>
    <d v="1981-07-02T00:00:00"/>
    <n v="44.466666666666669"/>
    <x v="3"/>
    <s v="MA"/>
    <s v="Coordinator"/>
    <x v="0"/>
    <n v="96092"/>
    <s v="White"/>
    <s v="Divorced"/>
    <x v="1"/>
    <n v="4"/>
    <n v="0"/>
  </r>
  <r>
    <n v="3115"/>
    <s v="Braiden"/>
    <s v="Kirby"/>
    <d v="2021-07-12T00:00:00"/>
    <d v="2021-08-17T00:00:00"/>
    <n v="1"/>
    <s v="Attrition"/>
    <s v="Production Technician II"/>
    <s v="Paul Brewer"/>
    <s v="braiden.kirby@bilearner.com"/>
    <s v="WBL"/>
    <s v="Active"/>
    <s v="Contract"/>
    <x v="2"/>
    <x v="0"/>
    <x v="3"/>
    <s v="Decide statement future ball."/>
    <s v="Production"/>
    <s v="Project Management - Con"/>
    <d v="1964-01-01T00:00:00"/>
    <n v="61.969444444444441"/>
    <x v="1"/>
    <s v="MA"/>
    <s v="Supervisor"/>
    <x v="0"/>
    <n v="10137"/>
    <s v="Hispanic"/>
    <s v="Divorced"/>
    <x v="1"/>
    <n v="4"/>
    <n v="0"/>
  </r>
  <r>
    <n v="3118"/>
    <s v="Jeramiah"/>
    <s v="Chandler"/>
    <d v="2019-01-28T00:00:00"/>
    <d v="2020-12-14T00:00:00"/>
    <n v="22"/>
    <s v="Attrition"/>
    <s v="Production Technician II"/>
    <s v="Dr. Anna Hayes DVM"/>
    <s v="jeramiah.chandler@bilearner.com"/>
    <s v="BPC"/>
    <s v="Voluntarily Terminated"/>
    <s v="Part-Time"/>
    <x v="2"/>
    <x v="1"/>
    <x v="3"/>
    <s v="Pay avoid seem unit might month run."/>
    <s v="Production"/>
    <s v="Catv"/>
    <d v="1956-12-14T00:00:00"/>
    <n v="69.016666666666666"/>
    <x v="1"/>
    <s v="MA"/>
    <s v="Technician"/>
    <x v="0"/>
    <n v="48848"/>
    <s v="Black"/>
    <s v="Divorced"/>
    <x v="1"/>
    <n v="2"/>
    <n v="0"/>
  </r>
  <r>
    <n v="3120"/>
    <s v="Angelique"/>
    <s v="Hogan"/>
    <d v="2021-08-05T00:00:00"/>
    <d v="2023-03-02T00:00:00"/>
    <n v="18"/>
    <s v="Attrition"/>
    <s v="Production Technician I"/>
    <s v="Andrew Davis"/>
    <s v="angelique.hogan@bilearner.com"/>
    <s v="PL"/>
    <s v="Active"/>
    <s v="Part-Time"/>
    <x v="2"/>
    <x v="1"/>
    <x v="1"/>
    <s v="Event TV few much continue success."/>
    <s v="Production"/>
    <s v="Aerial"/>
    <d v="1946-02-03T00:00:00"/>
    <n v="79.88055555555556"/>
    <x v="2"/>
    <s v="MA"/>
    <s v="Lineman"/>
    <x v="0"/>
    <n v="28645"/>
    <s v="Asian"/>
    <s v="Widowed"/>
    <x v="1"/>
    <n v="4"/>
    <n v="0"/>
  </r>
  <r>
    <n v="3121"/>
    <s v="Moriah"/>
    <s v="Dodson"/>
    <d v="2022-11-07T00:00:00"/>
    <d v="2023-03-02T00:00:00"/>
    <n v="3"/>
    <s v="Attrition"/>
    <s v="Production Technician I"/>
    <s v="Rachel Chaney"/>
    <s v="moriah.dodson@bilearner.com"/>
    <s v="PYZ"/>
    <s v="Active"/>
    <s v="Part-Time"/>
    <x v="1"/>
    <x v="1"/>
    <x v="2"/>
    <s v="Resource collection house seek sound wind."/>
    <s v="Production"/>
    <s v="Project Management - Con"/>
    <d v="1949-10-17T00:00:00"/>
    <n v="76.174999999999997"/>
    <x v="2"/>
    <s v="MA"/>
    <s v="Project Manager"/>
    <x v="0"/>
    <n v="58015"/>
    <s v="Black"/>
    <s v="Single"/>
    <x v="1"/>
    <n v="4"/>
    <n v="0"/>
  </r>
  <r>
    <n v="3122"/>
    <s v="Connor"/>
    <s v="Bray"/>
    <d v="2022-01-23T00:00:00"/>
    <d v="2022-06-26T00:00:00"/>
    <n v="5"/>
    <s v="Attrition"/>
    <s v="Production Technician I"/>
    <s v="Rachel Barr MD"/>
    <s v="connor.bray@bilearner.com"/>
    <s v="SVG"/>
    <s v="Leave of Absence"/>
    <s v="Contract"/>
    <x v="1"/>
    <x v="2"/>
    <x v="3"/>
    <s v="Professional military easy so."/>
    <s v="Production"/>
    <s v="Project Management - Con"/>
    <d v="1946-09-23T00:00:00"/>
    <n v="79.24166666666666"/>
    <x v="2"/>
    <s v="MA"/>
    <s v="Project Manager"/>
    <x v="0"/>
    <n v="18652"/>
    <s v="White"/>
    <s v="Single"/>
    <x v="1"/>
    <n v="5"/>
    <n v="0"/>
  </r>
  <r>
    <n v="3124"/>
    <s v="Taliyah"/>
    <s v="Yang"/>
    <d v="2019-01-05T00:00:00"/>
    <d v="2021-11-04T00:00:00"/>
    <n v="33"/>
    <s v="Attrition"/>
    <s v="Production Technician I"/>
    <s v="Kristi Cox"/>
    <s v="taliyah.yang@bilearner.com"/>
    <s v="WBL"/>
    <s v="Leave of Absence"/>
    <s v="Full-Time"/>
    <x v="0"/>
    <x v="2"/>
    <x v="1"/>
    <s v="Star idea alone."/>
    <s v="Production"/>
    <s v="Engineers"/>
    <d v="1991-08-28T00:00:00"/>
    <n v="34.31111111111111"/>
    <x v="4"/>
    <s v="MA"/>
    <s v="Technician"/>
    <x v="0"/>
    <n v="97060"/>
    <s v="White"/>
    <s v="Single"/>
    <x v="1"/>
    <n v="5"/>
    <n v="0"/>
  </r>
  <r>
    <n v="3125"/>
    <s v="Boston"/>
    <s v="Cochran"/>
    <d v="2020-04-07T00:00:00"/>
    <d v="2021-03-21T00:00:00"/>
    <n v="11"/>
    <s v="Attrition"/>
    <s v="Production Technician I"/>
    <s v="Tracey Wu"/>
    <s v="boston.cochran@bilearner.com"/>
    <s v="PYZ"/>
    <s v="Leave of Absence"/>
    <s v="Part-Time"/>
    <x v="1"/>
    <x v="2"/>
    <x v="1"/>
    <s v="Magazine matter a teach."/>
    <s v="Production"/>
    <s v="Aerial"/>
    <d v="1992-09-08T00:00:00"/>
    <n v="33.283333333333331"/>
    <x v="4"/>
    <s v="MA"/>
    <s v="Laborer"/>
    <x v="1"/>
    <n v="10433"/>
    <s v="Black"/>
    <s v="Divorced"/>
    <x v="1"/>
    <n v="4"/>
    <n v="0"/>
  </r>
  <r>
    <n v="3127"/>
    <s v="Lillianna"/>
    <s v="Hull"/>
    <d v="2022-06-14T00:00:00"/>
    <d v="2022-12-05T00:00:00"/>
    <n v="5"/>
    <s v="Attrition"/>
    <s v="Production Technician I"/>
    <s v="Stacey Robles"/>
    <s v="lillianna.hull@bilearner.com"/>
    <s v="NEL"/>
    <s v="Active"/>
    <s v="Part-Time"/>
    <x v="2"/>
    <x v="2"/>
    <x v="1"/>
    <s v="Enjoy relationship page billion."/>
    <s v="Production"/>
    <s v="Project Management - Con"/>
    <d v="1991-10-26T00:00:00"/>
    <n v="34.15"/>
    <x v="4"/>
    <s v="MA"/>
    <s v="Supervisor"/>
    <x v="1"/>
    <n v="3213"/>
    <s v="White"/>
    <s v="Married"/>
    <x v="1"/>
    <n v="2"/>
    <n v="0"/>
  </r>
  <r>
    <n v="3130"/>
    <s v="Kennedy"/>
    <s v="Beard"/>
    <d v="2020-08-10T00:00:00"/>
    <d v="2023-01-14T00:00:00"/>
    <n v="29"/>
    <s v="Attrition"/>
    <s v="Production Technician I"/>
    <s v="Scott Dawson"/>
    <s v="kennedy.beard@bilearner.com"/>
    <s v="CCDR"/>
    <s v="Active"/>
    <s v="Part-Time"/>
    <x v="2"/>
    <x v="0"/>
    <x v="3"/>
    <s v="Read nice continue itself attack happen."/>
    <s v="Production"/>
    <s v="Wireline Construction"/>
    <d v="1981-05-09T00:00:00"/>
    <n v="44.613888888888887"/>
    <x v="3"/>
    <s v="MA"/>
    <s v="Manager"/>
    <x v="0"/>
    <n v="73890"/>
    <s v="Black"/>
    <s v="Widowed"/>
    <x v="1"/>
    <n v="5"/>
    <n v="0"/>
  </r>
  <r>
    <n v="3131"/>
    <s v="Alma"/>
    <s v="Hanna"/>
    <d v="2021-04-13T00:00:00"/>
    <d v="2022-06-11T00:00:00"/>
    <n v="13"/>
    <s v="Attrition"/>
    <s v="Production Technician I"/>
    <s v="Patricia Potter"/>
    <s v="alma.hanna@bilearner.com"/>
    <s v="SVG"/>
    <s v="Active"/>
    <s v="Contract"/>
    <x v="1"/>
    <x v="0"/>
    <x v="1"/>
    <s v="Tell its wind child more though."/>
    <s v="Production"/>
    <s v="Wireline Construction"/>
    <d v="1954-01-28T00:00:00"/>
    <n v="71.894444444444446"/>
    <x v="2"/>
    <s v="MA"/>
    <s v="Laborer"/>
    <x v="0"/>
    <n v="28053"/>
    <s v="Hispanic"/>
    <s v="Single"/>
    <x v="1"/>
    <n v="2"/>
    <n v="0"/>
  </r>
  <r>
    <n v="3132"/>
    <s v="Ximena"/>
    <s v="Suarez"/>
    <d v="2020-04-27T00:00:00"/>
    <d v="2022-10-18T00:00:00"/>
    <n v="29"/>
    <s v="Attrition"/>
    <s v="Production Technician I"/>
    <s v="Brian Gregory"/>
    <s v="ximena.suarez@bilearner.com"/>
    <s v="EW"/>
    <s v="Active"/>
    <s v="Full-Time"/>
    <x v="2"/>
    <x v="1"/>
    <x v="0"/>
    <s v="Program personal mean life source reach."/>
    <s v="Production"/>
    <s v="Field Operations"/>
    <d v="1979-09-20T00:00:00"/>
    <n v="46.25"/>
    <x v="3"/>
    <s v="MA"/>
    <s v="Laborer"/>
    <x v="0"/>
    <n v="12694"/>
    <s v="Asian"/>
    <s v="Divorced"/>
    <x v="1"/>
    <n v="4"/>
    <n v="0"/>
  </r>
  <r>
    <n v="3133"/>
    <s v="Aydin"/>
    <s v="Dixon"/>
    <d v="2022-02-25T00:00:00"/>
    <d v="2022-03-02T00:00:00"/>
    <n v="0"/>
    <s v="Attrition"/>
    <s v="Production Technician I"/>
    <s v="Jackie Davis"/>
    <s v="aydin.dixon@bilearner.com"/>
    <s v="MSC"/>
    <s v="Terminated for Cause"/>
    <s v="Contract"/>
    <x v="1"/>
    <x v="2"/>
    <x v="1"/>
    <s v="Example trip behavior himself young."/>
    <s v="Production"/>
    <s v="Project Management - Con"/>
    <d v="1958-10-23T00:00:00"/>
    <n v="67.158333333333331"/>
    <x v="1"/>
    <s v="MA"/>
    <s v="Coordinator"/>
    <x v="1"/>
    <n v="83481"/>
    <s v="White"/>
    <s v="Married"/>
    <x v="1"/>
    <n v="5"/>
    <n v="0"/>
  </r>
  <r>
    <n v="3134"/>
    <s v="Heidi"/>
    <s v="Joyce"/>
    <d v="2018-12-06T00:00:00"/>
    <d v="2022-12-01T00:00:00"/>
    <n v="47"/>
    <s v="Attrition"/>
    <s v="Production Technician II"/>
    <s v="Keith George"/>
    <s v="heidi.joyce@bilearner.com"/>
    <s v="TNS"/>
    <s v="Active"/>
    <s v="Part-Time"/>
    <x v="1"/>
    <x v="1"/>
    <x v="3"/>
    <s v="Avoid that school central member."/>
    <s v="Production"/>
    <s v="Fielders"/>
    <d v="1947-04-15T00:00:00"/>
    <n v="78.680555555555557"/>
    <x v="2"/>
    <s v="MA"/>
    <s v="Engineer"/>
    <x v="0"/>
    <n v="2140"/>
    <s v="Hispanic"/>
    <s v="Married"/>
    <x v="0"/>
    <n v="5"/>
    <n v="0"/>
  </r>
  <r>
    <n v="3135"/>
    <s v="Elle"/>
    <s v="Spears"/>
    <d v="2020-03-12T00:00:00"/>
    <d v="2023-06-06T00:00:00"/>
    <n v="38"/>
    <s v="Attrition"/>
    <s v="Production Technician II"/>
    <s v="Jennifer Smith"/>
    <s v="elle.spears@bilearner.com"/>
    <s v="BPC"/>
    <s v="Active"/>
    <s v="Part-Time"/>
    <x v="2"/>
    <x v="0"/>
    <x v="0"/>
    <s v="Food information day art PM leader."/>
    <s v="Production"/>
    <s v="Project Management - Con"/>
    <d v="1993-04-25T00:00:00"/>
    <n v="32.652777777777779"/>
    <x v="4"/>
    <s v="MA"/>
    <s v="Administrative"/>
    <x v="0"/>
    <n v="9790"/>
    <s v="White"/>
    <s v="Single"/>
    <x v="1"/>
    <n v="4"/>
    <n v="0"/>
  </r>
  <r>
    <n v="3137"/>
    <s v="Dean"/>
    <s v="Mckenzie"/>
    <d v="2018-12-09T00:00:00"/>
    <d v="2023-06-25T00:00:00"/>
    <n v="54"/>
    <s v="Attrition"/>
    <s v="Production Technician II"/>
    <s v="Justin Wells"/>
    <s v="dean.mckenzie@bilearner.com"/>
    <s v="EW"/>
    <s v="Voluntarily Terminated"/>
    <s v="Contract"/>
    <x v="0"/>
    <x v="0"/>
    <x v="0"/>
    <s v="Easy film last fact discuss. Enough worker wall."/>
    <s v="Production"/>
    <s v="Field Operations"/>
    <d v="1995-06-03T00:00:00"/>
    <n v="30.547222222222221"/>
    <x v="4"/>
    <s v="MA"/>
    <s v="Laborer"/>
    <x v="0"/>
    <n v="50624"/>
    <s v="Other"/>
    <s v="Single"/>
    <x v="1"/>
    <n v="2"/>
    <n v="0"/>
  </r>
  <r>
    <n v="3138"/>
    <s v="Isabell"/>
    <s v="Wu"/>
    <d v="2022-12-25T00:00:00"/>
    <d v="2023-03-08T00:00:00"/>
    <n v="2"/>
    <s v="Attrition"/>
    <s v="Production Technician II"/>
    <s v="Rachel Crawford"/>
    <s v="isabell.wu@bilearner.com"/>
    <s v="MSC"/>
    <s v="Voluntarily Terminated"/>
    <s v="Contract"/>
    <x v="2"/>
    <x v="1"/>
    <x v="3"/>
    <s v="Week campaign later realize magazine."/>
    <s v="Production"/>
    <s v="Field Operations"/>
    <d v="1987-04-07T00:00:00"/>
    <n v="38.702777777777776"/>
    <x v="4"/>
    <s v="MA"/>
    <s v="Laborer"/>
    <x v="0"/>
    <n v="83438"/>
    <s v="Black"/>
    <s v="Single"/>
    <x v="1"/>
    <n v="4"/>
    <n v="0"/>
  </r>
  <r>
    <n v="3145"/>
    <s v="Prince"/>
    <s v="Petty"/>
    <d v="2020-09-27T00:00:00"/>
    <d v="2022-03-04T00:00:00"/>
    <n v="17"/>
    <s v="Attrition"/>
    <s v="Production Technician I"/>
    <s v="James Ware"/>
    <s v="prince.petty@bilearner.com"/>
    <s v="MSC"/>
    <s v="Leave of Absence"/>
    <s v="Part-Time"/>
    <x v="1"/>
    <x v="0"/>
    <x v="2"/>
    <s v="Reveal real paper peace usually fly know century."/>
    <s v="Production"/>
    <s v="Field Operations"/>
    <d v="1995-10-30T00:00:00"/>
    <n v="30.138888888888889"/>
    <x v="4"/>
    <s v="MA"/>
    <s v="Driller"/>
    <x v="1"/>
    <n v="59765"/>
    <s v="Asian"/>
    <s v="Divorced"/>
    <x v="1"/>
    <n v="2"/>
    <n v="0"/>
  </r>
  <r>
    <n v="3147"/>
    <s v="Bobby"/>
    <s v="Levy"/>
    <d v="2023-07-17T00:00:00"/>
    <d v="2023-07-28T00:00:00"/>
    <n v="0"/>
    <s v="Attrition"/>
    <s v="Production Technician I"/>
    <s v="Donna Yang"/>
    <s v="bobby.levy@bilearner.com"/>
    <s v="PYZ"/>
    <s v="Active"/>
    <s v="Contract"/>
    <x v="0"/>
    <x v="0"/>
    <x v="0"/>
    <s v="Member cost town create against decision."/>
    <s v="Production"/>
    <s v="General - Sga"/>
    <d v="1999-04-23T00:00:00"/>
    <n v="26.658333333333335"/>
    <x v="6"/>
    <s v="MA"/>
    <s v="Engineer"/>
    <x v="1"/>
    <n v="48709"/>
    <s v="Hispanic"/>
    <s v="Divorced"/>
    <x v="1"/>
    <n v="5"/>
    <n v="0"/>
  </r>
  <r>
    <n v="3148"/>
    <s v="Gustavo"/>
    <s v="Durham"/>
    <d v="2020-05-28T00:00:00"/>
    <d v="2021-12-14T00:00:00"/>
    <n v="18"/>
    <s v="Attrition"/>
    <s v="Production Technician I"/>
    <s v="Adrienne Barnett"/>
    <s v="gustavo.durham@bilearner.com"/>
    <s v="WBL"/>
    <s v="Active"/>
    <s v="Full-Time"/>
    <x v="1"/>
    <x v="0"/>
    <x v="3"/>
    <s v="Draw health deal."/>
    <s v="Production"/>
    <s v="Aerial"/>
    <d v="1950-03-01T00:00:00"/>
    <n v="75.802777777777777"/>
    <x v="2"/>
    <s v="MA"/>
    <s v="Foreman"/>
    <x v="1"/>
    <n v="76147"/>
    <s v="White"/>
    <s v="Single"/>
    <x v="0"/>
    <n v="2"/>
    <n v="0"/>
  </r>
  <r>
    <n v="3149"/>
    <s v="Teagan"/>
    <s v="Stevens"/>
    <d v="2021-03-01T00:00:00"/>
    <d v="2023-04-05T00:00:00"/>
    <n v="25"/>
    <s v="Attrition"/>
    <s v="Production Technician I"/>
    <s v="Yvonne Bush"/>
    <s v="teagan.stevens@bilearner.com"/>
    <s v="NEL"/>
    <s v="Active"/>
    <s v="Full-Time"/>
    <x v="2"/>
    <x v="2"/>
    <x v="3"/>
    <s v="Policy upon tend join individual direction yard."/>
    <s v="Production"/>
    <s v="Field Operations"/>
    <d v="1983-09-27T00:00:00"/>
    <n v="42.230555555555554"/>
    <x v="3"/>
    <s v="MA"/>
    <s v="Laborer"/>
    <x v="0"/>
    <n v="19987"/>
    <s v="Black"/>
    <s v="Single"/>
    <x v="0"/>
    <n v="2"/>
    <n v="0"/>
  </r>
  <r>
    <n v="3152"/>
    <s v="Alaina"/>
    <s v="Mayo"/>
    <d v="2022-07-05T00:00:00"/>
    <d v="2022-12-28T00:00:00"/>
    <n v="5"/>
    <s v="Attrition"/>
    <s v="Production Technician I"/>
    <s v="Mr. Tony Collier"/>
    <s v="alaina.mayo@bilearner.com"/>
    <s v="CCDR"/>
    <s v="Active"/>
    <s v="Contract"/>
    <x v="1"/>
    <x v="0"/>
    <x v="3"/>
    <s v="Through would building generation pay investment."/>
    <s v="Production"/>
    <s v="Field Operations"/>
    <d v="1953-12-29T00:00:00"/>
    <n v="71.974999999999994"/>
    <x v="2"/>
    <s v="MA"/>
    <s v="Laborer"/>
    <x v="0"/>
    <n v="27163"/>
    <s v="Black"/>
    <s v="Widowed"/>
    <x v="0"/>
    <n v="5"/>
    <n v="0"/>
  </r>
  <r>
    <n v="3153"/>
    <s v="Jagger"/>
    <s v="Morgan"/>
    <d v="2019-11-29T00:00:00"/>
    <d v="2022-03-11T00:00:00"/>
    <n v="27"/>
    <s v="Attrition"/>
    <s v="Production Technician I"/>
    <s v="Kathleen Johnson"/>
    <s v="jagger.morgan@bilearner.com"/>
    <s v="SVG"/>
    <s v="Active"/>
    <s v="Part-Time"/>
    <x v="2"/>
    <x v="1"/>
    <x v="2"/>
    <s v="Seven trip current difference baby."/>
    <s v="Production"/>
    <s v="Field Operations"/>
    <d v="1994-12-13T00:00:00"/>
    <n v="31.019444444444446"/>
    <x v="4"/>
    <s v="MA"/>
    <s v="Technician"/>
    <x v="0"/>
    <n v="96230"/>
    <s v="Other"/>
    <s v="Single"/>
    <x v="1"/>
    <n v="4"/>
    <n v="0"/>
  </r>
  <r>
    <n v="3155"/>
    <s v="Amy"/>
    <s v="Frederick"/>
    <d v="2020-07-16T00:00:00"/>
    <d v="2022-02-15T00:00:00"/>
    <n v="19"/>
    <s v="Attrition"/>
    <s v="Production Technician I"/>
    <s v="Amanda Carter"/>
    <s v="amy.frederick@bilearner.com"/>
    <s v="MSC"/>
    <s v="Terminated for Cause"/>
    <s v="Contract"/>
    <x v="0"/>
    <x v="0"/>
    <x v="3"/>
    <s v="Interest sit production sit director think."/>
    <s v="Production"/>
    <s v="General - Con"/>
    <d v="1951-03-14T00:00:00"/>
    <n v="74.766666666666666"/>
    <x v="2"/>
    <s v="MA"/>
    <s v="Lineman"/>
    <x v="1"/>
    <n v="56136"/>
    <s v="Black"/>
    <s v="Married"/>
    <x v="1"/>
    <n v="2"/>
    <n v="0"/>
  </r>
  <r>
    <n v="3156"/>
    <s v="Pierce"/>
    <s v="Charles"/>
    <d v="2019-07-18T00:00:00"/>
    <d v="2020-02-19T00:00:00"/>
    <n v="7"/>
    <s v="Attrition"/>
    <s v="Production Technician II"/>
    <s v="Jenny Ray"/>
    <s v="pierce.charles@bilearner.com"/>
    <s v="MSC"/>
    <s v="Voluntarily Terminated"/>
    <s v="Contract"/>
    <x v="0"/>
    <x v="2"/>
    <x v="3"/>
    <s v="Else feel no individual."/>
    <s v="Production"/>
    <s v="General - Con"/>
    <d v="1962-07-16T00:00:00"/>
    <n v="63.427777777777777"/>
    <x v="1"/>
    <s v="MA"/>
    <s v="Lineman"/>
    <x v="0"/>
    <n v="65327"/>
    <s v="Black"/>
    <s v="Married"/>
    <x v="1"/>
    <n v="5"/>
    <n v="0"/>
  </r>
  <r>
    <n v="3157"/>
    <s v="Deegan"/>
    <s v="Pham"/>
    <d v="2019-03-10T00:00:00"/>
    <d v="2021-11-16T00:00:00"/>
    <n v="32"/>
    <s v="Attrition"/>
    <s v="Production Technician II"/>
    <s v="Kimberly Collier"/>
    <s v="deegan.pham@bilearner.com"/>
    <s v="TNS"/>
    <s v="Active"/>
    <s v="Contract"/>
    <x v="2"/>
    <x v="1"/>
    <x v="3"/>
    <s v="Capital series something again ever."/>
    <s v="Production"/>
    <s v="Billable Consultants"/>
    <d v="1984-03-16T00:00:00"/>
    <n v="41.761111111111113"/>
    <x v="3"/>
    <s v="MA"/>
    <s v="Engineer"/>
    <x v="0"/>
    <n v="25266"/>
    <s v="White"/>
    <s v="Divorced"/>
    <x v="0"/>
    <n v="5"/>
    <n v="0"/>
  </r>
  <r>
    <n v="3158"/>
    <s v="Seth"/>
    <s v="Oneill"/>
    <d v="2023-05-30T00:00:00"/>
    <d v="2023-07-21T00:00:00"/>
    <n v="1"/>
    <s v="Attrition"/>
    <s v="Production Technician II"/>
    <s v="Michael Hendricks"/>
    <s v="seth.oneill@bilearner.com"/>
    <s v="PYZ"/>
    <s v="Active"/>
    <s v="Part-Time"/>
    <x v="2"/>
    <x v="1"/>
    <x v="2"/>
    <s v="More next spring around television million media."/>
    <s v="Production"/>
    <s v="General - Sga"/>
    <d v="1976-01-21T00:00:00"/>
    <n v="49.913888888888891"/>
    <x v="3"/>
    <s v="MA"/>
    <s v="Director"/>
    <x v="0"/>
    <n v="35824"/>
    <s v="Hispanic"/>
    <s v="Divorced"/>
    <x v="0"/>
    <n v="2"/>
    <n v="0"/>
  </r>
  <r>
    <n v="3159"/>
    <s v="Mollie"/>
    <s v="Woodward"/>
    <d v="2018-08-23T00:00:00"/>
    <d v="2019-06-19T00:00:00"/>
    <n v="9"/>
    <s v="Attrition"/>
    <s v="Production Technician II"/>
    <s v="Lindsay White"/>
    <s v="mollie.woodward@bilearner.com"/>
    <s v="WBL"/>
    <s v="Active"/>
    <s v="Full-Time"/>
    <x v="0"/>
    <x v="2"/>
    <x v="3"/>
    <s v="Allow decide education consider early such."/>
    <s v="Production"/>
    <s v="Field Operations"/>
    <d v="1978-05-29T00:00:00"/>
    <n v="47.55833333333333"/>
    <x v="3"/>
    <s v="MA"/>
    <s v="Groundman"/>
    <x v="0"/>
    <n v="24940"/>
    <s v="Asian"/>
    <s v="Married"/>
    <x v="1"/>
    <n v="4"/>
    <n v="0"/>
  </r>
  <r>
    <n v="3161"/>
    <s v="Celeste"/>
    <s v="Allison"/>
    <d v="2023-08-01T00:00:00"/>
    <d v="2023-08-02T00:00:00"/>
    <n v="0"/>
    <s v="Attrition"/>
    <s v="Production Technician II"/>
    <s v="Erin Maxwell"/>
    <s v="celeste.allison@bilearner.com"/>
    <s v="PL"/>
    <s v="Voluntarily Terminated"/>
    <s v="Full-Time"/>
    <x v="1"/>
    <x v="1"/>
    <x v="0"/>
    <s v="Material thousand usually."/>
    <s v="Production"/>
    <s v="General - Con"/>
    <d v="1983-04-17T00:00:00"/>
    <n v="42.674999999999997"/>
    <x v="3"/>
    <s v="MA"/>
    <s v="Laborer"/>
    <x v="0"/>
    <n v="9346"/>
    <s v="Black"/>
    <s v="Divorced"/>
    <x v="1"/>
    <n v="1"/>
    <n v="0"/>
  </r>
  <r>
    <n v="3162"/>
    <s v="Camryn"/>
    <s v="Clark"/>
    <d v="2020-02-24T00:00:00"/>
    <d v="2020-12-24T00:00:00"/>
    <n v="9"/>
    <s v="Attrition"/>
    <s v="Production Technician II"/>
    <s v="Kaitlin Thomas MD"/>
    <s v="camryn.clark@bilearner.com"/>
    <s v="BPC"/>
    <s v="Active"/>
    <s v="Part-Time"/>
    <x v="2"/>
    <x v="0"/>
    <x v="1"/>
    <s v="Not later mission use industry family at."/>
    <s v="Production"/>
    <s v="Isp"/>
    <d v="1997-08-27T00:00:00"/>
    <n v="28.31388888888889"/>
    <x v="6"/>
    <s v="MA"/>
    <s v="Manager"/>
    <x v="1"/>
    <n v="57257"/>
    <s v="White"/>
    <s v="Single"/>
    <x v="1"/>
    <n v="5"/>
    <n v="0"/>
  </r>
  <r>
    <n v="3164"/>
    <s v="Danielle"/>
    <s v="Blanchard"/>
    <d v="2022-12-07T00:00:00"/>
    <d v="2023-06-08T00:00:00"/>
    <n v="6"/>
    <s v="Attrition"/>
    <s v="Production Technician I"/>
    <s v="Natalie Hogan"/>
    <s v="danielle.blanchard@bilearner.com"/>
    <s v="BPC"/>
    <s v="Voluntarily Terminated"/>
    <s v="Full-Time"/>
    <x v="1"/>
    <x v="0"/>
    <x v="1"/>
    <s v="Beat hand ready reason development else doctor."/>
    <s v="Production"/>
    <s v="Field Operations"/>
    <d v="1997-03-18T00:00:00"/>
    <n v="28.755555555555556"/>
    <x v="6"/>
    <s v="MA"/>
    <s v="Foreman"/>
    <x v="0"/>
    <n v="89536"/>
    <s v="Other"/>
    <s v="Married"/>
    <x v="1"/>
    <n v="5"/>
    <n v="0"/>
  </r>
  <r>
    <n v="3165"/>
    <s v="Kasey"/>
    <s v="Pineda"/>
    <d v="2019-03-08T00:00:00"/>
    <d v="2021-02-08T00:00:00"/>
    <n v="23"/>
    <s v="Attrition"/>
    <s v="Production Technician I"/>
    <s v="Kenneth Wilkinson"/>
    <s v="kasey.pineda@bilearner.com"/>
    <s v="CCDR"/>
    <s v="Active"/>
    <s v="Part-Time"/>
    <x v="1"/>
    <x v="1"/>
    <x v="2"/>
    <s v="Truth hope she after."/>
    <s v="Production"/>
    <s v="Field Operations"/>
    <d v="1994-12-24T00:00:00"/>
    <n v="30.988888888888887"/>
    <x v="4"/>
    <s v="MA"/>
    <s v="Laborer"/>
    <x v="0"/>
    <n v="38677"/>
    <s v="Black"/>
    <s v="Single"/>
    <x v="1"/>
    <n v="2"/>
    <n v="0"/>
  </r>
  <r>
    <n v="3166"/>
    <s v="Kenzie"/>
    <s v="Friedman"/>
    <d v="2019-08-06T00:00:00"/>
    <d v="2022-07-27T00:00:00"/>
    <n v="35"/>
    <s v="Attrition"/>
    <s v="Production Technician I"/>
    <s v="Michelle Beasley"/>
    <s v="kenzie.friedman@bilearner.com"/>
    <s v="SVG"/>
    <s v="Active"/>
    <s v="Part-Time"/>
    <x v="2"/>
    <x v="1"/>
    <x v="1"/>
    <s v="Whatever up again yeah wear red."/>
    <s v="Production"/>
    <s v="Field Operations"/>
    <d v="1993-11-02T00:00:00"/>
    <n v="32.133333333333333"/>
    <x v="4"/>
    <s v="MA"/>
    <s v="Laborer"/>
    <x v="0"/>
    <n v="28796"/>
    <s v="White"/>
    <s v="Single"/>
    <x v="0"/>
    <n v="2"/>
    <n v="0"/>
  </r>
  <r>
    <n v="3168"/>
    <s v="Deshawn"/>
    <s v="Henry"/>
    <d v="2022-02-08T00:00:00"/>
    <d v="2023-07-18T00:00:00"/>
    <n v="17"/>
    <s v="Attrition"/>
    <s v="Production Technician I"/>
    <s v="Timothy Price"/>
    <s v="deshawn.henry@bilearner.com"/>
    <s v="MSC"/>
    <s v="Leave of Absence"/>
    <s v="Part-Time"/>
    <x v="2"/>
    <x v="1"/>
    <x v="3"/>
    <s v="Hot stage record listen cost against."/>
    <s v="Production"/>
    <s v="Sales &amp; Marketing"/>
    <d v="1990-05-24T00:00:00"/>
    <n v="35.572222222222223"/>
    <x v="4"/>
    <s v="MA"/>
    <s v="Assistant"/>
    <x v="1"/>
    <n v="86333"/>
    <s v="Hispanic"/>
    <s v="Married"/>
    <x v="1"/>
    <n v="2"/>
    <n v="0"/>
  </r>
  <r>
    <n v="3169"/>
    <s v="Cristian"/>
    <s v="Ritter"/>
    <d v="2019-06-08T00:00:00"/>
    <d v="2021-01-29T00:00:00"/>
    <n v="19"/>
    <s v="Attrition"/>
    <s v="Production Technician I"/>
    <s v="Jade Howell"/>
    <s v="cristian.ritter@bilearner.com"/>
    <s v="TNS"/>
    <s v="Active"/>
    <s v="Part-Time"/>
    <x v="0"/>
    <x v="2"/>
    <x v="1"/>
    <s v="Find by campaign. Bit oil show cultural up smile."/>
    <s v="Production"/>
    <s v="Aerial"/>
    <d v="1951-04-03T00:00:00"/>
    <n v="74.713888888888889"/>
    <x v="2"/>
    <s v="MA"/>
    <s v="Lineman"/>
    <x v="0"/>
    <n v="17633"/>
    <s v="Other"/>
    <s v="Single"/>
    <x v="0"/>
    <n v="4"/>
    <n v="0"/>
  </r>
  <r>
    <n v="3170"/>
    <s v="Demarcus"/>
    <s v="Huffman"/>
    <d v="2022-01-28T00:00:00"/>
    <d v="2023-06-23T00:00:00"/>
    <n v="16"/>
    <s v="Attrition"/>
    <s v="Production Technician I"/>
    <s v="David Harrison"/>
    <s v="demarcus.huffman@bilearner.com"/>
    <s v="PYZ"/>
    <s v="Active"/>
    <s v="Full-Time"/>
    <x v="1"/>
    <x v="1"/>
    <x v="2"/>
    <s v="Good talk past."/>
    <s v="Production"/>
    <s v="Field Operations"/>
    <d v="1992-01-23T00:00:00"/>
    <n v="33.908333333333331"/>
    <x v="4"/>
    <s v="MA"/>
    <s v="Technician"/>
    <x v="1"/>
    <n v="16568"/>
    <s v="Asian"/>
    <s v="Married"/>
    <x v="1"/>
    <n v="2"/>
    <n v="0"/>
  </r>
  <r>
    <n v="3171"/>
    <s v="Regina"/>
    <s v="Lopez"/>
    <d v="2020-08-26T00:00:00"/>
    <d v="2022-08-11T00:00:00"/>
    <n v="23"/>
    <s v="Attrition"/>
    <s v="Production Technician I"/>
    <s v="Courtney Neal"/>
    <s v="regina.lopez@bilearner.com"/>
    <s v="WBL"/>
    <s v="Active"/>
    <s v="Part-Time"/>
    <x v="2"/>
    <x v="2"/>
    <x v="0"/>
    <s v="Suddenly myself debate official training three."/>
    <s v="Production"/>
    <s v="Engineers"/>
    <d v="1995-02-25T00:00:00"/>
    <n v="30.819444444444443"/>
    <x v="4"/>
    <s v="MA"/>
    <s v="Engineer"/>
    <x v="0"/>
    <n v="44233"/>
    <s v="White"/>
    <s v="Widowed"/>
    <x v="1"/>
    <n v="5"/>
    <n v="0"/>
  </r>
  <r>
    <n v="3173"/>
    <s v="Tucker"/>
    <s v="Sweeney"/>
    <d v="2022-12-21T00:00:00"/>
    <d v="2023-05-30T00:00:00"/>
    <n v="5"/>
    <s v="Attrition"/>
    <s v="Production Technician I"/>
    <s v="Gloria Vaughn"/>
    <s v="tucker.sweeney@bilearner.com"/>
    <s v="PL"/>
    <s v="Active"/>
    <s v="Contract"/>
    <x v="2"/>
    <x v="2"/>
    <x v="1"/>
    <s v="Place hear beat."/>
    <s v="Production"/>
    <s v="Billable Consultants"/>
    <d v="1957-03-14T00:00:00"/>
    <n v="68.766666666666666"/>
    <x v="1"/>
    <s v="MA"/>
    <s v="Engineer"/>
    <x v="0"/>
    <n v="24597"/>
    <s v="Asian"/>
    <s v="Married"/>
    <x v="1"/>
    <n v="1"/>
    <n v="0"/>
  </r>
  <r>
    <n v="3174"/>
    <s v="Roy"/>
    <s v="Pratt"/>
    <d v="2022-10-12T00:00:00"/>
    <d v="2023-07-03T00:00:00"/>
    <n v="8"/>
    <s v="Attrition"/>
    <s v="Production Technician I"/>
    <s v="Tracy Warner"/>
    <s v="roy.pratt@bilearner.com"/>
    <s v="BPC"/>
    <s v="Active"/>
    <s v="Full-Time"/>
    <x v="1"/>
    <x v="2"/>
    <x v="0"/>
    <s v="Only something seven relate leg however."/>
    <s v="Production"/>
    <s v="Catv"/>
    <d v="1961-06-13T00:00:00"/>
    <n v="64.519444444444446"/>
    <x v="1"/>
    <s v="MA"/>
    <s v="Foreman"/>
    <x v="0"/>
    <n v="59255"/>
    <s v="Hispanic"/>
    <s v="Single"/>
    <x v="1"/>
    <n v="5"/>
    <n v="0"/>
  </r>
  <r>
    <n v="3175"/>
    <s v="Raphael"/>
    <s v="Whitney"/>
    <d v="2023-07-23T00:00:00"/>
    <d v="2023-08-01T00:00:00"/>
    <n v="0"/>
    <s v="Attrition"/>
    <s v="Production Technician I"/>
    <s v="Richard Cox"/>
    <s v="raphael.whitney@bilearner.com"/>
    <s v="CCDR"/>
    <s v="Active"/>
    <s v="Full-Time"/>
    <x v="0"/>
    <x v="1"/>
    <x v="3"/>
    <s v="Foreign friend policy green."/>
    <s v="Production"/>
    <s v="Fielders"/>
    <d v="1947-07-11T00:00:00"/>
    <n v="78.441666666666663"/>
    <x v="2"/>
    <s v="MA"/>
    <s v="Engineer"/>
    <x v="0"/>
    <n v="97410"/>
    <s v="Asian"/>
    <s v="Single"/>
    <x v="1"/>
    <n v="1"/>
    <n v="0"/>
  </r>
  <r>
    <n v="3176"/>
    <s v="Cade"/>
    <s v="Palmer"/>
    <d v="2018-12-13T00:00:00"/>
    <d v="2020-06-23T00:00:00"/>
    <n v="18"/>
    <s v="Attrition"/>
    <s v="Production Technician I"/>
    <s v="Jessica Morgan"/>
    <s v="cade.palmer@bilearner.com"/>
    <s v="SVG"/>
    <s v="Active"/>
    <s v="Full-Time"/>
    <x v="2"/>
    <x v="1"/>
    <x v="1"/>
    <s v="Minute between another local country."/>
    <s v="Production"/>
    <s v="Project Management - Con"/>
    <d v="2000-02-24T00:00:00"/>
    <n v="25.822222222222223"/>
    <x v="6"/>
    <s v="MA"/>
    <s v="Coordinator"/>
    <x v="0"/>
    <n v="42252"/>
    <s v="Other"/>
    <s v="Widowed"/>
    <x v="0"/>
    <n v="1"/>
    <n v="0"/>
  </r>
  <r>
    <n v="3177"/>
    <s v="Abel"/>
    <s v="Potts"/>
    <d v="2019-09-30T00:00:00"/>
    <d v="2021-06-23T00:00:00"/>
    <n v="20"/>
    <s v="Attrition"/>
    <s v="Production Technician I"/>
    <s v="Lori Martin"/>
    <s v="abel.potts@bilearner.com"/>
    <s v="EW"/>
    <s v="Terminated for Cause"/>
    <s v="Full-Time"/>
    <x v="2"/>
    <x v="1"/>
    <x v="1"/>
    <s v="Six agreement take. Newspaper back land health."/>
    <s v="Production"/>
    <s v="Project Management - Con"/>
    <d v="2000-03-13T00:00:00"/>
    <n v="25.769444444444446"/>
    <x v="6"/>
    <s v="MA"/>
    <s v="Coordinator"/>
    <x v="0"/>
    <n v="48294"/>
    <s v="Asian"/>
    <s v="Single"/>
    <x v="1"/>
    <n v="1"/>
    <n v="0"/>
  </r>
  <r>
    <n v="3178"/>
    <s v="Wayne"/>
    <s v="Leon"/>
    <d v="2020-01-24T00:00:00"/>
    <d v="2023-06-09T00:00:00"/>
    <n v="40"/>
    <s v="Attrition"/>
    <s v="Production Technician II"/>
    <s v="Eric Lopez"/>
    <s v="wayne.leon@bilearner.com"/>
    <s v="MSC"/>
    <s v="Voluntarily Terminated"/>
    <s v="Part-Time"/>
    <x v="1"/>
    <x v="2"/>
    <x v="0"/>
    <s v="Follow arrive inside source."/>
    <s v="Production"/>
    <s v="Field Operations"/>
    <d v="1990-04-30T00:00:00"/>
    <n v="35.638888888888886"/>
    <x v="4"/>
    <s v="MA"/>
    <s v="Administrator"/>
    <x v="0"/>
    <n v="45258"/>
    <s v="White"/>
    <s v="Married"/>
    <x v="3"/>
    <n v="1"/>
    <n v="0"/>
  </r>
  <r>
    <n v="3179"/>
    <s v="Amya"/>
    <s v="Armstrong"/>
    <d v="2020-12-23T00:00:00"/>
    <d v="2021-03-17T00:00:00"/>
    <n v="2"/>
    <s v="Attrition"/>
    <s v="Production Technician II"/>
    <s v="Victoria Thomas"/>
    <s v="amya.armstrong@bilearner.com"/>
    <s v="TNS"/>
    <s v="Active"/>
    <s v="Full-Time"/>
    <x v="1"/>
    <x v="1"/>
    <x v="3"/>
    <s v="Assume none mother note poor indeed."/>
    <s v="Production"/>
    <s v="Field Operations"/>
    <d v="1941-12-22T00:00:00"/>
    <n v="83.99444444444444"/>
    <x v="0"/>
    <s v="MA"/>
    <s v="Lineman"/>
    <x v="1"/>
    <n v="96822"/>
    <s v="Black"/>
    <s v="Divorced"/>
    <x v="1"/>
    <n v="2"/>
    <n v="0"/>
  </r>
  <r>
    <n v="3180"/>
    <s v="Johnny"/>
    <s v="Whitehead"/>
    <d v="2019-06-07T00:00:00"/>
    <d v="2020-01-11T00:00:00"/>
    <n v="7"/>
    <s v="Attrition"/>
    <s v="Production Technician II"/>
    <s v="Jennifer Dean"/>
    <s v="johnny.whitehead@bilearner.com"/>
    <s v="PYZ"/>
    <s v="Voluntarily Terminated"/>
    <s v="Full-Time"/>
    <x v="0"/>
    <x v="0"/>
    <x v="2"/>
    <s v="Begin person since way. Thus region happy no."/>
    <s v="Production"/>
    <s v="Field Operations"/>
    <d v="1997-10-27T00:00:00"/>
    <n v="28.147222222222222"/>
    <x v="6"/>
    <s v="MA"/>
    <s v="Technician"/>
    <x v="0"/>
    <n v="14828"/>
    <s v="Hispanic"/>
    <s v="Divorced"/>
    <x v="1"/>
    <n v="4"/>
    <n v="0"/>
  </r>
  <r>
    <n v="3181"/>
    <s v="Antwan"/>
    <s v="Clayton"/>
    <d v="2019-12-25T00:00:00"/>
    <d v="2021-11-14T00:00:00"/>
    <n v="22"/>
    <s v="Attrition"/>
    <s v="Production Technician II"/>
    <s v="Cameron Harris"/>
    <s v="antwan.clayton@bilearner.com"/>
    <s v="WBL"/>
    <s v="Active"/>
    <s v="Contract"/>
    <x v="1"/>
    <x v="0"/>
    <x v="3"/>
    <s v="Safe cost bar use per both tend."/>
    <s v="Production"/>
    <s v="General - Con"/>
    <d v="1959-07-17T00:00:00"/>
    <n v="66.424999999999997"/>
    <x v="1"/>
    <s v="MA"/>
    <s v="Foreman"/>
    <x v="0"/>
    <n v="26328"/>
    <s v="Other"/>
    <s v="Single"/>
    <x v="1"/>
    <n v="4"/>
    <n v="0"/>
  </r>
  <r>
    <n v="3183"/>
    <s v="Uriah"/>
    <s v="Guerrero"/>
    <d v="2022-11-03T00:00:00"/>
    <d v="2023-08-03T00:00:00"/>
    <n v="8"/>
    <s v="Attrition"/>
    <s v="Production Technician II"/>
    <s v="Victor Warren"/>
    <s v="uriah.guerrero@bilearner.com"/>
    <s v="PL"/>
    <s v="Voluntarily Terminated"/>
    <s v="Full-Time"/>
    <x v="2"/>
    <x v="0"/>
    <x v="1"/>
    <s v="Then foot not."/>
    <s v="Production"/>
    <s v="Engineers"/>
    <d v="1953-02-15T00:00:00"/>
    <n v="72.847222222222229"/>
    <x v="2"/>
    <s v="MA"/>
    <s v="Technician"/>
    <x v="1"/>
    <n v="40809"/>
    <s v="Other"/>
    <s v="Single"/>
    <x v="3"/>
    <n v="3"/>
    <n v="0"/>
  </r>
  <r>
    <n v="3185"/>
    <s v="Selena"/>
    <s v="Yoder"/>
    <d v="2020-09-23T00:00:00"/>
    <d v="2023-03-15T00:00:00"/>
    <n v="29"/>
    <s v="Attrition"/>
    <s v="Production Technician I"/>
    <s v="Tina Wright"/>
    <s v="selena.yoder@bilearner.com"/>
    <s v="NEL"/>
    <s v="Voluntarily Terminated"/>
    <s v="Contract"/>
    <x v="1"/>
    <x v="0"/>
    <x v="3"/>
    <s v="Development second material common."/>
    <s v="Production"/>
    <s v="Field Operations"/>
    <d v="1999-11-10T00:00:00"/>
    <n v="26.111111111111111"/>
    <x v="6"/>
    <s v="MA"/>
    <s v="Assistant"/>
    <x v="0"/>
    <n v="91605"/>
    <s v="Other"/>
    <s v="Divorced"/>
    <x v="3"/>
    <n v="2"/>
    <n v="0"/>
  </r>
  <r>
    <n v="3186"/>
    <s v="Kaila"/>
    <s v="Flowers"/>
    <d v="2021-08-29T00:00:00"/>
    <d v="2022-11-08T00:00:00"/>
    <n v="14"/>
    <s v="Attrition"/>
    <s v="Production Technician I"/>
    <s v="Mary Weber"/>
    <s v="kaila.flowers@bilearner.com"/>
    <s v="PL"/>
    <s v="Active"/>
    <s v="Part-Time"/>
    <x v="2"/>
    <x v="1"/>
    <x v="3"/>
    <s v="Believe kitchen whose true."/>
    <s v="Production"/>
    <s v="Aerial"/>
    <d v="1967-05-03T00:00:00"/>
    <n v="58.630555555555553"/>
    <x v="5"/>
    <s v="MA"/>
    <s v="Supervisor"/>
    <x v="0"/>
    <n v="76162"/>
    <s v="Black"/>
    <s v="Divorced"/>
    <x v="1"/>
    <n v="2"/>
    <n v="0"/>
  </r>
  <r>
    <n v="3187"/>
    <s v="Dashawn"/>
    <s v="Ramirez"/>
    <d v="2022-12-13T00:00:00"/>
    <d v="2023-01-11T00:00:00"/>
    <n v="0"/>
    <s v="Attrition"/>
    <s v="Production Technician I"/>
    <s v="Eric Riley Jr."/>
    <s v="dashawn.ramirez@bilearner.com"/>
    <s v="PYZ"/>
    <s v="Active"/>
    <s v="Contract"/>
    <x v="1"/>
    <x v="1"/>
    <x v="1"/>
    <s v="Wide smile scene such society contain."/>
    <s v="Production"/>
    <s v="Wireline Construction"/>
    <d v="1962-04-08T00:00:00"/>
    <n v="63.7"/>
    <x v="1"/>
    <s v="MA"/>
    <s v="Project Manager"/>
    <x v="0"/>
    <n v="13522"/>
    <s v="Black"/>
    <s v="Single"/>
    <x v="3"/>
    <n v="3"/>
    <n v="0"/>
  </r>
  <r>
    <n v="3191"/>
    <s v="Monserrat"/>
    <s v="Miranda"/>
    <d v="2022-07-06T00:00:00"/>
    <d v="2022-08-12T00:00:00"/>
    <n v="1"/>
    <s v="Attrition"/>
    <s v="Production Technician I"/>
    <s v="Krystal Newton"/>
    <s v="monserrat.miranda@bilearner.com"/>
    <s v="BPC"/>
    <s v="Active"/>
    <s v="Part-Time"/>
    <x v="2"/>
    <x v="2"/>
    <x v="2"/>
    <s v="Read PM learn third clearly film news."/>
    <s v="Production"/>
    <s v="Technology / It"/>
    <d v="1945-01-28T00:00:00"/>
    <n v="80.894444444444446"/>
    <x v="0"/>
    <s v="MA"/>
    <s v="Technician"/>
    <x v="1"/>
    <n v="29435"/>
    <s v="Black"/>
    <s v="Married"/>
    <x v="1"/>
    <n v="2"/>
    <n v="0"/>
  </r>
  <r>
    <n v="3192"/>
    <s v="Johnathon"/>
    <s v="Lynch"/>
    <d v="2019-04-21T00:00:00"/>
    <d v="2022-01-12T00:00:00"/>
    <n v="32"/>
    <s v="Attrition"/>
    <s v="Production Technician I"/>
    <s v="Alexandra Goodman"/>
    <s v="johnathon.lynch@bilearner.com"/>
    <s v="CCDR"/>
    <s v="Active"/>
    <s v="Full-Time"/>
    <x v="2"/>
    <x v="2"/>
    <x v="1"/>
    <s v="Ball they group who."/>
    <s v="Production"/>
    <s v="Aerial"/>
    <d v="1997-01-12T00:00:00"/>
    <n v="28.93888888888889"/>
    <x v="6"/>
    <s v="MA"/>
    <s v="Laborer"/>
    <x v="0"/>
    <n v="26250"/>
    <s v="Black"/>
    <s v="Single"/>
    <x v="1"/>
    <n v="3"/>
    <n v="0"/>
  </r>
  <r>
    <n v="3195"/>
    <s v="Kaylen"/>
    <s v="Hogan"/>
    <d v="2020-07-16T00:00:00"/>
    <d v="2020-10-15T00:00:00"/>
    <n v="2"/>
    <s v="Attrition"/>
    <s v="Production Technician I"/>
    <s v="Latasha Garrison"/>
    <s v="kaylen.hogan@bilearner.com"/>
    <s v="NEL"/>
    <s v="Active"/>
    <s v="Full-Time"/>
    <x v="2"/>
    <x v="1"/>
    <x v="1"/>
    <s v="Tonight address serve yard race."/>
    <s v="Production"/>
    <s v="General - Con"/>
    <d v="1981-01-31T00:00:00"/>
    <n v="44.888888888888886"/>
    <x v="3"/>
    <s v="MA"/>
    <s v="Technician"/>
    <x v="0"/>
    <n v="70709"/>
    <s v="White"/>
    <s v="Divorced"/>
    <x v="1"/>
    <n v="2"/>
    <n v="0"/>
  </r>
  <r>
    <n v="3196"/>
    <s v="Karley"/>
    <s v="Michael"/>
    <d v="2018-11-28T00:00:00"/>
    <d v="2021-08-14T00:00:00"/>
    <n v="32"/>
    <s v="Attrition"/>
    <s v="Production Technician I"/>
    <s v="James Hawkins"/>
    <s v="karley.michael@bilearner.com"/>
    <s v="PL"/>
    <s v="Active"/>
    <s v="Full-Time"/>
    <x v="0"/>
    <x v="0"/>
    <x v="0"/>
    <s v="Summer might develop TV magazine down."/>
    <s v="Production"/>
    <s v="Engineers"/>
    <d v="1974-11-12T00:00:00"/>
    <n v="51.105555555555554"/>
    <x v="5"/>
    <s v="MA"/>
    <s v="Project Manager"/>
    <x v="0"/>
    <n v="60139"/>
    <s v="Other"/>
    <s v="Divorced"/>
    <x v="1"/>
    <n v="2"/>
    <n v="0"/>
  </r>
  <r>
    <n v="3202"/>
    <s v="Dallas"/>
    <s v="Leach"/>
    <d v="2020-06-21T00:00:00"/>
    <d v="2023-06-23T00:00:00"/>
    <n v="36"/>
    <s v="Attrition"/>
    <s v="Production Technician I"/>
    <s v="Andrea Walls"/>
    <s v="dallas.leach@bilearner.com"/>
    <s v="WBL"/>
    <s v="Voluntarily Terminated"/>
    <s v="Contract"/>
    <x v="2"/>
    <x v="1"/>
    <x v="0"/>
    <s v="Oil prepare serious affect."/>
    <s v="Production"/>
    <s v="Engineers"/>
    <d v="1999-03-28T00:00:00"/>
    <n v="26.727777777777778"/>
    <x v="6"/>
    <s v="MA"/>
    <s v="Engineer"/>
    <x v="0"/>
    <n v="1810"/>
    <s v="Other"/>
    <s v="Single"/>
    <x v="1"/>
    <n v="4"/>
    <n v="0"/>
  </r>
  <r>
    <n v="3203"/>
    <s v="Marianne"/>
    <s v="Eaton"/>
    <d v="2021-01-19T00:00:00"/>
    <d v="2022-09-11T00:00:00"/>
    <n v="19"/>
    <s v="Attrition"/>
    <s v="Production Technician I"/>
    <s v="John Lutz"/>
    <s v="marianne.eaton@bilearner.com"/>
    <s v="PYZ"/>
    <s v="Voluntarily Terminated"/>
    <s v="Contract"/>
    <x v="1"/>
    <x v="2"/>
    <x v="3"/>
    <s v="Subject network inside."/>
    <s v="Production"/>
    <s v="General - Sga"/>
    <d v="1961-09-10T00:00:00"/>
    <n v="64.277777777777771"/>
    <x v="1"/>
    <s v="MA"/>
    <s v="Administrator"/>
    <x v="0"/>
    <n v="2343"/>
    <s v="White"/>
    <s v="Single"/>
    <x v="1"/>
    <n v="4"/>
    <n v="0"/>
  </r>
  <r>
    <n v="3205"/>
    <s v="Roxana"/>
    <s v="Goyal"/>
    <d v="2020-08-13T00:00:00"/>
    <d v="2021-09-17T00:00:00"/>
    <n v="13"/>
    <s v="Attrition"/>
    <s v="Production Technician I"/>
    <s v="Roy Bradshaw"/>
    <s v="roxana.goyal@bilearner.com"/>
    <s v="TNS"/>
    <s v="Leave of Absence"/>
    <s v="Contract"/>
    <x v="1"/>
    <x v="2"/>
    <x v="3"/>
    <s v="Notice strong involve music fact door move."/>
    <s v="Production"/>
    <s v="Aerial"/>
    <d v="1988-02-02T00:00:00"/>
    <n v="37.883333333333333"/>
    <x v="4"/>
    <s v="MA"/>
    <s v="Lineman"/>
    <x v="0"/>
    <n v="1864"/>
    <s v="Asian"/>
    <s v="Married"/>
    <x v="1"/>
    <n v="4"/>
    <n v="0"/>
  </r>
  <r>
    <n v="3208"/>
    <s v="Abdellah"/>
    <s v="Veera"/>
    <d v="2020-12-25T00:00:00"/>
    <d v="2023-03-08T00:00:00"/>
    <n v="26"/>
    <s v="Attrition"/>
    <s v="Production Technician I"/>
    <s v="Jeffrey Gray"/>
    <s v="abdellah.veera@bilearner.com"/>
    <s v="CCDR"/>
    <s v="Voluntarily Terminated"/>
    <s v="Contract"/>
    <x v="2"/>
    <x v="0"/>
    <x v="1"/>
    <s v="Own road black catch help agreement."/>
    <s v="Production"/>
    <s v="Field Operations"/>
    <d v="1973-09-04T00:00:00"/>
    <n v="52.294444444444444"/>
    <x v="5"/>
    <s v="MA"/>
    <s v="Operator"/>
    <x v="1"/>
    <n v="2171"/>
    <s v="Hispanic"/>
    <s v="Divorced"/>
    <x v="1"/>
    <n v="2"/>
    <n v="0"/>
  </r>
  <r>
    <n v="3212"/>
    <s v="Mohammed"/>
    <s v="Latif"/>
    <d v="2020-12-27T00:00:00"/>
    <d v="2022-05-22T00:00:00"/>
    <n v="16"/>
    <s v="Attrition"/>
    <s v="Production Technician II"/>
    <s v="Matthew Brown"/>
    <s v="mohammed.latif@bilearner.com"/>
    <s v="PYZ"/>
    <s v="Voluntarily Terminated"/>
    <s v="Full-Time"/>
    <x v="1"/>
    <x v="2"/>
    <x v="1"/>
    <s v="Style now then seven."/>
    <s v="Production"/>
    <s v="Field Operations"/>
    <d v="1972-06-30T00:00:00"/>
    <n v="53.472222222222221"/>
    <x v="5"/>
    <s v="MA"/>
    <s v="Foreman"/>
    <x v="1"/>
    <n v="2126"/>
    <s v="Asian"/>
    <s v="Married"/>
    <x v="1"/>
    <n v="5"/>
    <n v="0"/>
  </r>
  <r>
    <n v="3213"/>
    <s v="Hamish"/>
    <s v="Garneau"/>
    <d v="2018-11-17T00:00:00"/>
    <d v="2019-12-27T00:00:00"/>
    <n v="13"/>
    <s v="Attrition"/>
    <s v="Production Technician I"/>
    <s v="Brandy Ferguson"/>
    <s v="hamish.garneau@bilearner.com"/>
    <s v="WBL"/>
    <s v="Active"/>
    <s v="Full-Time"/>
    <x v="2"/>
    <x v="2"/>
    <x v="0"/>
    <s v="Mr everyone identify how pressure way."/>
    <s v="Production"/>
    <s v="Field Operations"/>
    <d v="1952-06-28T00:00:00"/>
    <n v="73.477777777777774"/>
    <x v="2"/>
    <s v="MA"/>
    <s v="Laborer"/>
    <x v="1"/>
    <n v="1550"/>
    <s v="Hispanic"/>
    <s v="Widowed"/>
    <x v="1"/>
    <n v="2"/>
    <n v="0"/>
  </r>
  <r>
    <n v="3217"/>
    <s v="Sarah"/>
    <s v="Akinkuolie"/>
    <d v="2019-01-20T00:00:00"/>
    <d v="2019-10-01T00:00:00"/>
    <n v="8"/>
    <s v="Attrition"/>
    <s v="Production Technician II"/>
    <s v="Karen Munoz"/>
    <s v="sarah.akinkuolie@bilearner.com"/>
    <s v="BPC"/>
    <s v="Voluntarily Terminated"/>
    <s v="Contract"/>
    <x v="0"/>
    <x v="1"/>
    <x v="1"/>
    <s v="Summer begin quickly."/>
    <s v="Production"/>
    <s v="General - Con"/>
    <d v="1968-09-28T00:00:00"/>
    <n v="57.227777777777774"/>
    <x v="5"/>
    <s v="MA"/>
    <s v="Technician"/>
    <x v="0"/>
    <n v="1810"/>
    <s v="White"/>
    <s v="Single"/>
    <x v="1"/>
    <n v="3"/>
    <n v="0"/>
  </r>
  <r>
    <n v="3225"/>
    <s v="Saniya"/>
    <s v="Bradley"/>
    <d v="2021-06-07T00:00:00"/>
    <d v="2023-06-23T00:00:00"/>
    <n v="24"/>
    <s v="Attrition"/>
    <s v="Production Technician I"/>
    <s v="Emily Rodriguez"/>
    <s v="saniya.bradley@bilearner.com"/>
    <s v="EW"/>
    <s v="Active"/>
    <s v="Contract"/>
    <x v="0"/>
    <x v="2"/>
    <x v="2"/>
    <s v="Environmental region affect have it."/>
    <s v="Production"/>
    <s v="General - Con"/>
    <d v="1977-07-29T00:00:00"/>
    <n v="48.391666666666666"/>
    <x v="3"/>
    <s v="MA"/>
    <s v="Foreman"/>
    <x v="0"/>
    <n v="8088"/>
    <s v="White"/>
    <s v="Divorced"/>
    <x v="1"/>
    <n v="3"/>
    <n v="0"/>
  </r>
  <r>
    <n v="3227"/>
    <s v="Rosemary"/>
    <s v="Manning"/>
    <d v="2021-11-20T00:00:00"/>
    <d v="2022-06-06T00:00:00"/>
    <n v="6"/>
    <s v="Attrition"/>
    <s v="Production Technician I"/>
    <s v="Michelle Kramer"/>
    <s v="rosemary.manning@bilearner.com"/>
    <s v="TNS"/>
    <s v="Leave of Absence"/>
    <s v="Contract"/>
    <x v="2"/>
    <x v="0"/>
    <x v="0"/>
    <s v="Hope any environment reflect realize."/>
    <s v="Production"/>
    <s v="Aerial"/>
    <d v="1969-07-08T00:00:00"/>
    <n v="56.45"/>
    <x v="5"/>
    <s v="MA"/>
    <s v="Groundman"/>
    <x v="0"/>
    <n v="1013"/>
    <s v="Black"/>
    <s v="Widowed"/>
    <x v="1"/>
    <n v="2"/>
    <n v="0"/>
  </r>
  <r>
    <n v="3228"/>
    <s v="Adrianna"/>
    <s v="Johnston"/>
    <d v="2019-05-27T00:00:00"/>
    <d v="2022-08-18T00:00:00"/>
    <n v="38"/>
    <s v="Attrition"/>
    <s v="Production Technician I"/>
    <s v="Melissa Bennett"/>
    <s v="adrianna.johnston@bilearner.com"/>
    <s v="PYZ"/>
    <s v="Voluntarily Terminated"/>
    <s v="Full-Time"/>
    <x v="1"/>
    <x v="0"/>
    <x v="0"/>
    <s v="Eat unit push read. Weight decide prove defense."/>
    <s v="Production"/>
    <s v="Field Operations"/>
    <d v="1946-06-03T00:00:00"/>
    <n v="79.547222222222217"/>
    <x v="2"/>
    <s v="MA"/>
    <s v="Technician"/>
    <x v="1"/>
    <n v="8223"/>
    <s v="Hispanic"/>
    <s v="Single"/>
    <x v="1"/>
    <n v="2"/>
    <n v="0"/>
  </r>
  <r>
    <n v="3230"/>
    <s v="Annalise"/>
    <s v="Avila"/>
    <d v="2021-05-13T00:00:00"/>
    <d v="2023-07-13T00:00:00"/>
    <n v="26"/>
    <s v="Attrition"/>
    <s v="Production Technician I"/>
    <s v="Patricia Lee"/>
    <s v="annalise.avila@bilearner.com"/>
    <s v="NEL"/>
    <s v="Leave of Absence"/>
    <s v="Full-Time"/>
    <x v="1"/>
    <x v="1"/>
    <x v="1"/>
    <s v="Condition whole however senior water."/>
    <s v="Production"/>
    <s v="Field Operations"/>
    <d v="1991-04-20T00:00:00"/>
    <n v="34.666666666666664"/>
    <x v="4"/>
    <s v="MA"/>
    <s v="Laborer"/>
    <x v="0"/>
    <n v="55412"/>
    <s v="White"/>
    <s v="Single"/>
    <x v="1"/>
    <n v="1"/>
    <n v="0"/>
  </r>
  <r>
    <n v="3232"/>
    <s v="Makenzie"/>
    <s v="Mercer"/>
    <d v="2021-10-06T00:00:00"/>
    <d v="2022-05-19T00:00:00"/>
    <n v="7"/>
    <s v="Attrition"/>
    <s v="Production Technician I"/>
    <s v="Carlos Miller"/>
    <s v="makenzie.mercer@bilearner.com"/>
    <s v="BPC"/>
    <s v="Leave of Absence"/>
    <s v="Part-Time"/>
    <x v="0"/>
    <x v="0"/>
    <x v="1"/>
    <s v="Write arrive produce since."/>
    <s v="Production"/>
    <s v="General - Con"/>
    <d v="1974-11-18T00:00:00"/>
    <n v="51.088888888888889"/>
    <x v="5"/>
    <s v="MA"/>
    <s v="Laborer"/>
    <x v="1"/>
    <n v="26785"/>
    <s v="Other"/>
    <s v="Divorced"/>
    <x v="1"/>
    <n v="1"/>
    <n v="0"/>
  </r>
  <r>
    <n v="3233"/>
    <s v="Julia"/>
    <s v="Vargas"/>
    <d v="2020-08-22T00:00:00"/>
    <d v="2020-08-26T00:00:00"/>
    <n v="0"/>
    <s v="Attrition"/>
    <s v="Production Technician I"/>
    <s v="Jim Mccormick"/>
    <s v="julia.vargas@bilearner.com"/>
    <s v="CCDR"/>
    <s v="Leave of Absence"/>
    <s v="Contract"/>
    <x v="1"/>
    <x v="2"/>
    <x v="3"/>
    <s v="Fact order police ability another pretty add."/>
    <s v="Production"/>
    <s v="Engineers"/>
    <d v="1969-02-08T00:00:00"/>
    <n v="56.866666666666667"/>
    <x v="5"/>
    <s v="MA"/>
    <s v="Engineer"/>
    <x v="1"/>
    <n v="14249"/>
    <s v="Asian"/>
    <s v="Widowed"/>
    <x v="1"/>
    <n v="2"/>
    <n v="0"/>
  </r>
  <r>
    <n v="3235"/>
    <s v="Emmett"/>
    <s v="York"/>
    <d v="2021-12-23T00:00:00"/>
    <d v="2022-10-17T00:00:00"/>
    <n v="9"/>
    <s v="Attrition"/>
    <s v="Production Technician I"/>
    <s v="Jeffrey Webb"/>
    <s v="emmett.york@bilearner.com"/>
    <s v="EW"/>
    <s v="Active"/>
    <s v="Contract"/>
    <x v="1"/>
    <x v="0"/>
    <x v="1"/>
    <s v="Without option agent show term."/>
    <s v="Production"/>
    <s v="Engineers"/>
    <d v="1963-08-01T00:00:00"/>
    <n v="62.386111111111113"/>
    <x v="1"/>
    <s v="MA"/>
    <s v="Engineer"/>
    <x v="1"/>
    <n v="62173"/>
    <s v="Hispanic"/>
    <s v="Married"/>
    <x v="1"/>
    <n v="2"/>
    <n v="0"/>
  </r>
  <r>
    <n v="3236"/>
    <s v="Landin"/>
    <s v="Walton"/>
    <d v="2022-01-24T00:00:00"/>
    <d v="2022-03-27T00:00:00"/>
    <n v="2"/>
    <s v="Attrition"/>
    <s v="Production Technician II"/>
    <s v="James Williamson"/>
    <s v="landin.walton@bilearner.com"/>
    <s v="NEL"/>
    <s v="Active"/>
    <s v="Contract"/>
    <x v="1"/>
    <x v="1"/>
    <x v="0"/>
    <s v="Stuff painting partner my."/>
    <s v="Production"/>
    <s v="People Services"/>
    <d v="1979-06-04T00:00:00"/>
    <n v="46.544444444444444"/>
    <x v="3"/>
    <s v="MA"/>
    <s v="Cpo"/>
    <x v="0"/>
    <n v="8702"/>
    <s v="Asian"/>
    <s v="Married"/>
    <x v="1"/>
    <n v="5"/>
    <n v="0"/>
  </r>
  <r>
    <n v="3238"/>
    <s v="Abby"/>
    <s v="Estes"/>
    <d v="2018-12-04T00:00:00"/>
    <d v="2022-07-01T00:00:00"/>
    <n v="42"/>
    <s v="Attrition"/>
    <s v="Production Technician II"/>
    <s v="Anne Gomez"/>
    <s v="abby.estes@bilearner.com"/>
    <s v="PYZ"/>
    <s v="Voluntarily Terminated"/>
    <s v="Contract"/>
    <x v="2"/>
    <x v="2"/>
    <x v="3"/>
    <s v="Organization above size discuss office."/>
    <s v="Production"/>
    <s v="Wireline Construction"/>
    <d v="2000-09-04T00:00:00"/>
    <n v="25.294444444444444"/>
    <x v="6"/>
    <s v="MA"/>
    <s v="Vp"/>
    <x v="1"/>
    <n v="39455"/>
    <s v="Other"/>
    <s v="Divorced"/>
    <x v="1"/>
    <n v="4"/>
    <n v="0"/>
  </r>
  <r>
    <n v="3240"/>
    <s v="Kyan"/>
    <s v="Fritz"/>
    <d v="2018-08-12T00:00:00"/>
    <d v="2019-07-05T00:00:00"/>
    <n v="10"/>
    <s v="Attrition"/>
    <s v="Production Technician II"/>
    <s v="Taylor Kim"/>
    <s v="kyan.fritz@bilearner.com"/>
    <s v="TNS"/>
    <s v="Voluntarily Terminated"/>
    <s v="Full-Time"/>
    <x v="1"/>
    <x v="0"/>
    <x v="3"/>
    <s v="Kid decision small fire year eat."/>
    <s v="Production"/>
    <s v="Shop (Fleet)"/>
    <d v="1980-03-05T00:00:00"/>
    <n v="45.791666666666664"/>
    <x v="3"/>
    <s v="MA"/>
    <s v="Shop"/>
    <x v="0"/>
    <n v="60148"/>
    <s v="Asian"/>
    <s v="Married"/>
    <x v="1"/>
    <n v="2"/>
    <n v="0"/>
  </r>
  <r>
    <n v="3242"/>
    <s v="Alma"/>
    <s v="Fischer"/>
    <d v="2021-11-23T00:00:00"/>
    <d v="2022-04-21T00:00:00"/>
    <n v="4"/>
    <s v="Attrition"/>
    <s v="Production Technician I"/>
    <s v="Krista Hernandez"/>
    <s v="alma.fischer@bilearner.com"/>
    <s v="NEL"/>
    <s v="Voluntarily Terminated"/>
    <s v="Contract"/>
    <x v="1"/>
    <x v="1"/>
    <x v="1"/>
    <s v="If data from box movement bad service."/>
    <s v="Production"/>
    <s v="Aerial"/>
    <d v="1955-04-13T00:00:00"/>
    <n v="70.686111111111117"/>
    <x v="2"/>
    <s v="MA"/>
    <s v="Lineman"/>
    <x v="1"/>
    <n v="46927"/>
    <s v="Hispanic"/>
    <s v="Single"/>
    <x v="1"/>
    <n v="3"/>
    <n v="0"/>
  </r>
  <r>
    <n v="3245"/>
    <s v="Leonel"/>
    <s v="Tanner"/>
    <d v="2019-06-07T00:00:00"/>
    <d v="2021-12-30T00:00:00"/>
    <n v="30"/>
    <s v="Attrition"/>
    <s v="Production Technician I"/>
    <s v="Mrs. Vickie Barber"/>
    <s v="leonel.tanner@bilearner.com"/>
    <s v="CCDR"/>
    <s v="Terminated for Cause"/>
    <s v="Full-Time"/>
    <x v="2"/>
    <x v="1"/>
    <x v="3"/>
    <s v="Fly draw gun true deal sure."/>
    <s v="Production"/>
    <s v="Field Operations"/>
    <d v="1948-04-10T00:00:00"/>
    <n v="77.694444444444443"/>
    <x v="2"/>
    <s v="MA"/>
    <s v="Laborer"/>
    <x v="0"/>
    <n v="62905"/>
    <s v="Black"/>
    <s v="Married"/>
    <x v="1"/>
    <n v="1"/>
    <n v="0"/>
  </r>
  <r>
    <n v="3246"/>
    <s v="Natalia"/>
    <s v="Burns"/>
    <d v="2019-06-12T00:00:00"/>
    <d v="2021-05-25T00:00:00"/>
    <n v="23"/>
    <s v="Attrition"/>
    <s v="Production Technician I"/>
    <s v="Barry Hernandez"/>
    <s v="natalia.burns@bilearner.com"/>
    <s v="SVG"/>
    <s v="Terminated for Cause"/>
    <s v="Part-Time"/>
    <x v="1"/>
    <x v="2"/>
    <x v="2"/>
    <s v="With picture sport this after."/>
    <s v="Production"/>
    <s v="Safety"/>
    <d v="1988-04-15T00:00:00"/>
    <n v="37.680555555555557"/>
    <x v="4"/>
    <s v="MA"/>
    <s v="Safety"/>
    <x v="0"/>
    <n v="16673"/>
    <s v="White"/>
    <s v="Married"/>
    <x v="1"/>
    <n v="4"/>
    <n v="0"/>
  </r>
  <r>
    <n v="3247"/>
    <s v="Hailee"/>
    <s v="Raymond"/>
    <d v="2023-04-20T00:00:00"/>
    <d v="2023-08-06T00:00:00"/>
    <n v="3"/>
    <s v="Attrition"/>
    <s v="Production Technician I"/>
    <s v="Glenn Kelly"/>
    <s v="hailee.raymond@bilearner.com"/>
    <s v="EW"/>
    <s v="Active"/>
    <s v="Full-Time"/>
    <x v="1"/>
    <x v="2"/>
    <x v="1"/>
    <s v="Much already above care than."/>
    <s v="Production"/>
    <s v="General - Con"/>
    <d v="1943-07-18T00:00:00"/>
    <n v="82.422222222222217"/>
    <x v="0"/>
    <s v="MA"/>
    <s v="Operator"/>
    <x v="0"/>
    <n v="85847"/>
    <s v="Black"/>
    <s v="Single"/>
    <x v="1"/>
    <n v="3"/>
    <n v="0"/>
  </r>
  <r>
    <n v="3248"/>
    <s v="Micah"/>
    <s v="Douglas"/>
    <d v="2018-08-07T00:00:00"/>
    <d v="2023-07-19T00:00:00"/>
    <n v="59"/>
    <s v="Attrition"/>
    <s v="Production Technician I"/>
    <s v="Amy Reeves"/>
    <s v="micah.douglas@bilearner.com"/>
    <s v="MSC"/>
    <s v="Active"/>
    <s v="Contract"/>
    <x v="0"/>
    <x v="2"/>
    <x v="1"/>
    <s v="Approach together husband better."/>
    <s v="Production"/>
    <s v="General - Con"/>
    <d v="1967-03-18T00:00:00"/>
    <n v="58.755555555555553"/>
    <x v="5"/>
    <s v="MA"/>
    <s v="Clerical"/>
    <x v="0"/>
    <n v="27168"/>
    <s v="Hispanic"/>
    <s v="Single"/>
    <x v="1"/>
    <n v="5"/>
    <n v="0"/>
  </r>
  <r>
    <n v="3251"/>
    <s v="Elliana"/>
    <s v="Thomas"/>
    <d v="2019-02-15T00:00:00"/>
    <d v="2019-04-25T00:00:00"/>
    <n v="2"/>
    <s v="Attrition"/>
    <s v="Production Technician I"/>
    <s v="Natalie Cox"/>
    <s v="elliana.thomas@bilearner.com"/>
    <s v="WBL"/>
    <s v="Voluntarily Terminated"/>
    <s v="Contract"/>
    <x v="2"/>
    <x v="2"/>
    <x v="1"/>
    <s v="Any record environment."/>
    <s v="Production"/>
    <s v="Field Operations"/>
    <d v="1956-04-12T00:00:00"/>
    <n v="69.688888888888883"/>
    <x v="1"/>
    <s v="MA"/>
    <s v="Laborer"/>
    <x v="1"/>
    <n v="36234"/>
    <s v="White"/>
    <s v="Divorced"/>
    <x v="1"/>
    <n v="5"/>
    <n v="0"/>
  </r>
  <r>
    <n v="3253"/>
    <s v="Tessa"/>
    <s v="Estes"/>
    <d v="2019-09-01T00:00:00"/>
    <d v="2021-06-01T00:00:00"/>
    <n v="21"/>
    <s v="Attrition"/>
    <s v="Production Technician I"/>
    <s v="Terrance Pitts"/>
    <s v="tessa.estes@bilearner.com"/>
    <s v="PL"/>
    <s v="Leave of Absence"/>
    <s v="Part-Time"/>
    <x v="2"/>
    <x v="2"/>
    <x v="0"/>
    <s v="Star candidate seven television teacher all many."/>
    <s v="Production"/>
    <s v="Field Operations"/>
    <d v="1993-05-15T00:00:00"/>
    <n v="32.597222222222221"/>
    <x v="4"/>
    <s v="MA"/>
    <s v="Technician"/>
    <x v="0"/>
    <n v="46895"/>
    <s v="White"/>
    <s v="Single"/>
    <x v="1"/>
    <n v="2"/>
    <n v="0"/>
  </r>
  <r>
    <n v="3254"/>
    <s v="Charlie"/>
    <s v="Carson"/>
    <d v="2021-02-23T00:00:00"/>
    <d v="2022-07-13T00:00:00"/>
    <n v="16"/>
    <s v="Attrition"/>
    <s v="Production Technician I"/>
    <s v="Samantha Gilbert"/>
    <s v="charlie.carson@bilearner.com"/>
    <s v="BPC"/>
    <s v="Leave of Absence"/>
    <s v="Full-Time"/>
    <x v="0"/>
    <x v="0"/>
    <x v="3"/>
    <s v="Save interest factor training."/>
    <s v="Production"/>
    <s v="General - Sga"/>
    <d v="1989-08-20T00:00:00"/>
    <n v="36.333333333333336"/>
    <x v="4"/>
    <s v="MA"/>
    <s v="Administration"/>
    <x v="1"/>
    <n v="25093"/>
    <s v="Other"/>
    <s v="Widowed"/>
    <x v="1"/>
    <n v="3"/>
    <n v="0"/>
  </r>
  <r>
    <n v="3259"/>
    <s v="Dania"/>
    <s v="Hale"/>
    <d v="2022-05-09T00:00:00"/>
    <d v="2022-06-10T00:00:00"/>
    <n v="1"/>
    <s v="Attrition"/>
    <s v="Production Technician II"/>
    <s v="Matthew York"/>
    <s v="dania.hale@bilearner.com"/>
    <s v="CCDR"/>
    <s v="Voluntarily Terminated"/>
    <s v="Full-Time"/>
    <x v="0"/>
    <x v="1"/>
    <x v="1"/>
    <s v="Trouble hot lead article guess travel."/>
    <s v="Production"/>
    <s v="Field Operations"/>
    <d v="1946-11-25T00:00:00"/>
    <n v="79.069444444444443"/>
    <x v="2"/>
    <s v="MA"/>
    <s v="Tower Hand"/>
    <x v="1"/>
    <n v="71536"/>
    <s v="Hispanic"/>
    <s v="Single"/>
    <x v="1"/>
    <n v="2"/>
    <n v="0"/>
  </r>
  <r>
    <n v="3261"/>
    <s v="Kaylen"/>
    <s v="Fisher"/>
    <d v="2021-01-17T00:00:00"/>
    <d v="2023-06-25T00:00:00"/>
    <n v="29"/>
    <s v="Attrition"/>
    <s v="Production Technician II"/>
    <s v="Philip Jackson"/>
    <s v="kaylen.fisher@bilearner.com"/>
    <s v="EW"/>
    <s v="Leave of Absence"/>
    <s v="Part-Time"/>
    <x v="0"/>
    <x v="0"/>
    <x v="0"/>
    <s v="Cause data speech tough garden body good."/>
    <s v="Production"/>
    <s v="Field Operations"/>
    <d v="1948-03-01T00:00:00"/>
    <n v="77.802777777777777"/>
    <x v="2"/>
    <s v="MA"/>
    <s v="Administrative"/>
    <x v="1"/>
    <n v="18868"/>
    <s v="Hispanic"/>
    <s v="Widowed"/>
    <x v="1"/>
    <n v="4"/>
    <n v="0"/>
  </r>
  <r>
    <n v="3263"/>
    <s v="Cruz"/>
    <s v="Davila"/>
    <d v="2022-04-20T00:00:00"/>
    <d v="2023-04-30T00:00:00"/>
    <n v="12"/>
    <s v="Attrition"/>
    <s v="Production Technician I"/>
    <s v="Renee Jones DVM"/>
    <s v="cruz.davila@bilearner.com"/>
    <s v="NEL"/>
    <s v="Voluntarily Terminated"/>
    <s v="Full-Time"/>
    <x v="2"/>
    <x v="2"/>
    <x v="0"/>
    <s v="Measure question others smile oil."/>
    <s v="Production"/>
    <s v="Engineers"/>
    <d v="1990-04-14T00:00:00"/>
    <n v="35.68333333333333"/>
    <x v="4"/>
    <s v="MA"/>
    <s v="Drafter"/>
    <x v="1"/>
    <n v="41746"/>
    <s v="Asian"/>
    <s v="Single"/>
    <x v="3"/>
    <n v="2"/>
    <n v="0"/>
  </r>
  <r>
    <n v="3264"/>
    <s v="Alani"/>
    <s v="Phillips"/>
    <d v="2021-12-31T00:00:00"/>
    <d v="2023-05-10T00:00:00"/>
    <n v="16"/>
    <s v="Attrition"/>
    <s v="Production Technician I"/>
    <s v="Jim Melton"/>
    <s v="alani.phillips@bilearner.com"/>
    <s v="PL"/>
    <s v="Terminated for Cause"/>
    <s v="Part-Time"/>
    <x v="1"/>
    <x v="2"/>
    <x v="0"/>
    <s v="Attorney control write American."/>
    <s v="Production"/>
    <s v="General - Eng"/>
    <d v="1950-06-09T00:00:00"/>
    <n v="75.530555555555551"/>
    <x v="2"/>
    <s v="MA"/>
    <s v="Engineer"/>
    <x v="1"/>
    <n v="16282"/>
    <s v="Asian"/>
    <s v="Married"/>
    <x v="1"/>
    <n v="5"/>
    <n v="0"/>
  </r>
  <r>
    <n v="3267"/>
    <s v="Perla"/>
    <s v="Terry"/>
    <d v="2019-12-12T00:00:00"/>
    <d v="2020-01-17T00:00:00"/>
    <n v="1"/>
    <s v="Attrition"/>
    <s v="Production Technician I"/>
    <s v="Lindsey Aguilar"/>
    <s v="perla.terry@bilearner.com"/>
    <s v="SVG"/>
    <s v="Active"/>
    <s v="Contract"/>
    <x v="1"/>
    <x v="2"/>
    <x v="3"/>
    <s v="Smile wife newspaper attorney dog discuss write."/>
    <s v="Production"/>
    <s v="Splicing"/>
    <d v="1963-11-07T00:00:00"/>
    <n v="62.119444444444447"/>
    <x v="1"/>
    <s v="MA"/>
    <s v="Laborer"/>
    <x v="0"/>
    <n v="52402"/>
    <s v="Other"/>
    <s v="Single"/>
    <x v="1"/>
    <n v="5"/>
    <n v="0"/>
  </r>
  <r>
    <n v="3271"/>
    <s v="Taryn"/>
    <s v="Snow"/>
    <d v="2019-07-02T00:00:00"/>
    <d v="2022-11-26T00:00:00"/>
    <n v="40"/>
    <s v="Attrition"/>
    <s v="Production Technician I"/>
    <s v="Kenneth Bender"/>
    <s v="taryn.snow@bilearner.com"/>
    <s v="PYZ"/>
    <s v="Voluntarily Terminated"/>
    <s v="Contract"/>
    <x v="0"/>
    <x v="2"/>
    <x v="0"/>
    <s v="Talk it thousand score least try sound."/>
    <s v="Production"/>
    <s v="Engineers"/>
    <d v="1970-04-29T00:00:00"/>
    <n v="55.641666666666666"/>
    <x v="5"/>
    <s v="MA"/>
    <s v="Engineer"/>
    <x v="1"/>
    <n v="72709"/>
    <s v="Asian"/>
    <s v="Divorced"/>
    <x v="1"/>
    <n v="3"/>
    <n v="0"/>
  </r>
  <r>
    <n v="3274"/>
    <s v="Arely"/>
    <s v="May"/>
    <d v="2020-01-21T00:00:00"/>
    <d v="2020-07-29T00:00:00"/>
    <n v="6"/>
    <s v="Attrition"/>
    <s v="Production Technician I"/>
    <s v="Anthony Bass"/>
    <s v="arely.may@bilearner.com"/>
    <s v="PL"/>
    <s v="Leave of Absence"/>
    <s v="Part-Time"/>
    <x v="0"/>
    <x v="1"/>
    <x v="2"/>
    <s v="History force myself."/>
    <s v="Production"/>
    <s v="Aerial"/>
    <d v="1965-06-28T00:00:00"/>
    <n v="60.477777777777774"/>
    <x v="1"/>
    <s v="MA"/>
    <s v="Foreman"/>
    <x v="0"/>
    <n v="30214"/>
    <s v="Other"/>
    <s v="Divorced"/>
    <x v="3"/>
    <n v="3"/>
    <n v="0"/>
  </r>
  <r>
    <n v="3277"/>
    <s v="Wade"/>
    <s v="Beltran"/>
    <d v="2023-06-16T00:00:00"/>
    <d v="2023-06-24T00:00:00"/>
    <n v="0"/>
    <s v="Attrition"/>
    <s v="Production Technician II"/>
    <s v="Darlene Garcia"/>
    <s v="wade.beltran@bilearner.com"/>
    <s v="NEL"/>
    <s v="Active"/>
    <s v="Part-Time"/>
    <x v="0"/>
    <x v="0"/>
    <x v="2"/>
    <s v="Personal fear indeed rest also."/>
    <s v="Production"/>
    <s v="Aerial"/>
    <d v="1980-05-21T00:00:00"/>
    <n v="45.580555555555556"/>
    <x v="3"/>
    <s v="MA"/>
    <s v="Foreman"/>
    <x v="0"/>
    <n v="86836"/>
    <s v="Hispanic"/>
    <s v="Married"/>
    <x v="1"/>
    <n v="5"/>
    <n v="0"/>
  </r>
  <r>
    <n v="3278"/>
    <s v="Mina"/>
    <s v="Bryant"/>
    <d v="2020-09-08T00:00:00"/>
    <d v="2021-10-17T00:00:00"/>
    <n v="13"/>
    <s v="Attrition"/>
    <s v="Production Technician II"/>
    <s v="Angela Griffin MD"/>
    <s v="mina.bryant@bilearner.com"/>
    <s v="PL"/>
    <s v="Active"/>
    <s v="Contract"/>
    <x v="2"/>
    <x v="2"/>
    <x v="2"/>
    <s v="Take nice into true side job."/>
    <s v="Production"/>
    <s v="Field Operations"/>
    <d v="1944-11-15T00:00:00"/>
    <n v="81.097222222222229"/>
    <x v="0"/>
    <s v="MA"/>
    <s v="Laborer"/>
    <x v="0"/>
    <n v="4862"/>
    <s v="Black"/>
    <s v="Married"/>
    <x v="1"/>
    <n v="4"/>
    <n v="0"/>
  </r>
  <r>
    <n v="3279"/>
    <s v="Jonas"/>
    <s v="Everett"/>
    <d v="2019-01-23T00:00:00"/>
    <d v="2020-11-24T00:00:00"/>
    <n v="22"/>
    <s v="Attrition"/>
    <s v="Production Technician II"/>
    <s v="Katrina Davis"/>
    <s v="jonas.everett@bilearner.com"/>
    <s v="BPC"/>
    <s v="Active"/>
    <s v="Full-Time"/>
    <x v="2"/>
    <x v="1"/>
    <x v="0"/>
    <s v="Market public task none past spend."/>
    <s v="Production"/>
    <s v="Engineers"/>
    <d v="1994-01-31T00:00:00"/>
    <n v="31.888888888888889"/>
    <x v="4"/>
    <s v="MA"/>
    <s v="Project Manager"/>
    <x v="1"/>
    <n v="53530"/>
    <s v="Black"/>
    <s v="Married"/>
    <x v="1"/>
    <n v="5"/>
    <n v="0"/>
  </r>
  <r>
    <n v="3280"/>
    <s v="Makaila"/>
    <s v="Pham"/>
    <d v="2023-05-29T00:00:00"/>
    <d v="2023-07-23T00:00:00"/>
    <n v="1"/>
    <s v="Attrition"/>
    <s v="Production Technician II"/>
    <s v="Tamara Bailey"/>
    <s v="makaila.pham@bilearner.com"/>
    <s v="CCDR"/>
    <s v="Voluntarily Terminated"/>
    <s v="Part-Time"/>
    <x v="2"/>
    <x v="0"/>
    <x v="0"/>
    <s v="Fast light home sign build not."/>
    <s v="Production"/>
    <s v="Project Management - Con"/>
    <d v="1983-07-09T00:00:00"/>
    <n v="42.447222222222223"/>
    <x v="3"/>
    <s v="MA"/>
    <s v="Manager"/>
    <x v="1"/>
    <n v="59596"/>
    <s v="Other"/>
    <s v="Divorced"/>
    <x v="1"/>
    <n v="5"/>
    <n v="0"/>
  </r>
  <r>
    <n v="3284"/>
    <s v="Kennedi"/>
    <s v="Howell"/>
    <d v="2022-08-21T00:00:00"/>
    <d v="2023-03-29T00:00:00"/>
    <n v="7"/>
    <s v="Attrition"/>
    <s v="Production Technician I"/>
    <s v="Jonathan Franco"/>
    <s v="kennedi.howell@bilearner.com"/>
    <s v="EW"/>
    <s v="Voluntarily Terminated"/>
    <s v="Contract"/>
    <x v="2"/>
    <x v="2"/>
    <x v="1"/>
    <s v="Order protect raise exist by behind dream memory."/>
    <s v="Production"/>
    <s v="Fielders"/>
    <d v="1948-10-17T00:00:00"/>
    <n v="77.174999999999997"/>
    <x v="2"/>
    <s v="MA"/>
    <s v="Technician"/>
    <x v="1"/>
    <n v="22735"/>
    <s v="Other"/>
    <s v="Divorced"/>
    <x v="1"/>
    <n v="2"/>
    <n v="0"/>
  </r>
  <r>
    <n v="3285"/>
    <s v="Rashad"/>
    <s v="Sutton"/>
    <d v="2021-07-16T00:00:00"/>
    <d v="2023-06-12T00:00:00"/>
    <n v="22"/>
    <s v="Attrition"/>
    <s v="Production Technician I"/>
    <s v="Mark Mills"/>
    <s v="rashad.sutton@bilearner.com"/>
    <s v="MSC"/>
    <s v="Terminated for Cause"/>
    <s v="Contract"/>
    <x v="0"/>
    <x v="2"/>
    <x v="2"/>
    <s v="Know blue difficult let black choice require."/>
    <s v="Production"/>
    <s v="Wireline Construction"/>
    <d v="1954-01-15T00:00:00"/>
    <n v="71.930555555555557"/>
    <x v="2"/>
    <s v="MA"/>
    <s v="Laborer"/>
    <x v="1"/>
    <n v="81424"/>
    <s v="Other"/>
    <s v="Single"/>
    <x v="3"/>
    <n v="4"/>
    <n v="0"/>
  </r>
  <r>
    <n v="3292"/>
    <s v="Nadia"/>
    <s v="Romero"/>
    <d v="2019-01-12T00:00:00"/>
    <d v="2020-01-09T00:00:00"/>
    <n v="11"/>
    <s v="Attrition"/>
    <s v="Production Technician I"/>
    <s v="Connor Wallace"/>
    <s v="nadia.romero@bilearner.com"/>
    <s v="PYZ"/>
    <s v="Voluntarily Terminated"/>
    <s v="Part-Time"/>
    <x v="1"/>
    <x v="2"/>
    <x v="2"/>
    <s v="Four read some later whether lose system."/>
    <s v="Production"/>
    <s v="Field Operations"/>
    <d v="1946-05-13T00:00:00"/>
    <n v="79.602777777777774"/>
    <x v="2"/>
    <s v="MA"/>
    <s v="Engineer"/>
    <x v="1"/>
    <n v="2769"/>
    <s v="Asian"/>
    <s v="Single"/>
    <x v="1"/>
    <n v="4"/>
    <n v="0"/>
  </r>
  <r>
    <n v="3293"/>
    <s v="Lillianna"/>
    <s v="Hill"/>
    <d v="2021-04-09T00:00:00"/>
    <d v="2022-11-29T00:00:00"/>
    <n v="19"/>
    <s v="Attrition"/>
    <s v="Production Technician I"/>
    <s v="Cindy Ruiz"/>
    <s v="lillianna.hill@bilearner.com"/>
    <s v="WBL"/>
    <s v="Voluntarily Terminated"/>
    <s v="Contract"/>
    <x v="1"/>
    <x v="1"/>
    <x v="2"/>
    <s v="Toward make herself high red writer week."/>
    <s v="Production"/>
    <s v="General - Con"/>
    <d v="1967-09-01T00:00:00"/>
    <n v="58.302777777777777"/>
    <x v="5"/>
    <s v="MA"/>
    <s v="Technician"/>
    <x v="0"/>
    <n v="90732"/>
    <s v="Black"/>
    <s v="Married"/>
    <x v="1"/>
    <n v="3"/>
    <n v="0"/>
  </r>
  <r>
    <n v="3294"/>
    <s v="Brent"/>
    <s v="Henry"/>
    <d v="2022-06-04T00:00:00"/>
    <d v="2022-12-24T00:00:00"/>
    <n v="6"/>
    <s v="Attrition"/>
    <s v="Production Technician I"/>
    <s v="Regina Dickerson"/>
    <s v="brent.henry@bilearner.com"/>
    <s v="NEL"/>
    <s v="Leave of Absence"/>
    <s v="Full-Time"/>
    <x v="2"/>
    <x v="0"/>
    <x v="2"/>
    <s v="New begin remember understand."/>
    <s v="Production"/>
    <s v="Aerial"/>
    <d v="1965-06-06T00:00:00"/>
    <n v="60.538888888888891"/>
    <x v="1"/>
    <s v="MA"/>
    <s v="Lineman"/>
    <x v="0"/>
    <n v="12076"/>
    <s v="Other"/>
    <s v="Divorced"/>
    <x v="1"/>
    <n v="3"/>
    <n v="0"/>
  </r>
  <r>
    <n v="3296"/>
    <s v="Isis"/>
    <s v="Brooks"/>
    <d v="2019-01-07T00:00:00"/>
    <d v="2019-10-08T00:00:00"/>
    <n v="9"/>
    <s v="Attrition"/>
    <s v="Production Technician I"/>
    <s v="Michael Palmer"/>
    <s v="isis.brooks@bilearner.com"/>
    <s v="BPC"/>
    <s v="Leave of Absence"/>
    <s v="Part-Time"/>
    <x v="1"/>
    <x v="1"/>
    <x v="3"/>
    <s v="Maybe despite performance rather evidence."/>
    <s v="Production"/>
    <s v="Field Operations"/>
    <d v="1947-10-07T00:00:00"/>
    <n v="78.202777777777783"/>
    <x v="2"/>
    <s v="MA"/>
    <s v="Foreman"/>
    <x v="1"/>
    <n v="24886"/>
    <s v="White"/>
    <s v="Married"/>
    <x v="3"/>
    <n v="2"/>
    <n v="0"/>
  </r>
  <r>
    <n v="3297"/>
    <s v="Axel"/>
    <s v="Dunlap"/>
    <d v="2020-07-18T00:00:00"/>
    <d v="2021-04-20T00:00:00"/>
    <n v="9"/>
    <s v="Attrition"/>
    <s v="Production Technician I"/>
    <s v="Bryan Beasley"/>
    <s v="axel.dunlap@bilearner.com"/>
    <s v="CCDR"/>
    <s v="Leave of Absence"/>
    <s v="Contract"/>
    <x v="2"/>
    <x v="0"/>
    <x v="2"/>
    <s v="Stock true summer together social."/>
    <s v="Production"/>
    <s v="Field Operations"/>
    <d v="1955-10-12T00:00:00"/>
    <n v="70.188888888888883"/>
    <x v="2"/>
    <s v="MA"/>
    <s v="Engineer"/>
    <x v="1"/>
    <n v="25813"/>
    <s v="Black"/>
    <s v="Married"/>
    <x v="1"/>
    <n v="4"/>
    <n v="0"/>
  </r>
  <r>
    <n v="3298"/>
    <s v="Tatum"/>
    <s v="Petty"/>
    <d v="2020-11-19T00:00:00"/>
    <d v="2021-05-21T00:00:00"/>
    <n v="6"/>
    <s v="Attrition"/>
    <s v="Production Technician II"/>
    <s v="Sarah Escobar"/>
    <s v="tatum.petty@bilearner.com"/>
    <s v="EW"/>
    <s v="Active"/>
    <s v="Full-Time"/>
    <x v="2"/>
    <x v="1"/>
    <x v="0"/>
    <s v="Great unit evidence run."/>
    <s v="Production"/>
    <s v="Field Operations"/>
    <d v="1996-03-10T00:00:00"/>
    <n v="29.777777777777779"/>
    <x v="6"/>
    <s v="MA"/>
    <s v="Technician"/>
    <x v="0"/>
    <n v="88404"/>
    <s v="Hispanic"/>
    <s v="Widowed"/>
    <x v="1"/>
    <n v="5"/>
    <n v="0"/>
  </r>
  <r>
    <n v="3300"/>
    <s v="Rosemary"/>
    <s v="Becker"/>
    <d v="2021-03-25T00:00:00"/>
    <d v="2022-05-08T00:00:00"/>
    <n v="13"/>
    <s v="Attrition"/>
    <s v="Production Technician II"/>
    <s v="Mr. Gregory Mullins MD"/>
    <s v="rosemary.becker@bilearner.com"/>
    <s v="NEL"/>
    <s v="Active"/>
    <s v="Full-Time"/>
    <x v="0"/>
    <x v="2"/>
    <x v="1"/>
    <s v="Artist message call such."/>
    <s v="Production"/>
    <s v="Field Operations"/>
    <d v="1946-11-27T00:00:00"/>
    <n v="79.063888888888883"/>
    <x v="2"/>
    <s v="MA"/>
    <s v="Technician"/>
    <x v="1"/>
    <n v="73771"/>
    <s v="White"/>
    <s v="Married"/>
    <x v="1"/>
    <n v="2"/>
    <n v="0"/>
  </r>
  <r>
    <n v="3301"/>
    <s v="Amiah"/>
    <s v="Sweeney"/>
    <d v="2019-05-13T00:00:00"/>
    <d v="2022-08-13T00:00:00"/>
    <n v="39"/>
    <s v="Attrition"/>
    <s v="Production Technician II"/>
    <s v="Michael Clark"/>
    <s v="amiah.sweeney@bilearner.com"/>
    <s v="PL"/>
    <s v="Voluntarily Terminated"/>
    <s v="Contract"/>
    <x v="0"/>
    <x v="1"/>
    <x v="2"/>
    <s v="On crime student tough note."/>
    <s v="Production"/>
    <s v="Field Operations"/>
    <d v="1997-08-27T00:00:00"/>
    <n v="28.31388888888889"/>
    <x v="6"/>
    <s v="MA"/>
    <s v="Construction Manager"/>
    <x v="1"/>
    <n v="65436"/>
    <s v="Black"/>
    <s v="Divorced"/>
    <x v="1"/>
    <n v="1"/>
    <n v="0"/>
  </r>
  <r>
    <n v="3302"/>
    <s v="Maya"/>
    <s v="Mccoy"/>
    <d v="2019-06-07T00:00:00"/>
    <d v="2022-11-06T00:00:00"/>
    <n v="41"/>
    <s v="Attrition"/>
    <s v="Production Technician II"/>
    <s v="Shawn Johnson"/>
    <s v="maya.mccoy@bilearner.com"/>
    <s v="PYZ"/>
    <s v="Leave of Absence"/>
    <s v="Full-Time"/>
    <x v="2"/>
    <x v="2"/>
    <x v="2"/>
    <s v="Year ever end drive."/>
    <s v="Production"/>
    <s v="General - Con"/>
    <d v="1943-07-25T00:00:00"/>
    <n v="82.402777777777771"/>
    <x v="0"/>
    <s v="MA"/>
    <s v="Lineman"/>
    <x v="0"/>
    <n v="77353"/>
    <s v="Hispanic"/>
    <s v="Married"/>
    <x v="1"/>
    <n v="4"/>
    <n v="0"/>
  </r>
  <r>
    <n v="3305"/>
    <s v="Jace"/>
    <s v="Galloway"/>
    <d v="2020-11-30T00:00:00"/>
    <d v="2022-10-23T00:00:00"/>
    <n v="22"/>
    <s v="Attrition"/>
    <s v="Production Technician I"/>
    <s v="Alex Lopez"/>
    <s v="jace.galloway@bilearner.com"/>
    <s v="WBL"/>
    <s v="Voluntarily Terminated"/>
    <s v="Contract"/>
    <x v="1"/>
    <x v="2"/>
    <x v="0"/>
    <s v="Billion approach middle behind national describe."/>
    <s v="Production"/>
    <s v="Project Management - Con"/>
    <d v="1992-07-09T00:00:00"/>
    <n v="33.447222222222223"/>
    <x v="4"/>
    <s v="MA"/>
    <s v="Coordinator"/>
    <x v="0"/>
    <n v="18362"/>
    <s v="Other"/>
    <s v="Widowed"/>
    <x v="1"/>
    <n v="4"/>
    <n v="0"/>
  </r>
  <r>
    <n v="3306"/>
    <s v="Justice"/>
    <s v="Guerra"/>
    <d v="2022-09-24T00:00:00"/>
    <d v="2022-10-27T00:00:00"/>
    <n v="1"/>
    <s v="Attrition"/>
    <s v="Production Technician I"/>
    <s v="Angela Terry"/>
    <s v="justice.guerra@bilearner.com"/>
    <s v="NEL"/>
    <s v="Voluntarily Terminated"/>
    <s v="Full-Time"/>
    <x v="2"/>
    <x v="0"/>
    <x v="3"/>
    <s v="Reason common from ready."/>
    <s v="Production"/>
    <s v="Field Operations"/>
    <d v="1992-03-31T00:00:00"/>
    <n v="33.722222222222221"/>
    <x v="4"/>
    <s v="MA"/>
    <s v="Laborer"/>
    <x v="1"/>
    <n v="78658"/>
    <s v="White"/>
    <s v="Married"/>
    <x v="3"/>
    <n v="4"/>
    <n v="0"/>
  </r>
  <r>
    <n v="3310"/>
    <s v="George"/>
    <s v="Fritz"/>
    <d v="2022-02-02T00:00:00"/>
    <d v="2023-02-04T00:00:00"/>
    <n v="12"/>
    <s v="Attrition"/>
    <s v="Production Technician I"/>
    <s v="Sheryl Austin"/>
    <s v="george.fritz@bilearner.com"/>
    <s v="SVG"/>
    <s v="Active"/>
    <s v="Part-Time"/>
    <x v="0"/>
    <x v="2"/>
    <x v="2"/>
    <s v="Course appear wait police car."/>
    <s v="Production"/>
    <s v="Executive"/>
    <d v="1975-07-25T00:00:00"/>
    <n v="50.402777777777779"/>
    <x v="5"/>
    <s v="MA"/>
    <s v="Vp"/>
    <x v="0"/>
    <n v="53426"/>
    <s v="Asian"/>
    <s v="Married"/>
    <x v="1"/>
    <n v="3"/>
    <n v="0"/>
  </r>
  <r>
    <n v="3311"/>
    <s v="William"/>
    <s v="Avila"/>
    <d v="2021-06-17T00:00:00"/>
    <d v="2021-12-03T00:00:00"/>
    <n v="5"/>
    <s v="Attrition"/>
    <s v="Production Technician I"/>
    <s v="Christina Kennedy"/>
    <s v="william.avila@bilearner.com"/>
    <s v="EW"/>
    <s v="Active"/>
    <s v="Contract"/>
    <x v="2"/>
    <x v="0"/>
    <x v="2"/>
    <s v="Ready image offer. According and reveal land."/>
    <s v="Production"/>
    <s v="Field Operations"/>
    <d v="1974-03-12T00:00:00"/>
    <n v="51.772222222222226"/>
    <x v="5"/>
    <s v="MA"/>
    <s v="Project Manager"/>
    <x v="0"/>
    <n v="15819"/>
    <s v="Black"/>
    <s v="Widowed"/>
    <x v="1"/>
    <n v="4"/>
    <n v="0"/>
  </r>
  <r>
    <n v="3315"/>
    <s v="Amy"/>
    <s v="Pace"/>
    <d v="2018-10-13T00:00:00"/>
    <d v="2020-03-18T00:00:00"/>
    <n v="17"/>
    <s v="Attrition"/>
    <s v="Production Technician I"/>
    <s v="Crystal Richmond"/>
    <s v="amy.pace@bilearner.com"/>
    <s v="WBL"/>
    <s v="Voluntarily Terminated"/>
    <s v="Full-Time"/>
    <x v="1"/>
    <x v="0"/>
    <x v="0"/>
    <s v="Director include student."/>
    <s v="Production"/>
    <s v="Field Operations"/>
    <d v="1957-04-15T00:00:00"/>
    <n v="68.680555555555557"/>
    <x v="1"/>
    <s v="MA"/>
    <s v="Locator"/>
    <x v="0"/>
    <n v="85181"/>
    <s v="Other"/>
    <s v="Widowed"/>
    <x v="1"/>
    <n v="3"/>
    <n v="0"/>
  </r>
  <r>
    <n v="3316"/>
    <s v="Bronson"/>
    <s v="Houston"/>
    <d v="2020-04-25T00:00:00"/>
    <d v="2022-12-13T00:00:00"/>
    <n v="31"/>
    <s v="Attrition"/>
    <s v="Production Technician I"/>
    <s v="Theresa Holmes"/>
    <s v="bronson.houston@bilearner.com"/>
    <s v="NEL"/>
    <s v="Leave of Absence"/>
    <s v="Part-Time"/>
    <x v="1"/>
    <x v="1"/>
    <x v="2"/>
    <s v="Movement beat thing attorney benefit mention I."/>
    <s v="Production"/>
    <s v="Catv"/>
    <d v="1975-11-11T00:00:00"/>
    <n v="50.108333333333334"/>
    <x v="5"/>
    <s v="MA"/>
    <s v="Lineman"/>
    <x v="0"/>
    <n v="37802"/>
    <s v="Hispanic"/>
    <s v="Widowed"/>
    <x v="1"/>
    <n v="3"/>
    <n v="0"/>
  </r>
  <r>
    <n v="3318"/>
    <s v="Maddison"/>
    <s v="Dixon"/>
    <d v="2019-11-18T00:00:00"/>
    <d v="2022-02-10T00:00:00"/>
    <n v="26"/>
    <s v="Attrition"/>
    <s v="Production Technician I"/>
    <s v="Thomas Figueroa"/>
    <s v="maddison.dixon@bilearner.com"/>
    <s v="BPC"/>
    <s v="Leave of Absence"/>
    <s v="Part-Time"/>
    <x v="2"/>
    <x v="1"/>
    <x v="1"/>
    <s v="Make oil new effort begin. Smile work dinner."/>
    <s v="Production"/>
    <s v="People Services"/>
    <d v="1996-12-08T00:00:00"/>
    <n v="29.033333333333335"/>
    <x v="6"/>
    <s v="MA"/>
    <s v="Administrator"/>
    <x v="1"/>
    <n v="61532"/>
    <s v="White"/>
    <s v="Divorced"/>
    <x v="1"/>
    <n v="3"/>
    <n v="0"/>
  </r>
  <r>
    <n v="3322"/>
    <s v="Roland"/>
    <s v="Berg"/>
    <d v="2020-07-31T00:00:00"/>
    <d v="2022-09-27T00:00:00"/>
    <n v="25"/>
    <s v="Attrition"/>
    <s v="Production Technician II"/>
    <s v="Kathleen Bowen"/>
    <s v="roland.berg@bilearner.com"/>
    <s v="CCDR"/>
    <s v="Voluntarily Terminated"/>
    <s v="Part-Time"/>
    <x v="0"/>
    <x v="1"/>
    <x v="3"/>
    <s v="Different down happen near impact."/>
    <s v="Production"/>
    <s v="Aerial"/>
    <d v="1943-10-09T00:00:00"/>
    <n v="82.197222222222223"/>
    <x v="0"/>
    <s v="MA"/>
    <s v="Lineman"/>
    <x v="1"/>
    <n v="25557"/>
    <s v="White"/>
    <s v="Single"/>
    <x v="1"/>
    <n v="4"/>
    <n v="0"/>
  </r>
  <r>
    <n v="3323"/>
    <s v="Lilliana"/>
    <s v="Cowan"/>
    <d v="2023-06-17T00:00:00"/>
    <d v="2023-07-13T00:00:00"/>
    <n v="0"/>
    <s v="Attrition"/>
    <s v="Production Technician II"/>
    <s v="Chloe Berg"/>
    <s v="lilliana.cowan@bilearner.com"/>
    <s v="SVG"/>
    <s v="Leave of Absence"/>
    <s v="Full-Time"/>
    <x v="1"/>
    <x v="0"/>
    <x v="3"/>
    <s v="Expect serious occur forward again."/>
    <s v="Production"/>
    <s v="Project Management - Con"/>
    <d v="1962-06-04T00:00:00"/>
    <n v="63.544444444444444"/>
    <x v="1"/>
    <s v="MA"/>
    <s v="Laborer"/>
    <x v="0"/>
    <n v="27946"/>
    <s v="Black"/>
    <s v="Married"/>
    <x v="1"/>
    <n v="4"/>
    <n v="0"/>
  </r>
  <r>
    <n v="3324"/>
    <s v="Beatrice"/>
    <s v="Vance"/>
    <d v="2019-06-30T00:00:00"/>
    <d v="2022-07-24T00:00:00"/>
    <n v="36"/>
    <s v="Attrition"/>
    <s v="Production Technician II"/>
    <s v="Anna Martinez"/>
    <s v="beatrice.vance@bilearner.com"/>
    <s v="EW"/>
    <s v="Leave of Absence"/>
    <s v="Part-Time"/>
    <x v="2"/>
    <x v="2"/>
    <x v="0"/>
    <s v="Teach human market real upon."/>
    <s v="Production"/>
    <s v="Splicing"/>
    <d v="1952-11-04T00:00:00"/>
    <n v="73.12777777777778"/>
    <x v="2"/>
    <s v="MA"/>
    <s v="Splicer"/>
    <x v="0"/>
    <n v="11516"/>
    <s v="Black"/>
    <s v="Divorced"/>
    <x v="3"/>
    <n v="3"/>
    <n v="0"/>
  </r>
  <r>
    <n v="3325"/>
    <s v="Andrea"/>
    <s v="Khan"/>
    <d v="2021-07-13T00:00:00"/>
    <d v="2022-03-11T00:00:00"/>
    <n v="7"/>
    <s v="Attrition"/>
    <s v="Production Technician II"/>
    <s v="Christopher Blankenship"/>
    <s v="andrea.khan@bilearner.com"/>
    <s v="MSC"/>
    <s v="Voluntarily Terminated"/>
    <s v="Contract"/>
    <x v="2"/>
    <x v="2"/>
    <x v="0"/>
    <s v="Few space energy down natural."/>
    <s v="Production"/>
    <s v="Field Operations"/>
    <d v="1993-10-14T00:00:00"/>
    <n v="32.18333333333333"/>
    <x v="4"/>
    <s v="MA"/>
    <s v="Technician"/>
    <x v="0"/>
    <n v="19512"/>
    <s v="White"/>
    <s v="Single"/>
    <x v="1"/>
    <n v="3"/>
    <n v="0"/>
  </r>
  <r>
    <n v="3328"/>
    <s v="Braylen"/>
    <s v="Cruz"/>
    <d v="2020-10-24T00:00:00"/>
    <d v="2023-04-11T00:00:00"/>
    <n v="29"/>
    <s v="Attrition"/>
    <s v="Production Technician I"/>
    <s v="Pamela Carter"/>
    <s v="braylen.cruz@bilearner.com"/>
    <s v="NEL"/>
    <s v="Voluntarily Terminated"/>
    <s v="Part-Time"/>
    <x v="2"/>
    <x v="1"/>
    <x v="1"/>
    <s v="Room that ahead sound work short right."/>
    <s v="Production"/>
    <s v="Engineers"/>
    <d v="1961-02-06T00:00:00"/>
    <n v="64.87222222222222"/>
    <x v="1"/>
    <s v="MA"/>
    <s v="Engineer"/>
    <x v="1"/>
    <n v="24046"/>
    <s v="White"/>
    <s v="Married"/>
    <x v="1"/>
    <n v="3"/>
    <n v="0"/>
  </r>
  <r>
    <n v="3331"/>
    <s v="Sydney"/>
    <s v="Chang"/>
    <d v="2019-03-24T00:00:00"/>
    <d v="2020-10-16T00:00:00"/>
    <n v="18"/>
    <s v="Attrition"/>
    <s v="Production Technician I"/>
    <s v="Stephanie Pierce"/>
    <s v="sydney.chang@bilearner.com"/>
    <s v="CCDR"/>
    <s v="Active"/>
    <s v="Full-Time"/>
    <x v="2"/>
    <x v="2"/>
    <x v="3"/>
    <s v="Hair language song. Account father send talk."/>
    <s v="Production"/>
    <s v="Field Operations"/>
    <d v="1963-11-06T00:00:00"/>
    <n v="62.12222222222222"/>
    <x v="1"/>
    <s v="MA"/>
    <s v="Technician"/>
    <x v="0"/>
    <n v="6014"/>
    <s v="Other"/>
    <s v="Single"/>
    <x v="1"/>
    <n v="2"/>
    <n v="0"/>
  </r>
  <r>
    <n v="3335"/>
    <s v="Abbigail"/>
    <s v="Solis"/>
    <d v="2019-06-28T00:00:00"/>
    <d v="2021-12-16T00:00:00"/>
    <n v="29"/>
    <s v="Attrition"/>
    <s v="Production Technician I"/>
    <s v="Mary Rivera"/>
    <s v="abbigail.solis@bilearner.com"/>
    <s v="TNS"/>
    <s v="Voluntarily Terminated"/>
    <s v="Part-Time"/>
    <x v="0"/>
    <x v="0"/>
    <x v="1"/>
    <s v="Certainly those above eye ball."/>
    <s v="Production"/>
    <s v="Field Operations"/>
    <d v="1992-04-07T00:00:00"/>
    <n v="33.702777777777776"/>
    <x v="4"/>
    <s v="MA"/>
    <s v="Driller"/>
    <x v="1"/>
    <n v="38014"/>
    <s v="Other"/>
    <s v="Divorced"/>
    <x v="1"/>
    <n v="3"/>
    <n v="0"/>
  </r>
  <r>
    <n v="3336"/>
    <s v="Sincere"/>
    <s v="Preston"/>
    <d v="2023-03-25T00:00:00"/>
    <d v="2023-05-17T00:00:00"/>
    <n v="1"/>
    <s v="Attrition"/>
    <s v="Production Technician I"/>
    <s v="Eric Huber"/>
    <s v="sincere.preston@bilearner.com"/>
    <s v="PYZ"/>
    <s v="Voluntarily Terminated"/>
    <s v="Contract"/>
    <x v="2"/>
    <x v="2"/>
    <x v="2"/>
    <s v="Take most future."/>
    <s v="Production"/>
    <s v="General - Con"/>
    <d v="1979-06-21T00:00:00"/>
    <n v="46.49722222222222"/>
    <x v="3"/>
    <s v="MA"/>
    <s v="Coordinator"/>
    <x v="1"/>
    <n v="75099"/>
    <s v="Asian"/>
    <s v="Divorced"/>
    <x v="1"/>
    <n v="3"/>
    <n v="0"/>
  </r>
  <r>
    <n v="3341"/>
    <s v="Konner"/>
    <s v="Sheppard"/>
    <d v="2022-10-15T00:00:00"/>
    <d v="2023-01-25T00:00:00"/>
    <n v="3"/>
    <s v="Attrition"/>
    <s v="Production Technician II"/>
    <s v="Paul Watson"/>
    <s v="konner.sheppard@bilearner.com"/>
    <s v="WBL"/>
    <s v="Active"/>
    <s v="Full-Time"/>
    <x v="1"/>
    <x v="0"/>
    <x v="0"/>
    <s v="A parent bit rich. Reflect north sometimes card."/>
    <s v="Production"/>
    <s v="General - Con"/>
    <d v="1955-01-28T00:00:00"/>
    <n v="70.894444444444446"/>
    <x v="2"/>
    <s v="MA"/>
    <s v="Splicer"/>
    <x v="0"/>
    <n v="78768"/>
    <s v="White"/>
    <s v="Single"/>
    <x v="1"/>
    <n v="1"/>
    <n v="0"/>
  </r>
  <r>
    <n v="3343"/>
    <s v="Seth"/>
    <s v="Huff"/>
    <d v="2022-02-21T00:00:00"/>
    <d v="2023-05-26T00:00:00"/>
    <n v="15"/>
    <s v="Attrition"/>
    <s v="Production Technician II"/>
    <s v="Kari Walker"/>
    <s v="seth.huff@bilearner.com"/>
    <s v="PL"/>
    <s v="Active"/>
    <s v="Part-Time"/>
    <x v="2"/>
    <x v="1"/>
    <x v="2"/>
    <s v="Do onto consumer sign. War instead effect role."/>
    <s v="Production"/>
    <s v="Field Operations"/>
    <d v="1965-11-25T00:00:00"/>
    <n v="60.069444444444443"/>
    <x v="1"/>
    <s v="MA"/>
    <s v="Mechanic"/>
    <x v="1"/>
    <n v="87930"/>
    <s v="Hispanic"/>
    <s v="Married"/>
    <x v="1"/>
    <n v="4"/>
    <n v="0"/>
  </r>
  <r>
    <n v="3345"/>
    <s v="Moshe"/>
    <s v="Anderson"/>
    <d v="2021-12-13T00:00:00"/>
    <d v="2023-01-29T00:00:00"/>
    <n v="13"/>
    <s v="Attrition"/>
    <s v="Production Technician II"/>
    <s v="Michael Spencer"/>
    <s v="moshe.anderson@bilearner.com"/>
    <s v="CCDR"/>
    <s v="Voluntarily Terminated"/>
    <s v="Full-Time"/>
    <x v="1"/>
    <x v="2"/>
    <x v="2"/>
    <s v="We give end nation but. Other measure across."/>
    <s v="Production"/>
    <s v="Project Management - Con"/>
    <d v="1981-04-09T00:00:00"/>
    <n v="44.697222222222223"/>
    <x v="3"/>
    <s v="MA"/>
    <s v="Director"/>
    <x v="1"/>
    <n v="66521"/>
    <s v="Asian"/>
    <s v="Single"/>
    <x v="1"/>
    <n v="4"/>
    <n v="0"/>
  </r>
  <r>
    <n v="3346"/>
    <s v="Kadyn"/>
    <s v="Bush"/>
    <d v="2021-03-30T00:00:00"/>
    <d v="2022-02-12T00:00:00"/>
    <n v="10"/>
    <s v="Attrition"/>
    <s v="Production Technician II"/>
    <s v="Juan Cooper"/>
    <s v="kadyn.bush@bilearner.com"/>
    <s v="SVG"/>
    <s v="Leave of Absence"/>
    <s v="Part-Time"/>
    <x v="0"/>
    <x v="0"/>
    <x v="0"/>
    <s v="Shoulder build catch commercial."/>
    <s v="Production"/>
    <s v="Yard (Material Handling)"/>
    <d v="1957-04-07T00:00:00"/>
    <n v="68.702777777777783"/>
    <x v="1"/>
    <s v="MA"/>
    <s v="Lineman"/>
    <x v="0"/>
    <n v="47048"/>
    <s v="Other"/>
    <s v="Divorced"/>
    <x v="1"/>
    <n v="2"/>
    <n v="0"/>
  </r>
  <r>
    <n v="3347"/>
    <s v="Ahmed"/>
    <s v="Lindsey"/>
    <d v="2021-02-02T00:00:00"/>
    <d v="2022-05-13T00:00:00"/>
    <n v="15"/>
    <s v="Attrition"/>
    <s v="Production Technician II"/>
    <s v="John Taylor"/>
    <s v="ahmed.lindsey@bilearner.com"/>
    <s v="EW"/>
    <s v="Leave of Absence"/>
    <s v="Contract"/>
    <x v="1"/>
    <x v="0"/>
    <x v="1"/>
    <s v="Family defense six believe drug action although."/>
    <s v="Production"/>
    <s v="Catv"/>
    <d v="1962-08-22T00:00:00"/>
    <n v="63.327777777777776"/>
    <x v="1"/>
    <s v="MA"/>
    <s v="Operator"/>
    <x v="0"/>
    <n v="17960"/>
    <s v="Hispanic"/>
    <s v="Divorced"/>
    <x v="1"/>
    <n v="3"/>
    <n v="0"/>
  </r>
  <r>
    <n v="3351"/>
    <s v="Kayden"/>
    <s v="Hill"/>
    <d v="2021-12-15T00:00:00"/>
    <d v="2022-04-06T00:00:00"/>
    <n v="3"/>
    <s v="Attrition"/>
    <s v="Production Technician I"/>
    <s v="Amanda White"/>
    <s v="kayden.hill@bilearner.com"/>
    <s v="CCDR"/>
    <s v="Voluntarily Terminated"/>
    <s v="Contract"/>
    <x v="1"/>
    <x v="2"/>
    <x v="0"/>
    <s v="Black truth campaign player child control firm."/>
    <s v="Production"/>
    <s v="Shop (Fleet)"/>
    <d v="1974-09-08T00:00:00"/>
    <n v="51.283333333333331"/>
    <x v="5"/>
    <s v="MA"/>
    <s v="Warehouse"/>
    <x v="1"/>
    <n v="57006"/>
    <s v="Hispanic"/>
    <s v="Married"/>
    <x v="1"/>
    <n v="2"/>
    <n v="0"/>
  </r>
  <r>
    <n v="3354"/>
    <s v="Neil"/>
    <s v="Dunn"/>
    <d v="2021-08-09T00:00:00"/>
    <d v="2023-06-16T00:00:00"/>
    <n v="22"/>
    <s v="Attrition"/>
    <s v="Production Technician I"/>
    <s v="Michael Brown"/>
    <s v="neil.dunn@bilearner.com"/>
    <s v="NEL"/>
    <s v="Active"/>
    <s v="Part-Time"/>
    <x v="2"/>
    <x v="0"/>
    <x v="2"/>
    <s v="Hundred still nearly stand risk treat."/>
    <s v="Production"/>
    <s v="Field Operations"/>
    <d v="1961-04-21T00:00:00"/>
    <n v="64.663888888888891"/>
    <x v="1"/>
    <s v="MA"/>
    <s v="Laborer"/>
    <x v="0"/>
    <n v="14400"/>
    <s v="Asian"/>
    <s v="Single"/>
    <x v="1"/>
    <n v="3"/>
    <n v="0"/>
  </r>
  <r>
    <n v="3355"/>
    <s v="Darryl"/>
    <s v="Ponce"/>
    <d v="2023-01-02T00:00:00"/>
    <d v="2023-06-18T00:00:00"/>
    <n v="5"/>
    <s v="Attrition"/>
    <s v="Production Technician I"/>
    <s v="Elizabeth Scott"/>
    <s v="darryl.ponce@bilearner.com"/>
    <s v="PL"/>
    <s v="Active"/>
    <s v="Contract"/>
    <x v="0"/>
    <x v="2"/>
    <x v="1"/>
    <s v="Near fine four help likely. Because wrong nor."/>
    <s v="Production"/>
    <s v="Aerial"/>
    <d v="1991-02-23T00:00:00"/>
    <n v="34.825000000000003"/>
    <x v="4"/>
    <s v="MA"/>
    <s v="Technician"/>
    <x v="0"/>
    <n v="34876"/>
    <s v="White"/>
    <s v="Divorced"/>
    <x v="1"/>
    <n v="5"/>
    <n v="0"/>
  </r>
  <r>
    <n v="3358"/>
    <s v="Johnathan"/>
    <s v="Mayo"/>
    <d v="2021-07-30T00:00:00"/>
    <d v="2022-12-03T00:00:00"/>
    <n v="16"/>
    <s v="Attrition"/>
    <s v="Production Technician I"/>
    <s v="Jerry Williams"/>
    <s v="johnathan.mayo@bilearner.com"/>
    <s v="TNS"/>
    <s v="Leave of Absence"/>
    <s v="Full-Time"/>
    <x v="2"/>
    <x v="2"/>
    <x v="3"/>
    <s v="Style up reality per."/>
    <s v="Production"/>
    <s v="Field Operations"/>
    <d v="2000-01-24T00:00:00"/>
    <n v="25.905555555555555"/>
    <x v="6"/>
    <s v="MA"/>
    <s v="Laborer"/>
    <x v="1"/>
    <n v="67062"/>
    <s v="Black"/>
    <s v="Divorced"/>
    <x v="1"/>
    <n v="3"/>
    <n v="0"/>
  </r>
  <r>
    <n v="3361"/>
    <s v="Lilianna"/>
    <s v="Conway"/>
    <d v="2020-12-29T00:00:00"/>
    <d v="2022-02-23T00:00:00"/>
    <n v="13"/>
    <s v="Attrition"/>
    <s v="Production Technician I"/>
    <s v="Patrick Hart"/>
    <s v="lilianna.conway@bilearner.com"/>
    <s v="CCDR"/>
    <s v="Voluntarily Terminated"/>
    <s v="Part-Time"/>
    <x v="0"/>
    <x v="0"/>
    <x v="3"/>
    <s v="Situation election visit author five."/>
    <s v="Production"/>
    <s v="General - Con"/>
    <d v="1943-10-04T00:00:00"/>
    <n v="82.211111111111109"/>
    <x v="0"/>
    <s v="MA"/>
    <s v="Technician"/>
    <x v="0"/>
    <n v="65806"/>
    <s v="Other"/>
    <s v="Single"/>
    <x v="0"/>
    <n v="3"/>
    <n v="0"/>
  </r>
  <r>
    <n v="3364"/>
    <s v="Marisa"/>
    <s v="Frank"/>
    <d v="2021-03-05T00:00:00"/>
    <d v="2021-09-07T00:00:00"/>
    <n v="6"/>
    <s v="Attrition"/>
    <s v="Production Technician II"/>
    <s v="Courtney Chambers"/>
    <s v="marisa.frank@bilearner.com"/>
    <s v="WBL"/>
    <s v="Active"/>
    <s v="Part-Time"/>
    <x v="2"/>
    <x v="0"/>
    <x v="2"/>
    <s v="Court catch management cold total among."/>
    <s v="Production"/>
    <s v="Engineers"/>
    <d v="1960-06-05T00:00:00"/>
    <n v="65.541666666666671"/>
    <x v="1"/>
    <s v="MA"/>
    <s v="Technician"/>
    <x v="0"/>
    <n v="42754"/>
    <s v="Hispanic"/>
    <s v="Single"/>
    <x v="0"/>
    <n v="3"/>
    <n v="0"/>
  </r>
  <r>
    <n v="3366"/>
    <s v="Andre"/>
    <s v="Allison"/>
    <d v="2019-01-20T00:00:00"/>
    <d v="2020-01-18T00:00:00"/>
    <n v="11"/>
    <s v="Attrition"/>
    <s v="Production Technician II"/>
    <s v="Angela Fowler"/>
    <s v="andre.allison@bilearner.com"/>
    <s v="PL"/>
    <s v="Voluntarily Terminated"/>
    <s v="Contract"/>
    <x v="1"/>
    <x v="1"/>
    <x v="3"/>
    <s v="Modern a study speak. Front choose central which."/>
    <s v="Production"/>
    <s v="General - Con"/>
    <d v="1976-05-14T00:00:00"/>
    <n v="49.6"/>
    <x v="3"/>
    <s v="MA"/>
    <s v="Project Manager"/>
    <x v="1"/>
    <n v="74701"/>
    <s v="Black"/>
    <s v="Widowed"/>
    <x v="0"/>
    <n v="4"/>
    <n v="0"/>
  </r>
  <r>
    <n v="3367"/>
    <s v="Destiny"/>
    <s v="Bright"/>
    <d v="2020-05-30T00:00:00"/>
    <d v="2022-02-01T00:00:00"/>
    <n v="20"/>
    <s v="Attrition"/>
    <s v="Production Technician II"/>
    <s v="Patricia Doyle"/>
    <s v="destiny.bright@bilearner.com"/>
    <s v="BPC"/>
    <s v="Voluntarily Terminated"/>
    <s v="Full-Time"/>
    <x v="0"/>
    <x v="1"/>
    <x v="2"/>
    <s v="Tell heavy degree no early."/>
    <s v="Production"/>
    <s v="Field Operations"/>
    <d v="1962-10-16T00:00:00"/>
    <n v="63.177777777777777"/>
    <x v="1"/>
    <s v="MA"/>
    <s v="Laborer"/>
    <x v="1"/>
    <n v="35065"/>
    <s v="Other"/>
    <s v="Single"/>
    <x v="0"/>
    <n v="2"/>
    <n v="0"/>
  </r>
  <r>
    <n v="3368"/>
    <s v="Karli"/>
    <s v="Parks"/>
    <d v="2019-11-14T00:00:00"/>
    <d v="2023-05-14T00:00:00"/>
    <n v="41"/>
    <s v="Attrition"/>
    <s v="Production Technician II"/>
    <s v="Benjamin Cook"/>
    <s v="karli.parks@bilearner.com"/>
    <s v="CCDR"/>
    <s v="Leave of Absence"/>
    <s v="Part-Time"/>
    <x v="0"/>
    <x v="2"/>
    <x v="2"/>
    <s v="These these by when here attorney special."/>
    <s v="Production"/>
    <s v="Field Operations"/>
    <d v="1990-02-07T00:00:00"/>
    <n v="35.869444444444447"/>
    <x v="4"/>
    <s v="MA"/>
    <s v="Apprentice"/>
    <x v="1"/>
    <n v="61176"/>
    <s v="Black"/>
    <s v="Married"/>
    <x v="0"/>
    <n v="5"/>
    <n v="0"/>
  </r>
  <r>
    <n v="3369"/>
    <s v="Mylie"/>
    <s v="Callahan"/>
    <d v="2022-07-27T00:00:00"/>
    <d v="2023-03-24T00:00:00"/>
    <n v="7"/>
    <s v="Attrition"/>
    <s v="Production Technician II"/>
    <s v="Jeff Cabrera"/>
    <s v="mylie.callahan@bilearner.com"/>
    <s v="SVG"/>
    <s v="Leave of Absence"/>
    <s v="Part-Time"/>
    <x v="2"/>
    <x v="0"/>
    <x v="1"/>
    <s v="Teacher contain heart continue pay form short."/>
    <s v="Production"/>
    <s v="General - Con"/>
    <d v="1950-08-29T00:00:00"/>
    <n v="75.308333333333337"/>
    <x v="2"/>
    <s v="MA"/>
    <s v="Locator"/>
    <x v="0"/>
    <n v="22374"/>
    <s v="Other"/>
    <s v="Single"/>
    <x v="0"/>
    <n v="2"/>
    <n v="0"/>
  </r>
  <r>
    <n v="3371"/>
    <s v="Aliya"/>
    <s v="Moss"/>
    <d v="2022-12-20T00:00:00"/>
    <d v="2023-03-22T00:00:00"/>
    <n v="3"/>
    <s v="Attrition"/>
    <s v="Production Technician II"/>
    <s v="Keith Rasmussen"/>
    <s v="aliya.moss@bilearner.com"/>
    <s v="MSC"/>
    <s v="Voluntarily Terminated"/>
    <s v="Full-Time"/>
    <x v="2"/>
    <x v="1"/>
    <x v="1"/>
    <s v="Feel pattern require stand."/>
    <s v="Production"/>
    <s v="Wireless"/>
    <d v="1970-11-22T00:00:00"/>
    <n v="55.077777777777776"/>
    <x v="5"/>
    <s v="MA"/>
    <s v="Manager"/>
    <x v="0"/>
    <n v="5985"/>
    <s v="Hispanic"/>
    <s v="Married"/>
    <x v="0"/>
    <n v="3"/>
    <n v="0"/>
  </r>
  <r>
    <n v="3372"/>
    <s v="Kylie"/>
    <s v="Roman"/>
    <d v="2023-01-14T00:00:00"/>
    <d v="2023-03-14T00:00:00"/>
    <n v="1"/>
    <s v="Attrition"/>
    <s v="Production Technician I"/>
    <s v="Tammy Small"/>
    <s v="kylie.roman@bilearner.com"/>
    <s v="TNS"/>
    <s v="Voluntarily Terminated"/>
    <s v="Contract"/>
    <x v="1"/>
    <x v="2"/>
    <x v="0"/>
    <s v="Try statement audience too material film."/>
    <s v="Production"/>
    <s v="Project Management - Con"/>
    <d v="1992-05-27T00:00:00"/>
    <n v="33.56388888888889"/>
    <x v="4"/>
    <s v="MA"/>
    <s v="Manager"/>
    <x v="0"/>
    <n v="94040"/>
    <s v="Asian"/>
    <s v="Divorced"/>
    <x v="1"/>
    <n v="4"/>
    <n v="0"/>
  </r>
  <r>
    <n v="3374"/>
    <s v="Ronald"/>
    <s v="Bullock"/>
    <d v="2022-09-24T00:00:00"/>
    <d v="2023-03-10T00:00:00"/>
    <n v="5"/>
    <s v="Attrition"/>
    <s v="Production Technician I"/>
    <s v="Thomas Rios"/>
    <s v="ronald.bullock@bilearner.com"/>
    <s v="WBL"/>
    <s v="Voluntarily Terminated"/>
    <s v="Part-Time"/>
    <x v="2"/>
    <x v="0"/>
    <x v="0"/>
    <s v="Data imagine bill possible want."/>
    <s v="Production"/>
    <s v="Field Operations"/>
    <d v="1999-12-04T00:00:00"/>
    <n v="26.044444444444444"/>
    <x v="6"/>
    <s v="MA"/>
    <s v="Laborer"/>
    <x v="1"/>
    <n v="33903"/>
    <s v="Hispanic"/>
    <s v="Divorced"/>
    <x v="0"/>
    <n v="4"/>
    <n v="0"/>
  </r>
  <r>
    <n v="3375"/>
    <s v="Sharon"/>
    <s v="Beltran"/>
    <d v="2020-06-08T00:00:00"/>
    <d v="2021-07-13T00:00:00"/>
    <n v="13"/>
    <s v="Attrition"/>
    <s v="Production Technician I"/>
    <s v="Kathy Kelley"/>
    <s v="sharon.beltran@bilearner.com"/>
    <s v="NEL"/>
    <s v="Voluntarily Terminated"/>
    <s v="Full-Time"/>
    <x v="0"/>
    <x v="1"/>
    <x v="3"/>
    <s v="Theory majority born with."/>
    <s v="Production"/>
    <s v="Engineers"/>
    <d v="1999-09-20T00:00:00"/>
    <n v="26.25"/>
    <x v="6"/>
    <s v="MA"/>
    <s v="Program Manager"/>
    <x v="0"/>
    <n v="58194"/>
    <s v="Black"/>
    <s v="Divorced"/>
    <x v="0"/>
    <n v="3"/>
    <n v="0"/>
  </r>
  <r>
    <n v="3377"/>
    <s v="Cruz"/>
    <s v="Ashley"/>
    <d v="2020-02-24T00:00:00"/>
    <d v="2023-05-13T00:00:00"/>
    <n v="38"/>
    <s v="Attrition"/>
    <s v="Production Technician I"/>
    <s v="Evan Schultz"/>
    <s v="cruz.ashley@bilearner.com"/>
    <s v="BPC"/>
    <s v="Active"/>
    <s v="Part-Time"/>
    <x v="2"/>
    <x v="0"/>
    <x v="1"/>
    <s v="Tough very bad spend feeling college require."/>
    <s v="Production"/>
    <s v="Splicing"/>
    <d v="1989-09-06T00:00:00"/>
    <n v="36.288888888888891"/>
    <x v="4"/>
    <s v="MA"/>
    <s v="Foreman"/>
    <x v="0"/>
    <n v="52336"/>
    <s v="Asian"/>
    <s v="Widowed"/>
    <x v="0"/>
    <n v="4"/>
    <n v="0"/>
  </r>
  <r>
    <n v="3379"/>
    <s v="Marquis"/>
    <s v="Joseph"/>
    <d v="2023-04-09T00:00:00"/>
    <d v="2023-06-14T00:00:00"/>
    <n v="2"/>
    <s v="Attrition"/>
    <s v="Production Technician I"/>
    <s v="Walter Henry"/>
    <s v="marquis.joseph@bilearner.com"/>
    <s v="SVG"/>
    <s v="Leave of Absence"/>
    <s v="Contract"/>
    <x v="1"/>
    <x v="2"/>
    <x v="3"/>
    <s v="American community truth."/>
    <s v="Production"/>
    <s v="Technology / It"/>
    <d v="1973-06-23T00:00:00"/>
    <n v="52.491666666666667"/>
    <x v="5"/>
    <s v="MA"/>
    <s v="Helpdesk"/>
    <x v="0"/>
    <n v="48347"/>
    <s v="Hispanic"/>
    <s v="Married"/>
    <x v="0"/>
    <n v="4"/>
    <n v="0"/>
  </r>
  <r>
    <n v="3383"/>
    <s v="Aimee"/>
    <s v="Hughes"/>
    <d v="2020-08-13T00:00:00"/>
    <d v="2020-10-02T00:00:00"/>
    <n v="1"/>
    <s v="Attrition"/>
    <s v="Production Technician I"/>
    <s v="Jose Brown"/>
    <s v="aimee.hughes@bilearner.com"/>
    <s v="PYZ"/>
    <s v="Voluntarily Terminated"/>
    <s v="Part-Time"/>
    <x v="1"/>
    <x v="2"/>
    <x v="1"/>
    <s v="Foot apply stay treatment local good issue."/>
    <s v="Production"/>
    <s v="General - Con"/>
    <d v="1985-04-01T00:00:00"/>
    <n v="40.719444444444441"/>
    <x v="3"/>
    <s v="MA"/>
    <s v="Splicer"/>
    <x v="0"/>
    <n v="20389"/>
    <s v="Hispanic"/>
    <s v="Divorced"/>
    <x v="0"/>
    <n v="2"/>
    <n v="0"/>
  </r>
  <r>
    <n v="3386"/>
    <s v="Darnell"/>
    <s v="Shelton"/>
    <d v="2019-11-25T00:00:00"/>
    <d v="2021-01-28T00:00:00"/>
    <n v="14"/>
    <s v="Attrition"/>
    <s v="Production Technician II"/>
    <s v="Alec Phillips"/>
    <s v="darnell.shelton@bilearner.com"/>
    <s v="WBL"/>
    <s v="Active"/>
    <s v="Contract"/>
    <x v="1"/>
    <x v="0"/>
    <x v="3"/>
    <s v="He four soldier employee central term."/>
    <s v="Production"/>
    <s v="General - Con"/>
    <d v="1995-02-18T00:00:00"/>
    <n v="30.838888888888889"/>
    <x v="4"/>
    <s v="MA"/>
    <s v="Laborer"/>
    <x v="0"/>
    <n v="45331"/>
    <s v="Hispanic"/>
    <s v="Widowed"/>
    <x v="1"/>
    <n v="2"/>
    <n v="0"/>
  </r>
  <r>
    <n v="3390"/>
    <s v="Lizeth"/>
    <s v="Middleton"/>
    <d v="2022-10-21T00:00:00"/>
    <d v="2023-01-05T00:00:00"/>
    <n v="2"/>
    <s v="Attrition"/>
    <s v="Production Technician II"/>
    <s v="Joanna Nguyen"/>
    <s v="lizeth.middleton@bilearner.com"/>
    <s v="CCDR"/>
    <s v="Leave of Absence"/>
    <s v="Part-Time"/>
    <x v="0"/>
    <x v="0"/>
    <x v="3"/>
    <s v="North next animal laugh threat no."/>
    <s v="Production"/>
    <s v="Billable Consultants"/>
    <d v="1969-01-10T00:00:00"/>
    <n v="56.944444444444443"/>
    <x v="5"/>
    <s v="MA"/>
    <s v="Engineer"/>
    <x v="0"/>
    <n v="90024"/>
    <s v="Hispanic"/>
    <s v="Married"/>
    <x v="1"/>
    <n v="1"/>
    <n v="0"/>
  </r>
  <r>
    <n v="3392"/>
    <s v="Dakota"/>
    <s v="Lowery"/>
    <d v="2019-11-18T00:00:00"/>
    <d v="2021-09-22T00:00:00"/>
    <n v="22"/>
    <s v="Attrition"/>
    <s v="Production Technician II"/>
    <s v="Sean Walsh"/>
    <s v="dakota.lowery@bilearner.com"/>
    <s v="EW"/>
    <s v="Voluntarily Terminated"/>
    <s v="Full-Time"/>
    <x v="0"/>
    <x v="1"/>
    <x v="3"/>
    <s v="Keep particular pass understand set."/>
    <s v="Production"/>
    <s v="General - Con"/>
    <d v="1988-02-29T00:00:00"/>
    <n v="37.805555555555557"/>
    <x v="4"/>
    <s v="MA"/>
    <s v="Technician"/>
    <x v="0"/>
    <n v="14864"/>
    <s v="Other"/>
    <s v="Single"/>
    <x v="1"/>
    <n v="2"/>
    <n v="0"/>
  </r>
  <r>
    <n v="3395"/>
    <s v="Summer"/>
    <s v="Barber"/>
    <d v="2021-06-09T00:00:00"/>
    <d v="2022-01-13T00:00:00"/>
    <n v="7"/>
    <s v="Attrition"/>
    <s v="Production Technician I"/>
    <s v="Penny Campbell DDS"/>
    <s v="summer.barber@bilearner.com"/>
    <s v="TNS"/>
    <s v="Voluntarily Terminated"/>
    <s v="Part-Time"/>
    <x v="2"/>
    <x v="2"/>
    <x v="1"/>
    <s v="Without production religious."/>
    <s v="Production"/>
    <s v="Field Operations"/>
    <d v="1975-02-09T00:00:00"/>
    <n v="50.863888888888887"/>
    <x v="5"/>
    <s v="MA"/>
    <s v="Driver"/>
    <x v="0"/>
    <n v="88306"/>
    <s v="Other"/>
    <s v="Widowed"/>
    <x v="2"/>
    <n v="3"/>
    <n v="0"/>
  </r>
  <r>
    <n v="3396"/>
    <s v="Stephen"/>
    <s v="Mcmillan"/>
    <d v="2021-04-05T00:00:00"/>
    <d v="2021-11-29T00:00:00"/>
    <n v="7"/>
    <s v="Attrition"/>
    <s v="Production Technician I"/>
    <s v="Stephanie Petty"/>
    <s v="stephen.mcmillan@bilearner.com"/>
    <s v="SVG"/>
    <s v="Voluntarily Terminated"/>
    <s v="Part-Time"/>
    <x v="0"/>
    <x v="1"/>
    <x v="3"/>
    <s v="That truth loss energy respond whole case stop."/>
    <s v="Production"/>
    <s v="General - Con"/>
    <d v="1949-11-30T00:00:00"/>
    <n v="76.055555555555557"/>
    <x v="2"/>
    <s v="MA"/>
    <s v="Foreman"/>
    <x v="0"/>
    <n v="49024"/>
    <s v="Asian"/>
    <s v="Married"/>
    <x v="1"/>
    <n v="4"/>
    <n v="0"/>
  </r>
  <r>
    <n v="3398"/>
    <s v="Kyler"/>
    <s v="Cherry"/>
    <d v="2019-11-09T00:00:00"/>
    <d v="2022-09-03T00:00:00"/>
    <n v="33"/>
    <s v="Attrition"/>
    <s v="Production Technician I"/>
    <s v="Danielle Hanson"/>
    <s v="kyler.cherry@bilearner.com"/>
    <s v="PL"/>
    <s v="Active"/>
    <s v="Part-Time"/>
    <x v="2"/>
    <x v="1"/>
    <x v="2"/>
    <s v="Foot station left people foot."/>
    <s v="Production"/>
    <s v="General - Con"/>
    <d v="1956-12-11T00:00:00"/>
    <n v="69.025000000000006"/>
    <x v="1"/>
    <s v="MA"/>
    <s v="Technician"/>
    <x v="0"/>
    <n v="63776"/>
    <s v="Other"/>
    <s v="Single"/>
    <x v="1"/>
    <n v="3"/>
    <n v="0"/>
  </r>
  <r>
    <n v="3399"/>
    <s v="Corinne"/>
    <s v="Reeves"/>
    <d v="2022-06-05T00:00:00"/>
    <d v="2023-06-01T00:00:00"/>
    <n v="11"/>
    <s v="Attrition"/>
    <s v="Production Technician I"/>
    <s v="Paige Savage"/>
    <s v="corinne.reeves@bilearner.com"/>
    <s v="NEL"/>
    <s v="Active"/>
    <s v="Full-Time"/>
    <x v="0"/>
    <x v="1"/>
    <x v="0"/>
    <s v="Central weight analysis great."/>
    <s v="Production"/>
    <s v="Aerial"/>
    <d v="1984-02-25T00:00:00"/>
    <n v="41.819444444444443"/>
    <x v="3"/>
    <s v="MA"/>
    <s v="Lineman"/>
    <x v="0"/>
    <n v="16715"/>
    <s v="White"/>
    <s v="Widowed"/>
    <x v="1"/>
    <n v="2"/>
    <n v="0"/>
  </r>
  <r>
    <n v="3401"/>
    <s v="Taniya"/>
    <s v="Kane"/>
    <d v="2021-11-10T00:00:00"/>
    <d v="2023-06-04T00:00:00"/>
    <n v="18"/>
    <s v="Attrition"/>
    <s v="Production Technician I"/>
    <s v="Scott Powell"/>
    <s v="taniya.kane@bilearner.com"/>
    <s v="EW"/>
    <s v="Leave of Absence"/>
    <s v="Contract"/>
    <x v="2"/>
    <x v="1"/>
    <x v="0"/>
    <s v="Think large why many."/>
    <s v="Production"/>
    <s v="Field Operations"/>
    <d v="1973-04-11T00:00:00"/>
    <n v="52.69166666666667"/>
    <x v="5"/>
    <s v="MA"/>
    <s v="Laborer"/>
    <x v="1"/>
    <n v="3403"/>
    <s v="Hispanic"/>
    <s v="Married"/>
    <x v="1"/>
    <n v="1"/>
    <n v="0"/>
  </r>
  <r>
    <n v="3402"/>
    <s v="Nevaeh"/>
    <s v="Mcmillan"/>
    <d v="2021-03-03T00:00:00"/>
    <d v="2022-04-12T00:00:00"/>
    <n v="13"/>
    <s v="Attrition"/>
    <s v="Production Technician I"/>
    <s v="Laura Wong"/>
    <s v="nevaeh.mcmillan@bilearner.com"/>
    <s v="CCDR"/>
    <s v="Voluntarily Terminated"/>
    <s v="Part-Time"/>
    <x v="1"/>
    <x v="1"/>
    <x v="3"/>
    <s v="Impact voice participant school baby."/>
    <s v="Production"/>
    <s v="Field Operations"/>
    <d v="1971-11-30T00:00:00"/>
    <n v="54.055555555555557"/>
    <x v="5"/>
    <s v="MA"/>
    <s v="Engineer"/>
    <x v="1"/>
    <n v="22662"/>
    <s v="Black"/>
    <s v="Single"/>
    <x v="1"/>
    <n v="3"/>
    <n v="0"/>
  </r>
  <r>
    <n v="3403"/>
    <s v="Dillon"/>
    <s v="Larson"/>
    <d v="2021-02-19T00:00:00"/>
    <d v="2022-11-15T00:00:00"/>
    <n v="20"/>
    <s v="Attrition"/>
    <s v="Production Technician I"/>
    <s v="Erin Allen"/>
    <s v="dillon.larson@bilearner.com"/>
    <s v="BPC"/>
    <s v="Voluntarily Terminated"/>
    <s v="Contract"/>
    <x v="2"/>
    <x v="1"/>
    <x v="2"/>
    <s v="According crime none method effort."/>
    <s v="Production"/>
    <s v="Field Operations"/>
    <d v="1975-09-03T00:00:00"/>
    <n v="50.297222222222224"/>
    <x v="5"/>
    <s v="MA"/>
    <s v="Laborer"/>
    <x v="0"/>
    <n v="66066"/>
    <s v="Asian"/>
    <s v="Married"/>
    <x v="0"/>
    <n v="3"/>
    <n v="0"/>
  </r>
  <r>
    <n v="3404"/>
    <s v="Willie"/>
    <s v="Howe"/>
    <d v="2019-04-25T00:00:00"/>
    <d v="2022-11-11T00:00:00"/>
    <n v="42"/>
    <s v="Attrition"/>
    <s v="Production Technician I"/>
    <s v="Ivan Bryant"/>
    <s v="willie.howe@bilearner.com"/>
    <s v="PYZ"/>
    <s v="Leave of Absence"/>
    <s v="Part-Time"/>
    <x v="1"/>
    <x v="1"/>
    <x v="0"/>
    <s v="Few success street."/>
    <s v="Production"/>
    <s v="Field Operations"/>
    <d v="1985-01-20T00:00:00"/>
    <n v="40.916666666666664"/>
    <x v="3"/>
    <s v="MA"/>
    <s v="Driller"/>
    <x v="0"/>
    <n v="58775"/>
    <s v="Other"/>
    <s v="Divorced"/>
    <x v="1"/>
    <n v="2"/>
    <n v="0"/>
  </r>
  <r>
    <n v="3405"/>
    <s v="Selina"/>
    <s v="Jefferson"/>
    <d v="2020-01-13T00:00:00"/>
    <d v="2022-10-21T00:00:00"/>
    <n v="33"/>
    <s v="Attrition"/>
    <s v="Production Technician I"/>
    <s v="Karen Lin"/>
    <s v="selina.jefferson@bilearner.com"/>
    <s v="WBL"/>
    <s v="Leave of Absence"/>
    <s v="Contract"/>
    <x v="0"/>
    <x v="1"/>
    <x v="3"/>
    <s v="Often about size today."/>
    <s v="Production"/>
    <s v="Field Operations"/>
    <d v="1979-03-02T00:00:00"/>
    <n v="46.8"/>
    <x v="3"/>
    <s v="MA"/>
    <s v="Engineer"/>
    <x v="0"/>
    <n v="12351"/>
    <s v="White"/>
    <s v="Single"/>
    <x v="1"/>
    <n v="1"/>
    <n v="0"/>
  </r>
  <r>
    <n v="3406"/>
    <s v="Serenity"/>
    <s v="Montgomery"/>
    <d v="2020-03-25T00:00:00"/>
    <d v="2023-04-26T00:00:00"/>
    <n v="37"/>
    <s v="Attrition"/>
    <s v="Production Technician I"/>
    <s v="Tina Munoz"/>
    <s v="serenity.montgomery@bilearner.com"/>
    <s v="NEL"/>
    <s v="Voluntarily Terminated"/>
    <s v="Contract"/>
    <x v="1"/>
    <x v="0"/>
    <x v="0"/>
    <s v="Politics in foreign up start."/>
    <s v="Production"/>
    <s v="Finance &amp; Accounting"/>
    <d v="1955-05-17T00:00:00"/>
    <n v="70.591666666666669"/>
    <x v="2"/>
    <s v="MA"/>
    <s v="Administration"/>
    <x v="0"/>
    <n v="24805"/>
    <s v="Other"/>
    <s v="Single"/>
    <x v="1"/>
    <n v="5"/>
    <n v="0"/>
  </r>
  <r>
    <n v="3407"/>
    <s v="Kamila"/>
    <s v="Sanders"/>
    <d v="2021-04-15T00:00:00"/>
    <d v="2023-05-11T00:00:00"/>
    <n v="24"/>
    <s v="Attrition"/>
    <s v="Production Technician II"/>
    <s v="Aaron Stewart"/>
    <s v="kamila.sanders@bilearner.com"/>
    <s v="WBL"/>
    <s v="Active"/>
    <s v="Part-Time"/>
    <x v="1"/>
    <x v="0"/>
    <x v="3"/>
    <s v="Maintain behavior project parent particular game."/>
    <s v="Production"/>
    <s v="Field Operations"/>
    <d v="1953-02-26T00:00:00"/>
    <n v="72.816666666666663"/>
    <x v="2"/>
    <s v="MA"/>
    <s v="Construction Manager"/>
    <x v="0"/>
    <n v="18000"/>
    <s v="Asian"/>
    <s v="Single"/>
    <x v="1"/>
    <n v="5"/>
    <n v="0"/>
  </r>
  <r>
    <n v="3408"/>
    <s v="Rose"/>
    <s v="Mcguire"/>
    <d v="2022-12-15T00:00:00"/>
    <d v="2023-04-25T00:00:00"/>
    <n v="4"/>
    <s v="Attrition"/>
    <s v="Production Technician II"/>
    <s v="Nicole Holland"/>
    <s v="rose.mcguire@bilearner.com"/>
    <s v="NEL"/>
    <s v="Voluntarily Terminated"/>
    <s v="Contract"/>
    <x v="0"/>
    <x v="1"/>
    <x v="1"/>
    <s v="Ball while speak. Issue free represent city."/>
    <s v="Production"/>
    <s v="Field Operations"/>
    <d v="1965-01-07T00:00:00"/>
    <n v="60.952777777777776"/>
    <x v="1"/>
    <s v="MA"/>
    <s v="Supervisor"/>
    <x v="1"/>
    <n v="67579"/>
    <s v="Asian"/>
    <s v="Divorced"/>
    <x v="1"/>
    <n v="3"/>
    <n v="0"/>
  </r>
  <r>
    <n v="3409"/>
    <s v="Brenton"/>
    <s v="Zavala"/>
    <d v="2022-10-08T00:00:00"/>
    <d v="2023-02-04T00:00:00"/>
    <n v="3"/>
    <s v="Attrition"/>
    <s v="Production Technician II"/>
    <s v="Jonathan Brown"/>
    <s v="brenton.zavala@bilearner.com"/>
    <s v="PL"/>
    <s v="Active"/>
    <s v="Contract"/>
    <x v="0"/>
    <x v="1"/>
    <x v="1"/>
    <s v="Century risk machine pay car region."/>
    <s v="Production"/>
    <s v="Yard (Material Handling)"/>
    <d v="1943-03-15T00:00:00"/>
    <n v="82.763888888888886"/>
    <x v="0"/>
    <s v="MA"/>
    <s v="Laborer"/>
    <x v="1"/>
    <n v="82704"/>
    <s v="Asian"/>
    <s v="Divorced"/>
    <x v="1"/>
    <n v="4"/>
    <n v="0"/>
  </r>
  <r>
    <n v="3415"/>
    <s v="Julien"/>
    <s v="Cisneros"/>
    <d v="2022-09-09T00:00:00"/>
    <d v="2023-03-16T00:00:00"/>
    <n v="6"/>
    <s v="Attrition"/>
    <s v="Production Technician I"/>
    <s v="Jerry Johnson"/>
    <s v="julien.cisneros@bilearner.com"/>
    <s v="TNS"/>
    <s v="Voluntarily Terminated"/>
    <s v="Full-Time"/>
    <x v="2"/>
    <x v="2"/>
    <x v="2"/>
    <s v="Lay focus soldier federal short."/>
    <s v="Production"/>
    <s v="Splicing"/>
    <d v="1974-10-14T00:00:00"/>
    <n v="51.18333333333333"/>
    <x v="5"/>
    <s v="MA"/>
    <s v="Driver"/>
    <x v="1"/>
    <n v="23971"/>
    <s v="Hispanic"/>
    <s v="Widowed"/>
    <x v="1"/>
    <n v="3"/>
    <n v="0"/>
  </r>
  <r>
    <n v="3420"/>
    <s v="Levi"/>
    <s v="Hayden"/>
    <d v="2020-10-10T00:00:00"/>
    <d v="2022-08-05T00:00:00"/>
    <n v="21"/>
    <s v="Attrition"/>
    <s v="Production Technician I"/>
    <s v="Lynn Smith"/>
    <s v="levi.hayden@bilearner.com"/>
    <s v="NEL"/>
    <s v="Active"/>
    <s v="Contract"/>
    <x v="2"/>
    <x v="1"/>
    <x v="3"/>
    <s v="Reason stock professional clear allow two town."/>
    <s v="Production"/>
    <s v="Field Operations"/>
    <d v="1944-08-10T00:00:00"/>
    <n v="81.361111111111114"/>
    <x v="0"/>
    <s v="MA"/>
    <s v="Laborer"/>
    <x v="0"/>
    <n v="18079"/>
    <s v="Other"/>
    <s v="Married"/>
    <x v="1"/>
    <n v="2"/>
    <n v="0"/>
  </r>
  <r>
    <n v="3421"/>
    <s v="Brenden"/>
    <s v="Leach"/>
    <d v="2022-05-09T00:00:00"/>
    <d v="2022-09-08T00:00:00"/>
    <n v="4"/>
    <s v="Attrition"/>
    <s v="Production Technician I"/>
    <s v="Donna Lawson"/>
    <s v="brenden.leach@bilearner.com"/>
    <s v="PL"/>
    <s v="Active"/>
    <s v="Part-Time"/>
    <x v="2"/>
    <x v="2"/>
    <x v="2"/>
    <s v="Man the newspaper performance."/>
    <s v="Production"/>
    <s v="Wireless"/>
    <d v="1959-06-11T00:00:00"/>
    <n v="66.525000000000006"/>
    <x v="1"/>
    <s v="MA"/>
    <s v="Foreman"/>
    <x v="0"/>
    <n v="57340"/>
    <s v="Other"/>
    <s v="Divorced"/>
    <x v="1"/>
    <n v="1"/>
    <n v="0"/>
  </r>
  <r>
    <n v="3422"/>
    <s v="Jakobe"/>
    <s v="Erickson"/>
    <d v="2022-06-22T00:00:00"/>
    <d v="2022-08-07T00:00:00"/>
    <n v="1"/>
    <s v="Attrition"/>
    <s v="Production Technician I"/>
    <s v="Bethany Carter"/>
    <s v="jakobe.erickson@bilearner.com"/>
    <s v="PYZ"/>
    <s v="Leave of Absence"/>
    <s v="Part-Time"/>
    <x v="1"/>
    <x v="2"/>
    <x v="2"/>
    <s v="In forget fast."/>
    <s v="Production"/>
    <s v="Engineers"/>
    <d v="1998-06-23T00:00:00"/>
    <n v="27.491666666666667"/>
    <x v="6"/>
    <s v="MA"/>
    <s v="Model Assistant"/>
    <x v="0"/>
    <n v="44500"/>
    <s v="Other"/>
    <s v="Widowed"/>
    <x v="1"/>
    <n v="3"/>
    <n v="0"/>
  </r>
  <r>
    <n v="3424"/>
    <s v="Annabel"/>
    <s v="Wilkins"/>
    <d v="2020-12-09T00:00:00"/>
    <d v="2022-08-04T00:00:00"/>
    <n v="19"/>
    <s v="Attrition"/>
    <s v="Production Technician I"/>
    <s v="Mr. James Castillo"/>
    <s v="annabel.wilkins@bilearner.com"/>
    <s v="TNS"/>
    <s v="Voluntarily Terminated"/>
    <s v="Contract"/>
    <x v="0"/>
    <x v="0"/>
    <x v="0"/>
    <s v="Smile high bar white spend forget choice near."/>
    <s v="Production"/>
    <s v="Wireline Construction"/>
    <d v="1997-01-27T00:00:00"/>
    <n v="28.897222222222222"/>
    <x v="6"/>
    <s v="MA"/>
    <s v="Laborer"/>
    <x v="1"/>
    <n v="6608"/>
    <s v="White"/>
    <s v="Single"/>
    <x v="1"/>
    <n v="2"/>
    <n v="0"/>
  </r>
  <r>
    <n v="3425"/>
    <s v="Kendra"/>
    <s v="Braun"/>
    <d v="2019-05-28T00:00:00"/>
    <d v="2021-10-23T00:00:00"/>
    <n v="28"/>
    <s v="Attrition"/>
    <s v="Production Technician I"/>
    <s v="Michael Woods"/>
    <s v="kendra.braun@bilearner.com"/>
    <s v="WBL"/>
    <s v="Voluntarily Terminated"/>
    <s v="Contract"/>
    <x v="0"/>
    <x v="1"/>
    <x v="1"/>
    <s v="Fine expect election either turn."/>
    <s v="Production"/>
    <s v="Aerial"/>
    <d v="1954-05-28T00:00:00"/>
    <n v="71.561111111111117"/>
    <x v="2"/>
    <s v="MA"/>
    <s v="Foreman"/>
    <x v="0"/>
    <n v="3807"/>
    <s v="Hispanic"/>
    <s v="Divorced"/>
    <x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978AC1-C574-4883-8B59-324F7BC83C8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4:G23" firstHeaderRow="1" firstDataRow="2"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axis="axisRow" showAll="0">
      <items count="8">
        <item x="6"/>
        <item x="4"/>
        <item x="3"/>
        <item x="5"/>
        <item x="1"/>
        <item x="2"/>
        <item x="0"/>
        <item t="default"/>
      </items>
    </pivotField>
    <pivotField showAll="0"/>
    <pivotField showAll="0"/>
    <pivotField axis="axisCol" showAll="0">
      <items count="3">
        <item x="0"/>
        <item x="1"/>
        <item t="default"/>
      </items>
    </pivotField>
    <pivotField showAll="0"/>
    <pivotField showAll="0"/>
    <pivotField showAll="0"/>
    <pivotField showAll="0"/>
    <pivotField showAll="0"/>
  </pivotFields>
  <rowFields count="1">
    <field x="21"/>
  </rowFields>
  <rowItems count="8">
    <i>
      <x/>
    </i>
    <i>
      <x v="1"/>
    </i>
    <i>
      <x v="2"/>
    </i>
    <i>
      <x v="3"/>
    </i>
    <i>
      <x v="4"/>
    </i>
    <i>
      <x v="5"/>
    </i>
    <i>
      <x v="6"/>
    </i>
    <i t="grand">
      <x/>
    </i>
  </rowItems>
  <colFields count="1">
    <field x="24"/>
  </colFields>
  <colItems count="3">
    <i>
      <x/>
    </i>
    <i>
      <x v="1"/>
    </i>
    <i t="grand">
      <x/>
    </i>
  </colItems>
  <dataFields count="1">
    <dataField name="Count of EmpID" fld="0" subtotal="count" baseField="21" baseItem="0"/>
  </dataFields>
  <chartFormats count="2">
    <chartFormat chart="6" format="5" series="1">
      <pivotArea type="data" outline="0" fieldPosition="0">
        <references count="2">
          <reference field="4294967294" count="1" selected="0">
            <x v="0"/>
          </reference>
          <reference field="24" count="1" selected="0">
            <x v="0"/>
          </reference>
        </references>
      </pivotArea>
    </chartFormat>
    <chartFormat chart="6" format="6"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FFD16-2F51-496F-8BB7-551DD9721AC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H29"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EmpID" fld="0" subtotal="count" baseField="13" baseItem="0"/>
  </dataField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3" count="1" selected="0">
            <x v="0"/>
          </reference>
        </references>
      </pivotArea>
    </chartFormat>
    <chartFormat chart="2" format="18">
      <pivotArea type="data" outline="0" fieldPosition="0">
        <references count="2">
          <reference field="4294967294" count="1" selected="0">
            <x v="0"/>
          </reference>
          <reference field="13" count="1" selected="0">
            <x v="1"/>
          </reference>
        </references>
      </pivotArea>
    </chartFormat>
    <chartFormat chart="2" format="19">
      <pivotArea type="data" outline="0" fieldPosition="0">
        <references count="2">
          <reference field="4294967294" count="1" selected="0">
            <x v="0"/>
          </reference>
          <reference field="13" count="1" selected="0">
            <x v="2"/>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3" count="1" selected="0">
            <x v="0"/>
          </reference>
        </references>
      </pivotArea>
    </chartFormat>
    <chartFormat chart="3" format="22">
      <pivotArea type="data" outline="0" fieldPosition="0">
        <references count="2">
          <reference field="4294967294" count="1" selected="0">
            <x v="0"/>
          </reference>
          <reference field="13" count="1" selected="0">
            <x v="1"/>
          </reference>
        </references>
      </pivotArea>
    </chartFormat>
    <chartFormat chart="3" format="2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B6D59E-D5DD-412E-900A-5EE509E5D23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7:E42"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27"/>
  </rowFields>
  <rowItems count="5">
    <i>
      <x v="3"/>
    </i>
    <i>
      <x/>
    </i>
    <i>
      <x v="2"/>
    </i>
    <i>
      <x v="1"/>
    </i>
    <i t="grand">
      <x/>
    </i>
  </rowItems>
  <colItems count="1">
    <i/>
  </colItems>
  <dataFields count="1">
    <dataField name="Count of Emp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22E767-0A58-4E87-AE0E-E6C2748768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dataField="1"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A20531-E1A7-43AD-AE9E-0F43FDDB826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5:E32"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5"/>
        <item x="3"/>
        <item x="1"/>
        <item m="1" x="6"/>
        <item x="0"/>
        <item x="4"/>
        <item x="2"/>
        <item t="default"/>
      </items>
      <autoSortScope>
        <pivotArea dataOnly="0" outline="0" fieldPosition="0">
          <references count="1">
            <reference field="4294967294" count="1" selected="0">
              <x v="0"/>
            </reference>
          </references>
        </pivotArea>
      </autoSortScope>
    </pivotField>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7"/>
  </rowFields>
  <rowItems count="7">
    <i>
      <x v="1"/>
    </i>
    <i>
      <x/>
    </i>
    <i>
      <x v="5"/>
    </i>
    <i>
      <x v="4"/>
    </i>
    <i>
      <x v="2"/>
    </i>
    <i>
      <x v="6"/>
    </i>
    <i t="grand">
      <x/>
    </i>
  </rowItems>
  <colItems count="1">
    <i/>
  </colItems>
  <dataFields count="1">
    <dataField name="Count of EmpID" fld="0" subtotal="count" baseField="1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5ED35F-4259-4205-B069-C2BE6ECEC9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20" firstHeaderRow="1" firstDataRow="1" firstDataCol="1"/>
  <pivotFields count="30">
    <pivotField dataField="1" showAll="0"/>
    <pivotField showAll="0"/>
    <pivotField showAll="0"/>
    <pivotField numFmtId="15" showAll="0"/>
    <pivotField showAll="0"/>
    <pivotField showAll="0"/>
    <pivotField showAll="0"/>
    <pivotField axis="axisRow" showAll="0" measureFilter="1" sortType="ascending">
      <items count="33">
        <item x="22"/>
        <item x="21"/>
        <item x="0"/>
        <item x="23"/>
        <item x="25"/>
        <item x="15"/>
        <item x="11"/>
        <item x="9"/>
        <item x="12"/>
        <item x="10"/>
        <item x="30"/>
        <item x="29"/>
        <item x="7"/>
        <item x="31"/>
        <item x="27"/>
        <item x="26"/>
        <item x="28"/>
        <item x="3"/>
        <item x="4"/>
        <item x="20"/>
        <item x="8"/>
        <item x="19"/>
        <item x="1"/>
        <item x="2"/>
        <item x="24"/>
        <item x="18"/>
        <item x="17"/>
        <item x="14"/>
        <item x="16"/>
        <item x="13"/>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7"/>
  </rowFields>
  <rowItems count="6">
    <i>
      <x v="27"/>
    </i>
    <i>
      <x v="21"/>
    </i>
    <i>
      <x v="2"/>
    </i>
    <i>
      <x v="23"/>
    </i>
    <i>
      <x v="22"/>
    </i>
    <i t="grand">
      <x/>
    </i>
  </rowItems>
  <colItems count="1">
    <i/>
  </colItems>
  <dataFields count="1">
    <dataField name="Count of EmpID" fld="0" subtotal="count" baseField="7" baseItem="0"/>
  </dataFields>
  <chartFormats count="3">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9A0A42-3A53-4672-901F-87A0CCF6A95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28"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axis="axisRow" showAll="0" sortType="a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6"/>
  </rowFields>
  <rowItems count="6">
    <i>
      <x v="2"/>
    </i>
    <i>
      <x v="3"/>
    </i>
    <i>
      <x v="4"/>
    </i>
    <i>
      <x v="1"/>
    </i>
    <i>
      <x/>
    </i>
    <i t="grand">
      <x/>
    </i>
  </rowItems>
  <colItems count="1">
    <i/>
  </colItems>
  <dataFields count="1">
    <dataField name="Count of EmpID" fld="0" subtotal="count" baseField="2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03CBE-3AC7-4FB6-8DED-26804E81244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5"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5"/>
  </rowFields>
  <rowItems count="5">
    <i>
      <x v="2"/>
    </i>
    <i>
      <x v="1"/>
    </i>
    <i>
      <x/>
    </i>
    <i>
      <x v="3"/>
    </i>
    <i t="grand">
      <x/>
    </i>
  </rowItems>
  <colItems count="1">
    <i/>
  </colItems>
  <dataFields count="1">
    <dataField name="Count of EmpID" fld="0" subtotal="count" baseField="1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52A1B7-91BA-4DF6-8E67-1E64437360C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7:B41" firstHeaderRow="1" firstDataRow="1"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EmpID" fld="0" subtotal="count" baseField="12"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40E67A-B5B8-48D1-98D3-9F8F817CB1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C9" firstHeaderRow="0" firstDataRow="1" firstDataCol="1"/>
  <pivotFields count="30">
    <pivotField dataField="1" showAll="0"/>
    <pivotField showAll="0"/>
    <pivotField showAll="0"/>
    <pivotField numFmtId="15"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Count of EmpID2" fld="0" subtotal="count" showDataAs="percentOfTotal" baseField="6" baseItem="0" numFmtId="10"/>
    <dataField name="Count of Emp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60B4E7-C88E-4657-A1A5-46B7167990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ataField="1" numFmtId="1" showAll="0"/>
    <pivotField showAll="0"/>
    <pivotField showAll="0"/>
    <pivotField showAll="0"/>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2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79037B-4DEC-49AF-B884-8F6080B4A4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10" firstHeaderRow="1" firstDataRow="1" firstDataCol="1"/>
  <pivotFields count="30">
    <pivotField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1"/>
        <item x="2"/>
        <item m="1" x="6"/>
        <item x="0"/>
        <item x="4"/>
        <item t="default"/>
      </items>
    </pivotField>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dataField="1" showAll="0"/>
  </pivotFields>
  <rowFields count="1">
    <field x="17"/>
  </rowFields>
  <rowItems count="7">
    <i>
      <x/>
    </i>
    <i>
      <x v="1"/>
    </i>
    <i>
      <x v="2"/>
    </i>
    <i>
      <x v="3"/>
    </i>
    <i>
      <x v="5"/>
    </i>
    <i>
      <x v="6"/>
    </i>
    <i t="grand">
      <x/>
    </i>
  </rowItems>
  <colItems count="1">
    <i/>
  </colItems>
  <dataFields count="1">
    <dataField name="Average of Current Employee Rating" fld="29" subtotal="average" baseField="17" baseItem="0"/>
  </dataFields>
  <formats count="1">
    <format dxfId="6">
      <pivotArea collapsedLevelsAreSubtotals="1" fieldPosition="0">
        <references count="1">
          <reference field="17"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B6894F-E900-4703-A831-79FA4B91D79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20" firstHeaderRow="1" firstDataRow="1" firstDataCol="1"/>
  <pivotFields count="30">
    <pivotField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5"/>
        <item x="3"/>
        <item x="1"/>
        <item m="1" x="6"/>
        <item x="0"/>
        <item x="4"/>
        <item x="2"/>
        <item t="default"/>
      </items>
      <autoSortScope>
        <pivotArea dataOnly="0" outline="0" fieldPosition="0">
          <references count="1">
            <reference field="4294967294" count="1" selected="0">
              <x v="0"/>
            </reference>
          </references>
        </pivotArea>
      </autoSortScope>
    </pivotField>
    <pivotField showAll="0"/>
    <pivotField numFmtId="14" showAll="0"/>
    <pivotField dataField="1"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7"/>
  </rowFields>
  <rowItems count="7">
    <i>
      <x v="5"/>
    </i>
    <i>
      <x v="4"/>
    </i>
    <i>
      <x v="6"/>
    </i>
    <i>
      <x v="2"/>
    </i>
    <i>
      <x v="1"/>
    </i>
    <i>
      <x/>
    </i>
    <i t="grand">
      <x/>
    </i>
  </rowItems>
  <colItems count="1">
    <i/>
  </colItems>
  <dataFields count="1">
    <dataField name="Average of Age" fld="20" subtotal="average" baseField="0" baseItem="0" numFmtId="1"/>
  </dataFields>
  <chartFormats count="3">
    <chartFormat chart="0"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F62-1D36-4FCE-9F2A-25D82F252D8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1" firstHeaderRow="1" firstDataRow="2"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1"/>
        <item m="1" x="6"/>
        <item x="0"/>
        <item x="4"/>
        <item x="2"/>
        <item t="default"/>
      </items>
    </pivotField>
    <pivotField showAll="0"/>
    <pivotField numFmtId="14" showAll="0"/>
    <pivotField numFmtId="1"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17"/>
  </rowFields>
  <rowItems count="7">
    <i>
      <x/>
    </i>
    <i>
      <x v="1"/>
    </i>
    <i>
      <x v="2"/>
    </i>
    <i>
      <x v="4"/>
    </i>
    <i>
      <x v="5"/>
    </i>
    <i>
      <x v="6"/>
    </i>
    <i t="grand">
      <x/>
    </i>
  </rowItems>
  <colFields count="1">
    <field x="24"/>
  </colFields>
  <colItems count="3">
    <i>
      <x/>
    </i>
    <i>
      <x v="1"/>
    </i>
    <i t="grand">
      <x/>
    </i>
  </colItems>
  <dataFields count="1">
    <dataField name="Count of EmpID" fld="0"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4" format="9" series="1">
      <pivotArea type="data" outline="0" fieldPosition="0">
        <references count="2">
          <reference field="4294967294" count="1" selected="0">
            <x v="0"/>
          </reference>
          <reference field="24" count="1" selected="0">
            <x v="0"/>
          </reference>
        </references>
      </pivotArea>
    </chartFormat>
    <chartFormat chart="4" format="10"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034B56-4E7D-4E8C-898E-0F45C4EC53D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9" firstHeaderRow="1" firstDataRow="1" firstDataCol="1"/>
  <pivotFields count="30">
    <pivotField showAll="0"/>
    <pivotField showAll="0"/>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5"/>
        <item x="3"/>
        <item x="1"/>
        <item x="2"/>
        <item m="1" x="6"/>
        <item x="0"/>
        <item x="4"/>
        <item t="default"/>
      </items>
      <autoSortScope>
        <pivotArea dataOnly="0" outline="0" fieldPosition="0">
          <references count="1">
            <reference field="4294967294" count="1" selected="0">
              <x v="0"/>
            </reference>
          </references>
        </pivotArea>
      </autoSortScope>
    </pivotField>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7"/>
  </rowFields>
  <rowItems count="7">
    <i>
      <x v="6"/>
    </i>
    <i>
      <x v="5"/>
    </i>
    <i>
      <x v="3"/>
    </i>
    <i>
      <x/>
    </i>
    <i>
      <x v="2"/>
    </i>
    <i>
      <x v="1"/>
    </i>
    <i t="grand">
      <x/>
    </i>
  </rowItems>
  <colItems count="1">
    <i/>
  </colItems>
  <dataFields count="1">
    <dataField name="Average of Tenure" fld="5" subtotal="average" baseField="17" baseItem="0"/>
  </dataFields>
  <formats count="1">
    <format dxfId="7">
      <pivotArea collapsedLevelsAreSubtotals="1" fieldPosition="0">
        <references count="1">
          <reference field="17" count="0"/>
        </references>
      </pivotArea>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4EC27F-2EAB-4566-826B-C8BE26503A9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J21" firstHeaderRow="1" firstDataRow="2" firstDataCol="1"/>
  <pivotFields count="3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axis="axisRow" showAll="0" sortType="ascending">
      <items count="8">
        <item x="5"/>
        <item x="3"/>
        <item x="1"/>
        <item x="2"/>
        <item m="1" x="6"/>
        <item x="0"/>
        <item x="4"/>
        <item t="default"/>
      </items>
      <autoSortScope>
        <pivotArea dataOnly="0" outline="0" fieldPosition="0">
          <references count="2">
            <reference field="4294967294" count="1" selected="0">
              <x v="0"/>
            </reference>
            <reference field="14" count="1" selected="0">
              <x v="2"/>
            </reference>
          </references>
        </pivotArea>
      </autoSortScope>
    </pivotField>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s>
  <rowFields count="1">
    <field x="17"/>
  </rowFields>
  <rowItems count="7">
    <i>
      <x v="1"/>
    </i>
    <i>
      <x/>
    </i>
    <i>
      <x v="6"/>
    </i>
    <i>
      <x v="5"/>
    </i>
    <i>
      <x v="2"/>
    </i>
    <i>
      <x v="3"/>
    </i>
    <i t="grand">
      <x/>
    </i>
  </rowItems>
  <colFields count="1">
    <field x="14"/>
  </colFields>
  <colItems count="4">
    <i>
      <x/>
    </i>
    <i>
      <x v="1"/>
    </i>
    <i>
      <x v="2"/>
    </i>
    <i t="grand">
      <x/>
    </i>
  </colItems>
  <dataFields count="1">
    <dataField name="Count of EmpID" fld="0" subtotal="count" baseField="17" baseItem="0"/>
  </dataFields>
  <chartFormats count="3">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F39269-AB53-4823-BFB7-E5A60B4CC14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H18" firstHeaderRow="1" firstDataRow="1" firstDataCol="1"/>
  <pivotFields count="31">
    <pivotField showAll="0"/>
    <pivotField showAll="0"/>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axis="axisRow" showAll="0">
      <items count="5">
        <item x="0"/>
        <item x="1"/>
        <item x="2"/>
        <item x="3"/>
        <item t="default"/>
      </items>
    </pivotField>
    <pivotField showAll="0"/>
    <pivotField showAll="0"/>
  </pivotFields>
  <rowFields count="1">
    <field x="28"/>
  </rowFields>
  <rowItems count="5">
    <i>
      <x/>
    </i>
    <i>
      <x v="1"/>
    </i>
    <i>
      <x v="2"/>
    </i>
    <i>
      <x v="3"/>
    </i>
    <i t="grand">
      <x/>
    </i>
  </rowItems>
  <colItems count="1">
    <i/>
  </colItems>
  <dataFields count="1">
    <dataField name="Average of Tenure" fld="5" subtotal="average" baseField="28" baseItem="0"/>
  </dataFields>
  <formats count="1">
    <format dxfId="0">
      <pivotArea collapsedLevelsAreSubtotals="1" fieldPosition="0">
        <references count="1">
          <reference field="28" count="0"/>
        </references>
      </pivotArea>
    </format>
  </formats>
  <chartFormats count="3">
    <chartFormat chart="0"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D76BFD-C071-454E-8994-E56F1975B7E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31">
    <pivotField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axis="axisRow" showAll="0" sortType="ascending">
      <items count="5">
        <item x="0"/>
        <item x="1"/>
        <item x="2"/>
        <item x="3"/>
        <item t="default"/>
      </items>
      <autoSortScope>
        <pivotArea dataOnly="0" outline="0" fieldPosition="0">
          <references count="2">
            <reference field="4294967294" count="1" selected="0">
              <x v="0"/>
            </reference>
            <reference field="13" count="1" selected="0">
              <x v="0"/>
            </reference>
          </references>
        </pivotArea>
      </autoSortScope>
    </pivotField>
    <pivotField dataField="1" showAll="0"/>
    <pivotField showAll="0"/>
  </pivotFields>
  <rowFields count="1">
    <field x="28"/>
  </rowFields>
  <rowItems count="5">
    <i>
      <x/>
    </i>
    <i>
      <x v="1"/>
    </i>
    <i>
      <x v="2"/>
    </i>
    <i>
      <x v="3"/>
    </i>
    <i t="grand">
      <x/>
    </i>
  </rowItems>
  <colFields count="1">
    <field x="13"/>
  </colFields>
  <colItems count="4">
    <i>
      <x/>
    </i>
    <i>
      <x v="1"/>
    </i>
    <i>
      <x v="2"/>
    </i>
    <i t="grand">
      <x/>
    </i>
  </colItems>
  <dataFields count="1">
    <dataField name="Average of Current Employee Rating" fld="29" subtotal="average" baseField="28" baseItem="0"/>
  </dataFields>
  <formats count="1">
    <format dxfId="1">
      <pivotArea collapsedLevelsAreSubtotals="1" fieldPosition="0">
        <references count="1">
          <reference field="28" count="0"/>
        </references>
      </pivotArea>
    </format>
  </formats>
  <chartFormats count="3">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BF027BA-E887-4126-94E6-DBF3DA78995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31">
    <pivotField showAll="0"/>
    <pivotField showAll="0"/>
    <pivotField showAll="0"/>
    <pivotField numFmtId="15" showAll="0"/>
    <pivotField numFmtId="15"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Average of Current Employee Rating" fld="29" subtotal="average" baseField="14" baseItem="0"/>
  </dataFields>
  <formats count="1">
    <format dxfId="2">
      <pivotArea collapsedLevelsAreSubtotals="1" fieldPosition="0">
        <references count="1">
          <reference field="14" count="0"/>
        </references>
      </pivotArea>
    </format>
  </format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8B93B4C-9633-4941-88D2-0C3F5C44781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8:C22" firstHeaderRow="1" firstDataRow="1" firstDataCol="1"/>
  <pivotFields count="31">
    <pivotField showAll="0"/>
    <pivotField showAll="0"/>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Average of Tenure" fld="5" subtotal="average" baseField="14" baseItem="0"/>
  </dataFields>
  <formats count="1">
    <format dxfId="3">
      <pivotArea collapsedLevelsAreSubtotals="1" fieldPosition="0">
        <references count="1">
          <reference field="14" count="0"/>
        </references>
      </pivotArea>
    </format>
  </formats>
  <chartFormats count="3">
    <chartFormat chart="0"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672AE8F-7C0E-4D15-B50C-6695755E9E3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1" firstHeaderRow="1" firstDataRow="1" firstDataCol="1"/>
  <pivotFields count="31">
    <pivotField showAll="0"/>
    <pivotField showAll="0"/>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 showAll="0"/>
    <pivotField axis="axisRow" showAll="0">
      <items count="8">
        <item x="6"/>
        <item x="4"/>
        <item x="3"/>
        <item x="5"/>
        <item x="1"/>
        <item x="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s>
  <rowFields count="1">
    <field x="21"/>
  </rowFields>
  <rowItems count="8">
    <i>
      <x/>
    </i>
    <i>
      <x v="1"/>
    </i>
    <i>
      <x v="2"/>
    </i>
    <i>
      <x v="3"/>
    </i>
    <i>
      <x v="4"/>
    </i>
    <i>
      <x v="5"/>
    </i>
    <i>
      <x v="6"/>
    </i>
    <i t="grand">
      <x/>
    </i>
  </rowItems>
  <colItems count="1">
    <i/>
  </colItems>
  <dataFields count="1">
    <dataField name="Average of Tenure" fld="5" subtotal="average" baseField="0" baseItem="0"/>
  </dataFields>
  <formats count="1">
    <format dxfId="4">
      <pivotArea collapsedLevelsAreSubtotals="1" fieldPosition="0">
        <references count="1">
          <reference field="21" count="0"/>
        </references>
      </pivotArea>
    </format>
  </formats>
  <chartFormats count="1">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D67F3C-4A56-4F96-83CF-2AE1E3A23C1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1:C16" firstHeaderRow="1" firstDataRow="1" firstDataCol="1"/>
  <pivotFields count="31">
    <pivotField showAll="0"/>
    <pivotField showAll="0"/>
    <pivotField showAll="0"/>
    <pivotField numFmtId="15" showAll="0"/>
    <pivotField numFmtId="15" showAll="0"/>
    <pivotField dataField="1"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numFmtId="14" showAll="0"/>
    <pivotField numFmtI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Average of Tenure" fld="5" subtotal="average" baseField="15" baseItem="0"/>
  </dataFields>
  <formats count="1">
    <format dxfId="5">
      <pivotArea collapsedLevelsAreSubtotals="1" fieldPosition="0">
        <references count="1">
          <reference field="15"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53E4D523-93B7-49B1-8249-216E3EF06704}" sourceName="GenderCode">
  <pivotTables>
    <pivotTable tabId="2" name="PivotTable6"/>
    <pivotTable tabId="2" name="PivotTable10"/>
    <pivotTable tabId="2" name="PivotTable12"/>
    <pivotTable tabId="2" name="PivotTable5"/>
    <pivotTable tabId="2" name="PivotTable7"/>
    <pivotTable tabId="2" name="PivotTable8"/>
    <pivotTable tabId="2" name="PivotTable9"/>
    <pivotTable tabId="2" name="PivotTable4"/>
  </pivotTables>
  <data>
    <tabular pivotCacheId="3860757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1" xr10:uid="{ECE2FA87-A291-4005-AB78-3D656FCD35C3}" sourceName="GenderCode">
  <pivotTables>
    <pivotTable tabId="7" name="PivotTable2"/>
    <pivotTable tabId="7" name="PivotTable1"/>
    <pivotTable tabId="7" name="PivotTable3"/>
    <pivotTable tabId="7" name="PivotTable4"/>
    <pivotTable tabId="7" name="PivotTable5"/>
  </pivotTables>
  <data>
    <tabular pivotCacheId="38607578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2" xr10:uid="{B4AE7C4A-6F08-43E8-B13B-41400B8A28E3}" sourceName="GenderCode">
  <pivotTables>
    <pivotTable tabId="10" name="PivotTable3"/>
    <pivotTable tabId="10" name="PivotTable2"/>
    <pivotTable tabId="10" name="PivotTable4"/>
    <pivotTable tabId="10" name="PivotTable5"/>
    <pivotTable tabId="10" name="PivotTable6"/>
    <pivotTable tabId="10" name="PivotTable7"/>
  </pivotTables>
  <data>
    <tabular pivotCacheId="12893898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146B9D-061F-4AAD-B2A9-FE5B6735470B}" cache="Slicer_GenderCode" columnCount="2"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6C2E2177-403A-4900-B451-7B3E25440D5B}" cache="Slicer_GenderCode1" columnCount="2" style="SlicerStyleDark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1" xr10:uid="{9A5DEDAA-A0BB-44F5-B1A6-CE67BFB961BC}" cache="Slicer_GenderCode2" columnCount="2"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AFCC4-11DD-4E63-AE6C-78F504BA1E8F}" name="Table1" displayName="Table1" ref="A4:AD3004" totalsRowShown="0">
  <autoFilter ref="A4:AD3004" xr:uid="{FAFAFCC4-11DD-4E63-AE6C-78F504BA1E8F}"/>
  <tableColumns count="30">
    <tableColumn id="1" xr3:uid="{7AB134BA-CE10-4AA9-AC70-F607C078A50D}" name="EmpID"/>
    <tableColumn id="2" xr3:uid="{4A306AB7-3BE0-40F0-B8AA-F02361259047}" name="FirstName"/>
    <tableColumn id="3" xr3:uid="{06905BD9-6D9A-41CC-A7CB-B8D3A2AD4DD3}" name="LastName"/>
    <tableColumn id="4" xr3:uid="{6E4D086E-3432-4B0E-8C1E-9B1DD1F9D5E9}" name="StartDate" dataDxfId="14"/>
    <tableColumn id="5" xr3:uid="{327B29CF-C946-4BDE-BE3E-03E885FCBA95}" name="ExitDate" dataDxfId="13"/>
    <tableColumn id="29" xr3:uid="{ED2F593E-F82A-4442-8806-15F9F101291F}" name="Tenure" dataDxfId="12">
      <calculatedColumnFormula>IF(Table1[[#This Row],[ExitDate]],QUOTIENT(Table1[[#This Row],[ExitDate]]-Table1[[#This Row],[StartDate]],365/12),"")</calculatedColumnFormula>
    </tableColumn>
    <tableColumn id="31" xr3:uid="{E1C51B87-D7AF-4271-9B07-4E49A55B6D92}" name="Status" dataDxfId="11">
      <calculatedColumnFormula>IF(Table1[[#This Row],[ExitDate]], "Attrition", "Active")</calculatedColumnFormula>
    </tableColumn>
    <tableColumn id="6" xr3:uid="{0113B6AD-7119-429D-821F-0934DEC2BE2F}" name="Title"/>
    <tableColumn id="7" xr3:uid="{9416AF0E-4F7E-4524-9336-8B4A42547A4A}" name="Supervisor"/>
    <tableColumn id="8" xr3:uid="{3B952CA3-6129-4A62-9757-719E6E0E79C8}" name="ADEmail"/>
    <tableColumn id="9" xr3:uid="{924F57C7-F98F-4AB9-9319-0E6A3EC4E51E}" name="BusinessUnit"/>
    <tableColumn id="10" xr3:uid="{742415D3-1224-4201-9A58-43DC6BC60316}" name="EmployeeStatus"/>
    <tableColumn id="11" xr3:uid="{30767BA4-97C3-4597-AD70-724C968ECC2B}" name="EmployeeType"/>
    <tableColumn id="12" xr3:uid="{37430043-6F44-49E1-A7A0-7939144D7F7A}" name="PayZone"/>
    <tableColumn id="13" xr3:uid="{3DAC6C5A-D414-429A-8D15-CB15A4F33511}" name="EmployeeClassificationType"/>
    <tableColumn id="14" xr3:uid="{068C6273-8A7F-4E82-AA95-222335F177D4}" name="TerminationType"/>
    <tableColumn id="15" xr3:uid="{D55AD4B5-9798-491B-907C-2B6230967150}" name="TerminationDescription"/>
    <tableColumn id="16" xr3:uid="{EA6AE0FB-58A4-41EB-B25D-BBEDB4ABE303}" name="DepartmentType"/>
    <tableColumn id="17" xr3:uid="{C399A932-CE72-4E6D-833D-AC0668573835}" name="Division"/>
    <tableColumn id="18" xr3:uid="{F1990554-31EF-449F-BB42-C42BE3FB0F9B}" name="DOB" dataDxfId="10"/>
    <tableColumn id="27" xr3:uid="{AA4914D0-2680-4203-9B62-224A491444C5}" name="Age" dataDxfId="9">
      <calculatedColumnFormula>YEARFRAC(Table1[[#This Row],[DOB]],TODAY())</calculatedColumnFormula>
    </tableColumn>
    <tableColumn id="28" xr3:uid="{D0BDB580-7D4E-4658-A967-C0E8218F1E27}" name="Age Group" dataDxfId="8">
      <calculatedColumnFormula array="1">_xlfn.IFS(Table1[[#This Row],[Age]] &lt; 30, "20-29", Table1[[#This Row],[Age]]&lt;40,"30-39",Table1[[#This Row],[Age]]&lt;50,"40-49",Table1[[#This Row],[Age]]&lt;60,"50-59",Table1[[#This Row],[Age]]&lt;70, "60-69",Table1[[#This Row],[Age]]&lt;80, "70-79",Table1[[#This Row],[Age]]&lt;90,"80-89")</calculatedColumnFormula>
    </tableColumn>
    <tableColumn id="19" xr3:uid="{E7DB0233-DB30-49B8-B818-D75FAAA858A9}" name="State"/>
    <tableColumn id="20" xr3:uid="{D200E0C2-7B60-40CE-961B-2A4A6FBD078A}" name="JobFunctionDescription"/>
    <tableColumn id="21" xr3:uid="{1E8E51C4-5DFA-4062-B5A0-56209CA4DDC5}" name="GenderCode"/>
    <tableColumn id="22" xr3:uid="{3D4514A0-182C-4ED9-AF4A-67F5A6C6C8FF}" name="LocationCode"/>
    <tableColumn id="23" xr3:uid="{90CF9ACC-7530-4E3B-9F44-0B9B54DFEB72}" name="RaceDesc"/>
    <tableColumn id="24" xr3:uid="{8EB27009-9BFF-434B-8778-14CECAD633EC}" name="MaritalDesc"/>
    <tableColumn id="25" xr3:uid="{0081A5B9-4B99-473F-90FC-21C2E2DCAA7C}" name="Performance Score"/>
    <tableColumn id="26" xr3:uid="{7E14EF71-08A1-4C3B-82A4-8931D85CDE81}" name="Current Employee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1EA9-4515-48E9-9574-17670E267D3C}">
  <dimension ref="A3:H42"/>
  <sheetViews>
    <sheetView topLeftCell="A22" workbookViewId="0">
      <selection activeCell="D31" sqref="D31"/>
    </sheetView>
  </sheetViews>
  <sheetFormatPr defaultRowHeight="14.5" x14ac:dyDescent="0.35"/>
  <cols>
    <col min="1" max="1" width="12.453125" bestFit="1" customWidth="1"/>
    <col min="2" max="4" width="13.90625" bestFit="1" customWidth="1"/>
    <col min="5" max="5" width="15.6328125" bestFit="1" customWidth="1"/>
    <col min="6" max="6" width="4.81640625" bestFit="1" customWidth="1"/>
    <col min="7" max="7" width="10.36328125" bestFit="1" customWidth="1"/>
    <col min="8" max="8" width="13.90625" bestFit="1" customWidth="1"/>
  </cols>
  <sheetData>
    <row r="3" spans="1:7" x14ac:dyDescent="0.35">
      <c r="A3" t="s">
        <v>10304</v>
      </c>
    </row>
    <row r="4" spans="1:7" x14ac:dyDescent="0.35">
      <c r="A4">
        <v>3000</v>
      </c>
    </row>
    <row r="6" spans="1:7" x14ac:dyDescent="0.35">
      <c r="A6" s="5" t="s">
        <v>10307</v>
      </c>
      <c r="B6" t="s">
        <v>10310</v>
      </c>
      <c r="C6" t="s">
        <v>10304</v>
      </c>
    </row>
    <row r="7" spans="1:7" x14ac:dyDescent="0.35">
      <c r="A7" s="6" t="s">
        <v>32</v>
      </c>
      <c r="B7" s="7">
        <v>0.48899999999999999</v>
      </c>
      <c r="C7">
        <v>1467</v>
      </c>
    </row>
    <row r="8" spans="1:7" x14ac:dyDescent="0.35">
      <c r="A8" s="6" t="s">
        <v>10308</v>
      </c>
      <c r="B8" s="7">
        <v>0.51100000000000001</v>
      </c>
      <c r="C8">
        <v>1533</v>
      </c>
    </row>
    <row r="9" spans="1:7" x14ac:dyDescent="0.35">
      <c r="A9" s="6" t="s">
        <v>10309</v>
      </c>
      <c r="B9" s="7">
        <v>1</v>
      </c>
      <c r="C9">
        <v>3000</v>
      </c>
    </row>
    <row r="11" spans="1:7" x14ac:dyDescent="0.35">
      <c r="A11" t="s">
        <v>10312</v>
      </c>
    </row>
    <row r="12" spans="1:7" x14ac:dyDescent="0.35">
      <c r="A12" s="3">
        <v>54.276055555555523</v>
      </c>
    </row>
    <row r="14" spans="1:7" x14ac:dyDescent="0.35">
      <c r="A14" s="5" t="s">
        <v>10307</v>
      </c>
      <c r="B14" t="s">
        <v>10304</v>
      </c>
      <c r="D14" s="5" t="s">
        <v>10304</v>
      </c>
      <c r="E14" s="5" t="s">
        <v>10321</v>
      </c>
    </row>
    <row r="15" spans="1:7" x14ac:dyDescent="0.35">
      <c r="A15" s="6" t="s">
        <v>2423</v>
      </c>
      <c r="B15">
        <v>48</v>
      </c>
      <c r="D15" s="5" t="s">
        <v>10307</v>
      </c>
      <c r="E15" t="s">
        <v>41</v>
      </c>
      <c r="F15" t="s">
        <v>54</v>
      </c>
      <c r="G15" t="s">
        <v>10309</v>
      </c>
    </row>
    <row r="16" spans="1:7" x14ac:dyDescent="0.35">
      <c r="A16" s="6" t="s">
        <v>3017</v>
      </c>
      <c r="B16">
        <v>84</v>
      </c>
      <c r="D16" s="6" t="s">
        <v>10320</v>
      </c>
      <c r="E16">
        <v>73</v>
      </c>
      <c r="F16">
        <v>79</v>
      </c>
      <c r="G16">
        <v>152</v>
      </c>
    </row>
    <row r="17" spans="1:8" x14ac:dyDescent="0.35">
      <c r="A17" s="6" t="s">
        <v>58</v>
      </c>
      <c r="B17">
        <v>149</v>
      </c>
      <c r="D17" s="6" t="s">
        <v>10318</v>
      </c>
      <c r="E17">
        <v>161</v>
      </c>
      <c r="F17">
        <v>112</v>
      </c>
      <c r="G17">
        <v>273</v>
      </c>
    </row>
    <row r="18" spans="1:8" x14ac:dyDescent="0.35">
      <c r="A18" s="6" t="s">
        <v>727</v>
      </c>
      <c r="B18">
        <v>254</v>
      </c>
      <c r="D18" s="6" t="s">
        <v>10317</v>
      </c>
      <c r="E18">
        <v>141</v>
      </c>
      <c r="F18">
        <v>99</v>
      </c>
      <c r="G18">
        <v>240</v>
      </c>
    </row>
    <row r="19" spans="1:8" x14ac:dyDescent="0.35">
      <c r="A19" s="6" t="s">
        <v>28</v>
      </c>
      <c r="B19">
        <v>656</v>
      </c>
      <c r="D19" s="6" t="s">
        <v>10319</v>
      </c>
      <c r="E19">
        <v>124</v>
      </c>
      <c r="F19">
        <v>98</v>
      </c>
      <c r="G19">
        <v>222</v>
      </c>
    </row>
    <row r="20" spans="1:8" x14ac:dyDescent="0.35">
      <c r="A20" s="6" t="s">
        <v>10309</v>
      </c>
      <c r="B20">
        <v>1191</v>
      </c>
      <c r="D20" s="6" t="s">
        <v>10315</v>
      </c>
      <c r="E20">
        <v>158</v>
      </c>
      <c r="F20">
        <v>121</v>
      </c>
      <c r="G20">
        <v>279</v>
      </c>
    </row>
    <row r="21" spans="1:8" x14ac:dyDescent="0.35">
      <c r="D21" s="6" t="s">
        <v>10316</v>
      </c>
      <c r="E21">
        <v>141</v>
      </c>
      <c r="F21">
        <v>112</v>
      </c>
      <c r="G21">
        <v>253</v>
      </c>
    </row>
    <row r="22" spans="1:8" x14ac:dyDescent="0.35">
      <c r="A22" s="5" t="s">
        <v>10307</v>
      </c>
      <c r="B22" t="s">
        <v>10304</v>
      </c>
      <c r="D22" s="6" t="s">
        <v>10314</v>
      </c>
      <c r="E22">
        <v>67</v>
      </c>
      <c r="F22">
        <v>47</v>
      </c>
      <c r="G22">
        <v>114</v>
      </c>
    </row>
    <row r="23" spans="1:8" x14ac:dyDescent="0.35">
      <c r="A23" s="6" t="s">
        <v>55</v>
      </c>
      <c r="B23">
        <v>292</v>
      </c>
      <c r="D23" s="6" t="s">
        <v>10309</v>
      </c>
      <c r="E23">
        <v>865</v>
      </c>
      <c r="F23">
        <v>668</v>
      </c>
      <c r="G23">
        <v>1533</v>
      </c>
    </row>
    <row r="24" spans="1:8" x14ac:dyDescent="0.35">
      <c r="A24" s="6" t="s">
        <v>73</v>
      </c>
      <c r="B24">
        <v>298</v>
      </c>
    </row>
    <row r="25" spans="1:8" x14ac:dyDescent="0.35">
      <c r="A25" s="6" t="s">
        <v>42</v>
      </c>
      <c r="B25">
        <v>299</v>
      </c>
      <c r="D25" s="5" t="s">
        <v>10307</v>
      </c>
      <c r="E25" t="s">
        <v>10304</v>
      </c>
      <c r="G25" s="5" t="s">
        <v>10307</v>
      </c>
      <c r="H25" t="s">
        <v>10304</v>
      </c>
    </row>
    <row r="26" spans="1:8" x14ac:dyDescent="0.35">
      <c r="A26" s="6" t="s">
        <v>92</v>
      </c>
      <c r="B26">
        <v>311</v>
      </c>
      <c r="D26" s="6" t="s">
        <v>1842</v>
      </c>
      <c r="E26">
        <v>19</v>
      </c>
      <c r="G26" s="6" t="s">
        <v>50</v>
      </c>
      <c r="H26">
        <v>536</v>
      </c>
    </row>
    <row r="27" spans="1:8" x14ac:dyDescent="0.35">
      <c r="A27" s="6" t="s">
        <v>127</v>
      </c>
      <c r="B27">
        <v>333</v>
      </c>
      <c r="D27" s="6" t="s">
        <v>2621</v>
      </c>
      <c r="E27">
        <v>48</v>
      </c>
      <c r="G27" s="6" t="s">
        <v>63</v>
      </c>
      <c r="H27">
        <v>519</v>
      </c>
    </row>
    <row r="28" spans="1:8" x14ac:dyDescent="0.35">
      <c r="A28" s="6" t="s">
        <v>10309</v>
      </c>
      <c r="B28">
        <v>1533</v>
      </c>
      <c r="D28" s="6" t="s">
        <v>2427</v>
      </c>
      <c r="E28">
        <v>64</v>
      </c>
      <c r="G28" s="6" t="s">
        <v>34</v>
      </c>
      <c r="H28">
        <v>478</v>
      </c>
    </row>
    <row r="29" spans="1:8" x14ac:dyDescent="0.35">
      <c r="D29" s="6" t="s">
        <v>64</v>
      </c>
      <c r="E29">
        <v>164</v>
      </c>
      <c r="G29" s="6" t="s">
        <v>10309</v>
      </c>
      <c r="H29">
        <v>1533</v>
      </c>
    </row>
    <row r="30" spans="1:8" x14ac:dyDescent="0.35">
      <c r="A30" s="5" t="s">
        <v>10307</v>
      </c>
      <c r="B30" t="s">
        <v>10304</v>
      </c>
      <c r="D30" s="6" t="s">
        <v>169</v>
      </c>
      <c r="E30">
        <v>224</v>
      </c>
    </row>
    <row r="31" spans="1:8" x14ac:dyDescent="0.35">
      <c r="A31" s="6" t="s">
        <v>139</v>
      </c>
      <c r="B31">
        <v>377</v>
      </c>
      <c r="D31" s="6" t="s">
        <v>10322</v>
      </c>
      <c r="E31">
        <v>1014</v>
      </c>
    </row>
    <row r="32" spans="1:8" x14ac:dyDescent="0.35">
      <c r="A32" s="6" t="s">
        <v>125</v>
      </c>
      <c r="B32">
        <v>380</v>
      </c>
      <c r="D32" s="6" t="s">
        <v>10309</v>
      </c>
      <c r="E32">
        <v>1533</v>
      </c>
    </row>
    <row r="33" spans="1:5" x14ac:dyDescent="0.35">
      <c r="A33" s="6" t="s">
        <v>98</v>
      </c>
      <c r="B33">
        <v>388</v>
      </c>
    </row>
    <row r="34" spans="1:5" x14ac:dyDescent="0.35">
      <c r="A34" s="6" t="s">
        <v>174</v>
      </c>
      <c r="B34">
        <v>388</v>
      </c>
    </row>
    <row r="35" spans="1:5" x14ac:dyDescent="0.35">
      <c r="A35" s="6" t="s">
        <v>10309</v>
      </c>
      <c r="B35">
        <v>1533</v>
      </c>
    </row>
    <row r="37" spans="1:5" x14ac:dyDescent="0.35">
      <c r="A37" s="5" t="s">
        <v>10307</v>
      </c>
      <c r="B37" t="s">
        <v>10304</v>
      </c>
      <c r="D37" s="5" t="s">
        <v>10307</v>
      </c>
      <c r="E37" t="s">
        <v>10304</v>
      </c>
    </row>
    <row r="38" spans="1:5" x14ac:dyDescent="0.35">
      <c r="A38" s="6" t="s">
        <v>33</v>
      </c>
      <c r="B38">
        <v>514</v>
      </c>
      <c r="D38" s="6" t="s">
        <v>43</v>
      </c>
      <c r="E38">
        <v>371</v>
      </c>
    </row>
    <row r="39" spans="1:5" x14ac:dyDescent="0.35">
      <c r="A39" s="6" t="s">
        <v>62</v>
      </c>
      <c r="B39">
        <v>534</v>
      </c>
      <c r="D39" s="6" t="s">
        <v>103</v>
      </c>
      <c r="E39">
        <v>381</v>
      </c>
    </row>
    <row r="40" spans="1:5" x14ac:dyDescent="0.35">
      <c r="A40" s="6" t="s">
        <v>51</v>
      </c>
      <c r="B40">
        <v>485</v>
      </c>
      <c r="D40" s="6" t="s">
        <v>74</v>
      </c>
      <c r="E40">
        <v>381</v>
      </c>
    </row>
    <row r="41" spans="1:5" x14ac:dyDescent="0.35">
      <c r="A41" s="6" t="s">
        <v>10309</v>
      </c>
      <c r="B41">
        <v>1533</v>
      </c>
      <c r="D41" s="6" t="s">
        <v>83</v>
      </c>
      <c r="E41">
        <v>400</v>
      </c>
    </row>
    <row r="42" spans="1:5" x14ac:dyDescent="0.35">
      <c r="D42" s="6" t="s">
        <v>10309</v>
      </c>
      <c r="E42">
        <v>1533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BFD7-A067-4F62-89E9-5C2D152B4ACF}">
  <dimension ref="AB3:AD10"/>
  <sheetViews>
    <sheetView zoomScale="83" workbookViewId="0">
      <selection activeCell="C2" sqref="C2"/>
    </sheetView>
  </sheetViews>
  <sheetFormatPr defaultRowHeight="14.5" x14ac:dyDescent="0.35"/>
  <cols>
    <col min="1" max="27" width="8.7265625" style="4"/>
    <col min="28" max="28" width="14" style="4" bestFit="1" customWidth="1"/>
    <col min="29" max="29" width="9.36328125" style="4" bestFit="1" customWidth="1"/>
    <col min="30" max="16384" width="8.7265625" style="4"/>
  </cols>
  <sheetData>
    <row r="3" spans="28:30" x14ac:dyDescent="0.35">
      <c r="AB3"/>
      <c r="AC3"/>
      <c r="AD3"/>
    </row>
    <row r="4" spans="28:30" x14ac:dyDescent="0.35">
      <c r="AB4" t="s">
        <v>10305</v>
      </c>
      <c r="AC4">
        <f>GETPIVOTDATA("EmpID",Sheet1!$A$3)</f>
        <v>3000</v>
      </c>
      <c r="AD4"/>
    </row>
    <row r="5" spans="28:30" x14ac:dyDescent="0.35">
      <c r="AB5" t="s">
        <v>10311</v>
      </c>
      <c r="AC5">
        <f>GETPIVOTDATA("Count of EmpID",Sheet1!$A$6,"Status","Active")</f>
        <v>1467</v>
      </c>
      <c r="AD5" s="8">
        <f>GETPIVOTDATA("Count of EmpID2",Sheet1!$A$6,"Status","Active")</f>
        <v>0.48899999999999999</v>
      </c>
    </row>
    <row r="6" spans="28:30" x14ac:dyDescent="0.35">
      <c r="AB6" t="s">
        <v>10308</v>
      </c>
      <c r="AC6">
        <f>GETPIVOTDATA("Count of EmpID",Sheet1!$A$6,"Status","Attrition")</f>
        <v>1533</v>
      </c>
      <c r="AD6" s="8">
        <f>GETPIVOTDATA("Count of EmpID2",Sheet1!$A$6,"Status","Attrition")</f>
        <v>0.51100000000000001</v>
      </c>
    </row>
    <row r="7" spans="28:30" x14ac:dyDescent="0.35">
      <c r="AB7" t="s">
        <v>10313</v>
      </c>
      <c r="AC7" s="3">
        <f>GETPIVOTDATA("Age",Sheet1!$A$11)</f>
        <v>54.276055555555523</v>
      </c>
      <c r="AD7"/>
    </row>
    <row r="8" spans="28:30" x14ac:dyDescent="0.35">
      <c r="AB8"/>
      <c r="AC8"/>
      <c r="AD8"/>
    </row>
    <row r="9" spans="28:30" x14ac:dyDescent="0.35">
      <c r="AB9"/>
      <c r="AC9"/>
      <c r="AD9"/>
    </row>
    <row r="10" spans="28:30" x14ac:dyDescent="0.35">
      <c r="AB10"/>
      <c r="AC10"/>
      <c r="AD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2E26-FECD-4109-BBE3-2977D50F9B29}">
  <dimension ref="A1"/>
  <sheetViews>
    <sheetView tabSelected="1" topLeftCell="A16" zoomScale="79" zoomScaleNormal="100" workbookViewId="0"/>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E873-06F5-4320-912D-B25DB35DB241}">
  <dimension ref="A1"/>
  <sheetViews>
    <sheetView zoomScale="78" workbookViewId="0">
      <selection activeCell="D2" sqref="D2"/>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B407-DA3C-43F7-90AD-E8F61EE27807}">
  <dimension ref="A4:AD3004"/>
  <sheetViews>
    <sheetView topLeftCell="U1" zoomScaleNormal="100" workbookViewId="0">
      <selection activeCell="E12" sqref="E12"/>
    </sheetView>
  </sheetViews>
  <sheetFormatPr defaultRowHeight="14.5" x14ac:dyDescent="0.35"/>
  <cols>
    <col min="1" max="1" width="8.36328125" customWidth="1"/>
    <col min="2" max="2" width="12.54296875" bestFit="1" customWidth="1"/>
    <col min="3" max="3" width="16.26953125" bestFit="1" customWidth="1"/>
    <col min="4" max="4" width="10.7265625" customWidth="1"/>
    <col min="5" max="5" width="10" bestFit="1" customWidth="1"/>
    <col min="6" max="6" width="8.81640625" bestFit="1" customWidth="1"/>
    <col min="7" max="7" width="26.453125" bestFit="1" customWidth="1"/>
    <col min="8" max="8" width="37.453125" bestFit="1" customWidth="1"/>
    <col min="9" max="9" width="13.90625" customWidth="1"/>
    <col min="10" max="10" width="21.453125" bestFit="1" customWidth="1"/>
    <col min="11" max="11" width="14.90625" customWidth="1"/>
    <col min="12" max="12" width="9.90625" customWidth="1"/>
    <col min="13" max="13" width="26.54296875" customWidth="1"/>
    <col min="14" max="14" width="16.81640625" customWidth="1"/>
    <col min="15" max="15" width="50.453125" bestFit="1" customWidth="1"/>
    <col min="16" max="16" width="19.54296875" bestFit="1" customWidth="1"/>
    <col min="17" max="17" width="24.453125" bestFit="1" customWidth="1"/>
    <col min="18" max="18" width="17.81640625" bestFit="1" customWidth="1"/>
    <col min="19" max="19" width="10.7265625" bestFit="1" customWidth="1"/>
    <col min="20" max="20" width="11.54296875" bestFit="1" customWidth="1"/>
    <col min="21" max="21" width="13.26953125" customWidth="1"/>
    <col min="22" max="22" width="14.36328125" customWidth="1"/>
    <col min="23" max="23" width="11.1796875" customWidth="1"/>
    <col min="24" max="24" width="12.81640625" customWidth="1"/>
    <col min="25" max="25" width="18.81640625" bestFit="1" customWidth="1"/>
    <col min="26" max="26" width="23.453125" customWidth="1"/>
    <col min="29" max="29" width="19" bestFit="1" customWidth="1"/>
  </cols>
  <sheetData>
    <row r="4" spans="1:30" x14ac:dyDescent="0.35">
      <c r="A4" t="s">
        <v>0</v>
      </c>
      <c r="B4" t="s">
        <v>1</v>
      </c>
      <c r="C4" t="s">
        <v>2</v>
      </c>
      <c r="D4" t="s">
        <v>3</v>
      </c>
      <c r="E4" t="s">
        <v>4</v>
      </c>
      <c r="F4" t="s">
        <v>10303</v>
      </c>
      <c r="G4" t="s">
        <v>10306</v>
      </c>
      <c r="H4" t="s">
        <v>5</v>
      </c>
      <c r="I4" t="s">
        <v>6</v>
      </c>
      <c r="J4" t="s">
        <v>7</v>
      </c>
      <c r="K4" t="s">
        <v>8</v>
      </c>
      <c r="L4" t="s">
        <v>9</v>
      </c>
      <c r="M4" t="s">
        <v>10</v>
      </c>
      <c r="N4" t="s">
        <v>11</v>
      </c>
      <c r="O4" t="s">
        <v>12</v>
      </c>
      <c r="P4" t="s">
        <v>13</v>
      </c>
      <c r="Q4" t="s">
        <v>14</v>
      </c>
      <c r="R4" t="s">
        <v>15</v>
      </c>
      <c r="S4" t="s">
        <v>16</v>
      </c>
      <c r="T4" t="s">
        <v>17</v>
      </c>
      <c r="U4" t="s">
        <v>10301</v>
      </c>
      <c r="V4" t="s">
        <v>10302</v>
      </c>
      <c r="W4" t="s">
        <v>18</v>
      </c>
      <c r="X4" t="s">
        <v>19</v>
      </c>
      <c r="Y4" t="s">
        <v>20</v>
      </c>
      <c r="Z4" t="s">
        <v>21</v>
      </c>
      <c r="AA4" t="s">
        <v>22</v>
      </c>
      <c r="AB4" t="s">
        <v>23</v>
      </c>
      <c r="AC4" t="s">
        <v>24</v>
      </c>
      <c r="AD4" t="s">
        <v>25</v>
      </c>
    </row>
    <row r="5" spans="1:30" x14ac:dyDescent="0.35">
      <c r="A5">
        <v>3427</v>
      </c>
      <c r="B5" t="s">
        <v>26</v>
      </c>
      <c r="C5" t="s">
        <v>27</v>
      </c>
      <c r="D5" s="1">
        <v>43728</v>
      </c>
      <c r="F5" t="str">
        <f>IF(Table1[[#This Row],[ExitDate]],QUOTIENT(Table1[[#This Row],[ExitDate]]-Table1[[#This Row],[StartDate]],365/12),"")</f>
        <v/>
      </c>
      <c r="G5" t="str">
        <f>IF(Table1[[#This Row],[ExitDate]], "Attrition", "Active")</f>
        <v>Active</v>
      </c>
      <c r="H5" t="s">
        <v>28</v>
      </c>
      <c r="I5" t="s">
        <v>29</v>
      </c>
      <c r="J5" t="s">
        <v>30</v>
      </c>
      <c r="K5" t="s">
        <v>31</v>
      </c>
      <c r="L5" t="s">
        <v>32</v>
      </c>
      <c r="M5" t="s">
        <v>33</v>
      </c>
      <c r="N5" t="s">
        <v>34</v>
      </c>
      <c r="O5" t="s">
        <v>35</v>
      </c>
      <c r="P5" t="s">
        <v>36</v>
      </c>
      <c r="R5" t="s">
        <v>37</v>
      </c>
      <c r="S5" t="s">
        <v>38</v>
      </c>
      <c r="T5" s="2">
        <v>25483</v>
      </c>
      <c r="U5" s="3">
        <f ca="1">YEARFRAC(Table1[[#This Row],[DOB]],TODAY())</f>
        <v>56.211111111111109</v>
      </c>
      <c r="V5" s="3" t="str" cm="1">
        <f t="array" aca="1" ref="V5" ca="1">_xlfn.IFS(Table1[[#This Row],[Age]] &lt; 30, "20-29", Table1[[#This Row],[Age]]&lt;40,"30-39",Table1[[#This Row],[Age]]&lt;50,"40-49",Table1[[#This Row],[Age]]&lt;60,"50-59",Table1[[#This Row],[Age]]&lt;70, "60-69",Table1[[#This Row],[Age]]&lt;80, "70-79",Table1[[#This Row],[Age]]&lt;90,"80-89")</f>
        <v>50-59</v>
      </c>
      <c r="W5" t="s">
        <v>39</v>
      </c>
      <c r="X5" t="s">
        <v>40</v>
      </c>
      <c r="Y5" t="s">
        <v>41</v>
      </c>
      <c r="Z5">
        <v>34904</v>
      </c>
      <c r="AA5" t="s">
        <v>42</v>
      </c>
      <c r="AB5" t="s">
        <v>43</v>
      </c>
      <c r="AC5" t="s">
        <v>44</v>
      </c>
      <c r="AD5">
        <v>4</v>
      </c>
    </row>
    <row r="6" spans="1:30" x14ac:dyDescent="0.35">
      <c r="A6">
        <v>3428</v>
      </c>
      <c r="B6" t="s">
        <v>45</v>
      </c>
      <c r="C6" t="s">
        <v>46</v>
      </c>
      <c r="D6" s="1">
        <v>44968</v>
      </c>
      <c r="F6" t="str">
        <f>IF(Table1[[#This Row],[ExitDate]],QUOTIENT(Table1[[#This Row],[ExitDate]]-Table1[[#This Row],[StartDate]],365/12),"")</f>
        <v/>
      </c>
      <c r="G6" t="str">
        <f>IF(Table1[[#This Row],[ExitDate]], "Attrition", "Active")</f>
        <v>Active</v>
      </c>
      <c r="H6" t="s">
        <v>28</v>
      </c>
      <c r="I6" t="s">
        <v>47</v>
      </c>
      <c r="J6" t="s">
        <v>48</v>
      </c>
      <c r="K6" t="s">
        <v>49</v>
      </c>
      <c r="L6" t="s">
        <v>32</v>
      </c>
      <c r="M6" t="s">
        <v>33</v>
      </c>
      <c r="N6" t="s">
        <v>50</v>
      </c>
      <c r="O6" t="s">
        <v>51</v>
      </c>
      <c r="P6" t="s">
        <v>36</v>
      </c>
      <c r="R6" t="s">
        <v>37</v>
      </c>
      <c r="S6" t="s">
        <v>52</v>
      </c>
      <c r="T6" s="2">
        <v>23984</v>
      </c>
      <c r="U6" s="3">
        <f ca="1">YEARFRAC(Table1[[#This Row],[DOB]],TODAY())</f>
        <v>60.31388888888889</v>
      </c>
      <c r="V6" s="3" t="str" cm="1">
        <f t="array" aca="1" ref="V6" ca="1">_xlfn.IFS(Table1[[#This Row],[Age]] &lt; 30, "20-29", Table1[[#This Row],[Age]]&lt;40,"30-39",Table1[[#This Row],[Age]]&lt;50,"40-49",Table1[[#This Row],[Age]]&lt;60,"50-59",Table1[[#This Row],[Age]]&lt;70, "60-69",Table1[[#This Row],[Age]]&lt;80, "70-79",Table1[[#This Row],[Age]]&lt;90,"80-89")</f>
        <v>60-69</v>
      </c>
      <c r="W6" t="s">
        <v>39</v>
      </c>
      <c r="X6" t="s">
        <v>53</v>
      </c>
      <c r="Y6" t="s">
        <v>54</v>
      </c>
      <c r="Z6">
        <v>6593</v>
      </c>
      <c r="AA6" t="s">
        <v>55</v>
      </c>
      <c r="AB6" t="s">
        <v>43</v>
      </c>
      <c r="AC6" t="s">
        <v>44</v>
      </c>
      <c r="AD6">
        <v>3</v>
      </c>
    </row>
    <row r="7" spans="1:30" x14ac:dyDescent="0.35">
      <c r="A7">
        <v>3429</v>
      </c>
      <c r="B7" t="s">
        <v>56</v>
      </c>
      <c r="C7" t="s">
        <v>57</v>
      </c>
      <c r="D7" s="1">
        <v>43444</v>
      </c>
      <c r="F7" t="str">
        <f>IF(Table1[[#This Row],[ExitDate]],QUOTIENT(Table1[[#This Row],[ExitDate]]-Table1[[#This Row],[StartDate]],365/12),"")</f>
        <v/>
      </c>
      <c r="G7" t="str">
        <f>IF(Table1[[#This Row],[ExitDate]], "Attrition", "Active")</f>
        <v>Active</v>
      </c>
      <c r="H7" t="s">
        <v>58</v>
      </c>
      <c r="I7" t="s">
        <v>59</v>
      </c>
      <c r="J7" t="s">
        <v>60</v>
      </c>
      <c r="K7" t="s">
        <v>61</v>
      </c>
      <c r="L7" t="s">
        <v>32</v>
      </c>
      <c r="M7" t="s">
        <v>62</v>
      </c>
      <c r="N7" t="s">
        <v>63</v>
      </c>
      <c r="O7" t="s">
        <v>51</v>
      </c>
      <c r="P7" t="s">
        <v>36</v>
      </c>
      <c r="R7" t="s">
        <v>64</v>
      </c>
      <c r="S7" t="s">
        <v>65</v>
      </c>
      <c r="T7" s="2">
        <v>33517</v>
      </c>
      <c r="U7" s="3">
        <f ca="1">YEARFRAC(Table1[[#This Row],[DOB]],TODAY())</f>
        <v>34.213888888888889</v>
      </c>
      <c r="V7" s="3" t="str" cm="1">
        <f t="array" aca="1" ref="V7" ca="1">_xlfn.IFS(Table1[[#This Row],[Age]] &lt; 30, "20-29", Table1[[#This Row],[Age]]&lt;40,"30-39",Table1[[#This Row],[Age]]&lt;50,"40-49",Table1[[#This Row],[Age]]&lt;60,"50-59",Table1[[#This Row],[Age]]&lt;70, "60-69",Table1[[#This Row],[Age]]&lt;80, "70-79",Table1[[#This Row],[Age]]&lt;90,"80-89")</f>
        <v>30-39</v>
      </c>
      <c r="W7" t="s">
        <v>39</v>
      </c>
      <c r="X7" t="s">
        <v>66</v>
      </c>
      <c r="Y7" t="s">
        <v>54</v>
      </c>
      <c r="Z7">
        <v>2330</v>
      </c>
      <c r="AA7" t="s">
        <v>55</v>
      </c>
      <c r="AB7" t="s">
        <v>43</v>
      </c>
      <c r="AC7" t="s">
        <v>44</v>
      </c>
      <c r="AD7">
        <v>4</v>
      </c>
    </row>
    <row r="8" spans="1:30" x14ac:dyDescent="0.35">
      <c r="A8">
        <v>3430</v>
      </c>
      <c r="B8" t="s">
        <v>67</v>
      </c>
      <c r="C8" t="s">
        <v>68</v>
      </c>
      <c r="D8" s="1">
        <v>44368</v>
      </c>
      <c r="F8" t="str">
        <f>IF(Table1[[#This Row],[ExitDate]],QUOTIENT(Table1[[#This Row],[ExitDate]]-Table1[[#This Row],[StartDate]],365/12),"")</f>
        <v/>
      </c>
      <c r="G8" t="str">
        <f>IF(Table1[[#This Row],[ExitDate]], "Attrition", "Active")</f>
        <v>Active</v>
      </c>
      <c r="H8" t="s">
        <v>58</v>
      </c>
      <c r="I8" t="s">
        <v>69</v>
      </c>
      <c r="J8" t="s">
        <v>70</v>
      </c>
      <c r="K8" t="s">
        <v>31</v>
      </c>
      <c r="L8" t="s">
        <v>32</v>
      </c>
      <c r="M8" t="s">
        <v>33</v>
      </c>
      <c r="N8" t="s">
        <v>50</v>
      </c>
      <c r="O8" t="s">
        <v>62</v>
      </c>
      <c r="P8" t="s">
        <v>36</v>
      </c>
      <c r="R8" t="s">
        <v>64</v>
      </c>
      <c r="S8" t="s">
        <v>38</v>
      </c>
      <c r="T8" s="2">
        <v>35889</v>
      </c>
      <c r="U8" s="3">
        <f ca="1">YEARFRAC(Table1[[#This Row],[DOB]],TODAY())</f>
        <v>27.719444444444445</v>
      </c>
      <c r="V8" s="3" t="str" cm="1">
        <f t="array" aca="1" ref="V8" ca="1">_xlfn.IFS(Table1[[#This Row],[Age]] &lt; 30, "20-29", Table1[[#This Row],[Age]]&lt;40,"30-39",Table1[[#This Row],[Age]]&lt;50,"40-49",Table1[[#This Row],[Age]]&lt;60,"50-59",Table1[[#This Row],[Age]]&lt;70, "60-69",Table1[[#This Row],[Age]]&lt;80, "70-79",Table1[[#This Row],[Age]]&lt;90,"80-89")</f>
        <v>20-29</v>
      </c>
      <c r="W8" t="s">
        <v>71</v>
      </c>
      <c r="X8" t="s">
        <v>72</v>
      </c>
      <c r="Y8" t="s">
        <v>54</v>
      </c>
      <c r="Z8">
        <v>58782</v>
      </c>
      <c r="AA8" t="s">
        <v>73</v>
      </c>
      <c r="AB8" t="s">
        <v>74</v>
      </c>
      <c r="AC8" t="s">
        <v>44</v>
      </c>
      <c r="AD8">
        <v>2</v>
      </c>
    </row>
    <row r="9" spans="1:30" x14ac:dyDescent="0.35">
      <c r="A9">
        <v>3431</v>
      </c>
      <c r="B9" t="s">
        <v>75</v>
      </c>
      <c r="C9" t="s">
        <v>76</v>
      </c>
      <c r="D9" s="1">
        <v>43645</v>
      </c>
      <c r="F9" t="str">
        <f>IF(Table1[[#This Row],[ExitDate]],QUOTIENT(Table1[[#This Row],[ExitDate]]-Table1[[#This Row],[StartDate]],365/12),"")</f>
        <v/>
      </c>
      <c r="G9" t="str">
        <f>IF(Table1[[#This Row],[ExitDate]], "Attrition", "Active")</f>
        <v>Active</v>
      </c>
      <c r="H9" t="s">
        <v>58</v>
      </c>
      <c r="I9" t="s">
        <v>77</v>
      </c>
      <c r="J9" t="s">
        <v>78</v>
      </c>
      <c r="K9" t="s">
        <v>79</v>
      </c>
      <c r="L9" t="s">
        <v>32</v>
      </c>
      <c r="M9" t="s">
        <v>33</v>
      </c>
      <c r="N9" t="s">
        <v>50</v>
      </c>
      <c r="O9" t="s">
        <v>35</v>
      </c>
      <c r="P9" t="s">
        <v>36</v>
      </c>
      <c r="R9" t="s">
        <v>64</v>
      </c>
      <c r="S9" t="s">
        <v>80</v>
      </c>
      <c r="T9" s="2">
        <v>25444</v>
      </c>
      <c r="U9" s="3">
        <f ca="1">YEARFRAC(Table1[[#This Row],[DOB]],TODAY())</f>
        <v>56.31666666666667</v>
      </c>
      <c r="V9" s="3" t="str" cm="1">
        <f t="array" aca="1" ref="V9" ca="1">_xlfn.IFS(Table1[[#This Row],[Age]] &lt; 30, "20-29", Table1[[#This Row],[Age]]&lt;40,"30-39",Table1[[#This Row],[Age]]&lt;50,"40-49",Table1[[#This Row],[Age]]&lt;60,"50-59",Table1[[#This Row],[Age]]&lt;70, "60-69",Table1[[#This Row],[Age]]&lt;80, "70-79",Table1[[#This Row],[Age]]&lt;90,"80-89")</f>
        <v>50-59</v>
      </c>
      <c r="W9" t="s">
        <v>81</v>
      </c>
      <c r="X9" t="s">
        <v>82</v>
      </c>
      <c r="Y9" t="s">
        <v>41</v>
      </c>
      <c r="Z9">
        <v>33174</v>
      </c>
      <c r="AA9" t="s">
        <v>73</v>
      </c>
      <c r="AB9" t="s">
        <v>83</v>
      </c>
      <c r="AC9" t="s">
        <v>44</v>
      </c>
      <c r="AD9">
        <v>3</v>
      </c>
    </row>
    <row r="10" spans="1:30" x14ac:dyDescent="0.35">
      <c r="A10">
        <v>3432</v>
      </c>
      <c r="B10" t="s">
        <v>84</v>
      </c>
      <c r="C10" t="s">
        <v>85</v>
      </c>
      <c r="D10" s="1">
        <v>43847</v>
      </c>
      <c r="F10" t="str">
        <f>IF(Table1[[#This Row],[ExitDate]],QUOTIENT(Table1[[#This Row],[ExitDate]]-Table1[[#This Row],[StartDate]],365/12),"")</f>
        <v/>
      </c>
      <c r="G10" t="str">
        <f>IF(Table1[[#This Row],[ExitDate]], "Attrition", "Active")</f>
        <v>Active</v>
      </c>
      <c r="H10" t="s">
        <v>58</v>
      </c>
      <c r="I10" t="s">
        <v>86</v>
      </c>
      <c r="J10" t="s">
        <v>87</v>
      </c>
      <c r="K10" t="s">
        <v>88</v>
      </c>
      <c r="L10" t="s">
        <v>32</v>
      </c>
      <c r="M10" t="s">
        <v>33</v>
      </c>
      <c r="N10" t="s">
        <v>63</v>
      </c>
      <c r="O10" t="s">
        <v>62</v>
      </c>
      <c r="P10" t="s">
        <v>36</v>
      </c>
      <c r="R10" t="s">
        <v>64</v>
      </c>
      <c r="S10" t="s">
        <v>89</v>
      </c>
      <c r="T10" s="2">
        <v>17991</v>
      </c>
      <c r="U10" s="3">
        <f ca="1">YEARFRAC(Table1[[#This Row],[DOB]],TODAY())</f>
        <v>76.722222222222229</v>
      </c>
      <c r="V10" s="3" t="str" cm="1">
        <f t="array" aca="1" ref="V10" ca="1">_xlfn.IFS(Table1[[#This Row],[Age]] &lt; 30, "20-29", Table1[[#This Row],[Age]]&lt;40,"30-39",Table1[[#This Row],[Age]]&lt;50,"40-49",Table1[[#This Row],[Age]]&lt;60,"50-59",Table1[[#This Row],[Age]]&lt;70, "60-69",Table1[[#This Row],[Age]]&lt;80, "70-79",Table1[[#This Row],[Age]]&lt;90,"80-89")</f>
        <v>70-79</v>
      </c>
      <c r="W10" t="s">
        <v>90</v>
      </c>
      <c r="X10" t="s">
        <v>91</v>
      </c>
      <c r="Y10" t="s">
        <v>54</v>
      </c>
      <c r="Z10">
        <v>6050</v>
      </c>
      <c r="AA10" t="s">
        <v>92</v>
      </c>
      <c r="AB10" t="s">
        <v>83</v>
      </c>
      <c r="AC10" t="s">
        <v>44</v>
      </c>
      <c r="AD10">
        <v>3</v>
      </c>
    </row>
    <row r="11" spans="1:30" x14ac:dyDescent="0.35">
      <c r="A11">
        <v>3433</v>
      </c>
      <c r="B11" t="s">
        <v>93</v>
      </c>
      <c r="C11" t="s">
        <v>94</v>
      </c>
      <c r="D11" s="1">
        <v>44657</v>
      </c>
      <c r="E11" s="1">
        <v>45110</v>
      </c>
      <c r="F11">
        <f>IF(Table1[[#This Row],[ExitDate]],QUOTIENT(Table1[[#This Row],[ExitDate]]-Table1[[#This Row],[StartDate]],365/12),"")</f>
        <v>14</v>
      </c>
      <c r="G11" t="str">
        <f>IF(Table1[[#This Row],[ExitDate]], "Attrition", "Active")</f>
        <v>Attrition</v>
      </c>
      <c r="H11" t="s">
        <v>58</v>
      </c>
      <c r="I11" t="s">
        <v>95</v>
      </c>
      <c r="J11" t="s">
        <v>96</v>
      </c>
      <c r="K11" t="s">
        <v>97</v>
      </c>
      <c r="L11" t="s">
        <v>32</v>
      </c>
      <c r="M11" t="s">
        <v>62</v>
      </c>
      <c r="N11" t="s">
        <v>63</v>
      </c>
      <c r="O11" t="s">
        <v>35</v>
      </c>
      <c r="P11" t="s">
        <v>98</v>
      </c>
      <c r="Q11" t="s">
        <v>99</v>
      </c>
      <c r="R11" t="s">
        <v>64</v>
      </c>
      <c r="S11" t="s">
        <v>100</v>
      </c>
      <c r="T11" s="2">
        <v>15523</v>
      </c>
      <c r="U11" s="3">
        <f ca="1">YEARFRAC(Table1[[#This Row],[DOB]],TODAY())</f>
        <v>83.477777777777774</v>
      </c>
      <c r="V11" s="3" t="str" cm="1">
        <f t="array" aca="1" ref="V11" ca="1">_xlfn.IFS(Table1[[#This Row],[Age]] &lt; 30, "20-29", Table1[[#This Row],[Age]]&lt;40,"30-39",Table1[[#This Row],[Age]]&lt;50,"40-49",Table1[[#This Row],[Age]]&lt;60,"50-59",Table1[[#This Row],[Age]]&lt;70, "60-69",Table1[[#This Row],[Age]]&lt;80, "70-79",Table1[[#This Row],[Age]]&lt;90,"80-89")</f>
        <v>80-89</v>
      </c>
      <c r="W11" t="s">
        <v>101</v>
      </c>
      <c r="X11" t="s">
        <v>102</v>
      </c>
      <c r="Y11" t="s">
        <v>41</v>
      </c>
      <c r="Z11">
        <v>90007</v>
      </c>
      <c r="AA11" t="s">
        <v>55</v>
      </c>
      <c r="AB11" t="s">
        <v>103</v>
      </c>
      <c r="AC11" t="s">
        <v>104</v>
      </c>
      <c r="AD11">
        <v>4</v>
      </c>
    </row>
    <row r="12" spans="1:30" x14ac:dyDescent="0.35">
      <c r="A12">
        <v>3434</v>
      </c>
      <c r="B12" t="s">
        <v>105</v>
      </c>
      <c r="C12" t="s">
        <v>106</v>
      </c>
      <c r="D12" s="1">
        <v>44141</v>
      </c>
      <c r="E12" s="1">
        <v>44955</v>
      </c>
      <c r="F12">
        <f>IF(Table1[[#This Row],[ExitDate]],QUOTIENT(Table1[[#This Row],[ExitDate]]-Table1[[#This Row],[StartDate]],365/12),"")</f>
        <v>26</v>
      </c>
      <c r="G12" t="str">
        <f>IF(Table1[[#This Row],[ExitDate]], "Attrition", "Active")</f>
        <v>Attrition</v>
      </c>
      <c r="H12" t="s">
        <v>58</v>
      </c>
      <c r="I12" t="s">
        <v>107</v>
      </c>
      <c r="J12" t="s">
        <v>108</v>
      </c>
      <c r="K12" t="s">
        <v>31</v>
      </c>
      <c r="L12" t="s">
        <v>32</v>
      </c>
      <c r="M12" t="s">
        <v>33</v>
      </c>
      <c r="N12" t="s">
        <v>34</v>
      </c>
      <c r="O12" t="s">
        <v>62</v>
      </c>
      <c r="P12" t="s">
        <v>98</v>
      </c>
      <c r="Q12" t="s">
        <v>109</v>
      </c>
      <c r="R12" t="s">
        <v>64</v>
      </c>
      <c r="S12" t="s">
        <v>110</v>
      </c>
      <c r="T12" s="2">
        <v>20886</v>
      </c>
      <c r="U12" s="3">
        <f ca="1">YEARFRAC(Table1[[#This Row],[DOB]],TODAY())</f>
        <v>68.794444444444451</v>
      </c>
      <c r="V12" s="3" t="str" cm="1">
        <f t="array" aca="1" ref="V12" ca="1">_xlfn.IFS(Table1[[#This Row],[Age]] &lt; 30, "20-29", Table1[[#This Row],[Age]]&lt;40,"30-39",Table1[[#This Row],[Age]]&lt;50,"40-49",Table1[[#This Row],[Age]]&lt;60,"50-59",Table1[[#This Row],[Age]]&lt;70, "60-69",Table1[[#This Row],[Age]]&lt;80, "70-79",Table1[[#This Row],[Age]]&lt;90,"80-89")</f>
        <v>60-69</v>
      </c>
      <c r="W12" t="s">
        <v>111</v>
      </c>
      <c r="X12" t="s">
        <v>112</v>
      </c>
      <c r="Y12" t="s">
        <v>41</v>
      </c>
      <c r="Z12">
        <v>97756</v>
      </c>
      <c r="AA12" t="s">
        <v>42</v>
      </c>
      <c r="AB12" t="s">
        <v>103</v>
      </c>
      <c r="AC12" t="s">
        <v>44</v>
      </c>
      <c r="AD12">
        <v>2</v>
      </c>
    </row>
    <row r="13" spans="1:30" x14ac:dyDescent="0.35">
      <c r="A13">
        <v>3435</v>
      </c>
      <c r="B13" t="s">
        <v>113</v>
      </c>
      <c r="C13" t="s">
        <v>114</v>
      </c>
      <c r="D13" s="1">
        <v>43330</v>
      </c>
      <c r="F13" t="str">
        <f>IF(Table1[[#This Row],[ExitDate]],QUOTIENT(Table1[[#This Row],[ExitDate]]-Table1[[#This Row],[StartDate]],365/12),"")</f>
        <v/>
      </c>
      <c r="G13" t="str">
        <f>IF(Table1[[#This Row],[ExitDate]], "Attrition", "Active")</f>
        <v>Active</v>
      </c>
      <c r="H13" t="s">
        <v>58</v>
      </c>
      <c r="I13" t="s">
        <v>115</v>
      </c>
      <c r="J13" t="s">
        <v>116</v>
      </c>
      <c r="K13" t="s">
        <v>117</v>
      </c>
      <c r="L13" t="s">
        <v>32</v>
      </c>
      <c r="M13" t="s">
        <v>33</v>
      </c>
      <c r="N13" t="s">
        <v>63</v>
      </c>
      <c r="O13" t="s">
        <v>51</v>
      </c>
      <c r="P13" t="s">
        <v>36</v>
      </c>
      <c r="R13" t="s">
        <v>64</v>
      </c>
      <c r="S13" t="s">
        <v>118</v>
      </c>
      <c r="T13" s="2">
        <v>27164</v>
      </c>
      <c r="U13" s="3">
        <f ca="1">YEARFRAC(Table1[[#This Row],[DOB]],TODAY())</f>
        <v>51.605555555555554</v>
      </c>
      <c r="V13" s="3" t="str" cm="1">
        <f t="array" aca="1" ref="V13" ca="1">_xlfn.IFS(Table1[[#This Row],[Age]] &lt; 30, "20-29", Table1[[#This Row],[Age]]&lt;40,"30-39",Table1[[#This Row],[Age]]&lt;50,"40-49",Table1[[#This Row],[Age]]&lt;60,"50-59",Table1[[#This Row],[Age]]&lt;70, "60-69",Table1[[#This Row],[Age]]&lt;80, "70-79",Table1[[#This Row],[Age]]&lt;90,"80-89")</f>
        <v>50-59</v>
      </c>
      <c r="W13" t="s">
        <v>119</v>
      </c>
      <c r="X13" t="s">
        <v>120</v>
      </c>
      <c r="Y13" t="s">
        <v>54</v>
      </c>
      <c r="Z13">
        <v>78789</v>
      </c>
      <c r="AA13" t="s">
        <v>92</v>
      </c>
      <c r="AB13" t="s">
        <v>43</v>
      </c>
      <c r="AC13" t="s">
        <v>104</v>
      </c>
      <c r="AD13">
        <v>3</v>
      </c>
    </row>
    <row r="14" spans="1:30" x14ac:dyDescent="0.35">
      <c r="A14">
        <v>3436</v>
      </c>
      <c r="B14" t="s">
        <v>121</v>
      </c>
      <c r="C14" t="s">
        <v>122</v>
      </c>
      <c r="D14" s="1">
        <v>44582</v>
      </c>
      <c r="E14" s="1">
        <v>45106</v>
      </c>
      <c r="F14">
        <f>IF(Table1[[#This Row],[ExitDate]],QUOTIENT(Table1[[#This Row],[ExitDate]]-Table1[[#This Row],[StartDate]],365/12),"")</f>
        <v>17</v>
      </c>
      <c r="G14" t="str">
        <f>IF(Table1[[#This Row],[ExitDate]], "Attrition", "Active")</f>
        <v>Attrition</v>
      </c>
      <c r="H14" t="s">
        <v>58</v>
      </c>
      <c r="I14" t="s">
        <v>123</v>
      </c>
      <c r="J14" t="s">
        <v>124</v>
      </c>
      <c r="K14" t="s">
        <v>88</v>
      </c>
      <c r="L14" t="s">
        <v>32</v>
      </c>
      <c r="M14" t="s">
        <v>51</v>
      </c>
      <c r="N14" t="s">
        <v>63</v>
      </c>
      <c r="O14" t="s">
        <v>35</v>
      </c>
      <c r="P14" t="s">
        <v>125</v>
      </c>
      <c r="Q14" t="s">
        <v>126</v>
      </c>
      <c r="R14" t="s">
        <v>64</v>
      </c>
      <c r="S14" t="s">
        <v>110</v>
      </c>
      <c r="T14" s="2">
        <v>18213</v>
      </c>
      <c r="U14" s="3">
        <f ca="1">YEARFRAC(Table1[[#This Row],[DOB]],TODAY())</f>
        <v>76.11666666666666</v>
      </c>
      <c r="V14" s="3" t="str" cm="1">
        <f t="array" aca="1" ref="V14" ca="1">_xlfn.IFS(Table1[[#This Row],[Age]] &lt; 30, "20-29", Table1[[#This Row],[Age]]&lt;40,"30-39",Table1[[#This Row],[Age]]&lt;50,"40-49",Table1[[#This Row],[Age]]&lt;60,"50-59",Table1[[#This Row],[Age]]&lt;70, "60-69",Table1[[#This Row],[Age]]&lt;80, "70-79",Table1[[#This Row],[Age]]&lt;90,"80-89")</f>
        <v>70-79</v>
      </c>
      <c r="W14" t="s">
        <v>119</v>
      </c>
      <c r="X14" t="s">
        <v>112</v>
      </c>
      <c r="Y14" t="s">
        <v>54</v>
      </c>
      <c r="Z14">
        <v>78207</v>
      </c>
      <c r="AA14" t="s">
        <v>127</v>
      </c>
      <c r="AB14" t="s">
        <v>43</v>
      </c>
      <c r="AC14" t="s">
        <v>44</v>
      </c>
      <c r="AD14">
        <v>5</v>
      </c>
    </row>
    <row r="15" spans="1:30" x14ac:dyDescent="0.35">
      <c r="A15">
        <v>3437</v>
      </c>
      <c r="B15" t="s">
        <v>128</v>
      </c>
      <c r="C15" t="s">
        <v>129</v>
      </c>
      <c r="D15" s="1">
        <v>45142</v>
      </c>
      <c r="F15" t="str">
        <f>IF(Table1[[#This Row],[ExitDate]],QUOTIENT(Table1[[#This Row],[ExitDate]]-Table1[[#This Row],[StartDate]],365/12),"")</f>
        <v/>
      </c>
      <c r="G15" t="str">
        <f>IF(Table1[[#This Row],[ExitDate]], "Attrition", "Active")</f>
        <v>Active</v>
      </c>
      <c r="H15" t="s">
        <v>58</v>
      </c>
      <c r="I15" t="s">
        <v>130</v>
      </c>
      <c r="J15" t="s">
        <v>131</v>
      </c>
      <c r="K15" t="s">
        <v>132</v>
      </c>
      <c r="L15" t="s">
        <v>32</v>
      </c>
      <c r="M15" t="s">
        <v>33</v>
      </c>
      <c r="N15" t="s">
        <v>63</v>
      </c>
      <c r="O15" t="s">
        <v>35</v>
      </c>
      <c r="P15" t="s">
        <v>36</v>
      </c>
      <c r="R15" t="s">
        <v>64</v>
      </c>
      <c r="S15" t="s">
        <v>89</v>
      </c>
      <c r="T15" s="2">
        <v>23402</v>
      </c>
      <c r="U15" s="3">
        <f ca="1">YEARFRAC(Table1[[#This Row],[DOB]],TODAY())</f>
        <v>61.908333333333331</v>
      </c>
      <c r="V15" s="3" t="str" cm="1">
        <f t="array" aca="1" ref="V15" ca="1">_xlfn.IFS(Table1[[#This Row],[Age]] &lt; 30, "20-29", Table1[[#This Row],[Age]]&lt;40,"30-39",Table1[[#This Row],[Age]]&lt;50,"40-49",Table1[[#This Row],[Age]]&lt;60,"50-59",Table1[[#This Row],[Age]]&lt;70, "60-69",Table1[[#This Row],[Age]]&lt;80, "70-79",Table1[[#This Row],[Age]]&lt;90,"80-89")</f>
        <v>60-69</v>
      </c>
      <c r="W15" t="s">
        <v>133</v>
      </c>
      <c r="X15" t="s">
        <v>102</v>
      </c>
      <c r="Y15" t="s">
        <v>41</v>
      </c>
      <c r="Z15">
        <v>46204</v>
      </c>
      <c r="AA15" t="s">
        <v>73</v>
      </c>
      <c r="AB15" t="s">
        <v>74</v>
      </c>
      <c r="AC15" t="s">
        <v>44</v>
      </c>
      <c r="AD15">
        <v>5</v>
      </c>
    </row>
    <row r="16" spans="1:30" x14ac:dyDescent="0.35">
      <c r="A16">
        <v>3438</v>
      </c>
      <c r="B16" t="s">
        <v>134</v>
      </c>
      <c r="C16" t="s">
        <v>135</v>
      </c>
      <c r="D16" s="1">
        <v>43322</v>
      </c>
      <c r="E16" s="1">
        <v>43773</v>
      </c>
      <c r="F16">
        <f>IF(Table1[[#This Row],[ExitDate]],QUOTIENT(Table1[[#This Row],[ExitDate]]-Table1[[#This Row],[StartDate]],365/12),"")</f>
        <v>14</v>
      </c>
      <c r="G16" t="str">
        <f>IF(Table1[[#This Row],[ExitDate]], "Attrition", "Active")</f>
        <v>Attrition</v>
      </c>
      <c r="H16" t="s">
        <v>58</v>
      </c>
      <c r="I16" t="s">
        <v>136</v>
      </c>
      <c r="J16" t="s">
        <v>137</v>
      </c>
      <c r="K16" t="s">
        <v>138</v>
      </c>
      <c r="L16" t="s">
        <v>32</v>
      </c>
      <c r="M16" t="s">
        <v>62</v>
      </c>
      <c r="N16" t="s">
        <v>34</v>
      </c>
      <c r="O16" t="s">
        <v>35</v>
      </c>
      <c r="P16" t="s">
        <v>139</v>
      </c>
      <c r="Q16" t="s">
        <v>140</v>
      </c>
      <c r="R16" t="s">
        <v>64</v>
      </c>
      <c r="S16" t="s">
        <v>80</v>
      </c>
      <c r="T16" s="2">
        <v>17629</v>
      </c>
      <c r="U16" s="3">
        <f ca="1">YEARFRAC(Table1[[#This Row],[DOB]],TODAY())</f>
        <v>77.713888888888889</v>
      </c>
      <c r="V16" s="3" t="str" cm="1">
        <f t="array" aca="1" ref="V16" ca="1">_xlfn.IFS(Table1[[#This Row],[Age]] &lt; 30, "20-29", Table1[[#This Row],[Age]]&lt;40,"30-39",Table1[[#This Row],[Age]]&lt;50,"40-49",Table1[[#This Row],[Age]]&lt;60,"50-59",Table1[[#This Row],[Age]]&lt;70, "60-69",Table1[[#This Row],[Age]]&lt;80, "70-79",Table1[[#This Row],[Age]]&lt;90,"80-89")</f>
        <v>70-79</v>
      </c>
      <c r="W16" t="s">
        <v>141</v>
      </c>
      <c r="X16" t="s">
        <v>102</v>
      </c>
      <c r="Y16" t="s">
        <v>41</v>
      </c>
      <c r="Z16">
        <v>30428</v>
      </c>
      <c r="AA16" t="s">
        <v>127</v>
      </c>
      <c r="AB16" t="s">
        <v>83</v>
      </c>
      <c r="AC16" t="s">
        <v>44</v>
      </c>
      <c r="AD16">
        <v>3</v>
      </c>
    </row>
    <row r="17" spans="1:30" x14ac:dyDescent="0.35">
      <c r="A17">
        <v>3439</v>
      </c>
      <c r="B17" t="s">
        <v>142</v>
      </c>
      <c r="C17" t="s">
        <v>143</v>
      </c>
      <c r="D17" s="1">
        <v>44706</v>
      </c>
      <c r="E17" s="1">
        <v>44892</v>
      </c>
      <c r="F17">
        <f>IF(Table1[[#This Row],[ExitDate]],QUOTIENT(Table1[[#This Row],[ExitDate]]-Table1[[#This Row],[StartDate]],365/12),"")</f>
        <v>6</v>
      </c>
      <c r="G17" t="str">
        <f>IF(Table1[[#This Row],[ExitDate]], "Attrition", "Active")</f>
        <v>Attrition</v>
      </c>
      <c r="H17" t="s">
        <v>58</v>
      </c>
      <c r="I17" t="s">
        <v>144</v>
      </c>
      <c r="J17" t="s">
        <v>145</v>
      </c>
      <c r="K17" t="s">
        <v>49</v>
      </c>
      <c r="L17" t="s">
        <v>32</v>
      </c>
      <c r="M17" t="s">
        <v>62</v>
      </c>
      <c r="N17" t="s">
        <v>50</v>
      </c>
      <c r="O17" t="s">
        <v>35</v>
      </c>
      <c r="P17" t="s">
        <v>98</v>
      </c>
      <c r="Q17" t="s">
        <v>146</v>
      </c>
      <c r="R17" t="s">
        <v>64</v>
      </c>
      <c r="S17" t="s">
        <v>147</v>
      </c>
      <c r="T17" s="2">
        <v>29914</v>
      </c>
      <c r="U17" s="3">
        <f ca="1">YEARFRAC(Table1[[#This Row],[DOB]],TODAY())</f>
        <v>44.080555555555556</v>
      </c>
      <c r="V17" s="3" t="str" cm="1">
        <f t="array" aca="1" ref="V17" ca="1">_xlfn.IFS(Table1[[#This Row],[Age]] &lt; 30, "20-29", Table1[[#This Row],[Age]]&lt;40,"30-39",Table1[[#This Row],[Age]]&lt;50,"40-49",Table1[[#This Row],[Age]]&lt;60,"50-59",Table1[[#This Row],[Age]]&lt;70, "60-69",Table1[[#This Row],[Age]]&lt;80, "70-79",Table1[[#This Row],[Age]]&lt;90,"80-89")</f>
        <v>40-49</v>
      </c>
      <c r="W17" t="s">
        <v>148</v>
      </c>
      <c r="X17" t="s">
        <v>149</v>
      </c>
      <c r="Y17" t="s">
        <v>54</v>
      </c>
      <c r="Z17">
        <v>80820</v>
      </c>
      <c r="AA17" t="s">
        <v>73</v>
      </c>
      <c r="AB17" t="s">
        <v>74</v>
      </c>
      <c r="AC17" t="s">
        <v>44</v>
      </c>
      <c r="AD17">
        <v>3</v>
      </c>
    </row>
    <row r="18" spans="1:30" x14ac:dyDescent="0.35">
      <c r="A18">
        <v>3440</v>
      </c>
      <c r="B18" t="s">
        <v>150</v>
      </c>
      <c r="C18" t="s">
        <v>151</v>
      </c>
      <c r="D18" s="1">
        <v>43804</v>
      </c>
      <c r="E18" s="1">
        <v>44974</v>
      </c>
      <c r="F18">
        <f>IF(Table1[[#This Row],[ExitDate]],QUOTIENT(Table1[[#This Row],[ExitDate]]-Table1[[#This Row],[StartDate]],365/12),"")</f>
        <v>38</v>
      </c>
      <c r="G18" t="str">
        <f>IF(Table1[[#This Row],[ExitDate]], "Attrition", "Active")</f>
        <v>Attrition</v>
      </c>
      <c r="H18" t="s">
        <v>58</v>
      </c>
      <c r="I18" t="s">
        <v>152</v>
      </c>
      <c r="J18" t="s">
        <v>153</v>
      </c>
      <c r="K18" t="s">
        <v>31</v>
      </c>
      <c r="L18" t="s">
        <v>32</v>
      </c>
      <c r="M18" t="s">
        <v>33</v>
      </c>
      <c r="N18" t="s">
        <v>50</v>
      </c>
      <c r="O18" t="s">
        <v>62</v>
      </c>
      <c r="P18" t="s">
        <v>125</v>
      </c>
      <c r="Q18" t="s">
        <v>154</v>
      </c>
      <c r="R18" t="s">
        <v>64</v>
      </c>
      <c r="S18" t="s">
        <v>38</v>
      </c>
      <c r="T18" s="2">
        <v>18938</v>
      </c>
      <c r="U18" s="3">
        <f ca="1">YEARFRAC(Table1[[#This Row],[DOB]],TODAY())</f>
        <v>74.13055555555556</v>
      </c>
      <c r="V18" s="3" t="str" cm="1">
        <f t="array" aca="1" ref="V18" ca="1">_xlfn.IFS(Table1[[#This Row],[Age]] &lt; 30, "20-29", Table1[[#This Row],[Age]]&lt;40,"30-39",Table1[[#This Row],[Age]]&lt;50,"40-49",Table1[[#This Row],[Age]]&lt;60,"50-59",Table1[[#This Row],[Age]]&lt;70, "60-69",Table1[[#This Row],[Age]]&lt;80, "70-79",Table1[[#This Row],[Age]]&lt;90,"80-89")</f>
        <v>70-79</v>
      </c>
      <c r="W18" t="s">
        <v>155</v>
      </c>
      <c r="X18" t="s">
        <v>156</v>
      </c>
      <c r="Y18" t="s">
        <v>41</v>
      </c>
      <c r="Z18">
        <v>40220</v>
      </c>
      <c r="AA18" t="s">
        <v>42</v>
      </c>
      <c r="AB18" t="s">
        <v>103</v>
      </c>
      <c r="AC18" t="s">
        <v>44</v>
      </c>
      <c r="AD18">
        <v>3</v>
      </c>
    </row>
    <row r="19" spans="1:30" x14ac:dyDescent="0.35">
      <c r="A19">
        <v>3441</v>
      </c>
      <c r="B19" t="s">
        <v>157</v>
      </c>
      <c r="C19" t="s">
        <v>158</v>
      </c>
      <c r="D19" s="1">
        <v>43583</v>
      </c>
      <c r="F19" t="str">
        <f>IF(Table1[[#This Row],[ExitDate]],QUOTIENT(Table1[[#This Row],[ExitDate]]-Table1[[#This Row],[StartDate]],365/12),"")</f>
        <v/>
      </c>
      <c r="G19" t="str">
        <f>IF(Table1[[#This Row],[ExitDate]], "Attrition", "Active")</f>
        <v>Active</v>
      </c>
      <c r="H19" t="s">
        <v>58</v>
      </c>
      <c r="I19" t="s">
        <v>159</v>
      </c>
      <c r="J19" t="s">
        <v>160</v>
      </c>
      <c r="K19" t="s">
        <v>88</v>
      </c>
      <c r="L19" t="s">
        <v>32</v>
      </c>
      <c r="M19" t="s">
        <v>51</v>
      </c>
      <c r="N19" t="s">
        <v>50</v>
      </c>
      <c r="O19" t="s">
        <v>51</v>
      </c>
      <c r="P19" t="s">
        <v>36</v>
      </c>
      <c r="R19" t="s">
        <v>64</v>
      </c>
      <c r="S19" t="s">
        <v>80</v>
      </c>
      <c r="T19" s="2">
        <v>32833</v>
      </c>
      <c r="U19" s="3">
        <f ca="1">YEARFRAC(Table1[[#This Row],[DOB]],TODAY())</f>
        <v>36.088888888888889</v>
      </c>
      <c r="V19" s="3" t="str" cm="1">
        <f t="array" aca="1" ref="V19" ca="1">_xlfn.IFS(Table1[[#This Row],[Age]] &lt; 30, "20-29", Table1[[#This Row],[Age]]&lt;40,"30-39",Table1[[#This Row],[Age]]&lt;50,"40-49",Table1[[#This Row],[Age]]&lt;60,"50-59",Table1[[#This Row],[Age]]&lt;70, "60-69",Table1[[#This Row],[Age]]&lt;80, "70-79",Table1[[#This Row],[Age]]&lt;90,"80-89")</f>
        <v>30-39</v>
      </c>
      <c r="W19" t="s">
        <v>161</v>
      </c>
      <c r="X19" t="s">
        <v>162</v>
      </c>
      <c r="Y19" t="s">
        <v>54</v>
      </c>
      <c r="Z19">
        <v>89139</v>
      </c>
      <c r="AA19" t="s">
        <v>127</v>
      </c>
      <c r="AB19" t="s">
        <v>43</v>
      </c>
      <c r="AC19" t="s">
        <v>104</v>
      </c>
      <c r="AD19">
        <v>4</v>
      </c>
    </row>
    <row r="20" spans="1:30" x14ac:dyDescent="0.35">
      <c r="A20">
        <v>3442</v>
      </c>
      <c r="B20" t="s">
        <v>163</v>
      </c>
      <c r="C20" t="s">
        <v>164</v>
      </c>
      <c r="D20" s="1">
        <v>43655</v>
      </c>
      <c r="E20" s="1">
        <v>44728</v>
      </c>
      <c r="F20">
        <f>IF(Table1[[#This Row],[ExitDate]],QUOTIENT(Table1[[#This Row],[ExitDate]]-Table1[[#This Row],[StartDate]],365/12),"")</f>
        <v>35</v>
      </c>
      <c r="G20" t="str">
        <f>IF(Table1[[#This Row],[ExitDate]], "Attrition", "Active")</f>
        <v>Attrition</v>
      </c>
      <c r="H20" t="s">
        <v>58</v>
      </c>
      <c r="I20" t="s">
        <v>165</v>
      </c>
      <c r="J20" t="s">
        <v>166</v>
      </c>
      <c r="K20" t="s">
        <v>167</v>
      </c>
      <c r="L20" t="s">
        <v>32</v>
      </c>
      <c r="M20" t="s">
        <v>62</v>
      </c>
      <c r="N20" t="s">
        <v>50</v>
      </c>
      <c r="O20" t="s">
        <v>62</v>
      </c>
      <c r="P20" t="s">
        <v>139</v>
      </c>
      <c r="Q20" t="s">
        <v>168</v>
      </c>
      <c r="R20" t="s">
        <v>169</v>
      </c>
      <c r="S20" t="s">
        <v>89</v>
      </c>
      <c r="T20" s="2">
        <v>19322</v>
      </c>
      <c r="U20" s="3">
        <f ca="1">YEARFRAC(Table1[[#This Row],[DOB]],TODAY())</f>
        <v>73.080555555555549</v>
      </c>
      <c r="V20" s="3" t="str" cm="1">
        <f t="array" aca="1" ref="V20" ca="1">_xlfn.IFS(Table1[[#This Row],[Age]] &lt; 30, "20-29", Table1[[#This Row],[Age]]&lt;40,"30-39",Table1[[#This Row],[Age]]&lt;50,"40-49",Table1[[#This Row],[Age]]&lt;60,"50-59",Table1[[#This Row],[Age]]&lt;70, "60-69",Table1[[#This Row],[Age]]&lt;80, "70-79",Table1[[#This Row],[Age]]&lt;90,"80-89")</f>
        <v>70-79</v>
      </c>
      <c r="W20" t="s">
        <v>39</v>
      </c>
      <c r="X20" t="s">
        <v>82</v>
      </c>
      <c r="Y20" t="s">
        <v>54</v>
      </c>
      <c r="Z20">
        <v>2810</v>
      </c>
      <c r="AA20" t="s">
        <v>92</v>
      </c>
      <c r="AB20" t="s">
        <v>74</v>
      </c>
      <c r="AC20" t="s">
        <v>104</v>
      </c>
      <c r="AD20">
        <v>2</v>
      </c>
    </row>
    <row r="21" spans="1:30" x14ac:dyDescent="0.35">
      <c r="A21">
        <v>3443</v>
      </c>
      <c r="B21" t="s">
        <v>170</v>
      </c>
      <c r="C21" t="s">
        <v>171</v>
      </c>
      <c r="D21" s="1">
        <v>44291</v>
      </c>
      <c r="E21" s="1">
        <v>45058</v>
      </c>
      <c r="F21">
        <f>IF(Table1[[#This Row],[ExitDate]],QUOTIENT(Table1[[#This Row],[ExitDate]]-Table1[[#This Row],[StartDate]],365/12),"")</f>
        <v>25</v>
      </c>
      <c r="G21" t="str">
        <f>IF(Table1[[#This Row],[ExitDate]], "Attrition", "Active")</f>
        <v>Attrition</v>
      </c>
      <c r="H21" t="s">
        <v>58</v>
      </c>
      <c r="I21" t="s">
        <v>172</v>
      </c>
      <c r="J21" t="s">
        <v>173</v>
      </c>
      <c r="K21" t="s">
        <v>97</v>
      </c>
      <c r="L21" t="s">
        <v>32</v>
      </c>
      <c r="M21" t="s">
        <v>62</v>
      </c>
      <c r="N21" t="s">
        <v>34</v>
      </c>
      <c r="O21" t="s">
        <v>51</v>
      </c>
      <c r="P21" t="s">
        <v>174</v>
      </c>
      <c r="Q21" t="s">
        <v>175</v>
      </c>
      <c r="R21" t="s">
        <v>169</v>
      </c>
      <c r="S21" t="s">
        <v>176</v>
      </c>
      <c r="T21" s="2">
        <v>34432</v>
      </c>
      <c r="U21" s="3">
        <f ca="1">YEARFRAC(Table1[[#This Row],[DOB]],TODAY())</f>
        <v>31.708333333333332</v>
      </c>
      <c r="V21" s="3" t="str" cm="1">
        <f t="array" aca="1" ref="V21" ca="1">_xlfn.IFS(Table1[[#This Row],[Age]] &lt; 30, "20-29", Table1[[#This Row],[Age]]&lt;40,"30-39",Table1[[#This Row],[Age]]&lt;50,"40-49",Table1[[#This Row],[Age]]&lt;60,"50-59",Table1[[#This Row],[Age]]&lt;70, "60-69",Table1[[#This Row],[Age]]&lt;80, "70-79",Table1[[#This Row],[Age]]&lt;90,"80-89")</f>
        <v>30-39</v>
      </c>
      <c r="W21" t="s">
        <v>155</v>
      </c>
      <c r="X21" t="s">
        <v>177</v>
      </c>
      <c r="Y21" t="s">
        <v>54</v>
      </c>
      <c r="Z21">
        <v>2621</v>
      </c>
      <c r="AA21" t="s">
        <v>127</v>
      </c>
      <c r="AB21" t="s">
        <v>43</v>
      </c>
      <c r="AC21" t="s">
        <v>44</v>
      </c>
      <c r="AD21">
        <v>3</v>
      </c>
    </row>
    <row r="22" spans="1:30" x14ac:dyDescent="0.35">
      <c r="A22">
        <v>3444</v>
      </c>
      <c r="B22" t="s">
        <v>178</v>
      </c>
      <c r="C22" t="s">
        <v>179</v>
      </c>
      <c r="D22" s="1">
        <v>44528</v>
      </c>
      <c r="E22" s="1">
        <v>44596</v>
      </c>
      <c r="F22">
        <f>IF(Table1[[#This Row],[ExitDate]],QUOTIENT(Table1[[#This Row],[ExitDate]]-Table1[[#This Row],[StartDate]],365/12),"")</f>
        <v>2</v>
      </c>
      <c r="G22" t="str">
        <f>IF(Table1[[#This Row],[ExitDate]], "Attrition", "Active")</f>
        <v>Attrition</v>
      </c>
      <c r="H22" t="s">
        <v>58</v>
      </c>
      <c r="I22" t="s">
        <v>180</v>
      </c>
      <c r="J22" t="s">
        <v>181</v>
      </c>
      <c r="K22" t="s">
        <v>117</v>
      </c>
      <c r="L22" t="s">
        <v>32</v>
      </c>
      <c r="M22" t="s">
        <v>33</v>
      </c>
      <c r="N22" t="s">
        <v>50</v>
      </c>
      <c r="O22" t="s">
        <v>51</v>
      </c>
      <c r="P22" t="s">
        <v>174</v>
      </c>
      <c r="Q22" t="s">
        <v>182</v>
      </c>
      <c r="R22" t="s">
        <v>64</v>
      </c>
      <c r="S22" t="s">
        <v>110</v>
      </c>
      <c r="T22" s="2">
        <v>30635</v>
      </c>
      <c r="U22" s="3">
        <f ca="1">YEARFRAC(Table1[[#This Row],[DOB]],TODAY())</f>
        <v>42.105555555555554</v>
      </c>
      <c r="V22" s="3" t="str" cm="1">
        <f t="array" aca="1" ref="V22" ca="1">_xlfn.IFS(Table1[[#This Row],[Age]] &lt; 30, "20-29", Table1[[#This Row],[Age]]&lt;40,"30-39",Table1[[#This Row],[Age]]&lt;50,"40-49",Table1[[#This Row],[Age]]&lt;60,"50-59",Table1[[#This Row],[Age]]&lt;70, "60-69",Table1[[#This Row],[Age]]&lt;80, "70-79",Table1[[#This Row],[Age]]&lt;90,"80-89")</f>
        <v>40-49</v>
      </c>
      <c r="W22" t="s">
        <v>155</v>
      </c>
      <c r="X22" t="s">
        <v>183</v>
      </c>
      <c r="Y22" t="s">
        <v>54</v>
      </c>
      <c r="Z22">
        <v>44553</v>
      </c>
      <c r="AA22" t="s">
        <v>73</v>
      </c>
      <c r="AB22" t="s">
        <v>43</v>
      </c>
      <c r="AC22" t="s">
        <v>44</v>
      </c>
      <c r="AD22">
        <v>3</v>
      </c>
    </row>
    <row r="23" spans="1:30" x14ac:dyDescent="0.35">
      <c r="A23">
        <v>3445</v>
      </c>
      <c r="B23" t="s">
        <v>184</v>
      </c>
      <c r="C23" t="s">
        <v>185</v>
      </c>
      <c r="D23" s="1">
        <v>44212</v>
      </c>
      <c r="F23" t="str">
        <f>IF(Table1[[#This Row],[ExitDate]],QUOTIENT(Table1[[#This Row],[ExitDate]]-Table1[[#This Row],[StartDate]],365/12),"")</f>
        <v/>
      </c>
      <c r="G23" t="str">
        <f>IF(Table1[[#This Row],[ExitDate]], "Attrition", "Active")</f>
        <v>Active</v>
      </c>
      <c r="H23" t="s">
        <v>58</v>
      </c>
      <c r="I23" t="s">
        <v>186</v>
      </c>
      <c r="J23" t="s">
        <v>187</v>
      </c>
      <c r="K23" t="s">
        <v>61</v>
      </c>
      <c r="L23" t="s">
        <v>32</v>
      </c>
      <c r="M23" t="s">
        <v>33</v>
      </c>
      <c r="N23" t="s">
        <v>34</v>
      </c>
      <c r="O23" t="s">
        <v>62</v>
      </c>
      <c r="P23" t="s">
        <v>36</v>
      </c>
      <c r="R23" t="s">
        <v>64</v>
      </c>
      <c r="S23" t="s">
        <v>176</v>
      </c>
      <c r="T23" s="2">
        <v>31388</v>
      </c>
      <c r="U23" s="3">
        <f ca="1">YEARFRAC(Table1[[#This Row],[DOB]],TODAY())</f>
        <v>40.044444444444444</v>
      </c>
      <c r="V23" s="3" t="str" cm="1">
        <f t="array" aca="1" ref="V23" ca="1">_xlfn.IFS(Table1[[#This Row],[Age]] &lt; 30, "20-29", Table1[[#This Row],[Age]]&lt;40,"30-39",Table1[[#This Row],[Age]]&lt;50,"40-49",Table1[[#This Row],[Age]]&lt;60,"50-59",Table1[[#This Row],[Age]]&lt;70, "60-69",Table1[[#This Row],[Age]]&lt;80, "70-79",Table1[[#This Row],[Age]]&lt;90,"80-89")</f>
        <v>40-49</v>
      </c>
      <c r="W23" t="s">
        <v>155</v>
      </c>
      <c r="X23" t="s">
        <v>6</v>
      </c>
      <c r="Y23" t="s">
        <v>41</v>
      </c>
      <c r="Z23">
        <v>5360</v>
      </c>
      <c r="AA23" t="s">
        <v>73</v>
      </c>
      <c r="AB23" t="s">
        <v>83</v>
      </c>
      <c r="AC23" t="s">
        <v>104</v>
      </c>
      <c r="AD23">
        <v>4</v>
      </c>
    </row>
    <row r="24" spans="1:30" x14ac:dyDescent="0.35">
      <c r="A24">
        <v>3446</v>
      </c>
      <c r="B24" t="s">
        <v>188</v>
      </c>
      <c r="C24" t="s">
        <v>189</v>
      </c>
      <c r="D24" s="1">
        <v>44432</v>
      </c>
      <c r="F24" t="str">
        <f>IF(Table1[[#This Row],[ExitDate]],QUOTIENT(Table1[[#This Row],[ExitDate]]-Table1[[#This Row],[StartDate]],365/12),"")</f>
        <v/>
      </c>
      <c r="G24" t="str">
        <f>IF(Table1[[#This Row],[ExitDate]], "Attrition", "Active")</f>
        <v>Active</v>
      </c>
      <c r="H24" t="s">
        <v>58</v>
      </c>
      <c r="I24" t="s">
        <v>190</v>
      </c>
      <c r="J24" t="s">
        <v>191</v>
      </c>
      <c r="K24" t="s">
        <v>88</v>
      </c>
      <c r="L24" t="s">
        <v>32</v>
      </c>
      <c r="M24" t="s">
        <v>51</v>
      </c>
      <c r="N24" t="s">
        <v>50</v>
      </c>
      <c r="O24" t="s">
        <v>51</v>
      </c>
      <c r="P24" t="s">
        <v>36</v>
      </c>
      <c r="R24" t="s">
        <v>64</v>
      </c>
      <c r="S24" t="s">
        <v>89</v>
      </c>
      <c r="T24" s="2">
        <v>35186</v>
      </c>
      <c r="U24" s="3">
        <f ca="1">YEARFRAC(Table1[[#This Row],[DOB]],TODAY())</f>
        <v>29.644444444444446</v>
      </c>
      <c r="V24" s="3" t="str" cm="1">
        <f t="array" aca="1" ref="V24" ca="1">_xlfn.IFS(Table1[[#This Row],[Age]] &lt; 30, "20-29", Table1[[#This Row],[Age]]&lt;40,"30-39",Table1[[#This Row],[Age]]&lt;50,"40-49",Table1[[#This Row],[Age]]&lt;60,"50-59",Table1[[#This Row],[Age]]&lt;70, "60-69",Table1[[#This Row],[Age]]&lt;80, "70-79",Table1[[#This Row],[Age]]&lt;90,"80-89")</f>
        <v>20-29</v>
      </c>
      <c r="W24" t="s">
        <v>119</v>
      </c>
      <c r="X24" t="s">
        <v>192</v>
      </c>
      <c r="Y24" t="s">
        <v>41</v>
      </c>
      <c r="Z24">
        <v>16325</v>
      </c>
      <c r="AA24" t="s">
        <v>42</v>
      </c>
      <c r="AB24" t="s">
        <v>103</v>
      </c>
      <c r="AC24" t="s">
        <v>104</v>
      </c>
      <c r="AD24">
        <v>2</v>
      </c>
    </row>
    <row r="25" spans="1:30" x14ac:dyDescent="0.35">
      <c r="A25">
        <v>3447</v>
      </c>
      <c r="B25" t="s">
        <v>193</v>
      </c>
      <c r="C25" t="s">
        <v>194</v>
      </c>
      <c r="D25" s="1">
        <v>43977</v>
      </c>
      <c r="E25" s="1">
        <v>45095</v>
      </c>
      <c r="F25">
        <f>IF(Table1[[#This Row],[ExitDate]],QUOTIENT(Table1[[#This Row],[ExitDate]]-Table1[[#This Row],[StartDate]],365/12),"")</f>
        <v>36</v>
      </c>
      <c r="G25" t="str">
        <f>IF(Table1[[#This Row],[ExitDate]], "Attrition", "Active")</f>
        <v>Attrition</v>
      </c>
      <c r="H25" t="s">
        <v>58</v>
      </c>
      <c r="I25" t="s">
        <v>195</v>
      </c>
      <c r="J25" t="s">
        <v>196</v>
      </c>
      <c r="K25" t="s">
        <v>31</v>
      </c>
      <c r="L25" t="s">
        <v>197</v>
      </c>
      <c r="M25" t="s">
        <v>51</v>
      </c>
      <c r="N25" t="s">
        <v>34</v>
      </c>
      <c r="O25" t="s">
        <v>51</v>
      </c>
      <c r="P25" t="s">
        <v>98</v>
      </c>
      <c r="Q25" t="s">
        <v>198</v>
      </c>
      <c r="R25" t="s">
        <v>64</v>
      </c>
      <c r="S25" t="s">
        <v>80</v>
      </c>
      <c r="T25" s="2">
        <v>23424</v>
      </c>
      <c r="U25" s="3">
        <f ca="1">YEARFRAC(Table1[[#This Row],[DOB]],TODAY())</f>
        <v>61.85</v>
      </c>
      <c r="V25" s="3" t="str" cm="1">
        <f t="array" aca="1" ref="V25" ca="1">_xlfn.IFS(Table1[[#This Row],[Age]] &lt; 30, "20-29", Table1[[#This Row],[Age]]&lt;40,"30-39",Table1[[#This Row],[Age]]&lt;50,"40-49",Table1[[#This Row],[Age]]&lt;60,"50-59",Table1[[#This Row],[Age]]&lt;70, "60-69",Table1[[#This Row],[Age]]&lt;80, "70-79",Table1[[#This Row],[Age]]&lt;90,"80-89")</f>
        <v>60-69</v>
      </c>
      <c r="W25" t="s">
        <v>119</v>
      </c>
      <c r="X25" t="s">
        <v>102</v>
      </c>
      <c r="Y25" t="s">
        <v>41</v>
      </c>
      <c r="Z25">
        <v>43481</v>
      </c>
      <c r="AA25" t="s">
        <v>127</v>
      </c>
      <c r="AB25" t="s">
        <v>43</v>
      </c>
      <c r="AC25" t="s">
        <v>44</v>
      </c>
      <c r="AD25">
        <v>3</v>
      </c>
    </row>
    <row r="26" spans="1:30" x14ac:dyDescent="0.35">
      <c r="A26">
        <v>3448</v>
      </c>
      <c r="B26" t="s">
        <v>199</v>
      </c>
      <c r="C26" t="s">
        <v>200</v>
      </c>
      <c r="D26" s="1">
        <v>43739</v>
      </c>
      <c r="E26" s="1">
        <v>44141</v>
      </c>
      <c r="F26">
        <f>IF(Table1[[#This Row],[ExitDate]],QUOTIENT(Table1[[#This Row],[ExitDate]]-Table1[[#This Row],[StartDate]],365/12),"")</f>
        <v>13</v>
      </c>
      <c r="G26" t="str">
        <f>IF(Table1[[#This Row],[ExitDate]], "Attrition", "Active")</f>
        <v>Attrition</v>
      </c>
      <c r="H26" t="s">
        <v>58</v>
      </c>
      <c r="I26" t="s">
        <v>201</v>
      </c>
      <c r="J26" t="s">
        <v>202</v>
      </c>
      <c r="K26" t="s">
        <v>132</v>
      </c>
      <c r="L26" t="s">
        <v>197</v>
      </c>
      <c r="M26" t="s">
        <v>62</v>
      </c>
      <c r="N26" t="s">
        <v>50</v>
      </c>
      <c r="O26" t="s">
        <v>35</v>
      </c>
      <c r="P26" t="s">
        <v>139</v>
      </c>
      <c r="Q26" t="s">
        <v>203</v>
      </c>
      <c r="R26" t="s">
        <v>64</v>
      </c>
      <c r="S26" t="s">
        <v>110</v>
      </c>
      <c r="T26" s="2">
        <v>21317</v>
      </c>
      <c r="U26" s="3">
        <f ca="1">YEARFRAC(Table1[[#This Row],[DOB]],TODAY())</f>
        <v>67.613888888888894</v>
      </c>
      <c r="V26" s="3" t="str" cm="1">
        <f t="array" aca="1" ref="V26" ca="1">_xlfn.IFS(Table1[[#This Row],[Age]] &lt; 30, "20-29", Table1[[#This Row],[Age]]&lt;40,"30-39",Table1[[#This Row],[Age]]&lt;50,"40-49",Table1[[#This Row],[Age]]&lt;60,"50-59",Table1[[#This Row],[Age]]&lt;70, "60-69",Table1[[#This Row],[Age]]&lt;80, "70-79",Table1[[#This Row],[Age]]&lt;90,"80-89")</f>
        <v>60-69</v>
      </c>
      <c r="W26" t="s">
        <v>119</v>
      </c>
      <c r="X26" t="s">
        <v>204</v>
      </c>
      <c r="Y26" t="s">
        <v>54</v>
      </c>
      <c r="Z26">
        <v>50705</v>
      </c>
      <c r="AA26" t="s">
        <v>127</v>
      </c>
      <c r="AB26" t="s">
        <v>43</v>
      </c>
      <c r="AC26" t="s">
        <v>44</v>
      </c>
      <c r="AD26">
        <v>3</v>
      </c>
    </row>
    <row r="27" spans="1:30" x14ac:dyDescent="0.35">
      <c r="A27">
        <v>3449</v>
      </c>
      <c r="B27" t="s">
        <v>205</v>
      </c>
      <c r="C27" t="s">
        <v>206</v>
      </c>
      <c r="D27" s="1">
        <v>45056</v>
      </c>
      <c r="E27" s="1">
        <v>45073</v>
      </c>
      <c r="F27">
        <f>IF(Table1[[#This Row],[ExitDate]],QUOTIENT(Table1[[#This Row],[ExitDate]]-Table1[[#This Row],[StartDate]],365/12),"")</f>
        <v>0</v>
      </c>
      <c r="G27" t="str">
        <f>IF(Table1[[#This Row],[ExitDate]], "Attrition", "Active")</f>
        <v>Attrition</v>
      </c>
      <c r="H27" t="s">
        <v>58</v>
      </c>
      <c r="I27" t="s">
        <v>207</v>
      </c>
      <c r="J27" t="s">
        <v>208</v>
      </c>
      <c r="K27" t="s">
        <v>49</v>
      </c>
      <c r="L27" t="s">
        <v>197</v>
      </c>
      <c r="M27" t="s">
        <v>33</v>
      </c>
      <c r="N27" t="s">
        <v>63</v>
      </c>
      <c r="O27" t="s">
        <v>35</v>
      </c>
      <c r="P27" t="s">
        <v>98</v>
      </c>
      <c r="Q27" t="s">
        <v>209</v>
      </c>
      <c r="R27" t="s">
        <v>64</v>
      </c>
      <c r="S27" t="s">
        <v>100</v>
      </c>
      <c r="T27" s="2">
        <v>33865</v>
      </c>
      <c r="U27" s="3">
        <f ca="1">YEARFRAC(Table1[[#This Row],[DOB]],TODAY())</f>
        <v>33.263888888888886</v>
      </c>
      <c r="V27" s="3" t="str" cm="1">
        <f t="array" aca="1" ref="V27" ca="1">_xlfn.IFS(Table1[[#This Row],[Age]] &lt; 30, "20-29", Table1[[#This Row],[Age]]&lt;40,"30-39",Table1[[#This Row],[Age]]&lt;50,"40-49",Table1[[#This Row],[Age]]&lt;60,"50-59",Table1[[#This Row],[Age]]&lt;70, "60-69",Table1[[#This Row],[Age]]&lt;80, "70-79",Table1[[#This Row],[Age]]&lt;90,"80-89")</f>
        <v>30-39</v>
      </c>
      <c r="W27" t="s">
        <v>148</v>
      </c>
      <c r="X27" t="s">
        <v>102</v>
      </c>
      <c r="Y27" t="s">
        <v>54</v>
      </c>
      <c r="Z27">
        <v>5168</v>
      </c>
      <c r="AA27" t="s">
        <v>92</v>
      </c>
      <c r="AB27" t="s">
        <v>74</v>
      </c>
      <c r="AC27" t="s">
        <v>44</v>
      </c>
      <c r="AD27">
        <v>5</v>
      </c>
    </row>
    <row r="28" spans="1:30" x14ac:dyDescent="0.35">
      <c r="A28">
        <v>3450</v>
      </c>
      <c r="B28" t="s">
        <v>210</v>
      </c>
      <c r="C28" t="s">
        <v>211</v>
      </c>
      <c r="D28" s="1">
        <v>44075</v>
      </c>
      <c r="E28" s="1">
        <v>44899</v>
      </c>
      <c r="F28">
        <f>IF(Table1[[#This Row],[ExitDate]],QUOTIENT(Table1[[#This Row],[ExitDate]]-Table1[[#This Row],[StartDate]],365/12),"")</f>
        <v>27</v>
      </c>
      <c r="G28" t="str">
        <f>IF(Table1[[#This Row],[ExitDate]], "Attrition", "Active")</f>
        <v>Attrition</v>
      </c>
      <c r="H28" t="s">
        <v>58</v>
      </c>
      <c r="I28" t="s">
        <v>212</v>
      </c>
      <c r="J28" t="s">
        <v>213</v>
      </c>
      <c r="K28" t="s">
        <v>138</v>
      </c>
      <c r="L28" t="s">
        <v>32</v>
      </c>
      <c r="M28" t="s">
        <v>33</v>
      </c>
      <c r="N28" t="s">
        <v>34</v>
      </c>
      <c r="O28" t="s">
        <v>35</v>
      </c>
      <c r="P28" t="s">
        <v>125</v>
      </c>
      <c r="Q28" t="s">
        <v>214</v>
      </c>
      <c r="R28" t="s">
        <v>64</v>
      </c>
      <c r="S28" t="s">
        <v>89</v>
      </c>
      <c r="T28" s="2">
        <v>34557</v>
      </c>
      <c r="U28" s="3">
        <f ca="1">YEARFRAC(Table1[[#This Row],[DOB]],TODAY())</f>
        <v>31.366666666666667</v>
      </c>
      <c r="V28" s="3" t="str" cm="1">
        <f t="array" aca="1" ref="V28" ca="1">_xlfn.IFS(Table1[[#This Row],[Age]] &lt; 30, "20-29", Table1[[#This Row],[Age]]&lt;40,"30-39",Table1[[#This Row],[Age]]&lt;50,"40-49",Table1[[#This Row],[Age]]&lt;60,"50-59",Table1[[#This Row],[Age]]&lt;70, "60-69",Table1[[#This Row],[Age]]&lt;80, "70-79",Table1[[#This Row],[Age]]&lt;90,"80-89")</f>
        <v>30-39</v>
      </c>
      <c r="W28" t="s">
        <v>148</v>
      </c>
      <c r="X28" t="s">
        <v>215</v>
      </c>
      <c r="Y28" t="s">
        <v>54</v>
      </c>
      <c r="Z28">
        <v>11765</v>
      </c>
      <c r="AA28" t="s">
        <v>73</v>
      </c>
      <c r="AB28" t="s">
        <v>74</v>
      </c>
      <c r="AC28" t="s">
        <v>104</v>
      </c>
      <c r="AD28">
        <v>2</v>
      </c>
    </row>
    <row r="29" spans="1:30" x14ac:dyDescent="0.35">
      <c r="A29">
        <v>3451</v>
      </c>
      <c r="B29" t="s">
        <v>216</v>
      </c>
      <c r="C29" t="s">
        <v>217</v>
      </c>
      <c r="D29" s="1">
        <v>44245</v>
      </c>
      <c r="E29" s="1">
        <v>44876</v>
      </c>
      <c r="F29">
        <f>IF(Table1[[#This Row],[ExitDate]],QUOTIENT(Table1[[#This Row],[ExitDate]]-Table1[[#This Row],[StartDate]],365/12),"")</f>
        <v>20</v>
      </c>
      <c r="G29" t="str">
        <f>IF(Table1[[#This Row],[ExitDate]], "Attrition", "Active")</f>
        <v>Attrition</v>
      </c>
      <c r="H29" t="s">
        <v>58</v>
      </c>
      <c r="I29" t="s">
        <v>218</v>
      </c>
      <c r="J29" t="s">
        <v>219</v>
      </c>
      <c r="K29" t="s">
        <v>79</v>
      </c>
      <c r="L29" t="s">
        <v>32</v>
      </c>
      <c r="M29" t="s">
        <v>33</v>
      </c>
      <c r="N29" t="s">
        <v>34</v>
      </c>
      <c r="O29" t="s">
        <v>62</v>
      </c>
      <c r="P29" t="s">
        <v>174</v>
      </c>
      <c r="Q29" t="s">
        <v>220</v>
      </c>
      <c r="R29" t="s">
        <v>64</v>
      </c>
      <c r="S29" t="s">
        <v>80</v>
      </c>
      <c r="T29" s="2">
        <v>24852</v>
      </c>
      <c r="U29" s="3">
        <f ca="1">YEARFRAC(Table1[[#This Row],[DOB]],TODAY())</f>
        <v>57.93888888888889</v>
      </c>
      <c r="V29" s="3" t="str" cm="1">
        <f t="array" aca="1" ref="V29" ca="1">_xlfn.IFS(Table1[[#This Row],[Age]] &lt; 30, "20-29", Table1[[#This Row],[Age]]&lt;40,"30-39",Table1[[#This Row],[Age]]&lt;50,"40-49",Table1[[#This Row],[Age]]&lt;60,"50-59",Table1[[#This Row],[Age]]&lt;70, "60-69",Table1[[#This Row],[Age]]&lt;80, "70-79",Table1[[#This Row],[Age]]&lt;90,"80-89")</f>
        <v>50-59</v>
      </c>
      <c r="W29" t="s">
        <v>148</v>
      </c>
      <c r="X29" t="s">
        <v>102</v>
      </c>
      <c r="Y29" t="s">
        <v>54</v>
      </c>
      <c r="Z29">
        <v>71071</v>
      </c>
      <c r="AA29" t="s">
        <v>73</v>
      </c>
      <c r="AB29" t="s">
        <v>103</v>
      </c>
      <c r="AC29" t="s">
        <v>104</v>
      </c>
      <c r="AD29">
        <v>3</v>
      </c>
    </row>
    <row r="30" spans="1:30" x14ac:dyDescent="0.35">
      <c r="A30">
        <v>3452</v>
      </c>
      <c r="B30" t="s">
        <v>221</v>
      </c>
      <c r="C30" t="s">
        <v>222</v>
      </c>
      <c r="D30" s="1">
        <v>44873</v>
      </c>
      <c r="F30" t="str">
        <f>IF(Table1[[#This Row],[ExitDate]],QUOTIENT(Table1[[#This Row],[ExitDate]]-Table1[[#This Row],[StartDate]],365/12),"")</f>
        <v/>
      </c>
      <c r="G30" t="str">
        <f>IF(Table1[[#This Row],[ExitDate]], "Attrition", "Active")</f>
        <v>Active</v>
      </c>
      <c r="H30" t="s">
        <v>58</v>
      </c>
      <c r="I30" t="s">
        <v>223</v>
      </c>
      <c r="J30" t="s">
        <v>224</v>
      </c>
      <c r="K30" t="s">
        <v>167</v>
      </c>
      <c r="L30" t="s">
        <v>32</v>
      </c>
      <c r="M30" t="s">
        <v>51</v>
      </c>
      <c r="N30" t="s">
        <v>50</v>
      </c>
      <c r="O30" t="s">
        <v>51</v>
      </c>
      <c r="P30" t="s">
        <v>36</v>
      </c>
      <c r="R30" t="s">
        <v>64</v>
      </c>
      <c r="S30" t="s">
        <v>80</v>
      </c>
      <c r="T30" s="2">
        <v>17174</v>
      </c>
      <c r="U30" s="3">
        <f ca="1">YEARFRAC(Table1[[#This Row],[DOB]],TODAY())</f>
        <v>78.961111111111109</v>
      </c>
      <c r="V30" s="3" t="str" cm="1">
        <f t="array" aca="1" ref="V30" ca="1">_xlfn.IFS(Table1[[#This Row],[Age]] &lt; 30, "20-29", Table1[[#This Row],[Age]]&lt;40,"30-39",Table1[[#This Row],[Age]]&lt;50,"40-49",Table1[[#This Row],[Age]]&lt;60,"50-59",Table1[[#This Row],[Age]]&lt;70, "60-69",Table1[[#This Row],[Age]]&lt;80, "70-79",Table1[[#This Row],[Age]]&lt;90,"80-89")</f>
        <v>70-79</v>
      </c>
      <c r="W30" t="s">
        <v>133</v>
      </c>
      <c r="X30" t="s">
        <v>225</v>
      </c>
      <c r="Y30" t="s">
        <v>54</v>
      </c>
      <c r="Z30">
        <v>12122</v>
      </c>
      <c r="AA30" t="s">
        <v>92</v>
      </c>
      <c r="AB30" t="s">
        <v>103</v>
      </c>
      <c r="AC30" t="s">
        <v>44</v>
      </c>
      <c r="AD30">
        <v>2</v>
      </c>
    </row>
    <row r="31" spans="1:30" x14ac:dyDescent="0.35">
      <c r="A31">
        <v>3453</v>
      </c>
      <c r="B31" t="s">
        <v>226</v>
      </c>
      <c r="C31" t="s">
        <v>227</v>
      </c>
      <c r="D31" s="1">
        <v>44847</v>
      </c>
      <c r="F31" t="str">
        <f>IF(Table1[[#This Row],[ExitDate]],QUOTIENT(Table1[[#This Row],[ExitDate]]-Table1[[#This Row],[StartDate]],365/12),"")</f>
        <v/>
      </c>
      <c r="G31" t="str">
        <f>IF(Table1[[#This Row],[ExitDate]], "Attrition", "Active")</f>
        <v>Active</v>
      </c>
      <c r="H31" t="s">
        <v>58</v>
      </c>
      <c r="I31" t="s">
        <v>228</v>
      </c>
      <c r="J31" t="s">
        <v>229</v>
      </c>
      <c r="K31" t="s">
        <v>97</v>
      </c>
      <c r="L31" t="s">
        <v>32</v>
      </c>
      <c r="M31" t="s">
        <v>33</v>
      </c>
      <c r="N31" t="s">
        <v>34</v>
      </c>
      <c r="O31" t="s">
        <v>51</v>
      </c>
      <c r="P31" t="s">
        <v>36</v>
      </c>
      <c r="R31" t="s">
        <v>64</v>
      </c>
      <c r="S31" t="s">
        <v>230</v>
      </c>
      <c r="T31" s="2">
        <v>30048</v>
      </c>
      <c r="U31" s="3">
        <f ca="1">YEARFRAC(Table1[[#This Row],[DOB]],TODAY())</f>
        <v>43.711111111111109</v>
      </c>
      <c r="V31" s="3" t="str" cm="1">
        <f t="array" aca="1" ref="V31" ca="1">_xlfn.IFS(Table1[[#This Row],[Age]] &lt; 30, "20-29", Table1[[#This Row],[Age]]&lt;40,"30-39",Table1[[#This Row],[Age]]&lt;50,"40-49",Table1[[#This Row],[Age]]&lt;60,"50-59",Table1[[#This Row],[Age]]&lt;70, "60-69",Table1[[#This Row],[Age]]&lt;80, "70-79",Table1[[#This Row],[Age]]&lt;90,"80-89")</f>
        <v>40-49</v>
      </c>
      <c r="W31" t="s">
        <v>39</v>
      </c>
      <c r="X31" t="s">
        <v>112</v>
      </c>
      <c r="Y31" t="s">
        <v>54</v>
      </c>
      <c r="Z31">
        <v>87065</v>
      </c>
      <c r="AA31" t="s">
        <v>42</v>
      </c>
      <c r="AB31" t="s">
        <v>43</v>
      </c>
      <c r="AC31" t="s">
        <v>44</v>
      </c>
      <c r="AD31">
        <v>4</v>
      </c>
    </row>
    <row r="32" spans="1:30" x14ac:dyDescent="0.35">
      <c r="A32">
        <v>3454</v>
      </c>
      <c r="B32" t="s">
        <v>231</v>
      </c>
      <c r="C32" t="s">
        <v>232</v>
      </c>
      <c r="D32" s="1">
        <v>44815</v>
      </c>
      <c r="F32" t="str">
        <f>IF(Table1[[#This Row],[ExitDate]],QUOTIENT(Table1[[#This Row],[ExitDate]]-Table1[[#This Row],[StartDate]],365/12),"")</f>
        <v/>
      </c>
      <c r="G32" t="str">
        <f>IF(Table1[[#This Row],[ExitDate]], "Attrition", "Active")</f>
        <v>Active</v>
      </c>
      <c r="H32" t="s">
        <v>58</v>
      </c>
      <c r="I32" t="s">
        <v>233</v>
      </c>
      <c r="J32" t="s">
        <v>234</v>
      </c>
      <c r="K32" t="s">
        <v>167</v>
      </c>
      <c r="L32" t="s">
        <v>32</v>
      </c>
      <c r="M32" t="s">
        <v>62</v>
      </c>
      <c r="N32" t="s">
        <v>34</v>
      </c>
      <c r="O32" t="s">
        <v>62</v>
      </c>
      <c r="P32" t="s">
        <v>36</v>
      </c>
      <c r="R32" t="s">
        <v>169</v>
      </c>
      <c r="S32" t="s">
        <v>80</v>
      </c>
      <c r="T32" s="2">
        <v>25597</v>
      </c>
      <c r="U32" s="3">
        <f ca="1">YEARFRAC(Table1[[#This Row],[DOB]],TODAY())</f>
        <v>55.9</v>
      </c>
      <c r="V32" s="3" t="str" cm="1">
        <f t="array" aca="1" ref="V32" ca="1">_xlfn.IFS(Table1[[#This Row],[Age]] &lt; 30, "20-29", Table1[[#This Row],[Age]]&lt;40,"30-39",Table1[[#This Row],[Age]]&lt;50,"40-49",Table1[[#This Row],[Age]]&lt;60,"50-59",Table1[[#This Row],[Age]]&lt;70, "60-69",Table1[[#This Row],[Age]]&lt;80, "70-79",Table1[[#This Row],[Age]]&lt;90,"80-89")</f>
        <v>50-59</v>
      </c>
      <c r="W32" t="s">
        <v>155</v>
      </c>
      <c r="X32" t="s">
        <v>225</v>
      </c>
      <c r="Y32" t="s">
        <v>54</v>
      </c>
      <c r="Z32">
        <v>10415</v>
      </c>
      <c r="AA32" t="s">
        <v>55</v>
      </c>
      <c r="AB32" t="s">
        <v>83</v>
      </c>
      <c r="AC32" t="s">
        <v>235</v>
      </c>
      <c r="AD32">
        <v>4</v>
      </c>
    </row>
    <row r="33" spans="1:30" x14ac:dyDescent="0.35">
      <c r="A33">
        <v>3455</v>
      </c>
      <c r="B33" t="s">
        <v>236</v>
      </c>
      <c r="C33" t="s">
        <v>237</v>
      </c>
      <c r="D33" s="1">
        <v>44376</v>
      </c>
      <c r="E33" s="1">
        <v>44747</v>
      </c>
      <c r="F33">
        <f>IF(Table1[[#This Row],[ExitDate]],QUOTIENT(Table1[[#This Row],[ExitDate]]-Table1[[#This Row],[StartDate]],365/12),"")</f>
        <v>12</v>
      </c>
      <c r="G33" t="str">
        <f>IF(Table1[[#This Row],[ExitDate]], "Attrition", "Active")</f>
        <v>Attrition</v>
      </c>
      <c r="H33" t="s">
        <v>58</v>
      </c>
      <c r="I33" t="s">
        <v>238</v>
      </c>
      <c r="J33" t="s">
        <v>239</v>
      </c>
      <c r="K33" t="s">
        <v>97</v>
      </c>
      <c r="L33" t="s">
        <v>32</v>
      </c>
      <c r="M33" t="s">
        <v>62</v>
      </c>
      <c r="N33" t="s">
        <v>34</v>
      </c>
      <c r="O33" t="s">
        <v>35</v>
      </c>
      <c r="P33" t="s">
        <v>125</v>
      </c>
      <c r="Q33" t="s">
        <v>240</v>
      </c>
      <c r="R33" t="s">
        <v>64</v>
      </c>
      <c r="S33" t="s">
        <v>241</v>
      </c>
      <c r="T33" s="2">
        <v>36178</v>
      </c>
      <c r="U33" s="3">
        <f ca="1">YEARFRAC(Table1[[#This Row],[DOB]],TODAY())</f>
        <v>26.930555555555557</v>
      </c>
      <c r="V33" s="3" t="str" cm="1">
        <f t="array" aca="1" ref="V33" ca="1">_xlfn.IFS(Table1[[#This Row],[Age]] &lt; 30, "20-29", Table1[[#This Row],[Age]]&lt;40,"30-39",Table1[[#This Row],[Age]]&lt;50,"40-49",Table1[[#This Row],[Age]]&lt;60,"50-59",Table1[[#This Row],[Age]]&lt;70, "60-69",Table1[[#This Row],[Age]]&lt;80, "70-79",Table1[[#This Row],[Age]]&lt;90,"80-89")</f>
        <v>20-29</v>
      </c>
      <c r="W33" t="s">
        <v>155</v>
      </c>
      <c r="X33" t="s">
        <v>242</v>
      </c>
      <c r="Y33" t="s">
        <v>54</v>
      </c>
      <c r="Z33">
        <v>3763</v>
      </c>
      <c r="AA33" t="s">
        <v>73</v>
      </c>
      <c r="AB33" t="s">
        <v>43</v>
      </c>
      <c r="AC33" t="s">
        <v>104</v>
      </c>
      <c r="AD33">
        <v>4</v>
      </c>
    </row>
    <row r="34" spans="1:30" x14ac:dyDescent="0.35">
      <c r="A34">
        <v>3456</v>
      </c>
      <c r="B34" t="s">
        <v>243</v>
      </c>
      <c r="C34" t="s">
        <v>244</v>
      </c>
      <c r="D34" s="1">
        <v>44991</v>
      </c>
      <c r="F34" t="str">
        <f>IF(Table1[[#This Row],[ExitDate]],QUOTIENT(Table1[[#This Row],[ExitDate]]-Table1[[#This Row],[StartDate]],365/12),"")</f>
        <v/>
      </c>
      <c r="G34" t="str">
        <f>IF(Table1[[#This Row],[ExitDate]], "Attrition", "Active")</f>
        <v>Active</v>
      </c>
      <c r="H34" t="s">
        <v>58</v>
      </c>
      <c r="I34" t="s">
        <v>245</v>
      </c>
      <c r="J34" t="s">
        <v>246</v>
      </c>
      <c r="K34" t="s">
        <v>117</v>
      </c>
      <c r="L34" t="s">
        <v>32</v>
      </c>
      <c r="M34" t="s">
        <v>62</v>
      </c>
      <c r="N34" t="s">
        <v>50</v>
      </c>
      <c r="O34" t="s">
        <v>35</v>
      </c>
      <c r="P34" t="s">
        <v>36</v>
      </c>
      <c r="R34" t="s">
        <v>64</v>
      </c>
      <c r="S34" t="s">
        <v>89</v>
      </c>
      <c r="T34" s="2">
        <v>17070</v>
      </c>
      <c r="U34" s="3">
        <f ca="1">YEARFRAC(Table1[[#This Row],[DOB]],TODAY())</f>
        <v>79.24444444444444</v>
      </c>
      <c r="V34" s="3" t="str" cm="1">
        <f t="array" aca="1" ref="V34" ca="1">_xlfn.IFS(Table1[[#This Row],[Age]] &lt; 30, "20-29", Table1[[#This Row],[Age]]&lt;40,"30-39",Table1[[#This Row],[Age]]&lt;50,"40-49",Table1[[#This Row],[Age]]&lt;60,"50-59",Table1[[#This Row],[Age]]&lt;70, "60-69",Table1[[#This Row],[Age]]&lt;80, "70-79",Table1[[#This Row],[Age]]&lt;90,"80-89")</f>
        <v>70-79</v>
      </c>
      <c r="W34" t="s">
        <v>155</v>
      </c>
      <c r="X34" t="s">
        <v>102</v>
      </c>
      <c r="Y34" t="s">
        <v>41</v>
      </c>
      <c r="Z34">
        <v>79623</v>
      </c>
      <c r="AA34" t="s">
        <v>92</v>
      </c>
      <c r="AB34" t="s">
        <v>103</v>
      </c>
      <c r="AC34" t="s">
        <v>44</v>
      </c>
      <c r="AD34">
        <v>3</v>
      </c>
    </row>
    <row r="35" spans="1:30" x14ac:dyDescent="0.35">
      <c r="A35">
        <v>3457</v>
      </c>
      <c r="B35" t="s">
        <v>247</v>
      </c>
      <c r="C35" t="s">
        <v>248</v>
      </c>
      <c r="D35" s="1">
        <v>44099</v>
      </c>
      <c r="F35" t="str">
        <f>IF(Table1[[#This Row],[ExitDate]],QUOTIENT(Table1[[#This Row],[ExitDate]]-Table1[[#This Row],[StartDate]],365/12),"")</f>
        <v/>
      </c>
      <c r="G35" t="str">
        <f>IF(Table1[[#This Row],[ExitDate]], "Attrition", "Active")</f>
        <v>Active</v>
      </c>
      <c r="H35" t="s">
        <v>58</v>
      </c>
      <c r="I35" t="s">
        <v>249</v>
      </c>
      <c r="J35" t="s">
        <v>250</v>
      </c>
      <c r="K35" t="s">
        <v>61</v>
      </c>
      <c r="L35" t="s">
        <v>32</v>
      </c>
      <c r="M35" t="s">
        <v>62</v>
      </c>
      <c r="N35" t="s">
        <v>63</v>
      </c>
      <c r="O35" t="s">
        <v>35</v>
      </c>
      <c r="P35" t="s">
        <v>36</v>
      </c>
      <c r="R35" t="s">
        <v>64</v>
      </c>
      <c r="S35" t="s">
        <v>110</v>
      </c>
      <c r="T35" s="2">
        <v>17402</v>
      </c>
      <c r="U35" s="3">
        <f ca="1">YEARFRAC(Table1[[#This Row],[DOB]],TODAY())</f>
        <v>78.333333333333329</v>
      </c>
      <c r="V35" s="3" t="str" cm="1">
        <f t="array" aca="1" ref="V35" ca="1">_xlfn.IFS(Table1[[#This Row],[Age]] &lt; 30, "20-29", Table1[[#This Row],[Age]]&lt;40,"30-39",Table1[[#This Row],[Age]]&lt;50,"40-49",Table1[[#This Row],[Age]]&lt;60,"50-59",Table1[[#This Row],[Age]]&lt;70, "60-69",Table1[[#This Row],[Age]]&lt;80, "70-79",Table1[[#This Row],[Age]]&lt;90,"80-89")</f>
        <v>70-79</v>
      </c>
      <c r="W35" t="s">
        <v>155</v>
      </c>
      <c r="X35" t="s">
        <v>102</v>
      </c>
      <c r="Y35" t="s">
        <v>41</v>
      </c>
      <c r="Z35">
        <v>69189</v>
      </c>
      <c r="AA35" t="s">
        <v>42</v>
      </c>
      <c r="AB35" t="s">
        <v>103</v>
      </c>
      <c r="AC35" t="s">
        <v>235</v>
      </c>
      <c r="AD35">
        <v>3</v>
      </c>
    </row>
    <row r="36" spans="1:30" x14ac:dyDescent="0.35">
      <c r="A36">
        <v>3458</v>
      </c>
      <c r="B36" t="s">
        <v>251</v>
      </c>
      <c r="C36" t="s">
        <v>252</v>
      </c>
      <c r="D36" s="1">
        <v>44679</v>
      </c>
      <c r="E36" s="1">
        <v>45070</v>
      </c>
      <c r="F36">
        <f>IF(Table1[[#This Row],[ExitDate]],QUOTIENT(Table1[[#This Row],[ExitDate]]-Table1[[#This Row],[StartDate]],365/12),"")</f>
        <v>12</v>
      </c>
      <c r="G36" t="str">
        <f>IF(Table1[[#This Row],[ExitDate]], "Attrition", "Active")</f>
        <v>Attrition</v>
      </c>
      <c r="H36" t="s">
        <v>58</v>
      </c>
      <c r="I36" t="s">
        <v>253</v>
      </c>
      <c r="J36" t="s">
        <v>254</v>
      </c>
      <c r="K36" t="s">
        <v>88</v>
      </c>
      <c r="L36" t="s">
        <v>197</v>
      </c>
      <c r="M36" t="s">
        <v>33</v>
      </c>
      <c r="N36" t="s">
        <v>50</v>
      </c>
      <c r="O36" t="s">
        <v>62</v>
      </c>
      <c r="P36" t="s">
        <v>174</v>
      </c>
      <c r="Q36" t="s">
        <v>255</v>
      </c>
      <c r="R36" t="s">
        <v>64</v>
      </c>
      <c r="S36" t="s">
        <v>89</v>
      </c>
      <c r="T36" s="2">
        <v>35289</v>
      </c>
      <c r="U36" s="3">
        <f ca="1">YEARFRAC(Table1[[#This Row],[DOB]],TODAY())</f>
        <v>29.363888888888887</v>
      </c>
      <c r="V36" s="3" t="str" cm="1">
        <f t="array" aca="1" ref="V36" ca="1">_xlfn.IFS(Table1[[#This Row],[Age]] &lt; 30, "20-29", Table1[[#This Row],[Age]]&lt;40,"30-39",Table1[[#This Row],[Age]]&lt;50,"40-49",Table1[[#This Row],[Age]]&lt;60,"50-59",Table1[[#This Row],[Age]]&lt;70, "60-69",Table1[[#This Row],[Age]]&lt;80, "70-79",Table1[[#This Row],[Age]]&lt;90,"80-89")</f>
        <v>20-29</v>
      </c>
      <c r="W36" t="s">
        <v>119</v>
      </c>
      <c r="X36" t="s">
        <v>82</v>
      </c>
      <c r="Y36" t="s">
        <v>41</v>
      </c>
      <c r="Z36">
        <v>5194</v>
      </c>
      <c r="AA36" t="s">
        <v>55</v>
      </c>
      <c r="AB36" t="s">
        <v>74</v>
      </c>
      <c r="AC36" t="s">
        <v>235</v>
      </c>
      <c r="AD36">
        <v>3</v>
      </c>
    </row>
    <row r="37" spans="1:30" x14ac:dyDescent="0.35">
      <c r="A37">
        <v>3459</v>
      </c>
      <c r="B37" t="s">
        <v>256</v>
      </c>
      <c r="C37" t="s">
        <v>257</v>
      </c>
      <c r="D37" s="1">
        <v>44304</v>
      </c>
      <c r="E37" s="1">
        <v>44733</v>
      </c>
      <c r="F37">
        <f>IF(Table1[[#This Row],[ExitDate]],QUOTIENT(Table1[[#This Row],[ExitDate]]-Table1[[#This Row],[StartDate]],365/12),"")</f>
        <v>14</v>
      </c>
      <c r="G37" t="str">
        <f>IF(Table1[[#This Row],[ExitDate]], "Attrition", "Active")</f>
        <v>Attrition</v>
      </c>
      <c r="H37" t="s">
        <v>58</v>
      </c>
      <c r="I37" t="s">
        <v>258</v>
      </c>
      <c r="J37" t="s">
        <v>259</v>
      </c>
      <c r="K37" t="s">
        <v>31</v>
      </c>
      <c r="L37" t="s">
        <v>197</v>
      </c>
      <c r="M37" t="s">
        <v>51</v>
      </c>
      <c r="N37" t="s">
        <v>50</v>
      </c>
      <c r="O37" t="s">
        <v>62</v>
      </c>
      <c r="P37" t="s">
        <v>139</v>
      </c>
      <c r="Q37" t="s">
        <v>260</v>
      </c>
      <c r="R37" t="s">
        <v>64</v>
      </c>
      <c r="S37" t="s">
        <v>80</v>
      </c>
      <c r="T37" s="2">
        <v>16111</v>
      </c>
      <c r="U37" s="3">
        <f ca="1">YEARFRAC(Table1[[#This Row],[DOB]],TODAY())</f>
        <v>81.87222222222222</v>
      </c>
      <c r="V37" s="3" t="str" cm="1">
        <f t="array" aca="1" ref="V37" ca="1">_xlfn.IFS(Table1[[#This Row],[Age]] &lt; 30, "20-29", Table1[[#This Row],[Age]]&lt;40,"30-39",Table1[[#This Row],[Age]]&lt;50,"40-49",Table1[[#This Row],[Age]]&lt;60,"50-59",Table1[[#This Row],[Age]]&lt;70, "60-69",Table1[[#This Row],[Age]]&lt;80, "70-79",Table1[[#This Row],[Age]]&lt;90,"80-89")</f>
        <v>80-89</v>
      </c>
      <c r="W37" t="s">
        <v>119</v>
      </c>
      <c r="X37" t="s">
        <v>149</v>
      </c>
      <c r="Y37" t="s">
        <v>54</v>
      </c>
      <c r="Z37">
        <v>8779</v>
      </c>
      <c r="AA37" t="s">
        <v>92</v>
      </c>
      <c r="AB37" t="s">
        <v>43</v>
      </c>
      <c r="AC37" t="s">
        <v>104</v>
      </c>
      <c r="AD37">
        <v>2</v>
      </c>
    </row>
    <row r="38" spans="1:30" x14ac:dyDescent="0.35">
      <c r="A38">
        <v>3460</v>
      </c>
      <c r="B38" t="s">
        <v>261</v>
      </c>
      <c r="C38" t="s">
        <v>262</v>
      </c>
      <c r="D38" s="1">
        <v>43880</v>
      </c>
      <c r="F38" t="str">
        <f>IF(Table1[[#This Row],[ExitDate]],QUOTIENT(Table1[[#This Row],[ExitDate]]-Table1[[#This Row],[StartDate]],365/12),"")</f>
        <v/>
      </c>
      <c r="G38" t="str">
        <f>IF(Table1[[#This Row],[ExitDate]], "Attrition", "Active")</f>
        <v>Active</v>
      </c>
      <c r="H38" t="s">
        <v>58</v>
      </c>
      <c r="I38" t="s">
        <v>263</v>
      </c>
      <c r="J38" t="s">
        <v>264</v>
      </c>
      <c r="K38" t="s">
        <v>132</v>
      </c>
      <c r="L38" t="s">
        <v>32</v>
      </c>
      <c r="M38" t="s">
        <v>62</v>
      </c>
      <c r="N38" t="s">
        <v>50</v>
      </c>
      <c r="O38" t="s">
        <v>62</v>
      </c>
      <c r="P38" t="s">
        <v>36</v>
      </c>
      <c r="R38" t="s">
        <v>64</v>
      </c>
      <c r="S38" t="s">
        <v>52</v>
      </c>
      <c r="T38" s="2">
        <v>16112</v>
      </c>
      <c r="U38" s="3">
        <f ca="1">YEARFRAC(Table1[[#This Row],[DOB]],TODAY())</f>
        <v>81.86944444444444</v>
      </c>
      <c r="V38" s="3" t="str" cm="1">
        <f t="array" aca="1" ref="V38" ca="1">_xlfn.IFS(Table1[[#This Row],[Age]] &lt; 30, "20-29", Table1[[#This Row],[Age]]&lt;40,"30-39",Table1[[#This Row],[Age]]&lt;50,"40-49",Table1[[#This Row],[Age]]&lt;60,"50-59",Table1[[#This Row],[Age]]&lt;70, "60-69",Table1[[#This Row],[Age]]&lt;80, "70-79",Table1[[#This Row],[Age]]&lt;90,"80-89")</f>
        <v>80-89</v>
      </c>
      <c r="W38" t="s">
        <v>119</v>
      </c>
      <c r="X38" t="s">
        <v>162</v>
      </c>
      <c r="Y38" t="s">
        <v>54</v>
      </c>
      <c r="Z38">
        <v>74682</v>
      </c>
      <c r="AA38" t="s">
        <v>127</v>
      </c>
      <c r="AB38" t="s">
        <v>83</v>
      </c>
      <c r="AC38" t="s">
        <v>44</v>
      </c>
      <c r="AD38">
        <v>3</v>
      </c>
    </row>
    <row r="39" spans="1:30" x14ac:dyDescent="0.35">
      <c r="A39">
        <v>3461</v>
      </c>
      <c r="B39" t="s">
        <v>265</v>
      </c>
      <c r="C39" t="s">
        <v>266</v>
      </c>
      <c r="D39" s="1">
        <v>43664</v>
      </c>
      <c r="E39" s="1">
        <v>44470</v>
      </c>
      <c r="F39">
        <f>IF(Table1[[#This Row],[ExitDate]],QUOTIENT(Table1[[#This Row],[ExitDate]]-Table1[[#This Row],[StartDate]],365/12),"")</f>
        <v>26</v>
      </c>
      <c r="G39" t="str">
        <f>IF(Table1[[#This Row],[ExitDate]], "Attrition", "Active")</f>
        <v>Attrition</v>
      </c>
      <c r="H39" t="s">
        <v>58</v>
      </c>
      <c r="I39" t="s">
        <v>267</v>
      </c>
      <c r="J39" t="s">
        <v>268</v>
      </c>
      <c r="K39" t="s">
        <v>49</v>
      </c>
      <c r="L39" t="s">
        <v>197</v>
      </c>
      <c r="M39" t="s">
        <v>62</v>
      </c>
      <c r="N39" t="s">
        <v>34</v>
      </c>
      <c r="O39" t="s">
        <v>51</v>
      </c>
      <c r="P39" t="s">
        <v>125</v>
      </c>
      <c r="Q39" t="s">
        <v>269</v>
      </c>
      <c r="R39" t="s">
        <v>64</v>
      </c>
      <c r="S39" t="s">
        <v>80</v>
      </c>
      <c r="T39" s="2">
        <v>35793</v>
      </c>
      <c r="U39" s="3">
        <f ca="1">YEARFRAC(Table1[[#This Row],[DOB]],TODAY())</f>
        <v>27.983333333333334</v>
      </c>
      <c r="V39" s="3" t="str" cm="1">
        <f t="array" aca="1" ref="V39" ca="1">_xlfn.IFS(Table1[[#This Row],[Age]] &lt; 30, "20-29", Table1[[#This Row],[Age]]&lt;40,"30-39",Table1[[#This Row],[Age]]&lt;50,"40-49",Table1[[#This Row],[Age]]&lt;60,"50-59",Table1[[#This Row],[Age]]&lt;70, "60-69",Table1[[#This Row],[Age]]&lt;80, "70-79",Table1[[#This Row],[Age]]&lt;90,"80-89")</f>
        <v>20-29</v>
      </c>
      <c r="W39" t="s">
        <v>148</v>
      </c>
      <c r="X39" t="s">
        <v>225</v>
      </c>
      <c r="Y39" t="s">
        <v>54</v>
      </c>
      <c r="Z39">
        <v>78046</v>
      </c>
      <c r="AA39" t="s">
        <v>55</v>
      </c>
      <c r="AB39" t="s">
        <v>83</v>
      </c>
      <c r="AC39" t="s">
        <v>235</v>
      </c>
      <c r="AD39">
        <v>1</v>
      </c>
    </row>
    <row r="40" spans="1:30" x14ac:dyDescent="0.35">
      <c r="A40">
        <v>3462</v>
      </c>
      <c r="B40" t="s">
        <v>270</v>
      </c>
      <c r="C40" t="s">
        <v>271</v>
      </c>
      <c r="D40" s="1">
        <v>43356</v>
      </c>
      <c r="E40" s="1">
        <v>44456</v>
      </c>
      <c r="F40">
        <f>IF(Table1[[#This Row],[ExitDate]],QUOTIENT(Table1[[#This Row],[ExitDate]]-Table1[[#This Row],[StartDate]],365/12),"")</f>
        <v>36</v>
      </c>
      <c r="G40" t="str">
        <f>IF(Table1[[#This Row],[ExitDate]], "Attrition", "Active")</f>
        <v>Attrition</v>
      </c>
      <c r="H40" t="s">
        <v>58</v>
      </c>
      <c r="I40" t="s">
        <v>272</v>
      </c>
      <c r="J40" t="s">
        <v>273</v>
      </c>
      <c r="K40" t="s">
        <v>138</v>
      </c>
      <c r="L40" t="s">
        <v>32</v>
      </c>
      <c r="M40" t="s">
        <v>33</v>
      </c>
      <c r="N40" t="s">
        <v>50</v>
      </c>
      <c r="O40" t="s">
        <v>62</v>
      </c>
      <c r="P40" t="s">
        <v>98</v>
      </c>
      <c r="Q40" t="s">
        <v>274</v>
      </c>
      <c r="R40" t="s">
        <v>64</v>
      </c>
      <c r="S40" t="s">
        <v>89</v>
      </c>
      <c r="T40" s="2">
        <v>15562</v>
      </c>
      <c r="U40" s="3">
        <f ca="1">YEARFRAC(Table1[[#This Row],[DOB]],TODAY())</f>
        <v>83.37222222222222</v>
      </c>
      <c r="V40" s="3" t="str" cm="1">
        <f t="array" aca="1" ref="V40" ca="1">_xlfn.IFS(Table1[[#This Row],[Age]] &lt; 30, "20-29", Table1[[#This Row],[Age]]&lt;40,"30-39",Table1[[#This Row],[Age]]&lt;50,"40-49",Table1[[#This Row],[Age]]&lt;60,"50-59",Table1[[#This Row],[Age]]&lt;70, "60-69",Table1[[#This Row],[Age]]&lt;80, "70-79",Table1[[#This Row],[Age]]&lt;90,"80-89")</f>
        <v>80-89</v>
      </c>
      <c r="W40" t="s">
        <v>148</v>
      </c>
      <c r="X40" t="s">
        <v>177</v>
      </c>
      <c r="Y40" t="s">
        <v>54</v>
      </c>
      <c r="Z40">
        <v>27270</v>
      </c>
      <c r="AA40" t="s">
        <v>55</v>
      </c>
      <c r="AB40" t="s">
        <v>103</v>
      </c>
      <c r="AC40" t="s">
        <v>235</v>
      </c>
      <c r="AD40">
        <v>3</v>
      </c>
    </row>
    <row r="41" spans="1:30" x14ac:dyDescent="0.35">
      <c r="A41">
        <v>3463</v>
      </c>
      <c r="B41" t="s">
        <v>275</v>
      </c>
      <c r="C41" t="s">
        <v>276</v>
      </c>
      <c r="D41" s="1">
        <v>43951</v>
      </c>
      <c r="E41" s="1">
        <v>44395</v>
      </c>
      <c r="F41">
        <f>IF(Table1[[#This Row],[ExitDate]],QUOTIENT(Table1[[#This Row],[ExitDate]]-Table1[[#This Row],[StartDate]],365/12),"")</f>
        <v>14</v>
      </c>
      <c r="G41" t="str">
        <f>IF(Table1[[#This Row],[ExitDate]], "Attrition", "Active")</f>
        <v>Attrition</v>
      </c>
      <c r="H41" t="s">
        <v>58</v>
      </c>
      <c r="I41" t="s">
        <v>277</v>
      </c>
      <c r="J41" t="s">
        <v>278</v>
      </c>
      <c r="K41" t="s">
        <v>79</v>
      </c>
      <c r="L41" t="s">
        <v>32</v>
      </c>
      <c r="M41" t="s">
        <v>51</v>
      </c>
      <c r="N41" t="s">
        <v>50</v>
      </c>
      <c r="O41" t="s">
        <v>35</v>
      </c>
      <c r="P41" t="s">
        <v>139</v>
      </c>
      <c r="Q41" t="s">
        <v>279</v>
      </c>
      <c r="R41" t="s">
        <v>64</v>
      </c>
      <c r="S41" t="s">
        <v>89</v>
      </c>
      <c r="T41" s="2">
        <v>18800</v>
      </c>
      <c r="U41" s="3">
        <f ca="1">YEARFRAC(Table1[[#This Row],[DOB]],TODAY())</f>
        <v>74.50555555555556</v>
      </c>
      <c r="V41" s="3" t="str" cm="1">
        <f t="array" aca="1" ref="V41" ca="1">_xlfn.IFS(Table1[[#This Row],[Age]] &lt; 30, "20-29", Table1[[#This Row],[Age]]&lt;40,"30-39",Table1[[#This Row],[Age]]&lt;50,"40-49",Table1[[#This Row],[Age]]&lt;60,"50-59",Table1[[#This Row],[Age]]&lt;70, "60-69",Table1[[#This Row],[Age]]&lt;80, "70-79",Table1[[#This Row],[Age]]&lt;90,"80-89")</f>
        <v>70-79</v>
      </c>
      <c r="W41" t="s">
        <v>133</v>
      </c>
      <c r="X41" t="s">
        <v>280</v>
      </c>
      <c r="Y41" t="s">
        <v>54</v>
      </c>
      <c r="Z41">
        <v>12703</v>
      </c>
      <c r="AA41" t="s">
        <v>55</v>
      </c>
      <c r="AB41" t="s">
        <v>74</v>
      </c>
      <c r="AC41" t="s">
        <v>44</v>
      </c>
      <c r="AD41">
        <v>1</v>
      </c>
    </row>
    <row r="42" spans="1:30" x14ac:dyDescent="0.35">
      <c r="A42">
        <v>3464</v>
      </c>
      <c r="B42" t="s">
        <v>262</v>
      </c>
      <c r="C42" t="s">
        <v>281</v>
      </c>
      <c r="D42" s="1">
        <v>43437</v>
      </c>
      <c r="E42" s="1">
        <v>44813</v>
      </c>
      <c r="F42">
        <f>IF(Table1[[#This Row],[ExitDate]],QUOTIENT(Table1[[#This Row],[ExitDate]]-Table1[[#This Row],[StartDate]],365/12),"")</f>
        <v>45</v>
      </c>
      <c r="G42" t="str">
        <f>IF(Table1[[#This Row],[ExitDate]], "Attrition", "Active")</f>
        <v>Attrition</v>
      </c>
      <c r="H42" t="s">
        <v>58</v>
      </c>
      <c r="I42" t="s">
        <v>282</v>
      </c>
      <c r="J42" t="s">
        <v>283</v>
      </c>
      <c r="K42" t="s">
        <v>167</v>
      </c>
      <c r="L42" t="s">
        <v>32</v>
      </c>
      <c r="M42" t="s">
        <v>33</v>
      </c>
      <c r="N42" t="s">
        <v>63</v>
      </c>
      <c r="O42" t="s">
        <v>62</v>
      </c>
      <c r="P42" t="s">
        <v>98</v>
      </c>
      <c r="Q42" t="s">
        <v>284</v>
      </c>
      <c r="R42" t="s">
        <v>64</v>
      </c>
      <c r="S42" t="s">
        <v>285</v>
      </c>
      <c r="T42" s="2">
        <v>35963</v>
      </c>
      <c r="U42" s="3">
        <f ca="1">YEARFRAC(Table1[[#This Row],[DOB]],TODAY())</f>
        <v>27.516666666666666</v>
      </c>
      <c r="V42" s="3" t="str" cm="1">
        <f t="array" aca="1" ref="V42" ca="1">_xlfn.IFS(Table1[[#This Row],[Age]] &lt; 30, "20-29", Table1[[#This Row],[Age]]&lt;40,"30-39",Table1[[#This Row],[Age]]&lt;50,"40-49",Table1[[#This Row],[Age]]&lt;60,"50-59",Table1[[#This Row],[Age]]&lt;70, "60-69",Table1[[#This Row],[Age]]&lt;80, "70-79",Table1[[#This Row],[Age]]&lt;90,"80-89")</f>
        <v>20-29</v>
      </c>
      <c r="W42" t="s">
        <v>39</v>
      </c>
      <c r="X42" t="s">
        <v>286</v>
      </c>
      <c r="Y42" t="s">
        <v>54</v>
      </c>
      <c r="Z42">
        <v>66835</v>
      </c>
      <c r="AA42" t="s">
        <v>92</v>
      </c>
      <c r="AB42" t="s">
        <v>43</v>
      </c>
      <c r="AC42" t="s">
        <v>235</v>
      </c>
      <c r="AD42">
        <v>5</v>
      </c>
    </row>
    <row r="43" spans="1:30" x14ac:dyDescent="0.35">
      <c r="A43">
        <v>3465</v>
      </c>
      <c r="B43" t="s">
        <v>287</v>
      </c>
      <c r="C43" t="s">
        <v>288</v>
      </c>
      <c r="D43" s="1">
        <v>44508</v>
      </c>
      <c r="F43" t="str">
        <f>IF(Table1[[#This Row],[ExitDate]],QUOTIENT(Table1[[#This Row],[ExitDate]]-Table1[[#This Row],[StartDate]],365/12),"")</f>
        <v/>
      </c>
      <c r="G43" t="str">
        <f>IF(Table1[[#This Row],[ExitDate]], "Attrition", "Active")</f>
        <v>Active</v>
      </c>
      <c r="H43" t="s">
        <v>58</v>
      </c>
      <c r="I43" t="s">
        <v>289</v>
      </c>
      <c r="J43" t="s">
        <v>290</v>
      </c>
      <c r="K43" t="s">
        <v>97</v>
      </c>
      <c r="L43" t="s">
        <v>32</v>
      </c>
      <c r="M43" t="s">
        <v>62</v>
      </c>
      <c r="N43" t="s">
        <v>63</v>
      </c>
      <c r="O43" t="s">
        <v>62</v>
      </c>
      <c r="P43" t="s">
        <v>36</v>
      </c>
      <c r="R43" t="s">
        <v>64</v>
      </c>
      <c r="S43" t="s">
        <v>80</v>
      </c>
      <c r="T43" s="2">
        <v>22653</v>
      </c>
      <c r="U43" s="3">
        <f ca="1">YEARFRAC(Table1[[#This Row],[DOB]],TODAY())</f>
        <v>63.961111111111109</v>
      </c>
      <c r="V43" s="3" t="str" cm="1">
        <f t="array" aca="1" ref="V43" ca="1">_xlfn.IFS(Table1[[#This Row],[Age]] &lt; 30, "20-29", Table1[[#This Row],[Age]]&lt;40,"30-39",Table1[[#This Row],[Age]]&lt;50,"40-49",Table1[[#This Row],[Age]]&lt;60,"50-59",Table1[[#This Row],[Age]]&lt;70, "60-69",Table1[[#This Row],[Age]]&lt;80, "70-79",Table1[[#This Row],[Age]]&lt;90,"80-89")</f>
        <v>60-69</v>
      </c>
      <c r="W43" t="s">
        <v>39</v>
      </c>
      <c r="X43" t="s">
        <v>291</v>
      </c>
      <c r="Y43" t="s">
        <v>54</v>
      </c>
      <c r="Z43">
        <v>66150</v>
      </c>
      <c r="AA43" t="s">
        <v>127</v>
      </c>
      <c r="AB43" t="s">
        <v>103</v>
      </c>
      <c r="AC43" t="s">
        <v>235</v>
      </c>
      <c r="AD43">
        <v>3</v>
      </c>
    </row>
    <row r="44" spans="1:30" x14ac:dyDescent="0.35">
      <c r="A44">
        <v>3466</v>
      </c>
      <c r="B44" t="s">
        <v>292</v>
      </c>
      <c r="C44" t="s">
        <v>293</v>
      </c>
      <c r="D44" s="1">
        <v>44664</v>
      </c>
      <c r="E44" s="1">
        <v>45026</v>
      </c>
      <c r="F44">
        <f>IF(Table1[[#This Row],[ExitDate]],QUOTIENT(Table1[[#This Row],[ExitDate]]-Table1[[#This Row],[StartDate]],365/12),"")</f>
        <v>11</v>
      </c>
      <c r="G44" t="str">
        <f>IF(Table1[[#This Row],[ExitDate]], "Attrition", "Active")</f>
        <v>Attrition</v>
      </c>
      <c r="H44" t="s">
        <v>58</v>
      </c>
      <c r="I44" t="s">
        <v>294</v>
      </c>
      <c r="J44" t="s">
        <v>295</v>
      </c>
      <c r="K44" t="s">
        <v>167</v>
      </c>
      <c r="L44" t="s">
        <v>32</v>
      </c>
      <c r="M44" t="s">
        <v>51</v>
      </c>
      <c r="N44" t="s">
        <v>34</v>
      </c>
      <c r="O44" t="s">
        <v>62</v>
      </c>
      <c r="P44" t="s">
        <v>139</v>
      </c>
      <c r="Q44" t="s">
        <v>296</v>
      </c>
      <c r="R44" t="s">
        <v>169</v>
      </c>
      <c r="S44" t="s">
        <v>52</v>
      </c>
      <c r="T44" s="2">
        <v>28881</v>
      </c>
      <c r="U44" s="3">
        <f ca="1">YEARFRAC(Table1[[#This Row],[DOB]],TODAY())</f>
        <v>46.908333333333331</v>
      </c>
      <c r="V44" s="3" t="str" cm="1">
        <f t="array" aca="1" ref="V44" ca="1">_xlfn.IFS(Table1[[#This Row],[Age]] &lt; 30, "20-29", Table1[[#This Row],[Age]]&lt;40,"30-39",Table1[[#This Row],[Age]]&lt;50,"40-49",Table1[[#This Row],[Age]]&lt;60,"50-59",Table1[[#This Row],[Age]]&lt;70, "60-69",Table1[[#This Row],[Age]]&lt;80, "70-79",Table1[[#This Row],[Age]]&lt;90,"80-89")</f>
        <v>40-49</v>
      </c>
      <c r="W44" t="s">
        <v>155</v>
      </c>
      <c r="X44" t="s">
        <v>6</v>
      </c>
      <c r="Y44" t="s">
        <v>54</v>
      </c>
      <c r="Z44">
        <v>64288</v>
      </c>
      <c r="AA44" t="s">
        <v>73</v>
      </c>
      <c r="AB44" t="s">
        <v>83</v>
      </c>
      <c r="AC44" t="s">
        <v>104</v>
      </c>
      <c r="AD44">
        <v>4</v>
      </c>
    </row>
    <row r="45" spans="1:30" x14ac:dyDescent="0.35">
      <c r="A45">
        <v>3467</v>
      </c>
      <c r="B45" t="s">
        <v>297</v>
      </c>
      <c r="C45" t="s">
        <v>298</v>
      </c>
      <c r="D45" s="1">
        <v>43957</v>
      </c>
      <c r="F45" t="str">
        <f>IF(Table1[[#This Row],[ExitDate]],QUOTIENT(Table1[[#This Row],[ExitDate]]-Table1[[#This Row],[StartDate]],365/12),"")</f>
        <v/>
      </c>
      <c r="G45" t="str">
        <f>IF(Table1[[#This Row],[ExitDate]], "Attrition", "Active")</f>
        <v>Active</v>
      </c>
      <c r="H45" t="s">
        <v>58</v>
      </c>
      <c r="I45" t="s">
        <v>299</v>
      </c>
      <c r="J45" t="s">
        <v>300</v>
      </c>
      <c r="K45" t="s">
        <v>97</v>
      </c>
      <c r="L45" t="s">
        <v>32</v>
      </c>
      <c r="M45" t="s">
        <v>33</v>
      </c>
      <c r="N45" t="s">
        <v>50</v>
      </c>
      <c r="O45" t="s">
        <v>51</v>
      </c>
      <c r="P45" t="s">
        <v>36</v>
      </c>
      <c r="R45" t="s">
        <v>64</v>
      </c>
      <c r="S45" t="s">
        <v>230</v>
      </c>
      <c r="T45" s="2">
        <v>31911</v>
      </c>
      <c r="U45" s="3">
        <f ca="1">YEARFRAC(Table1[[#This Row],[DOB]],TODAY())</f>
        <v>38.608333333333334</v>
      </c>
      <c r="V45" s="3" t="str" cm="1">
        <f t="array" aca="1" ref="V45" ca="1">_xlfn.IFS(Table1[[#This Row],[Age]] &lt; 30, "20-29", Table1[[#This Row],[Age]]&lt;40,"30-39",Table1[[#This Row],[Age]]&lt;50,"40-49",Table1[[#This Row],[Age]]&lt;60,"50-59",Table1[[#This Row],[Age]]&lt;70, "60-69",Table1[[#This Row],[Age]]&lt;80, "70-79",Table1[[#This Row],[Age]]&lt;90,"80-89")</f>
        <v>30-39</v>
      </c>
      <c r="W45" t="s">
        <v>155</v>
      </c>
      <c r="X45" t="s">
        <v>112</v>
      </c>
      <c r="Y45" t="s">
        <v>41</v>
      </c>
      <c r="Z45">
        <v>94333</v>
      </c>
      <c r="AA45" t="s">
        <v>127</v>
      </c>
      <c r="AB45" t="s">
        <v>103</v>
      </c>
      <c r="AC45" t="s">
        <v>104</v>
      </c>
      <c r="AD45">
        <v>1</v>
      </c>
    </row>
    <row r="46" spans="1:30" x14ac:dyDescent="0.35">
      <c r="A46">
        <v>3468</v>
      </c>
      <c r="B46" t="s">
        <v>301</v>
      </c>
      <c r="C46" t="s">
        <v>210</v>
      </c>
      <c r="D46" s="1">
        <v>43717</v>
      </c>
      <c r="F46" t="str">
        <f>IF(Table1[[#This Row],[ExitDate]],QUOTIENT(Table1[[#This Row],[ExitDate]]-Table1[[#This Row],[StartDate]],365/12),"")</f>
        <v/>
      </c>
      <c r="G46" t="str">
        <f>IF(Table1[[#This Row],[ExitDate]], "Attrition", "Active")</f>
        <v>Active</v>
      </c>
      <c r="H46" t="s">
        <v>58</v>
      </c>
      <c r="I46" t="s">
        <v>302</v>
      </c>
      <c r="J46" t="s">
        <v>303</v>
      </c>
      <c r="K46" t="s">
        <v>117</v>
      </c>
      <c r="L46" t="s">
        <v>32</v>
      </c>
      <c r="M46" t="s">
        <v>33</v>
      </c>
      <c r="N46" t="s">
        <v>63</v>
      </c>
      <c r="O46" t="s">
        <v>35</v>
      </c>
      <c r="P46" t="s">
        <v>36</v>
      </c>
      <c r="R46" t="s">
        <v>64</v>
      </c>
      <c r="S46" t="s">
        <v>304</v>
      </c>
      <c r="T46" s="2">
        <v>35911</v>
      </c>
      <c r="U46" s="3">
        <f ca="1">YEARFRAC(Table1[[#This Row],[DOB]],TODAY())</f>
        <v>27.658333333333335</v>
      </c>
      <c r="V46" s="3" t="str" cm="1">
        <f t="array" aca="1" ref="V46" ca="1">_xlfn.IFS(Table1[[#This Row],[Age]] &lt; 30, "20-29", Table1[[#This Row],[Age]]&lt;40,"30-39",Table1[[#This Row],[Age]]&lt;50,"40-49",Table1[[#This Row],[Age]]&lt;60,"50-59",Table1[[#This Row],[Age]]&lt;70, "60-69",Table1[[#This Row],[Age]]&lt;80, "70-79",Table1[[#This Row],[Age]]&lt;90,"80-89")</f>
        <v>20-29</v>
      </c>
      <c r="W46" t="s">
        <v>155</v>
      </c>
      <c r="X46" t="s">
        <v>225</v>
      </c>
      <c r="Y46" t="s">
        <v>41</v>
      </c>
      <c r="Z46">
        <v>45453</v>
      </c>
      <c r="AA46" t="s">
        <v>92</v>
      </c>
      <c r="AB46" t="s">
        <v>74</v>
      </c>
      <c r="AC46" t="s">
        <v>44</v>
      </c>
      <c r="AD46">
        <v>4</v>
      </c>
    </row>
    <row r="47" spans="1:30" x14ac:dyDescent="0.35">
      <c r="A47">
        <v>3469</v>
      </c>
      <c r="B47" t="s">
        <v>305</v>
      </c>
      <c r="C47" t="s">
        <v>306</v>
      </c>
      <c r="D47" s="1">
        <v>44041</v>
      </c>
      <c r="E47" s="1">
        <v>44931</v>
      </c>
      <c r="F47">
        <f>IF(Table1[[#This Row],[ExitDate]],QUOTIENT(Table1[[#This Row],[ExitDate]]-Table1[[#This Row],[StartDate]],365/12),"")</f>
        <v>29</v>
      </c>
      <c r="G47" t="str">
        <f>IF(Table1[[#This Row],[ExitDate]], "Attrition", "Active")</f>
        <v>Attrition</v>
      </c>
      <c r="H47" t="s">
        <v>58</v>
      </c>
      <c r="I47" t="s">
        <v>307</v>
      </c>
      <c r="J47" t="s">
        <v>308</v>
      </c>
      <c r="K47" t="s">
        <v>61</v>
      </c>
      <c r="L47" t="s">
        <v>197</v>
      </c>
      <c r="M47" t="s">
        <v>33</v>
      </c>
      <c r="N47" t="s">
        <v>63</v>
      </c>
      <c r="O47" t="s">
        <v>62</v>
      </c>
      <c r="P47" t="s">
        <v>125</v>
      </c>
      <c r="Q47" t="s">
        <v>309</v>
      </c>
      <c r="R47" t="s">
        <v>64</v>
      </c>
      <c r="S47" t="s">
        <v>89</v>
      </c>
      <c r="T47" s="2">
        <v>16489</v>
      </c>
      <c r="U47" s="3">
        <f ca="1">YEARFRAC(Table1[[#This Row],[DOB]],TODAY())</f>
        <v>80.838888888888889</v>
      </c>
      <c r="V47" s="3" t="str" cm="1">
        <f t="array" aca="1" ref="V47" ca="1">_xlfn.IFS(Table1[[#This Row],[Age]] &lt; 30, "20-29", Table1[[#This Row],[Age]]&lt;40,"30-39",Table1[[#This Row],[Age]]&lt;50,"40-49",Table1[[#This Row],[Age]]&lt;60,"50-59",Table1[[#This Row],[Age]]&lt;70, "60-69",Table1[[#This Row],[Age]]&lt;80, "70-79",Table1[[#This Row],[Age]]&lt;90,"80-89")</f>
        <v>80-89</v>
      </c>
      <c r="W47" t="s">
        <v>119</v>
      </c>
      <c r="X47" t="s">
        <v>91</v>
      </c>
      <c r="Y47" t="s">
        <v>41</v>
      </c>
      <c r="Z47">
        <v>81905</v>
      </c>
      <c r="AA47" t="s">
        <v>127</v>
      </c>
      <c r="AB47" t="s">
        <v>103</v>
      </c>
      <c r="AC47" t="s">
        <v>235</v>
      </c>
      <c r="AD47">
        <v>3</v>
      </c>
    </row>
    <row r="48" spans="1:30" x14ac:dyDescent="0.35">
      <c r="A48">
        <v>3470</v>
      </c>
      <c r="B48" t="s">
        <v>310</v>
      </c>
      <c r="C48" t="s">
        <v>311</v>
      </c>
      <c r="D48" s="1">
        <v>43418</v>
      </c>
      <c r="E48" s="1">
        <v>43766</v>
      </c>
      <c r="F48">
        <f>IF(Table1[[#This Row],[ExitDate]],QUOTIENT(Table1[[#This Row],[ExitDate]]-Table1[[#This Row],[StartDate]],365/12),"")</f>
        <v>11</v>
      </c>
      <c r="G48" t="str">
        <f>IF(Table1[[#This Row],[ExitDate]], "Attrition", "Active")</f>
        <v>Attrition</v>
      </c>
      <c r="H48" t="s">
        <v>58</v>
      </c>
      <c r="I48" t="s">
        <v>312</v>
      </c>
      <c r="J48" t="s">
        <v>313</v>
      </c>
      <c r="K48" t="s">
        <v>88</v>
      </c>
      <c r="L48" t="s">
        <v>197</v>
      </c>
      <c r="M48" t="s">
        <v>33</v>
      </c>
      <c r="N48" t="s">
        <v>34</v>
      </c>
      <c r="O48" t="s">
        <v>51</v>
      </c>
      <c r="P48" t="s">
        <v>139</v>
      </c>
      <c r="Q48" t="s">
        <v>314</v>
      </c>
      <c r="R48" t="s">
        <v>64</v>
      </c>
      <c r="S48" t="s">
        <v>89</v>
      </c>
      <c r="T48" s="2">
        <v>35581</v>
      </c>
      <c r="U48" s="3">
        <f ca="1">YEARFRAC(Table1[[#This Row],[DOB]],TODAY())</f>
        <v>28.56388888888889</v>
      </c>
      <c r="V48" s="3" t="str" cm="1">
        <f t="array" aca="1" ref="V48" ca="1">_xlfn.IFS(Table1[[#This Row],[Age]] &lt; 30, "20-29", Table1[[#This Row],[Age]]&lt;40,"30-39",Table1[[#This Row],[Age]]&lt;50,"40-49",Table1[[#This Row],[Age]]&lt;60,"50-59",Table1[[#This Row],[Age]]&lt;70, "60-69",Table1[[#This Row],[Age]]&lt;80, "70-79",Table1[[#This Row],[Age]]&lt;90,"80-89")</f>
        <v>20-29</v>
      </c>
      <c r="W48" t="s">
        <v>119</v>
      </c>
      <c r="X48" t="s">
        <v>102</v>
      </c>
      <c r="Y48" t="s">
        <v>41</v>
      </c>
      <c r="Z48">
        <v>12491</v>
      </c>
      <c r="AA48" t="s">
        <v>92</v>
      </c>
      <c r="AB48" t="s">
        <v>83</v>
      </c>
      <c r="AC48" t="s">
        <v>235</v>
      </c>
      <c r="AD48">
        <v>3</v>
      </c>
    </row>
    <row r="49" spans="1:30" x14ac:dyDescent="0.35">
      <c r="A49">
        <v>3471</v>
      </c>
      <c r="B49" t="s">
        <v>315</v>
      </c>
      <c r="C49" t="s">
        <v>316</v>
      </c>
      <c r="D49" s="1">
        <v>43890</v>
      </c>
      <c r="F49" t="str">
        <f>IF(Table1[[#This Row],[ExitDate]],QUOTIENT(Table1[[#This Row],[ExitDate]]-Table1[[#This Row],[StartDate]],365/12),"")</f>
        <v/>
      </c>
      <c r="G49" t="str">
        <f>IF(Table1[[#This Row],[ExitDate]], "Attrition", "Active")</f>
        <v>Active</v>
      </c>
      <c r="H49" t="s">
        <v>58</v>
      </c>
      <c r="I49" t="s">
        <v>317</v>
      </c>
      <c r="J49" t="s">
        <v>318</v>
      </c>
      <c r="K49" t="s">
        <v>31</v>
      </c>
      <c r="L49" t="s">
        <v>32</v>
      </c>
      <c r="M49" t="s">
        <v>51</v>
      </c>
      <c r="N49" t="s">
        <v>34</v>
      </c>
      <c r="O49" t="s">
        <v>35</v>
      </c>
      <c r="P49" t="s">
        <v>36</v>
      </c>
      <c r="R49" t="s">
        <v>64</v>
      </c>
      <c r="S49" t="s">
        <v>89</v>
      </c>
      <c r="T49" s="2">
        <v>24475</v>
      </c>
      <c r="U49" s="3">
        <f ca="1">YEARFRAC(Table1[[#This Row],[DOB]],TODAY())</f>
        <v>58.972222222222221</v>
      </c>
      <c r="V49" s="3" t="str" cm="1">
        <f t="array" aca="1" ref="V49" ca="1">_xlfn.IFS(Table1[[#This Row],[Age]] &lt; 30, "20-29", Table1[[#This Row],[Age]]&lt;40,"30-39",Table1[[#This Row],[Age]]&lt;50,"40-49",Table1[[#This Row],[Age]]&lt;60,"50-59",Table1[[#This Row],[Age]]&lt;70, "60-69",Table1[[#This Row],[Age]]&lt;80, "70-79",Table1[[#This Row],[Age]]&lt;90,"80-89")</f>
        <v>50-59</v>
      </c>
      <c r="W49" t="s">
        <v>119</v>
      </c>
      <c r="X49" t="s">
        <v>225</v>
      </c>
      <c r="Y49" t="s">
        <v>54</v>
      </c>
      <c r="Z49">
        <v>64350</v>
      </c>
      <c r="AA49" t="s">
        <v>127</v>
      </c>
      <c r="AB49" t="s">
        <v>83</v>
      </c>
      <c r="AC49" t="s">
        <v>44</v>
      </c>
      <c r="AD49">
        <v>4</v>
      </c>
    </row>
    <row r="50" spans="1:30" x14ac:dyDescent="0.35">
      <c r="A50">
        <v>3472</v>
      </c>
      <c r="B50" t="s">
        <v>319</v>
      </c>
      <c r="C50" t="s">
        <v>320</v>
      </c>
      <c r="D50" s="1">
        <v>44941</v>
      </c>
      <c r="F50" t="str">
        <f>IF(Table1[[#This Row],[ExitDate]],QUOTIENT(Table1[[#This Row],[ExitDate]]-Table1[[#This Row],[StartDate]],365/12),"")</f>
        <v/>
      </c>
      <c r="G50" t="str">
        <f>IF(Table1[[#This Row],[ExitDate]], "Attrition", "Active")</f>
        <v>Active</v>
      </c>
      <c r="H50" t="s">
        <v>58</v>
      </c>
      <c r="I50" t="s">
        <v>321</v>
      </c>
      <c r="J50" t="s">
        <v>322</v>
      </c>
      <c r="K50" t="s">
        <v>132</v>
      </c>
      <c r="L50" t="s">
        <v>32</v>
      </c>
      <c r="M50" t="s">
        <v>33</v>
      </c>
      <c r="N50" t="s">
        <v>34</v>
      </c>
      <c r="O50" t="s">
        <v>62</v>
      </c>
      <c r="P50" t="s">
        <v>36</v>
      </c>
      <c r="R50" t="s">
        <v>64</v>
      </c>
      <c r="S50" t="s">
        <v>176</v>
      </c>
      <c r="T50" s="2">
        <v>29963</v>
      </c>
      <c r="U50" s="3">
        <f ca="1">YEARFRAC(Table1[[#This Row],[DOB]],TODAY())</f>
        <v>43.947222222222223</v>
      </c>
      <c r="V50" s="3" t="str" cm="1">
        <f t="array" aca="1" ref="V50" ca="1">_xlfn.IFS(Table1[[#This Row],[Age]] &lt; 30, "20-29", Table1[[#This Row],[Age]]&lt;40,"30-39",Table1[[#This Row],[Age]]&lt;50,"40-49",Table1[[#This Row],[Age]]&lt;60,"50-59",Table1[[#This Row],[Age]]&lt;70, "60-69",Table1[[#This Row],[Age]]&lt;80, "70-79",Table1[[#This Row],[Age]]&lt;90,"80-89")</f>
        <v>40-49</v>
      </c>
      <c r="W50" t="s">
        <v>119</v>
      </c>
      <c r="X50" t="s">
        <v>183</v>
      </c>
      <c r="Y50" t="s">
        <v>54</v>
      </c>
      <c r="Z50">
        <v>74124</v>
      </c>
      <c r="AA50" t="s">
        <v>73</v>
      </c>
      <c r="AB50" t="s">
        <v>83</v>
      </c>
      <c r="AC50" t="s">
        <v>104</v>
      </c>
      <c r="AD50">
        <v>4</v>
      </c>
    </row>
    <row r="51" spans="1:30" x14ac:dyDescent="0.35">
      <c r="A51">
        <v>3473</v>
      </c>
      <c r="B51" t="s">
        <v>323</v>
      </c>
      <c r="C51" t="s">
        <v>324</v>
      </c>
      <c r="D51" s="1">
        <v>45106</v>
      </c>
      <c r="F51" t="str">
        <f>IF(Table1[[#This Row],[ExitDate]],QUOTIENT(Table1[[#This Row],[ExitDate]]-Table1[[#This Row],[StartDate]],365/12),"")</f>
        <v/>
      </c>
      <c r="G51" t="str">
        <f>IF(Table1[[#This Row],[ExitDate]], "Attrition", "Active")</f>
        <v>Active</v>
      </c>
      <c r="H51" t="s">
        <v>58</v>
      </c>
      <c r="I51" t="s">
        <v>325</v>
      </c>
      <c r="J51" t="s">
        <v>326</v>
      </c>
      <c r="K51" t="s">
        <v>49</v>
      </c>
      <c r="L51" t="s">
        <v>32</v>
      </c>
      <c r="M51" t="s">
        <v>51</v>
      </c>
      <c r="N51" t="s">
        <v>50</v>
      </c>
      <c r="O51" t="s">
        <v>35</v>
      </c>
      <c r="P51" t="s">
        <v>36</v>
      </c>
      <c r="R51" t="s">
        <v>64</v>
      </c>
      <c r="S51" t="s">
        <v>285</v>
      </c>
      <c r="T51" s="2">
        <v>18537</v>
      </c>
      <c r="U51" s="3">
        <f ca="1">YEARFRAC(Table1[[#This Row],[DOB]],TODAY())</f>
        <v>75.227777777777774</v>
      </c>
      <c r="V51" s="3" t="str" cm="1">
        <f t="array" aca="1" ref="V51" ca="1">_xlfn.IFS(Table1[[#This Row],[Age]] &lt; 30, "20-29", Table1[[#This Row],[Age]]&lt;40,"30-39",Table1[[#This Row],[Age]]&lt;50,"40-49",Table1[[#This Row],[Age]]&lt;60,"50-59",Table1[[#This Row],[Age]]&lt;70, "60-69",Table1[[#This Row],[Age]]&lt;80, "70-79",Table1[[#This Row],[Age]]&lt;90,"80-89")</f>
        <v>70-79</v>
      </c>
      <c r="W51" t="s">
        <v>148</v>
      </c>
      <c r="X51" t="s">
        <v>242</v>
      </c>
      <c r="Y51" t="s">
        <v>54</v>
      </c>
      <c r="Z51">
        <v>33379</v>
      </c>
      <c r="AA51" t="s">
        <v>55</v>
      </c>
      <c r="AB51" t="s">
        <v>43</v>
      </c>
      <c r="AC51" t="s">
        <v>104</v>
      </c>
      <c r="AD51">
        <v>2</v>
      </c>
    </row>
    <row r="52" spans="1:30" x14ac:dyDescent="0.35">
      <c r="A52">
        <v>3474</v>
      </c>
      <c r="B52" t="s">
        <v>327</v>
      </c>
      <c r="C52" t="s">
        <v>328</v>
      </c>
      <c r="D52" s="1">
        <v>43899</v>
      </c>
      <c r="F52" t="str">
        <f>IF(Table1[[#This Row],[ExitDate]],QUOTIENT(Table1[[#This Row],[ExitDate]]-Table1[[#This Row],[StartDate]],365/12),"")</f>
        <v/>
      </c>
      <c r="G52" t="str">
        <f>IF(Table1[[#This Row],[ExitDate]], "Attrition", "Active")</f>
        <v>Active</v>
      </c>
      <c r="H52" t="s">
        <v>58</v>
      </c>
      <c r="I52" t="s">
        <v>329</v>
      </c>
      <c r="J52" t="s">
        <v>330</v>
      </c>
      <c r="K52" t="s">
        <v>138</v>
      </c>
      <c r="L52" t="s">
        <v>32</v>
      </c>
      <c r="M52" t="s">
        <v>62</v>
      </c>
      <c r="N52" t="s">
        <v>50</v>
      </c>
      <c r="O52" t="s">
        <v>35</v>
      </c>
      <c r="P52" t="s">
        <v>36</v>
      </c>
      <c r="R52" t="s">
        <v>64</v>
      </c>
      <c r="S52" t="s">
        <v>331</v>
      </c>
      <c r="T52" s="2">
        <v>24092</v>
      </c>
      <c r="U52" s="3">
        <f ca="1">YEARFRAC(Table1[[#This Row],[DOB]],TODAY())</f>
        <v>60.019444444444446</v>
      </c>
      <c r="V52" s="3" t="str" cm="1">
        <f t="array" aca="1" ref="V52" ca="1">_xlfn.IFS(Table1[[#This Row],[Age]] &lt; 30, "20-29", Table1[[#This Row],[Age]]&lt;40,"30-39",Table1[[#This Row],[Age]]&lt;50,"40-49",Table1[[#This Row],[Age]]&lt;60,"50-59",Table1[[#This Row],[Age]]&lt;70, "60-69",Table1[[#This Row],[Age]]&lt;80, "70-79",Table1[[#This Row],[Age]]&lt;90,"80-89")</f>
        <v>60-69</v>
      </c>
      <c r="W52" t="s">
        <v>148</v>
      </c>
      <c r="X52" t="s">
        <v>82</v>
      </c>
      <c r="Y52" t="s">
        <v>54</v>
      </c>
      <c r="Z52">
        <v>34481</v>
      </c>
      <c r="AA52" t="s">
        <v>73</v>
      </c>
      <c r="AB52" t="s">
        <v>103</v>
      </c>
      <c r="AC52" t="s">
        <v>44</v>
      </c>
      <c r="AD52">
        <v>2</v>
      </c>
    </row>
    <row r="53" spans="1:30" x14ac:dyDescent="0.35">
      <c r="A53">
        <v>3475</v>
      </c>
      <c r="B53" t="s">
        <v>332</v>
      </c>
      <c r="C53" t="s">
        <v>333</v>
      </c>
      <c r="D53" s="1">
        <v>44460</v>
      </c>
      <c r="E53" s="1">
        <v>45029</v>
      </c>
      <c r="F53">
        <f>IF(Table1[[#This Row],[ExitDate]],QUOTIENT(Table1[[#This Row],[ExitDate]]-Table1[[#This Row],[StartDate]],365/12),"")</f>
        <v>18</v>
      </c>
      <c r="G53" t="str">
        <f>IF(Table1[[#This Row],[ExitDate]], "Attrition", "Active")</f>
        <v>Attrition</v>
      </c>
      <c r="H53" t="s">
        <v>58</v>
      </c>
      <c r="I53" t="s">
        <v>334</v>
      </c>
      <c r="J53" t="s">
        <v>335</v>
      </c>
      <c r="K53" t="s">
        <v>79</v>
      </c>
      <c r="L53" t="s">
        <v>32</v>
      </c>
      <c r="M53" t="s">
        <v>62</v>
      </c>
      <c r="N53" t="s">
        <v>34</v>
      </c>
      <c r="O53" t="s">
        <v>35</v>
      </c>
      <c r="P53" t="s">
        <v>125</v>
      </c>
      <c r="Q53" t="s">
        <v>336</v>
      </c>
      <c r="R53" t="s">
        <v>64</v>
      </c>
      <c r="S53" t="s">
        <v>80</v>
      </c>
      <c r="T53" s="2">
        <v>21179</v>
      </c>
      <c r="U53" s="3">
        <f ca="1">YEARFRAC(Table1[[#This Row],[DOB]],TODAY())</f>
        <v>67.99444444444444</v>
      </c>
      <c r="V53" s="3" t="str" cm="1">
        <f t="array" aca="1" ref="V53" ca="1">_xlfn.IFS(Table1[[#This Row],[Age]] &lt; 30, "20-29", Table1[[#This Row],[Age]]&lt;40,"30-39",Table1[[#This Row],[Age]]&lt;50,"40-49",Table1[[#This Row],[Age]]&lt;60,"50-59",Table1[[#This Row],[Age]]&lt;70, "60-69",Table1[[#This Row],[Age]]&lt;80, "70-79",Table1[[#This Row],[Age]]&lt;90,"80-89")</f>
        <v>60-69</v>
      </c>
      <c r="W53" t="s">
        <v>133</v>
      </c>
      <c r="X53" t="s">
        <v>225</v>
      </c>
      <c r="Y53" t="s">
        <v>54</v>
      </c>
      <c r="Z53">
        <v>90406</v>
      </c>
      <c r="AA53" t="s">
        <v>127</v>
      </c>
      <c r="AB53" t="s">
        <v>43</v>
      </c>
      <c r="AC53" t="s">
        <v>44</v>
      </c>
      <c r="AD53">
        <v>2</v>
      </c>
    </row>
    <row r="54" spans="1:30" x14ac:dyDescent="0.35">
      <c r="A54">
        <v>3476</v>
      </c>
      <c r="B54" t="s">
        <v>337</v>
      </c>
      <c r="C54" t="s">
        <v>338</v>
      </c>
      <c r="D54" s="1">
        <v>45089</v>
      </c>
      <c r="E54" s="1">
        <v>45113</v>
      </c>
      <c r="F54">
        <f>IF(Table1[[#This Row],[ExitDate]],QUOTIENT(Table1[[#This Row],[ExitDate]]-Table1[[#This Row],[StartDate]],365/12),"")</f>
        <v>0</v>
      </c>
      <c r="G54" t="str">
        <f>IF(Table1[[#This Row],[ExitDate]], "Attrition", "Active")</f>
        <v>Attrition</v>
      </c>
      <c r="H54" t="s">
        <v>58</v>
      </c>
      <c r="I54" t="s">
        <v>339</v>
      </c>
      <c r="J54" t="s">
        <v>340</v>
      </c>
      <c r="K54" t="s">
        <v>167</v>
      </c>
      <c r="L54" t="s">
        <v>32</v>
      </c>
      <c r="M54" t="s">
        <v>51</v>
      </c>
      <c r="N54" t="s">
        <v>50</v>
      </c>
      <c r="O54" t="s">
        <v>35</v>
      </c>
      <c r="P54" t="s">
        <v>174</v>
      </c>
      <c r="Q54" t="s">
        <v>341</v>
      </c>
      <c r="R54" t="s">
        <v>64</v>
      </c>
      <c r="S54" t="s">
        <v>230</v>
      </c>
      <c r="T54" s="2">
        <v>16608</v>
      </c>
      <c r="U54" s="3">
        <f ca="1">YEARFRAC(Table1[[#This Row],[DOB]],TODAY())</f>
        <v>80.50833333333334</v>
      </c>
      <c r="V54" s="3" t="str" cm="1">
        <f t="array" aca="1" ref="V54" ca="1">_xlfn.IFS(Table1[[#This Row],[Age]] &lt; 30, "20-29", Table1[[#This Row],[Age]]&lt;40,"30-39",Table1[[#This Row],[Age]]&lt;50,"40-49",Table1[[#This Row],[Age]]&lt;60,"50-59",Table1[[#This Row],[Age]]&lt;70, "60-69",Table1[[#This Row],[Age]]&lt;80, "70-79",Table1[[#This Row],[Age]]&lt;90,"80-89")</f>
        <v>80-89</v>
      </c>
      <c r="W54" t="s">
        <v>39</v>
      </c>
      <c r="X54" t="s">
        <v>112</v>
      </c>
      <c r="Y54" t="s">
        <v>54</v>
      </c>
      <c r="Z54">
        <v>95774</v>
      </c>
      <c r="AA54" t="s">
        <v>127</v>
      </c>
      <c r="AB54" t="s">
        <v>103</v>
      </c>
      <c r="AC54" t="s">
        <v>235</v>
      </c>
      <c r="AD54">
        <v>2</v>
      </c>
    </row>
    <row r="55" spans="1:30" x14ac:dyDescent="0.35">
      <c r="A55">
        <v>3477</v>
      </c>
      <c r="B55" t="s">
        <v>342</v>
      </c>
      <c r="C55" t="s">
        <v>343</v>
      </c>
      <c r="D55" s="1">
        <v>43562</v>
      </c>
      <c r="F55" t="str">
        <f>IF(Table1[[#This Row],[ExitDate]],QUOTIENT(Table1[[#This Row],[ExitDate]]-Table1[[#This Row],[StartDate]],365/12),"")</f>
        <v/>
      </c>
      <c r="G55" t="str">
        <f>IF(Table1[[#This Row],[ExitDate]], "Attrition", "Active")</f>
        <v>Active</v>
      </c>
      <c r="H55" t="s">
        <v>58</v>
      </c>
      <c r="I55" t="s">
        <v>344</v>
      </c>
      <c r="J55" t="s">
        <v>345</v>
      </c>
      <c r="K55" t="s">
        <v>167</v>
      </c>
      <c r="L55" t="s">
        <v>32</v>
      </c>
      <c r="M55" t="s">
        <v>51</v>
      </c>
      <c r="N55" t="s">
        <v>50</v>
      </c>
      <c r="O55" t="s">
        <v>62</v>
      </c>
      <c r="P55" t="s">
        <v>36</v>
      </c>
      <c r="R55" t="s">
        <v>169</v>
      </c>
      <c r="S55" t="s">
        <v>52</v>
      </c>
      <c r="T55" s="2">
        <v>25540</v>
      </c>
      <c r="U55" s="3">
        <f ca="1">YEARFRAC(Table1[[#This Row],[DOB]],TODAY())</f>
        <v>56.055555555555557</v>
      </c>
      <c r="V55" s="3" t="str" cm="1">
        <f t="array" aca="1" ref="V55" ca="1">_xlfn.IFS(Table1[[#This Row],[Age]] &lt; 30, "20-29", Table1[[#This Row],[Age]]&lt;40,"30-39",Table1[[#This Row],[Age]]&lt;50,"40-49",Table1[[#This Row],[Age]]&lt;60,"50-59",Table1[[#This Row],[Age]]&lt;70, "60-69",Table1[[#This Row],[Age]]&lt;80, "70-79",Table1[[#This Row],[Age]]&lt;90,"80-89")</f>
        <v>50-59</v>
      </c>
      <c r="W55" t="s">
        <v>155</v>
      </c>
      <c r="X55" t="s">
        <v>82</v>
      </c>
      <c r="Y55" t="s">
        <v>41</v>
      </c>
      <c r="Z55">
        <v>16058</v>
      </c>
      <c r="AA55" t="s">
        <v>127</v>
      </c>
      <c r="AB55" t="s">
        <v>43</v>
      </c>
      <c r="AC55" t="s">
        <v>235</v>
      </c>
      <c r="AD55">
        <v>2</v>
      </c>
    </row>
    <row r="56" spans="1:30" x14ac:dyDescent="0.35">
      <c r="A56">
        <v>3478</v>
      </c>
      <c r="B56" t="s">
        <v>346</v>
      </c>
      <c r="C56" t="s">
        <v>347</v>
      </c>
      <c r="D56" s="1">
        <v>43360</v>
      </c>
      <c r="E56" s="1">
        <v>43474</v>
      </c>
      <c r="F56">
        <f>IF(Table1[[#This Row],[ExitDate]],QUOTIENT(Table1[[#This Row],[ExitDate]]-Table1[[#This Row],[StartDate]],365/12),"")</f>
        <v>3</v>
      </c>
      <c r="G56" t="str">
        <f>IF(Table1[[#This Row],[ExitDate]], "Attrition", "Active")</f>
        <v>Attrition</v>
      </c>
      <c r="H56" t="s">
        <v>58</v>
      </c>
      <c r="I56" t="s">
        <v>348</v>
      </c>
      <c r="J56" t="s">
        <v>349</v>
      </c>
      <c r="K56" t="s">
        <v>97</v>
      </c>
      <c r="L56" t="s">
        <v>32</v>
      </c>
      <c r="M56" t="s">
        <v>62</v>
      </c>
      <c r="N56" t="s">
        <v>34</v>
      </c>
      <c r="O56" t="s">
        <v>35</v>
      </c>
      <c r="P56" t="s">
        <v>125</v>
      </c>
      <c r="Q56" t="s">
        <v>350</v>
      </c>
      <c r="R56" t="s">
        <v>64</v>
      </c>
      <c r="S56" t="s">
        <v>304</v>
      </c>
      <c r="T56" s="2">
        <v>21103</v>
      </c>
      <c r="U56" s="3">
        <f ca="1">YEARFRAC(Table1[[#This Row],[DOB]],TODAY())</f>
        <v>68.202777777777783</v>
      </c>
      <c r="V56" s="3" t="str" cm="1">
        <f t="array" aca="1" ref="V56" ca="1">_xlfn.IFS(Table1[[#This Row],[Age]] &lt; 30, "20-29", Table1[[#This Row],[Age]]&lt;40,"30-39",Table1[[#This Row],[Age]]&lt;50,"40-49",Table1[[#This Row],[Age]]&lt;60,"50-59",Table1[[#This Row],[Age]]&lt;70, "60-69",Table1[[#This Row],[Age]]&lt;80, "70-79",Table1[[#This Row],[Age]]&lt;90,"80-89")</f>
        <v>60-69</v>
      </c>
      <c r="W56" t="s">
        <v>155</v>
      </c>
      <c r="X56" t="s">
        <v>351</v>
      </c>
      <c r="Y56" t="s">
        <v>41</v>
      </c>
      <c r="Z56">
        <v>45149</v>
      </c>
      <c r="AA56" t="s">
        <v>55</v>
      </c>
      <c r="AB56" t="s">
        <v>83</v>
      </c>
      <c r="AC56" t="s">
        <v>44</v>
      </c>
      <c r="AD56">
        <v>2</v>
      </c>
    </row>
    <row r="57" spans="1:30" x14ac:dyDescent="0.35">
      <c r="A57">
        <v>3479</v>
      </c>
      <c r="B57" t="s">
        <v>352</v>
      </c>
      <c r="C57" t="s">
        <v>353</v>
      </c>
      <c r="D57" s="1">
        <v>44775</v>
      </c>
      <c r="E57" s="1">
        <v>45018</v>
      </c>
      <c r="F57">
        <f>IF(Table1[[#This Row],[ExitDate]],QUOTIENT(Table1[[#This Row],[ExitDate]]-Table1[[#This Row],[StartDate]],365/12),"")</f>
        <v>7</v>
      </c>
      <c r="G57" t="str">
        <f>IF(Table1[[#This Row],[ExitDate]], "Attrition", "Active")</f>
        <v>Attrition</v>
      </c>
      <c r="H57" t="s">
        <v>58</v>
      </c>
      <c r="I57" t="s">
        <v>354</v>
      </c>
      <c r="J57" t="s">
        <v>355</v>
      </c>
      <c r="K57" t="s">
        <v>117</v>
      </c>
      <c r="L57" t="s">
        <v>32</v>
      </c>
      <c r="M57" t="s">
        <v>33</v>
      </c>
      <c r="N57" t="s">
        <v>50</v>
      </c>
      <c r="O57" t="s">
        <v>51</v>
      </c>
      <c r="P57" t="s">
        <v>98</v>
      </c>
      <c r="Q57" t="s">
        <v>356</v>
      </c>
      <c r="R57" t="s">
        <v>64</v>
      </c>
      <c r="S57" t="s">
        <v>176</v>
      </c>
      <c r="T57" s="2">
        <v>22783</v>
      </c>
      <c r="U57" s="3">
        <f ca="1">YEARFRAC(Table1[[#This Row],[DOB]],TODAY())</f>
        <v>63.6</v>
      </c>
      <c r="V57" s="3" t="str" cm="1">
        <f t="array" aca="1" ref="V57" ca="1">_xlfn.IFS(Table1[[#This Row],[Age]] &lt; 30, "20-29", Table1[[#This Row],[Age]]&lt;40,"30-39",Table1[[#This Row],[Age]]&lt;50,"40-49",Table1[[#This Row],[Age]]&lt;60,"50-59",Table1[[#This Row],[Age]]&lt;70, "60-69",Table1[[#This Row],[Age]]&lt;80, "70-79",Table1[[#This Row],[Age]]&lt;90,"80-89")</f>
        <v>60-69</v>
      </c>
      <c r="W57" t="s">
        <v>119</v>
      </c>
      <c r="X57" t="s">
        <v>102</v>
      </c>
      <c r="Y57" t="s">
        <v>41</v>
      </c>
      <c r="Z57">
        <v>96336</v>
      </c>
      <c r="AA57" t="s">
        <v>55</v>
      </c>
      <c r="AB57" t="s">
        <v>43</v>
      </c>
      <c r="AC57" t="s">
        <v>44</v>
      </c>
      <c r="AD57">
        <v>2</v>
      </c>
    </row>
    <row r="58" spans="1:30" x14ac:dyDescent="0.35">
      <c r="A58">
        <v>3480</v>
      </c>
      <c r="B58" t="s">
        <v>357</v>
      </c>
      <c r="C58" t="s">
        <v>358</v>
      </c>
      <c r="D58" s="1">
        <v>44812</v>
      </c>
      <c r="E58" s="1">
        <v>44850</v>
      </c>
      <c r="F58">
        <f>IF(Table1[[#This Row],[ExitDate]],QUOTIENT(Table1[[#This Row],[ExitDate]]-Table1[[#This Row],[StartDate]],365/12),"")</f>
        <v>1</v>
      </c>
      <c r="G58" t="str">
        <f>IF(Table1[[#This Row],[ExitDate]], "Attrition", "Active")</f>
        <v>Attrition</v>
      </c>
      <c r="H58" t="s">
        <v>58</v>
      </c>
      <c r="I58" t="s">
        <v>359</v>
      </c>
      <c r="J58" t="s">
        <v>360</v>
      </c>
      <c r="K58" t="s">
        <v>61</v>
      </c>
      <c r="L58" t="s">
        <v>197</v>
      </c>
      <c r="M58" t="s">
        <v>62</v>
      </c>
      <c r="N58" t="s">
        <v>34</v>
      </c>
      <c r="O58" t="s">
        <v>35</v>
      </c>
      <c r="P58" t="s">
        <v>139</v>
      </c>
      <c r="Q58" t="s">
        <v>361</v>
      </c>
      <c r="R58" t="s">
        <v>64</v>
      </c>
      <c r="S58" t="s">
        <v>331</v>
      </c>
      <c r="T58" s="2">
        <v>17023</v>
      </c>
      <c r="U58" s="3">
        <f ca="1">YEARFRAC(Table1[[#This Row],[DOB]],TODAY())</f>
        <v>79.37222222222222</v>
      </c>
      <c r="V58" s="3" t="str" cm="1">
        <f t="array" aca="1" ref="V58" ca="1">_xlfn.IFS(Table1[[#This Row],[Age]] &lt; 30, "20-29", Table1[[#This Row],[Age]]&lt;40,"30-39",Table1[[#This Row],[Age]]&lt;50,"40-49",Table1[[#This Row],[Age]]&lt;60,"50-59",Table1[[#This Row],[Age]]&lt;70, "60-69",Table1[[#This Row],[Age]]&lt;80, "70-79",Table1[[#This Row],[Age]]&lt;90,"80-89")</f>
        <v>70-79</v>
      </c>
      <c r="W58" t="s">
        <v>119</v>
      </c>
      <c r="X58" t="s">
        <v>6</v>
      </c>
      <c r="Y58" t="s">
        <v>41</v>
      </c>
      <c r="Z58">
        <v>75671</v>
      </c>
      <c r="AA58" t="s">
        <v>92</v>
      </c>
      <c r="AB58" t="s">
        <v>43</v>
      </c>
      <c r="AC58" t="s">
        <v>44</v>
      </c>
      <c r="AD58">
        <v>1</v>
      </c>
    </row>
    <row r="59" spans="1:30" x14ac:dyDescent="0.35">
      <c r="A59">
        <v>3481</v>
      </c>
      <c r="B59" t="s">
        <v>362</v>
      </c>
      <c r="C59" t="s">
        <v>363</v>
      </c>
      <c r="D59" s="1">
        <v>43531</v>
      </c>
      <c r="E59" s="1">
        <v>44347</v>
      </c>
      <c r="F59">
        <f>IF(Table1[[#This Row],[ExitDate]],QUOTIENT(Table1[[#This Row],[ExitDate]]-Table1[[#This Row],[StartDate]],365/12),"")</f>
        <v>26</v>
      </c>
      <c r="G59" t="str">
        <f>IF(Table1[[#This Row],[ExitDate]], "Attrition", "Active")</f>
        <v>Attrition</v>
      </c>
      <c r="H59" t="s">
        <v>58</v>
      </c>
      <c r="I59" t="s">
        <v>364</v>
      </c>
      <c r="J59" t="s">
        <v>365</v>
      </c>
      <c r="K59" t="s">
        <v>88</v>
      </c>
      <c r="L59" t="s">
        <v>197</v>
      </c>
      <c r="M59" t="s">
        <v>62</v>
      </c>
      <c r="N59" t="s">
        <v>34</v>
      </c>
      <c r="O59" t="s">
        <v>51</v>
      </c>
      <c r="P59" t="s">
        <v>174</v>
      </c>
      <c r="Q59" t="s">
        <v>366</v>
      </c>
      <c r="R59" t="s">
        <v>64</v>
      </c>
      <c r="S59" t="s">
        <v>304</v>
      </c>
      <c r="T59" s="2">
        <v>24087</v>
      </c>
      <c r="U59" s="3">
        <f ca="1">YEARFRAC(Table1[[#This Row],[DOB]],TODAY())</f>
        <v>60.033333333333331</v>
      </c>
      <c r="V59" s="3" t="str" cm="1">
        <f t="array" aca="1" ref="V59" ca="1">_xlfn.IFS(Table1[[#This Row],[Age]] &lt; 30, "20-29", Table1[[#This Row],[Age]]&lt;40,"30-39",Table1[[#This Row],[Age]]&lt;50,"40-49",Table1[[#This Row],[Age]]&lt;60,"50-59",Table1[[#This Row],[Age]]&lt;70, "60-69",Table1[[#This Row],[Age]]&lt;80, "70-79",Table1[[#This Row],[Age]]&lt;90,"80-89")</f>
        <v>60-69</v>
      </c>
      <c r="W59" t="s">
        <v>119</v>
      </c>
      <c r="X59" t="s">
        <v>149</v>
      </c>
      <c r="Y59" t="s">
        <v>54</v>
      </c>
      <c r="Z59">
        <v>61149</v>
      </c>
      <c r="AA59" t="s">
        <v>73</v>
      </c>
      <c r="AB59" t="s">
        <v>43</v>
      </c>
      <c r="AC59" t="s">
        <v>44</v>
      </c>
      <c r="AD59">
        <v>4</v>
      </c>
    </row>
    <row r="60" spans="1:30" x14ac:dyDescent="0.35">
      <c r="A60">
        <v>3482</v>
      </c>
      <c r="B60" t="s">
        <v>367</v>
      </c>
      <c r="C60" t="s">
        <v>368</v>
      </c>
      <c r="D60" s="1">
        <v>43767</v>
      </c>
      <c r="E60" s="1">
        <v>44234</v>
      </c>
      <c r="F60">
        <f>IF(Table1[[#This Row],[ExitDate]],QUOTIENT(Table1[[#This Row],[ExitDate]]-Table1[[#This Row],[StartDate]],365/12),"")</f>
        <v>15</v>
      </c>
      <c r="G60" t="str">
        <f>IF(Table1[[#This Row],[ExitDate]], "Attrition", "Active")</f>
        <v>Attrition</v>
      </c>
      <c r="H60" t="s">
        <v>58</v>
      </c>
      <c r="I60" t="s">
        <v>369</v>
      </c>
      <c r="J60" t="s">
        <v>370</v>
      </c>
      <c r="K60" t="s">
        <v>31</v>
      </c>
      <c r="L60" t="s">
        <v>197</v>
      </c>
      <c r="M60" t="s">
        <v>62</v>
      </c>
      <c r="N60" t="s">
        <v>50</v>
      </c>
      <c r="O60" t="s">
        <v>35</v>
      </c>
      <c r="P60" t="s">
        <v>125</v>
      </c>
      <c r="Q60" t="s">
        <v>371</v>
      </c>
      <c r="R60" t="s">
        <v>64</v>
      </c>
      <c r="S60" t="s">
        <v>331</v>
      </c>
      <c r="T60" s="2">
        <v>32915</v>
      </c>
      <c r="U60" s="3">
        <f ca="1">YEARFRAC(Table1[[#This Row],[DOB]],TODAY())</f>
        <v>35.866666666666667</v>
      </c>
      <c r="V60" s="3" t="str" cm="1">
        <f t="array" aca="1" ref="V60" ca="1">_xlfn.IFS(Table1[[#This Row],[Age]] &lt; 30, "20-29", Table1[[#This Row],[Age]]&lt;40,"30-39",Table1[[#This Row],[Age]]&lt;50,"40-49",Table1[[#This Row],[Age]]&lt;60,"50-59",Table1[[#This Row],[Age]]&lt;70, "60-69",Table1[[#This Row],[Age]]&lt;80, "70-79",Table1[[#This Row],[Age]]&lt;90,"80-89")</f>
        <v>30-39</v>
      </c>
      <c r="W60" t="s">
        <v>119</v>
      </c>
      <c r="X60" t="s">
        <v>162</v>
      </c>
      <c r="Y60" t="s">
        <v>54</v>
      </c>
      <c r="Z60">
        <v>57302</v>
      </c>
      <c r="AA60" t="s">
        <v>127</v>
      </c>
      <c r="AB60" t="s">
        <v>103</v>
      </c>
      <c r="AC60" t="s">
        <v>235</v>
      </c>
      <c r="AD60">
        <v>2</v>
      </c>
    </row>
    <row r="61" spans="1:30" x14ac:dyDescent="0.35">
      <c r="A61">
        <v>3483</v>
      </c>
      <c r="B61" t="s">
        <v>372</v>
      </c>
      <c r="C61" t="s">
        <v>373</v>
      </c>
      <c r="D61" s="1">
        <v>44465</v>
      </c>
      <c r="F61" t="str">
        <f>IF(Table1[[#This Row],[ExitDate]],QUOTIENT(Table1[[#This Row],[ExitDate]]-Table1[[#This Row],[StartDate]],365/12),"")</f>
        <v/>
      </c>
      <c r="G61" t="str">
        <f>IF(Table1[[#This Row],[ExitDate]], "Attrition", "Active")</f>
        <v>Active</v>
      </c>
      <c r="H61" t="s">
        <v>58</v>
      </c>
      <c r="I61" t="s">
        <v>374</v>
      </c>
      <c r="J61" t="s">
        <v>375</v>
      </c>
      <c r="K61" t="s">
        <v>132</v>
      </c>
      <c r="L61" t="s">
        <v>32</v>
      </c>
      <c r="M61" t="s">
        <v>51</v>
      </c>
      <c r="N61" t="s">
        <v>63</v>
      </c>
      <c r="O61" t="s">
        <v>35</v>
      </c>
      <c r="P61" t="s">
        <v>36</v>
      </c>
      <c r="R61" t="s">
        <v>64</v>
      </c>
      <c r="S61" t="s">
        <v>176</v>
      </c>
      <c r="T61" s="2">
        <v>23547</v>
      </c>
      <c r="U61" s="3">
        <f ca="1">YEARFRAC(Table1[[#This Row],[DOB]],TODAY())</f>
        <v>61.511111111111113</v>
      </c>
      <c r="V61" s="3" t="str" cm="1">
        <f t="array" aca="1" ref="V61" ca="1">_xlfn.IFS(Table1[[#This Row],[Age]] &lt; 30, "20-29", Table1[[#This Row],[Age]]&lt;40,"30-39",Table1[[#This Row],[Age]]&lt;50,"40-49",Table1[[#This Row],[Age]]&lt;60,"50-59",Table1[[#This Row],[Age]]&lt;70, "60-69",Table1[[#This Row],[Age]]&lt;80, "70-79",Table1[[#This Row],[Age]]&lt;90,"80-89")</f>
        <v>60-69</v>
      </c>
      <c r="W61" t="s">
        <v>148</v>
      </c>
      <c r="X61" t="s">
        <v>177</v>
      </c>
      <c r="Y61" t="s">
        <v>54</v>
      </c>
      <c r="Z61">
        <v>42605</v>
      </c>
      <c r="AA61" t="s">
        <v>127</v>
      </c>
      <c r="AB61" t="s">
        <v>43</v>
      </c>
      <c r="AC61" t="s">
        <v>44</v>
      </c>
      <c r="AD61">
        <v>1</v>
      </c>
    </row>
    <row r="62" spans="1:30" x14ac:dyDescent="0.35">
      <c r="A62">
        <v>3484</v>
      </c>
      <c r="B62" t="s">
        <v>376</v>
      </c>
      <c r="C62" t="s">
        <v>377</v>
      </c>
      <c r="D62" s="1">
        <v>43341</v>
      </c>
      <c r="F62" t="str">
        <f>IF(Table1[[#This Row],[ExitDate]],QUOTIENT(Table1[[#This Row],[ExitDate]]-Table1[[#This Row],[StartDate]],365/12),"")</f>
        <v/>
      </c>
      <c r="G62" t="str">
        <f>IF(Table1[[#This Row],[ExitDate]], "Attrition", "Active")</f>
        <v>Active</v>
      </c>
      <c r="H62" t="s">
        <v>58</v>
      </c>
      <c r="I62" t="s">
        <v>378</v>
      </c>
      <c r="J62" t="s">
        <v>379</v>
      </c>
      <c r="K62" t="s">
        <v>49</v>
      </c>
      <c r="L62" t="s">
        <v>32</v>
      </c>
      <c r="M62" t="s">
        <v>51</v>
      </c>
      <c r="N62" t="s">
        <v>63</v>
      </c>
      <c r="O62" t="s">
        <v>62</v>
      </c>
      <c r="P62" t="s">
        <v>36</v>
      </c>
      <c r="R62" t="s">
        <v>64</v>
      </c>
      <c r="S62" t="s">
        <v>80</v>
      </c>
      <c r="T62" s="2">
        <v>34898</v>
      </c>
      <c r="U62" s="3">
        <f ca="1">YEARFRAC(Table1[[#This Row],[DOB]],TODAY())</f>
        <v>30.430555555555557</v>
      </c>
      <c r="V62" s="3" t="str" cm="1">
        <f t="array" aca="1" ref="V62" ca="1">_xlfn.IFS(Table1[[#This Row],[Age]] &lt; 30, "20-29", Table1[[#This Row],[Age]]&lt;40,"30-39",Table1[[#This Row],[Age]]&lt;50,"40-49",Table1[[#This Row],[Age]]&lt;60,"50-59",Table1[[#This Row],[Age]]&lt;70, "60-69",Table1[[#This Row],[Age]]&lt;80, "70-79",Table1[[#This Row],[Age]]&lt;90,"80-89")</f>
        <v>30-39</v>
      </c>
      <c r="W62" t="s">
        <v>148</v>
      </c>
      <c r="X62" t="s">
        <v>380</v>
      </c>
      <c r="Y62" t="s">
        <v>54</v>
      </c>
      <c r="Z62">
        <v>64036</v>
      </c>
      <c r="AA62" t="s">
        <v>73</v>
      </c>
      <c r="AB62" t="s">
        <v>74</v>
      </c>
      <c r="AC62" t="s">
        <v>44</v>
      </c>
      <c r="AD62">
        <v>4</v>
      </c>
    </row>
    <row r="63" spans="1:30" x14ac:dyDescent="0.35">
      <c r="A63">
        <v>3485</v>
      </c>
      <c r="B63" t="s">
        <v>381</v>
      </c>
      <c r="C63" t="s">
        <v>382</v>
      </c>
      <c r="D63" s="1">
        <v>44495</v>
      </c>
      <c r="F63" t="str">
        <f>IF(Table1[[#This Row],[ExitDate]],QUOTIENT(Table1[[#This Row],[ExitDate]]-Table1[[#This Row],[StartDate]],365/12),"")</f>
        <v/>
      </c>
      <c r="G63" t="str">
        <f>IF(Table1[[#This Row],[ExitDate]], "Attrition", "Active")</f>
        <v>Active</v>
      </c>
      <c r="H63" t="s">
        <v>58</v>
      </c>
      <c r="I63" t="s">
        <v>383</v>
      </c>
      <c r="J63" t="s">
        <v>384</v>
      </c>
      <c r="K63" t="s">
        <v>138</v>
      </c>
      <c r="L63" t="s">
        <v>32</v>
      </c>
      <c r="M63" t="s">
        <v>33</v>
      </c>
      <c r="N63" t="s">
        <v>34</v>
      </c>
      <c r="O63" t="s">
        <v>62</v>
      </c>
      <c r="P63" t="s">
        <v>36</v>
      </c>
      <c r="R63" t="s">
        <v>64</v>
      </c>
      <c r="S63" t="s">
        <v>89</v>
      </c>
      <c r="T63" s="2">
        <v>34568</v>
      </c>
      <c r="U63" s="3">
        <f ca="1">YEARFRAC(Table1[[#This Row],[DOB]],TODAY())</f>
        <v>31.336111111111112</v>
      </c>
      <c r="V63" s="3" t="str" cm="1">
        <f t="array" aca="1" ref="V63" ca="1">_xlfn.IFS(Table1[[#This Row],[Age]] &lt; 30, "20-29", Table1[[#This Row],[Age]]&lt;40,"30-39",Table1[[#This Row],[Age]]&lt;50,"40-49",Table1[[#This Row],[Age]]&lt;60,"50-59",Table1[[#This Row],[Age]]&lt;70, "60-69",Table1[[#This Row],[Age]]&lt;80, "70-79",Table1[[#This Row],[Age]]&lt;90,"80-89")</f>
        <v>30-39</v>
      </c>
      <c r="W63" t="s">
        <v>148</v>
      </c>
      <c r="X63" t="s">
        <v>82</v>
      </c>
      <c r="Y63" t="s">
        <v>54</v>
      </c>
      <c r="Z63">
        <v>23173</v>
      </c>
      <c r="AA63" t="s">
        <v>42</v>
      </c>
      <c r="AB63" t="s">
        <v>43</v>
      </c>
      <c r="AC63" t="s">
        <v>44</v>
      </c>
      <c r="AD63">
        <v>5</v>
      </c>
    </row>
    <row r="64" spans="1:30" x14ac:dyDescent="0.35">
      <c r="A64">
        <v>3486</v>
      </c>
      <c r="B64" t="s">
        <v>385</v>
      </c>
      <c r="C64" t="s">
        <v>386</v>
      </c>
      <c r="D64" s="1">
        <v>44865</v>
      </c>
      <c r="E64" s="1">
        <v>45085</v>
      </c>
      <c r="F64">
        <f>IF(Table1[[#This Row],[ExitDate]],QUOTIENT(Table1[[#This Row],[ExitDate]]-Table1[[#This Row],[StartDate]],365/12),"")</f>
        <v>7</v>
      </c>
      <c r="G64" t="str">
        <f>IF(Table1[[#This Row],[ExitDate]], "Attrition", "Active")</f>
        <v>Attrition</v>
      </c>
      <c r="H64" t="s">
        <v>58</v>
      </c>
      <c r="I64" t="s">
        <v>387</v>
      </c>
      <c r="J64" t="s">
        <v>388</v>
      </c>
      <c r="K64" t="s">
        <v>79</v>
      </c>
      <c r="L64" t="s">
        <v>32</v>
      </c>
      <c r="M64" t="s">
        <v>51</v>
      </c>
      <c r="N64" t="s">
        <v>34</v>
      </c>
      <c r="O64" t="s">
        <v>35</v>
      </c>
      <c r="P64" t="s">
        <v>98</v>
      </c>
      <c r="Q64" t="s">
        <v>389</v>
      </c>
      <c r="R64" t="s">
        <v>64</v>
      </c>
      <c r="S64" t="s">
        <v>230</v>
      </c>
      <c r="T64" s="2">
        <v>33191</v>
      </c>
      <c r="U64" s="3">
        <f ca="1">YEARFRAC(Table1[[#This Row],[DOB]],TODAY())</f>
        <v>35.108333333333334</v>
      </c>
      <c r="V64" s="3" t="str" cm="1">
        <f t="array" aca="1" ref="V64" ca="1">_xlfn.IFS(Table1[[#This Row],[Age]] &lt; 30, "20-29", Table1[[#This Row],[Age]]&lt;40,"30-39",Table1[[#This Row],[Age]]&lt;50,"40-49",Table1[[#This Row],[Age]]&lt;60,"50-59",Table1[[#This Row],[Age]]&lt;70, "60-69",Table1[[#This Row],[Age]]&lt;80, "70-79",Table1[[#This Row],[Age]]&lt;90,"80-89")</f>
        <v>30-39</v>
      </c>
      <c r="W64" t="s">
        <v>133</v>
      </c>
      <c r="X64" t="s">
        <v>112</v>
      </c>
      <c r="Y64" t="s">
        <v>54</v>
      </c>
      <c r="Z64">
        <v>19665</v>
      </c>
      <c r="AA64" t="s">
        <v>73</v>
      </c>
      <c r="AB64" t="s">
        <v>43</v>
      </c>
      <c r="AC64" t="s">
        <v>44</v>
      </c>
      <c r="AD64">
        <v>4</v>
      </c>
    </row>
    <row r="65" spans="1:30" x14ac:dyDescent="0.35">
      <c r="A65">
        <v>3487</v>
      </c>
      <c r="B65" t="s">
        <v>390</v>
      </c>
      <c r="C65" t="s">
        <v>391</v>
      </c>
      <c r="D65" s="1">
        <v>45000</v>
      </c>
      <c r="F65" t="str">
        <f>IF(Table1[[#This Row],[ExitDate]],QUOTIENT(Table1[[#This Row],[ExitDate]]-Table1[[#This Row],[StartDate]],365/12),"")</f>
        <v/>
      </c>
      <c r="G65" t="str">
        <f>IF(Table1[[#This Row],[ExitDate]], "Attrition", "Active")</f>
        <v>Active</v>
      </c>
      <c r="H65" t="s">
        <v>58</v>
      </c>
      <c r="I65" t="s">
        <v>392</v>
      </c>
      <c r="J65" t="s">
        <v>393</v>
      </c>
      <c r="K65" t="s">
        <v>88</v>
      </c>
      <c r="L65" t="s">
        <v>32</v>
      </c>
      <c r="M65" t="s">
        <v>33</v>
      </c>
      <c r="N65" t="s">
        <v>63</v>
      </c>
      <c r="O65" t="s">
        <v>51</v>
      </c>
      <c r="P65" t="s">
        <v>36</v>
      </c>
      <c r="R65" t="s">
        <v>64</v>
      </c>
      <c r="S65" t="s">
        <v>65</v>
      </c>
      <c r="T65" s="2">
        <v>34366</v>
      </c>
      <c r="U65" s="3">
        <f ca="1">YEARFRAC(Table1[[#This Row],[DOB]],TODAY())</f>
        <v>31.894444444444446</v>
      </c>
      <c r="V65" s="3" t="str" cm="1">
        <f t="array" aca="1" ref="V65" ca="1">_xlfn.IFS(Table1[[#This Row],[Age]] &lt; 30, "20-29", Table1[[#This Row],[Age]]&lt;40,"30-39",Table1[[#This Row],[Age]]&lt;50,"40-49",Table1[[#This Row],[Age]]&lt;60,"50-59",Table1[[#This Row],[Age]]&lt;70, "60-69",Table1[[#This Row],[Age]]&lt;80, "70-79",Table1[[#This Row],[Age]]&lt;90,"80-89")</f>
        <v>30-39</v>
      </c>
      <c r="W65" t="s">
        <v>155</v>
      </c>
      <c r="X65" t="s">
        <v>394</v>
      </c>
      <c r="Y65" t="s">
        <v>41</v>
      </c>
      <c r="Z65">
        <v>41161</v>
      </c>
      <c r="AA65" t="s">
        <v>73</v>
      </c>
      <c r="AB65" t="s">
        <v>103</v>
      </c>
      <c r="AC65" t="s">
        <v>44</v>
      </c>
      <c r="AD65">
        <v>4</v>
      </c>
    </row>
    <row r="66" spans="1:30" x14ac:dyDescent="0.35">
      <c r="A66">
        <v>3488</v>
      </c>
      <c r="B66" t="s">
        <v>395</v>
      </c>
      <c r="C66" t="s">
        <v>396</v>
      </c>
      <c r="D66" s="1">
        <v>44813</v>
      </c>
      <c r="F66" t="str">
        <f>IF(Table1[[#This Row],[ExitDate]],QUOTIENT(Table1[[#This Row],[ExitDate]]-Table1[[#This Row],[StartDate]],365/12),"")</f>
        <v/>
      </c>
      <c r="G66" t="str">
        <f>IF(Table1[[#This Row],[ExitDate]], "Attrition", "Active")</f>
        <v>Active</v>
      </c>
      <c r="H66" t="s">
        <v>58</v>
      </c>
      <c r="I66" t="s">
        <v>397</v>
      </c>
      <c r="J66" t="s">
        <v>398</v>
      </c>
      <c r="K66" t="s">
        <v>31</v>
      </c>
      <c r="L66" t="s">
        <v>32</v>
      </c>
      <c r="M66" t="s">
        <v>33</v>
      </c>
      <c r="N66" t="s">
        <v>63</v>
      </c>
      <c r="O66" t="s">
        <v>62</v>
      </c>
      <c r="P66" t="s">
        <v>36</v>
      </c>
      <c r="R66" t="s">
        <v>64</v>
      </c>
      <c r="S66" t="s">
        <v>304</v>
      </c>
      <c r="T66" s="2">
        <v>35746</v>
      </c>
      <c r="U66" s="3">
        <f ca="1">YEARFRAC(Table1[[#This Row],[DOB]],TODAY())</f>
        <v>28.113888888888887</v>
      </c>
      <c r="V66" s="3" t="str" cm="1">
        <f t="array" aca="1" ref="V66" ca="1">_xlfn.IFS(Table1[[#This Row],[Age]] &lt; 30, "20-29", Table1[[#This Row],[Age]]&lt;40,"30-39",Table1[[#This Row],[Age]]&lt;50,"40-49",Table1[[#This Row],[Age]]&lt;60,"50-59",Table1[[#This Row],[Age]]&lt;70, "60-69",Table1[[#This Row],[Age]]&lt;80, "70-79",Table1[[#This Row],[Age]]&lt;90,"80-89")</f>
        <v>20-29</v>
      </c>
      <c r="W66" t="s">
        <v>155</v>
      </c>
      <c r="X66" t="s">
        <v>162</v>
      </c>
      <c r="Y66" t="s">
        <v>41</v>
      </c>
      <c r="Z66">
        <v>52499</v>
      </c>
      <c r="AA66" t="s">
        <v>127</v>
      </c>
      <c r="AB66" t="s">
        <v>74</v>
      </c>
      <c r="AC66" t="s">
        <v>44</v>
      </c>
      <c r="AD66">
        <v>2</v>
      </c>
    </row>
    <row r="67" spans="1:30" x14ac:dyDescent="0.35">
      <c r="A67">
        <v>3489</v>
      </c>
      <c r="B67" t="s">
        <v>399</v>
      </c>
      <c r="C67" t="s">
        <v>400</v>
      </c>
      <c r="D67" s="1">
        <v>44624</v>
      </c>
      <c r="F67" t="str">
        <f>IF(Table1[[#This Row],[ExitDate]],QUOTIENT(Table1[[#This Row],[ExitDate]]-Table1[[#This Row],[StartDate]],365/12),"")</f>
        <v/>
      </c>
      <c r="G67" t="str">
        <f>IF(Table1[[#This Row],[ExitDate]], "Attrition", "Active")</f>
        <v>Active</v>
      </c>
      <c r="H67" t="s">
        <v>58</v>
      </c>
      <c r="I67" t="s">
        <v>401</v>
      </c>
      <c r="J67" t="s">
        <v>402</v>
      </c>
      <c r="K67" t="s">
        <v>49</v>
      </c>
      <c r="L67" t="s">
        <v>32</v>
      </c>
      <c r="M67" t="s">
        <v>51</v>
      </c>
      <c r="N67" t="s">
        <v>50</v>
      </c>
      <c r="O67" t="s">
        <v>35</v>
      </c>
      <c r="P67" t="s">
        <v>36</v>
      </c>
      <c r="R67" t="s">
        <v>64</v>
      </c>
      <c r="S67" t="s">
        <v>89</v>
      </c>
      <c r="T67" s="2">
        <v>19481</v>
      </c>
      <c r="U67" s="3">
        <f ca="1">YEARFRAC(Table1[[#This Row],[DOB]],TODAY())</f>
        <v>72.641666666666666</v>
      </c>
      <c r="V67" s="3" t="str" cm="1">
        <f t="array" aca="1" ref="V67" ca="1">_xlfn.IFS(Table1[[#This Row],[Age]] &lt; 30, "20-29", Table1[[#This Row],[Age]]&lt;40,"30-39",Table1[[#This Row],[Age]]&lt;50,"40-49",Table1[[#This Row],[Age]]&lt;60,"50-59",Table1[[#This Row],[Age]]&lt;70, "60-69",Table1[[#This Row],[Age]]&lt;80, "70-79",Table1[[#This Row],[Age]]&lt;90,"80-89")</f>
        <v>70-79</v>
      </c>
      <c r="W67" t="s">
        <v>119</v>
      </c>
      <c r="X67" t="s">
        <v>82</v>
      </c>
      <c r="Y67" t="s">
        <v>41</v>
      </c>
      <c r="Z67">
        <v>25634</v>
      </c>
      <c r="AA67" t="s">
        <v>92</v>
      </c>
      <c r="AB67" t="s">
        <v>103</v>
      </c>
      <c r="AC67" t="s">
        <v>44</v>
      </c>
      <c r="AD67">
        <v>2</v>
      </c>
    </row>
    <row r="68" spans="1:30" x14ac:dyDescent="0.35">
      <c r="A68">
        <v>3490</v>
      </c>
      <c r="B68" t="s">
        <v>403</v>
      </c>
      <c r="C68" t="s">
        <v>206</v>
      </c>
      <c r="D68" s="1">
        <v>43507</v>
      </c>
      <c r="F68" t="str">
        <f>IF(Table1[[#This Row],[ExitDate]],QUOTIENT(Table1[[#This Row],[ExitDate]]-Table1[[#This Row],[StartDate]],365/12),"")</f>
        <v/>
      </c>
      <c r="G68" t="str">
        <f>IF(Table1[[#This Row],[ExitDate]], "Attrition", "Active")</f>
        <v>Active</v>
      </c>
      <c r="H68" t="s">
        <v>58</v>
      </c>
      <c r="I68" t="s">
        <v>404</v>
      </c>
      <c r="J68" t="s">
        <v>405</v>
      </c>
      <c r="K68" t="s">
        <v>138</v>
      </c>
      <c r="L68" t="s">
        <v>32</v>
      </c>
      <c r="M68" t="s">
        <v>51</v>
      </c>
      <c r="N68" t="s">
        <v>50</v>
      </c>
      <c r="O68" t="s">
        <v>51</v>
      </c>
      <c r="P68" t="s">
        <v>36</v>
      </c>
      <c r="R68" t="s">
        <v>64</v>
      </c>
      <c r="S68" t="s">
        <v>65</v>
      </c>
      <c r="T68" s="2">
        <v>33429</v>
      </c>
      <c r="U68" s="3">
        <f ca="1">YEARFRAC(Table1[[#This Row],[DOB]],TODAY())</f>
        <v>34.452777777777776</v>
      </c>
      <c r="V68" s="3" t="str" cm="1">
        <f t="array" aca="1" ref="V68" ca="1">_xlfn.IFS(Table1[[#This Row],[Age]] &lt; 30, "20-29", Table1[[#This Row],[Age]]&lt;40,"30-39",Table1[[#This Row],[Age]]&lt;50,"40-49",Table1[[#This Row],[Age]]&lt;60,"50-59",Table1[[#This Row],[Age]]&lt;70, "60-69",Table1[[#This Row],[Age]]&lt;80, "70-79",Table1[[#This Row],[Age]]&lt;90,"80-89")</f>
        <v>30-39</v>
      </c>
      <c r="W68" t="s">
        <v>119</v>
      </c>
      <c r="X68" t="s">
        <v>183</v>
      </c>
      <c r="Y68" t="s">
        <v>41</v>
      </c>
      <c r="Z68">
        <v>37965</v>
      </c>
      <c r="AA68" t="s">
        <v>55</v>
      </c>
      <c r="AB68" t="s">
        <v>103</v>
      </c>
      <c r="AC68" t="s">
        <v>44</v>
      </c>
      <c r="AD68">
        <v>2</v>
      </c>
    </row>
    <row r="69" spans="1:30" x14ac:dyDescent="0.35">
      <c r="A69">
        <v>3491</v>
      </c>
      <c r="B69" t="s">
        <v>406</v>
      </c>
      <c r="C69" t="s">
        <v>407</v>
      </c>
      <c r="D69" s="1">
        <v>44222</v>
      </c>
      <c r="F69" t="str">
        <f>IF(Table1[[#This Row],[ExitDate]],QUOTIENT(Table1[[#This Row],[ExitDate]]-Table1[[#This Row],[StartDate]],365/12),"")</f>
        <v/>
      </c>
      <c r="G69" t="str">
        <f>IF(Table1[[#This Row],[ExitDate]], "Attrition", "Active")</f>
        <v>Active</v>
      </c>
      <c r="H69" t="s">
        <v>58</v>
      </c>
      <c r="I69" t="s">
        <v>408</v>
      </c>
      <c r="J69" t="s">
        <v>409</v>
      </c>
      <c r="K69" t="s">
        <v>117</v>
      </c>
      <c r="L69" t="s">
        <v>32</v>
      </c>
      <c r="M69" t="s">
        <v>33</v>
      </c>
      <c r="N69" t="s">
        <v>63</v>
      </c>
      <c r="O69" t="s">
        <v>62</v>
      </c>
      <c r="P69" t="s">
        <v>36</v>
      </c>
      <c r="R69" t="s">
        <v>64</v>
      </c>
      <c r="S69" t="s">
        <v>89</v>
      </c>
      <c r="T69" s="2">
        <v>26817</v>
      </c>
      <c r="U69" s="3">
        <f ca="1">YEARFRAC(Table1[[#This Row],[DOB]],TODAY())</f>
        <v>52.55833333333333</v>
      </c>
      <c r="V69" s="3" t="str" cm="1">
        <f t="array" aca="1" ref="V69" ca="1">_xlfn.IFS(Table1[[#This Row],[Age]] &lt; 30, "20-29", Table1[[#This Row],[Age]]&lt;40,"30-39",Table1[[#This Row],[Age]]&lt;50,"40-49",Table1[[#This Row],[Age]]&lt;60,"50-59",Table1[[#This Row],[Age]]&lt;70, "60-69",Table1[[#This Row],[Age]]&lt;80, "70-79",Table1[[#This Row],[Age]]&lt;90,"80-89")</f>
        <v>50-59</v>
      </c>
      <c r="W69" t="s">
        <v>119</v>
      </c>
      <c r="X69" t="s">
        <v>91</v>
      </c>
      <c r="Y69" t="s">
        <v>54</v>
      </c>
      <c r="Z69">
        <v>39504</v>
      </c>
      <c r="AA69" t="s">
        <v>42</v>
      </c>
      <c r="AB69" t="s">
        <v>43</v>
      </c>
      <c r="AC69" t="s">
        <v>44</v>
      </c>
      <c r="AD69">
        <v>5</v>
      </c>
    </row>
    <row r="70" spans="1:30" x14ac:dyDescent="0.35">
      <c r="A70">
        <v>3492</v>
      </c>
      <c r="B70" t="s">
        <v>410</v>
      </c>
      <c r="C70" t="s">
        <v>411</v>
      </c>
      <c r="D70" s="1">
        <v>43795</v>
      </c>
      <c r="F70" t="str">
        <f>IF(Table1[[#This Row],[ExitDate]],QUOTIENT(Table1[[#This Row],[ExitDate]]-Table1[[#This Row],[StartDate]],365/12),"")</f>
        <v/>
      </c>
      <c r="G70" t="str">
        <f>IF(Table1[[#This Row],[ExitDate]], "Attrition", "Active")</f>
        <v>Active</v>
      </c>
      <c r="H70" t="s">
        <v>58</v>
      </c>
      <c r="I70" t="s">
        <v>412</v>
      </c>
      <c r="J70" t="s">
        <v>413</v>
      </c>
      <c r="K70" t="s">
        <v>61</v>
      </c>
      <c r="L70" t="s">
        <v>32</v>
      </c>
      <c r="M70" t="s">
        <v>62</v>
      </c>
      <c r="N70" t="s">
        <v>34</v>
      </c>
      <c r="O70" t="s">
        <v>62</v>
      </c>
      <c r="P70" t="s">
        <v>36</v>
      </c>
      <c r="R70" t="s">
        <v>64</v>
      </c>
      <c r="S70" t="s">
        <v>80</v>
      </c>
      <c r="T70" s="2">
        <v>33977</v>
      </c>
      <c r="U70" s="3">
        <f ca="1">YEARFRAC(Table1[[#This Row],[DOB]],TODAY())</f>
        <v>32.958333333333336</v>
      </c>
      <c r="V70" s="3" t="str" cm="1">
        <f t="array" aca="1" ref="V70" ca="1">_xlfn.IFS(Table1[[#This Row],[Age]] &lt; 30, "20-29", Table1[[#This Row],[Age]]&lt;40,"30-39",Table1[[#This Row],[Age]]&lt;50,"40-49",Table1[[#This Row],[Age]]&lt;60,"50-59",Table1[[#This Row],[Age]]&lt;70, "60-69",Table1[[#This Row],[Age]]&lt;80, "70-79",Table1[[#This Row],[Age]]&lt;90,"80-89")</f>
        <v>30-39</v>
      </c>
      <c r="W70" t="s">
        <v>148</v>
      </c>
      <c r="X70" t="s">
        <v>72</v>
      </c>
      <c r="Y70" t="s">
        <v>54</v>
      </c>
      <c r="Z70">
        <v>31676</v>
      </c>
      <c r="AA70" t="s">
        <v>127</v>
      </c>
      <c r="AB70" t="s">
        <v>83</v>
      </c>
      <c r="AC70" t="s">
        <v>44</v>
      </c>
      <c r="AD70">
        <v>1</v>
      </c>
    </row>
    <row r="71" spans="1:30" x14ac:dyDescent="0.35">
      <c r="A71">
        <v>3493</v>
      </c>
      <c r="B71" t="s">
        <v>414</v>
      </c>
      <c r="C71" t="s">
        <v>415</v>
      </c>
      <c r="D71" s="1">
        <v>43661</v>
      </c>
      <c r="F71" t="str">
        <f>IF(Table1[[#This Row],[ExitDate]],QUOTIENT(Table1[[#This Row],[ExitDate]]-Table1[[#This Row],[StartDate]],365/12),"")</f>
        <v/>
      </c>
      <c r="G71" t="str">
        <f>IF(Table1[[#This Row],[ExitDate]], "Attrition", "Active")</f>
        <v>Active</v>
      </c>
      <c r="H71" t="s">
        <v>58</v>
      </c>
      <c r="I71" t="s">
        <v>416</v>
      </c>
      <c r="J71" t="s">
        <v>417</v>
      </c>
      <c r="K71" t="s">
        <v>167</v>
      </c>
      <c r="L71" t="s">
        <v>32</v>
      </c>
      <c r="M71" t="s">
        <v>62</v>
      </c>
      <c r="N71" t="s">
        <v>34</v>
      </c>
      <c r="O71" t="s">
        <v>62</v>
      </c>
      <c r="P71" t="s">
        <v>36</v>
      </c>
      <c r="R71" t="s">
        <v>64</v>
      </c>
      <c r="S71" t="s">
        <v>176</v>
      </c>
      <c r="T71" s="2">
        <v>30789</v>
      </c>
      <c r="U71" s="3">
        <f ca="1">YEARFRAC(Table1[[#This Row],[DOB]],TODAY())</f>
        <v>41.68333333333333</v>
      </c>
      <c r="V71" s="3" t="str" cm="1">
        <f t="array" aca="1" ref="V71" ca="1">_xlfn.IFS(Table1[[#This Row],[Age]] &lt; 30, "20-29", Table1[[#This Row],[Age]]&lt;40,"30-39",Table1[[#This Row],[Age]]&lt;50,"40-49",Table1[[#This Row],[Age]]&lt;60,"50-59",Table1[[#This Row],[Age]]&lt;70, "60-69",Table1[[#This Row],[Age]]&lt;80, "70-79",Table1[[#This Row],[Age]]&lt;90,"80-89")</f>
        <v>40-49</v>
      </c>
      <c r="W71" t="s">
        <v>148</v>
      </c>
      <c r="X71" t="s">
        <v>418</v>
      </c>
      <c r="Y71" t="s">
        <v>54</v>
      </c>
      <c r="Z71">
        <v>28784</v>
      </c>
      <c r="AA71" t="s">
        <v>127</v>
      </c>
      <c r="AB71" t="s">
        <v>43</v>
      </c>
      <c r="AC71" t="s">
        <v>44</v>
      </c>
      <c r="AD71">
        <v>5</v>
      </c>
    </row>
    <row r="72" spans="1:30" x14ac:dyDescent="0.35">
      <c r="A72">
        <v>3494</v>
      </c>
      <c r="B72" t="s">
        <v>419</v>
      </c>
      <c r="C72" t="s">
        <v>420</v>
      </c>
      <c r="D72" s="1">
        <v>44000</v>
      </c>
      <c r="F72" t="str">
        <f>IF(Table1[[#This Row],[ExitDate]],QUOTIENT(Table1[[#This Row],[ExitDate]]-Table1[[#This Row],[StartDate]],365/12),"")</f>
        <v/>
      </c>
      <c r="G72" t="str">
        <f>IF(Table1[[#This Row],[ExitDate]], "Attrition", "Active")</f>
        <v>Active</v>
      </c>
      <c r="H72" t="s">
        <v>58</v>
      </c>
      <c r="I72" t="s">
        <v>421</v>
      </c>
      <c r="J72" t="s">
        <v>422</v>
      </c>
      <c r="K72" t="s">
        <v>132</v>
      </c>
      <c r="L72" t="s">
        <v>32</v>
      </c>
      <c r="M72" t="s">
        <v>33</v>
      </c>
      <c r="N72" t="s">
        <v>63</v>
      </c>
      <c r="O72" t="s">
        <v>62</v>
      </c>
      <c r="P72" t="s">
        <v>36</v>
      </c>
      <c r="R72" t="s">
        <v>64</v>
      </c>
      <c r="S72" t="s">
        <v>80</v>
      </c>
      <c r="T72" s="2">
        <v>34373</v>
      </c>
      <c r="U72" s="3">
        <f ca="1">YEARFRAC(Table1[[#This Row],[DOB]],TODAY())</f>
        <v>31.875</v>
      </c>
      <c r="V72" s="3" t="str" cm="1">
        <f t="array" aca="1" ref="V72" ca="1">_xlfn.IFS(Table1[[#This Row],[Age]] &lt; 30, "20-29", Table1[[#This Row],[Age]]&lt;40,"30-39",Table1[[#This Row],[Age]]&lt;50,"40-49",Table1[[#This Row],[Age]]&lt;60,"50-59",Table1[[#This Row],[Age]]&lt;70, "60-69",Table1[[#This Row],[Age]]&lt;80, "70-79",Table1[[#This Row],[Age]]&lt;90,"80-89")</f>
        <v>30-39</v>
      </c>
      <c r="W72" t="s">
        <v>148</v>
      </c>
      <c r="X72" t="s">
        <v>102</v>
      </c>
      <c r="Y72" t="s">
        <v>54</v>
      </c>
      <c r="Z72">
        <v>90983</v>
      </c>
      <c r="AA72" t="s">
        <v>92</v>
      </c>
      <c r="AB72" t="s">
        <v>74</v>
      </c>
      <c r="AC72" t="s">
        <v>44</v>
      </c>
      <c r="AD72">
        <v>4</v>
      </c>
    </row>
    <row r="73" spans="1:30" x14ac:dyDescent="0.35">
      <c r="A73">
        <v>3495</v>
      </c>
      <c r="B73" t="s">
        <v>423</v>
      </c>
      <c r="C73" t="s">
        <v>424</v>
      </c>
      <c r="D73" s="1">
        <v>45099</v>
      </c>
      <c r="E73" s="1">
        <v>45129</v>
      </c>
      <c r="F73">
        <f>IF(Table1[[#This Row],[ExitDate]],QUOTIENT(Table1[[#This Row],[ExitDate]]-Table1[[#This Row],[StartDate]],365/12),"")</f>
        <v>0</v>
      </c>
      <c r="G73" t="str">
        <f>IF(Table1[[#This Row],[ExitDate]], "Attrition", "Active")</f>
        <v>Attrition</v>
      </c>
      <c r="H73" t="s">
        <v>58</v>
      </c>
      <c r="I73" t="s">
        <v>425</v>
      </c>
      <c r="J73" t="s">
        <v>426</v>
      </c>
      <c r="K73" t="s">
        <v>79</v>
      </c>
      <c r="L73" t="s">
        <v>32</v>
      </c>
      <c r="M73" t="s">
        <v>51</v>
      </c>
      <c r="N73" t="s">
        <v>63</v>
      </c>
      <c r="O73" t="s">
        <v>35</v>
      </c>
      <c r="P73" t="s">
        <v>139</v>
      </c>
      <c r="Q73" t="s">
        <v>427</v>
      </c>
      <c r="R73" t="s">
        <v>64</v>
      </c>
      <c r="S73" t="s">
        <v>304</v>
      </c>
      <c r="T73" s="2">
        <v>33996</v>
      </c>
      <c r="U73" s="3">
        <f ca="1">YEARFRAC(Table1[[#This Row],[DOB]],TODAY())</f>
        <v>32.905555555555559</v>
      </c>
      <c r="V73" s="3" t="str" cm="1">
        <f t="array" aca="1" ref="V73" ca="1">_xlfn.IFS(Table1[[#This Row],[Age]] &lt; 30, "20-29", Table1[[#This Row],[Age]]&lt;40,"30-39",Table1[[#This Row],[Age]]&lt;50,"40-49",Table1[[#This Row],[Age]]&lt;60,"50-59",Table1[[#This Row],[Age]]&lt;70, "60-69",Table1[[#This Row],[Age]]&lt;80, "70-79",Table1[[#This Row],[Age]]&lt;90,"80-89")</f>
        <v>30-39</v>
      </c>
      <c r="W73" t="s">
        <v>133</v>
      </c>
      <c r="X73" t="s">
        <v>82</v>
      </c>
      <c r="Y73" t="s">
        <v>54</v>
      </c>
      <c r="Z73">
        <v>1115</v>
      </c>
      <c r="AA73" t="s">
        <v>73</v>
      </c>
      <c r="AB73" t="s">
        <v>83</v>
      </c>
      <c r="AC73" t="s">
        <v>44</v>
      </c>
      <c r="AD73">
        <v>4</v>
      </c>
    </row>
    <row r="74" spans="1:30" x14ac:dyDescent="0.35">
      <c r="A74">
        <v>3496</v>
      </c>
      <c r="B74" t="s">
        <v>428</v>
      </c>
      <c r="C74" t="s">
        <v>429</v>
      </c>
      <c r="D74" s="1">
        <v>44532</v>
      </c>
      <c r="F74" t="str">
        <f>IF(Table1[[#This Row],[ExitDate]],QUOTIENT(Table1[[#This Row],[ExitDate]]-Table1[[#This Row],[StartDate]],365/12),"")</f>
        <v/>
      </c>
      <c r="G74" t="str">
        <f>IF(Table1[[#This Row],[ExitDate]], "Attrition", "Active")</f>
        <v>Active</v>
      </c>
      <c r="H74" t="s">
        <v>58</v>
      </c>
      <c r="I74" t="s">
        <v>430</v>
      </c>
      <c r="J74" t="s">
        <v>431</v>
      </c>
      <c r="K74" t="s">
        <v>97</v>
      </c>
      <c r="L74" t="s">
        <v>32</v>
      </c>
      <c r="M74" t="s">
        <v>33</v>
      </c>
      <c r="N74" t="s">
        <v>50</v>
      </c>
      <c r="O74" t="s">
        <v>51</v>
      </c>
      <c r="P74" t="s">
        <v>36</v>
      </c>
      <c r="R74" t="s">
        <v>64</v>
      </c>
      <c r="S74" t="s">
        <v>65</v>
      </c>
      <c r="T74" s="2">
        <v>23639</v>
      </c>
      <c r="U74" s="3">
        <f ca="1">YEARFRAC(Table1[[#This Row],[DOB]],TODAY())</f>
        <v>61.261111111111113</v>
      </c>
      <c r="V74" s="3" t="str" cm="1">
        <f t="array" aca="1" ref="V74" ca="1">_xlfn.IFS(Table1[[#This Row],[Age]] &lt; 30, "20-29", Table1[[#This Row],[Age]]&lt;40,"30-39",Table1[[#This Row],[Age]]&lt;50,"40-49",Table1[[#This Row],[Age]]&lt;60,"50-59",Table1[[#This Row],[Age]]&lt;70, "60-69",Table1[[#This Row],[Age]]&lt;80, "70-79",Table1[[#This Row],[Age]]&lt;90,"80-89")</f>
        <v>60-69</v>
      </c>
      <c r="W74" t="s">
        <v>101</v>
      </c>
      <c r="X74" t="s">
        <v>394</v>
      </c>
      <c r="Y74" t="s">
        <v>54</v>
      </c>
      <c r="Z74">
        <v>72233</v>
      </c>
      <c r="AA74" t="s">
        <v>73</v>
      </c>
      <c r="AB74" t="s">
        <v>43</v>
      </c>
      <c r="AC74" t="s">
        <v>44</v>
      </c>
      <c r="AD74">
        <v>5</v>
      </c>
    </row>
    <row r="75" spans="1:30" x14ac:dyDescent="0.35">
      <c r="A75">
        <v>3497</v>
      </c>
      <c r="B75" t="s">
        <v>432</v>
      </c>
      <c r="C75" t="s">
        <v>433</v>
      </c>
      <c r="D75" s="1">
        <v>44538</v>
      </c>
      <c r="F75" t="str">
        <f>IF(Table1[[#This Row],[ExitDate]],QUOTIENT(Table1[[#This Row],[ExitDate]]-Table1[[#This Row],[StartDate]],365/12),"")</f>
        <v/>
      </c>
      <c r="G75" t="str">
        <f>IF(Table1[[#This Row],[ExitDate]], "Attrition", "Active")</f>
        <v>Active</v>
      </c>
      <c r="H75" t="s">
        <v>58</v>
      </c>
      <c r="I75" t="s">
        <v>434</v>
      </c>
      <c r="J75" t="s">
        <v>435</v>
      </c>
      <c r="K75" t="s">
        <v>79</v>
      </c>
      <c r="L75" t="s">
        <v>32</v>
      </c>
      <c r="M75" t="s">
        <v>51</v>
      </c>
      <c r="N75" t="s">
        <v>34</v>
      </c>
      <c r="O75" t="s">
        <v>35</v>
      </c>
      <c r="P75" t="s">
        <v>36</v>
      </c>
      <c r="R75" t="s">
        <v>64</v>
      </c>
      <c r="S75" t="s">
        <v>176</v>
      </c>
      <c r="T75" s="2">
        <v>29635</v>
      </c>
      <c r="U75" s="3">
        <f ca="1">YEARFRAC(Table1[[#This Row],[DOB]],TODAY())</f>
        <v>44.847222222222221</v>
      </c>
      <c r="V75" s="3" t="str" cm="1">
        <f t="array" aca="1" ref="V75" ca="1">_xlfn.IFS(Table1[[#This Row],[Age]] &lt; 30, "20-29", Table1[[#This Row],[Age]]&lt;40,"30-39",Table1[[#This Row],[Age]]&lt;50,"40-49",Table1[[#This Row],[Age]]&lt;60,"50-59",Table1[[#This Row],[Age]]&lt;70, "60-69",Table1[[#This Row],[Age]]&lt;80, "70-79",Table1[[#This Row],[Age]]&lt;90,"80-89")</f>
        <v>40-49</v>
      </c>
      <c r="W75" t="s">
        <v>111</v>
      </c>
      <c r="X75" t="s">
        <v>162</v>
      </c>
      <c r="Y75" t="s">
        <v>41</v>
      </c>
      <c r="Z75">
        <v>58210</v>
      </c>
      <c r="AA75" t="s">
        <v>55</v>
      </c>
      <c r="AB75" t="s">
        <v>43</v>
      </c>
      <c r="AC75" t="s">
        <v>44</v>
      </c>
      <c r="AD75">
        <v>1</v>
      </c>
    </row>
    <row r="76" spans="1:30" x14ac:dyDescent="0.35">
      <c r="A76">
        <v>3498</v>
      </c>
      <c r="B76" t="s">
        <v>436</v>
      </c>
      <c r="C76" t="s">
        <v>437</v>
      </c>
      <c r="D76" s="1">
        <v>45042</v>
      </c>
      <c r="E76" s="1">
        <v>45099</v>
      </c>
      <c r="F76">
        <f>IF(Table1[[#This Row],[ExitDate]],QUOTIENT(Table1[[#This Row],[ExitDate]]-Table1[[#This Row],[StartDate]],365/12),"")</f>
        <v>1</v>
      </c>
      <c r="G76" t="str">
        <f>IF(Table1[[#This Row],[ExitDate]], "Attrition", "Active")</f>
        <v>Attrition</v>
      </c>
      <c r="H76" t="s">
        <v>58</v>
      </c>
      <c r="I76" t="s">
        <v>438</v>
      </c>
      <c r="J76" t="s">
        <v>439</v>
      </c>
      <c r="K76" t="s">
        <v>167</v>
      </c>
      <c r="L76" t="s">
        <v>32</v>
      </c>
      <c r="M76" t="s">
        <v>62</v>
      </c>
      <c r="N76" t="s">
        <v>50</v>
      </c>
      <c r="O76" t="s">
        <v>62</v>
      </c>
      <c r="P76" t="s">
        <v>174</v>
      </c>
      <c r="Q76" t="s">
        <v>440</v>
      </c>
      <c r="R76" t="s">
        <v>64</v>
      </c>
      <c r="S76" t="s">
        <v>65</v>
      </c>
      <c r="T76" s="2">
        <v>36085</v>
      </c>
      <c r="U76" s="3">
        <f ca="1">YEARFRAC(Table1[[#This Row],[DOB]],TODAY())</f>
        <v>27.183333333333334</v>
      </c>
      <c r="V76" s="3" t="str" cm="1">
        <f t="array" aca="1" ref="V76" ca="1">_xlfn.IFS(Table1[[#This Row],[Age]] &lt; 30, "20-29", Table1[[#This Row],[Age]]&lt;40,"30-39",Table1[[#This Row],[Age]]&lt;50,"40-49",Table1[[#This Row],[Age]]&lt;60,"50-59",Table1[[#This Row],[Age]]&lt;70, "60-69",Table1[[#This Row],[Age]]&lt;80, "70-79",Table1[[#This Row],[Age]]&lt;90,"80-89")</f>
        <v>20-29</v>
      </c>
      <c r="W76" t="s">
        <v>155</v>
      </c>
      <c r="X76" t="s">
        <v>82</v>
      </c>
      <c r="Y76" t="s">
        <v>41</v>
      </c>
      <c r="Z76">
        <v>36087</v>
      </c>
      <c r="AA76" t="s">
        <v>42</v>
      </c>
      <c r="AB76" t="s">
        <v>43</v>
      </c>
      <c r="AC76" t="s">
        <v>44</v>
      </c>
      <c r="AD76">
        <v>2</v>
      </c>
    </row>
    <row r="77" spans="1:30" x14ac:dyDescent="0.35">
      <c r="A77">
        <v>3499</v>
      </c>
      <c r="B77" t="s">
        <v>441</v>
      </c>
      <c r="C77" t="s">
        <v>442</v>
      </c>
      <c r="D77" s="1">
        <v>43368</v>
      </c>
      <c r="E77" s="1">
        <v>44550</v>
      </c>
      <c r="F77">
        <f>IF(Table1[[#This Row],[ExitDate]],QUOTIENT(Table1[[#This Row],[ExitDate]]-Table1[[#This Row],[StartDate]],365/12),"")</f>
        <v>38</v>
      </c>
      <c r="G77" t="str">
        <f>IF(Table1[[#This Row],[ExitDate]], "Attrition", "Active")</f>
        <v>Attrition</v>
      </c>
      <c r="H77" t="s">
        <v>58</v>
      </c>
      <c r="I77" t="s">
        <v>443</v>
      </c>
      <c r="J77" t="s">
        <v>444</v>
      </c>
      <c r="K77" t="s">
        <v>97</v>
      </c>
      <c r="L77" t="s">
        <v>32</v>
      </c>
      <c r="M77" t="s">
        <v>51</v>
      </c>
      <c r="N77" t="s">
        <v>34</v>
      </c>
      <c r="O77" t="s">
        <v>35</v>
      </c>
      <c r="P77" t="s">
        <v>98</v>
      </c>
      <c r="Q77" t="s">
        <v>445</v>
      </c>
      <c r="R77" t="s">
        <v>64</v>
      </c>
      <c r="S77" t="s">
        <v>89</v>
      </c>
      <c r="T77" s="2">
        <v>25949</v>
      </c>
      <c r="U77" s="3">
        <f ca="1">YEARFRAC(Table1[[#This Row],[DOB]],TODAY())</f>
        <v>54.93611111111111</v>
      </c>
      <c r="V77" s="3" t="str" cm="1">
        <f t="array" aca="1" ref="V77" ca="1">_xlfn.IFS(Table1[[#This Row],[Age]] &lt; 30, "20-29", Table1[[#This Row],[Age]]&lt;40,"30-39",Table1[[#This Row],[Age]]&lt;50,"40-49",Table1[[#This Row],[Age]]&lt;60,"50-59",Table1[[#This Row],[Age]]&lt;70, "60-69",Table1[[#This Row],[Age]]&lt;80, "70-79",Table1[[#This Row],[Age]]&lt;90,"80-89")</f>
        <v>50-59</v>
      </c>
      <c r="W77" t="s">
        <v>155</v>
      </c>
      <c r="X77" t="s">
        <v>102</v>
      </c>
      <c r="Y77" t="s">
        <v>41</v>
      </c>
      <c r="Z77">
        <v>61457</v>
      </c>
      <c r="AA77" t="s">
        <v>127</v>
      </c>
      <c r="AB77" t="s">
        <v>43</v>
      </c>
      <c r="AC77" t="s">
        <v>44</v>
      </c>
      <c r="AD77">
        <v>5</v>
      </c>
    </row>
    <row r="78" spans="1:30" x14ac:dyDescent="0.35">
      <c r="A78">
        <v>3500</v>
      </c>
      <c r="B78" t="s">
        <v>319</v>
      </c>
      <c r="C78" t="s">
        <v>446</v>
      </c>
      <c r="D78" s="1">
        <v>43424</v>
      </c>
      <c r="E78" s="1">
        <v>44003</v>
      </c>
      <c r="F78">
        <f>IF(Table1[[#This Row],[ExitDate]],QUOTIENT(Table1[[#This Row],[ExitDate]]-Table1[[#This Row],[StartDate]],365/12),"")</f>
        <v>19</v>
      </c>
      <c r="G78" t="str">
        <f>IF(Table1[[#This Row],[ExitDate]], "Attrition", "Active")</f>
        <v>Attrition</v>
      </c>
      <c r="H78" t="s">
        <v>58</v>
      </c>
      <c r="I78" t="s">
        <v>447</v>
      </c>
      <c r="J78" t="s">
        <v>448</v>
      </c>
      <c r="K78" t="s">
        <v>117</v>
      </c>
      <c r="L78" t="s">
        <v>32</v>
      </c>
      <c r="M78" t="s">
        <v>62</v>
      </c>
      <c r="N78" t="s">
        <v>63</v>
      </c>
      <c r="O78" t="s">
        <v>51</v>
      </c>
      <c r="P78" t="s">
        <v>174</v>
      </c>
      <c r="Q78" t="s">
        <v>449</v>
      </c>
      <c r="R78" t="s">
        <v>64</v>
      </c>
      <c r="S78" t="s">
        <v>285</v>
      </c>
      <c r="T78" s="2">
        <v>36581</v>
      </c>
      <c r="U78" s="3">
        <f ca="1">YEARFRAC(Table1[[#This Row],[DOB]],TODAY())</f>
        <v>25.827777777777779</v>
      </c>
      <c r="V78" s="3" t="str" cm="1">
        <f t="array" aca="1" ref="V78" ca="1">_xlfn.IFS(Table1[[#This Row],[Age]] &lt; 30, "20-29", Table1[[#This Row],[Age]]&lt;40,"30-39",Table1[[#This Row],[Age]]&lt;50,"40-49",Table1[[#This Row],[Age]]&lt;60,"50-59",Table1[[#This Row],[Age]]&lt;70, "60-69",Table1[[#This Row],[Age]]&lt;80, "70-79",Table1[[#This Row],[Age]]&lt;90,"80-89")</f>
        <v>20-29</v>
      </c>
      <c r="W78" t="s">
        <v>119</v>
      </c>
      <c r="X78" t="s">
        <v>286</v>
      </c>
      <c r="Y78" t="s">
        <v>41</v>
      </c>
      <c r="Z78">
        <v>80424</v>
      </c>
      <c r="AA78" t="s">
        <v>42</v>
      </c>
      <c r="AB78" t="s">
        <v>103</v>
      </c>
      <c r="AC78" t="s">
        <v>44</v>
      </c>
      <c r="AD78">
        <v>1</v>
      </c>
    </row>
    <row r="79" spans="1:30" x14ac:dyDescent="0.35">
      <c r="A79">
        <v>3501</v>
      </c>
      <c r="B79" t="s">
        <v>450</v>
      </c>
      <c r="C79" t="s">
        <v>451</v>
      </c>
      <c r="D79" s="1">
        <v>44073</v>
      </c>
      <c r="E79" s="1">
        <v>44803</v>
      </c>
      <c r="F79">
        <f>IF(Table1[[#This Row],[ExitDate]],QUOTIENT(Table1[[#This Row],[ExitDate]]-Table1[[#This Row],[StartDate]],365/12),"")</f>
        <v>24</v>
      </c>
      <c r="G79" t="str">
        <f>IF(Table1[[#This Row],[ExitDate]], "Attrition", "Active")</f>
        <v>Attrition</v>
      </c>
      <c r="H79" t="s">
        <v>58</v>
      </c>
      <c r="I79" t="s">
        <v>452</v>
      </c>
      <c r="J79" t="s">
        <v>453</v>
      </c>
      <c r="K79" t="s">
        <v>61</v>
      </c>
      <c r="L79" t="s">
        <v>197</v>
      </c>
      <c r="M79" t="s">
        <v>51</v>
      </c>
      <c r="N79" t="s">
        <v>50</v>
      </c>
      <c r="O79" t="s">
        <v>51</v>
      </c>
      <c r="P79" t="s">
        <v>139</v>
      </c>
      <c r="Q79" t="s">
        <v>454</v>
      </c>
      <c r="R79" t="s">
        <v>64</v>
      </c>
      <c r="S79" t="s">
        <v>80</v>
      </c>
      <c r="T79" s="2">
        <v>21659</v>
      </c>
      <c r="U79" s="3">
        <f ca="1">YEARFRAC(Table1[[#This Row],[DOB]],TODAY())</f>
        <v>66.677777777777777</v>
      </c>
      <c r="V79" s="3" t="str" cm="1">
        <f t="array" aca="1" ref="V79" ca="1">_xlfn.IFS(Table1[[#This Row],[Age]] &lt; 30, "20-29", Table1[[#This Row],[Age]]&lt;40,"30-39",Table1[[#This Row],[Age]]&lt;50,"40-49",Table1[[#This Row],[Age]]&lt;60,"50-59",Table1[[#This Row],[Age]]&lt;70, "60-69",Table1[[#This Row],[Age]]&lt;80, "70-79",Table1[[#This Row],[Age]]&lt;90,"80-89")</f>
        <v>60-69</v>
      </c>
      <c r="W79" t="s">
        <v>119</v>
      </c>
      <c r="X79" t="s">
        <v>102</v>
      </c>
      <c r="Y79" t="s">
        <v>54</v>
      </c>
      <c r="Z79">
        <v>6240</v>
      </c>
      <c r="AA79" t="s">
        <v>73</v>
      </c>
      <c r="AB79" t="s">
        <v>43</v>
      </c>
      <c r="AC79" t="s">
        <v>44</v>
      </c>
      <c r="AD79">
        <v>4</v>
      </c>
    </row>
    <row r="80" spans="1:30" x14ac:dyDescent="0.35">
      <c r="A80">
        <v>3502</v>
      </c>
      <c r="B80" t="s">
        <v>455</v>
      </c>
      <c r="C80" t="s">
        <v>456</v>
      </c>
      <c r="D80" s="1">
        <v>43739</v>
      </c>
      <c r="F80" t="str">
        <f>IF(Table1[[#This Row],[ExitDate]],QUOTIENT(Table1[[#This Row],[ExitDate]]-Table1[[#This Row],[StartDate]],365/12),"")</f>
        <v/>
      </c>
      <c r="G80" t="str">
        <f>IF(Table1[[#This Row],[ExitDate]], "Attrition", "Active")</f>
        <v>Active</v>
      </c>
      <c r="H80" t="s">
        <v>58</v>
      </c>
      <c r="I80" t="s">
        <v>457</v>
      </c>
      <c r="J80" t="s">
        <v>458</v>
      </c>
      <c r="K80" t="s">
        <v>88</v>
      </c>
      <c r="L80" t="s">
        <v>32</v>
      </c>
      <c r="M80" t="s">
        <v>62</v>
      </c>
      <c r="N80" t="s">
        <v>34</v>
      </c>
      <c r="O80" t="s">
        <v>35</v>
      </c>
      <c r="P80" t="s">
        <v>36</v>
      </c>
      <c r="R80" t="s">
        <v>64</v>
      </c>
      <c r="S80" t="s">
        <v>147</v>
      </c>
      <c r="T80" s="2">
        <v>27940</v>
      </c>
      <c r="U80" s="3">
        <f ca="1">YEARFRAC(Table1[[#This Row],[DOB]],TODAY())</f>
        <v>49.483333333333334</v>
      </c>
      <c r="V80" s="3" t="str" cm="1">
        <f t="array" aca="1" ref="V80" ca="1">_xlfn.IFS(Table1[[#This Row],[Age]] &lt; 30, "20-29", Table1[[#This Row],[Age]]&lt;40,"30-39",Table1[[#This Row],[Age]]&lt;50,"40-49",Table1[[#This Row],[Age]]&lt;60,"50-59",Table1[[#This Row],[Age]]&lt;70, "60-69",Table1[[#This Row],[Age]]&lt;80, "70-79",Table1[[#This Row],[Age]]&lt;90,"80-89")</f>
        <v>40-49</v>
      </c>
      <c r="W80" t="s">
        <v>119</v>
      </c>
      <c r="X80" t="s">
        <v>459</v>
      </c>
      <c r="Y80" t="s">
        <v>54</v>
      </c>
      <c r="Z80">
        <v>49914</v>
      </c>
      <c r="AA80" t="s">
        <v>42</v>
      </c>
      <c r="AB80" t="s">
        <v>83</v>
      </c>
      <c r="AC80" t="s">
        <v>44</v>
      </c>
      <c r="AD80">
        <v>1</v>
      </c>
    </row>
    <row r="81" spans="1:30" x14ac:dyDescent="0.35">
      <c r="A81">
        <v>3503</v>
      </c>
      <c r="B81" t="s">
        <v>460</v>
      </c>
      <c r="C81" t="s">
        <v>461</v>
      </c>
      <c r="D81" s="1">
        <v>44581</v>
      </c>
      <c r="F81" t="str">
        <f>IF(Table1[[#This Row],[ExitDate]],QUOTIENT(Table1[[#This Row],[ExitDate]]-Table1[[#This Row],[StartDate]],365/12),"")</f>
        <v/>
      </c>
      <c r="G81" t="str">
        <f>IF(Table1[[#This Row],[ExitDate]], "Attrition", "Active")</f>
        <v>Active</v>
      </c>
      <c r="H81" t="s">
        <v>58</v>
      </c>
      <c r="I81" t="s">
        <v>462</v>
      </c>
      <c r="J81" t="s">
        <v>463</v>
      </c>
      <c r="K81" t="s">
        <v>31</v>
      </c>
      <c r="L81" t="s">
        <v>32</v>
      </c>
      <c r="M81" t="s">
        <v>51</v>
      </c>
      <c r="N81" t="s">
        <v>50</v>
      </c>
      <c r="O81" t="s">
        <v>35</v>
      </c>
      <c r="P81" t="s">
        <v>36</v>
      </c>
      <c r="R81" t="s">
        <v>64</v>
      </c>
      <c r="S81" t="s">
        <v>176</v>
      </c>
      <c r="T81" s="2">
        <v>18836</v>
      </c>
      <c r="U81" s="3">
        <f ca="1">YEARFRAC(Table1[[#This Row],[DOB]],TODAY())</f>
        <v>74.405555555555551</v>
      </c>
      <c r="V81" s="3" t="str" cm="1">
        <f t="array" aca="1" ref="V81" ca="1">_xlfn.IFS(Table1[[#This Row],[Age]] &lt; 30, "20-29", Table1[[#This Row],[Age]]&lt;40,"30-39",Table1[[#This Row],[Age]]&lt;50,"40-49",Table1[[#This Row],[Age]]&lt;60,"50-59",Table1[[#This Row],[Age]]&lt;70, "60-69",Table1[[#This Row],[Age]]&lt;80, "70-79",Table1[[#This Row],[Age]]&lt;90,"80-89")</f>
        <v>70-79</v>
      </c>
      <c r="W81" t="s">
        <v>148</v>
      </c>
      <c r="X81" t="s">
        <v>242</v>
      </c>
      <c r="Y81" t="s">
        <v>54</v>
      </c>
      <c r="Z81">
        <v>71319</v>
      </c>
      <c r="AA81" t="s">
        <v>73</v>
      </c>
      <c r="AB81" t="s">
        <v>74</v>
      </c>
      <c r="AC81" t="s">
        <v>44</v>
      </c>
      <c r="AD81">
        <v>4</v>
      </c>
    </row>
    <row r="82" spans="1:30" x14ac:dyDescent="0.35">
      <c r="A82">
        <v>3504</v>
      </c>
      <c r="B82" t="s">
        <v>464</v>
      </c>
      <c r="C82" t="s">
        <v>465</v>
      </c>
      <c r="D82" s="1">
        <v>44479</v>
      </c>
      <c r="F82" t="str">
        <f>IF(Table1[[#This Row],[ExitDate]],QUOTIENT(Table1[[#This Row],[ExitDate]]-Table1[[#This Row],[StartDate]],365/12),"")</f>
        <v/>
      </c>
      <c r="G82" t="str">
        <f>IF(Table1[[#This Row],[ExitDate]], "Attrition", "Active")</f>
        <v>Active</v>
      </c>
      <c r="H82" t="s">
        <v>58</v>
      </c>
      <c r="I82" t="s">
        <v>466</v>
      </c>
      <c r="J82" t="s">
        <v>467</v>
      </c>
      <c r="K82" t="s">
        <v>132</v>
      </c>
      <c r="L82" t="s">
        <v>32</v>
      </c>
      <c r="M82" t="s">
        <v>62</v>
      </c>
      <c r="N82" t="s">
        <v>63</v>
      </c>
      <c r="O82" t="s">
        <v>51</v>
      </c>
      <c r="P82" t="s">
        <v>36</v>
      </c>
      <c r="R82" t="s">
        <v>64</v>
      </c>
      <c r="S82" t="s">
        <v>80</v>
      </c>
      <c r="T82" s="2">
        <v>29456</v>
      </c>
      <c r="U82" s="3">
        <f ca="1">YEARFRAC(Table1[[#This Row],[DOB]],TODAY())</f>
        <v>45.333333333333336</v>
      </c>
      <c r="V82" s="3" t="str" cm="1">
        <f t="array" aca="1" ref="V82" ca="1">_xlfn.IFS(Table1[[#This Row],[Age]] &lt; 30, "20-29", Table1[[#This Row],[Age]]&lt;40,"30-39",Table1[[#This Row],[Age]]&lt;50,"40-49",Table1[[#This Row],[Age]]&lt;60,"50-59",Table1[[#This Row],[Age]]&lt;70, "60-69",Table1[[#This Row],[Age]]&lt;80, "70-79",Table1[[#This Row],[Age]]&lt;90,"80-89")</f>
        <v>40-49</v>
      </c>
      <c r="W82" t="s">
        <v>148</v>
      </c>
      <c r="X82" t="s">
        <v>82</v>
      </c>
      <c r="Y82" t="s">
        <v>54</v>
      </c>
      <c r="Z82">
        <v>27992</v>
      </c>
      <c r="AA82" t="s">
        <v>55</v>
      </c>
      <c r="AB82" t="s">
        <v>83</v>
      </c>
      <c r="AC82" t="s">
        <v>44</v>
      </c>
      <c r="AD82">
        <v>2</v>
      </c>
    </row>
    <row r="83" spans="1:30" x14ac:dyDescent="0.35">
      <c r="A83">
        <v>3505</v>
      </c>
      <c r="B83" t="s">
        <v>468</v>
      </c>
      <c r="C83" t="s">
        <v>469</v>
      </c>
      <c r="D83" s="1">
        <v>44072</v>
      </c>
      <c r="F83" t="str">
        <f>IF(Table1[[#This Row],[ExitDate]],QUOTIENT(Table1[[#This Row],[ExitDate]]-Table1[[#This Row],[StartDate]],365/12),"")</f>
        <v/>
      </c>
      <c r="G83" t="str">
        <f>IF(Table1[[#This Row],[ExitDate]], "Attrition", "Active")</f>
        <v>Active</v>
      </c>
      <c r="H83" t="s">
        <v>58</v>
      </c>
      <c r="I83" t="s">
        <v>470</v>
      </c>
      <c r="J83" t="s">
        <v>471</v>
      </c>
      <c r="K83" t="s">
        <v>49</v>
      </c>
      <c r="L83" t="s">
        <v>32</v>
      </c>
      <c r="M83" t="s">
        <v>33</v>
      </c>
      <c r="N83" t="s">
        <v>63</v>
      </c>
      <c r="O83" t="s">
        <v>35</v>
      </c>
      <c r="P83" t="s">
        <v>36</v>
      </c>
      <c r="R83" t="s">
        <v>64</v>
      </c>
      <c r="S83" t="s">
        <v>89</v>
      </c>
      <c r="T83" s="2">
        <v>15911</v>
      </c>
      <c r="U83" s="3">
        <f ca="1">YEARFRAC(Table1[[#This Row],[DOB]],TODAY())</f>
        <v>82.413888888888891</v>
      </c>
      <c r="V83" s="3" t="str" cm="1">
        <f t="array" aca="1" ref="V83" ca="1">_xlfn.IFS(Table1[[#This Row],[Age]] &lt; 30, "20-29", Table1[[#This Row],[Age]]&lt;40,"30-39",Table1[[#This Row],[Age]]&lt;50,"40-49",Table1[[#This Row],[Age]]&lt;60,"50-59",Table1[[#This Row],[Age]]&lt;70, "60-69",Table1[[#This Row],[Age]]&lt;80, "70-79",Table1[[#This Row],[Age]]&lt;90,"80-89")</f>
        <v>80-89</v>
      </c>
      <c r="W83" t="s">
        <v>133</v>
      </c>
      <c r="X83" t="s">
        <v>351</v>
      </c>
      <c r="Y83" t="s">
        <v>54</v>
      </c>
      <c r="Z83">
        <v>72324</v>
      </c>
      <c r="AA83" t="s">
        <v>55</v>
      </c>
      <c r="AB83" t="s">
        <v>43</v>
      </c>
      <c r="AC83" t="s">
        <v>44</v>
      </c>
      <c r="AD83">
        <v>1</v>
      </c>
    </row>
    <row r="84" spans="1:30" x14ac:dyDescent="0.35">
      <c r="A84">
        <v>3506</v>
      </c>
      <c r="B84" t="s">
        <v>472</v>
      </c>
      <c r="C84" t="s">
        <v>473</v>
      </c>
      <c r="D84" s="1">
        <v>43704</v>
      </c>
      <c r="E84" s="1">
        <v>45056</v>
      </c>
      <c r="F84">
        <f>IF(Table1[[#This Row],[ExitDate]],QUOTIENT(Table1[[#This Row],[ExitDate]]-Table1[[#This Row],[StartDate]],365/12),"")</f>
        <v>44</v>
      </c>
      <c r="G84" t="str">
        <f>IF(Table1[[#This Row],[ExitDate]], "Attrition", "Active")</f>
        <v>Attrition</v>
      </c>
      <c r="H84" t="s">
        <v>58</v>
      </c>
      <c r="I84" t="s">
        <v>474</v>
      </c>
      <c r="J84" t="s">
        <v>475</v>
      </c>
      <c r="K84" t="s">
        <v>138</v>
      </c>
      <c r="L84" t="s">
        <v>32</v>
      </c>
      <c r="M84" t="s">
        <v>62</v>
      </c>
      <c r="N84" t="s">
        <v>63</v>
      </c>
      <c r="O84" t="s">
        <v>35</v>
      </c>
      <c r="P84" t="s">
        <v>174</v>
      </c>
      <c r="Q84" t="s">
        <v>476</v>
      </c>
      <c r="R84" t="s">
        <v>64</v>
      </c>
      <c r="S84" t="s">
        <v>89</v>
      </c>
      <c r="T84" s="2">
        <v>32330</v>
      </c>
      <c r="U84" s="3">
        <f ca="1">YEARFRAC(Table1[[#This Row],[DOB]],TODAY())</f>
        <v>37.463888888888889</v>
      </c>
      <c r="V84" s="3" t="str" cm="1">
        <f t="array" aca="1" ref="V84" ca="1">_xlfn.IFS(Table1[[#This Row],[Age]] &lt; 30, "20-29", Table1[[#This Row],[Age]]&lt;40,"30-39",Table1[[#This Row],[Age]]&lt;50,"40-49",Table1[[#This Row],[Age]]&lt;60,"50-59",Table1[[#This Row],[Age]]&lt;70, "60-69",Table1[[#This Row],[Age]]&lt;80, "70-79",Table1[[#This Row],[Age]]&lt;90,"80-89")</f>
        <v>30-39</v>
      </c>
      <c r="W84" t="s">
        <v>133</v>
      </c>
      <c r="X84" t="s">
        <v>102</v>
      </c>
      <c r="Y84" t="s">
        <v>54</v>
      </c>
      <c r="Z84">
        <v>38740</v>
      </c>
      <c r="AA84" t="s">
        <v>73</v>
      </c>
      <c r="AB84" t="s">
        <v>83</v>
      </c>
      <c r="AC84" t="s">
        <v>44</v>
      </c>
      <c r="AD84">
        <v>2</v>
      </c>
    </row>
    <row r="85" spans="1:30" x14ac:dyDescent="0.35">
      <c r="A85">
        <v>3507</v>
      </c>
      <c r="B85" t="s">
        <v>477</v>
      </c>
      <c r="C85" t="s">
        <v>478</v>
      </c>
      <c r="D85" s="1">
        <v>44252</v>
      </c>
      <c r="E85" s="1">
        <v>45023</v>
      </c>
      <c r="F85">
        <f>IF(Table1[[#This Row],[ExitDate]],QUOTIENT(Table1[[#This Row],[ExitDate]]-Table1[[#This Row],[StartDate]],365/12),"")</f>
        <v>25</v>
      </c>
      <c r="G85" t="str">
        <f>IF(Table1[[#This Row],[ExitDate]], "Attrition", "Active")</f>
        <v>Attrition</v>
      </c>
      <c r="H85" t="s">
        <v>58</v>
      </c>
      <c r="I85" t="s">
        <v>479</v>
      </c>
      <c r="J85" t="s">
        <v>480</v>
      </c>
      <c r="K85" t="s">
        <v>79</v>
      </c>
      <c r="L85" t="s">
        <v>32</v>
      </c>
      <c r="M85" t="s">
        <v>62</v>
      </c>
      <c r="N85" t="s">
        <v>50</v>
      </c>
      <c r="O85" t="s">
        <v>62</v>
      </c>
      <c r="P85" t="s">
        <v>139</v>
      </c>
      <c r="Q85" t="s">
        <v>481</v>
      </c>
      <c r="R85" t="s">
        <v>64</v>
      </c>
      <c r="S85" t="s">
        <v>176</v>
      </c>
      <c r="T85" s="2">
        <v>26747</v>
      </c>
      <c r="U85" s="3">
        <f ca="1">YEARFRAC(Table1[[#This Row],[DOB]],TODAY())</f>
        <v>52.74722222222222</v>
      </c>
      <c r="V85" s="3" t="str" cm="1">
        <f t="array" aca="1" ref="V85" ca="1">_xlfn.IFS(Table1[[#This Row],[Age]] &lt; 30, "20-29", Table1[[#This Row],[Age]]&lt;40,"30-39",Table1[[#This Row],[Age]]&lt;50,"40-49",Table1[[#This Row],[Age]]&lt;60,"50-59",Table1[[#This Row],[Age]]&lt;70, "60-69",Table1[[#This Row],[Age]]&lt;80, "70-79",Table1[[#This Row],[Age]]&lt;90,"80-89")</f>
        <v>50-59</v>
      </c>
      <c r="W85" t="s">
        <v>101</v>
      </c>
      <c r="X85" t="s">
        <v>242</v>
      </c>
      <c r="Y85" t="s">
        <v>54</v>
      </c>
      <c r="Z85">
        <v>9437</v>
      </c>
      <c r="AA85" t="s">
        <v>42</v>
      </c>
      <c r="AB85" t="s">
        <v>74</v>
      </c>
      <c r="AC85" t="s">
        <v>44</v>
      </c>
      <c r="AD85">
        <v>4</v>
      </c>
    </row>
    <row r="86" spans="1:30" x14ac:dyDescent="0.35">
      <c r="A86">
        <v>3508</v>
      </c>
      <c r="B86" t="s">
        <v>482</v>
      </c>
      <c r="C86" t="s">
        <v>373</v>
      </c>
      <c r="D86" s="1">
        <v>44390</v>
      </c>
      <c r="F86" t="str">
        <f>IF(Table1[[#This Row],[ExitDate]],QUOTIENT(Table1[[#This Row],[ExitDate]]-Table1[[#This Row],[StartDate]],365/12),"")</f>
        <v/>
      </c>
      <c r="G86" t="str">
        <f>IF(Table1[[#This Row],[ExitDate]], "Attrition", "Active")</f>
        <v>Active</v>
      </c>
      <c r="H86" t="s">
        <v>58</v>
      </c>
      <c r="I86" t="s">
        <v>483</v>
      </c>
      <c r="J86" t="s">
        <v>484</v>
      </c>
      <c r="K86" t="s">
        <v>31</v>
      </c>
      <c r="L86" t="s">
        <v>32</v>
      </c>
      <c r="M86" t="s">
        <v>62</v>
      </c>
      <c r="N86" t="s">
        <v>63</v>
      </c>
      <c r="O86" t="s">
        <v>51</v>
      </c>
      <c r="P86" t="s">
        <v>36</v>
      </c>
      <c r="R86" t="s">
        <v>64</v>
      </c>
      <c r="S86" t="s">
        <v>52</v>
      </c>
      <c r="T86" s="2">
        <v>15487</v>
      </c>
      <c r="U86" s="3">
        <f ca="1">YEARFRAC(Table1[[#This Row],[DOB]],TODAY())</f>
        <v>83.575000000000003</v>
      </c>
      <c r="V86" s="3" t="str" cm="1">
        <f t="array" aca="1" ref="V86" ca="1">_xlfn.IFS(Table1[[#This Row],[Age]] &lt; 30, "20-29", Table1[[#This Row],[Age]]&lt;40,"30-39",Table1[[#This Row],[Age]]&lt;50,"40-49",Table1[[#This Row],[Age]]&lt;60,"50-59",Table1[[#This Row],[Age]]&lt;70, "60-69",Table1[[#This Row],[Age]]&lt;80, "70-79",Table1[[#This Row],[Age]]&lt;90,"80-89")</f>
        <v>80-89</v>
      </c>
      <c r="W86" t="s">
        <v>111</v>
      </c>
      <c r="X86" t="s">
        <v>82</v>
      </c>
      <c r="Y86" t="s">
        <v>54</v>
      </c>
      <c r="Z86">
        <v>9385</v>
      </c>
      <c r="AA86" t="s">
        <v>127</v>
      </c>
      <c r="AB86" t="s">
        <v>74</v>
      </c>
      <c r="AC86" t="s">
        <v>44</v>
      </c>
      <c r="AD86">
        <v>5</v>
      </c>
    </row>
    <row r="87" spans="1:30" x14ac:dyDescent="0.35">
      <c r="A87">
        <v>3509</v>
      </c>
      <c r="B87" t="s">
        <v>485</v>
      </c>
      <c r="C87" t="s">
        <v>486</v>
      </c>
      <c r="D87" s="1">
        <v>44300</v>
      </c>
      <c r="F87" t="str">
        <f>IF(Table1[[#This Row],[ExitDate]],QUOTIENT(Table1[[#This Row],[ExitDate]]-Table1[[#This Row],[StartDate]],365/12),"")</f>
        <v/>
      </c>
      <c r="G87" t="str">
        <f>IF(Table1[[#This Row],[ExitDate]], "Attrition", "Active")</f>
        <v>Active</v>
      </c>
      <c r="H87" t="s">
        <v>58</v>
      </c>
      <c r="I87" t="s">
        <v>487</v>
      </c>
      <c r="J87" t="s">
        <v>488</v>
      </c>
      <c r="K87" t="s">
        <v>88</v>
      </c>
      <c r="L87" t="s">
        <v>32</v>
      </c>
      <c r="M87" t="s">
        <v>51</v>
      </c>
      <c r="N87" t="s">
        <v>34</v>
      </c>
      <c r="O87" t="s">
        <v>62</v>
      </c>
      <c r="P87" t="s">
        <v>36</v>
      </c>
      <c r="R87" t="s">
        <v>64</v>
      </c>
      <c r="S87" t="s">
        <v>65</v>
      </c>
      <c r="T87" s="2">
        <v>28433</v>
      </c>
      <c r="U87" s="3">
        <f ca="1">YEARFRAC(Table1[[#This Row],[DOB]],TODAY())</f>
        <v>48.136111111111113</v>
      </c>
      <c r="V87" s="3" t="str" cm="1">
        <f t="array" aca="1" ref="V87" ca="1">_xlfn.IFS(Table1[[#This Row],[Age]] &lt; 30, "20-29", Table1[[#This Row],[Age]]&lt;40,"30-39",Table1[[#This Row],[Age]]&lt;50,"40-49",Table1[[#This Row],[Age]]&lt;60,"50-59",Table1[[#This Row],[Age]]&lt;70, "60-69",Table1[[#This Row],[Age]]&lt;80, "70-79",Table1[[#This Row],[Age]]&lt;90,"80-89")</f>
        <v>40-49</v>
      </c>
      <c r="W87" t="s">
        <v>155</v>
      </c>
      <c r="X87" t="s">
        <v>489</v>
      </c>
      <c r="Y87" t="s">
        <v>41</v>
      </c>
      <c r="Z87">
        <v>75993</v>
      </c>
      <c r="AA87" t="s">
        <v>92</v>
      </c>
      <c r="AB87" t="s">
        <v>83</v>
      </c>
      <c r="AC87" t="s">
        <v>44</v>
      </c>
      <c r="AD87">
        <v>2</v>
      </c>
    </row>
    <row r="88" spans="1:30" x14ac:dyDescent="0.35">
      <c r="A88">
        <v>3510</v>
      </c>
      <c r="B88" t="s">
        <v>490</v>
      </c>
      <c r="C88" t="s">
        <v>338</v>
      </c>
      <c r="D88" s="1">
        <v>43871</v>
      </c>
      <c r="F88" t="str">
        <f>IF(Table1[[#This Row],[ExitDate]],QUOTIENT(Table1[[#This Row],[ExitDate]]-Table1[[#This Row],[StartDate]],365/12),"")</f>
        <v/>
      </c>
      <c r="G88" t="str">
        <f>IF(Table1[[#This Row],[ExitDate]], "Attrition", "Active")</f>
        <v>Active</v>
      </c>
      <c r="H88" t="s">
        <v>58</v>
      </c>
      <c r="I88" t="s">
        <v>491</v>
      </c>
      <c r="J88" t="s">
        <v>492</v>
      </c>
      <c r="K88" t="s">
        <v>167</v>
      </c>
      <c r="L88" t="s">
        <v>32</v>
      </c>
      <c r="M88" t="s">
        <v>51</v>
      </c>
      <c r="N88" t="s">
        <v>50</v>
      </c>
      <c r="O88" t="s">
        <v>62</v>
      </c>
      <c r="P88" t="s">
        <v>36</v>
      </c>
      <c r="R88" t="s">
        <v>64</v>
      </c>
      <c r="S88" t="s">
        <v>80</v>
      </c>
      <c r="T88" s="2">
        <v>20745</v>
      </c>
      <c r="U88" s="3">
        <f ca="1">YEARFRAC(Table1[[#This Row],[DOB]],TODAY())</f>
        <v>69.183333333333337</v>
      </c>
      <c r="V88" s="3" t="str" cm="1">
        <f t="array" aca="1" ref="V88" ca="1">_xlfn.IFS(Table1[[#This Row],[Age]] &lt; 30, "20-29", Table1[[#This Row],[Age]]&lt;40,"30-39",Table1[[#This Row],[Age]]&lt;50,"40-49",Table1[[#This Row],[Age]]&lt;60,"50-59",Table1[[#This Row],[Age]]&lt;70, "60-69",Table1[[#This Row],[Age]]&lt;80, "70-79",Table1[[#This Row],[Age]]&lt;90,"80-89")</f>
        <v>60-69</v>
      </c>
      <c r="W88" t="s">
        <v>155</v>
      </c>
      <c r="X88" t="s">
        <v>82</v>
      </c>
      <c r="Y88" t="s">
        <v>41</v>
      </c>
      <c r="Z88">
        <v>65329</v>
      </c>
      <c r="AA88" t="s">
        <v>55</v>
      </c>
      <c r="AB88" t="s">
        <v>83</v>
      </c>
      <c r="AC88" t="s">
        <v>44</v>
      </c>
      <c r="AD88">
        <v>2</v>
      </c>
    </row>
    <row r="89" spans="1:30" x14ac:dyDescent="0.35">
      <c r="A89">
        <v>3511</v>
      </c>
      <c r="B89" t="s">
        <v>493</v>
      </c>
      <c r="C89" t="s">
        <v>494</v>
      </c>
      <c r="D89" s="1">
        <v>44425</v>
      </c>
      <c r="E89" s="1">
        <v>44561</v>
      </c>
      <c r="F89">
        <f>IF(Table1[[#This Row],[ExitDate]],QUOTIENT(Table1[[#This Row],[ExitDate]]-Table1[[#This Row],[StartDate]],365/12),"")</f>
        <v>4</v>
      </c>
      <c r="G89" t="str">
        <f>IF(Table1[[#This Row],[ExitDate]], "Attrition", "Active")</f>
        <v>Attrition</v>
      </c>
      <c r="H89" t="s">
        <v>58</v>
      </c>
      <c r="I89" t="s">
        <v>495</v>
      </c>
      <c r="J89" t="s">
        <v>496</v>
      </c>
      <c r="K89" t="s">
        <v>97</v>
      </c>
      <c r="L89" t="s">
        <v>32</v>
      </c>
      <c r="M89" t="s">
        <v>51</v>
      </c>
      <c r="N89" t="s">
        <v>63</v>
      </c>
      <c r="O89" t="s">
        <v>62</v>
      </c>
      <c r="P89" t="s">
        <v>125</v>
      </c>
      <c r="Q89" t="s">
        <v>497</v>
      </c>
      <c r="R89" t="s">
        <v>64</v>
      </c>
      <c r="S89" t="s">
        <v>38</v>
      </c>
      <c r="T89" s="2">
        <v>35479</v>
      </c>
      <c r="U89" s="3">
        <f ca="1">YEARFRAC(Table1[[#This Row],[DOB]],TODAY())</f>
        <v>28.847222222222221</v>
      </c>
      <c r="V89" s="3" t="str" cm="1">
        <f t="array" aca="1" ref="V89" ca="1">_xlfn.IFS(Table1[[#This Row],[Age]] &lt; 30, "20-29", Table1[[#This Row],[Age]]&lt;40,"30-39",Table1[[#This Row],[Age]]&lt;50,"40-49",Table1[[#This Row],[Age]]&lt;60,"50-59",Table1[[#This Row],[Age]]&lt;70, "60-69",Table1[[#This Row],[Age]]&lt;80, "70-79",Table1[[#This Row],[Age]]&lt;90,"80-89")</f>
        <v>20-29</v>
      </c>
      <c r="W89" t="s">
        <v>155</v>
      </c>
      <c r="X89" t="s">
        <v>183</v>
      </c>
      <c r="Y89" t="s">
        <v>41</v>
      </c>
      <c r="Z89">
        <v>41111</v>
      </c>
      <c r="AA89" t="s">
        <v>127</v>
      </c>
      <c r="AB89" t="s">
        <v>103</v>
      </c>
      <c r="AC89" t="s">
        <v>44</v>
      </c>
      <c r="AD89">
        <v>4</v>
      </c>
    </row>
    <row r="90" spans="1:30" x14ac:dyDescent="0.35">
      <c r="A90">
        <v>3512</v>
      </c>
      <c r="B90" t="s">
        <v>498</v>
      </c>
      <c r="C90" t="s">
        <v>499</v>
      </c>
      <c r="D90" s="1">
        <v>45033</v>
      </c>
      <c r="E90" s="1">
        <v>45099</v>
      </c>
      <c r="F90">
        <f>IF(Table1[[#This Row],[ExitDate]],QUOTIENT(Table1[[#This Row],[ExitDate]]-Table1[[#This Row],[StartDate]],365/12),"")</f>
        <v>2</v>
      </c>
      <c r="G90" t="str">
        <f>IF(Table1[[#This Row],[ExitDate]], "Attrition", "Active")</f>
        <v>Attrition</v>
      </c>
      <c r="H90" t="s">
        <v>58</v>
      </c>
      <c r="I90" t="s">
        <v>500</v>
      </c>
      <c r="J90" t="s">
        <v>501</v>
      </c>
      <c r="K90" t="s">
        <v>117</v>
      </c>
      <c r="L90" t="s">
        <v>197</v>
      </c>
      <c r="M90" t="s">
        <v>33</v>
      </c>
      <c r="N90" t="s">
        <v>34</v>
      </c>
      <c r="O90" t="s">
        <v>35</v>
      </c>
      <c r="P90" t="s">
        <v>174</v>
      </c>
      <c r="Q90" t="s">
        <v>502</v>
      </c>
      <c r="R90" t="s">
        <v>64</v>
      </c>
      <c r="S90" t="s">
        <v>503</v>
      </c>
      <c r="T90" s="2">
        <v>35363</v>
      </c>
      <c r="U90" s="3">
        <f ca="1">YEARFRAC(Table1[[#This Row],[DOB]],TODAY())</f>
        <v>29.161111111111111</v>
      </c>
      <c r="V90" s="3" t="str" cm="1">
        <f t="array" aca="1" ref="V90" ca="1">_xlfn.IFS(Table1[[#This Row],[Age]] &lt; 30, "20-29", Table1[[#This Row],[Age]]&lt;40,"30-39",Table1[[#This Row],[Age]]&lt;50,"40-49",Table1[[#This Row],[Age]]&lt;60,"50-59",Table1[[#This Row],[Age]]&lt;70, "60-69",Table1[[#This Row],[Age]]&lt;80, "70-79",Table1[[#This Row],[Age]]&lt;90,"80-89")</f>
        <v>20-29</v>
      </c>
      <c r="W90" t="s">
        <v>119</v>
      </c>
      <c r="X90" t="s">
        <v>177</v>
      </c>
      <c r="Y90" t="s">
        <v>41</v>
      </c>
      <c r="Z90">
        <v>58860</v>
      </c>
      <c r="AA90" t="s">
        <v>92</v>
      </c>
      <c r="AB90" t="s">
        <v>74</v>
      </c>
      <c r="AC90" t="s">
        <v>44</v>
      </c>
      <c r="AD90">
        <v>2</v>
      </c>
    </row>
    <row r="91" spans="1:30" x14ac:dyDescent="0.35">
      <c r="A91">
        <v>3513</v>
      </c>
      <c r="B91" t="s">
        <v>504</v>
      </c>
      <c r="C91" t="s">
        <v>505</v>
      </c>
      <c r="D91" s="1">
        <v>44806</v>
      </c>
      <c r="E91" s="1">
        <v>45070</v>
      </c>
      <c r="F91">
        <f>IF(Table1[[#This Row],[ExitDate]],QUOTIENT(Table1[[#This Row],[ExitDate]]-Table1[[#This Row],[StartDate]],365/12),"")</f>
        <v>8</v>
      </c>
      <c r="G91" t="str">
        <f>IF(Table1[[#This Row],[ExitDate]], "Attrition", "Active")</f>
        <v>Attrition</v>
      </c>
      <c r="H91" t="s">
        <v>58</v>
      </c>
      <c r="I91" t="s">
        <v>506</v>
      </c>
      <c r="J91" t="s">
        <v>507</v>
      </c>
      <c r="K91" t="s">
        <v>61</v>
      </c>
      <c r="L91" t="s">
        <v>197</v>
      </c>
      <c r="M91" t="s">
        <v>33</v>
      </c>
      <c r="N91" t="s">
        <v>34</v>
      </c>
      <c r="O91" t="s">
        <v>35</v>
      </c>
      <c r="P91" t="s">
        <v>98</v>
      </c>
      <c r="Q91" t="s">
        <v>508</v>
      </c>
      <c r="R91" t="s">
        <v>64</v>
      </c>
      <c r="S91" t="s">
        <v>80</v>
      </c>
      <c r="T91" s="2">
        <v>21867</v>
      </c>
      <c r="U91" s="3">
        <f ca="1">YEARFRAC(Table1[[#This Row],[DOB]],TODAY())</f>
        <v>66.111111111111114</v>
      </c>
      <c r="V91" s="3" t="str" cm="1">
        <f t="array" aca="1" ref="V91" ca="1">_xlfn.IFS(Table1[[#This Row],[Age]] &lt; 30, "20-29", Table1[[#This Row],[Age]]&lt;40,"30-39",Table1[[#This Row],[Age]]&lt;50,"40-49",Table1[[#This Row],[Age]]&lt;60,"50-59",Table1[[#This Row],[Age]]&lt;70, "60-69",Table1[[#This Row],[Age]]&lt;80, "70-79",Table1[[#This Row],[Age]]&lt;90,"80-89")</f>
        <v>60-69</v>
      </c>
      <c r="W91" t="s">
        <v>119</v>
      </c>
      <c r="X91" t="s">
        <v>82</v>
      </c>
      <c r="Y91" t="s">
        <v>54</v>
      </c>
      <c r="Z91">
        <v>93051</v>
      </c>
      <c r="AA91" t="s">
        <v>73</v>
      </c>
      <c r="AB91" t="s">
        <v>83</v>
      </c>
      <c r="AC91" t="s">
        <v>44</v>
      </c>
      <c r="AD91">
        <v>5</v>
      </c>
    </row>
    <row r="92" spans="1:30" x14ac:dyDescent="0.35">
      <c r="A92">
        <v>3514</v>
      </c>
      <c r="B92" t="s">
        <v>509</v>
      </c>
      <c r="C92" t="s">
        <v>510</v>
      </c>
      <c r="D92" s="1">
        <v>43936</v>
      </c>
      <c r="F92" t="str">
        <f>IF(Table1[[#This Row],[ExitDate]],QUOTIENT(Table1[[#This Row],[ExitDate]]-Table1[[#This Row],[StartDate]],365/12),"")</f>
        <v/>
      </c>
      <c r="G92" t="str">
        <f>IF(Table1[[#This Row],[ExitDate]], "Attrition", "Active")</f>
        <v>Active</v>
      </c>
      <c r="H92" t="s">
        <v>58</v>
      </c>
      <c r="I92" t="s">
        <v>511</v>
      </c>
      <c r="J92" t="s">
        <v>512</v>
      </c>
      <c r="K92" t="s">
        <v>88</v>
      </c>
      <c r="L92" t="s">
        <v>32</v>
      </c>
      <c r="M92" t="s">
        <v>62</v>
      </c>
      <c r="N92" t="s">
        <v>63</v>
      </c>
      <c r="O92" t="s">
        <v>51</v>
      </c>
      <c r="P92" t="s">
        <v>36</v>
      </c>
      <c r="R92" t="s">
        <v>64</v>
      </c>
      <c r="S92" t="s">
        <v>304</v>
      </c>
      <c r="T92" s="2">
        <v>21188</v>
      </c>
      <c r="U92" s="3">
        <f ca="1">YEARFRAC(Table1[[#This Row],[DOB]],TODAY())</f>
        <v>67.972222222222229</v>
      </c>
      <c r="V92" s="3" t="str" cm="1">
        <f t="array" aca="1" ref="V92" ca="1">_xlfn.IFS(Table1[[#This Row],[Age]] &lt; 30, "20-29", Table1[[#This Row],[Age]]&lt;40,"30-39",Table1[[#This Row],[Age]]&lt;50,"40-49",Table1[[#This Row],[Age]]&lt;60,"50-59",Table1[[#This Row],[Age]]&lt;70, "60-69",Table1[[#This Row],[Age]]&lt;80, "70-79",Table1[[#This Row],[Age]]&lt;90,"80-89")</f>
        <v>60-69</v>
      </c>
      <c r="W92" t="s">
        <v>119</v>
      </c>
      <c r="X92" t="s">
        <v>242</v>
      </c>
      <c r="Y92" t="s">
        <v>54</v>
      </c>
      <c r="Z92">
        <v>17419</v>
      </c>
      <c r="AA92" t="s">
        <v>127</v>
      </c>
      <c r="AB92" t="s">
        <v>83</v>
      </c>
      <c r="AC92" t="s">
        <v>44</v>
      </c>
      <c r="AD92">
        <v>1</v>
      </c>
    </row>
    <row r="93" spans="1:30" x14ac:dyDescent="0.35">
      <c r="A93">
        <v>3515</v>
      </c>
      <c r="B93" t="s">
        <v>513</v>
      </c>
      <c r="C93" t="s">
        <v>514</v>
      </c>
      <c r="D93" s="1">
        <v>44629</v>
      </c>
      <c r="E93" s="1">
        <v>44905</v>
      </c>
      <c r="F93">
        <f>IF(Table1[[#This Row],[ExitDate]],QUOTIENT(Table1[[#This Row],[ExitDate]]-Table1[[#This Row],[StartDate]],365/12),"")</f>
        <v>9</v>
      </c>
      <c r="G93" t="str">
        <f>IF(Table1[[#This Row],[ExitDate]], "Attrition", "Active")</f>
        <v>Attrition</v>
      </c>
      <c r="H93" t="s">
        <v>58</v>
      </c>
      <c r="I93" t="s">
        <v>515</v>
      </c>
      <c r="J93" t="s">
        <v>516</v>
      </c>
      <c r="K93" t="s">
        <v>31</v>
      </c>
      <c r="L93" t="s">
        <v>197</v>
      </c>
      <c r="M93" t="s">
        <v>51</v>
      </c>
      <c r="N93" t="s">
        <v>50</v>
      </c>
      <c r="O93" t="s">
        <v>51</v>
      </c>
      <c r="P93" t="s">
        <v>139</v>
      </c>
      <c r="Q93" t="s">
        <v>517</v>
      </c>
      <c r="R93" t="s">
        <v>64</v>
      </c>
      <c r="S93" t="s">
        <v>38</v>
      </c>
      <c r="T93" s="2">
        <v>35549</v>
      </c>
      <c r="U93" s="3">
        <f ca="1">YEARFRAC(Table1[[#This Row],[DOB]],TODAY())</f>
        <v>28.65</v>
      </c>
      <c r="V93" s="3" t="str" cm="1">
        <f t="array" aca="1" ref="V93" ca="1">_xlfn.IFS(Table1[[#This Row],[Age]] &lt; 30, "20-29", Table1[[#This Row],[Age]]&lt;40,"30-39",Table1[[#This Row],[Age]]&lt;50,"40-49",Table1[[#This Row],[Age]]&lt;60,"50-59",Table1[[#This Row],[Age]]&lt;70, "60-69",Table1[[#This Row],[Age]]&lt;80, "70-79",Table1[[#This Row],[Age]]&lt;90,"80-89")</f>
        <v>20-29</v>
      </c>
      <c r="W93" t="s">
        <v>148</v>
      </c>
      <c r="X93" t="s">
        <v>156</v>
      </c>
      <c r="Y93" t="s">
        <v>54</v>
      </c>
      <c r="Z93">
        <v>59593</v>
      </c>
      <c r="AA93" t="s">
        <v>42</v>
      </c>
      <c r="AB93" t="s">
        <v>74</v>
      </c>
      <c r="AC93" t="s">
        <v>44</v>
      </c>
      <c r="AD93">
        <v>4</v>
      </c>
    </row>
    <row r="94" spans="1:30" x14ac:dyDescent="0.35">
      <c r="A94">
        <v>3516</v>
      </c>
      <c r="B94" t="s">
        <v>518</v>
      </c>
      <c r="C94" t="s">
        <v>519</v>
      </c>
      <c r="D94" s="1">
        <v>44658</v>
      </c>
      <c r="E94" s="1">
        <v>44948</v>
      </c>
      <c r="F94">
        <f>IF(Table1[[#This Row],[ExitDate]],QUOTIENT(Table1[[#This Row],[ExitDate]]-Table1[[#This Row],[StartDate]],365/12),"")</f>
        <v>9</v>
      </c>
      <c r="G94" t="str">
        <f>IF(Table1[[#This Row],[ExitDate]], "Attrition", "Active")</f>
        <v>Attrition</v>
      </c>
      <c r="H94" t="s">
        <v>58</v>
      </c>
      <c r="I94" t="s">
        <v>520</v>
      </c>
      <c r="J94" t="s">
        <v>521</v>
      </c>
      <c r="K94" t="s">
        <v>132</v>
      </c>
      <c r="L94" t="s">
        <v>32</v>
      </c>
      <c r="M94" t="s">
        <v>33</v>
      </c>
      <c r="N94" t="s">
        <v>63</v>
      </c>
      <c r="O94" t="s">
        <v>51</v>
      </c>
      <c r="P94" t="s">
        <v>139</v>
      </c>
      <c r="Q94" t="s">
        <v>522</v>
      </c>
      <c r="R94" t="s">
        <v>64</v>
      </c>
      <c r="S94" t="s">
        <v>176</v>
      </c>
      <c r="T94" s="2">
        <v>32319</v>
      </c>
      <c r="U94" s="3">
        <f ca="1">YEARFRAC(Table1[[#This Row],[DOB]],TODAY())</f>
        <v>37.494444444444447</v>
      </c>
      <c r="V94" s="3" t="str" cm="1">
        <f t="array" aca="1" ref="V94" ca="1">_xlfn.IFS(Table1[[#This Row],[Age]] &lt; 30, "20-29", Table1[[#This Row],[Age]]&lt;40,"30-39",Table1[[#This Row],[Age]]&lt;50,"40-49",Table1[[#This Row],[Age]]&lt;60,"50-59",Table1[[#This Row],[Age]]&lt;70, "60-69",Table1[[#This Row],[Age]]&lt;80, "70-79",Table1[[#This Row],[Age]]&lt;90,"80-89")</f>
        <v>30-39</v>
      </c>
      <c r="W94" t="s">
        <v>148</v>
      </c>
      <c r="X94" t="s">
        <v>177</v>
      </c>
      <c r="Y94" t="s">
        <v>54</v>
      </c>
      <c r="Z94">
        <v>96350</v>
      </c>
      <c r="AA94" t="s">
        <v>127</v>
      </c>
      <c r="AB94" t="s">
        <v>103</v>
      </c>
      <c r="AC94" t="s">
        <v>44</v>
      </c>
      <c r="AD94">
        <v>5</v>
      </c>
    </row>
    <row r="95" spans="1:30" x14ac:dyDescent="0.35">
      <c r="A95">
        <v>3517</v>
      </c>
      <c r="B95" t="s">
        <v>523</v>
      </c>
      <c r="C95" t="s">
        <v>524</v>
      </c>
      <c r="D95" s="1">
        <v>43880</v>
      </c>
      <c r="F95" t="str">
        <f>IF(Table1[[#This Row],[ExitDate]],QUOTIENT(Table1[[#This Row],[ExitDate]]-Table1[[#This Row],[StartDate]],365/12),"")</f>
        <v/>
      </c>
      <c r="G95" t="str">
        <f>IF(Table1[[#This Row],[ExitDate]], "Attrition", "Active")</f>
        <v>Active</v>
      </c>
      <c r="H95" t="s">
        <v>58</v>
      </c>
      <c r="I95" t="s">
        <v>525</v>
      </c>
      <c r="J95" t="s">
        <v>526</v>
      </c>
      <c r="K95" t="s">
        <v>49</v>
      </c>
      <c r="L95" t="s">
        <v>32</v>
      </c>
      <c r="M95" t="s">
        <v>51</v>
      </c>
      <c r="N95" t="s">
        <v>50</v>
      </c>
      <c r="O95" t="s">
        <v>51</v>
      </c>
      <c r="P95" t="s">
        <v>36</v>
      </c>
      <c r="R95" t="s">
        <v>64</v>
      </c>
      <c r="S95" t="s">
        <v>147</v>
      </c>
      <c r="T95" s="2">
        <v>15345</v>
      </c>
      <c r="U95" s="3">
        <f ca="1">YEARFRAC(Table1[[#This Row],[DOB]],TODAY())</f>
        <v>83.969444444444449</v>
      </c>
      <c r="V95" s="3" t="str" cm="1">
        <f t="array" aca="1" ref="V95" ca="1">_xlfn.IFS(Table1[[#This Row],[Age]] &lt; 30, "20-29", Table1[[#This Row],[Age]]&lt;40,"30-39",Table1[[#This Row],[Age]]&lt;50,"40-49",Table1[[#This Row],[Age]]&lt;60,"50-59",Table1[[#This Row],[Age]]&lt;70, "60-69",Table1[[#This Row],[Age]]&lt;80, "70-79",Table1[[#This Row],[Age]]&lt;90,"80-89")</f>
        <v>80-89</v>
      </c>
      <c r="W95" t="s">
        <v>133</v>
      </c>
      <c r="X95" t="s">
        <v>149</v>
      </c>
      <c r="Y95" t="s">
        <v>54</v>
      </c>
      <c r="Z95">
        <v>44469</v>
      </c>
      <c r="AA95" t="s">
        <v>55</v>
      </c>
      <c r="AB95" t="s">
        <v>43</v>
      </c>
      <c r="AC95" t="s">
        <v>44</v>
      </c>
      <c r="AD95">
        <v>4</v>
      </c>
    </row>
    <row r="96" spans="1:30" x14ac:dyDescent="0.35">
      <c r="A96">
        <v>3518</v>
      </c>
      <c r="B96" t="s">
        <v>527</v>
      </c>
      <c r="C96" t="s">
        <v>67</v>
      </c>
      <c r="D96" s="1">
        <v>44296</v>
      </c>
      <c r="E96" s="1">
        <v>44746</v>
      </c>
      <c r="F96">
        <f>IF(Table1[[#This Row],[ExitDate]],QUOTIENT(Table1[[#This Row],[ExitDate]]-Table1[[#This Row],[StartDate]],365/12),"")</f>
        <v>14</v>
      </c>
      <c r="G96" t="str">
        <f>IF(Table1[[#This Row],[ExitDate]], "Attrition", "Active")</f>
        <v>Attrition</v>
      </c>
      <c r="H96" t="s">
        <v>58</v>
      </c>
      <c r="I96" t="s">
        <v>528</v>
      </c>
      <c r="J96" t="s">
        <v>529</v>
      </c>
      <c r="K96" t="s">
        <v>138</v>
      </c>
      <c r="L96" t="s">
        <v>32</v>
      </c>
      <c r="M96" t="s">
        <v>33</v>
      </c>
      <c r="N96" t="s">
        <v>63</v>
      </c>
      <c r="O96" t="s">
        <v>51</v>
      </c>
      <c r="P96" t="s">
        <v>98</v>
      </c>
      <c r="Q96" t="s">
        <v>530</v>
      </c>
      <c r="R96" t="s">
        <v>64</v>
      </c>
      <c r="S96" t="s">
        <v>100</v>
      </c>
      <c r="T96" s="2">
        <v>25347</v>
      </c>
      <c r="U96" s="3">
        <f ca="1">YEARFRAC(Table1[[#This Row],[DOB]],TODAY())</f>
        <v>56.580555555555556</v>
      </c>
      <c r="V96" s="3" t="str" cm="1">
        <f t="array" aca="1" ref="V96" ca="1">_xlfn.IFS(Table1[[#This Row],[Age]] &lt; 30, "20-29", Table1[[#This Row],[Age]]&lt;40,"30-39",Table1[[#This Row],[Age]]&lt;50,"40-49",Table1[[#This Row],[Age]]&lt;60,"50-59",Table1[[#This Row],[Age]]&lt;70, "60-69",Table1[[#This Row],[Age]]&lt;80, "70-79",Table1[[#This Row],[Age]]&lt;90,"80-89")</f>
        <v>50-59</v>
      </c>
      <c r="W96" t="s">
        <v>101</v>
      </c>
      <c r="X96" t="s">
        <v>177</v>
      </c>
      <c r="Y96" t="s">
        <v>41</v>
      </c>
      <c r="Z96">
        <v>13249</v>
      </c>
      <c r="AA96" t="s">
        <v>55</v>
      </c>
      <c r="AB96" t="s">
        <v>83</v>
      </c>
      <c r="AC96" t="s">
        <v>44</v>
      </c>
      <c r="AD96">
        <v>2</v>
      </c>
    </row>
    <row r="97" spans="1:30" x14ac:dyDescent="0.35">
      <c r="A97">
        <v>3519</v>
      </c>
      <c r="B97" t="s">
        <v>531</v>
      </c>
      <c r="C97" t="s">
        <v>532</v>
      </c>
      <c r="D97" s="1">
        <v>44549</v>
      </c>
      <c r="E97" s="1">
        <v>44622</v>
      </c>
      <c r="F97">
        <f>IF(Table1[[#This Row],[ExitDate]],QUOTIENT(Table1[[#This Row],[ExitDate]]-Table1[[#This Row],[StartDate]],365/12),"")</f>
        <v>2</v>
      </c>
      <c r="G97" t="str">
        <f>IF(Table1[[#This Row],[ExitDate]], "Attrition", "Active")</f>
        <v>Attrition</v>
      </c>
      <c r="H97" t="s">
        <v>58</v>
      </c>
      <c r="I97" t="s">
        <v>533</v>
      </c>
      <c r="J97" t="s">
        <v>534</v>
      </c>
      <c r="K97" t="s">
        <v>79</v>
      </c>
      <c r="L97" t="s">
        <v>32</v>
      </c>
      <c r="M97" t="s">
        <v>51</v>
      </c>
      <c r="N97" t="s">
        <v>34</v>
      </c>
      <c r="O97" t="s">
        <v>35</v>
      </c>
      <c r="P97" t="s">
        <v>125</v>
      </c>
      <c r="Q97" t="s">
        <v>535</v>
      </c>
      <c r="R97" t="s">
        <v>64</v>
      </c>
      <c r="S97" t="s">
        <v>52</v>
      </c>
      <c r="T97" s="2">
        <v>18715</v>
      </c>
      <c r="U97" s="3">
        <f ca="1">YEARFRAC(Table1[[#This Row],[DOB]],TODAY())</f>
        <v>74.736111111111114</v>
      </c>
      <c r="V97" s="3" t="str" cm="1">
        <f t="array" aca="1" ref="V97" ca="1">_xlfn.IFS(Table1[[#This Row],[Age]] &lt; 30, "20-29", Table1[[#This Row],[Age]]&lt;40,"30-39",Table1[[#This Row],[Age]]&lt;50,"40-49",Table1[[#This Row],[Age]]&lt;60,"50-59",Table1[[#This Row],[Age]]&lt;70, "60-69",Table1[[#This Row],[Age]]&lt;80, "70-79",Table1[[#This Row],[Age]]&lt;90,"80-89")</f>
        <v>70-79</v>
      </c>
      <c r="W97" t="s">
        <v>101</v>
      </c>
      <c r="X97" t="s">
        <v>351</v>
      </c>
      <c r="Y97" t="s">
        <v>54</v>
      </c>
      <c r="Z97">
        <v>17123</v>
      </c>
      <c r="AA97" t="s">
        <v>55</v>
      </c>
      <c r="AB97" t="s">
        <v>43</v>
      </c>
      <c r="AC97" t="s">
        <v>44</v>
      </c>
      <c r="AD97">
        <v>2</v>
      </c>
    </row>
    <row r="98" spans="1:30" x14ac:dyDescent="0.35">
      <c r="A98">
        <v>3520</v>
      </c>
      <c r="B98" t="s">
        <v>536</v>
      </c>
      <c r="C98" t="s">
        <v>537</v>
      </c>
      <c r="D98" s="1">
        <v>44178</v>
      </c>
      <c r="E98" s="1">
        <v>44939</v>
      </c>
      <c r="F98">
        <f>IF(Table1[[#This Row],[ExitDate]],QUOTIENT(Table1[[#This Row],[ExitDate]]-Table1[[#This Row],[StartDate]],365/12),"")</f>
        <v>25</v>
      </c>
      <c r="G98" t="str">
        <f>IF(Table1[[#This Row],[ExitDate]], "Attrition", "Active")</f>
        <v>Attrition</v>
      </c>
      <c r="H98" t="s">
        <v>58</v>
      </c>
      <c r="I98" t="s">
        <v>538</v>
      </c>
      <c r="J98" t="s">
        <v>539</v>
      </c>
      <c r="K98" t="s">
        <v>79</v>
      </c>
      <c r="L98" t="s">
        <v>32</v>
      </c>
      <c r="M98" t="s">
        <v>62</v>
      </c>
      <c r="N98" t="s">
        <v>34</v>
      </c>
      <c r="O98" t="s">
        <v>35</v>
      </c>
      <c r="P98" t="s">
        <v>98</v>
      </c>
      <c r="Q98" t="s">
        <v>540</v>
      </c>
      <c r="R98" t="s">
        <v>64</v>
      </c>
      <c r="S98" t="s">
        <v>176</v>
      </c>
      <c r="T98" s="2">
        <v>23071</v>
      </c>
      <c r="U98" s="3">
        <f ca="1">YEARFRAC(Table1[[#This Row],[DOB]],TODAY())</f>
        <v>62.81111111111111</v>
      </c>
      <c r="V98" s="3" t="str" cm="1">
        <f t="array" aca="1" ref="V98" ca="1">_xlfn.IFS(Table1[[#This Row],[Age]] &lt; 30, "20-29", Table1[[#This Row],[Age]]&lt;40,"30-39",Table1[[#This Row],[Age]]&lt;50,"40-49",Table1[[#This Row],[Age]]&lt;60,"50-59",Table1[[#This Row],[Age]]&lt;70, "60-69",Table1[[#This Row],[Age]]&lt;80, "70-79",Table1[[#This Row],[Age]]&lt;90,"80-89")</f>
        <v>60-69</v>
      </c>
      <c r="W98" t="s">
        <v>71</v>
      </c>
      <c r="X98" t="s">
        <v>242</v>
      </c>
      <c r="Y98" t="s">
        <v>41</v>
      </c>
      <c r="Z98">
        <v>18983</v>
      </c>
      <c r="AA98" t="s">
        <v>92</v>
      </c>
      <c r="AB98" t="s">
        <v>103</v>
      </c>
      <c r="AC98" t="s">
        <v>44</v>
      </c>
      <c r="AD98">
        <v>1</v>
      </c>
    </row>
    <row r="99" spans="1:30" x14ac:dyDescent="0.35">
      <c r="A99">
        <v>3521</v>
      </c>
      <c r="B99" t="s">
        <v>541</v>
      </c>
      <c r="C99" t="s">
        <v>542</v>
      </c>
      <c r="D99" s="1">
        <v>43522</v>
      </c>
      <c r="F99" t="str">
        <f>IF(Table1[[#This Row],[ExitDate]],QUOTIENT(Table1[[#This Row],[ExitDate]]-Table1[[#This Row],[StartDate]],365/12),"")</f>
        <v/>
      </c>
      <c r="G99" t="str">
        <f>IF(Table1[[#This Row],[ExitDate]], "Attrition", "Active")</f>
        <v>Active</v>
      </c>
      <c r="H99" t="s">
        <v>58</v>
      </c>
      <c r="I99" t="s">
        <v>543</v>
      </c>
      <c r="J99" t="s">
        <v>544</v>
      </c>
      <c r="K99" t="s">
        <v>97</v>
      </c>
      <c r="L99" t="s">
        <v>32</v>
      </c>
      <c r="M99" t="s">
        <v>33</v>
      </c>
      <c r="N99" t="s">
        <v>34</v>
      </c>
      <c r="O99" t="s">
        <v>51</v>
      </c>
      <c r="P99" t="s">
        <v>36</v>
      </c>
      <c r="R99" t="s">
        <v>64</v>
      </c>
      <c r="S99" t="s">
        <v>80</v>
      </c>
      <c r="T99" s="2">
        <v>18004</v>
      </c>
      <c r="U99" s="3">
        <f ca="1">YEARFRAC(Table1[[#This Row],[DOB]],TODAY())</f>
        <v>76.686111111111117</v>
      </c>
      <c r="V99" s="3" t="str" cm="1">
        <f t="array" aca="1" ref="V99" ca="1">_xlfn.IFS(Table1[[#This Row],[Age]] &lt; 30, "20-29", Table1[[#This Row],[Age]]&lt;40,"30-39",Table1[[#This Row],[Age]]&lt;50,"40-49",Table1[[#This Row],[Age]]&lt;60,"50-59",Table1[[#This Row],[Age]]&lt;70, "60-69",Table1[[#This Row],[Age]]&lt;80, "70-79",Table1[[#This Row],[Age]]&lt;90,"80-89")</f>
        <v>70-79</v>
      </c>
      <c r="W99" t="s">
        <v>155</v>
      </c>
      <c r="X99" t="s">
        <v>459</v>
      </c>
      <c r="Y99" t="s">
        <v>41</v>
      </c>
      <c r="Z99">
        <v>51795</v>
      </c>
      <c r="AA99" t="s">
        <v>127</v>
      </c>
      <c r="AB99" t="s">
        <v>103</v>
      </c>
      <c r="AC99" t="s">
        <v>44</v>
      </c>
      <c r="AD99">
        <v>4</v>
      </c>
    </row>
    <row r="100" spans="1:30" x14ac:dyDescent="0.35">
      <c r="A100">
        <v>3522</v>
      </c>
      <c r="B100" t="s">
        <v>545</v>
      </c>
      <c r="C100" t="s">
        <v>546</v>
      </c>
      <c r="D100" s="1">
        <v>43892</v>
      </c>
      <c r="F100" t="str">
        <f>IF(Table1[[#This Row],[ExitDate]],QUOTIENT(Table1[[#This Row],[ExitDate]]-Table1[[#This Row],[StartDate]],365/12),"")</f>
        <v/>
      </c>
      <c r="G100" t="str">
        <f>IF(Table1[[#This Row],[ExitDate]], "Attrition", "Active")</f>
        <v>Active</v>
      </c>
      <c r="H100" t="s">
        <v>58</v>
      </c>
      <c r="I100" t="s">
        <v>547</v>
      </c>
      <c r="J100" t="s">
        <v>548</v>
      </c>
      <c r="K100" t="s">
        <v>88</v>
      </c>
      <c r="L100" t="s">
        <v>32</v>
      </c>
      <c r="M100" t="s">
        <v>62</v>
      </c>
      <c r="N100" t="s">
        <v>34</v>
      </c>
      <c r="O100" t="s">
        <v>51</v>
      </c>
      <c r="P100" t="s">
        <v>36</v>
      </c>
      <c r="R100" t="s">
        <v>64</v>
      </c>
      <c r="S100" t="s">
        <v>147</v>
      </c>
      <c r="T100" s="2">
        <v>30601</v>
      </c>
      <c r="U100" s="3">
        <f ca="1">YEARFRAC(Table1[[#This Row],[DOB]],TODAY())</f>
        <v>42.197222222222223</v>
      </c>
      <c r="V100" s="3" t="str" cm="1">
        <f t="array" aca="1" ref="V100" ca="1">_xlfn.IFS(Table1[[#This Row],[Age]] &lt; 30, "20-29", Table1[[#This Row],[Age]]&lt;40,"30-39",Table1[[#This Row],[Age]]&lt;50,"40-49",Table1[[#This Row],[Age]]&lt;60,"50-59",Table1[[#This Row],[Age]]&lt;70, "60-69",Table1[[#This Row],[Age]]&lt;80, "70-79",Table1[[#This Row],[Age]]&lt;90,"80-89")</f>
        <v>40-49</v>
      </c>
      <c r="W100" t="s">
        <v>155</v>
      </c>
      <c r="X100" t="s">
        <v>149</v>
      </c>
      <c r="Y100" t="s">
        <v>41</v>
      </c>
      <c r="Z100">
        <v>34369</v>
      </c>
      <c r="AA100" t="s">
        <v>73</v>
      </c>
      <c r="AB100" t="s">
        <v>74</v>
      </c>
      <c r="AC100" t="s">
        <v>44</v>
      </c>
      <c r="AD100">
        <v>1</v>
      </c>
    </row>
    <row r="101" spans="1:30" x14ac:dyDescent="0.35">
      <c r="A101">
        <v>3523</v>
      </c>
      <c r="B101" t="s">
        <v>549</v>
      </c>
      <c r="C101" t="s">
        <v>550</v>
      </c>
      <c r="D101" s="1">
        <v>44372</v>
      </c>
      <c r="E101" s="1">
        <v>44798</v>
      </c>
      <c r="F101">
        <f>IF(Table1[[#This Row],[ExitDate]],QUOTIENT(Table1[[#This Row],[ExitDate]]-Table1[[#This Row],[StartDate]],365/12),"")</f>
        <v>14</v>
      </c>
      <c r="G101" t="str">
        <f>IF(Table1[[#This Row],[ExitDate]], "Attrition", "Active")</f>
        <v>Attrition</v>
      </c>
      <c r="H101" t="s">
        <v>58</v>
      </c>
      <c r="I101" t="s">
        <v>551</v>
      </c>
      <c r="J101" t="s">
        <v>552</v>
      </c>
      <c r="K101" t="s">
        <v>31</v>
      </c>
      <c r="L101" t="s">
        <v>32</v>
      </c>
      <c r="M101" t="s">
        <v>62</v>
      </c>
      <c r="N101" t="s">
        <v>50</v>
      </c>
      <c r="O101" t="s">
        <v>35</v>
      </c>
      <c r="P101" t="s">
        <v>125</v>
      </c>
      <c r="Q101" t="s">
        <v>553</v>
      </c>
      <c r="R101" t="s">
        <v>64</v>
      </c>
      <c r="S101" t="s">
        <v>80</v>
      </c>
      <c r="T101" s="2">
        <v>28843</v>
      </c>
      <c r="U101" s="3">
        <f ca="1">YEARFRAC(Table1[[#This Row],[DOB]],TODAY())</f>
        <v>47.011111111111113</v>
      </c>
      <c r="V101" s="3" t="str" cm="1">
        <f t="array" aca="1" ref="V101" ca="1">_xlfn.IFS(Table1[[#This Row],[Age]] &lt; 30, "20-29", Table1[[#This Row],[Age]]&lt;40,"30-39",Table1[[#This Row],[Age]]&lt;50,"40-49",Table1[[#This Row],[Age]]&lt;60,"50-59",Table1[[#This Row],[Age]]&lt;70, "60-69",Table1[[#This Row],[Age]]&lt;80, "70-79",Table1[[#This Row],[Age]]&lt;90,"80-89")</f>
        <v>40-49</v>
      </c>
      <c r="W101" t="s">
        <v>155</v>
      </c>
      <c r="X101" t="s">
        <v>82</v>
      </c>
      <c r="Y101" t="s">
        <v>41</v>
      </c>
      <c r="Z101">
        <v>23092</v>
      </c>
      <c r="AA101" t="s">
        <v>73</v>
      </c>
      <c r="AB101" t="s">
        <v>74</v>
      </c>
      <c r="AC101" t="s">
        <v>44</v>
      </c>
      <c r="AD101">
        <v>2</v>
      </c>
    </row>
    <row r="102" spans="1:30" x14ac:dyDescent="0.35">
      <c r="A102">
        <v>3524</v>
      </c>
      <c r="B102" t="s">
        <v>554</v>
      </c>
      <c r="C102" t="s">
        <v>555</v>
      </c>
      <c r="D102" s="1">
        <v>44403</v>
      </c>
      <c r="E102" s="1">
        <v>44685</v>
      </c>
      <c r="F102">
        <f>IF(Table1[[#This Row],[ExitDate]],QUOTIENT(Table1[[#This Row],[ExitDate]]-Table1[[#This Row],[StartDate]],365/12),"")</f>
        <v>9</v>
      </c>
      <c r="G102" t="str">
        <f>IF(Table1[[#This Row],[ExitDate]], "Attrition", "Active")</f>
        <v>Attrition</v>
      </c>
      <c r="H102" t="s">
        <v>58</v>
      </c>
      <c r="I102" t="s">
        <v>556</v>
      </c>
      <c r="J102" t="s">
        <v>557</v>
      </c>
      <c r="K102" t="s">
        <v>49</v>
      </c>
      <c r="L102" t="s">
        <v>197</v>
      </c>
      <c r="M102" t="s">
        <v>33</v>
      </c>
      <c r="N102" t="s">
        <v>63</v>
      </c>
      <c r="O102" t="s">
        <v>62</v>
      </c>
      <c r="P102" t="s">
        <v>125</v>
      </c>
      <c r="Q102" t="s">
        <v>558</v>
      </c>
      <c r="R102" t="s">
        <v>64</v>
      </c>
      <c r="S102" t="s">
        <v>89</v>
      </c>
      <c r="T102" s="2">
        <v>36475</v>
      </c>
      <c r="U102" s="3">
        <f ca="1">YEARFRAC(Table1[[#This Row],[DOB]],TODAY())</f>
        <v>26.116666666666667</v>
      </c>
      <c r="V102" s="3" t="str" cm="1">
        <f t="array" aca="1" ref="V102" ca="1">_xlfn.IFS(Table1[[#This Row],[Age]] &lt; 30, "20-29", Table1[[#This Row],[Age]]&lt;40,"30-39",Table1[[#This Row],[Age]]&lt;50,"40-49",Table1[[#This Row],[Age]]&lt;60,"50-59",Table1[[#This Row],[Age]]&lt;70, "60-69",Table1[[#This Row],[Age]]&lt;80, "70-79",Table1[[#This Row],[Age]]&lt;90,"80-89")</f>
        <v>20-29</v>
      </c>
      <c r="W102" t="s">
        <v>119</v>
      </c>
      <c r="X102" t="s">
        <v>82</v>
      </c>
      <c r="Y102" t="s">
        <v>54</v>
      </c>
      <c r="Z102">
        <v>6074</v>
      </c>
      <c r="AA102" t="s">
        <v>127</v>
      </c>
      <c r="AB102" t="s">
        <v>103</v>
      </c>
      <c r="AC102" t="s">
        <v>44</v>
      </c>
      <c r="AD102">
        <v>2</v>
      </c>
    </row>
    <row r="103" spans="1:30" x14ac:dyDescent="0.35">
      <c r="A103">
        <v>3525</v>
      </c>
      <c r="B103" t="s">
        <v>292</v>
      </c>
      <c r="C103" t="s">
        <v>559</v>
      </c>
      <c r="D103" s="1">
        <v>44745</v>
      </c>
      <c r="E103" s="1">
        <v>44936</v>
      </c>
      <c r="F103">
        <f>IF(Table1[[#This Row],[ExitDate]],QUOTIENT(Table1[[#This Row],[ExitDate]]-Table1[[#This Row],[StartDate]],365/12),"")</f>
        <v>6</v>
      </c>
      <c r="G103" t="str">
        <f>IF(Table1[[#This Row],[ExitDate]], "Attrition", "Active")</f>
        <v>Attrition</v>
      </c>
      <c r="H103" t="s">
        <v>58</v>
      </c>
      <c r="I103" t="s">
        <v>560</v>
      </c>
      <c r="J103" t="s">
        <v>561</v>
      </c>
      <c r="K103" t="s">
        <v>138</v>
      </c>
      <c r="L103" t="s">
        <v>197</v>
      </c>
      <c r="M103" t="s">
        <v>33</v>
      </c>
      <c r="N103" t="s">
        <v>63</v>
      </c>
      <c r="O103" t="s">
        <v>35</v>
      </c>
      <c r="P103" t="s">
        <v>139</v>
      </c>
      <c r="Q103" t="s">
        <v>562</v>
      </c>
      <c r="R103" t="s">
        <v>64</v>
      </c>
      <c r="S103" t="s">
        <v>80</v>
      </c>
      <c r="T103" s="2">
        <v>24501</v>
      </c>
      <c r="U103" s="3">
        <f ca="1">YEARFRAC(Table1[[#This Row],[DOB]],TODAY())</f>
        <v>58.9</v>
      </c>
      <c r="V103" s="3" t="str" cm="1">
        <f t="array" aca="1" ref="V103" ca="1">_xlfn.IFS(Table1[[#This Row],[Age]] &lt; 30, "20-29", Table1[[#This Row],[Age]]&lt;40,"30-39",Table1[[#This Row],[Age]]&lt;50,"40-49",Table1[[#This Row],[Age]]&lt;60,"50-59",Table1[[#This Row],[Age]]&lt;70, "60-69",Table1[[#This Row],[Age]]&lt;80, "70-79",Table1[[#This Row],[Age]]&lt;90,"80-89")</f>
        <v>50-59</v>
      </c>
      <c r="W103" t="s">
        <v>119</v>
      </c>
      <c r="X103" t="s">
        <v>225</v>
      </c>
      <c r="Y103" t="s">
        <v>54</v>
      </c>
      <c r="Z103">
        <v>72264</v>
      </c>
      <c r="AA103" t="s">
        <v>55</v>
      </c>
      <c r="AB103" t="s">
        <v>74</v>
      </c>
      <c r="AC103" t="s">
        <v>44</v>
      </c>
      <c r="AD103">
        <v>2</v>
      </c>
    </row>
    <row r="104" spans="1:30" x14ac:dyDescent="0.35">
      <c r="A104">
        <v>3526</v>
      </c>
      <c r="B104" t="s">
        <v>563</v>
      </c>
      <c r="C104" t="s">
        <v>564</v>
      </c>
      <c r="D104" s="1">
        <v>44819</v>
      </c>
      <c r="F104" t="str">
        <f>IF(Table1[[#This Row],[ExitDate]],QUOTIENT(Table1[[#This Row],[ExitDate]]-Table1[[#This Row],[StartDate]],365/12),"")</f>
        <v/>
      </c>
      <c r="G104" t="str">
        <f>IF(Table1[[#This Row],[ExitDate]], "Attrition", "Active")</f>
        <v>Active</v>
      </c>
      <c r="H104" t="s">
        <v>58</v>
      </c>
      <c r="I104" t="s">
        <v>565</v>
      </c>
      <c r="J104" t="s">
        <v>566</v>
      </c>
      <c r="K104" t="s">
        <v>117</v>
      </c>
      <c r="L104" t="s">
        <v>32</v>
      </c>
      <c r="M104" t="s">
        <v>62</v>
      </c>
      <c r="N104" t="s">
        <v>63</v>
      </c>
      <c r="O104" t="s">
        <v>62</v>
      </c>
      <c r="P104" t="s">
        <v>36</v>
      </c>
      <c r="R104" t="s">
        <v>64</v>
      </c>
      <c r="S104" t="s">
        <v>80</v>
      </c>
      <c r="T104" s="2">
        <v>17683</v>
      </c>
      <c r="U104" s="3">
        <f ca="1">YEARFRAC(Table1[[#This Row],[DOB]],TODAY())</f>
        <v>77.563888888888883</v>
      </c>
      <c r="V104" s="3" t="str" cm="1">
        <f t="array" aca="1" ref="V104" ca="1">_xlfn.IFS(Table1[[#This Row],[Age]] &lt; 30, "20-29", Table1[[#This Row],[Age]]&lt;40,"30-39",Table1[[#This Row],[Age]]&lt;50,"40-49",Table1[[#This Row],[Age]]&lt;60,"50-59",Table1[[#This Row],[Age]]&lt;70, "60-69",Table1[[#This Row],[Age]]&lt;80, "70-79",Table1[[#This Row],[Age]]&lt;90,"80-89")</f>
        <v>70-79</v>
      </c>
      <c r="W104" t="s">
        <v>119</v>
      </c>
      <c r="X104" t="s">
        <v>225</v>
      </c>
      <c r="Y104" t="s">
        <v>54</v>
      </c>
      <c r="Z104">
        <v>28282</v>
      </c>
      <c r="AA104" t="s">
        <v>42</v>
      </c>
      <c r="AB104" t="s">
        <v>43</v>
      </c>
      <c r="AC104" t="s">
        <v>44</v>
      </c>
      <c r="AD104">
        <v>4</v>
      </c>
    </row>
    <row r="105" spans="1:30" x14ac:dyDescent="0.35">
      <c r="A105">
        <v>3527</v>
      </c>
      <c r="B105" t="s">
        <v>567</v>
      </c>
      <c r="C105" t="s">
        <v>568</v>
      </c>
      <c r="D105" s="1">
        <v>43952</v>
      </c>
      <c r="E105" s="1">
        <v>44252</v>
      </c>
      <c r="F105">
        <f>IF(Table1[[#This Row],[ExitDate]],QUOTIENT(Table1[[#This Row],[ExitDate]]-Table1[[#This Row],[StartDate]],365/12),"")</f>
        <v>9</v>
      </c>
      <c r="G105" t="str">
        <f>IF(Table1[[#This Row],[ExitDate]], "Attrition", "Active")</f>
        <v>Attrition</v>
      </c>
      <c r="H105" t="s">
        <v>58</v>
      </c>
      <c r="I105" t="s">
        <v>569</v>
      </c>
      <c r="J105" t="s">
        <v>570</v>
      </c>
      <c r="K105" t="s">
        <v>61</v>
      </c>
      <c r="L105" t="s">
        <v>32</v>
      </c>
      <c r="M105" t="s">
        <v>62</v>
      </c>
      <c r="N105" t="s">
        <v>63</v>
      </c>
      <c r="O105" t="s">
        <v>35</v>
      </c>
      <c r="P105" t="s">
        <v>139</v>
      </c>
      <c r="Q105" t="s">
        <v>571</v>
      </c>
      <c r="R105" t="s">
        <v>64</v>
      </c>
      <c r="S105" t="s">
        <v>52</v>
      </c>
      <c r="T105" s="2">
        <v>27317</v>
      </c>
      <c r="U105" s="3">
        <f ca="1">YEARFRAC(Table1[[#This Row],[DOB]],TODAY())</f>
        <v>51.18888888888889</v>
      </c>
      <c r="V105" s="3" t="str" cm="1">
        <f t="array" aca="1" ref="V105" ca="1">_xlfn.IFS(Table1[[#This Row],[Age]] &lt; 30, "20-29", Table1[[#This Row],[Age]]&lt;40,"30-39",Table1[[#This Row],[Age]]&lt;50,"40-49",Table1[[#This Row],[Age]]&lt;60,"50-59",Table1[[#This Row],[Age]]&lt;70, "60-69",Table1[[#This Row],[Age]]&lt;80, "70-79",Table1[[#This Row],[Age]]&lt;90,"80-89")</f>
        <v>50-59</v>
      </c>
      <c r="W105" t="s">
        <v>148</v>
      </c>
      <c r="X105" t="s">
        <v>162</v>
      </c>
      <c r="Y105" t="s">
        <v>54</v>
      </c>
      <c r="Z105">
        <v>46645</v>
      </c>
      <c r="AA105" t="s">
        <v>92</v>
      </c>
      <c r="AB105" t="s">
        <v>83</v>
      </c>
      <c r="AC105" t="s">
        <v>44</v>
      </c>
      <c r="AD105">
        <v>1</v>
      </c>
    </row>
    <row r="106" spans="1:30" x14ac:dyDescent="0.35">
      <c r="A106">
        <v>3528</v>
      </c>
      <c r="B106" t="s">
        <v>572</v>
      </c>
      <c r="C106" t="s">
        <v>573</v>
      </c>
      <c r="D106" s="1">
        <v>44847</v>
      </c>
      <c r="F106" t="str">
        <f>IF(Table1[[#This Row],[ExitDate]],QUOTIENT(Table1[[#This Row],[ExitDate]]-Table1[[#This Row],[StartDate]],365/12),"")</f>
        <v/>
      </c>
      <c r="G106" t="str">
        <f>IF(Table1[[#This Row],[ExitDate]], "Attrition", "Active")</f>
        <v>Active</v>
      </c>
      <c r="H106" t="s">
        <v>58</v>
      </c>
      <c r="I106" t="s">
        <v>574</v>
      </c>
      <c r="J106" t="s">
        <v>575</v>
      </c>
      <c r="K106" t="s">
        <v>167</v>
      </c>
      <c r="L106" t="s">
        <v>32</v>
      </c>
      <c r="M106" t="s">
        <v>62</v>
      </c>
      <c r="N106" t="s">
        <v>34</v>
      </c>
      <c r="O106" t="s">
        <v>51</v>
      </c>
      <c r="P106" t="s">
        <v>36</v>
      </c>
      <c r="R106" t="s">
        <v>64</v>
      </c>
      <c r="S106" t="s">
        <v>38</v>
      </c>
      <c r="T106" s="2">
        <v>33585</v>
      </c>
      <c r="U106" s="3">
        <f ca="1">YEARFRAC(Table1[[#This Row],[DOB]],TODAY())</f>
        <v>34.027777777777779</v>
      </c>
      <c r="V106" s="3" t="str" cm="1">
        <f t="array" aca="1" ref="V106" ca="1">_xlfn.IFS(Table1[[#This Row],[Age]] &lt; 30, "20-29", Table1[[#This Row],[Age]]&lt;40,"30-39",Table1[[#This Row],[Age]]&lt;50,"40-49",Table1[[#This Row],[Age]]&lt;60,"50-59",Table1[[#This Row],[Age]]&lt;70, "60-69",Table1[[#This Row],[Age]]&lt;80, "70-79",Table1[[#This Row],[Age]]&lt;90,"80-89")</f>
        <v>30-39</v>
      </c>
      <c r="W106" t="s">
        <v>148</v>
      </c>
      <c r="X106" t="s">
        <v>40</v>
      </c>
      <c r="Y106" t="s">
        <v>54</v>
      </c>
      <c r="Z106">
        <v>10790</v>
      </c>
      <c r="AA106" t="s">
        <v>55</v>
      </c>
      <c r="AB106" t="s">
        <v>43</v>
      </c>
      <c r="AC106" t="s">
        <v>44</v>
      </c>
      <c r="AD106">
        <v>2</v>
      </c>
    </row>
    <row r="107" spans="1:30" x14ac:dyDescent="0.35">
      <c r="A107">
        <v>3529</v>
      </c>
      <c r="B107" t="s">
        <v>576</v>
      </c>
      <c r="C107" t="s">
        <v>577</v>
      </c>
      <c r="D107" s="1">
        <v>43833</v>
      </c>
      <c r="E107" s="1">
        <v>44067</v>
      </c>
      <c r="F107">
        <f>IF(Table1[[#This Row],[ExitDate]],QUOTIENT(Table1[[#This Row],[ExitDate]]-Table1[[#This Row],[StartDate]],365/12),"")</f>
        <v>7</v>
      </c>
      <c r="G107" t="str">
        <f>IF(Table1[[#This Row],[ExitDate]], "Attrition", "Active")</f>
        <v>Attrition</v>
      </c>
      <c r="H107" t="s">
        <v>58</v>
      </c>
      <c r="I107" t="s">
        <v>578</v>
      </c>
      <c r="J107" t="s">
        <v>579</v>
      </c>
      <c r="K107" t="s">
        <v>132</v>
      </c>
      <c r="L107" t="s">
        <v>32</v>
      </c>
      <c r="M107" t="s">
        <v>51</v>
      </c>
      <c r="N107" t="s">
        <v>34</v>
      </c>
      <c r="O107" t="s">
        <v>62</v>
      </c>
      <c r="P107" t="s">
        <v>174</v>
      </c>
      <c r="Q107" t="s">
        <v>580</v>
      </c>
      <c r="R107" t="s">
        <v>64</v>
      </c>
      <c r="S107" t="s">
        <v>89</v>
      </c>
      <c r="T107" s="2">
        <v>34503</v>
      </c>
      <c r="U107" s="3">
        <f ca="1">YEARFRAC(Table1[[#This Row],[DOB]],TODAY())</f>
        <v>31.513888888888889</v>
      </c>
      <c r="V107" s="3" t="str" cm="1">
        <f t="array" aca="1" ref="V107" ca="1">_xlfn.IFS(Table1[[#This Row],[Age]] &lt; 30, "20-29", Table1[[#This Row],[Age]]&lt;40,"30-39",Table1[[#This Row],[Age]]&lt;50,"40-49",Table1[[#This Row],[Age]]&lt;60,"50-59",Table1[[#This Row],[Age]]&lt;70, "60-69",Table1[[#This Row],[Age]]&lt;80, "70-79",Table1[[#This Row],[Age]]&lt;90,"80-89")</f>
        <v>30-39</v>
      </c>
      <c r="W107" t="s">
        <v>133</v>
      </c>
      <c r="X107" t="s">
        <v>581</v>
      </c>
      <c r="Y107" t="s">
        <v>54</v>
      </c>
      <c r="Z107">
        <v>67282</v>
      </c>
      <c r="AA107" t="s">
        <v>55</v>
      </c>
      <c r="AB107" t="s">
        <v>74</v>
      </c>
      <c r="AC107" t="s">
        <v>44</v>
      </c>
      <c r="AD107">
        <v>2</v>
      </c>
    </row>
    <row r="108" spans="1:30" x14ac:dyDescent="0.35">
      <c r="A108">
        <v>3530</v>
      </c>
      <c r="B108" t="s">
        <v>582</v>
      </c>
      <c r="C108" t="s">
        <v>92</v>
      </c>
      <c r="D108" s="1">
        <v>43782</v>
      </c>
      <c r="F108" t="str">
        <f>IF(Table1[[#This Row],[ExitDate]],QUOTIENT(Table1[[#This Row],[ExitDate]]-Table1[[#This Row],[StartDate]],365/12),"")</f>
        <v/>
      </c>
      <c r="G108" t="str">
        <f>IF(Table1[[#This Row],[ExitDate]], "Attrition", "Active")</f>
        <v>Active</v>
      </c>
      <c r="H108" t="s">
        <v>58</v>
      </c>
      <c r="I108" t="s">
        <v>583</v>
      </c>
      <c r="J108" t="s">
        <v>584</v>
      </c>
      <c r="K108" t="s">
        <v>79</v>
      </c>
      <c r="L108" t="s">
        <v>32</v>
      </c>
      <c r="M108" t="s">
        <v>62</v>
      </c>
      <c r="N108" t="s">
        <v>63</v>
      </c>
      <c r="O108" t="s">
        <v>51</v>
      </c>
      <c r="P108" t="s">
        <v>36</v>
      </c>
      <c r="R108" t="s">
        <v>64</v>
      </c>
      <c r="S108" t="s">
        <v>89</v>
      </c>
      <c r="T108" s="2">
        <v>34136</v>
      </c>
      <c r="U108" s="3">
        <f ca="1">YEARFRAC(Table1[[#This Row],[DOB]],TODAY())</f>
        <v>32.519444444444446</v>
      </c>
      <c r="V108" s="3" t="str" cm="1">
        <f t="array" aca="1" ref="V108" ca="1">_xlfn.IFS(Table1[[#This Row],[Age]] &lt; 30, "20-29", Table1[[#This Row],[Age]]&lt;40,"30-39",Table1[[#This Row],[Age]]&lt;50,"40-49",Table1[[#This Row],[Age]]&lt;60,"50-59",Table1[[#This Row],[Age]]&lt;70, "60-69",Table1[[#This Row],[Age]]&lt;80, "70-79",Table1[[#This Row],[Age]]&lt;90,"80-89")</f>
        <v>30-39</v>
      </c>
      <c r="W108" t="s">
        <v>101</v>
      </c>
      <c r="X108" t="s">
        <v>280</v>
      </c>
      <c r="Y108" t="s">
        <v>41</v>
      </c>
      <c r="Z108">
        <v>62321</v>
      </c>
      <c r="AA108" t="s">
        <v>92</v>
      </c>
      <c r="AB108" t="s">
        <v>43</v>
      </c>
      <c r="AC108" t="s">
        <v>44</v>
      </c>
      <c r="AD108">
        <v>2</v>
      </c>
    </row>
    <row r="109" spans="1:30" x14ac:dyDescent="0.35">
      <c r="A109">
        <v>3531</v>
      </c>
      <c r="B109" t="s">
        <v>585</v>
      </c>
      <c r="C109" t="s">
        <v>586</v>
      </c>
      <c r="D109" s="1">
        <v>45094</v>
      </c>
      <c r="F109" t="str">
        <f>IF(Table1[[#This Row],[ExitDate]],QUOTIENT(Table1[[#This Row],[ExitDate]]-Table1[[#This Row],[StartDate]],365/12),"")</f>
        <v/>
      </c>
      <c r="G109" t="str">
        <f>IF(Table1[[#This Row],[ExitDate]], "Attrition", "Active")</f>
        <v>Active</v>
      </c>
      <c r="H109" t="s">
        <v>58</v>
      </c>
      <c r="I109" t="s">
        <v>587</v>
      </c>
      <c r="J109" t="s">
        <v>588</v>
      </c>
      <c r="K109" t="s">
        <v>97</v>
      </c>
      <c r="L109" t="s">
        <v>32</v>
      </c>
      <c r="M109" t="s">
        <v>62</v>
      </c>
      <c r="N109" t="s">
        <v>34</v>
      </c>
      <c r="O109" t="s">
        <v>62</v>
      </c>
      <c r="P109" t="s">
        <v>36</v>
      </c>
      <c r="R109" t="s">
        <v>64</v>
      </c>
      <c r="S109" t="s">
        <v>176</v>
      </c>
      <c r="T109" s="2">
        <v>15844</v>
      </c>
      <c r="U109" s="3">
        <f ca="1">YEARFRAC(Table1[[#This Row],[DOB]],TODAY())</f>
        <v>82.597222222222229</v>
      </c>
      <c r="V109" s="3" t="str" cm="1">
        <f t="array" aca="1" ref="V109" ca="1">_xlfn.IFS(Table1[[#This Row],[Age]] &lt; 30, "20-29", Table1[[#This Row],[Age]]&lt;40,"30-39",Table1[[#This Row],[Age]]&lt;50,"40-49",Table1[[#This Row],[Age]]&lt;60,"50-59",Table1[[#This Row],[Age]]&lt;70, "60-69",Table1[[#This Row],[Age]]&lt;80, "70-79",Table1[[#This Row],[Age]]&lt;90,"80-89")</f>
        <v>80-89</v>
      </c>
      <c r="W109" t="s">
        <v>101</v>
      </c>
      <c r="X109" t="s">
        <v>418</v>
      </c>
      <c r="Y109" t="s">
        <v>54</v>
      </c>
      <c r="Z109">
        <v>18409</v>
      </c>
      <c r="AA109" t="s">
        <v>92</v>
      </c>
      <c r="AB109" t="s">
        <v>103</v>
      </c>
      <c r="AC109" t="s">
        <v>44</v>
      </c>
      <c r="AD109">
        <v>1</v>
      </c>
    </row>
    <row r="110" spans="1:30" x14ac:dyDescent="0.35">
      <c r="A110">
        <v>3532</v>
      </c>
      <c r="B110" t="s">
        <v>589</v>
      </c>
      <c r="C110" t="s">
        <v>590</v>
      </c>
      <c r="D110" s="1">
        <v>44483</v>
      </c>
      <c r="F110" t="str">
        <f>IF(Table1[[#This Row],[ExitDate]],QUOTIENT(Table1[[#This Row],[ExitDate]]-Table1[[#This Row],[StartDate]],365/12),"")</f>
        <v/>
      </c>
      <c r="G110" t="str">
        <f>IF(Table1[[#This Row],[ExitDate]], "Attrition", "Active")</f>
        <v>Active</v>
      </c>
      <c r="H110" t="s">
        <v>58</v>
      </c>
      <c r="I110" t="s">
        <v>591</v>
      </c>
      <c r="J110" t="s">
        <v>592</v>
      </c>
      <c r="K110" t="s">
        <v>49</v>
      </c>
      <c r="L110" t="s">
        <v>32</v>
      </c>
      <c r="M110" t="s">
        <v>51</v>
      </c>
      <c r="N110" t="s">
        <v>63</v>
      </c>
      <c r="O110" t="s">
        <v>62</v>
      </c>
      <c r="P110" t="s">
        <v>36</v>
      </c>
      <c r="R110" t="s">
        <v>169</v>
      </c>
      <c r="S110" t="s">
        <v>593</v>
      </c>
      <c r="T110" s="2">
        <v>24438</v>
      </c>
      <c r="U110" s="3">
        <f ca="1">YEARFRAC(Table1[[#This Row],[DOB]],TODAY())</f>
        <v>59.072222222222223</v>
      </c>
      <c r="V110" s="3" t="str" cm="1">
        <f t="array" aca="1" ref="V110" ca="1">_xlfn.IFS(Table1[[#This Row],[Age]] &lt; 30, "20-29", Table1[[#This Row],[Age]]&lt;40,"30-39",Table1[[#This Row],[Age]]&lt;50,"40-49",Table1[[#This Row],[Age]]&lt;60,"50-59",Table1[[#This Row],[Age]]&lt;70, "60-69",Table1[[#This Row],[Age]]&lt;80, "70-79",Table1[[#This Row],[Age]]&lt;90,"80-89")</f>
        <v>50-59</v>
      </c>
      <c r="W110" t="s">
        <v>111</v>
      </c>
      <c r="X110" t="s">
        <v>102</v>
      </c>
      <c r="Y110" t="s">
        <v>41</v>
      </c>
      <c r="Z110">
        <v>40306</v>
      </c>
      <c r="AA110" t="s">
        <v>92</v>
      </c>
      <c r="AB110" t="s">
        <v>43</v>
      </c>
      <c r="AC110" t="s">
        <v>44</v>
      </c>
      <c r="AD110">
        <v>1</v>
      </c>
    </row>
    <row r="111" spans="1:30" x14ac:dyDescent="0.35">
      <c r="A111">
        <v>3533</v>
      </c>
      <c r="B111" t="s">
        <v>594</v>
      </c>
      <c r="C111" t="s">
        <v>595</v>
      </c>
      <c r="D111" s="1">
        <v>44348</v>
      </c>
      <c r="E111" s="1">
        <v>45123</v>
      </c>
      <c r="F111">
        <f>IF(Table1[[#This Row],[ExitDate]],QUOTIENT(Table1[[#This Row],[ExitDate]]-Table1[[#This Row],[StartDate]],365/12),"")</f>
        <v>25</v>
      </c>
      <c r="G111" t="str">
        <f>IF(Table1[[#This Row],[ExitDate]], "Attrition", "Active")</f>
        <v>Attrition</v>
      </c>
      <c r="H111" t="s">
        <v>58</v>
      </c>
      <c r="I111" t="s">
        <v>596</v>
      </c>
      <c r="J111" t="s">
        <v>597</v>
      </c>
      <c r="K111" t="s">
        <v>138</v>
      </c>
      <c r="L111" t="s">
        <v>32</v>
      </c>
      <c r="M111" t="s">
        <v>33</v>
      </c>
      <c r="N111" t="s">
        <v>63</v>
      </c>
      <c r="O111" t="s">
        <v>62</v>
      </c>
      <c r="P111" t="s">
        <v>174</v>
      </c>
      <c r="Q111" t="s">
        <v>598</v>
      </c>
      <c r="R111" t="s">
        <v>64</v>
      </c>
      <c r="S111" t="s">
        <v>65</v>
      </c>
      <c r="T111" s="2">
        <v>24423</v>
      </c>
      <c r="U111" s="3">
        <f ca="1">YEARFRAC(Table1[[#This Row],[DOB]],TODAY())</f>
        <v>59.113888888888887</v>
      </c>
      <c r="V111" s="3" t="str" cm="1">
        <f t="array" aca="1" ref="V111" ca="1">_xlfn.IFS(Table1[[#This Row],[Age]] &lt; 30, "20-29", Table1[[#This Row],[Age]]&lt;40,"30-39",Table1[[#This Row],[Age]]&lt;50,"40-49",Table1[[#This Row],[Age]]&lt;60,"50-59",Table1[[#This Row],[Age]]&lt;70, "60-69",Table1[[#This Row],[Age]]&lt;80, "70-79",Table1[[#This Row],[Age]]&lt;90,"80-89")</f>
        <v>50-59</v>
      </c>
      <c r="W111" t="s">
        <v>71</v>
      </c>
      <c r="X111" t="s">
        <v>394</v>
      </c>
      <c r="Y111" t="s">
        <v>54</v>
      </c>
      <c r="Z111">
        <v>65183</v>
      </c>
      <c r="AA111" t="s">
        <v>42</v>
      </c>
      <c r="AB111" t="s">
        <v>83</v>
      </c>
      <c r="AC111" t="s">
        <v>44</v>
      </c>
      <c r="AD111">
        <v>2</v>
      </c>
    </row>
    <row r="112" spans="1:30" x14ac:dyDescent="0.35">
      <c r="A112">
        <v>3534</v>
      </c>
      <c r="B112" t="s">
        <v>599</v>
      </c>
      <c r="C112" t="s">
        <v>600</v>
      </c>
      <c r="D112" s="1">
        <v>43357</v>
      </c>
      <c r="F112" t="str">
        <f>IF(Table1[[#This Row],[ExitDate]],QUOTIENT(Table1[[#This Row],[ExitDate]]-Table1[[#This Row],[StartDate]],365/12),"")</f>
        <v/>
      </c>
      <c r="G112" t="str">
        <f>IF(Table1[[#This Row],[ExitDate]], "Attrition", "Active")</f>
        <v>Active</v>
      </c>
      <c r="H112" t="s">
        <v>58</v>
      </c>
      <c r="I112" t="s">
        <v>601</v>
      </c>
      <c r="J112" t="s">
        <v>602</v>
      </c>
      <c r="K112" t="s">
        <v>79</v>
      </c>
      <c r="L112" t="s">
        <v>32</v>
      </c>
      <c r="M112" t="s">
        <v>62</v>
      </c>
      <c r="N112" t="s">
        <v>50</v>
      </c>
      <c r="O112" t="s">
        <v>62</v>
      </c>
      <c r="P112" t="s">
        <v>36</v>
      </c>
      <c r="R112" t="s">
        <v>64</v>
      </c>
      <c r="S112" t="s">
        <v>110</v>
      </c>
      <c r="T112" s="2">
        <v>21778</v>
      </c>
      <c r="U112" s="3">
        <f ca="1">YEARFRAC(Table1[[#This Row],[DOB]],TODAY())</f>
        <v>66.352777777777774</v>
      </c>
      <c r="V112" s="3" t="str" cm="1">
        <f t="array" aca="1" ref="V112" ca="1">_xlfn.IFS(Table1[[#This Row],[Age]] &lt; 30, "20-29", Table1[[#This Row],[Age]]&lt;40,"30-39",Table1[[#This Row],[Age]]&lt;50,"40-49",Table1[[#This Row],[Age]]&lt;60,"50-59",Table1[[#This Row],[Age]]&lt;70, "60-69",Table1[[#This Row],[Age]]&lt;80, "70-79",Table1[[#This Row],[Age]]&lt;90,"80-89")</f>
        <v>60-69</v>
      </c>
      <c r="W112" t="s">
        <v>155</v>
      </c>
      <c r="X112" t="s">
        <v>112</v>
      </c>
      <c r="Y112" t="s">
        <v>41</v>
      </c>
      <c r="Z112">
        <v>97002</v>
      </c>
      <c r="AA112" t="s">
        <v>127</v>
      </c>
      <c r="AB112" t="s">
        <v>74</v>
      </c>
      <c r="AC112" t="s">
        <v>44</v>
      </c>
      <c r="AD112">
        <v>4</v>
      </c>
    </row>
    <row r="113" spans="1:30" x14ac:dyDescent="0.35">
      <c r="A113">
        <v>3535</v>
      </c>
      <c r="B113" t="s">
        <v>603</v>
      </c>
      <c r="C113" t="s">
        <v>604</v>
      </c>
      <c r="D113" s="1">
        <v>43445</v>
      </c>
      <c r="E113" s="1">
        <v>44714</v>
      </c>
      <c r="F113">
        <f>IF(Table1[[#This Row],[ExitDate]],QUOTIENT(Table1[[#This Row],[ExitDate]]-Table1[[#This Row],[StartDate]],365/12),"")</f>
        <v>41</v>
      </c>
      <c r="G113" t="str">
        <f>IF(Table1[[#This Row],[ExitDate]], "Attrition", "Active")</f>
        <v>Attrition</v>
      </c>
      <c r="H113" t="s">
        <v>58</v>
      </c>
      <c r="I113" t="s">
        <v>605</v>
      </c>
      <c r="J113" t="s">
        <v>606</v>
      </c>
      <c r="K113" t="s">
        <v>167</v>
      </c>
      <c r="L113" t="s">
        <v>32</v>
      </c>
      <c r="M113" t="s">
        <v>62</v>
      </c>
      <c r="N113" t="s">
        <v>50</v>
      </c>
      <c r="O113" t="s">
        <v>35</v>
      </c>
      <c r="P113" t="s">
        <v>139</v>
      </c>
      <c r="Q113" t="s">
        <v>607</v>
      </c>
      <c r="R113" t="s">
        <v>64</v>
      </c>
      <c r="S113" t="s">
        <v>230</v>
      </c>
      <c r="T113" s="2">
        <v>34367</v>
      </c>
      <c r="U113" s="3">
        <f ca="1">YEARFRAC(Table1[[#This Row],[DOB]],TODAY())</f>
        <v>31.891666666666666</v>
      </c>
      <c r="V113" s="3" t="str" cm="1">
        <f t="array" aca="1" ref="V113" ca="1">_xlfn.IFS(Table1[[#This Row],[Age]] &lt; 30, "20-29", Table1[[#This Row],[Age]]&lt;40,"30-39",Table1[[#This Row],[Age]]&lt;50,"40-49",Table1[[#This Row],[Age]]&lt;60,"50-59",Table1[[#This Row],[Age]]&lt;70, "60-69",Table1[[#This Row],[Age]]&lt;80, "70-79",Table1[[#This Row],[Age]]&lt;90,"80-89")</f>
        <v>30-39</v>
      </c>
      <c r="W113" t="s">
        <v>155</v>
      </c>
      <c r="X113" t="s">
        <v>112</v>
      </c>
      <c r="Y113" t="s">
        <v>41</v>
      </c>
      <c r="Z113">
        <v>29811</v>
      </c>
      <c r="AA113" t="s">
        <v>92</v>
      </c>
      <c r="AB113" t="s">
        <v>74</v>
      </c>
      <c r="AC113" t="s">
        <v>44</v>
      </c>
      <c r="AD113">
        <v>4</v>
      </c>
    </row>
    <row r="114" spans="1:30" x14ac:dyDescent="0.35">
      <c r="A114">
        <v>3536</v>
      </c>
      <c r="B114" t="s">
        <v>608</v>
      </c>
      <c r="C114" t="s">
        <v>609</v>
      </c>
      <c r="D114" s="1">
        <v>44779</v>
      </c>
      <c r="F114" t="str">
        <f>IF(Table1[[#This Row],[ExitDate]],QUOTIENT(Table1[[#This Row],[ExitDate]]-Table1[[#This Row],[StartDate]],365/12),"")</f>
        <v/>
      </c>
      <c r="G114" t="str">
        <f>IF(Table1[[#This Row],[ExitDate]], "Attrition", "Active")</f>
        <v>Active</v>
      </c>
      <c r="H114" t="s">
        <v>58</v>
      </c>
      <c r="I114" t="s">
        <v>610</v>
      </c>
      <c r="J114" t="s">
        <v>611</v>
      </c>
      <c r="K114" t="s">
        <v>97</v>
      </c>
      <c r="L114" t="s">
        <v>32</v>
      </c>
      <c r="M114" t="s">
        <v>33</v>
      </c>
      <c r="N114" t="s">
        <v>34</v>
      </c>
      <c r="O114" t="s">
        <v>35</v>
      </c>
      <c r="P114" t="s">
        <v>36</v>
      </c>
      <c r="R114" t="s">
        <v>64</v>
      </c>
      <c r="S114" t="s">
        <v>65</v>
      </c>
      <c r="T114" s="2">
        <v>32510</v>
      </c>
      <c r="U114" s="3">
        <f ca="1">YEARFRAC(Table1[[#This Row],[DOB]],TODAY())</f>
        <v>36.975000000000001</v>
      </c>
      <c r="V114" s="3" t="str" cm="1">
        <f t="array" aca="1" ref="V114" ca="1">_xlfn.IFS(Table1[[#This Row],[Age]] &lt; 30, "20-29", Table1[[#This Row],[Age]]&lt;40,"30-39",Table1[[#This Row],[Age]]&lt;50,"40-49",Table1[[#This Row],[Age]]&lt;60,"50-59",Table1[[#This Row],[Age]]&lt;70, "60-69",Table1[[#This Row],[Age]]&lt;80, "70-79",Table1[[#This Row],[Age]]&lt;90,"80-89")</f>
        <v>30-39</v>
      </c>
      <c r="W114" t="s">
        <v>141</v>
      </c>
      <c r="X114" t="s">
        <v>612</v>
      </c>
      <c r="Y114" t="s">
        <v>41</v>
      </c>
      <c r="Z114">
        <v>89169</v>
      </c>
      <c r="AA114" t="s">
        <v>92</v>
      </c>
      <c r="AB114" t="s">
        <v>74</v>
      </c>
      <c r="AC114" t="s">
        <v>44</v>
      </c>
      <c r="AD114">
        <v>2</v>
      </c>
    </row>
    <row r="115" spans="1:30" x14ac:dyDescent="0.35">
      <c r="A115">
        <v>3537</v>
      </c>
      <c r="B115" t="s">
        <v>613</v>
      </c>
      <c r="C115" t="s">
        <v>604</v>
      </c>
      <c r="D115" s="1">
        <v>44709</v>
      </c>
      <c r="E115" s="1">
        <v>44981</v>
      </c>
      <c r="F115">
        <f>IF(Table1[[#This Row],[ExitDate]],QUOTIENT(Table1[[#This Row],[ExitDate]]-Table1[[#This Row],[StartDate]],365/12),"")</f>
        <v>8</v>
      </c>
      <c r="G115" t="str">
        <f>IF(Table1[[#This Row],[ExitDate]], "Attrition", "Active")</f>
        <v>Attrition</v>
      </c>
      <c r="H115" t="s">
        <v>58</v>
      </c>
      <c r="I115" t="s">
        <v>614</v>
      </c>
      <c r="J115" t="s">
        <v>615</v>
      </c>
      <c r="K115" t="s">
        <v>117</v>
      </c>
      <c r="L115" t="s">
        <v>197</v>
      </c>
      <c r="M115" t="s">
        <v>33</v>
      </c>
      <c r="N115" t="s">
        <v>34</v>
      </c>
      <c r="O115" t="s">
        <v>51</v>
      </c>
      <c r="P115" t="s">
        <v>139</v>
      </c>
      <c r="Q115" t="s">
        <v>616</v>
      </c>
      <c r="R115" t="s">
        <v>64</v>
      </c>
      <c r="S115" t="s">
        <v>89</v>
      </c>
      <c r="T115" s="2">
        <v>19916</v>
      </c>
      <c r="U115" s="3">
        <f ca="1">YEARFRAC(Table1[[#This Row],[DOB]],TODAY())</f>
        <v>71.45</v>
      </c>
      <c r="V115" s="3" t="str" cm="1">
        <f t="array" aca="1" ref="V115" ca="1">_xlfn.IFS(Table1[[#This Row],[Age]] &lt; 30, "20-29", Table1[[#This Row],[Age]]&lt;40,"30-39",Table1[[#This Row],[Age]]&lt;50,"40-49",Table1[[#This Row],[Age]]&lt;60,"50-59",Table1[[#This Row],[Age]]&lt;70, "60-69",Table1[[#This Row],[Age]]&lt;80, "70-79",Table1[[#This Row],[Age]]&lt;90,"80-89")</f>
        <v>70-79</v>
      </c>
      <c r="W115" t="s">
        <v>119</v>
      </c>
      <c r="X115" t="s">
        <v>225</v>
      </c>
      <c r="Y115" t="s">
        <v>54</v>
      </c>
      <c r="Z115">
        <v>63882</v>
      </c>
      <c r="AA115" t="s">
        <v>55</v>
      </c>
      <c r="AB115" t="s">
        <v>83</v>
      </c>
      <c r="AC115" t="s">
        <v>44</v>
      </c>
      <c r="AD115">
        <v>2</v>
      </c>
    </row>
    <row r="116" spans="1:30" x14ac:dyDescent="0.35">
      <c r="A116">
        <v>3538</v>
      </c>
      <c r="B116" t="s">
        <v>617</v>
      </c>
      <c r="C116" t="s">
        <v>618</v>
      </c>
      <c r="D116" s="1">
        <v>43632</v>
      </c>
      <c r="E116" s="1">
        <v>44625</v>
      </c>
      <c r="F116">
        <f>IF(Table1[[#This Row],[ExitDate]],QUOTIENT(Table1[[#This Row],[ExitDate]]-Table1[[#This Row],[StartDate]],365/12),"")</f>
        <v>32</v>
      </c>
      <c r="G116" t="str">
        <f>IF(Table1[[#This Row],[ExitDate]], "Attrition", "Active")</f>
        <v>Attrition</v>
      </c>
      <c r="H116" t="s">
        <v>58</v>
      </c>
      <c r="I116" t="s">
        <v>619</v>
      </c>
      <c r="J116" t="s">
        <v>620</v>
      </c>
      <c r="K116" t="s">
        <v>61</v>
      </c>
      <c r="L116" t="s">
        <v>197</v>
      </c>
      <c r="M116" t="s">
        <v>51</v>
      </c>
      <c r="N116" t="s">
        <v>34</v>
      </c>
      <c r="O116" t="s">
        <v>51</v>
      </c>
      <c r="P116" t="s">
        <v>125</v>
      </c>
      <c r="Q116" t="s">
        <v>621</v>
      </c>
      <c r="R116" t="s">
        <v>64</v>
      </c>
      <c r="S116" t="s">
        <v>230</v>
      </c>
      <c r="T116" s="2">
        <v>21791</v>
      </c>
      <c r="U116" s="3">
        <f ca="1">YEARFRAC(Table1[[#This Row],[DOB]],TODAY())</f>
        <v>66.316666666666663</v>
      </c>
      <c r="V116" s="3" t="str" cm="1">
        <f t="array" aca="1" ref="V116" ca="1">_xlfn.IFS(Table1[[#This Row],[Age]] &lt; 30, "20-29", Table1[[#This Row],[Age]]&lt;40,"30-39",Table1[[#This Row],[Age]]&lt;50,"40-49",Table1[[#This Row],[Age]]&lt;60,"50-59",Table1[[#This Row],[Age]]&lt;70, "60-69",Table1[[#This Row],[Age]]&lt;80, "70-79",Table1[[#This Row],[Age]]&lt;90,"80-89")</f>
        <v>60-69</v>
      </c>
      <c r="W116" t="s">
        <v>119</v>
      </c>
      <c r="X116" t="s">
        <v>112</v>
      </c>
      <c r="Y116" t="s">
        <v>54</v>
      </c>
      <c r="Z116">
        <v>62328</v>
      </c>
      <c r="AA116" t="s">
        <v>127</v>
      </c>
      <c r="AB116" t="s">
        <v>43</v>
      </c>
      <c r="AC116" t="s">
        <v>44</v>
      </c>
      <c r="AD116">
        <v>2</v>
      </c>
    </row>
    <row r="117" spans="1:30" x14ac:dyDescent="0.35">
      <c r="A117">
        <v>3539</v>
      </c>
      <c r="B117" t="s">
        <v>622</v>
      </c>
      <c r="C117" t="s">
        <v>623</v>
      </c>
      <c r="D117" s="1">
        <v>43807</v>
      </c>
      <c r="F117" t="str">
        <f>IF(Table1[[#This Row],[ExitDate]],QUOTIENT(Table1[[#This Row],[ExitDate]]-Table1[[#This Row],[StartDate]],365/12),"")</f>
        <v/>
      </c>
      <c r="G117" t="str">
        <f>IF(Table1[[#This Row],[ExitDate]], "Attrition", "Active")</f>
        <v>Active</v>
      </c>
      <c r="H117" t="s">
        <v>58</v>
      </c>
      <c r="I117" t="s">
        <v>624</v>
      </c>
      <c r="J117" t="s">
        <v>625</v>
      </c>
      <c r="K117" t="s">
        <v>88</v>
      </c>
      <c r="L117" t="s">
        <v>32</v>
      </c>
      <c r="M117" t="s">
        <v>62</v>
      </c>
      <c r="N117" t="s">
        <v>34</v>
      </c>
      <c r="O117" t="s">
        <v>35</v>
      </c>
      <c r="P117" t="s">
        <v>36</v>
      </c>
      <c r="R117" t="s">
        <v>64</v>
      </c>
      <c r="S117" t="s">
        <v>80</v>
      </c>
      <c r="T117" s="2">
        <v>30647</v>
      </c>
      <c r="U117" s="3">
        <f ca="1">YEARFRAC(Table1[[#This Row],[DOB]],TODAY())</f>
        <v>42.072222222222223</v>
      </c>
      <c r="V117" s="3" t="str" cm="1">
        <f t="array" aca="1" ref="V117" ca="1">_xlfn.IFS(Table1[[#This Row],[Age]] &lt; 30, "20-29", Table1[[#This Row],[Age]]&lt;40,"30-39",Table1[[#This Row],[Age]]&lt;50,"40-49",Table1[[#This Row],[Age]]&lt;60,"50-59",Table1[[#This Row],[Age]]&lt;70, "60-69",Table1[[#This Row],[Age]]&lt;80, "70-79",Table1[[#This Row],[Age]]&lt;90,"80-89")</f>
        <v>40-49</v>
      </c>
      <c r="W117" t="s">
        <v>148</v>
      </c>
      <c r="X117" t="s">
        <v>225</v>
      </c>
      <c r="Y117" t="s">
        <v>54</v>
      </c>
      <c r="Z117">
        <v>74448</v>
      </c>
      <c r="AA117" t="s">
        <v>55</v>
      </c>
      <c r="AB117" t="s">
        <v>74</v>
      </c>
      <c r="AC117" t="s">
        <v>44</v>
      </c>
      <c r="AD117">
        <v>5</v>
      </c>
    </row>
    <row r="118" spans="1:30" x14ac:dyDescent="0.35">
      <c r="A118">
        <v>3540</v>
      </c>
      <c r="B118" t="s">
        <v>626</v>
      </c>
      <c r="C118" t="s">
        <v>627</v>
      </c>
      <c r="D118" s="1">
        <v>43902</v>
      </c>
      <c r="E118" s="1">
        <v>44843</v>
      </c>
      <c r="F118">
        <f>IF(Table1[[#This Row],[ExitDate]],QUOTIENT(Table1[[#This Row],[ExitDate]]-Table1[[#This Row],[StartDate]],365/12),"")</f>
        <v>30</v>
      </c>
      <c r="G118" t="str">
        <f>IF(Table1[[#This Row],[ExitDate]], "Attrition", "Active")</f>
        <v>Attrition</v>
      </c>
      <c r="H118" t="s">
        <v>58</v>
      </c>
      <c r="I118" t="s">
        <v>628</v>
      </c>
      <c r="J118" t="s">
        <v>629</v>
      </c>
      <c r="K118" t="s">
        <v>31</v>
      </c>
      <c r="L118" t="s">
        <v>32</v>
      </c>
      <c r="M118" t="s">
        <v>62</v>
      </c>
      <c r="N118" t="s">
        <v>63</v>
      </c>
      <c r="O118" t="s">
        <v>51</v>
      </c>
      <c r="P118" t="s">
        <v>139</v>
      </c>
      <c r="Q118" t="s">
        <v>630</v>
      </c>
      <c r="R118" t="s">
        <v>64</v>
      </c>
      <c r="S118" t="s">
        <v>147</v>
      </c>
      <c r="T118" s="2">
        <v>30476</v>
      </c>
      <c r="U118" s="3">
        <f ca="1">YEARFRAC(Table1[[#This Row],[DOB]],TODAY())</f>
        <v>42.538888888888891</v>
      </c>
      <c r="V118" s="3" t="str" cm="1">
        <f t="array" aca="1" ref="V118" ca="1">_xlfn.IFS(Table1[[#This Row],[Age]] &lt; 30, "20-29", Table1[[#This Row],[Age]]&lt;40,"30-39",Table1[[#This Row],[Age]]&lt;50,"40-49",Table1[[#This Row],[Age]]&lt;60,"50-59",Table1[[#This Row],[Age]]&lt;70, "60-69",Table1[[#This Row],[Age]]&lt;80, "70-79",Table1[[#This Row],[Age]]&lt;90,"80-89")</f>
        <v>40-49</v>
      </c>
      <c r="W118" t="s">
        <v>148</v>
      </c>
      <c r="X118" t="s">
        <v>6</v>
      </c>
      <c r="Y118" t="s">
        <v>54</v>
      </c>
      <c r="Z118">
        <v>18721</v>
      </c>
      <c r="AA118" t="s">
        <v>42</v>
      </c>
      <c r="AB118" t="s">
        <v>43</v>
      </c>
      <c r="AC118" t="s">
        <v>104</v>
      </c>
      <c r="AD118">
        <v>4</v>
      </c>
    </row>
    <row r="119" spans="1:30" x14ac:dyDescent="0.35">
      <c r="A119">
        <v>3541</v>
      </c>
      <c r="B119" t="s">
        <v>631</v>
      </c>
      <c r="C119" t="s">
        <v>632</v>
      </c>
      <c r="D119" s="1">
        <v>43927</v>
      </c>
      <c r="E119" s="1">
        <v>45131</v>
      </c>
      <c r="F119">
        <f>IF(Table1[[#This Row],[ExitDate]],QUOTIENT(Table1[[#This Row],[ExitDate]]-Table1[[#This Row],[StartDate]],365/12),"")</f>
        <v>39</v>
      </c>
      <c r="G119" t="str">
        <f>IF(Table1[[#This Row],[ExitDate]], "Attrition", "Active")</f>
        <v>Attrition</v>
      </c>
      <c r="H119" t="s">
        <v>58</v>
      </c>
      <c r="I119" t="s">
        <v>633</v>
      </c>
      <c r="J119" t="s">
        <v>634</v>
      </c>
      <c r="K119" t="s">
        <v>132</v>
      </c>
      <c r="L119" t="s">
        <v>32</v>
      </c>
      <c r="M119" t="s">
        <v>62</v>
      </c>
      <c r="N119" t="s">
        <v>63</v>
      </c>
      <c r="O119" t="s">
        <v>62</v>
      </c>
      <c r="P119" t="s">
        <v>98</v>
      </c>
      <c r="Q119" t="s">
        <v>635</v>
      </c>
      <c r="R119" t="s">
        <v>64</v>
      </c>
      <c r="S119" t="s">
        <v>89</v>
      </c>
      <c r="T119" s="2">
        <v>33538</v>
      </c>
      <c r="U119" s="3">
        <f ca="1">YEARFRAC(Table1[[#This Row],[DOB]],TODAY())</f>
        <v>34.155555555555559</v>
      </c>
      <c r="V119" s="3" t="str" cm="1">
        <f t="array" aca="1" ref="V119" ca="1">_xlfn.IFS(Table1[[#This Row],[Age]] &lt; 30, "20-29", Table1[[#This Row],[Age]]&lt;40,"30-39",Table1[[#This Row],[Age]]&lt;50,"40-49",Table1[[#This Row],[Age]]&lt;60,"50-59",Table1[[#This Row],[Age]]&lt;70, "60-69",Table1[[#This Row],[Age]]&lt;80, "70-79",Table1[[#This Row],[Age]]&lt;90,"80-89")</f>
        <v>30-39</v>
      </c>
      <c r="W119" t="s">
        <v>133</v>
      </c>
      <c r="X119" t="s">
        <v>102</v>
      </c>
      <c r="Y119" t="s">
        <v>54</v>
      </c>
      <c r="Z119">
        <v>78938</v>
      </c>
      <c r="AA119" t="s">
        <v>92</v>
      </c>
      <c r="AB119" t="s">
        <v>83</v>
      </c>
      <c r="AC119" t="s">
        <v>104</v>
      </c>
      <c r="AD119">
        <v>2</v>
      </c>
    </row>
    <row r="120" spans="1:30" x14ac:dyDescent="0.35">
      <c r="A120">
        <v>3542</v>
      </c>
      <c r="B120" t="s">
        <v>636</v>
      </c>
      <c r="C120" t="s">
        <v>637</v>
      </c>
      <c r="D120" s="1">
        <v>45031</v>
      </c>
      <c r="F120" t="str">
        <f>IF(Table1[[#This Row],[ExitDate]],QUOTIENT(Table1[[#This Row],[ExitDate]]-Table1[[#This Row],[StartDate]],365/12),"")</f>
        <v/>
      </c>
      <c r="G120" t="str">
        <f>IF(Table1[[#This Row],[ExitDate]], "Attrition", "Active")</f>
        <v>Active</v>
      </c>
      <c r="H120" t="s">
        <v>58</v>
      </c>
      <c r="I120" t="s">
        <v>638</v>
      </c>
      <c r="J120" t="s">
        <v>639</v>
      </c>
      <c r="K120" t="s">
        <v>49</v>
      </c>
      <c r="L120" t="s">
        <v>32</v>
      </c>
      <c r="M120" t="s">
        <v>33</v>
      </c>
      <c r="N120" t="s">
        <v>50</v>
      </c>
      <c r="O120" t="s">
        <v>35</v>
      </c>
      <c r="P120" t="s">
        <v>36</v>
      </c>
      <c r="R120" t="s">
        <v>64</v>
      </c>
      <c r="S120" t="s">
        <v>89</v>
      </c>
      <c r="T120" s="2">
        <v>17593</v>
      </c>
      <c r="U120" s="3">
        <f ca="1">YEARFRAC(Table1[[#This Row],[DOB]],TODAY())</f>
        <v>77.811111111111117</v>
      </c>
      <c r="V120" s="3" t="str" cm="1">
        <f t="array" aca="1" ref="V120" ca="1">_xlfn.IFS(Table1[[#This Row],[Age]] &lt; 30, "20-29", Table1[[#This Row],[Age]]&lt;40,"30-39",Table1[[#This Row],[Age]]&lt;50,"40-49",Table1[[#This Row],[Age]]&lt;60,"50-59",Table1[[#This Row],[Age]]&lt;70, "60-69",Table1[[#This Row],[Age]]&lt;80, "70-79",Table1[[#This Row],[Age]]&lt;90,"80-89")</f>
        <v>70-79</v>
      </c>
      <c r="W120" t="s">
        <v>133</v>
      </c>
      <c r="X120" t="s">
        <v>242</v>
      </c>
      <c r="Y120" t="s">
        <v>54</v>
      </c>
      <c r="Z120">
        <v>45456</v>
      </c>
      <c r="AA120" t="s">
        <v>42</v>
      </c>
      <c r="AB120" t="s">
        <v>83</v>
      </c>
      <c r="AC120" t="s">
        <v>235</v>
      </c>
      <c r="AD120">
        <v>1</v>
      </c>
    </row>
    <row r="121" spans="1:30" x14ac:dyDescent="0.35">
      <c r="A121">
        <v>3543</v>
      </c>
      <c r="B121" t="s">
        <v>640</v>
      </c>
      <c r="C121" t="s">
        <v>641</v>
      </c>
      <c r="D121" s="1">
        <v>44145</v>
      </c>
      <c r="F121" t="str">
        <f>IF(Table1[[#This Row],[ExitDate]],QUOTIENT(Table1[[#This Row],[ExitDate]]-Table1[[#This Row],[StartDate]],365/12),"")</f>
        <v/>
      </c>
      <c r="G121" t="str">
        <f>IF(Table1[[#This Row],[ExitDate]], "Attrition", "Active")</f>
        <v>Active</v>
      </c>
      <c r="H121" t="s">
        <v>58</v>
      </c>
      <c r="I121" t="s">
        <v>642</v>
      </c>
      <c r="J121" t="s">
        <v>643</v>
      </c>
      <c r="K121" t="s">
        <v>138</v>
      </c>
      <c r="L121" t="s">
        <v>32</v>
      </c>
      <c r="M121" t="s">
        <v>51</v>
      </c>
      <c r="N121" t="s">
        <v>50</v>
      </c>
      <c r="O121" t="s">
        <v>35</v>
      </c>
      <c r="P121" t="s">
        <v>36</v>
      </c>
      <c r="R121" t="s">
        <v>64</v>
      </c>
      <c r="S121" t="s">
        <v>80</v>
      </c>
      <c r="T121" s="2">
        <v>29635</v>
      </c>
      <c r="U121" s="3">
        <f ca="1">YEARFRAC(Table1[[#This Row],[DOB]],TODAY())</f>
        <v>44.847222222222221</v>
      </c>
      <c r="V121" s="3" t="str" cm="1">
        <f t="array" aca="1" ref="V121" ca="1">_xlfn.IFS(Table1[[#This Row],[Age]] &lt; 30, "20-29", Table1[[#This Row],[Age]]&lt;40,"30-39",Table1[[#This Row],[Age]]&lt;50,"40-49",Table1[[#This Row],[Age]]&lt;60,"50-59",Table1[[#This Row],[Age]]&lt;70, "60-69",Table1[[#This Row],[Age]]&lt;80, "70-79",Table1[[#This Row],[Age]]&lt;90,"80-89")</f>
        <v>40-49</v>
      </c>
      <c r="W121" t="s">
        <v>101</v>
      </c>
      <c r="X121" t="s">
        <v>82</v>
      </c>
      <c r="Y121" t="s">
        <v>41</v>
      </c>
      <c r="Z121">
        <v>45509</v>
      </c>
      <c r="AA121" t="s">
        <v>92</v>
      </c>
      <c r="AB121" t="s">
        <v>74</v>
      </c>
      <c r="AC121" t="s">
        <v>44</v>
      </c>
      <c r="AD121">
        <v>2</v>
      </c>
    </row>
    <row r="122" spans="1:30" x14ac:dyDescent="0.35">
      <c r="A122">
        <v>3544</v>
      </c>
      <c r="B122" t="s">
        <v>644</v>
      </c>
      <c r="C122" t="s">
        <v>645</v>
      </c>
      <c r="D122" s="1">
        <v>45106</v>
      </c>
      <c r="E122" s="1">
        <v>45116</v>
      </c>
      <c r="F122">
        <f>IF(Table1[[#This Row],[ExitDate]],QUOTIENT(Table1[[#This Row],[ExitDate]]-Table1[[#This Row],[StartDate]],365/12),"")</f>
        <v>0</v>
      </c>
      <c r="G122" t="str">
        <f>IF(Table1[[#This Row],[ExitDate]], "Attrition", "Active")</f>
        <v>Attrition</v>
      </c>
      <c r="H122" t="s">
        <v>58</v>
      </c>
      <c r="I122" t="s">
        <v>646</v>
      </c>
      <c r="J122" t="s">
        <v>647</v>
      </c>
      <c r="K122" t="s">
        <v>79</v>
      </c>
      <c r="L122" t="s">
        <v>32</v>
      </c>
      <c r="M122" t="s">
        <v>33</v>
      </c>
      <c r="N122" t="s">
        <v>50</v>
      </c>
      <c r="O122" t="s">
        <v>35</v>
      </c>
      <c r="P122" t="s">
        <v>139</v>
      </c>
      <c r="Q122" t="s">
        <v>648</v>
      </c>
      <c r="R122" t="s">
        <v>64</v>
      </c>
      <c r="S122" t="s">
        <v>52</v>
      </c>
      <c r="T122" s="2">
        <v>36785</v>
      </c>
      <c r="U122" s="3">
        <f ca="1">YEARFRAC(Table1[[#This Row],[DOB]],TODAY())</f>
        <v>25.269444444444446</v>
      </c>
      <c r="V122" s="3" t="str" cm="1">
        <f t="array" aca="1" ref="V122" ca="1">_xlfn.IFS(Table1[[#This Row],[Age]] &lt; 30, "20-29", Table1[[#This Row],[Age]]&lt;40,"30-39",Table1[[#This Row],[Age]]&lt;50,"40-49",Table1[[#This Row],[Age]]&lt;60,"50-59",Table1[[#This Row],[Age]]&lt;70, "60-69",Table1[[#This Row],[Age]]&lt;80, "70-79",Table1[[#This Row],[Age]]&lt;90,"80-89")</f>
        <v>20-29</v>
      </c>
      <c r="W122" t="s">
        <v>101</v>
      </c>
      <c r="X122" t="s">
        <v>225</v>
      </c>
      <c r="Y122" t="s">
        <v>54</v>
      </c>
      <c r="Z122">
        <v>13902</v>
      </c>
      <c r="AA122" t="s">
        <v>127</v>
      </c>
      <c r="AB122" t="s">
        <v>74</v>
      </c>
      <c r="AC122" t="s">
        <v>44</v>
      </c>
      <c r="AD122">
        <v>2</v>
      </c>
    </row>
    <row r="123" spans="1:30" x14ac:dyDescent="0.35">
      <c r="A123">
        <v>3545</v>
      </c>
      <c r="B123" t="s">
        <v>649</v>
      </c>
      <c r="C123" t="s">
        <v>650</v>
      </c>
      <c r="D123" s="1">
        <v>44627</v>
      </c>
      <c r="F123" t="str">
        <f>IF(Table1[[#This Row],[ExitDate]],QUOTIENT(Table1[[#This Row],[ExitDate]]-Table1[[#This Row],[StartDate]],365/12),"")</f>
        <v/>
      </c>
      <c r="G123" t="str">
        <f>IF(Table1[[#This Row],[ExitDate]], "Attrition", "Active")</f>
        <v>Active</v>
      </c>
      <c r="H123" t="s">
        <v>58</v>
      </c>
      <c r="I123" t="s">
        <v>651</v>
      </c>
      <c r="J123" t="s">
        <v>652</v>
      </c>
      <c r="K123" t="s">
        <v>49</v>
      </c>
      <c r="L123" t="s">
        <v>32</v>
      </c>
      <c r="M123" t="s">
        <v>62</v>
      </c>
      <c r="N123" t="s">
        <v>34</v>
      </c>
      <c r="O123" t="s">
        <v>35</v>
      </c>
      <c r="P123" t="s">
        <v>36</v>
      </c>
      <c r="R123" t="s">
        <v>169</v>
      </c>
      <c r="S123" t="s">
        <v>89</v>
      </c>
      <c r="T123" s="2">
        <v>15734</v>
      </c>
      <c r="U123" s="3">
        <f ca="1">YEARFRAC(Table1[[#This Row],[DOB]],TODAY())</f>
        <v>82.902777777777771</v>
      </c>
      <c r="V123" s="3" t="str" cm="1">
        <f t="array" aca="1" ref="V123" ca="1">_xlfn.IFS(Table1[[#This Row],[Age]] &lt; 30, "20-29", Table1[[#This Row],[Age]]&lt;40,"30-39",Table1[[#This Row],[Age]]&lt;50,"40-49",Table1[[#This Row],[Age]]&lt;60,"50-59",Table1[[#This Row],[Age]]&lt;70, "60-69",Table1[[#This Row],[Age]]&lt;80, "70-79",Table1[[#This Row],[Age]]&lt;90,"80-89")</f>
        <v>80-89</v>
      </c>
      <c r="W123" t="s">
        <v>111</v>
      </c>
      <c r="X123" t="s">
        <v>653</v>
      </c>
      <c r="Y123" t="s">
        <v>41</v>
      </c>
      <c r="Z123">
        <v>9733</v>
      </c>
      <c r="AA123" t="s">
        <v>92</v>
      </c>
      <c r="AB123" t="s">
        <v>43</v>
      </c>
      <c r="AC123" t="s">
        <v>44</v>
      </c>
      <c r="AD123">
        <v>1</v>
      </c>
    </row>
    <row r="124" spans="1:30" x14ac:dyDescent="0.35">
      <c r="A124">
        <v>3546</v>
      </c>
      <c r="B124" t="s">
        <v>654</v>
      </c>
      <c r="C124" t="s">
        <v>655</v>
      </c>
      <c r="D124" s="1">
        <v>44408</v>
      </c>
      <c r="E124" s="1">
        <v>44953</v>
      </c>
      <c r="F124">
        <f>IF(Table1[[#This Row],[ExitDate]],QUOTIENT(Table1[[#This Row],[ExitDate]]-Table1[[#This Row],[StartDate]],365/12),"")</f>
        <v>17</v>
      </c>
      <c r="G124" t="str">
        <f>IF(Table1[[#This Row],[ExitDate]], "Attrition", "Active")</f>
        <v>Attrition</v>
      </c>
      <c r="H124" t="s">
        <v>58</v>
      </c>
      <c r="I124" t="s">
        <v>656</v>
      </c>
      <c r="J124" t="s">
        <v>657</v>
      </c>
      <c r="K124" t="s">
        <v>31</v>
      </c>
      <c r="L124" t="s">
        <v>32</v>
      </c>
      <c r="M124" t="s">
        <v>62</v>
      </c>
      <c r="N124" t="s">
        <v>63</v>
      </c>
      <c r="O124" t="s">
        <v>51</v>
      </c>
      <c r="P124" t="s">
        <v>174</v>
      </c>
      <c r="Q124" t="s">
        <v>658</v>
      </c>
      <c r="R124" t="s">
        <v>64</v>
      </c>
      <c r="S124" t="s">
        <v>80</v>
      </c>
      <c r="T124" s="2">
        <v>29416</v>
      </c>
      <c r="U124" s="3">
        <f ca="1">YEARFRAC(Table1[[#This Row],[DOB]],TODAY())</f>
        <v>45.44166666666667</v>
      </c>
      <c r="V124" s="3" t="str" cm="1">
        <f t="array" aca="1" ref="V124" ca="1">_xlfn.IFS(Table1[[#This Row],[Age]] &lt; 30, "20-29", Table1[[#This Row],[Age]]&lt;40,"30-39",Table1[[#This Row],[Age]]&lt;50,"40-49",Table1[[#This Row],[Age]]&lt;60,"50-59",Table1[[#This Row],[Age]]&lt;70, "60-69",Table1[[#This Row],[Age]]&lt;80, "70-79",Table1[[#This Row],[Age]]&lt;90,"80-89")</f>
        <v>40-49</v>
      </c>
      <c r="W124" t="s">
        <v>71</v>
      </c>
      <c r="X124" t="s">
        <v>225</v>
      </c>
      <c r="Y124" t="s">
        <v>54</v>
      </c>
      <c r="Z124">
        <v>35786</v>
      </c>
      <c r="AA124" t="s">
        <v>55</v>
      </c>
      <c r="AB124" t="s">
        <v>43</v>
      </c>
      <c r="AC124" t="s">
        <v>104</v>
      </c>
      <c r="AD124">
        <v>1</v>
      </c>
    </row>
    <row r="125" spans="1:30" x14ac:dyDescent="0.35">
      <c r="A125">
        <v>3547</v>
      </c>
      <c r="B125" t="s">
        <v>659</v>
      </c>
      <c r="C125" t="s">
        <v>660</v>
      </c>
      <c r="D125" s="1">
        <v>44581</v>
      </c>
      <c r="F125" t="str">
        <f>IF(Table1[[#This Row],[ExitDate]],QUOTIENT(Table1[[#This Row],[ExitDate]]-Table1[[#This Row],[StartDate]],365/12),"")</f>
        <v/>
      </c>
      <c r="G125" t="str">
        <f>IF(Table1[[#This Row],[ExitDate]], "Attrition", "Active")</f>
        <v>Active</v>
      </c>
      <c r="H125" t="s">
        <v>58</v>
      </c>
      <c r="I125" t="s">
        <v>661</v>
      </c>
      <c r="J125" t="s">
        <v>662</v>
      </c>
      <c r="K125" t="s">
        <v>88</v>
      </c>
      <c r="L125" t="s">
        <v>32</v>
      </c>
      <c r="M125" t="s">
        <v>33</v>
      </c>
      <c r="N125" t="s">
        <v>63</v>
      </c>
      <c r="O125" t="s">
        <v>62</v>
      </c>
      <c r="P125" t="s">
        <v>36</v>
      </c>
      <c r="R125" t="s">
        <v>64</v>
      </c>
      <c r="S125" t="s">
        <v>241</v>
      </c>
      <c r="T125" s="2">
        <v>17251</v>
      </c>
      <c r="U125" s="3">
        <f ca="1">YEARFRAC(Table1[[#This Row],[DOB]],TODAY())</f>
        <v>78.74444444444444</v>
      </c>
      <c r="V125" s="3" t="str" cm="1">
        <f t="array" aca="1" ref="V125" ca="1">_xlfn.IFS(Table1[[#This Row],[Age]] &lt; 30, "20-29", Table1[[#This Row],[Age]]&lt;40,"30-39",Table1[[#This Row],[Age]]&lt;50,"40-49",Table1[[#This Row],[Age]]&lt;60,"50-59",Table1[[#This Row],[Age]]&lt;70, "60-69",Table1[[#This Row],[Age]]&lt;80, "70-79",Table1[[#This Row],[Age]]&lt;90,"80-89")</f>
        <v>70-79</v>
      </c>
      <c r="W125" t="s">
        <v>155</v>
      </c>
      <c r="X125" t="s">
        <v>6</v>
      </c>
      <c r="Y125" t="s">
        <v>41</v>
      </c>
      <c r="Z125">
        <v>1919</v>
      </c>
      <c r="AA125" t="s">
        <v>73</v>
      </c>
      <c r="AB125" t="s">
        <v>83</v>
      </c>
      <c r="AC125" t="s">
        <v>235</v>
      </c>
      <c r="AD125">
        <v>2</v>
      </c>
    </row>
    <row r="126" spans="1:30" x14ac:dyDescent="0.35">
      <c r="A126">
        <v>3548</v>
      </c>
      <c r="B126" t="s">
        <v>663</v>
      </c>
      <c r="C126" t="s">
        <v>664</v>
      </c>
      <c r="D126" s="1">
        <v>44388</v>
      </c>
      <c r="E126" s="1">
        <v>44844</v>
      </c>
      <c r="F126">
        <f>IF(Table1[[#This Row],[ExitDate]],QUOTIENT(Table1[[#This Row],[ExitDate]]-Table1[[#This Row],[StartDate]],365/12),"")</f>
        <v>14</v>
      </c>
      <c r="G126" t="str">
        <f>IF(Table1[[#This Row],[ExitDate]], "Attrition", "Active")</f>
        <v>Attrition</v>
      </c>
      <c r="H126" t="s">
        <v>58</v>
      </c>
      <c r="I126" t="s">
        <v>665</v>
      </c>
      <c r="J126" t="s">
        <v>666</v>
      </c>
      <c r="K126" t="s">
        <v>97</v>
      </c>
      <c r="L126" t="s">
        <v>32</v>
      </c>
      <c r="M126" t="s">
        <v>51</v>
      </c>
      <c r="N126" t="s">
        <v>50</v>
      </c>
      <c r="O126" t="s">
        <v>62</v>
      </c>
      <c r="P126" t="s">
        <v>125</v>
      </c>
      <c r="Q126" t="s">
        <v>667</v>
      </c>
      <c r="R126" t="s">
        <v>64</v>
      </c>
      <c r="S126" t="s">
        <v>80</v>
      </c>
      <c r="T126" s="2">
        <v>23401</v>
      </c>
      <c r="U126" s="3">
        <f ca="1">YEARFRAC(Table1[[#This Row],[DOB]],TODAY())</f>
        <v>61.911111111111111</v>
      </c>
      <c r="V126" s="3" t="str" cm="1">
        <f t="array" aca="1" ref="V126" ca="1">_xlfn.IFS(Table1[[#This Row],[Age]] &lt; 30, "20-29", Table1[[#This Row],[Age]]&lt;40,"30-39",Table1[[#This Row],[Age]]&lt;50,"40-49",Table1[[#This Row],[Age]]&lt;60,"50-59",Table1[[#This Row],[Age]]&lt;70, "60-69",Table1[[#This Row],[Age]]&lt;80, "70-79",Table1[[#This Row],[Age]]&lt;90,"80-89")</f>
        <v>60-69</v>
      </c>
      <c r="W126" t="s">
        <v>155</v>
      </c>
      <c r="X126" t="s">
        <v>102</v>
      </c>
      <c r="Y126" t="s">
        <v>41</v>
      </c>
      <c r="Z126">
        <v>40135</v>
      </c>
      <c r="AA126" t="s">
        <v>42</v>
      </c>
      <c r="AB126" t="s">
        <v>74</v>
      </c>
      <c r="AC126" t="s">
        <v>44</v>
      </c>
      <c r="AD126">
        <v>1</v>
      </c>
    </row>
    <row r="127" spans="1:30" x14ac:dyDescent="0.35">
      <c r="A127">
        <v>3549</v>
      </c>
      <c r="B127" t="s">
        <v>668</v>
      </c>
      <c r="C127" t="s">
        <v>669</v>
      </c>
      <c r="D127" s="1">
        <v>43388</v>
      </c>
      <c r="E127" s="1">
        <v>44122</v>
      </c>
      <c r="F127">
        <f>IF(Table1[[#This Row],[ExitDate]],QUOTIENT(Table1[[#This Row],[ExitDate]]-Table1[[#This Row],[StartDate]],365/12),"")</f>
        <v>24</v>
      </c>
      <c r="G127" t="str">
        <f>IF(Table1[[#This Row],[ExitDate]], "Attrition", "Active")</f>
        <v>Attrition</v>
      </c>
      <c r="H127" t="s">
        <v>58</v>
      </c>
      <c r="I127" t="s">
        <v>670</v>
      </c>
      <c r="J127" t="s">
        <v>671</v>
      </c>
      <c r="K127" t="s">
        <v>79</v>
      </c>
      <c r="L127" t="s">
        <v>32</v>
      </c>
      <c r="M127" t="s">
        <v>62</v>
      </c>
      <c r="N127" t="s">
        <v>34</v>
      </c>
      <c r="O127" t="s">
        <v>62</v>
      </c>
      <c r="P127" t="s">
        <v>139</v>
      </c>
      <c r="Q127" t="s">
        <v>672</v>
      </c>
      <c r="R127" t="s">
        <v>64</v>
      </c>
      <c r="S127" t="s">
        <v>89</v>
      </c>
      <c r="T127" s="2">
        <v>20165</v>
      </c>
      <c r="U127" s="3">
        <f ca="1">YEARFRAC(Table1[[#This Row],[DOB]],TODAY())</f>
        <v>70.766666666666666</v>
      </c>
      <c r="V127" s="3" t="str" cm="1">
        <f t="array" aca="1" ref="V127" ca="1">_xlfn.IFS(Table1[[#This Row],[Age]] &lt; 30, "20-29", Table1[[#This Row],[Age]]&lt;40,"30-39",Table1[[#This Row],[Age]]&lt;50,"40-49",Table1[[#This Row],[Age]]&lt;60,"50-59",Table1[[#This Row],[Age]]&lt;70, "60-69",Table1[[#This Row],[Age]]&lt;80, "70-79",Table1[[#This Row],[Age]]&lt;90,"80-89")</f>
        <v>70-79</v>
      </c>
      <c r="W127" t="s">
        <v>141</v>
      </c>
      <c r="X127" t="s">
        <v>102</v>
      </c>
      <c r="Y127" t="s">
        <v>41</v>
      </c>
      <c r="Z127">
        <v>72975</v>
      </c>
      <c r="AA127" t="s">
        <v>92</v>
      </c>
      <c r="AB127" t="s">
        <v>103</v>
      </c>
      <c r="AC127" t="s">
        <v>44</v>
      </c>
      <c r="AD127">
        <v>2</v>
      </c>
    </row>
    <row r="128" spans="1:30" x14ac:dyDescent="0.35">
      <c r="A128">
        <v>3550</v>
      </c>
      <c r="B128" t="s">
        <v>337</v>
      </c>
      <c r="C128" t="s">
        <v>673</v>
      </c>
      <c r="D128" s="1">
        <v>44526</v>
      </c>
      <c r="E128" s="1">
        <v>44848</v>
      </c>
      <c r="F128">
        <f>IF(Table1[[#This Row],[ExitDate]],QUOTIENT(Table1[[#This Row],[ExitDate]]-Table1[[#This Row],[StartDate]],365/12),"")</f>
        <v>10</v>
      </c>
      <c r="G128" t="str">
        <f>IF(Table1[[#This Row],[ExitDate]], "Attrition", "Active")</f>
        <v>Attrition</v>
      </c>
      <c r="H128" t="s">
        <v>58</v>
      </c>
      <c r="I128" t="s">
        <v>674</v>
      </c>
      <c r="J128" t="s">
        <v>675</v>
      </c>
      <c r="K128" t="s">
        <v>132</v>
      </c>
      <c r="L128" t="s">
        <v>197</v>
      </c>
      <c r="M128" t="s">
        <v>51</v>
      </c>
      <c r="N128" t="s">
        <v>34</v>
      </c>
      <c r="O128" t="s">
        <v>35</v>
      </c>
      <c r="P128" t="s">
        <v>125</v>
      </c>
      <c r="Q128" t="s">
        <v>676</v>
      </c>
      <c r="R128" t="s">
        <v>64</v>
      </c>
      <c r="S128" t="s">
        <v>304</v>
      </c>
      <c r="T128" s="2">
        <v>32228</v>
      </c>
      <c r="U128" s="3">
        <f ca="1">YEARFRAC(Table1[[#This Row],[DOB]],TODAY())</f>
        <v>37.741666666666667</v>
      </c>
      <c r="V128" s="3" t="str" cm="1">
        <f t="array" aca="1" ref="V128" ca="1">_xlfn.IFS(Table1[[#This Row],[Age]] &lt; 30, "20-29", Table1[[#This Row],[Age]]&lt;40,"30-39",Table1[[#This Row],[Age]]&lt;50,"40-49",Table1[[#This Row],[Age]]&lt;60,"50-59",Table1[[#This Row],[Age]]&lt;70, "60-69",Table1[[#This Row],[Age]]&lt;80, "70-79",Table1[[#This Row],[Age]]&lt;90,"80-89")</f>
        <v>30-39</v>
      </c>
      <c r="W128" t="s">
        <v>119</v>
      </c>
      <c r="X128" t="s">
        <v>677</v>
      </c>
      <c r="Y128" t="s">
        <v>54</v>
      </c>
      <c r="Z128">
        <v>57754</v>
      </c>
      <c r="AA128" t="s">
        <v>42</v>
      </c>
      <c r="AB128" t="s">
        <v>103</v>
      </c>
      <c r="AC128" t="s">
        <v>44</v>
      </c>
      <c r="AD128">
        <v>1</v>
      </c>
    </row>
    <row r="129" spans="1:30" x14ac:dyDescent="0.35">
      <c r="A129">
        <v>3551</v>
      </c>
      <c r="B129" t="s">
        <v>678</v>
      </c>
      <c r="C129" t="s">
        <v>679</v>
      </c>
      <c r="D129" s="1">
        <v>43323</v>
      </c>
      <c r="F129" t="str">
        <f>IF(Table1[[#This Row],[ExitDate]],QUOTIENT(Table1[[#This Row],[ExitDate]]-Table1[[#This Row],[StartDate]],365/12),"")</f>
        <v/>
      </c>
      <c r="G129" t="str">
        <f>IF(Table1[[#This Row],[ExitDate]], "Attrition", "Active")</f>
        <v>Active</v>
      </c>
      <c r="H129" t="s">
        <v>58</v>
      </c>
      <c r="I129" t="s">
        <v>680</v>
      </c>
      <c r="J129" t="s">
        <v>681</v>
      </c>
      <c r="K129" t="s">
        <v>167</v>
      </c>
      <c r="L129" t="s">
        <v>32</v>
      </c>
      <c r="M129" t="s">
        <v>51</v>
      </c>
      <c r="N129" t="s">
        <v>34</v>
      </c>
      <c r="O129" t="s">
        <v>51</v>
      </c>
      <c r="P129" t="s">
        <v>36</v>
      </c>
      <c r="R129" t="s">
        <v>64</v>
      </c>
      <c r="S129" t="s">
        <v>110</v>
      </c>
      <c r="T129" s="2">
        <v>19909</v>
      </c>
      <c r="U129" s="3">
        <f ca="1">YEARFRAC(Table1[[#This Row],[DOB]],TODAY())</f>
        <v>71.469444444444449</v>
      </c>
      <c r="V129" s="3" t="str" cm="1">
        <f t="array" aca="1" ref="V129" ca="1">_xlfn.IFS(Table1[[#This Row],[Age]] &lt; 30, "20-29", Table1[[#This Row],[Age]]&lt;40,"30-39",Table1[[#This Row],[Age]]&lt;50,"40-49",Table1[[#This Row],[Age]]&lt;60,"50-59",Table1[[#This Row],[Age]]&lt;70, "60-69",Table1[[#This Row],[Age]]&lt;80, "70-79",Table1[[#This Row],[Age]]&lt;90,"80-89")</f>
        <v>70-79</v>
      </c>
      <c r="W129" t="s">
        <v>119</v>
      </c>
      <c r="X129" t="s">
        <v>112</v>
      </c>
      <c r="Y129" t="s">
        <v>54</v>
      </c>
      <c r="Z129">
        <v>81142</v>
      </c>
      <c r="AA129" t="s">
        <v>92</v>
      </c>
      <c r="AB129" t="s">
        <v>83</v>
      </c>
      <c r="AC129" t="s">
        <v>235</v>
      </c>
      <c r="AD129">
        <v>4</v>
      </c>
    </row>
    <row r="130" spans="1:30" x14ac:dyDescent="0.35">
      <c r="A130">
        <v>3552</v>
      </c>
      <c r="B130" t="s">
        <v>682</v>
      </c>
      <c r="C130" t="s">
        <v>683</v>
      </c>
      <c r="D130" s="1">
        <v>43877</v>
      </c>
      <c r="E130" s="1">
        <v>43985</v>
      </c>
      <c r="F130">
        <f>IF(Table1[[#This Row],[ExitDate]],QUOTIENT(Table1[[#This Row],[ExitDate]]-Table1[[#This Row],[StartDate]],365/12),"")</f>
        <v>3</v>
      </c>
      <c r="G130" t="str">
        <f>IF(Table1[[#This Row],[ExitDate]], "Attrition", "Active")</f>
        <v>Attrition</v>
      </c>
      <c r="H130" t="s">
        <v>58</v>
      </c>
      <c r="I130" t="s">
        <v>684</v>
      </c>
      <c r="J130" t="s">
        <v>685</v>
      </c>
      <c r="K130" t="s">
        <v>61</v>
      </c>
      <c r="L130" t="s">
        <v>32</v>
      </c>
      <c r="M130" t="s">
        <v>62</v>
      </c>
      <c r="N130" t="s">
        <v>63</v>
      </c>
      <c r="O130" t="s">
        <v>62</v>
      </c>
      <c r="P130" t="s">
        <v>139</v>
      </c>
      <c r="Q130" t="s">
        <v>686</v>
      </c>
      <c r="R130" t="s">
        <v>64</v>
      </c>
      <c r="S130" t="s">
        <v>89</v>
      </c>
      <c r="T130" s="2">
        <v>15564</v>
      </c>
      <c r="U130" s="3">
        <f ca="1">YEARFRAC(Table1[[#This Row],[DOB]],TODAY())</f>
        <v>83.36666666666666</v>
      </c>
      <c r="V130" s="3" t="str" cm="1">
        <f t="array" aca="1" ref="V130" ca="1">_xlfn.IFS(Table1[[#This Row],[Age]] &lt; 30, "20-29", Table1[[#This Row],[Age]]&lt;40,"30-39",Table1[[#This Row],[Age]]&lt;50,"40-49",Table1[[#This Row],[Age]]&lt;60,"50-59",Table1[[#This Row],[Age]]&lt;70, "60-69",Table1[[#This Row],[Age]]&lt;80, "70-79",Table1[[#This Row],[Age]]&lt;90,"80-89")</f>
        <v>80-89</v>
      </c>
      <c r="W130" t="s">
        <v>148</v>
      </c>
      <c r="X130" t="s">
        <v>225</v>
      </c>
      <c r="Y130" t="s">
        <v>54</v>
      </c>
      <c r="Z130">
        <v>28714</v>
      </c>
      <c r="AA130" t="s">
        <v>42</v>
      </c>
      <c r="AB130" t="s">
        <v>74</v>
      </c>
      <c r="AC130" t="s">
        <v>235</v>
      </c>
      <c r="AD130">
        <v>1</v>
      </c>
    </row>
    <row r="131" spans="1:30" x14ac:dyDescent="0.35">
      <c r="A131">
        <v>3553</v>
      </c>
      <c r="B131" t="s">
        <v>687</v>
      </c>
      <c r="C131" t="s">
        <v>688</v>
      </c>
      <c r="D131" s="1">
        <v>43850</v>
      </c>
      <c r="F131" t="str">
        <f>IF(Table1[[#This Row],[ExitDate]],QUOTIENT(Table1[[#This Row],[ExitDate]]-Table1[[#This Row],[StartDate]],365/12),"")</f>
        <v/>
      </c>
      <c r="G131" t="str">
        <f>IF(Table1[[#This Row],[ExitDate]], "Attrition", "Active")</f>
        <v>Active</v>
      </c>
      <c r="H131" t="s">
        <v>58</v>
      </c>
      <c r="I131" t="s">
        <v>689</v>
      </c>
      <c r="J131" t="s">
        <v>690</v>
      </c>
      <c r="K131" t="s">
        <v>117</v>
      </c>
      <c r="L131" t="s">
        <v>32</v>
      </c>
      <c r="M131" t="s">
        <v>33</v>
      </c>
      <c r="N131" t="s">
        <v>34</v>
      </c>
      <c r="O131" t="s">
        <v>35</v>
      </c>
      <c r="P131" t="s">
        <v>36</v>
      </c>
      <c r="R131" t="s">
        <v>64</v>
      </c>
      <c r="S131" t="s">
        <v>89</v>
      </c>
      <c r="T131" s="2">
        <v>18025</v>
      </c>
      <c r="U131" s="3">
        <f ca="1">YEARFRAC(Table1[[#This Row],[DOB]],TODAY())</f>
        <v>76.62777777777778</v>
      </c>
      <c r="V131" s="3" t="str" cm="1">
        <f t="array" aca="1" ref="V131" ca="1">_xlfn.IFS(Table1[[#This Row],[Age]] &lt; 30, "20-29", Table1[[#This Row],[Age]]&lt;40,"30-39",Table1[[#This Row],[Age]]&lt;50,"40-49",Table1[[#This Row],[Age]]&lt;60,"50-59",Table1[[#This Row],[Age]]&lt;70, "60-69",Table1[[#This Row],[Age]]&lt;80, "70-79",Table1[[#This Row],[Age]]&lt;90,"80-89")</f>
        <v>70-79</v>
      </c>
      <c r="W131" t="s">
        <v>148</v>
      </c>
      <c r="X131" t="s">
        <v>225</v>
      </c>
      <c r="Y131" t="s">
        <v>54</v>
      </c>
      <c r="Z131">
        <v>50379</v>
      </c>
      <c r="AA131" t="s">
        <v>92</v>
      </c>
      <c r="AB131" t="s">
        <v>103</v>
      </c>
      <c r="AC131" t="s">
        <v>44</v>
      </c>
      <c r="AD131">
        <v>4</v>
      </c>
    </row>
    <row r="132" spans="1:30" x14ac:dyDescent="0.35">
      <c r="A132">
        <v>3554</v>
      </c>
      <c r="B132" t="s">
        <v>691</v>
      </c>
      <c r="C132" t="s">
        <v>692</v>
      </c>
      <c r="D132" s="1">
        <v>43555</v>
      </c>
      <c r="F132" t="str">
        <f>IF(Table1[[#This Row],[ExitDate]],QUOTIENT(Table1[[#This Row],[ExitDate]]-Table1[[#This Row],[StartDate]],365/12),"")</f>
        <v/>
      </c>
      <c r="G132" t="str">
        <f>IF(Table1[[#This Row],[ExitDate]], "Attrition", "Active")</f>
        <v>Active</v>
      </c>
      <c r="H132" t="s">
        <v>58</v>
      </c>
      <c r="I132" t="s">
        <v>693</v>
      </c>
      <c r="J132" t="s">
        <v>694</v>
      </c>
      <c r="K132" t="s">
        <v>138</v>
      </c>
      <c r="L132" t="s">
        <v>32</v>
      </c>
      <c r="M132" t="s">
        <v>51</v>
      </c>
      <c r="N132" t="s">
        <v>34</v>
      </c>
      <c r="O132" t="s">
        <v>35</v>
      </c>
      <c r="P132" t="s">
        <v>36</v>
      </c>
      <c r="R132" t="s">
        <v>64</v>
      </c>
      <c r="S132" t="s">
        <v>695</v>
      </c>
      <c r="T132" s="2">
        <v>21472</v>
      </c>
      <c r="U132" s="3">
        <f ca="1">YEARFRAC(Table1[[#This Row],[DOB]],TODAY())</f>
        <v>67.191666666666663</v>
      </c>
      <c r="V132" s="3" t="str" cm="1">
        <f t="array" aca="1" ref="V132" ca="1">_xlfn.IFS(Table1[[#This Row],[Age]] &lt; 30, "20-29", Table1[[#This Row],[Age]]&lt;40,"30-39",Table1[[#This Row],[Age]]&lt;50,"40-49",Table1[[#This Row],[Age]]&lt;60,"50-59",Table1[[#This Row],[Age]]&lt;70, "60-69",Table1[[#This Row],[Age]]&lt;80, "70-79",Table1[[#This Row],[Age]]&lt;90,"80-89")</f>
        <v>60-69</v>
      </c>
      <c r="W132" t="s">
        <v>133</v>
      </c>
      <c r="X132" t="s">
        <v>696</v>
      </c>
      <c r="Y132" t="s">
        <v>54</v>
      </c>
      <c r="Z132">
        <v>78385</v>
      </c>
      <c r="AA132" t="s">
        <v>127</v>
      </c>
      <c r="AB132" t="s">
        <v>43</v>
      </c>
      <c r="AC132" t="s">
        <v>44</v>
      </c>
      <c r="AD132">
        <v>1</v>
      </c>
    </row>
    <row r="133" spans="1:30" x14ac:dyDescent="0.35">
      <c r="A133">
        <v>3555</v>
      </c>
      <c r="B133" t="s">
        <v>697</v>
      </c>
      <c r="C133" t="s">
        <v>698</v>
      </c>
      <c r="D133" s="1">
        <v>44932</v>
      </c>
      <c r="E133" s="1">
        <v>45053</v>
      </c>
      <c r="F133">
        <f>IF(Table1[[#This Row],[ExitDate]],QUOTIENT(Table1[[#This Row],[ExitDate]]-Table1[[#This Row],[StartDate]],365/12),"")</f>
        <v>3</v>
      </c>
      <c r="G133" t="str">
        <f>IF(Table1[[#This Row],[ExitDate]], "Attrition", "Active")</f>
        <v>Attrition</v>
      </c>
      <c r="H133" t="s">
        <v>58</v>
      </c>
      <c r="I133" t="s">
        <v>699</v>
      </c>
      <c r="J133" t="s">
        <v>700</v>
      </c>
      <c r="K133" t="s">
        <v>49</v>
      </c>
      <c r="L133" t="s">
        <v>32</v>
      </c>
      <c r="M133" t="s">
        <v>62</v>
      </c>
      <c r="N133" t="s">
        <v>34</v>
      </c>
      <c r="O133" t="s">
        <v>35</v>
      </c>
      <c r="P133" t="s">
        <v>125</v>
      </c>
      <c r="Q133" t="s">
        <v>701</v>
      </c>
      <c r="R133" t="s">
        <v>64</v>
      </c>
      <c r="S133" t="s">
        <v>100</v>
      </c>
      <c r="T133" s="2">
        <v>32153</v>
      </c>
      <c r="U133" s="3">
        <f ca="1">YEARFRAC(Table1[[#This Row],[DOB]],TODAY())</f>
        <v>37.950000000000003</v>
      </c>
      <c r="V133" s="3" t="str" cm="1">
        <f t="array" aca="1" ref="V133" ca="1">_xlfn.IFS(Table1[[#This Row],[Age]] &lt; 30, "20-29", Table1[[#This Row],[Age]]&lt;40,"30-39",Table1[[#This Row],[Age]]&lt;50,"40-49",Table1[[#This Row],[Age]]&lt;60,"50-59",Table1[[#This Row],[Age]]&lt;70, "60-69",Table1[[#This Row],[Age]]&lt;80, "70-79",Table1[[#This Row],[Age]]&lt;90,"80-89")</f>
        <v>30-39</v>
      </c>
      <c r="W133" t="s">
        <v>133</v>
      </c>
      <c r="X133" t="s">
        <v>702</v>
      </c>
      <c r="Y133" t="s">
        <v>41</v>
      </c>
      <c r="Z133">
        <v>48104</v>
      </c>
      <c r="AA133" t="s">
        <v>55</v>
      </c>
      <c r="AB133" t="s">
        <v>43</v>
      </c>
      <c r="AC133" t="s">
        <v>44</v>
      </c>
      <c r="AD133">
        <v>4</v>
      </c>
    </row>
    <row r="134" spans="1:30" x14ac:dyDescent="0.35">
      <c r="A134">
        <v>3556</v>
      </c>
      <c r="B134" t="s">
        <v>703</v>
      </c>
      <c r="C134" t="s">
        <v>244</v>
      </c>
      <c r="D134" s="1">
        <v>43664</v>
      </c>
      <c r="E134" s="1">
        <v>43845</v>
      </c>
      <c r="F134">
        <f>IF(Table1[[#This Row],[ExitDate]],QUOTIENT(Table1[[#This Row],[ExitDate]]-Table1[[#This Row],[StartDate]],365/12),"")</f>
        <v>5</v>
      </c>
      <c r="G134" t="str">
        <f>IF(Table1[[#This Row],[ExitDate]], "Attrition", "Active")</f>
        <v>Attrition</v>
      </c>
      <c r="H134" t="s">
        <v>58</v>
      </c>
      <c r="I134" t="s">
        <v>704</v>
      </c>
      <c r="J134" t="s">
        <v>705</v>
      </c>
      <c r="K134" t="s">
        <v>31</v>
      </c>
      <c r="L134" t="s">
        <v>32</v>
      </c>
      <c r="M134" t="s">
        <v>62</v>
      </c>
      <c r="N134" t="s">
        <v>63</v>
      </c>
      <c r="O134" t="s">
        <v>35</v>
      </c>
      <c r="P134" t="s">
        <v>139</v>
      </c>
      <c r="Q134" t="s">
        <v>706</v>
      </c>
      <c r="R134" t="s">
        <v>64</v>
      </c>
      <c r="S134" t="s">
        <v>304</v>
      </c>
      <c r="T134" s="2">
        <v>22448</v>
      </c>
      <c r="U134" s="3">
        <f ca="1">YEARFRAC(Table1[[#This Row],[DOB]],TODAY())</f>
        <v>64.519444444444446</v>
      </c>
      <c r="V134" s="3" t="str" cm="1">
        <f t="array" aca="1" ref="V134" ca="1">_xlfn.IFS(Table1[[#This Row],[Age]] &lt; 30, "20-29", Table1[[#This Row],[Age]]&lt;40,"30-39",Table1[[#This Row],[Age]]&lt;50,"40-49",Table1[[#This Row],[Age]]&lt;60,"50-59",Table1[[#This Row],[Age]]&lt;70, "60-69",Table1[[#This Row],[Age]]&lt;80, "70-79",Table1[[#This Row],[Age]]&lt;90,"80-89")</f>
        <v>60-69</v>
      </c>
      <c r="W134" t="s">
        <v>101</v>
      </c>
      <c r="X134" t="s">
        <v>707</v>
      </c>
      <c r="Y134" t="s">
        <v>54</v>
      </c>
      <c r="Z134">
        <v>86009</v>
      </c>
      <c r="AA134" t="s">
        <v>42</v>
      </c>
      <c r="AB134" t="s">
        <v>74</v>
      </c>
      <c r="AC134" t="s">
        <v>104</v>
      </c>
      <c r="AD134">
        <v>2</v>
      </c>
    </row>
    <row r="135" spans="1:30" x14ac:dyDescent="0.35">
      <c r="A135">
        <v>3557</v>
      </c>
      <c r="B135" t="s">
        <v>708</v>
      </c>
      <c r="C135" t="s">
        <v>709</v>
      </c>
      <c r="D135" s="1">
        <v>43509</v>
      </c>
      <c r="F135" t="str">
        <f>IF(Table1[[#This Row],[ExitDate]],QUOTIENT(Table1[[#This Row],[ExitDate]]-Table1[[#This Row],[StartDate]],365/12),"")</f>
        <v/>
      </c>
      <c r="G135" t="str">
        <f>IF(Table1[[#This Row],[ExitDate]], "Attrition", "Active")</f>
        <v>Active</v>
      </c>
      <c r="H135" t="s">
        <v>58</v>
      </c>
      <c r="I135" t="s">
        <v>710</v>
      </c>
      <c r="J135" t="s">
        <v>711</v>
      </c>
      <c r="K135" t="s">
        <v>88</v>
      </c>
      <c r="L135" t="s">
        <v>32</v>
      </c>
      <c r="M135" t="s">
        <v>51</v>
      </c>
      <c r="N135" t="s">
        <v>34</v>
      </c>
      <c r="O135" t="s">
        <v>35</v>
      </c>
      <c r="P135" t="s">
        <v>36</v>
      </c>
      <c r="R135" t="s">
        <v>64</v>
      </c>
      <c r="S135" t="s">
        <v>89</v>
      </c>
      <c r="T135" s="2">
        <v>22073</v>
      </c>
      <c r="U135" s="3">
        <f ca="1">YEARFRAC(Table1[[#This Row],[DOB]],TODAY())</f>
        <v>65.547222222222217</v>
      </c>
      <c r="V135" s="3" t="str" cm="1">
        <f t="array" aca="1" ref="V135" ca="1">_xlfn.IFS(Table1[[#This Row],[Age]] &lt; 30, "20-29", Table1[[#This Row],[Age]]&lt;40,"30-39",Table1[[#This Row],[Age]]&lt;50,"40-49",Table1[[#This Row],[Age]]&lt;60,"50-59",Table1[[#This Row],[Age]]&lt;70, "60-69",Table1[[#This Row],[Age]]&lt;80, "70-79",Table1[[#This Row],[Age]]&lt;90,"80-89")</f>
        <v>60-69</v>
      </c>
      <c r="W135" t="s">
        <v>39</v>
      </c>
      <c r="X135" t="s">
        <v>215</v>
      </c>
      <c r="Y135" t="s">
        <v>54</v>
      </c>
      <c r="Z135">
        <v>68837</v>
      </c>
      <c r="AA135" t="s">
        <v>73</v>
      </c>
      <c r="AB135" t="s">
        <v>74</v>
      </c>
      <c r="AC135" t="s">
        <v>44</v>
      </c>
      <c r="AD135">
        <v>2</v>
      </c>
    </row>
    <row r="136" spans="1:30" x14ac:dyDescent="0.35">
      <c r="A136">
        <v>3558</v>
      </c>
      <c r="B136" t="s">
        <v>712</v>
      </c>
      <c r="C136" t="s">
        <v>713</v>
      </c>
      <c r="D136" s="1">
        <v>43464</v>
      </c>
      <c r="F136" t="str">
        <f>IF(Table1[[#This Row],[ExitDate]],QUOTIENT(Table1[[#This Row],[ExitDate]]-Table1[[#This Row],[StartDate]],365/12),"")</f>
        <v/>
      </c>
      <c r="G136" t="str">
        <f>IF(Table1[[#This Row],[ExitDate]], "Attrition", "Active")</f>
        <v>Active</v>
      </c>
      <c r="H136" t="s">
        <v>28</v>
      </c>
      <c r="I136" t="s">
        <v>714</v>
      </c>
      <c r="J136" t="s">
        <v>715</v>
      </c>
      <c r="K136" t="s">
        <v>138</v>
      </c>
      <c r="L136" t="s">
        <v>32</v>
      </c>
      <c r="M136" t="s">
        <v>51</v>
      </c>
      <c r="N136" t="s">
        <v>50</v>
      </c>
      <c r="O136" t="s">
        <v>51</v>
      </c>
      <c r="P136" t="s">
        <v>36</v>
      </c>
      <c r="R136" t="s">
        <v>37</v>
      </c>
      <c r="S136" t="s">
        <v>503</v>
      </c>
      <c r="T136" s="2">
        <v>21705</v>
      </c>
      <c r="U136" s="3">
        <f ca="1">YEARFRAC(Table1[[#This Row],[DOB]],TODAY())</f>
        <v>66.552777777777777</v>
      </c>
      <c r="V136" s="3" t="str" cm="1">
        <f t="array" aca="1" ref="V136" ca="1">_xlfn.IFS(Table1[[#This Row],[Age]] &lt; 30, "20-29", Table1[[#This Row],[Age]]&lt;40,"30-39",Table1[[#This Row],[Age]]&lt;50,"40-49",Table1[[#This Row],[Age]]&lt;60,"50-59",Table1[[#This Row],[Age]]&lt;70, "60-69",Table1[[#This Row],[Age]]&lt;80, "70-79",Table1[[#This Row],[Age]]&lt;90,"80-89")</f>
        <v>60-69</v>
      </c>
      <c r="W136" t="s">
        <v>39</v>
      </c>
      <c r="X136" t="s">
        <v>242</v>
      </c>
      <c r="Y136" t="s">
        <v>41</v>
      </c>
      <c r="Z136">
        <v>2145</v>
      </c>
      <c r="AA136" t="s">
        <v>92</v>
      </c>
      <c r="AB136" t="s">
        <v>74</v>
      </c>
      <c r="AC136" t="s">
        <v>44</v>
      </c>
      <c r="AD136">
        <v>1</v>
      </c>
    </row>
    <row r="137" spans="1:30" x14ac:dyDescent="0.35">
      <c r="A137">
        <v>3559</v>
      </c>
      <c r="B137" t="s">
        <v>716</v>
      </c>
      <c r="C137" t="s">
        <v>717</v>
      </c>
      <c r="D137" s="1">
        <v>43775</v>
      </c>
      <c r="E137" s="1">
        <v>44080</v>
      </c>
      <c r="F137">
        <f>IF(Table1[[#This Row],[ExitDate]],QUOTIENT(Table1[[#This Row],[ExitDate]]-Table1[[#This Row],[StartDate]],365/12),"")</f>
        <v>10</v>
      </c>
      <c r="G137" t="str">
        <f>IF(Table1[[#This Row],[ExitDate]], "Attrition", "Active")</f>
        <v>Attrition</v>
      </c>
      <c r="H137" t="s">
        <v>28</v>
      </c>
      <c r="I137" t="s">
        <v>718</v>
      </c>
      <c r="J137" t="s">
        <v>719</v>
      </c>
      <c r="K137" t="s">
        <v>117</v>
      </c>
      <c r="L137" t="s">
        <v>32</v>
      </c>
      <c r="M137" t="s">
        <v>51</v>
      </c>
      <c r="N137" t="s">
        <v>34</v>
      </c>
      <c r="O137" t="s">
        <v>62</v>
      </c>
      <c r="P137" t="s">
        <v>139</v>
      </c>
      <c r="Q137" t="s">
        <v>720</v>
      </c>
      <c r="R137" t="s">
        <v>37</v>
      </c>
      <c r="S137" t="s">
        <v>89</v>
      </c>
      <c r="T137" s="2">
        <v>33560</v>
      </c>
      <c r="U137" s="3">
        <f ca="1">YEARFRAC(Table1[[#This Row],[DOB]],TODAY())</f>
        <v>34.097222222222221</v>
      </c>
      <c r="V137" s="3" t="str" cm="1">
        <f t="array" aca="1" ref="V137" ca="1">_xlfn.IFS(Table1[[#This Row],[Age]] &lt; 30, "20-29", Table1[[#This Row],[Age]]&lt;40,"30-39",Table1[[#This Row],[Age]]&lt;50,"40-49",Table1[[#This Row],[Age]]&lt;60,"50-59",Table1[[#This Row],[Age]]&lt;70, "60-69",Table1[[#This Row],[Age]]&lt;80, "70-79",Table1[[#This Row],[Age]]&lt;90,"80-89")</f>
        <v>30-39</v>
      </c>
      <c r="W137" t="s">
        <v>39</v>
      </c>
      <c r="X137" t="s">
        <v>66</v>
      </c>
      <c r="Y137" t="s">
        <v>54</v>
      </c>
      <c r="Z137">
        <v>1960</v>
      </c>
      <c r="AA137" t="s">
        <v>42</v>
      </c>
      <c r="AB137" t="s">
        <v>74</v>
      </c>
      <c r="AC137" t="s">
        <v>44</v>
      </c>
      <c r="AD137">
        <v>2</v>
      </c>
    </row>
    <row r="138" spans="1:30" x14ac:dyDescent="0.35">
      <c r="A138">
        <v>3560</v>
      </c>
      <c r="B138" t="s">
        <v>721</v>
      </c>
      <c r="C138" t="s">
        <v>722</v>
      </c>
      <c r="D138" s="1">
        <v>44713</v>
      </c>
      <c r="F138" t="str">
        <f>IF(Table1[[#This Row],[ExitDate]],QUOTIENT(Table1[[#This Row],[ExitDate]]-Table1[[#This Row],[StartDate]],365/12),"")</f>
        <v/>
      </c>
      <c r="G138" t="str">
        <f>IF(Table1[[#This Row],[ExitDate]], "Attrition", "Active")</f>
        <v>Active</v>
      </c>
      <c r="H138" t="s">
        <v>28</v>
      </c>
      <c r="I138" t="s">
        <v>723</v>
      </c>
      <c r="J138" t="s">
        <v>724</v>
      </c>
      <c r="K138" t="s">
        <v>138</v>
      </c>
      <c r="L138" t="s">
        <v>32</v>
      </c>
      <c r="M138" t="s">
        <v>33</v>
      </c>
      <c r="N138" t="s">
        <v>34</v>
      </c>
      <c r="O138" t="s">
        <v>62</v>
      </c>
      <c r="P138" t="s">
        <v>36</v>
      </c>
      <c r="R138" t="s">
        <v>37</v>
      </c>
      <c r="S138" t="s">
        <v>89</v>
      </c>
      <c r="T138" s="2">
        <v>19773</v>
      </c>
      <c r="U138" s="3">
        <f ca="1">YEARFRAC(Table1[[#This Row],[DOB]],TODAY())</f>
        <v>71.847222222222229</v>
      </c>
      <c r="V138" s="3" t="str" cm="1">
        <f t="array" aca="1" ref="V138" ca="1">_xlfn.IFS(Table1[[#This Row],[Age]] &lt; 30, "20-29", Table1[[#This Row],[Age]]&lt;40,"30-39",Table1[[#This Row],[Age]]&lt;50,"40-49",Table1[[#This Row],[Age]]&lt;60,"50-59",Table1[[#This Row],[Age]]&lt;70, "60-69",Table1[[#This Row],[Age]]&lt;80, "70-79",Table1[[#This Row],[Age]]&lt;90,"80-89")</f>
        <v>70-79</v>
      </c>
      <c r="W138" t="s">
        <v>39</v>
      </c>
      <c r="X138" t="s">
        <v>102</v>
      </c>
      <c r="Y138" t="s">
        <v>41</v>
      </c>
      <c r="Z138">
        <v>2127</v>
      </c>
      <c r="AA138" t="s">
        <v>127</v>
      </c>
      <c r="AB138" t="s">
        <v>103</v>
      </c>
      <c r="AC138" t="s">
        <v>104</v>
      </c>
      <c r="AD138">
        <v>4</v>
      </c>
    </row>
    <row r="139" spans="1:30" x14ac:dyDescent="0.35">
      <c r="A139">
        <v>3561</v>
      </c>
      <c r="B139" t="s">
        <v>725</v>
      </c>
      <c r="C139" t="s">
        <v>726</v>
      </c>
      <c r="D139" s="1">
        <v>45013</v>
      </c>
      <c r="F139" t="str">
        <f>IF(Table1[[#This Row],[ExitDate]],QUOTIENT(Table1[[#This Row],[ExitDate]]-Table1[[#This Row],[StartDate]],365/12),"")</f>
        <v/>
      </c>
      <c r="G139" t="str">
        <f>IF(Table1[[#This Row],[ExitDate]], "Attrition", "Active")</f>
        <v>Active</v>
      </c>
      <c r="H139" t="s">
        <v>727</v>
      </c>
      <c r="I139" t="s">
        <v>728</v>
      </c>
      <c r="J139" t="s">
        <v>729</v>
      </c>
      <c r="K139" t="s">
        <v>88</v>
      </c>
      <c r="L139" t="s">
        <v>32</v>
      </c>
      <c r="M139" t="s">
        <v>51</v>
      </c>
      <c r="N139" t="s">
        <v>34</v>
      </c>
      <c r="O139" t="s">
        <v>35</v>
      </c>
      <c r="P139" t="s">
        <v>36</v>
      </c>
      <c r="R139" t="s">
        <v>37</v>
      </c>
      <c r="S139" t="s">
        <v>80</v>
      </c>
      <c r="T139" s="2">
        <v>21581</v>
      </c>
      <c r="U139" s="3">
        <f ca="1">YEARFRAC(Table1[[#This Row],[DOB]],TODAY())</f>
        <v>66.897222222222226</v>
      </c>
      <c r="V139" s="3" t="str" cm="1">
        <f t="array" aca="1" ref="V139" ca="1">_xlfn.IFS(Table1[[#This Row],[Age]] &lt; 30, "20-29", Table1[[#This Row],[Age]]&lt;40,"30-39",Table1[[#This Row],[Age]]&lt;50,"40-49",Table1[[#This Row],[Age]]&lt;60,"50-59",Table1[[#This Row],[Age]]&lt;70, "60-69",Table1[[#This Row],[Age]]&lt;80, "70-79",Table1[[#This Row],[Age]]&lt;90,"80-89")</f>
        <v>60-69</v>
      </c>
      <c r="W139" t="s">
        <v>39</v>
      </c>
      <c r="X139" t="s">
        <v>102</v>
      </c>
      <c r="Y139" t="s">
        <v>41</v>
      </c>
      <c r="Z139">
        <v>2171</v>
      </c>
      <c r="AA139" t="s">
        <v>42</v>
      </c>
      <c r="AB139" t="s">
        <v>83</v>
      </c>
      <c r="AC139" t="s">
        <v>44</v>
      </c>
      <c r="AD139">
        <v>5</v>
      </c>
    </row>
    <row r="140" spans="1:30" x14ac:dyDescent="0.35">
      <c r="A140">
        <v>3562</v>
      </c>
      <c r="B140" t="s">
        <v>730</v>
      </c>
      <c r="C140" t="s">
        <v>731</v>
      </c>
      <c r="D140" s="1">
        <v>43606</v>
      </c>
      <c r="E140" s="1">
        <v>44931</v>
      </c>
      <c r="F140">
        <f>IF(Table1[[#This Row],[ExitDate]],QUOTIENT(Table1[[#This Row],[ExitDate]]-Table1[[#This Row],[StartDate]],365/12),"")</f>
        <v>43</v>
      </c>
      <c r="G140" t="str">
        <f>IF(Table1[[#This Row],[ExitDate]], "Attrition", "Active")</f>
        <v>Attrition</v>
      </c>
      <c r="H140" t="s">
        <v>28</v>
      </c>
      <c r="I140" t="s">
        <v>732</v>
      </c>
      <c r="J140" t="s">
        <v>733</v>
      </c>
      <c r="K140" t="s">
        <v>31</v>
      </c>
      <c r="L140" t="s">
        <v>197</v>
      </c>
      <c r="M140" t="s">
        <v>33</v>
      </c>
      <c r="N140" t="s">
        <v>63</v>
      </c>
      <c r="O140" t="s">
        <v>62</v>
      </c>
      <c r="P140" t="s">
        <v>139</v>
      </c>
      <c r="Q140" t="s">
        <v>734</v>
      </c>
      <c r="R140" t="s">
        <v>37</v>
      </c>
      <c r="S140" t="s">
        <v>285</v>
      </c>
      <c r="T140" s="2">
        <v>19823</v>
      </c>
      <c r="U140" s="3">
        <f ca="1">YEARFRAC(Table1[[#This Row],[DOB]],TODAY())</f>
        <v>71.705555555555549</v>
      </c>
      <c r="V140" s="3" t="str" cm="1">
        <f t="array" aca="1" ref="V140" ca="1">_xlfn.IFS(Table1[[#This Row],[Age]] &lt; 30, "20-29", Table1[[#This Row],[Age]]&lt;40,"30-39",Table1[[#This Row],[Age]]&lt;50,"40-49",Table1[[#This Row],[Age]]&lt;60,"50-59",Table1[[#This Row],[Age]]&lt;70, "60-69",Table1[[#This Row],[Age]]&lt;80, "70-79",Table1[[#This Row],[Age]]&lt;90,"80-89")</f>
        <v>70-79</v>
      </c>
      <c r="W140" t="s">
        <v>39</v>
      </c>
      <c r="X140" t="s">
        <v>242</v>
      </c>
      <c r="Y140" t="s">
        <v>41</v>
      </c>
      <c r="Z140">
        <v>1821</v>
      </c>
      <c r="AA140" t="s">
        <v>73</v>
      </c>
      <c r="AB140" t="s">
        <v>74</v>
      </c>
      <c r="AC140" t="s">
        <v>104</v>
      </c>
      <c r="AD140">
        <v>2</v>
      </c>
    </row>
    <row r="141" spans="1:30" x14ac:dyDescent="0.35">
      <c r="A141">
        <v>3563</v>
      </c>
      <c r="B141" t="s">
        <v>735</v>
      </c>
      <c r="C141" t="s">
        <v>736</v>
      </c>
      <c r="D141" s="1">
        <v>43466</v>
      </c>
      <c r="F141" t="str">
        <f>IF(Table1[[#This Row],[ExitDate]],QUOTIENT(Table1[[#This Row],[ExitDate]]-Table1[[#This Row],[StartDate]],365/12),"")</f>
        <v/>
      </c>
      <c r="G141" t="str">
        <f>IF(Table1[[#This Row],[ExitDate]], "Attrition", "Active")</f>
        <v>Active</v>
      </c>
      <c r="H141" t="s">
        <v>28</v>
      </c>
      <c r="I141" t="s">
        <v>737</v>
      </c>
      <c r="J141" t="s">
        <v>738</v>
      </c>
      <c r="K141" t="s">
        <v>97</v>
      </c>
      <c r="L141" t="s">
        <v>32</v>
      </c>
      <c r="M141" t="s">
        <v>33</v>
      </c>
      <c r="N141" t="s">
        <v>63</v>
      </c>
      <c r="O141" t="s">
        <v>62</v>
      </c>
      <c r="P141" t="s">
        <v>36</v>
      </c>
      <c r="R141" t="s">
        <v>37</v>
      </c>
      <c r="S141" t="s">
        <v>89</v>
      </c>
      <c r="T141" s="2">
        <v>17090</v>
      </c>
      <c r="U141" s="3">
        <f ca="1">YEARFRAC(Table1[[#This Row],[DOB]],TODAY())</f>
        <v>79.188888888888883</v>
      </c>
      <c r="V141" s="3" t="str" cm="1">
        <f t="array" aca="1" ref="V141" ca="1">_xlfn.IFS(Table1[[#This Row],[Age]] &lt; 30, "20-29", Table1[[#This Row],[Age]]&lt;40,"30-39",Table1[[#This Row],[Age]]&lt;50,"40-49",Table1[[#This Row],[Age]]&lt;60,"50-59",Table1[[#This Row],[Age]]&lt;70, "60-69",Table1[[#This Row],[Age]]&lt;80, "70-79",Table1[[#This Row],[Age]]&lt;90,"80-89")</f>
        <v>70-79</v>
      </c>
      <c r="W141" t="s">
        <v>39</v>
      </c>
      <c r="X141" t="s">
        <v>91</v>
      </c>
      <c r="Y141" t="s">
        <v>54</v>
      </c>
      <c r="Z141">
        <v>2148</v>
      </c>
      <c r="AA141" t="s">
        <v>92</v>
      </c>
      <c r="AB141" t="s">
        <v>43</v>
      </c>
      <c r="AC141" t="s">
        <v>739</v>
      </c>
      <c r="AD141">
        <v>4</v>
      </c>
    </row>
    <row r="142" spans="1:30" x14ac:dyDescent="0.35">
      <c r="A142">
        <v>3564</v>
      </c>
      <c r="B142" t="s">
        <v>740</v>
      </c>
      <c r="C142" t="s">
        <v>741</v>
      </c>
      <c r="D142" s="1">
        <v>43491</v>
      </c>
      <c r="E142" s="1">
        <v>44167</v>
      </c>
      <c r="F142">
        <f>IF(Table1[[#This Row],[ExitDate]],QUOTIENT(Table1[[#This Row],[ExitDate]]-Table1[[#This Row],[StartDate]],365/12),"")</f>
        <v>22</v>
      </c>
      <c r="G142" t="str">
        <f>IF(Table1[[#This Row],[ExitDate]], "Attrition", "Active")</f>
        <v>Attrition</v>
      </c>
      <c r="H142" t="s">
        <v>727</v>
      </c>
      <c r="I142" t="s">
        <v>742</v>
      </c>
      <c r="J142" t="s">
        <v>743</v>
      </c>
      <c r="K142" t="s">
        <v>132</v>
      </c>
      <c r="L142" t="s">
        <v>744</v>
      </c>
      <c r="M142" t="s">
        <v>62</v>
      </c>
      <c r="N142" t="s">
        <v>34</v>
      </c>
      <c r="O142" t="s">
        <v>35</v>
      </c>
      <c r="P142" t="s">
        <v>125</v>
      </c>
      <c r="Q142" t="s">
        <v>745</v>
      </c>
      <c r="R142" t="s">
        <v>37</v>
      </c>
      <c r="S142" t="s">
        <v>52</v>
      </c>
      <c r="T142" s="2">
        <v>34645</v>
      </c>
      <c r="U142" s="3">
        <f ca="1">YEARFRAC(Table1[[#This Row],[DOB]],TODAY())</f>
        <v>31.127777777777776</v>
      </c>
      <c r="V142" s="3" t="str" cm="1">
        <f t="array" aca="1" ref="V142" ca="1">_xlfn.IFS(Table1[[#This Row],[Age]] &lt; 30, "20-29", Table1[[#This Row],[Age]]&lt;40,"30-39",Table1[[#This Row],[Age]]&lt;50,"40-49",Table1[[#This Row],[Age]]&lt;60,"50-59",Table1[[#This Row],[Age]]&lt;70, "60-69",Table1[[#This Row],[Age]]&lt;80, "70-79",Table1[[#This Row],[Age]]&lt;90,"80-89")</f>
        <v>30-39</v>
      </c>
      <c r="W142" t="s">
        <v>39</v>
      </c>
      <c r="X142" t="s">
        <v>162</v>
      </c>
      <c r="Y142" t="s">
        <v>41</v>
      </c>
      <c r="Z142">
        <v>2122</v>
      </c>
      <c r="AA142" t="s">
        <v>42</v>
      </c>
      <c r="AB142" t="s">
        <v>103</v>
      </c>
      <c r="AC142" t="s">
        <v>44</v>
      </c>
      <c r="AD142">
        <v>1</v>
      </c>
    </row>
    <row r="143" spans="1:30" x14ac:dyDescent="0.35">
      <c r="A143">
        <v>3565</v>
      </c>
      <c r="B143" t="s">
        <v>746</v>
      </c>
      <c r="C143" t="s">
        <v>747</v>
      </c>
      <c r="D143" s="1">
        <v>44450</v>
      </c>
      <c r="F143" t="str">
        <f>IF(Table1[[#This Row],[ExitDate]],QUOTIENT(Table1[[#This Row],[ExitDate]]-Table1[[#This Row],[StartDate]],365/12),"")</f>
        <v/>
      </c>
      <c r="G143" t="str">
        <f>IF(Table1[[#This Row],[ExitDate]], "Attrition", "Active")</f>
        <v>Active</v>
      </c>
      <c r="H143" t="s">
        <v>28</v>
      </c>
      <c r="I143" t="s">
        <v>748</v>
      </c>
      <c r="J143" t="s">
        <v>749</v>
      </c>
      <c r="K143" t="s">
        <v>97</v>
      </c>
      <c r="L143" t="s">
        <v>32</v>
      </c>
      <c r="M143" t="s">
        <v>51</v>
      </c>
      <c r="N143" t="s">
        <v>63</v>
      </c>
      <c r="O143" t="s">
        <v>62</v>
      </c>
      <c r="P143" t="s">
        <v>36</v>
      </c>
      <c r="R143" t="s">
        <v>37</v>
      </c>
      <c r="S143" t="s">
        <v>80</v>
      </c>
      <c r="T143" s="2">
        <v>24968</v>
      </c>
      <c r="U143" s="3">
        <f ca="1">YEARFRAC(Table1[[#This Row],[DOB]],TODAY())</f>
        <v>57.619444444444447</v>
      </c>
      <c r="V143" s="3" t="str" cm="1">
        <f t="array" aca="1" ref="V143" ca="1">_xlfn.IFS(Table1[[#This Row],[Age]] &lt; 30, "20-29", Table1[[#This Row],[Age]]&lt;40,"30-39",Table1[[#This Row],[Age]]&lt;50,"40-49",Table1[[#This Row],[Age]]&lt;60,"50-59",Table1[[#This Row],[Age]]&lt;70, "60-69",Table1[[#This Row],[Age]]&lt;80, "70-79",Table1[[#This Row],[Age]]&lt;90,"80-89")</f>
        <v>50-59</v>
      </c>
      <c r="W143" t="s">
        <v>39</v>
      </c>
      <c r="X143" t="s">
        <v>162</v>
      </c>
      <c r="Y143" t="s">
        <v>54</v>
      </c>
      <c r="Z143">
        <v>1887</v>
      </c>
      <c r="AA143" t="s">
        <v>73</v>
      </c>
      <c r="AB143" t="s">
        <v>103</v>
      </c>
      <c r="AC143" t="s">
        <v>44</v>
      </c>
      <c r="AD143">
        <v>4</v>
      </c>
    </row>
    <row r="144" spans="1:30" x14ac:dyDescent="0.35">
      <c r="A144">
        <v>3566</v>
      </c>
      <c r="B144" t="s">
        <v>750</v>
      </c>
      <c r="C144" t="s">
        <v>751</v>
      </c>
      <c r="D144" s="1">
        <v>44465</v>
      </c>
      <c r="F144" t="str">
        <f>IF(Table1[[#This Row],[ExitDate]],QUOTIENT(Table1[[#This Row],[ExitDate]]-Table1[[#This Row],[StartDate]],365/12),"")</f>
        <v/>
      </c>
      <c r="G144" t="str">
        <f>IF(Table1[[#This Row],[ExitDate]], "Attrition", "Active")</f>
        <v>Active</v>
      </c>
      <c r="H144" t="s">
        <v>727</v>
      </c>
      <c r="I144" t="s">
        <v>752</v>
      </c>
      <c r="J144" t="s">
        <v>753</v>
      </c>
      <c r="K144" t="s">
        <v>61</v>
      </c>
      <c r="L144" t="s">
        <v>32</v>
      </c>
      <c r="M144" t="s">
        <v>51</v>
      </c>
      <c r="N144" t="s">
        <v>50</v>
      </c>
      <c r="O144" t="s">
        <v>51</v>
      </c>
      <c r="P144" t="s">
        <v>36</v>
      </c>
      <c r="R144" t="s">
        <v>37</v>
      </c>
      <c r="S144" t="s">
        <v>52</v>
      </c>
      <c r="T144" s="2">
        <v>23289</v>
      </c>
      <c r="U144" s="3">
        <f ca="1">YEARFRAC(Table1[[#This Row],[DOB]],TODAY())</f>
        <v>62.216666666666669</v>
      </c>
      <c r="V144" s="3" t="str" cm="1">
        <f t="array" aca="1" ref="V144" ca="1">_xlfn.IFS(Table1[[#This Row],[Age]] &lt; 30, "20-29", Table1[[#This Row],[Age]]&lt;40,"30-39",Table1[[#This Row],[Age]]&lt;50,"40-49",Table1[[#This Row],[Age]]&lt;60,"50-59",Table1[[#This Row],[Age]]&lt;70, "60-69",Table1[[#This Row],[Age]]&lt;80, "70-79",Table1[[#This Row],[Age]]&lt;90,"80-89")</f>
        <v>60-69</v>
      </c>
      <c r="W144" t="s">
        <v>39</v>
      </c>
      <c r="X144" t="s">
        <v>162</v>
      </c>
      <c r="Y144" t="s">
        <v>54</v>
      </c>
      <c r="Z144">
        <v>1460</v>
      </c>
      <c r="AA144" t="s">
        <v>92</v>
      </c>
      <c r="AB144" t="s">
        <v>74</v>
      </c>
      <c r="AC144" t="s">
        <v>44</v>
      </c>
      <c r="AD144">
        <v>2</v>
      </c>
    </row>
    <row r="145" spans="1:30" x14ac:dyDescent="0.35">
      <c r="A145">
        <v>3567</v>
      </c>
      <c r="B145" t="s">
        <v>754</v>
      </c>
      <c r="C145" t="s">
        <v>755</v>
      </c>
      <c r="D145" s="1">
        <v>44989</v>
      </c>
      <c r="F145" t="str">
        <f>IF(Table1[[#This Row],[ExitDate]],QUOTIENT(Table1[[#This Row],[ExitDate]]-Table1[[#This Row],[StartDate]],365/12),"")</f>
        <v/>
      </c>
      <c r="G145" t="str">
        <f>IF(Table1[[#This Row],[ExitDate]], "Attrition", "Active")</f>
        <v>Active</v>
      </c>
      <c r="H145" t="s">
        <v>28</v>
      </c>
      <c r="I145" t="s">
        <v>756</v>
      </c>
      <c r="J145" t="s">
        <v>757</v>
      </c>
      <c r="K145" t="s">
        <v>49</v>
      </c>
      <c r="L145" t="s">
        <v>32</v>
      </c>
      <c r="M145" t="s">
        <v>62</v>
      </c>
      <c r="N145" t="s">
        <v>34</v>
      </c>
      <c r="O145" t="s">
        <v>62</v>
      </c>
      <c r="P145" t="s">
        <v>36</v>
      </c>
      <c r="R145" t="s">
        <v>37</v>
      </c>
      <c r="S145" t="s">
        <v>65</v>
      </c>
      <c r="T145" s="2">
        <v>24352</v>
      </c>
      <c r="U145" s="3">
        <f ca="1">YEARFRAC(Table1[[#This Row],[DOB]],TODAY())</f>
        <v>59.30833333333333</v>
      </c>
      <c r="V145" s="3" t="str" cm="1">
        <f t="array" aca="1" ref="V145" ca="1">_xlfn.IFS(Table1[[#This Row],[Age]] &lt; 30, "20-29", Table1[[#This Row],[Age]]&lt;40,"30-39",Table1[[#This Row],[Age]]&lt;50,"40-49",Table1[[#This Row],[Age]]&lt;60,"50-59",Table1[[#This Row],[Age]]&lt;70, "60-69",Table1[[#This Row],[Age]]&lt;80, "70-79",Table1[[#This Row],[Age]]&lt;90,"80-89")</f>
        <v>50-59</v>
      </c>
      <c r="W145" t="s">
        <v>39</v>
      </c>
      <c r="X145" t="s">
        <v>102</v>
      </c>
      <c r="Y145" t="s">
        <v>54</v>
      </c>
      <c r="Z145">
        <v>2747</v>
      </c>
      <c r="AA145" t="s">
        <v>127</v>
      </c>
      <c r="AB145" t="s">
        <v>43</v>
      </c>
      <c r="AC145" t="s">
        <v>44</v>
      </c>
      <c r="AD145">
        <v>4</v>
      </c>
    </row>
    <row r="146" spans="1:30" x14ac:dyDescent="0.35">
      <c r="A146">
        <v>3568</v>
      </c>
      <c r="B146" t="s">
        <v>758</v>
      </c>
      <c r="C146" t="s">
        <v>759</v>
      </c>
      <c r="D146" s="1">
        <v>45118</v>
      </c>
      <c r="E146" s="1">
        <v>45136</v>
      </c>
      <c r="F146">
        <f>IF(Table1[[#This Row],[ExitDate]],QUOTIENT(Table1[[#This Row],[ExitDate]]-Table1[[#This Row],[StartDate]],365/12),"")</f>
        <v>0</v>
      </c>
      <c r="G146" t="str">
        <f>IF(Table1[[#This Row],[ExitDate]], "Attrition", "Active")</f>
        <v>Attrition</v>
      </c>
      <c r="H146" t="s">
        <v>28</v>
      </c>
      <c r="I146" t="s">
        <v>760</v>
      </c>
      <c r="J146" t="s">
        <v>761</v>
      </c>
      <c r="K146" t="s">
        <v>49</v>
      </c>
      <c r="L146" t="s">
        <v>744</v>
      </c>
      <c r="M146" t="s">
        <v>62</v>
      </c>
      <c r="N146" t="s">
        <v>63</v>
      </c>
      <c r="O146" t="s">
        <v>51</v>
      </c>
      <c r="P146" t="s">
        <v>98</v>
      </c>
      <c r="Q146" t="s">
        <v>762</v>
      </c>
      <c r="R146" t="s">
        <v>37</v>
      </c>
      <c r="S146" t="s">
        <v>89</v>
      </c>
      <c r="T146" s="2">
        <v>27371</v>
      </c>
      <c r="U146" s="3">
        <f ca="1">YEARFRAC(Table1[[#This Row],[DOB]],TODAY())</f>
        <v>51.041666666666664</v>
      </c>
      <c r="V146" s="3" t="str" cm="1">
        <f t="array" aca="1" ref="V146" ca="1">_xlfn.IFS(Table1[[#This Row],[Age]] &lt; 30, "20-29", Table1[[#This Row],[Age]]&lt;40,"30-39",Table1[[#This Row],[Age]]&lt;50,"40-49",Table1[[#This Row],[Age]]&lt;60,"50-59",Table1[[#This Row],[Age]]&lt;70, "60-69",Table1[[#This Row],[Age]]&lt;80, "70-79",Table1[[#This Row],[Age]]&lt;90,"80-89")</f>
        <v>50-59</v>
      </c>
      <c r="W146" t="s">
        <v>39</v>
      </c>
      <c r="X146" t="s">
        <v>225</v>
      </c>
      <c r="Y146" t="s">
        <v>54</v>
      </c>
      <c r="Z146">
        <v>2478</v>
      </c>
      <c r="AA146" t="s">
        <v>127</v>
      </c>
      <c r="AB146" t="s">
        <v>103</v>
      </c>
      <c r="AC146" t="s">
        <v>44</v>
      </c>
      <c r="AD146">
        <v>2</v>
      </c>
    </row>
    <row r="147" spans="1:30" x14ac:dyDescent="0.35">
      <c r="A147">
        <v>3569</v>
      </c>
      <c r="B147" t="s">
        <v>763</v>
      </c>
      <c r="C147" t="s">
        <v>764</v>
      </c>
      <c r="D147" s="1">
        <v>43505</v>
      </c>
      <c r="E147" s="1">
        <v>44071</v>
      </c>
      <c r="F147">
        <f>IF(Table1[[#This Row],[ExitDate]],QUOTIENT(Table1[[#This Row],[ExitDate]]-Table1[[#This Row],[StartDate]],365/12),"")</f>
        <v>18</v>
      </c>
      <c r="G147" t="str">
        <f>IF(Table1[[#This Row],[ExitDate]], "Attrition", "Active")</f>
        <v>Attrition</v>
      </c>
      <c r="H147" t="s">
        <v>28</v>
      </c>
      <c r="I147" t="s">
        <v>765</v>
      </c>
      <c r="J147" t="s">
        <v>766</v>
      </c>
      <c r="K147" t="s">
        <v>138</v>
      </c>
      <c r="L147" t="s">
        <v>32</v>
      </c>
      <c r="M147" t="s">
        <v>51</v>
      </c>
      <c r="N147" t="s">
        <v>63</v>
      </c>
      <c r="O147" t="s">
        <v>35</v>
      </c>
      <c r="P147" t="s">
        <v>98</v>
      </c>
      <c r="Q147" t="s">
        <v>767</v>
      </c>
      <c r="R147" t="s">
        <v>37</v>
      </c>
      <c r="S147" t="s">
        <v>331</v>
      </c>
      <c r="T147" s="2">
        <v>34899</v>
      </c>
      <c r="U147" s="3">
        <f ca="1">YEARFRAC(Table1[[#This Row],[DOB]],TODAY())</f>
        <v>30.427777777777777</v>
      </c>
      <c r="V147" s="3" t="str" cm="1">
        <f t="array" aca="1" ref="V147" ca="1">_xlfn.IFS(Table1[[#This Row],[Age]] &lt; 30, "20-29", Table1[[#This Row],[Age]]&lt;40,"30-39",Table1[[#This Row],[Age]]&lt;50,"40-49",Table1[[#This Row],[Age]]&lt;60,"50-59",Table1[[#This Row],[Age]]&lt;70, "60-69",Table1[[#This Row],[Age]]&lt;80, "70-79",Table1[[#This Row],[Age]]&lt;90,"80-89")</f>
        <v>30-39</v>
      </c>
      <c r="W147" t="s">
        <v>39</v>
      </c>
      <c r="X147" t="s">
        <v>6</v>
      </c>
      <c r="Y147" t="s">
        <v>41</v>
      </c>
      <c r="Z147">
        <v>2763</v>
      </c>
      <c r="AA147" t="s">
        <v>55</v>
      </c>
      <c r="AB147" t="s">
        <v>103</v>
      </c>
      <c r="AC147" t="s">
        <v>44</v>
      </c>
      <c r="AD147">
        <v>2</v>
      </c>
    </row>
    <row r="148" spans="1:30" x14ac:dyDescent="0.35">
      <c r="A148">
        <v>3570</v>
      </c>
      <c r="B148" t="s">
        <v>768</v>
      </c>
      <c r="C148" t="s">
        <v>769</v>
      </c>
      <c r="D148" s="1">
        <v>43574</v>
      </c>
      <c r="E148" s="1">
        <v>44495</v>
      </c>
      <c r="F148">
        <f>IF(Table1[[#This Row],[ExitDate]],QUOTIENT(Table1[[#This Row],[ExitDate]]-Table1[[#This Row],[StartDate]],365/12),"")</f>
        <v>30</v>
      </c>
      <c r="G148" t="str">
        <f>IF(Table1[[#This Row],[ExitDate]], "Attrition", "Active")</f>
        <v>Attrition</v>
      </c>
      <c r="H148" t="s">
        <v>727</v>
      </c>
      <c r="I148" t="s">
        <v>770</v>
      </c>
      <c r="J148" t="s">
        <v>771</v>
      </c>
      <c r="K148" t="s">
        <v>79</v>
      </c>
      <c r="L148" t="s">
        <v>744</v>
      </c>
      <c r="M148" t="s">
        <v>62</v>
      </c>
      <c r="N148" t="s">
        <v>63</v>
      </c>
      <c r="O148" t="s">
        <v>35</v>
      </c>
      <c r="P148" t="s">
        <v>174</v>
      </c>
      <c r="Q148" t="s">
        <v>772</v>
      </c>
      <c r="R148" t="s">
        <v>37</v>
      </c>
      <c r="S148" t="s">
        <v>230</v>
      </c>
      <c r="T148" s="2">
        <v>27356</v>
      </c>
      <c r="U148" s="3">
        <f ca="1">YEARFRAC(Table1[[#This Row],[DOB]],TODAY())</f>
        <v>51.083333333333336</v>
      </c>
      <c r="V148" s="3" t="str" cm="1">
        <f t="array" aca="1" ref="V148" ca="1">_xlfn.IFS(Table1[[#This Row],[Age]] &lt; 30, "20-29", Table1[[#This Row],[Age]]&lt;40,"30-39",Table1[[#This Row],[Age]]&lt;50,"40-49",Table1[[#This Row],[Age]]&lt;60,"50-59",Table1[[#This Row],[Age]]&lt;70, "60-69",Table1[[#This Row],[Age]]&lt;80, "70-79",Table1[[#This Row],[Age]]&lt;90,"80-89")</f>
        <v>50-59</v>
      </c>
      <c r="W148" t="s">
        <v>39</v>
      </c>
      <c r="X148" t="s">
        <v>112</v>
      </c>
      <c r="Y148" t="s">
        <v>41</v>
      </c>
      <c r="Z148">
        <v>2445</v>
      </c>
      <c r="AA148" t="s">
        <v>127</v>
      </c>
      <c r="AB148" t="s">
        <v>83</v>
      </c>
      <c r="AC148" t="s">
        <v>44</v>
      </c>
      <c r="AD148">
        <v>1</v>
      </c>
    </row>
    <row r="149" spans="1:30" x14ac:dyDescent="0.35">
      <c r="A149">
        <v>3571</v>
      </c>
      <c r="B149" t="s">
        <v>773</v>
      </c>
      <c r="C149" t="s">
        <v>774</v>
      </c>
      <c r="D149" s="1">
        <v>44749</v>
      </c>
      <c r="E149" s="1">
        <v>45124</v>
      </c>
      <c r="F149">
        <f>IF(Table1[[#This Row],[ExitDate]],QUOTIENT(Table1[[#This Row],[ExitDate]]-Table1[[#This Row],[StartDate]],365/12),"")</f>
        <v>12</v>
      </c>
      <c r="G149" t="str">
        <f>IF(Table1[[#This Row],[ExitDate]], "Attrition", "Active")</f>
        <v>Attrition</v>
      </c>
      <c r="H149" t="s">
        <v>28</v>
      </c>
      <c r="I149" t="s">
        <v>775</v>
      </c>
      <c r="J149" t="s">
        <v>776</v>
      </c>
      <c r="K149" t="s">
        <v>117</v>
      </c>
      <c r="L149" t="s">
        <v>744</v>
      </c>
      <c r="M149" t="s">
        <v>51</v>
      </c>
      <c r="N149" t="s">
        <v>34</v>
      </c>
      <c r="O149" t="s">
        <v>62</v>
      </c>
      <c r="P149" t="s">
        <v>125</v>
      </c>
      <c r="Q149" t="s">
        <v>777</v>
      </c>
      <c r="R149" t="s">
        <v>37</v>
      </c>
      <c r="S149" t="s">
        <v>89</v>
      </c>
      <c r="T149" s="2">
        <v>17408</v>
      </c>
      <c r="U149" s="3">
        <f ca="1">YEARFRAC(Table1[[#This Row],[DOB]],TODAY())</f>
        <v>78.316666666666663</v>
      </c>
      <c r="V149" s="3" t="str" cm="1">
        <f t="array" aca="1" ref="V149" ca="1">_xlfn.IFS(Table1[[#This Row],[Age]] &lt; 30, "20-29", Table1[[#This Row],[Age]]&lt;40,"30-39",Table1[[#This Row],[Age]]&lt;50,"40-49",Table1[[#This Row],[Age]]&lt;60,"50-59",Table1[[#This Row],[Age]]&lt;70, "60-69",Table1[[#This Row],[Age]]&lt;80, "70-79",Table1[[#This Row],[Age]]&lt;90,"80-89")</f>
        <v>70-79</v>
      </c>
      <c r="W149" t="s">
        <v>39</v>
      </c>
      <c r="X149" t="s">
        <v>112</v>
      </c>
      <c r="Y149" t="s">
        <v>41</v>
      </c>
      <c r="Z149">
        <v>1886</v>
      </c>
      <c r="AA149" t="s">
        <v>42</v>
      </c>
      <c r="AB149" t="s">
        <v>43</v>
      </c>
      <c r="AC149" t="s">
        <v>44</v>
      </c>
      <c r="AD149">
        <v>4</v>
      </c>
    </row>
    <row r="150" spans="1:30" x14ac:dyDescent="0.35">
      <c r="A150">
        <v>3572</v>
      </c>
      <c r="B150" t="s">
        <v>778</v>
      </c>
      <c r="C150" t="s">
        <v>779</v>
      </c>
      <c r="D150" s="1">
        <v>43536</v>
      </c>
      <c r="E150" s="1">
        <v>43970</v>
      </c>
      <c r="F150">
        <f>IF(Table1[[#This Row],[ExitDate]],QUOTIENT(Table1[[#This Row],[ExitDate]]-Table1[[#This Row],[StartDate]],365/12),"")</f>
        <v>14</v>
      </c>
      <c r="G150" t="str">
        <f>IF(Table1[[#This Row],[ExitDate]], "Attrition", "Active")</f>
        <v>Attrition</v>
      </c>
      <c r="H150" t="s">
        <v>28</v>
      </c>
      <c r="I150" t="s">
        <v>780</v>
      </c>
      <c r="J150" t="s">
        <v>781</v>
      </c>
      <c r="K150" t="s">
        <v>97</v>
      </c>
      <c r="L150" t="s">
        <v>32</v>
      </c>
      <c r="M150" t="s">
        <v>33</v>
      </c>
      <c r="N150" t="s">
        <v>50</v>
      </c>
      <c r="O150" t="s">
        <v>51</v>
      </c>
      <c r="P150" t="s">
        <v>139</v>
      </c>
      <c r="Q150" t="s">
        <v>782</v>
      </c>
      <c r="R150" t="s">
        <v>37</v>
      </c>
      <c r="S150" t="s">
        <v>230</v>
      </c>
      <c r="T150" s="2">
        <v>34492</v>
      </c>
      <c r="U150" s="3">
        <f ca="1">YEARFRAC(Table1[[#This Row],[DOB]],TODAY())</f>
        <v>31.544444444444444</v>
      </c>
      <c r="V150" s="3" t="str" cm="1">
        <f t="array" aca="1" ref="V150" ca="1">_xlfn.IFS(Table1[[#This Row],[Age]] &lt; 30, "20-29", Table1[[#This Row],[Age]]&lt;40,"30-39",Table1[[#This Row],[Age]]&lt;50,"40-49",Table1[[#This Row],[Age]]&lt;60,"50-59",Table1[[#This Row],[Age]]&lt;70, "60-69",Table1[[#This Row],[Age]]&lt;80, "70-79",Table1[[#This Row],[Age]]&lt;90,"80-89")</f>
        <v>30-39</v>
      </c>
      <c r="W150" t="s">
        <v>39</v>
      </c>
      <c r="X150" t="s">
        <v>112</v>
      </c>
      <c r="Y150" t="s">
        <v>54</v>
      </c>
      <c r="Z150">
        <v>2747</v>
      </c>
      <c r="AA150" t="s">
        <v>42</v>
      </c>
      <c r="AB150" t="s">
        <v>74</v>
      </c>
      <c r="AC150" t="s">
        <v>44</v>
      </c>
      <c r="AD150">
        <v>5</v>
      </c>
    </row>
    <row r="151" spans="1:30" x14ac:dyDescent="0.35">
      <c r="A151">
        <v>3573</v>
      </c>
      <c r="B151" t="s">
        <v>783</v>
      </c>
      <c r="C151" t="s">
        <v>784</v>
      </c>
      <c r="D151" s="1">
        <v>43899</v>
      </c>
      <c r="E151" s="1">
        <v>44486</v>
      </c>
      <c r="F151">
        <f>IF(Table1[[#This Row],[ExitDate]],QUOTIENT(Table1[[#This Row],[ExitDate]]-Table1[[#This Row],[StartDate]],365/12),"")</f>
        <v>19</v>
      </c>
      <c r="G151" t="str">
        <f>IF(Table1[[#This Row],[ExitDate]], "Attrition", "Active")</f>
        <v>Attrition</v>
      </c>
      <c r="H151" t="s">
        <v>28</v>
      </c>
      <c r="I151" t="s">
        <v>785</v>
      </c>
      <c r="J151" t="s">
        <v>786</v>
      </c>
      <c r="K151" t="s">
        <v>117</v>
      </c>
      <c r="L151" t="s">
        <v>32</v>
      </c>
      <c r="M151" t="s">
        <v>33</v>
      </c>
      <c r="N151" t="s">
        <v>63</v>
      </c>
      <c r="O151" t="s">
        <v>62</v>
      </c>
      <c r="P151" t="s">
        <v>98</v>
      </c>
      <c r="Q151" t="s">
        <v>787</v>
      </c>
      <c r="R151" t="s">
        <v>37</v>
      </c>
      <c r="S151" t="s">
        <v>89</v>
      </c>
      <c r="T151" s="2">
        <v>30615</v>
      </c>
      <c r="U151" s="3">
        <f ca="1">YEARFRAC(Table1[[#This Row],[DOB]],TODAY())</f>
        <v>42.158333333333331</v>
      </c>
      <c r="V151" s="3" t="str" cm="1">
        <f t="array" aca="1" ref="V151" ca="1">_xlfn.IFS(Table1[[#This Row],[Age]] &lt; 30, "20-29", Table1[[#This Row],[Age]]&lt;40,"30-39",Table1[[#This Row],[Age]]&lt;50,"40-49",Table1[[#This Row],[Age]]&lt;60,"50-59",Table1[[#This Row],[Age]]&lt;70, "60-69",Table1[[#This Row],[Age]]&lt;80, "70-79",Table1[[#This Row],[Age]]&lt;90,"80-89")</f>
        <v>40-49</v>
      </c>
      <c r="W151" t="s">
        <v>39</v>
      </c>
      <c r="X151" t="s">
        <v>192</v>
      </c>
      <c r="Y151" t="s">
        <v>41</v>
      </c>
      <c r="Z151">
        <v>2346</v>
      </c>
      <c r="AA151" t="s">
        <v>127</v>
      </c>
      <c r="AB151" t="s">
        <v>103</v>
      </c>
      <c r="AC151" t="s">
        <v>104</v>
      </c>
      <c r="AD151">
        <v>4</v>
      </c>
    </row>
    <row r="152" spans="1:30" x14ac:dyDescent="0.35">
      <c r="A152">
        <v>3574</v>
      </c>
      <c r="B152" t="s">
        <v>788</v>
      </c>
      <c r="C152" t="s">
        <v>789</v>
      </c>
      <c r="D152" s="1">
        <v>44334</v>
      </c>
      <c r="E152" s="1">
        <v>44565</v>
      </c>
      <c r="F152">
        <f>IF(Table1[[#This Row],[ExitDate]],QUOTIENT(Table1[[#This Row],[ExitDate]]-Table1[[#This Row],[StartDate]],365/12),"")</f>
        <v>7</v>
      </c>
      <c r="G152" t="str">
        <f>IF(Table1[[#This Row],[ExitDate]], "Attrition", "Active")</f>
        <v>Attrition</v>
      </c>
      <c r="H152" t="s">
        <v>28</v>
      </c>
      <c r="I152" t="s">
        <v>790</v>
      </c>
      <c r="J152" t="s">
        <v>791</v>
      </c>
      <c r="K152" t="s">
        <v>97</v>
      </c>
      <c r="L152" t="s">
        <v>197</v>
      </c>
      <c r="M152" t="s">
        <v>33</v>
      </c>
      <c r="N152" t="s">
        <v>63</v>
      </c>
      <c r="O152" t="s">
        <v>62</v>
      </c>
      <c r="P152" t="s">
        <v>98</v>
      </c>
      <c r="Q152" t="s">
        <v>792</v>
      </c>
      <c r="R152" t="s">
        <v>37</v>
      </c>
      <c r="S152" t="s">
        <v>793</v>
      </c>
      <c r="T152" s="2">
        <v>18754</v>
      </c>
      <c r="U152" s="3">
        <f ca="1">YEARFRAC(Table1[[#This Row],[DOB]],TODAY())</f>
        <v>74.63055555555556</v>
      </c>
      <c r="V152" s="3" t="str" cm="1">
        <f t="array" aca="1" ref="V152" ca="1">_xlfn.IFS(Table1[[#This Row],[Age]] &lt; 30, "20-29", Table1[[#This Row],[Age]]&lt;40,"30-39",Table1[[#This Row],[Age]]&lt;50,"40-49",Table1[[#This Row],[Age]]&lt;60,"50-59",Table1[[#This Row],[Age]]&lt;70, "60-69",Table1[[#This Row],[Age]]&lt;80, "70-79",Table1[[#This Row],[Age]]&lt;90,"80-89")</f>
        <v>70-79</v>
      </c>
      <c r="W152" t="s">
        <v>39</v>
      </c>
      <c r="X152" t="s">
        <v>82</v>
      </c>
      <c r="Y152" t="s">
        <v>41</v>
      </c>
      <c r="Z152">
        <v>2124</v>
      </c>
      <c r="AA152" t="s">
        <v>55</v>
      </c>
      <c r="AB152" t="s">
        <v>43</v>
      </c>
      <c r="AC152" t="s">
        <v>44</v>
      </c>
      <c r="AD152">
        <v>1</v>
      </c>
    </row>
    <row r="153" spans="1:30" x14ac:dyDescent="0.35">
      <c r="A153">
        <v>3575</v>
      </c>
      <c r="B153" t="s">
        <v>794</v>
      </c>
      <c r="C153" t="s">
        <v>382</v>
      </c>
      <c r="D153" s="1">
        <v>44314</v>
      </c>
      <c r="E153" s="1">
        <v>44579</v>
      </c>
      <c r="F153">
        <f>IF(Table1[[#This Row],[ExitDate]],QUOTIENT(Table1[[#This Row],[ExitDate]]-Table1[[#This Row],[StartDate]],365/12),"")</f>
        <v>8</v>
      </c>
      <c r="G153" t="str">
        <f>IF(Table1[[#This Row],[ExitDate]], "Attrition", "Active")</f>
        <v>Attrition</v>
      </c>
      <c r="H153" t="s">
        <v>28</v>
      </c>
      <c r="I153" t="s">
        <v>795</v>
      </c>
      <c r="J153" t="s">
        <v>796</v>
      </c>
      <c r="K153" t="s">
        <v>138</v>
      </c>
      <c r="L153" t="s">
        <v>744</v>
      </c>
      <c r="M153" t="s">
        <v>51</v>
      </c>
      <c r="N153" t="s">
        <v>50</v>
      </c>
      <c r="O153" t="s">
        <v>35</v>
      </c>
      <c r="P153" t="s">
        <v>125</v>
      </c>
      <c r="Q153" t="s">
        <v>797</v>
      </c>
      <c r="R153" t="s">
        <v>37</v>
      </c>
      <c r="S153" t="s">
        <v>89</v>
      </c>
      <c r="T153" s="2">
        <v>31841</v>
      </c>
      <c r="U153" s="3">
        <f ca="1">YEARFRAC(Table1[[#This Row],[DOB]],TODAY())</f>
        <v>38.799999999999997</v>
      </c>
      <c r="V153" s="3" t="str" cm="1">
        <f t="array" aca="1" ref="V153" ca="1">_xlfn.IFS(Table1[[#This Row],[Age]] &lt; 30, "20-29", Table1[[#This Row],[Age]]&lt;40,"30-39",Table1[[#This Row],[Age]]&lt;50,"40-49",Table1[[#This Row],[Age]]&lt;60,"50-59",Table1[[#This Row],[Age]]&lt;70, "60-69",Table1[[#This Row],[Age]]&lt;80, "70-79",Table1[[#This Row],[Age]]&lt;90,"80-89")</f>
        <v>30-39</v>
      </c>
      <c r="W153" t="s">
        <v>39</v>
      </c>
      <c r="X153" t="s">
        <v>351</v>
      </c>
      <c r="Y153" t="s">
        <v>54</v>
      </c>
      <c r="Z153">
        <v>2445</v>
      </c>
      <c r="AA153" t="s">
        <v>55</v>
      </c>
      <c r="AB153" t="s">
        <v>74</v>
      </c>
      <c r="AC153" t="s">
        <v>104</v>
      </c>
      <c r="AD153">
        <v>5</v>
      </c>
    </row>
    <row r="154" spans="1:30" x14ac:dyDescent="0.35">
      <c r="A154">
        <v>3576</v>
      </c>
      <c r="B154" t="s">
        <v>199</v>
      </c>
      <c r="C154" t="s">
        <v>798</v>
      </c>
      <c r="D154" s="1">
        <v>44398</v>
      </c>
      <c r="E154" s="1">
        <v>45042</v>
      </c>
      <c r="F154">
        <f>IF(Table1[[#This Row],[ExitDate]],QUOTIENT(Table1[[#This Row],[ExitDate]]-Table1[[#This Row],[StartDate]],365/12),"")</f>
        <v>21</v>
      </c>
      <c r="G154" t="str">
        <f>IF(Table1[[#This Row],[ExitDate]], "Attrition", "Active")</f>
        <v>Attrition</v>
      </c>
      <c r="H154" t="s">
        <v>727</v>
      </c>
      <c r="I154" t="s">
        <v>799</v>
      </c>
      <c r="J154" t="s">
        <v>800</v>
      </c>
      <c r="K154" t="s">
        <v>61</v>
      </c>
      <c r="L154" t="s">
        <v>32</v>
      </c>
      <c r="M154" t="s">
        <v>62</v>
      </c>
      <c r="N154" t="s">
        <v>63</v>
      </c>
      <c r="O154" t="s">
        <v>62</v>
      </c>
      <c r="P154" t="s">
        <v>174</v>
      </c>
      <c r="Q154" t="s">
        <v>801</v>
      </c>
      <c r="R154" t="s">
        <v>37</v>
      </c>
      <c r="S154" t="s">
        <v>110</v>
      </c>
      <c r="T154" s="2">
        <v>33720</v>
      </c>
      <c r="U154" s="3">
        <f ca="1">YEARFRAC(Table1[[#This Row],[DOB]],TODAY())</f>
        <v>33.658333333333331</v>
      </c>
      <c r="V154" s="3" t="str" cm="1">
        <f t="array" aca="1" ref="V154" ca="1">_xlfn.IFS(Table1[[#This Row],[Age]] &lt; 30, "20-29", Table1[[#This Row],[Age]]&lt;40,"30-39",Table1[[#This Row],[Age]]&lt;50,"40-49",Table1[[#This Row],[Age]]&lt;60,"50-59",Table1[[#This Row],[Age]]&lt;70, "60-69",Table1[[#This Row],[Age]]&lt;80, "70-79",Table1[[#This Row],[Age]]&lt;90,"80-89")</f>
        <v>30-39</v>
      </c>
      <c r="W154" t="s">
        <v>39</v>
      </c>
      <c r="X154" t="s">
        <v>418</v>
      </c>
      <c r="Y154" t="s">
        <v>41</v>
      </c>
      <c r="Z154">
        <v>2133</v>
      </c>
      <c r="AA154" t="s">
        <v>127</v>
      </c>
      <c r="AB154" t="s">
        <v>74</v>
      </c>
      <c r="AC154" t="s">
        <v>104</v>
      </c>
      <c r="AD154">
        <v>4</v>
      </c>
    </row>
    <row r="155" spans="1:30" x14ac:dyDescent="0.35">
      <c r="A155">
        <v>3577</v>
      </c>
      <c r="B155" t="s">
        <v>802</v>
      </c>
      <c r="C155" t="s">
        <v>803</v>
      </c>
      <c r="D155" s="1">
        <v>43723</v>
      </c>
      <c r="F155" t="str">
        <f>IF(Table1[[#This Row],[ExitDate]],QUOTIENT(Table1[[#This Row],[ExitDate]]-Table1[[#This Row],[StartDate]],365/12),"")</f>
        <v/>
      </c>
      <c r="G155" t="str">
        <f>IF(Table1[[#This Row],[ExitDate]], "Attrition", "Active")</f>
        <v>Active</v>
      </c>
      <c r="H155" t="s">
        <v>28</v>
      </c>
      <c r="I155" t="s">
        <v>804</v>
      </c>
      <c r="J155" t="s">
        <v>805</v>
      </c>
      <c r="K155" t="s">
        <v>88</v>
      </c>
      <c r="L155" t="s">
        <v>32</v>
      </c>
      <c r="M155" t="s">
        <v>51</v>
      </c>
      <c r="N155" t="s">
        <v>34</v>
      </c>
      <c r="O155" t="s">
        <v>35</v>
      </c>
      <c r="P155" t="s">
        <v>36</v>
      </c>
      <c r="R155" t="s">
        <v>37</v>
      </c>
      <c r="S155" t="s">
        <v>89</v>
      </c>
      <c r="T155" s="2">
        <v>20970</v>
      </c>
      <c r="U155" s="3">
        <f ca="1">YEARFRAC(Table1[[#This Row],[DOB]],TODAY())</f>
        <v>68.563888888888883</v>
      </c>
      <c r="V155" s="3" t="str" cm="1">
        <f t="array" aca="1" ref="V155" ca="1">_xlfn.IFS(Table1[[#This Row],[Age]] &lt; 30, "20-29", Table1[[#This Row],[Age]]&lt;40,"30-39",Table1[[#This Row],[Age]]&lt;50,"40-49",Table1[[#This Row],[Age]]&lt;60,"50-59",Table1[[#This Row],[Age]]&lt;70, "60-69",Table1[[#This Row],[Age]]&lt;80, "70-79",Table1[[#This Row],[Age]]&lt;90,"80-89")</f>
        <v>60-69</v>
      </c>
      <c r="W155" t="s">
        <v>39</v>
      </c>
      <c r="X155" t="s">
        <v>280</v>
      </c>
      <c r="Y155" t="s">
        <v>54</v>
      </c>
      <c r="Z155">
        <v>2129</v>
      </c>
      <c r="AA155" t="s">
        <v>42</v>
      </c>
      <c r="AB155" t="s">
        <v>43</v>
      </c>
      <c r="AC155" t="s">
        <v>44</v>
      </c>
      <c r="AD155">
        <v>4</v>
      </c>
    </row>
    <row r="156" spans="1:30" x14ac:dyDescent="0.35">
      <c r="A156">
        <v>3578</v>
      </c>
      <c r="B156" t="s">
        <v>806</v>
      </c>
      <c r="C156" t="s">
        <v>807</v>
      </c>
      <c r="D156" s="1">
        <v>43589</v>
      </c>
      <c r="F156" t="str">
        <f>IF(Table1[[#This Row],[ExitDate]],QUOTIENT(Table1[[#This Row],[ExitDate]]-Table1[[#This Row],[StartDate]],365/12),"")</f>
        <v/>
      </c>
      <c r="G156" t="str">
        <f>IF(Table1[[#This Row],[ExitDate]], "Attrition", "Active")</f>
        <v>Active</v>
      </c>
      <c r="H156" t="s">
        <v>28</v>
      </c>
      <c r="I156" t="s">
        <v>808</v>
      </c>
      <c r="J156" t="s">
        <v>809</v>
      </c>
      <c r="K156" t="s">
        <v>97</v>
      </c>
      <c r="L156" t="s">
        <v>32</v>
      </c>
      <c r="M156" t="s">
        <v>62</v>
      </c>
      <c r="N156" t="s">
        <v>50</v>
      </c>
      <c r="O156" t="s">
        <v>35</v>
      </c>
      <c r="P156" t="s">
        <v>36</v>
      </c>
      <c r="R156" t="s">
        <v>37</v>
      </c>
      <c r="S156" t="s">
        <v>89</v>
      </c>
      <c r="T156" s="2">
        <v>20970</v>
      </c>
      <c r="U156" s="3">
        <f ca="1">YEARFRAC(Table1[[#This Row],[DOB]],TODAY())</f>
        <v>68.563888888888883</v>
      </c>
      <c r="V156" s="3" t="str" cm="1">
        <f t="array" aca="1" ref="V156" ca="1">_xlfn.IFS(Table1[[#This Row],[Age]] &lt; 30, "20-29", Table1[[#This Row],[Age]]&lt;40,"30-39",Table1[[#This Row],[Age]]&lt;50,"40-49",Table1[[#This Row],[Age]]&lt;60,"50-59",Table1[[#This Row],[Age]]&lt;70, "60-69",Table1[[#This Row],[Age]]&lt;80, "70-79",Table1[[#This Row],[Age]]&lt;90,"80-89")</f>
        <v>60-69</v>
      </c>
      <c r="W156" t="s">
        <v>39</v>
      </c>
      <c r="X156" t="s">
        <v>102</v>
      </c>
      <c r="Y156" t="s">
        <v>54</v>
      </c>
      <c r="Z156">
        <v>1760</v>
      </c>
      <c r="AA156" t="s">
        <v>55</v>
      </c>
      <c r="AB156" t="s">
        <v>83</v>
      </c>
      <c r="AC156" t="s">
        <v>104</v>
      </c>
      <c r="AD156">
        <v>2</v>
      </c>
    </row>
    <row r="157" spans="1:30" x14ac:dyDescent="0.35">
      <c r="A157">
        <v>3579</v>
      </c>
      <c r="B157" t="s">
        <v>810</v>
      </c>
      <c r="C157" t="s">
        <v>811</v>
      </c>
      <c r="D157" s="1">
        <v>44336</v>
      </c>
      <c r="F157" t="str">
        <f>IF(Table1[[#This Row],[ExitDate]],QUOTIENT(Table1[[#This Row],[ExitDate]]-Table1[[#This Row],[StartDate]],365/12),"")</f>
        <v/>
      </c>
      <c r="G157" t="str">
        <f>IF(Table1[[#This Row],[ExitDate]], "Attrition", "Active")</f>
        <v>Active</v>
      </c>
      <c r="H157" t="s">
        <v>727</v>
      </c>
      <c r="I157" t="s">
        <v>812</v>
      </c>
      <c r="J157" t="s">
        <v>813</v>
      </c>
      <c r="K157" t="s">
        <v>88</v>
      </c>
      <c r="L157" t="s">
        <v>32</v>
      </c>
      <c r="M157" t="s">
        <v>62</v>
      </c>
      <c r="N157" t="s">
        <v>34</v>
      </c>
      <c r="O157" t="s">
        <v>51</v>
      </c>
      <c r="P157" t="s">
        <v>36</v>
      </c>
      <c r="R157" t="s">
        <v>37</v>
      </c>
      <c r="S157" t="s">
        <v>89</v>
      </c>
      <c r="T157" s="2">
        <v>17121</v>
      </c>
      <c r="U157" s="3">
        <f ca="1">YEARFRAC(Table1[[#This Row],[DOB]],TODAY())</f>
        <v>79.105555555555554</v>
      </c>
      <c r="V157" s="3" t="str" cm="1">
        <f t="array" aca="1" ref="V157" ca="1">_xlfn.IFS(Table1[[#This Row],[Age]] &lt; 30, "20-29", Table1[[#This Row],[Age]]&lt;40,"30-39",Table1[[#This Row],[Age]]&lt;50,"40-49",Table1[[#This Row],[Age]]&lt;60,"50-59",Table1[[#This Row],[Age]]&lt;70, "60-69",Table1[[#This Row],[Age]]&lt;80, "70-79",Table1[[#This Row],[Age]]&lt;90,"80-89")</f>
        <v>70-79</v>
      </c>
      <c r="W157" t="s">
        <v>39</v>
      </c>
      <c r="X157" t="s">
        <v>82</v>
      </c>
      <c r="Y157" t="s">
        <v>41</v>
      </c>
      <c r="Z157">
        <v>1851</v>
      </c>
      <c r="AA157" t="s">
        <v>127</v>
      </c>
      <c r="AB157" t="s">
        <v>43</v>
      </c>
      <c r="AC157" t="s">
        <v>235</v>
      </c>
      <c r="AD157">
        <v>4</v>
      </c>
    </row>
    <row r="158" spans="1:30" x14ac:dyDescent="0.35">
      <c r="A158">
        <v>3580</v>
      </c>
      <c r="B158" t="s">
        <v>814</v>
      </c>
      <c r="C158" t="s">
        <v>815</v>
      </c>
      <c r="D158" s="1">
        <v>43815</v>
      </c>
      <c r="F158" t="str">
        <f>IF(Table1[[#This Row],[ExitDate]],QUOTIENT(Table1[[#This Row],[ExitDate]]-Table1[[#This Row],[StartDate]],365/12),"")</f>
        <v/>
      </c>
      <c r="G158" t="str">
        <f>IF(Table1[[#This Row],[ExitDate]], "Attrition", "Active")</f>
        <v>Active</v>
      </c>
      <c r="H158" t="s">
        <v>28</v>
      </c>
      <c r="I158" t="s">
        <v>816</v>
      </c>
      <c r="J158" t="s">
        <v>817</v>
      </c>
      <c r="K158" t="s">
        <v>167</v>
      </c>
      <c r="L158" t="s">
        <v>32</v>
      </c>
      <c r="M158" t="s">
        <v>62</v>
      </c>
      <c r="N158" t="s">
        <v>34</v>
      </c>
      <c r="O158" t="s">
        <v>62</v>
      </c>
      <c r="P158" t="s">
        <v>36</v>
      </c>
      <c r="R158" t="s">
        <v>37</v>
      </c>
      <c r="S158" t="s">
        <v>89</v>
      </c>
      <c r="T158" s="2">
        <v>15452</v>
      </c>
      <c r="U158" s="3">
        <f ca="1">YEARFRAC(Table1[[#This Row],[DOB]],TODAY())</f>
        <v>83.672222222222217</v>
      </c>
      <c r="V158" s="3" t="str" cm="1">
        <f t="array" aca="1" ref="V158" ca="1">_xlfn.IFS(Table1[[#This Row],[Age]] &lt; 30, "20-29", Table1[[#This Row],[Age]]&lt;40,"30-39",Table1[[#This Row],[Age]]&lt;50,"40-49",Table1[[#This Row],[Age]]&lt;60,"50-59",Table1[[#This Row],[Age]]&lt;70, "60-69",Table1[[#This Row],[Age]]&lt;80, "70-79",Table1[[#This Row],[Age]]&lt;90,"80-89")</f>
        <v>80-89</v>
      </c>
      <c r="W158" t="s">
        <v>39</v>
      </c>
      <c r="X158" t="s">
        <v>225</v>
      </c>
      <c r="Y158" t="s">
        <v>54</v>
      </c>
      <c r="Z158">
        <v>41016</v>
      </c>
      <c r="AA158" t="s">
        <v>73</v>
      </c>
      <c r="AB158" t="s">
        <v>83</v>
      </c>
      <c r="AC158" t="s">
        <v>44</v>
      </c>
      <c r="AD158">
        <v>4</v>
      </c>
    </row>
    <row r="159" spans="1:30" x14ac:dyDescent="0.35">
      <c r="A159">
        <v>3581</v>
      </c>
      <c r="B159" t="s">
        <v>818</v>
      </c>
      <c r="C159" t="s">
        <v>819</v>
      </c>
      <c r="D159" s="1">
        <v>44155</v>
      </c>
      <c r="E159" s="1">
        <v>45047</v>
      </c>
      <c r="F159">
        <f>IF(Table1[[#This Row],[ExitDate]],QUOTIENT(Table1[[#This Row],[ExitDate]]-Table1[[#This Row],[StartDate]],365/12),"")</f>
        <v>29</v>
      </c>
      <c r="G159" t="str">
        <f>IF(Table1[[#This Row],[ExitDate]], "Attrition", "Active")</f>
        <v>Attrition</v>
      </c>
      <c r="H159" t="s">
        <v>28</v>
      </c>
      <c r="I159" t="s">
        <v>820</v>
      </c>
      <c r="J159" t="s">
        <v>821</v>
      </c>
      <c r="K159" t="s">
        <v>132</v>
      </c>
      <c r="L159" t="s">
        <v>32</v>
      </c>
      <c r="M159" t="s">
        <v>62</v>
      </c>
      <c r="N159" t="s">
        <v>50</v>
      </c>
      <c r="O159" t="s">
        <v>51</v>
      </c>
      <c r="P159" t="s">
        <v>174</v>
      </c>
      <c r="Q159" t="s">
        <v>822</v>
      </c>
      <c r="R159" t="s">
        <v>37</v>
      </c>
      <c r="S159" t="s">
        <v>304</v>
      </c>
      <c r="T159" s="2">
        <v>15773</v>
      </c>
      <c r="U159" s="3">
        <f ca="1">YEARFRAC(Table1[[#This Row],[DOB]],TODAY())</f>
        <v>82.791666666666671</v>
      </c>
      <c r="V159" s="3" t="str" cm="1">
        <f t="array" aca="1" ref="V159" ca="1">_xlfn.IFS(Table1[[#This Row],[Age]] &lt; 30, "20-29", Table1[[#This Row],[Age]]&lt;40,"30-39",Table1[[#This Row],[Age]]&lt;50,"40-49",Table1[[#This Row],[Age]]&lt;60,"50-59",Table1[[#This Row],[Age]]&lt;70, "60-69",Table1[[#This Row],[Age]]&lt;80, "70-79",Table1[[#This Row],[Age]]&lt;90,"80-89")</f>
        <v>80-89</v>
      </c>
      <c r="W159" t="s">
        <v>39</v>
      </c>
      <c r="X159" t="s">
        <v>225</v>
      </c>
      <c r="Y159" t="s">
        <v>54</v>
      </c>
      <c r="Z159">
        <v>18389</v>
      </c>
      <c r="AA159" t="s">
        <v>73</v>
      </c>
      <c r="AB159" t="s">
        <v>103</v>
      </c>
      <c r="AC159" t="s">
        <v>44</v>
      </c>
      <c r="AD159">
        <v>2</v>
      </c>
    </row>
    <row r="160" spans="1:30" x14ac:dyDescent="0.35">
      <c r="A160">
        <v>3582</v>
      </c>
      <c r="B160" t="s">
        <v>823</v>
      </c>
      <c r="C160" t="s">
        <v>824</v>
      </c>
      <c r="D160" s="1">
        <v>44062</v>
      </c>
      <c r="E160" s="1">
        <v>44685</v>
      </c>
      <c r="F160">
        <f>IF(Table1[[#This Row],[ExitDate]],QUOTIENT(Table1[[#This Row],[ExitDate]]-Table1[[#This Row],[StartDate]],365/12),"")</f>
        <v>20</v>
      </c>
      <c r="G160" t="str">
        <f>IF(Table1[[#This Row],[ExitDate]], "Attrition", "Active")</f>
        <v>Attrition</v>
      </c>
      <c r="H160" t="s">
        <v>28</v>
      </c>
      <c r="I160" t="s">
        <v>825</v>
      </c>
      <c r="J160" t="s">
        <v>826</v>
      </c>
      <c r="K160" t="s">
        <v>79</v>
      </c>
      <c r="L160" t="s">
        <v>32</v>
      </c>
      <c r="M160" t="s">
        <v>51</v>
      </c>
      <c r="N160" t="s">
        <v>63</v>
      </c>
      <c r="O160" t="s">
        <v>51</v>
      </c>
      <c r="P160" t="s">
        <v>139</v>
      </c>
      <c r="Q160" t="s">
        <v>827</v>
      </c>
      <c r="R160" t="s">
        <v>37</v>
      </c>
      <c r="S160" t="s">
        <v>503</v>
      </c>
      <c r="T160" s="2">
        <v>25059</v>
      </c>
      <c r="U160" s="3">
        <f ca="1">YEARFRAC(Table1[[#This Row],[DOB]],TODAY())</f>
        <v>57.37222222222222</v>
      </c>
      <c r="V160" s="3" t="str" cm="1">
        <f t="array" aca="1" ref="V160" ca="1">_xlfn.IFS(Table1[[#This Row],[Age]] &lt; 30, "20-29", Table1[[#This Row],[Age]]&lt;40,"30-39",Table1[[#This Row],[Age]]&lt;50,"40-49",Table1[[#This Row],[Age]]&lt;60,"50-59",Table1[[#This Row],[Age]]&lt;70, "60-69",Table1[[#This Row],[Age]]&lt;80, "70-79",Table1[[#This Row],[Age]]&lt;90,"80-89")</f>
        <v>50-59</v>
      </c>
      <c r="W160" t="s">
        <v>39</v>
      </c>
      <c r="X160" t="s">
        <v>82</v>
      </c>
      <c r="Y160" t="s">
        <v>54</v>
      </c>
      <c r="Z160">
        <v>90676</v>
      </c>
      <c r="AA160" t="s">
        <v>127</v>
      </c>
      <c r="AB160" t="s">
        <v>43</v>
      </c>
      <c r="AC160" t="s">
        <v>44</v>
      </c>
      <c r="AD160">
        <v>4</v>
      </c>
    </row>
    <row r="161" spans="1:30" x14ac:dyDescent="0.35">
      <c r="A161">
        <v>3583</v>
      </c>
      <c r="B161" t="s">
        <v>828</v>
      </c>
      <c r="C161" t="s">
        <v>829</v>
      </c>
      <c r="D161" s="1">
        <v>44314</v>
      </c>
      <c r="E161" s="1">
        <v>44669</v>
      </c>
      <c r="F161">
        <f>IF(Table1[[#This Row],[ExitDate]],QUOTIENT(Table1[[#This Row],[ExitDate]]-Table1[[#This Row],[StartDate]],365/12),"")</f>
        <v>11</v>
      </c>
      <c r="G161" t="str">
        <f>IF(Table1[[#This Row],[ExitDate]], "Attrition", "Active")</f>
        <v>Attrition</v>
      </c>
      <c r="H161" t="s">
        <v>28</v>
      </c>
      <c r="I161" t="s">
        <v>830</v>
      </c>
      <c r="J161" t="s">
        <v>831</v>
      </c>
      <c r="K161" t="s">
        <v>97</v>
      </c>
      <c r="L161" t="s">
        <v>32</v>
      </c>
      <c r="M161" t="s">
        <v>62</v>
      </c>
      <c r="N161" t="s">
        <v>34</v>
      </c>
      <c r="O161" t="s">
        <v>35</v>
      </c>
      <c r="P161" t="s">
        <v>139</v>
      </c>
      <c r="Q161" t="s">
        <v>832</v>
      </c>
      <c r="R161" t="s">
        <v>37</v>
      </c>
      <c r="S161" t="s">
        <v>89</v>
      </c>
      <c r="T161" s="2">
        <v>21509</v>
      </c>
      <c r="U161" s="3">
        <f ca="1">YEARFRAC(Table1[[#This Row],[DOB]],TODAY())</f>
        <v>67.091666666666669</v>
      </c>
      <c r="V161" s="3" t="str" cm="1">
        <f t="array" aca="1" ref="V161" ca="1">_xlfn.IFS(Table1[[#This Row],[Age]] &lt; 30, "20-29", Table1[[#This Row],[Age]]&lt;40,"30-39",Table1[[#This Row],[Age]]&lt;50,"40-49",Table1[[#This Row],[Age]]&lt;60,"50-59",Table1[[#This Row],[Age]]&lt;70, "60-69",Table1[[#This Row],[Age]]&lt;80, "70-79",Table1[[#This Row],[Age]]&lt;90,"80-89")</f>
        <v>60-69</v>
      </c>
      <c r="W161" t="s">
        <v>39</v>
      </c>
      <c r="X161" t="s">
        <v>833</v>
      </c>
      <c r="Y161" t="s">
        <v>41</v>
      </c>
      <c r="Z161">
        <v>16011</v>
      </c>
      <c r="AA161" t="s">
        <v>42</v>
      </c>
      <c r="AB161" t="s">
        <v>83</v>
      </c>
      <c r="AC161" t="s">
        <v>235</v>
      </c>
      <c r="AD161">
        <v>4</v>
      </c>
    </row>
    <row r="162" spans="1:30" x14ac:dyDescent="0.35">
      <c r="A162">
        <v>3584</v>
      </c>
      <c r="B162" t="s">
        <v>834</v>
      </c>
      <c r="C162" t="s">
        <v>546</v>
      </c>
      <c r="D162" s="1">
        <v>44057</v>
      </c>
      <c r="F162" t="str">
        <f>IF(Table1[[#This Row],[ExitDate]],QUOTIENT(Table1[[#This Row],[ExitDate]]-Table1[[#This Row],[StartDate]],365/12),"")</f>
        <v/>
      </c>
      <c r="G162" t="str">
        <f>IF(Table1[[#This Row],[ExitDate]], "Attrition", "Active")</f>
        <v>Active</v>
      </c>
      <c r="H162" t="s">
        <v>28</v>
      </c>
      <c r="I162" t="s">
        <v>835</v>
      </c>
      <c r="J162" t="s">
        <v>836</v>
      </c>
      <c r="K162" t="s">
        <v>88</v>
      </c>
      <c r="L162" t="s">
        <v>32</v>
      </c>
      <c r="M162" t="s">
        <v>33</v>
      </c>
      <c r="N162" t="s">
        <v>34</v>
      </c>
      <c r="O162" t="s">
        <v>62</v>
      </c>
      <c r="P162" t="s">
        <v>36</v>
      </c>
      <c r="R162" t="s">
        <v>37</v>
      </c>
      <c r="S162" t="s">
        <v>89</v>
      </c>
      <c r="T162" s="2">
        <v>32088</v>
      </c>
      <c r="U162" s="3">
        <f ca="1">YEARFRAC(Table1[[#This Row],[DOB]],TODAY())</f>
        <v>38.12777777777778</v>
      </c>
      <c r="V162" s="3" t="str" cm="1">
        <f t="array" aca="1" ref="V162" ca="1">_xlfn.IFS(Table1[[#This Row],[Age]] &lt; 30, "20-29", Table1[[#This Row],[Age]]&lt;40,"30-39",Table1[[#This Row],[Age]]&lt;50,"40-49",Table1[[#This Row],[Age]]&lt;60,"50-59",Table1[[#This Row],[Age]]&lt;70, "60-69",Table1[[#This Row],[Age]]&lt;80, "70-79",Table1[[#This Row],[Age]]&lt;90,"80-89")</f>
        <v>30-39</v>
      </c>
      <c r="W162" t="s">
        <v>39</v>
      </c>
      <c r="X162" t="s">
        <v>162</v>
      </c>
      <c r="Y162" t="s">
        <v>41</v>
      </c>
      <c r="Z162">
        <v>2051</v>
      </c>
      <c r="AA162" t="s">
        <v>73</v>
      </c>
      <c r="AB162" t="s">
        <v>83</v>
      </c>
      <c r="AC162" t="s">
        <v>44</v>
      </c>
      <c r="AD162">
        <v>4</v>
      </c>
    </row>
    <row r="163" spans="1:30" x14ac:dyDescent="0.35">
      <c r="A163">
        <v>3585</v>
      </c>
      <c r="B163" t="s">
        <v>56</v>
      </c>
      <c r="C163" t="s">
        <v>837</v>
      </c>
      <c r="D163" s="1">
        <v>44552</v>
      </c>
      <c r="F163" t="str">
        <f>IF(Table1[[#This Row],[ExitDate]],QUOTIENT(Table1[[#This Row],[ExitDate]]-Table1[[#This Row],[StartDate]],365/12),"")</f>
        <v/>
      </c>
      <c r="G163" t="str">
        <f>IF(Table1[[#This Row],[ExitDate]], "Attrition", "Active")</f>
        <v>Active</v>
      </c>
      <c r="H163" t="s">
        <v>28</v>
      </c>
      <c r="I163" t="s">
        <v>838</v>
      </c>
      <c r="J163" t="s">
        <v>839</v>
      </c>
      <c r="K163" t="s">
        <v>31</v>
      </c>
      <c r="L163" t="s">
        <v>32</v>
      </c>
      <c r="M163" t="s">
        <v>62</v>
      </c>
      <c r="N163" t="s">
        <v>50</v>
      </c>
      <c r="O163" t="s">
        <v>62</v>
      </c>
      <c r="P163" t="s">
        <v>36</v>
      </c>
      <c r="R163" t="s">
        <v>37</v>
      </c>
      <c r="S163" t="s">
        <v>503</v>
      </c>
      <c r="T163" s="2">
        <v>33801</v>
      </c>
      <c r="U163" s="3">
        <f ca="1">YEARFRAC(Table1[[#This Row],[DOB]],TODAY())</f>
        <v>33.43611111111111</v>
      </c>
      <c r="V163" s="3" t="str" cm="1">
        <f t="array" aca="1" ref="V163" ca="1">_xlfn.IFS(Table1[[#This Row],[Age]] &lt; 30, "20-29", Table1[[#This Row],[Age]]&lt;40,"30-39",Table1[[#This Row],[Age]]&lt;50,"40-49",Table1[[#This Row],[Age]]&lt;60,"50-59",Table1[[#This Row],[Age]]&lt;70, "60-69",Table1[[#This Row],[Age]]&lt;80, "70-79",Table1[[#This Row],[Age]]&lt;90,"80-89")</f>
        <v>30-39</v>
      </c>
      <c r="W163" t="s">
        <v>39</v>
      </c>
      <c r="X163" t="s">
        <v>82</v>
      </c>
      <c r="Y163" t="s">
        <v>41</v>
      </c>
      <c r="Z163">
        <v>3074</v>
      </c>
      <c r="AA163" t="s">
        <v>92</v>
      </c>
      <c r="AB163" t="s">
        <v>103</v>
      </c>
      <c r="AC163" t="s">
        <v>44</v>
      </c>
      <c r="AD163">
        <v>4</v>
      </c>
    </row>
    <row r="164" spans="1:30" x14ac:dyDescent="0.35">
      <c r="A164">
        <v>3586</v>
      </c>
      <c r="B164" t="s">
        <v>840</v>
      </c>
      <c r="C164" t="s">
        <v>841</v>
      </c>
      <c r="D164" s="1">
        <v>43497</v>
      </c>
      <c r="E164" s="1">
        <v>43506</v>
      </c>
      <c r="F164">
        <f>IF(Table1[[#This Row],[ExitDate]],QUOTIENT(Table1[[#This Row],[ExitDate]]-Table1[[#This Row],[StartDate]],365/12),"")</f>
        <v>0</v>
      </c>
      <c r="G164" t="str">
        <f>IF(Table1[[#This Row],[ExitDate]], "Attrition", "Active")</f>
        <v>Attrition</v>
      </c>
      <c r="H164" t="s">
        <v>28</v>
      </c>
      <c r="I164" t="s">
        <v>842</v>
      </c>
      <c r="J164" t="s">
        <v>843</v>
      </c>
      <c r="K164" t="s">
        <v>49</v>
      </c>
      <c r="L164" t="s">
        <v>32</v>
      </c>
      <c r="M164" t="s">
        <v>51</v>
      </c>
      <c r="N164" t="s">
        <v>63</v>
      </c>
      <c r="O164" t="s">
        <v>62</v>
      </c>
      <c r="P164" t="s">
        <v>125</v>
      </c>
      <c r="Q164" t="s">
        <v>844</v>
      </c>
      <c r="R164" t="s">
        <v>37</v>
      </c>
      <c r="S164" t="s">
        <v>695</v>
      </c>
      <c r="T164" s="2">
        <v>36887</v>
      </c>
      <c r="U164" s="3">
        <f ca="1">YEARFRAC(Table1[[#This Row],[DOB]],TODAY())</f>
        <v>24.988888888888887</v>
      </c>
      <c r="V164" s="3" t="str" cm="1">
        <f t="array" aca="1" ref="V164" ca="1">_xlfn.IFS(Table1[[#This Row],[Age]] &lt; 30, "20-29", Table1[[#This Row],[Age]]&lt;40,"30-39",Table1[[#This Row],[Age]]&lt;50,"40-49",Table1[[#This Row],[Age]]&lt;60,"50-59",Table1[[#This Row],[Age]]&lt;70, "60-69",Table1[[#This Row],[Age]]&lt;80, "70-79",Table1[[#This Row],[Age]]&lt;90,"80-89")</f>
        <v>20-29</v>
      </c>
      <c r="W164" t="s">
        <v>39</v>
      </c>
      <c r="X164" t="s">
        <v>242</v>
      </c>
      <c r="Y164" t="s">
        <v>41</v>
      </c>
      <c r="Z164">
        <v>24711</v>
      </c>
      <c r="AA164" t="s">
        <v>55</v>
      </c>
      <c r="AB164" t="s">
        <v>74</v>
      </c>
      <c r="AC164" t="s">
        <v>44</v>
      </c>
      <c r="AD164">
        <v>2</v>
      </c>
    </row>
    <row r="165" spans="1:30" x14ac:dyDescent="0.35">
      <c r="A165">
        <v>3587</v>
      </c>
      <c r="B165" t="s">
        <v>758</v>
      </c>
      <c r="C165" t="s">
        <v>845</v>
      </c>
      <c r="D165" s="1">
        <v>44326</v>
      </c>
      <c r="E165" s="1">
        <v>44547</v>
      </c>
      <c r="F165">
        <f>IF(Table1[[#This Row],[ExitDate]],QUOTIENT(Table1[[#This Row],[ExitDate]]-Table1[[#This Row],[StartDate]],365/12),"")</f>
        <v>7</v>
      </c>
      <c r="G165" t="str">
        <f>IF(Table1[[#This Row],[ExitDate]], "Attrition", "Active")</f>
        <v>Attrition</v>
      </c>
      <c r="H165" t="s">
        <v>28</v>
      </c>
      <c r="I165" t="s">
        <v>846</v>
      </c>
      <c r="J165" t="s">
        <v>847</v>
      </c>
      <c r="K165" t="s">
        <v>138</v>
      </c>
      <c r="L165" t="s">
        <v>32</v>
      </c>
      <c r="M165" t="s">
        <v>62</v>
      </c>
      <c r="N165" t="s">
        <v>63</v>
      </c>
      <c r="O165" t="s">
        <v>35</v>
      </c>
      <c r="P165" t="s">
        <v>125</v>
      </c>
      <c r="Q165" t="s">
        <v>848</v>
      </c>
      <c r="R165" t="s">
        <v>37</v>
      </c>
      <c r="S165" t="s">
        <v>100</v>
      </c>
      <c r="T165" s="2">
        <v>28484</v>
      </c>
      <c r="U165" s="3">
        <f ca="1">YEARFRAC(Table1[[#This Row],[DOB]],TODAY())</f>
        <v>47.994444444444447</v>
      </c>
      <c r="V165" s="3" t="str" cm="1">
        <f t="array" aca="1" ref="V165" ca="1">_xlfn.IFS(Table1[[#This Row],[Age]] &lt; 30, "20-29", Table1[[#This Row],[Age]]&lt;40,"30-39",Table1[[#This Row],[Age]]&lt;50,"40-49",Table1[[#This Row],[Age]]&lt;60,"50-59",Table1[[#This Row],[Age]]&lt;70, "60-69",Table1[[#This Row],[Age]]&lt;80, "70-79",Table1[[#This Row],[Age]]&lt;90,"80-89")</f>
        <v>40-49</v>
      </c>
      <c r="W165" t="s">
        <v>39</v>
      </c>
      <c r="X165" t="s">
        <v>612</v>
      </c>
      <c r="Y165" t="s">
        <v>54</v>
      </c>
      <c r="Z165">
        <v>74564</v>
      </c>
      <c r="AA165" t="s">
        <v>73</v>
      </c>
      <c r="AB165" t="s">
        <v>103</v>
      </c>
      <c r="AC165" t="s">
        <v>44</v>
      </c>
      <c r="AD165">
        <v>2</v>
      </c>
    </row>
    <row r="166" spans="1:30" x14ac:dyDescent="0.35">
      <c r="A166">
        <v>3588</v>
      </c>
      <c r="B166" t="s">
        <v>849</v>
      </c>
      <c r="C166" t="s">
        <v>850</v>
      </c>
      <c r="D166" s="1">
        <v>43641</v>
      </c>
      <c r="E166" s="1">
        <v>43692</v>
      </c>
      <c r="F166">
        <f>IF(Table1[[#This Row],[ExitDate]],QUOTIENT(Table1[[#This Row],[ExitDate]]-Table1[[#This Row],[StartDate]],365/12),"")</f>
        <v>1</v>
      </c>
      <c r="G166" t="str">
        <f>IF(Table1[[#This Row],[ExitDate]], "Attrition", "Active")</f>
        <v>Attrition</v>
      </c>
      <c r="H166" t="s">
        <v>28</v>
      </c>
      <c r="I166" t="s">
        <v>851</v>
      </c>
      <c r="J166" t="s">
        <v>852</v>
      </c>
      <c r="K166" t="s">
        <v>117</v>
      </c>
      <c r="L166" t="s">
        <v>32</v>
      </c>
      <c r="M166" t="s">
        <v>62</v>
      </c>
      <c r="N166" t="s">
        <v>34</v>
      </c>
      <c r="O166" t="s">
        <v>62</v>
      </c>
      <c r="P166" t="s">
        <v>139</v>
      </c>
      <c r="Q166" t="s">
        <v>853</v>
      </c>
      <c r="R166" t="s">
        <v>37</v>
      </c>
      <c r="S166" t="s">
        <v>285</v>
      </c>
      <c r="T166" s="2">
        <v>26366</v>
      </c>
      <c r="U166" s="3">
        <f ca="1">YEARFRAC(Table1[[#This Row],[DOB]],TODAY())</f>
        <v>53.791666666666664</v>
      </c>
      <c r="V166" s="3" t="str" cm="1">
        <f t="array" aca="1" ref="V166" ca="1">_xlfn.IFS(Table1[[#This Row],[Age]] &lt; 30, "20-29", Table1[[#This Row],[Age]]&lt;40,"30-39",Table1[[#This Row],[Age]]&lt;50,"40-49",Table1[[#This Row],[Age]]&lt;60,"50-59",Table1[[#This Row],[Age]]&lt;70, "60-69",Table1[[#This Row],[Age]]&lt;80, "70-79",Table1[[#This Row],[Age]]&lt;90,"80-89")</f>
        <v>50-59</v>
      </c>
      <c r="W166" t="s">
        <v>39</v>
      </c>
      <c r="X166" t="s">
        <v>286</v>
      </c>
      <c r="Y166" t="s">
        <v>54</v>
      </c>
      <c r="Z166">
        <v>14504</v>
      </c>
      <c r="AA166" t="s">
        <v>92</v>
      </c>
      <c r="AB166" t="s">
        <v>43</v>
      </c>
      <c r="AC166" t="s">
        <v>44</v>
      </c>
      <c r="AD166">
        <v>2</v>
      </c>
    </row>
    <row r="167" spans="1:30" x14ac:dyDescent="0.35">
      <c r="A167">
        <v>3589</v>
      </c>
      <c r="B167" t="s">
        <v>854</v>
      </c>
      <c r="C167" t="s">
        <v>855</v>
      </c>
      <c r="D167" s="1">
        <v>43580</v>
      </c>
      <c r="F167" t="str">
        <f>IF(Table1[[#This Row],[ExitDate]],QUOTIENT(Table1[[#This Row],[ExitDate]]-Table1[[#This Row],[StartDate]],365/12),"")</f>
        <v/>
      </c>
      <c r="G167" t="str">
        <f>IF(Table1[[#This Row],[ExitDate]], "Attrition", "Active")</f>
        <v>Active</v>
      </c>
      <c r="H167" t="s">
        <v>28</v>
      </c>
      <c r="I167" t="s">
        <v>856</v>
      </c>
      <c r="J167" t="s">
        <v>857</v>
      </c>
      <c r="K167" t="s">
        <v>61</v>
      </c>
      <c r="L167" t="s">
        <v>32</v>
      </c>
      <c r="M167" t="s">
        <v>33</v>
      </c>
      <c r="N167" t="s">
        <v>63</v>
      </c>
      <c r="O167" t="s">
        <v>35</v>
      </c>
      <c r="P167" t="s">
        <v>36</v>
      </c>
      <c r="R167" t="s">
        <v>37</v>
      </c>
      <c r="S167" t="s">
        <v>89</v>
      </c>
      <c r="T167" s="2">
        <v>18842</v>
      </c>
      <c r="U167" s="3">
        <f ca="1">YEARFRAC(Table1[[#This Row],[DOB]],TODAY())</f>
        <v>74.391666666666666</v>
      </c>
      <c r="V167" s="3" t="str" cm="1">
        <f t="array" aca="1" ref="V167" ca="1">_xlfn.IFS(Table1[[#This Row],[Age]] &lt; 30, "20-29", Table1[[#This Row],[Age]]&lt;40,"30-39",Table1[[#This Row],[Age]]&lt;50,"40-49",Table1[[#This Row],[Age]]&lt;60,"50-59",Table1[[#This Row],[Age]]&lt;70, "60-69",Table1[[#This Row],[Age]]&lt;80, "70-79",Table1[[#This Row],[Age]]&lt;90,"80-89")</f>
        <v>70-79</v>
      </c>
      <c r="W167" t="s">
        <v>39</v>
      </c>
      <c r="X167" t="s">
        <v>82</v>
      </c>
      <c r="Y167" t="s">
        <v>54</v>
      </c>
      <c r="Z167">
        <v>2683</v>
      </c>
      <c r="AA167" t="s">
        <v>42</v>
      </c>
      <c r="AB167" t="s">
        <v>74</v>
      </c>
      <c r="AC167" t="s">
        <v>44</v>
      </c>
      <c r="AD167">
        <v>1</v>
      </c>
    </row>
    <row r="168" spans="1:30" x14ac:dyDescent="0.35">
      <c r="A168">
        <v>3590</v>
      </c>
      <c r="B168" t="s">
        <v>858</v>
      </c>
      <c r="C168" t="s">
        <v>859</v>
      </c>
      <c r="D168" s="1">
        <v>44252</v>
      </c>
      <c r="E168" s="1">
        <v>44847</v>
      </c>
      <c r="F168">
        <f>IF(Table1[[#This Row],[ExitDate]],QUOTIENT(Table1[[#This Row],[ExitDate]]-Table1[[#This Row],[StartDate]],365/12),"")</f>
        <v>19</v>
      </c>
      <c r="G168" t="str">
        <f>IF(Table1[[#This Row],[ExitDate]], "Attrition", "Active")</f>
        <v>Attrition</v>
      </c>
      <c r="H168" t="s">
        <v>28</v>
      </c>
      <c r="I168" t="s">
        <v>860</v>
      </c>
      <c r="J168" t="s">
        <v>861</v>
      </c>
      <c r="K168" t="s">
        <v>167</v>
      </c>
      <c r="L168" t="s">
        <v>197</v>
      </c>
      <c r="M168" t="s">
        <v>51</v>
      </c>
      <c r="N168" t="s">
        <v>34</v>
      </c>
      <c r="O168" t="s">
        <v>62</v>
      </c>
      <c r="P168" t="s">
        <v>139</v>
      </c>
      <c r="Q168" t="s">
        <v>862</v>
      </c>
      <c r="R168" t="s">
        <v>37</v>
      </c>
      <c r="S168" t="s">
        <v>89</v>
      </c>
      <c r="T168" s="2">
        <v>34850</v>
      </c>
      <c r="U168" s="3">
        <f ca="1">YEARFRAC(Table1[[#This Row],[DOB]],TODAY())</f>
        <v>30.56388888888889</v>
      </c>
      <c r="V168" s="3" t="str" cm="1">
        <f t="array" aca="1" ref="V168" ca="1">_xlfn.IFS(Table1[[#This Row],[Age]] &lt; 30, "20-29", Table1[[#This Row],[Age]]&lt;40,"30-39",Table1[[#This Row],[Age]]&lt;50,"40-49",Table1[[#This Row],[Age]]&lt;60,"50-59",Table1[[#This Row],[Age]]&lt;70, "60-69",Table1[[#This Row],[Age]]&lt;80, "70-79",Table1[[#This Row],[Age]]&lt;90,"80-89")</f>
        <v>30-39</v>
      </c>
      <c r="W168" t="s">
        <v>39</v>
      </c>
      <c r="X168" t="s">
        <v>82</v>
      </c>
      <c r="Y168" t="s">
        <v>54</v>
      </c>
      <c r="Z168">
        <v>66167</v>
      </c>
      <c r="AA168" t="s">
        <v>127</v>
      </c>
      <c r="AB168" t="s">
        <v>43</v>
      </c>
      <c r="AC168" t="s">
        <v>44</v>
      </c>
      <c r="AD168">
        <v>4</v>
      </c>
    </row>
    <row r="169" spans="1:30" x14ac:dyDescent="0.35">
      <c r="A169">
        <v>3591</v>
      </c>
      <c r="B169" t="s">
        <v>863</v>
      </c>
      <c r="C169" t="s">
        <v>864</v>
      </c>
      <c r="D169" s="1">
        <v>44523</v>
      </c>
      <c r="E169" s="1">
        <v>45075</v>
      </c>
      <c r="F169">
        <f>IF(Table1[[#This Row],[ExitDate]],QUOTIENT(Table1[[#This Row],[ExitDate]]-Table1[[#This Row],[StartDate]],365/12),"")</f>
        <v>18</v>
      </c>
      <c r="G169" t="str">
        <f>IF(Table1[[#This Row],[ExitDate]], "Attrition", "Active")</f>
        <v>Attrition</v>
      </c>
      <c r="H169" t="s">
        <v>28</v>
      </c>
      <c r="I169" t="s">
        <v>865</v>
      </c>
      <c r="J169" t="s">
        <v>866</v>
      </c>
      <c r="K169" t="s">
        <v>132</v>
      </c>
      <c r="L169" t="s">
        <v>197</v>
      </c>
      <c r="M169" t="s">
        <v>33</v>
      </c>
      <c r="N169" t="s">
        <v>63</v>
      </c>
      <c r="O169" t="s">
        <v>51</v>
      </c>
      <c r="P169" t="s">
        <v>174</v>
      </c>
      <c r="Q169" t="s">
        <v>867</v>
      </c>
      <c r="R169" t="s">
        <v>37</v>
      </c>
      <c r="S169" t="s">
        <v>89</v>
      </c>
      <c r="T169" s="2">
        <v>36113</v>
      </c>
      <c r="U169" s="3">
        <f ca="1">YEARFRAC(Table1[[#This Row],[DOB]],TODAY())</f>
        <v>27.108333333333334</v>
      </c>
      <c r="V169" s="3" t="str" cm="1">
        <f t="array" aca="1" ref="V169" ca="1">_xlfn.IFS(Table1[[#This Row],[Age]] &lt; 30, "20-29", Table1[[#This Row],[Age]]&lt;40,"30-39",Table1[[#This Row],[Age]]&lt;50,"40-49",Table1[[#This Row],[Age]]&lt;60,"50-59",Table1[[#This Row],[Age]]&lt;70, "60-69",Table1[[#This Row],[Age]]&lt;80, "70-79",Table1[[#This Row],[Age]]&lt;90,"80-89")</f>
        <v>20-29</v>
      </c>
      <c r="W169" t="s">
        <v>39</v>
      </c>
      <c r="X169" t="s">
        <v>6</v>
      </c>
      <c r="Y169" t="s">
        <v>41</v>
      </c>
      <c r="Z169">
        <v>21634</v>
      </c>
      <c r="AA169" t="s">
        <v>42</v>
      </c>
      <c r="AB169" t="s">
        <v>83</v>
      </c>
      <c r="AC169" t="s">
        <v>235</v>
      </c>
      <c r="AD169">
        <v>5</v>
      </c>
    </row>
    <row r="170" spans="1:30" x14ac:dyDescent="0.35">
      <c r="A170">
        <v>3592</v>
      </c>
      <c r="B170" t="s">
        <v>868</v>
      </c>
      <c r="C170" t="s">
        <v>869</v>
      </c>
      <c r="D170" s="1">
        <v>44474</v>
      </c>
      <c r="E170" s="1">
        <v>44730</v>
      </c>
      <c r="F170">
        <f>IF(Table1[[#This Row],[ExitDate]],QUOTIENT(Table1[[#This Row],[ExitDate]]-Table1[[#This Row],[StartDate]],365/12),"")</f>
        <v>8</v>
      </c>
      <c r="G170" t="str">
        <f>IF(Table1[[#This Row],[ExitDate]], "Attrition", "Active")</f>
        <v>Attrition</v>
      </c>
      <c r="H170" t="s">
        <v>28</v>
      </c>
      <c r="I170" t="s">
        <v>870</v>
      </c>
      <c r="J170" t="s">
        <v>871</v>
      </c>
      <c r="K170" t="s">
        <v>79</v>
      </c>
      <c r="L170" t="s">
        <v>197</v>
      </c>
      <c r="M170" t="s">
        <v>33</v>
      </c>
      <c r="N170" t="s">
        <v>63</v>
      </c>
      <c r="O170" t="s">
        <v>62</v>
      </c>
      <c r="P170" t="s">
        <v>174</v>
      </c>
      <c r="Q170" t="s">
        <v>872</v>
      </c>
      <c r="R170" t="s">
        <v>37</v>
      </c>
      <c r="S170" t="s">
        <v>89</v>
      </c>
      <c r="T170" s="2">
        <v>36152</v>
      </c>
      <c r="U170" s="3">
        <f ca="1">YEARFRAC(Table1[[#This Row],[DOB]],TODAY())</f>
        <v>27</v>
      </c>
      <c r="V170" s="3" t="str" cm="1">
        <f t="array" aca="1" ref="V170" ca="1">_xlfn.IFS(Table1[[#This Row],[Age]] &lt; 30, "20-29", Table1[[#This Row],[Age]]&lt;40,"30-39",Table1[[#This Row],[Age]]&lt;50,"40-49",Table1[[#This Row],[Age]]&lt;60,"50-59",Table1[[#This Row],[Age]]&lt;70, "60-69",Table1[[#This Row],[Age]]&lt;80, "70-79",Table1[[#This Row],[Age]]&lt;90,"80-89")</f>
        <v>20-29</v>
      </c>
      <c r="W170" t="s">
        <v>39</v>
      </c>
      <c r="X170" t="s">
        <v>102</v>
      </c>
      <c r="Y170" t="s">
        <v>54</v>
      </c>
      <c r="Z170">
        <v>9454</v>
      </c>
      <c r="AA170" t="s">
        <v>73</v>
      </c>
      <c r="AB170" t="s">
        <v>74</v>
      </c>
      <c r="AC170" t="s">
        <v>44</v>
      </c>
      <c r="AD170">
        <v>3</v>
      </c>
    </row>
    <row r="171" spans="1:30" x14ac:dyDescent="0.35">
      <c r="A171">
        <v>3593</v>
      </c>
      <c r="B171" t="s">
        <v>873</v>
      </c>
      <c r="C171" t="s">
        <v>874</v>
      </c>
      <c r="D171" s="1">
        <v>43981</v>
      </c>
      <c r="F171" t="str">
        <f>IF(Table1[[#This Row],[ExitDate]],QUOTIENT(Table1[[#This Row],[ExitDate]]-Table1[[#This Row],[StartDate]],365/12),"")</f>
        <v/>
      </c>
      <c r="G171" t="str">
        <f>IF(Table1[[#This Row],[ExitDate]], "Attrition", "Active")</f>
        <v>Active</v>
      </c>
      <c r="H171" t="s">
        <v>28</v>
      </c>
      <c r="I171" t="s">
        <v>875</v>
      </c>
      <c r="J171" t="s">
        <v>876</v>
      </c>
      <c r="K171" t="s">
        <v>97</v>
      </c>
      <c r="L171" t="s">
        <v>32</v>
      </c>
      <c r="M171" t="s">
        <v>33</v>
      </c>
      <c r="N171" t="s">
        <v>50</v>
      </c>
      <c r="O171" t="s">
        <v>62</v>
      </c>
      <c r="P171" t="s">
        <v>36</v>
      </c>
      <c r="R171" t="s">
        <v>37</v>
      </c>
      <c r="S171" t="s">
        <v>80</v>
      </c>
      <c r="T171" s="2">
        <v>18213</v>
      </c>
      <c r="U171" s="3">
        <f ca="1">YEARFRAC(Table1[[#This Row],[DOB]],TODAY())</f>
        <v>76.11666666666666</v>
      </c>
      <c r="V171" s="3" t="str" cm="1">
        <f t="array" aca="1" ref="V171" ca="1">_xlfn.IFS(Table1[[#This Row],[Age]] &lt; 30, "20-29", Table1[[#This Row],[Age]]&lt;40,"30-39",Table1[[#This Row],[Age]]&lt;50,"40-49",Table1[[#This Row],[Age]]&lt;60,"50-59",Table1[[#This Row],[Age]]&lt;70, "60-69",Table1[[#This Row],[Age]]&lt;80, "70-79",Table1[[#This Row],[Age]]&lt;90,"80-89")</f>
        <v>70-79</v>
      </c>
      <c r="W171" t="s">
        <v>39</v>
      </c>
      <c r="X171" t="s">
        <v>225</v>
      </c>
      <c r="Y171" t="s">
        <v>54</v>
      </c>
      <c r="Z171">
        <v>48453</v>
      </c>
      <c r="AA171" t="s">
        <v>127</v>
      </c>
      <c r="AB171" t="s">
        <v>83</v>
      </c>
      <c r="AC171" t="s">
        <v>44</v>
      </c>
      <c r="AD171">
        <v>1</v>
      </c>
    </row>
    <row r="172" spans="1:30" x14ac:dyDescent="0.35">
      <c r="A172">
        <v>3594</v>
      </c>
      <c r="B172" t="s">
        <v>877</v>
      </c>
      <c r="C172" t="s">
        <v>878</v>
      </c>
      <c r="D172" s="1">
        <v>43445</v>
      </c>
      <c r="F172" t="str">
        <f>IF(Table1[[#This Row],[ExitDate]],QUOTIENT(Table1[[#This Row],[ExitDate]]-Table1[[#This Row],[StartDate]],365/12),"")</f>
        <v/>
      </c>
      <c r="G172" t="str">
        <f>IF(Table1[[#This Row],[ExitDate]], "Attrition", "Active")</f>
        <v>Active</v>
      </c>
      <c r="H172" t="s">
        <v>28</v>
      </c>
      <c r="I172" t="s">
        <v>879</v>
      </c>
      <c r="J172" t="s">
        <v>880</v>
      </c>
      <c r="K172" t="s">
        <v>167</v>
      </c>
      <c r="L172" t="s">
        <v>32</v>
      </c>
      <c r="M172" t="s">
        <v>51</v>
      </c>
      <c r="N172" t="s">
        <v>63</v>
      </c>
      <c r="O172" t="s">
        <v>51</v>
      </c>
      <c r="P172" t="s">
        <v>36</v>
      </c>
      <c r="R172" t="s">
        <v>37</v>
      </c>
      <c r="S172" t="s">
        <v>89</v>
      </c>
      <c r="T172" s="2">
        <v>24911</v>
      </c>
      <c r="U172" s="3">
        <f ca="1">YEARFRAC(Table1[[#This Row],[DOB]],TODAY())</f>
        <v>57.774999999999999</v>
      </c>
      <c r="V172" s="3" t="str" cm="1">
        <f t="array" aca="1" ref="V172" ca="1">_xlfn.IFS(Table1[[#This Row],[Age]] &lt; 30, "20-29", Table1[[#This Row],[Age]]&lt;40,"30-39",Table1[[#This Row],[Age]]&lt;50,"40-49",Table1[[#This Row],[Age]]&lt;60,"50-59",Table1[[#This Row],[Age]]&lt;70, "60-69",Table1[[#This Row],[Age]]&lt;80, "70-79",Table1[[#This Row],[Age]]&lt;90,"80-89")</f>
        <v>50-59</v>
      </c>
      <c r="W172" t="s">
        <v>39</v>
      </c>
      <c r="X172" t="s">
        <v>102</v>
      </c>
      <c r="Y172" t="s">
        <v>54</v>
      </c>
      <c r="Z172">
        <v>72888</v>
      </c>
      <c r="AA172" t="s">
        <v>92</v>
      </c>
      <c r="AB172" t="s">
        <v>83</v>
      </c>
      <c r="AC172" t="s">
        <v>235</v>
      </c>
      <c r="AD172">
        <v>1</v>
      </c>
    </row>
    <row r="173" spans="1:30" x14ac:dyDescent="0.35">
      <c r="A173">
        <v>3595</v>
      </c>
      <c r="B173" t="s">
        <v>881</v>
      </c>
      <c r="C173" t="s">
        <v>882</v>
      </c>
      <c r="D173" s="1">
        <v>44096</v>
      </c>
      <c r="E173" s="1">
        <v>44818</v>
      </c>
      <c r="F173">
        <f>IF(Table1[[#This Row],[ExitDate]],QUOTIENT(Table1[[#This Row],[ExitDate]]-Table1[[#This Row],[StartDate]],365/12),"")</f>
        <v>23</v>
      </c>
      <c r="G173" t="str">
        <f>IF(Table1[[#This Row],[ExitDate]], "Attrition", "Active")</f>
        <v>Attrition</v>
      </c>
      <c r="H173" t="s">
        <v>28</v>
      </c>
      <c r="I173" t="s">
        <v>883</v>
      </c>
      <c r="J173" t="s">
        <v>884</v>
      </c>
      <c r="K173" t="s">
        <v>97</v>
      </c>
      <c r="L173" t="s">
        <v>32</v>
      </c>
      <c r="M173" t="s">
        <v>33</v>
      </c>
      <c r="N173" t="s">
        <v>50</v>
      </c>
      <c r="O173" t="s">
        <v>35</v>
      </c>
      <c r="P173" t="s">
        <v>125</v>
      </c>
      <c r="Q173" t="s">
        <v>885</v>
      </c>
      <c r="R173" t="s">
        <v>37</v>
      </c>
      <c r="S173" t="s">
        <v>110</v>
      </c>
      <c r="T173" s="2">
        <v>19055</v>
      </c>
      <c r="U173" s="3">
        <f ca="1">YEARFRAC(Table1[[#This Row],[DOB]],TODAY())</f>
        <v>73.808333333333337</v>
      </c>
      <c r="V173" s="3" t="str" cm="1">
        <f t="array" aca="1" ref="V173" ca="1">_xlfn.IFS(Table1[[#This Row],[Age]] &lt; 30, "20-29", Table1[[#This Row],[Age]]&lt;40,"30-39",Table1[[#This Row],[Age]]&lt;50,"40-49",Table1[[#This Row],[Age]]&lt;60,"50-59",Table1[[#This Row],[Age]]&lt;70, "60-69",Table1[[#This Row],[Age]]&lt;80, "70-79",Table1[[#This Row],[Age]]&lt;90,"80-89")</f>
        <v>70-79</v>
      </c>
      <c r="W173" t="s">
        <v>39</v>
      </c>
      <c r="X173" t="s">
        <v>102</v>
      </c>
      <c r="Y173" t="s">
        <v>54</v>
      </c>
      <c r="Z173">
        <v>56703</v>
      </c>
      <c r="AA173" t="s">
        <v>73</v>
      </c>
      <c r="AB173" t="s">
        <v>103</v>
      </c>
      <c r="AC173" t="s">
        <v>44</v>
      </c>
      <c r="AD173">
        <v>1</v>
      </c>
    </row>
    <row r="174" spans="1:30" x14ac:dyDescent="0.35">
      <c r="A174">
        <v>3596</v>
      </c>
      <c r="B174" t="s">
        <v>886</v>
      </c>
      <c r="C174" t="s">
        <v>887</v>
      </c>
      <c r="D174" s="1">
        <v>43674</v>
      </c>
      <c r="F174" t="str">
        <f>IF(Table1[[#This Row],[ExitDate]],QUOTIENT(Table1[[#This Row],[ExitDate]]-Table1[[#This Row],[StartDate]],365/12),"")</f>
        <v/>
      </c>
      <c r="G174" t="str">
        <f>IF(Table1[[#This Row],[ExitDate]], "Attrition", "Active")</f>
        <v>Active</v>
      </c>
      <c r="H174" t="s">
        <v>28</v>
      </c>
      <c r="I174" t="s">
        <v>888</v>
      </c>
      <c r="J174" t="s">
        <v>889</v>
      </c>
      <c r="K174" t="s">
        <v>117</v>
      </c>
      <c r="L174" t="s">
        <v>32</v>
      </c>
      <c r="M174" t="s">
        <v>51</v>
      </c>
      <c r="N174" t="s">
        <v>34</v>
      </c>
      <c r="O174" t="s">
        <v>62</v>
      </c>
      <c r="P174" t="s">
        <v>36</v>
      </c>
      <c r="R174" t="s">
        <v>37</v>
      </c>
      <c r="S174" t="s">
        <v>147</v>
      </c>
      <c r="T174" s="2">
        <v>30151</v>
      </c>
      <c r="U174" s="3">
        <f ca="1">YEARFRAC(Table1[[#This Row],[DOB]],TODAY())</f>
        <v>43.427777777777777</v>
      </c>
      <c r="V174" s="3" t="str" cm="1">
        <f t="array" aca="1" ref="V174" ca="1">_xlfn.IFS(Table1[[#This Row],[Age]] &lt; 30, "20-29", Table1[[#This Row],[Age]]&lt;40,"30-39",Table1[[#This Row],[Age]]&lt;50,"40-49",Table1[[#This Row],[Age]]&lt;60,"50-59",Table1[[#This Row],[Age]]&lt;70, "60-69",Table1[[#This Row],[Age]]&lt;80, "70-79",Table1[[#This Row],[Age]]&lt;90,"80-89")</f>
        <v>40-49</v>
      </c>
      <c r="W174" t="s">
        <v>39</v>
      </c>
      <c r="X174" t="s">
        <v>102</v>
      </c>
      <c r="Y174" t="s">
        <v>54</v>
      </c>
      <c r="Z174">
        <v>33998</v>
      </c>
      <c r="AA174" t="s">
        <v>73</v>
      </c>
      <c r="AB174" t="s">
        <v>74</v>
      </c>
      <c r="AC174" t="s">
        <v>235</v>
      </c>
      <c r="AD174">
        <v>2</v>
      </c>
    </row>
    <row r="175" spans="1:30" x14ac:dyDescent="0.35">
      <c r="A175">
        <v>3597</v>
      </c>
      <c r="B175" t="s">
        <v>890</v>
      </c>
      <c r="C175" t="s">
        <v>891</v>
      </c>
      <c r="D175" s="1">
        <v>43988</v>
      </c>
      <c r="E175" s="1">
        <v>44300</v>
      </c>
      <c r="F175">
        <f>IF(Table1[[#This Row],[ExitDate]],QUOTIENT(Table1[[#This Row],[ExitDate]]-Table1[[#This Row],[StartDate]],365/12),"")</f>
        <v>10</v>
      </c>
      <c r="G175" t="str">
        <f>IF(Table1[[#This Row],[ExitDate]], "Attrition", "Active")</f>
        <v>Attrition</v>
      </c>
      <c r="H175" t="s">
        <v>727</v>
      </c>
      <c r="I175" t="s">
        <v>892</v>
      </c>
      <c r="J175" t="s">
        <v>893</v>
      </c>
      <c r="K175" t="s">
        <v>167</v>
      </c>
      <c r="L175" t="s">
        <v>197</v>
      </c>
      <c r="M175" t="s">
        <v>33</v>
      </c>
      <c r="N175" t="s">
        <v>34</v>
      </c>
      <c r="O175" t="s">
        <v>51</v>
      </c>
      <c r="P175" t="s">
        <v>139</v>
      </c>
      <c r="Q175" t="s">
        <v>894</v>
      </c>
      <c r="R175" t="s">
        <v>37</v>
      </c>
      <c r="S175" t="s">
        <v>80</v>
      </c>
      <c r="T175" s="2">
        <v>31716</v>
      </c>
      <c r="U175" s="3">
        <f ca="1">YEARFRAC(Table1[[#This Row],[DOB]],TODAY())</f>
        <v>39.147222222222226</v>
      </c>
      <c r="V175" s="3" t="str" cm="1">
        <f t="array" aca="1" ref="V175" ca="1">_xlfn.IFS(Table1[[#This Row],[Age]] &lt; 30, "20-29", Table1[[#This Row],[Age]]&lt;40,"30-39",Table1[[#This Row],[Age]]&lt;50,"40-49",Table1[[#This Row],[Age]]&lt;60,"50-59",Table1[[#This Row],[Age]]&lt;70, "60-69",Table1[[#This Row],[Age]]&lt;80, "70-79",Table1[[#This Row],[Age]]&lt;90,"80-89")</f>
        <v>30-39</v>
      </c>
      <c r="W175" t="s">
        <v>39</v>
      </c>
      <c r="X175" t="s">
        <v>225</v>
      </c>
      <c r="Y175" t="s">
        <v>41</v>
      </c>
      <c r="Z175">
        <v>17650</v>
      </c>
      <c r="AA175" t="s">
        <v>92</v>
      </c>
      <c r="AB175" t="s">
        <v>74</v>
      </c>
      <c r="AC175" t="s">
        <v>44</v>
      </c>
      <c r="AD175">
        <v>1</v>
      </c>
    </row>
    <row r="176" spans="1:30" x14ac:dyDescent="0.35">
      <c r="A176">
        <v>3598</v>
      </c>
      <c r="B176" t="s">
        <v>895</v>
      </c>
      <c r="C176" t="s">
        <v>896</v>
      </c>
      <c r="D176" s="1">
        <v>43371</v>
      </c>
      <c r="E176" s="1">
        <v>45143</v>
      </c>
      <c r="F176">
        <f>IF(Table1[[#This Row],[ExitDate]],QUOTIENT(Table1[[#This Row],[ExitDate]]-Table1[[#This Row],[StartDate]],365/12),"")</f>
        <v>58</v>
      </c>
      <c r="G176" t="str">
        <f>IF(Table1[[#This Row],[ExitDate]], "Attrition", "Active")</f>
        <v>Attrition</v>
      </c>
      <c r="H176" t="s">
        <v>727</v>
      </c>
      <c r="I176" t="s">
        <v>897</v>
      </c>
      <c r="J176" t="s">
        <v>898</v>
      </c>
      <c r="K176" t="s">
        <v>132</v>
      </c>
      <c r="L176" t="s">
        <v>744</v>
      </c>
      <c r="M176" t="s">
        <v>51</v>
      </c>
      <c r="N176" t="s">
        <v>50</v>
      </c>
      <c r="O176" t="s">
        <v>62</v>
      </c>
      <c r="P176" t="s">
        <v>125</v>
      </c>
      <c r="Q176" t="s">
        <v>899</v>
      </c>
      <c r="R176" t="s">
        <v>37</v>
      </c>
      <c r="S176" t="s">
        <v>241</v>
      </c>
      <c r="T176" s="2">
        <v>18542</v>
      </c>
      <c r="U176" s="3">
        <f ca="1">YEARFRAC(Table1[[#This Row],[DOB]],TODAY())</f>
        <v>75.213888888888889</v>
      </c>
      <c r="V176" s="3" t="str" cm="1">
        <f t="array" aca="1" ref="V176" ca="1">_xlfn.IFS(Table1[[#This Row],[Age]] &lt; 30, "20-29", Table1[[#This Row],[Age]]&lt;40,"30-39",Table1[[#This Row],[Age]]&lt;50,"40-49",Table1[[#This Row],[Age]]&lt;60,"50-59",Table1[[#This Row],[Age]]&lt;70, "60-69",Table1[[#This Row],[Age]]&lt;80, "70-79",Table1[[#This Row],[Age]]&lt;90,"80-89")</f>
        <v>70-79</v>
      </c>
      <c r="W176" t="s">
        <v>39</v>
      </c>
      <c r="X176" t="s">
        <v>6</v>
      </c>
      <c r="Y176" t="s">
        <v>41</v>
      </c>
      <c r="Z176">
        <v>72750</v>
      </c>
      <c r="AA176" t="s">
        <v>73</v>
      </c>
      <c r="AB176" t="s">
        <v>83</v>
      </c>
      <c r="AC176" t="s">
        <v>235</v>
      </c>
      <c r="AD176">
        <v>1</v>
      </c>
    </row>
    <row r="177" spans="1:30" x14ac:dyDescent="0.35">
      <c r="A177">
        <v>3599</v>
      </c>
      <c r="B177" t="s">
        <v>531</v>
      </c>
      <c r="C177" t="s">
        <v>900</v>
      </c>
      <c r="D177" s="1">
        <v>43933</v>
      </c>
      <c r="F177" t="str">
        <f>IF(Table1[[#This Row],[ExitDate]],QUOTIENT(Table1[[#This Row],[ExitDate]]-Table1[[#This Row],[StartDate]],365/12),"")</f>
        <v/>
      </c>
      <c r="G177" t="str">
        <f>IF(Table1[[#This Row],[ExitDate]], "Attrition", "Active")</f>
        <v>Active</v>
      </c>
      <c r="H177" t="s">
        <v>727</v>
      </c>
      <c r="I177" t="s">
        <v>901</v>
      </c>
      <c r="J177" t="s">
        <v>902</v>
      </c>
      <c r="K177" t="s">
        <v>79</v>
      </c>
      <c r="L177" t="s">
        <v>32</v>
      </c>
      <c r="M177" t="s">
        <v>51</v>
      </c>
      <c r="N177" t="s">
        <v>50</v>
      </c>
      <c r="O177" t="s">
        <v>35</v>
      </c>
      <c r="P177" t="s">
        <v>36</v>
      </c>
      <c r="R177" t="s">
        <v>37</v>
      </c>
      <c r="S177" t="s">
        <v>80</v>
      </c>
      <c r="T177" s="2">
        <v>18353</v>
      </c>
      <c r="U177" s="3">
        <f ca="1">YEARFRAC(Table1[[#This Row],[DOB]],TODAY())</f>
        <v>75.730555555555554</v>
      </c>
      <c r="V177" s="3" t="str" cm="1">
        <f t="array" aca="1" ref="V177" ca="1">_xlfn.IFS(Table1[[#This Row],[Age]] &lt; 30, "20-29", Table1[[#This Row],[Age]]&lt;40,"30-39",Table1[[#This Row],[Age]]&lt;50,"40-49",Table1[[#This Row],[Age]]&lt;60,"50-59",Table1[[#This Row],[Age]]&lt;70, "60-69",Table1[[#This Row],[Age]]&lt;80, "70-79",Table1[[#This Row],[Age]]&lt;90,"80-89")</f>
        <v>70-79</v>
      </c>
      <c r="W177" t="s">
        <v>39</v>
      </c>
      <c r="X177" t="s">
        <v>102</v>
      </c>
      <c r="Y177" t="s">
        <v>41</v>
      </c>
      <c r="Z177">
        <v>14044</v>
      </c>
      <c r="AA177" t="s">
        <v>42</v>
      </c>
      <c r="AB177" t="s">
        <v>103</v>
      </c>
      <c r="AC177" t="s">
        <v>44</v>
      </c>
      <c r="AD177">
        <v>2</v>
      </c>
    </row>
    <row r="178" spans="1:30" x14ac:dyDescent="0.35">
      <c r="A178">
        <v>3600</v>
      </c>
      <c r="B178" t="s">
        <v>903</v>
      </c>
      <c r="C178" t="s">
        <v>904</v>
      </c>
      <c r="D178" s="1">
        <v>44866</v>
      </c>
      <c r="F178" t="str">
        <f>IF(Table1[[#This Row],[ExitDate]],QUOTIENT(Table1[[#This Row],[ExitDate]]-Table1[[#This Row],[StartDate]],365/12),"")</f>
        <v/>
      </c>
      <c r="G178" t="str">
        <f>IF(Table1[[#This Row],[ExitDate]], "Attrition", "Active")</f>
        <v>Active</v>
      </c>
      <c r="H178" t="s">
        <v>727</v>
      </c>
      <c r="I178" t="s">
        <v>905</v>
      </c>
      <c r="J178" t="s">
        <v>906</v>
      </c>
      <c r="K178" t="s">
        <v>97</v>
      </c>
      <c r="L178" t="s">
        <v>32</v>
      </c>
      <c r="M178" t="s">
        <v>33</v>
      </c>
      <c r="N178" t="s">
        <v>63</v>
      </c>
      <c r="O178" t="s">
        <v>35</v>
      </c>
      <c r="P178" t="s">
        <v>36</v>
      </c>
      <c r="R178" t="s">
        <v>37</v>
      </c>
      <c r="S178" t="s">
        <v>89</v>
      </c>
      <c r="T178" s="2">
        <v>18178</v>
      </c>
      <c r="U178" s="3">
        <f ca="1">YEARFRAC(Table1[[#This Row],[DOB]],TODAY())</f>
        <v>76.211111111111109</v>
      </c>
      <c r="V178" s="3" t="str" cm="1">
        <f t="array" aca="1" ref="V178" ca="1">_xlfn.IFS(Table1[[#This Row],[Age]] &lt; 30, "20-29", Table1[[#This Row],[Age]]&lt;40,"30-39",Table1[[#This Row],[Age]]&lt;50,"40-49",Table1[[#This Row],[Age]]&lt;60,"50-59",Table1[[#This Row],[Age]]&lt;70, "60-69",Table1[[#This Row],[Age]]&lt;80, "70-79",Table1[[#This Row],[Age]]&lt;90,"80-89")</f>
        <v>70-79</v>
      </c>
      <c r="W178" t="s">
        <v>39</v>
      </c>
      <c r="X178" t="s">
        <v>102</v>
      </c>
      <c r="Y178" t="s">
        <v>41</v>
      </c>
      <c r="Z178">
        <v>34810</v>
      </c>
      <c r="AA178" t="s">
        <v>42</v>
      </c>
      <c r="AB178" t="s">
        <v>74</v>
      </c>
      <c r="AC178" t="s">
        <v>44</v>
      </c>
      <c r="AD178">
        <v>2</v>
      </c>
    </row>
    <row r="179" spans="1:30" x14ac:dyDescent="0.35">
      <c r="A179">
        <v>3601</v>
      </c>
      <c r="B179" t="s">
        <v>907</v>
      </c>
      <c r="C179" t="s">
        <v>908</v>
      </c>
      <c r="D179" s="1">
        <v>44886</v>
      </c>
      <c r="F179" t="str">
        <f>IF(Table1[[#This Row],[ExitDate]],QUOTIENT(Table1[[#This Row],[ExitDate]]-Table1[[#This Row],[StartDate]],365/12),"")</f>
        <v/>
      </c>
      <c r="G179" t="str">
        <f>IF(Table1[[#This Row],[ExitDate]], "Attrition", "Active")</f>
        <v>Active</v>
      </c>
      <c r="H179" t="s">
        <v>727</v>
      </c>
      <c r="I179" t="s">
        <v>909</v>
      </c>
      <c r="J179" t="s">
        <v>910</v>
      </c>
      <c r="K179" t="s">
        <v>88</v>
      </c>
      <c r="L179" t="s">
        <v>32</v>
      </c>
      <c r="M179" t="s">
        <v>51</v>
      </c>
      <c r="N179" t="s">
        <v>63</v>
      </c>
      <c r="O179" t="s">
        <v>62</v>
      </c>
      <c r="P179" t="s">
        <v>36</v>
      </c>
      <c r="R179" t="s">
        <v>37</v>
      </c>
      <c r="S179" t="s">
        <v>304</v>
      </c>
      <c r="T179" s="2">
        <v>24310</v>
      </c>
      <c r="U179" s="3">
        <f ca="1">YEARFRAC(Table1[[#This Row],[DOB]],TODAY())</f>
        <v>59.419444444444444</v>
      </c>
      <c r="V179" s="3" t="str" cm="1">
        <f t="array" aca="1" ref="V179" ca="1">_xlfn.IFS(Table1[[#This Row],[Age]] &lt; 30, "20-29", Table1[[#This Row],[Age]]&lt;40,"30-39",Table1[[#This Row],[Age]]&lt;50,"40-49",Table1[[#This Row],[Age]]&lt;60,"50-59",Table1[[#This Row],[Age]]&lt;70, "60-69",Table1[[#This Row],[Age]]&lt;80, "70-79",Table1[[#This Row],[Age]]&lt;90,"80-89")</f>
        <v>50-59</v>
      </c>
      <c r="W179" t="s">
        <v>39</v>
      </c>
      <c r="X179" t="s">
        <v>677</v>
      </c>
      <c r="Y179" t="s">
        <v>41</v>
      </c>
      <c r="Z179">
        <v>75187</v>
      </c>
      <c r="AA179" t="s">
        <v>42</v>
      </c>
      <c r="AB179" t="s">
        <v>83</v>
      </c>
      <c r="AC179" t="s">
        <v>44</v>
      </c>
      <c r="AD179">
        <v>5</v>
      </c>
    </row>
    <row r="180" spans="1:30" x14ac:dyDescent="0.35">
      <c r="A180">
        <v>3602</v>
      </c>
      <c r="B180" t="s">
        <v>911</v>
      </c>
      <c r="C180" t="s">
        <v>912</v>
      </c>
      <c r="D180" s="1">
        <v>44297</v>
      </c>
      <c r="E180" s="1">
        <v>45070</v>
      </c>
      <c r="F180">
        <f>IF(Table1[[#This Row],[ExitDate]],QUOTIENT(Table1[[#This Row],[ExitDate]]-Table1[[#This Row],[StartDate]],365/12),"")</f>
        <v>25</v>
      </c>
      <c r="G180" t="str">
        <f>IF(Table1[[#This Row],[ExitDate]], "Attrition", "Active")</f>
        <v>Attrition</v>
      </c>
      <c r="H180" t="s">
        <v>727</v>
      </c>
      <c r="I180" t="s">
        <v>913</v>
      </c>
      <c r="J180" t="s">
        <v>914</v>
      </c>
      <c r="K180" t="s">
        <v>31</v>
      </c>
      <c r="L180" t="s">
        <v>744</v>
      </c>
      <c r="M180" t="s">
        <v>62</v>
      </c>
      <c r="N180" t="s">
        <v>63</v>
      </c>
      <c r="O180" t="s">
        <v>51</v>
      </c>
      <c r="P180" t="s">
        <v>98</v>
      </c>
      <c r="Q180" t="s">
        <v>915</v>
      </c>
      <c r="R180" t="s">
        <v>37</v>
      </c>
      <c r="S180" t="s">
        <v>110</v>
      </c>
      <c r="T180" s="2">
        <v>34619</v>
      </c>
      <c r="U180" s="3">
        <f ca="1">YEARFRAC(Table1[[#This Row],[DOB]],TODAY())</f>
        <v>31.197222222222223</v>
      </c>
      <c r="V180" s="3" t="str" cm="1">
        <f t="array" aca="1" ref="V180" ca="1">_xlfn.IFS(Table1[[#This Row],[Age]] &lt; 30, "20-29", Table1[[#This Row],[Age]]&lt;40,"30-39",Table1[[#This Row],[Age]]&lt;50,"40-49",Table1[[#This Row],[Age]]&lt;60,"50-59",Table1[[#This Row],[Age]]&lt;70, "60-69",Table1[[#This Row],[Age]]&lt;80, "70-79",Table1[[#This Row],[Age]]&lt;90,"80-89")</f>
        <v>30-39</v>
      </c>
      <c r="W180" t="s">
        <v>39</v>
      </c>
      <c r="X180" t="s">
        <v>112</v>
      </c>
      <c r="Y180" t="s">
        <v>41</v>
      </c>
      <c r="Z180">
        <v>30766</v>
      </c>
      <c r="AA180" t="s">
        <v>55</v>
      </c>
      <c r="AB180" t="s">
        <v>83</v>
      </c>
      <c r="AC180" t="s">
        <v>44</v>
      </c>
      <c r="AD180">
        <v>5</v>
      </c>
    </row>
    <row r="181" spans="1:30" x14ac:dyDescent="0.35">
      <c r="A181">
        <v>3603</v>
      </c>
      <c r="B181" t="s">
        <v>916</v>
      </c>
      <c r="C181" t="s">
        <v>917</v>
      </c>
      <c r="D181" s="1">
        <v>43433</v>
      </c>
      <c r="E181" s="1">
        <v>43517</v>
      </c>
      <c r="F181">
        <f>IF(Table1[[#This Row],[ExitDate]],QUOTIENT(Table1[[#This Row],[ExitDate]]-Table1[[#This Row],[StartDate]],365/12),"")</f>
        <v>2</v>
      </c>
      <c r="G181" t="str">
        <f>IF(Table1[[#This Row],[ExitDate]], "Attrition", "Active")</f>
        <v>Attrition</v>
      </c>
      <c r="H181" t="s">
        <v>727</v>
      </c>
      <c r="I181" t="s">
        <v>918</v>
      </c>
      <c r="J181" t="s">
        <v>919</v>
      </c>
      <c r="K181" t="s">
        <v>49</v>
      </c>
      <c r="L181" t="s">
        <v>744</v>
      </c>
      <c r="M181" t="s">
        <v>62</v>
      </c>
      <c r="N181" t="s">
        <v>50</v>
      </c>
      <c r="O181" t="s">
        <v>51</v>
      </c>
      <c r="P181" t="s">
        <v>125</v>
      </c>
      <c r="Q181" t="s">
        <v>920</v>
      </c>
      <c r="R181" t="s">
        <v>37</v>
      </c>
      <c r="S181" t="s">
        <v>89</v>
      </c>
      <c r="T181" s="2">
        <v>28171</v>
      </c>
      <c r="U181" s="3">
        <f ca="1">YEARFRAC(Table1[[#This Row],[DOB]],TODAY())</f>
        <v>48.855555555555554</v>
      </c>
      <c r="V181" s="3" t="str" cm="1">
        <f t="array" aca="1" ref="V181" ca="1">_xlfn.IFS(Table1[[#This Row],[Age]] &lt; 30, "20-29", Table1[[#This Row],[Age]]&lt;40,"30-39",Table1[[#This Row],[Age]]&lt;50,"40-49",Table1[[#This Row],[Age]]&lt;60,"50-59",Table1[[#This Row],[Age]]&lt;70, "60-69",Table1[[#This Row],[Age]]&lt;80, "70-79",Table1[[#This Row],[Age]]&lt;90,"80-89")</f>
        <v>40-49</v>
      </c>
      <c r="W181" t="s">
        <v>39</v>
      </c>
      <c r="X181" t="s">
        <v>102</v>
      </c>
      <c r="Y181" t="s">
        <v>41</v>
      </c>
      <c r="Z181">
        <v>58348</v>
      </c>
      <c r="AA181" t="s">
        <v>42</v>
      </c>
      <c r="AB181" t="s">
        <v>83</v>
      </c>
      <c r="AC181" t="s">
        <v>44</v>
      </c>
      <c r="AD181">
        <v>2</v>
      </c>
    </row>
    <row r="182" spans="1:30" x14ac:dyDescent="0.35">
      <c r="A182">
        <v>3604</v>
      </c>
      <c r="B182" t="s">
        <v>921</v>
      </c>
      <c r="C182" t="s">
        <v>922</v>
      </c>
      <c r="D182" s="1">
        <v>43481</v>
      </c>
      <c r="E182" s="1">
        <v>44804</v>
      </c>
      <c r="F182">
        <f>IF(Table1[[#This Row],[ExitDate]],QUOTIENT(Table1[[#This Row],[ExitDate]]-Table1[[#This Row],[StartDate]],365/12),"")</f>
        <v>43</v>
      </c>
      <c r="G182" t="str">
        <f>IF(Table1[[#This Row],[ExitDate]], "Attrition", "Active")</f>
        <v>Attrition</v>
      </c>
      <c r="H182" t="s">
        <v>727</v>
      </c>
      <c r="I182" t="s">
        <v>923</v>
      </c>
      <c r="J182" t="s">
        <v>924</v>
      </c>
      <c r="K182" t="s">
        <v>138</v>
      </c>
      <c r="L182" t="s">
        <v>32</v>
      </c>
      <c r="M182" t="s">
        <v>51</v>
      </c>
      <c r="N182" t="s">
        <v>63</v>
      </c>
      <c r="O182" t="s">
        <v>62</v>
      </c>
      <c r="P182" t="s">
        <v>125</v>
      </c>
      <c r="Q182" t="s">
        <v>925</v>
      </c>
      <c r="R182" t="s">
        <v>37</v>
      </c>
      <c r="S182" t="s">
        <v>89</v>
      </c>
      <c r="T182" s="2">
        <v>17601</v>
      </c>
      <c r="U182" s="3">
        <f ca="1">YEARFRAC(Table1[[#This Row],[DOB]],TODAY())</f>
        <v>77.788888888888891</v>
      </c>
      <c r="V182" s="3" t="str" cm="1">
        <f t="array" aca="1" ref="V182" ca="1">_xlfn.IFS(Table1[[#This Row],[Age]] &lt; 30, "20-29", Table1[[#This Row],[Age]]&lt;40,"30-39",Table1[[#This Row],[Age]]&lt;50,"40-49",Table1[[#This Row],[Age]]&lt;60,"50-59",Table1[[#This Row],[Age]]&lt;70, "60-69",Table1[[#This Row],[Age]]&lt;80, "70-79",Table1[[#This Row],[Age]]&lt;90,"80-89")</f>
        <v>70-79</v>
      </c>
      <c r="W182" t="s">
        <v>39</v>
      </c>
      <c r="X182" t="s">
        <v>225</v>
      </c>
      <c r="Y182" t="s">
        <v>41</v>
      </c>
      <c r="Z182">
        <v>44626</v>
      </c>
      <c r="AA182" t="s">
        <v>55</v>
      </c>
      <c r="AB182" t="s">
        <v>103</v>
      </c>
      <c r="AC182" t="s">
        <v>235</v>
      </c>
      <c r="AD182">
        <v>4</v>
      </c>
    </row>
    <row r="183" spans="1:30" x14ac:dyDescent="0.35">
      <c r="A183">
        <v>3605</v>
      </c>
      <c r="B183" t="s">
        <v>926</v>
      </c>
      <c r="C183" t="s">
        <v>927</v>
      </c>
      <c r="D183" s="1">
        <v>43726</v>
      </c>
      <c r="F183" t="str">
        <f>IF(Table1[[#This Row],[ExitDate]],QUOTIENT(Table1[[#This Row],[ExitDate]]-Table1[[#This Row],[StartDate]],365/12),"")</f>
        <v/>
      </c>
      <c r="G183" t="str">
        <f>IF(Table1[[#This Row],[ExitDate]], "Attrition", "Active")</f>
        <v>Active</v>
      </c>
      <c r="H183" t="s">
        <v>28</v>
      </c>
      <c r="I183" t="s">
        <v>928</v>
      </c>
      <c r="J183" t="s">
        <v>929</v>
      </c>
      <c r="K183" t="s">
        <v>31</v>
      </c>
      <c r="L183" t="s">
        <v>32</v>
      </c>
      <c r="M183" t="s">
        <v>33</v>
      </c>
      <c r="N183" t="s">
        <v>34</v>
      </c>
      <c r="O183" t="s">
        <v>35</v>
      </c>
      <c r="P183" t="s">
        <v>36</v>
      </c>
      <c r="R183" t="s">
        <v>37</v>
      </c>
      <c r="S183" t="s">
        <v>110</v>
      </c>
      <c r="T183" s="2">
        <v>15943</v>
      </c>
      <c r="U183" s="3">
        <f ca="1">YEARFRAC(Table1[[#This Row],[DOB]],TODAY())</f>
        <v>82.327777777777783</v>
      </c>
      <c r="V183" s="3" t="str" cm="1">
        <f t="array" aca="1" ref="V183" ca="1">_xlfn.IFS(Table1[[#This Row],[Age]] &lt; 30, "20-29", Table1[[#This Row],[Age]]&lt;40,"30-39",Table1[[#This Row],[Age]]&lt;50,"40-49",Table1[[#This Row],[Age]]&lt;60,"50-59",Table1[[#This Row],[Age]]&lt;70, "60-69",Table1[[#This Row],[Age]]&lt;80, "70-79",Table1[[#This Row],[Age]]&lt;90,"80-89")</f>
        <v>80-89</v>
      </c>
      <c r="W183" t="s">
        <v>39</v>
      </c>
      <c r="X183" t="s">
        <v>102</v>
      </c>
      <c r="Y183" t="s">
        <v>54</v>
      </c>
      <c r="Z183">
        <v>2315</v>
      </c>
      <c r="AA183" t="s">
        <v>73</v>
      </c>
      <c r="AB183" t="s">
        <v>103</v>
      </c>
      <c r="AC183" t="s">
        <v>44</v>
      </c>
      <c r="AD183">
        <v>4</v>
      </c>
    </row>
    <row r="184" spans="1:30" x14ac:dyDescent="0.35">
      <c r="A184">
        <v>3606</v>
      </c>
      <c r="B184" t="s">
        <v>930</v>
      </c>
      <c r="C184" t="s">
        <v>931</v>
      </c>
      <c r="D184" s="1">
        <v>43678</v>
      </c>
      <c r="E184" s="1">
        <v>44946</v>
      </c>
      <c r="F184">
        <f>IF(Table1[[#This Row],[ExitDate]],QUOTIENT(Table1[[#This Row],[ExitDate]]-Table1[[#This Row],[StartDate]],365/12),"")</f>
        <v>41</v>
      </c>
      <c r="G184" t="str">
        <f>IF(Table1[[#This Row],[ExitDate]], "Attrition", "Active")</f>
        <v>Attrition</v>
      </c>
      <c r="H184" t="s">
        <v>28</v>
      </c>
      <c r="I184" t="s">
        <v>932</v>
      </c>
      <c r="J184" t="s">
        <v>933</v>
      </c>
      <c r="K184" t="s">
        <v>132</v>
      </c>
      <c r="L184" t="s">
        <v>744</v>
      </c>
      <c r="M184" t="s">
        <v>51</v>
      </c>
      <c r="N184" t="s">
        <v>34</v>
      </c>
      <c r="O184" t="s">
        <v>62</v>
      </c>
      <c r="P184" t="s">
        <v>98</v>
      </c>
      <c r="Q184" t="s">
        <v>934</v>
      </c>
      <c r="R184" t="s">
        <v>37</v>
      </c>
      <c r="S184" t="s">
        <v>935</v>
      </c>
      <c r="T184" s="2">
        <v>23814</v>
      </c>
      <c r="U184" s="3">
        <f ca="1">YEARFRAC(Table1[[#This Row],[DOB]],TODAY())</f>
        <v>60.777777777777779</v>
      </c>
      <c r="V184" s="3" t="str" cm="1">
        <f t="array" aca="1" ref="V184" ca="1">_xlfn.IFS(Table1[[#This Row],[Age]] &lt; 30, "20-29", Table1[[#This Row],[Age]]&lt;40,"30-39",Table1[[#This Row],[Age]]&lt;50,"40-49",Table1[[#This Row],[Age]]&lt;60,"50-59",Table1[[#This Row],[Age]]&lt;70, "60-69",Table1[[#This Row],[Age]]&lt;80, "70-79",Table1[[#This Row],[Age]]&lt;90,"80-89")</f>
        <v>60-69</v>
      </c>
      <c r="W184" t="s">
        <v>39</v>
      </c>
      <c r="X184" t="s">
        <v>112</v>
      </c>
      <c r="Y184" t="s">
        <v>54</v>
      </c>
      <c r="Z184">
        <v>95618</v>
      </c>
      <c r="AA184" t="s">
        <v>73</v>
      </c>
      <c r="AB184" t="s">
        <v>103</v>
      </c>
      <c r="AC184" t="s">
        <v>44</v>
      </c>
      <c r="AD184">
        <v>3</v>
      </c>
    </row>
    <row r="185" spans="1:30" x14ac:dyDescent="0.35">
      <c r="A185">
        <v>3607</v>
      </c>
      <c r="B185" t="s">
        <v>936</v>
      </c>
      <c r="C185" t="s">
        <v>937</v>
      </c>
      <c r="D185" s="1">
        <v>43634</v>
      </c>
      <c r="E185" s="1">
        <v>44300</v>
      </c>
      <c r="F185">
        <f>IF(Table1[[#This Row],[ExitDate]],QUOTIENT(Table1[[#This Row],[ExitDate]]-Table1[[#This Row],[StartDate]],365/12),"")</f>
        <v>21</v>
      </c>
      <c r="G185" t="str">
        <f>IF(Table1[[#This Row],[ExitDate]], "Attrition", "Active")</f>
        <v>Attrition</v>
      </c>
      <c r="H185" t="s">
        <v>28</v>
      </c>
      <c r="I185" t="s">
        <v>938</v>
      </c>
      <c r="J185" t="s">
        <v>939</v>
      </c>
      <c r="K185" t="s">
        <v>49</v>
      </c>
      <c r="L185" t="s">
        <v>32</v>
      </c>
      <c r="M185" t="s">
        <v>62</v>
      </c>
      <c r="N185" t="s">
        <v>50</v>
      </c>
      <c r="O185" t="s">
        <v>62</v>
      </c>
      <c r="P185" t="s">
        <v>125</v>
      </c>
      <c r="Q185" t="s">
        <v>940</v>
      </c>
      <c r="R185" t="s">
        <v>37</v>
      </c>
      <c r="S185" t="s">
        <v>176</v>
      </c>
      <c r="T185" s="2">
        <v>27975</v>
      </c>
      <c r="U185" s="3">
        <f ca="1">YEARFRAC(Table1[[#This Row],[DOB]],TODAY())</f>
        <v>49.388888888888886</v>
      </c>
      <c r="V185" s="3" t="str" cm="1">
        <f t="array" aca="1" ref="V185" ca="1">_xlfn.IFS(Table1[[#This Row],[Age]] &lt; 30, "20-29", Table1[[#This Row],[Age]]&lt;40,"30-39",Table1[[#This Row],[Age]]&lt;50,"40-49",Table1[[#This Row],[Age]]&lt;60,"50-59",Table1[[#This Row],[Age]]&lt;70, "60-69",Table1[[#This Row],[Age]]&lt;80, "70-79",Table1[[#This Row],[Age]]&lt;90,"80-89")</f>
        <v>40-49</v>
      </c>
      <c r="W185" t="s">
        <v>39</v>
      </c>
      <c r="X185" t="s">
        <v>177</v>
      </c>
      <c r="Y185" t="s">
        <v>54</v>
      </c>
      <c r="Z185">
        <v>15195</v>
      </c>
      <c r="AA185" t="s">
        <v>73</v>
      </c>
      <c r="AB185" t="s">
        <v>83</v>
      </c>
      <c r="AC185" t="s">
        <v>44</v>
      </c>
      <c r="AD185">
        <v>5</v>
      </c>
    </row>
    <row r="186" spans="1:30" x14ac:dyDescent="0.35">
      <c r="A186">
        <v>3608</v>
      </c>
      <c r="B186" t="s">
        <v>941</v>
      </c>
      <c r="C186" t="s">
        <v>942</v>
      </c>
      <c r="D186" s="1">
        <v>43509</v>
      </c>
      <c r="F186" t="str">
        <f>IF(Table1[[#This Row],[ExitDate]],QUOTIENT(Table1[[#This Row],[ExitDate]]-Table1[[#This Row],[StartDate]],365/12),"")</f>
        <v/>
      </c>
      <c r="G186" t="str">
        <f>IF(Table1[[#This Row],[ExitDate]], "Attrition", "Active")</f>
        <v>Active</v>
      </c>
      <c r="H186" t="s">
        <v>28</v>
      </c>
      <c r="I186" t="s">
        <v>943</v>
      </c>
      <c r="J186" t="s">
        <v>944</v>
      </c>
      <c r="K186" t="s">
        <v>138</v>
      </c>
      <c r="L186" t="s">
        <v>32</v>
      </c>
      <c r="M186" t="s">
        <v>62</v>
      </c>
      <c r="N186" t="s">
        <v>34</v>
      </c>
      <c r="O186" t="s">
        <v>51</v>
      </c>
      <c r="P186" t="s">
        <v>36</v>
      </c>
      <c r="R186" t="s">
        <v>37</v>
      </c>
      <c r="S186" t="s">
        <v>89</v>
      </c>
      <c r="T186" s="2">
        <v>29042</v>
      </c>
      <c r="U186" s="3">
        <f ca="1">YEARFRAC(Table1[[#This Row],[DOB]],TODAY())</f>
        <v>46.463888888888889</v>
      </c>
      <c r="V186" s="3" t="str" cm="1">
        <f t="array" aca="1" ref="V186" ca="1">_xlfn.IFS(Table1[[#This Row],[Age]] &lt; 30, "20-29", Table1[[#This Row],[Age]]&lt;40,"30-39",Table1[[#This Row],[Age]]&lt;50,"40-49",Table1[[#This Row],[Age]]&lt;60,"50-59",Table1[[#This Row],[Age]]&lt;70, "60-69",Table1[[#This Row],[Age]]&lt;80, "70-79",Table1[[#This Row],[Age]]&lt;90,"80-89")</f>
        <v>40-49</v>
      </c>
      <c r="W186" t="s">
        <v>39</v>
      </c>
      <c r="X186" t="s">
        <v>102</v>
      </c>
      <c r="Y186" t="s">
        <v>54</v>
      </c>
      <c r="Z186">
        <v>74447</v>
      </c>
      <c r="AA186" t="s">
        <v>73</v>
      </c>
      <c r="AB186" t="s">
        <v>83</v>
      </c>
      <c r="AC186" t="s">
        <v>44</v>
      </c>
      <c r="AD186">
        <v>3</v>
      </c>
    </row>
    <row r="187" spans="1:30" x14ac:dyDescent="0.35">
      <c r="A187">
        <v>3609</v>
      </c>
      <c r="B187" t="s">
        <v>945</v>
      </c>
      <c r="C187" t="s">
        <v>358</v>
      </c>
      <c r="D187" s="1">
        <v>44349</v>
      </c>
      <c r="F187" t="str">
        <f>IF(Table1[[#This Row],[ExitDate]],QUOTIENT(Table1[[#This Row],[ExitDate]]-Table1[[#This Row],[StartDate]],365/12),"")</f>
        <v/>
      </c>
      <c r="G187" t="str">
        <f>IF(Table1[[#This Row],[ExitDate]], "Attrition", "Active")</f>
        <v>Active</v>
      </c>
      <c r="H187" t="s">
        <v>28</v>
      </c>
      <c r="I187" t="s">
        <v>946</v>
      </c>
      <c r="J187" t="s">
        <v>947</v>
      </c>
      <c r="K187" t="s">
        <v>79</v>
      </c>
      <c r="L187" t="s">
        <v>32</v>
      </c>
      <c r="M187" t="s">
        <v>33</v>
      </c>
      <c r="N187" t="s">
        <v>63</v>
      </c>
      <c r="O187" t="s">
        <v>62</v>
      </c>
      <c r="P187" t="s">
        <v>36</v>
      </c>
      <c r="R187" t="s">
        <v>37</v>
      </c>
      <c r="S187" t="s">
        <v>285</v>
      </c>
      <c r="T187" s="2">
        <v>34129</v>
      </c>
      <c r="U187" s="3">
        <f ca="1">YEARFRAC(Table1[[#This Row],[DOB]],TODAY())</f>
        <v>32.538888888888891</v>
      </c>
      <c r="V187" s="3" t="str" cm="1">
        <f t="array" aca="1" ref="V187" ca="1">_xlfn.IFS(Table1[[#This Row],[Age]] &lt; 30, "20-29", Table1[[#This Row],[Age]]&lt;40,"30-39",Table1[[#This Row],[Age]]&lt;50,"40-49",Table1[[#This Row],[Age]]&lt;60,"50-59",Table1[[#This Row],[Age]]&lt;70, "60-69",Table1[[#This Row],[Age]]&lt;80, "70-79",Table1[[#This Row],[Age]]&lt;90,"80-89")</f>
        <v>30-39</v>
      </c>
      <c r="W187" t="s">
        <v>39</v>
      </c>
      <c r="X187" t="s">
        <v>948</v>
      </c>
      <c r="Y187" t="s">
        <v>41</v>
      </c>
      <c r="Z187">
        <v>21318</v>
      </c>
      <c r="AA187" t="s">
        <v>73</v>
      </c>
      <c r="AB187" t="s">
        <v>43</v>
      </c>
      <c r="AC187" t="s">
        <v>44</v>
      </c>
      <c r="AD187">
        <v>3</v>
      </c>
    </row>
    <row r="188" spans="1:30" x14ac:dyDescent="0.35">
      <c r="A188">
        <v>3610</v>
      </c>
      <c r="B188" t="s">
        <v>949</v>
      </c>
      <c r="C188" t="s">
        <v>950</v>
      </c>
      <c r="D188" s="1">
        <v>43384</v>
      </c>
      <c r="F188" t="str">
        <f>IF(Table1[[#This Row],[ExitDate]],QUOTIENT(Table1[[#This Row],[ExitDate]]-Table1[[#This Row],[StartDate]],365/12),"")</f>
        <v/>
      </c>
      <c r="G188" t="str">
        <f>IF(Table1[[#This Row],[ExitDate]], "Attrition", "Active")</f>
        <v>Active</v>
      </c>
      <c r="H188" t="s">
        <v>28</v>
      </c>
      <c r="I188" t="s">
        <v>951</v>
      </c>
      <c r="J188" t="s">
        <v>952</v>
      </c>
      <c r="K188" t="s">
        <v>167</v>
      </c>
      <c r="L188" t="s">
        <v>32</v>
      </c>
      <c r="M188" t="s">
        <v>51</v>
      </c>
      <c r="N188" t="s">
        <v>34</v>
      </c>
      <c r="O188" t="s">
        <v>62</v>
      </c>
      <c r="P188" t="s">
        <v>36</v>
      </c>
      <c r="R188" t="s">
        <v>37</v>
      </c>
      <c r="S188" t="s">
        <v>89</v>
      </c>
      <c r="T188" s="2">
        <v>26761</v>
      </c>
      <c r="U188" s="3">
        <f ca="1">YEARFRAC(Table1[[#This Row],[DOB]],TODAY())</f>
        <v>52.711111111111109</v>
      </c>
      <c r="V188" s="3" t="str" cm="1">
        <f t="array" aca="1" ref="V188" ca="1">_xlfn.IFS(Table1[[#This Row],[Age]] &lt; 30, "20-29", Table1[[#This Row],[Age]]&lt;40,"30-39",Table1[[#This Row],[Age]]&lt;50,"40-49",Table1[[#This Row],[Age]]&lt;60,"50-59",Table1[[#This Row],[Age]]&lt;70, "60-69",Table1[[#This Row],[Age]]&lt;80, "70-79",Table1[[#This Row],[Age]]&lt;90,"80-89")</f>
        <v>50-59</v>
      </c>
      <c r="W188" t="s">
        <v>39</v>
      </c>
      <c r="X188" t="s">
        <v>82</v>
      </c>
      <c r="Y188" t="s">
        <v>41</v>
      </c>
      <c r="Z188">
        <v>51430</v>
      </c>
      <c r="AA188" t="s">
        <v>73</v>
      </c>
      <c r="AB188" t="s">
        <v>74</v>
      </c>
      <c r="AC188" t="s">
        <v>44</v>
      </c>
      <c r="AD188">
        <v>3</v>
      </c>
    </row>
    <row r="189" spans="1:30" x14ac:dyDescent="0.35">
      <c r="A189">
        <v>3611</v>
      </c>
      <c r="B189" t="s">
        <v>953</v>
      </c>
      <c r="C189" t="s">
        <v>954</v>
      </c>
      <c r="D189" s="1">
        <v>44264</v>
      </c>
      <c r="F189" t="str">
        <f>IF(Table1[[#This Row],[ExitDate]],QUOTIENT(Table1[[#This Row],[ExitDate]]-Table1[[#This Row],[StartDate]],365/12),"")</f>
        <v/>
      </c>
      <c r="G189" t="str">
        <f>IF(Table1[[#This Row],[ExitDate]], "Attrition", "Active")</f>
        <v>Active</v>
      </c>
      <c r="H189" t="s">
        <v>28</v>
      </c>
      <c r="I189" t="s">
        <v>955</v>
      </c>
      <c r="J189" t="s">
        <v>956</v>
      </c>
      <c r="K189" t="s">
        <v>97</v>
      </c>
      <c r="L189" t="s">
        <v>32</v>
      </c>
      <c r="M189" t="s">
        <v>33</v>
      </c>
      <c r="N189" t="s">
        <v>34</v>
      </c>
      <c r="O189" t="s">
        <v>62</v>
      </c>
      <c r="P189" t="s">
        <v>36</v>
      </c>
      <c r="R189" t="s">
        <v>37</v>
      </c>
      <c r="S189" t="s">
        <v>176</v>
      </c>
      <c r="T189" s="2">
        <v>19013</v>
      </c>
      <c r="U189" s="3">
        <f ca="1">YEARFRAC(Table1[[#This Row],[DOB]],TODAY())</f>
        <v>73.924999999999997</v>
      </c>
      <c r="V189" s="3" t="str" cm="1">
        <f t="array" aca="1" ref="V189" ca="1">_xlfn.IFS(Table1[[#This Row],[Age]] &lt; 30, "20-29", Table1[[#This Row],[Age]]&lt;40,"30-39",Table1[[#This Row],[Age]]&lt;50,"40-49",Table1[[#This Row],[Age]]&lt;60,"50-59",Table1[[#This Row],[Age]]&lt;70, "60-69",Table1[[#This Row],[Age]]&lt;80, "70-79",Table1[[#This Row],[Age]]&lt;90,"80-89")</f>
        <v>70-79</v>
      </c>
      <c r="W189" t="s">
        <v>39</v>
      </c>
      <c r="X189" t="s">
        <v>102</v>
      </c>
      <c r="Y189" t="s">
        <v>41</v>
      </c>
      <c r="Z189">
        <v>85651</v>
      </c>
      <c r="AA189" t="s">
        <v>55</v>
      </c>
      <c r="AB189" t="s">
        <v>83</v>
      </c>
      <c r="AC189" t="s">
        <v>44</v>
      </c>
      <c r="AD189">
        <v>2</v>
      </c>
    </row>
    <row r="190" spans="1:30" x14ac:dyDescent="0.35">
      <c r="A190">
        <v>3612</v>
      </c>
      <c r="B190" t="s">
        <v>56</v>
      </c>
      <c r="C190" t="s">
        <v>957</v>
      </c>
      <c r="D190" s="1">
        <v>44584</v>
      </c>
      <c r="F190" t="str">
        <f>IF(Table1[[#This Row],[ExitDate]],QUOTIENT(Table1[[#This Row],[ExitDate]]-Table1[[#This Row],[StartDate]],365/12),"")</f>
        <v/>
      </c>
      <c r="G190" t="str">
        <f>IF(Table1[[#This Row],[ExitDate]], "Attrition", "Active")</f>
        <v>Active</v>
      </c>
      <c r="H190" t="s">
        <v>28</v>
      </c>
      <c r="I190" t="s">
        <v>958</v>
      </c>
      <c r="J190" t="s">
        <v>959</v>
      </c>
      <c r="K190" t="s">
        <v>117</v>
      </c>
      <c r="L190" t="s">
        <v>32</v>
      </c>
      <c r="M190" t="s">
        <v>33</v>
      </c>
      <c r="N190" t="s">
        <v>50</v>
      </c>
      <c r="O190" t="s">
        <v>51</v>
      </c>
      <c r="P190" t="s">
        <v>36</v>
      </c>
      <c r="R190" t="s">
        <v>37</v>
      </c>
      <c r="S190" t="s">
        <v>89</v>
      </c>
      <c r="T190" s="2">
        <v>31041</v>
      </c>
      <c r="U190" s="3">
        <f ca="1">YEARFRAC(Table1[[#This Row],[DOB]],TODAY())</f>
        <v>40.994444444444447</v>
      </c>
      <c r="V190" s="3" t="str" cm="1">
        <f t="array" aca="1" ref="V190" ca="1">_xlfn.IFS(Table1[[#This Row],[Age]] &lt; 30, "20-29", Table1[[#This Row],[Age]]&lt;40,"30-39",Table1[[#This Row],[Age]]&lt;50,"40-49",Table1[[#This Row],[Age]]&lt;60,"50-59",Table1[[#This Row],[Age]]&lt;70, "60-69",Table1[[#This Row],[Age]]&lt;80, "70-79",Table1[[#This Row],[Age]]&lt;90,"80-89")</f>
        <v>40-49</v>
      </c>
      <c r="W190" t="s">
        <v>39</v>
      </c>
      <c r="X190" t="s">
        <v>102</v>
      </c>
      <c r="Y190" t="s">
        <v>54</v>
      </c>
      <c r="Z190">
        <v>68900</v>
      </c>
      <c r="AA190" t="s">
        <v>92</v>
      </c>
      <c r="AB190" t="s">
        <v>74</v>
      </c>
      <c r="AC190" t="s">
        <v>739</v>
      </c>
      <c r="AD190">
        <v>4</v>
      </c>
    </row>
    <row r="191" spans="1:30" x14ac:dyDescent="0.35">
      <c r="A191">
        <v>3613</v>
      </c>
      <c r="B191" t="s">
        <v>960</v>
      </c>
      <c r="C191" t="s">
        <v>382</v>
      </c>
      <c r="D191" s="1">
        <v>43520</v>
      </c>
      <c r="F191" t="str">
        <f>IF(Table1[[#This Row],[ExitDate]],QUOTIENT(Table1[[#This Row],[ExitDate]]-Table1[[#This Row],[StartDate]],365/12),"")</f>
        <v/>
      </c>
      <c r="G191" t="str">
        <f>IF(Table1[[#This Row],[ExitDate]], "Attrition", "Active")</f>
        <v>Active</v>
      </c>
      <c r="H191" t="s">
        <v>28</v>
      </c>
      <c r="I191" t="s">
        <v>961</v>
      </c>
      <c r="J191" t="s">
        <v>962</v>
      </c>
      <c r="K191" t="s">
        <v>61</v>
      </c>
      <c r="L191" t="s">
        <v>32</v>
      </c>
      <c r="M191" t="s">
        <v>33</v>
      </c>
      <c r="N191" t="s">
        <v>63</v>
      </c>
      <c r="O191" t="s">
        <v>51</v>
      </c>
      <c r="P191" t="s">
        <v>36</v>
      </c>
      <c r="R191" t="s">
        <v>37</v>
      </c>
      <c r="S191" t="s">
        <v>89</v>
      </c>
      <c r="T191" s="2">
        <v>26829</v>
      </c>
      <c r="U191" s="3">
        <f ca="1">YEARFRAC(Table1[[#This Row],[DOB]],TODAY())</f>
        <v>52.524999999999999</v>
      </c>
      <c r="V191" s="3" t="str" cm="1">
        <f t="array" aca="1" ref="V191" ca="1">_xlfn.IFS(Table1[[#This Row],[Age]] &lt; 30, "20-29", Table1[[#This Row],[Age]]&lt;40,"30-39",Table1[[#This Row],[Age]]&lt;50,"40-49",Table1[[#This Row],[Age]]&lt;60,"50-59",Table1[[#This Row],[Age]]&lt;70, "60-69",Table1[[#This Row],[Age]]&lt;80, "70-79",Table1[[#This Row],[Age]]&lt;90,"80-89")</f>
        <v>50-59</v>
      </c>
      <c r="W191" t="s">
        <v>39</v>
      </c>
      <c r="X191" t="s">
        <v>82</v>
      </c>
      <c r="Y191" t="s">
        <v>54</v>
      </c>
      <c r="Z191">
        <v>9241</v>
      </c>
      <c r="AA191" t="s">
        <v>127</v>
      </c>
      <c r="AB191" t="s">
        <v>83</v>
      </c>
      <c r="AC191" t="s">
        <v>104</v>
      </c>
      <c r="AD191">
        <v>1</v>
      </c>
    </row>
    <row r="192" spans="1:30" x14ac:dyDescent="0.35">
      <c r="A192">
        <v>3614</v>
      </c>
      <c r="B192" t="s">
        <v>963</v>
      </c>
      <c r="C192" t="s">
        <v>964</v>
      </c>
      <c r="D192" s="1">
        <v>43838</v>
      </c>
      <c r="E192" s="1">
        <v>44379</v>
      </c>
      <c r="F192">
        <f>IF(Table1[[#This Row],[ExitDate]],QUOTIENT(Table1[[#This Row],[ExitDate]]-Table1[[#This Row],[StartDate]],365/12),"")</f>
        <v>17</v>
      </c>
      <c r="G192" t="str">
        <f>IF(Table1[[#This Row],[ExitDate]], "Attrition", "Active")</f>
        <v>Attrition</v>
      </c>
      <c r="H192" t="s">
        <v>28</v>
      </c>
      <c r="I192" t="s">
        <v>965</v>
      </c>
      <c r="J192" t="s">
        <v>966</v>
      </c>
      <c r="K192" t="s">
        <v>88</v>
      </c>
      <c r="L192" t="s">
        <v>32</v>
      </c>
      <c r="M192" t="s">
        <v>33</v>
      </c>
      <c r="N192" t="s">
        <v>63</v>
      </c>
      <c r="O192" t="s">
        <v>35</v>
      </c>
      <c r="P192" t="s">
        <v>174</v>
      </c>
      <c r="Q192" t="s">
        <v>967</v>
      </c>
      <c r="R192" t="s">
        <v>37</v>
      </c>
      <c r="S192" t="s">
        <v>176</v>
      </c>
      <c r="T192" s="2">
        <v>26907</v>
      </c>
      <c r="U192" s="3">
        <f ca="1">YEARFRAC(Table1[[#This Row],[DOB]],TODAY())</f>
        <v>52.31388888888889</v>
      </c>
      <c r="V192" s="3" t="str" cm="1">
        <f t="array" aca="1" ref="V192" ca="1">_xlfn.IFS(Table1[[#This Row],[Age]] &lt; 30, "20-29", Table1[[#This Row],[Age]]&lt;40,"30-39",Table1[[#This Row],[Age]]&lt;50,"40-49",Table1[[#This Row],[Age]]&lt;60,"50-59",Table1[[#This Row],[Age]]&lt;70, "60-69",Table1[[#This Row],[Age]]&lt;80, "70-79",Table1[[#This Row],[Age]]&lt;90,"80-89")</f>
        <v>50-59</v>
      </c>
      <c r="W192" t="s">
        <v>39</v>
      </c>
      <c r="X192" t="s">
        <v>968</v>
      </c>
      <c r="Y192" t="s">
        <v>54</v>
      </c>
      <c r="Z192">
        <v>23691</v>
      </c>
      <c r="AA192" t="s">
        <v>42</v>
      </c>
      <c r="AB192" t="s">
        <v>83</v>
      </c>
      <c r="AC192" t="s">
        <v>44</v>
      </c>
      <c r="AD192">
        <v>2</v>
      </c>
    </row>
    <row r="193" spans="1:30" x14ac:dyDescent="0.35">
      <c r="A193">
        <v>3615</v>
      </c>
      <c r="B193" t="s">
        <v>969</v>
      </c>
      <c r="C193" t="s">
        <v>632</v>
      </c>
      <c r="D193" s="1">
        <v>44329</v>
      </c>
      <c r="E193" s="1">
        <v>44826</v>
      </c>
      <c r="F193">
        <f>IF(Table1[[#This Row],[ExitDate]],QUOTIENT(Table1[[#This Row],[ExitDate]]-Table1[[#This Row],[StartDate]],365/12),"")</f>
        <v>16</v>
      </c>
      <c r="G193" t="str">
        <f>IF(Table1[[#This Row],[ExitDate]], "Attrition", "Active")</f>
        <v>Attrition</v>
      </c>
      <c r="H193" t="s">
        <v>28</v>
      </c>
      <c r="I193" t="s">
        <v>970</v>
      </c>
      <c r="J193" t="s">
        <v>971</v>
      </c>
      <c r="K193" t="s">
        <v>31</v>
      </c>
      <c r="L193" t="s">
        <v>197</v>
      </c>
      <c r="M193" t="s">
        <v>62</v>
      </c>
      <c r="N193" t="s">
        <v>63</v>
      </c>
      <c r="O193" t="s">
        <v>51</v>
      </c>
      <c r="P193" t="s">
        <v>139</v>
      </c>
      <c r="Q193" t="s">
        <v>972</v>
      </c>
      <c r="R193" t="s">
        <v>37</v>
      </c>
      <c r="S193" t="s">
        <v>80</v>
      </c>
      <c r="T193" s="2">
        <v>31546</v>
      </c>
      <c r="U193" s="3">
        <f ca="1">YEARFRAC(Table1[[#This Row],[DOB]],TODAY())</f>
        <v>39.608333333333334</v>
      </c>
      <c r="V193" s="3" t="str" cm="1">
        <f t="array" aca="1" ref="V193" ca="1">_xlfn.IFS(Table1[[#This Row],[Age]] &lt; 30, "20-29", Table1[[#This Row],[Age]]&lt;40,"30-39",Table1[[#This Row],[Age]]&lt;50,"40-49",Table1[[#This Row],[Age]]&lt;60,"50-59",Table1[[#This Row],[Age]]&lt;70, "60-69",Table1[[#This Row],[Age]]&lt;80, "70-79",Table1[[#This Row],[Age]]&lt;90,"80-89")</f>
        <v>30-39</v>
      </c>
      <c r="W193" t="s">
        <v>39</v>
      </c>
      <c r="X193" t="s">
        <v>242</v>
      </c>
      <c r="Y193" t="s">
        <v>54</v>
      </c>
      <c r="Z193">
        <v>74388</v>
      </c>
      <c r="AA193" t="s">
        <v>127</v>
      </c>
      <c r="AB193" t="s">
        <v>103</v>
      </c>
      <c r="AC193" t="s">
        <v>104</v>
      </c>
      <c r="AD193">
        <v>2</v>
      </c>
    </row>
    <row r="194" spans="1:30" x14ac:dyDescent="0.35">
      <c r="A194">
        <v>3616</v>
      </c>
      <c r="B194" t="s">
        <v>973</v>
      </c>
      <c r="C194" t="s">
        <v>974</v>
      </c>
      <c r="D194" s="1">
        <v>44604</v>
      </c>
      <c r="F194" t="str">
        <f>IF(Table1[[#This Row],[ExitDate]],QUOTIENT(Table1[[#This Row],[ExitDate]]-Table1[[#This Row],[StartDate]],365/12),"")</f>
        <v/>
      </c>
      <c r="G194" t="str">
        <f>IF(Table1[[#This Row],[ExitDate]], "Attrition", "Active")</f>
        <v>Active</v>
      </c>
      <c r="H194" t="s">
        <v>28</v>
      </c>
      <c r="I194" t="s">
        <v>975</v>
      </c>
      <c r="J194" t="s">
        <v>976</v>
      </c>
      <c r="K194" t="s">
        <v>132</v>
      </c>
      <c r="L194" t="s">
        <v>32</v>
      </c>
      <c r="M194" t="s">
        <v>33</v>
      </c>
      <c r="N194" t="s">
        <v>34</v>
      </c>
      <c r="O194" t="s">
        <v>62</v>
      </c>
      <c r="P194" t="s">
        <v>36</v>
      </c>
      <c r="R194" t="s">
        <v>37</v>
      </c>
      <c r="S194" t="s">
        <v>80</v>
      </c>
      <c r="T194" s="2">
        <v>29669</v>
      </c>
      <c r="U194" s="3">
        <f ca="1">YEARFRAC(Table1[[#This Row],[DOB]],TODAY())</f>
        <v>44.74722222222222</v>
      </c>
      <c r="V194" s="3" t="str" cm="1">
        <f t="array" aca="1" ref="V194" ca="1">_xlfn.IFS(Table1[[#This Row],[Age]] &lt; 30, "20-29", Table1[[#This Row],[Age]]&lt;40,"30-39",Table1[[#This Row],[Age]]&lt;50,"40-49",Table1[[#This Row],[Age]]&lt;60,"50-59",Table1[[#This Row],[Age]]&lt;70, "60-69",Table1[[#This Row],[Age]]&lt;80, "70-79",Table1[[#This Row],[Age]]&lt;90,"80-89")</f>
        <v>40-49</v>
      </c>
      <c r="W194" t="s">
        <v>39</v>
      </c>
      <c r="X194" t="s">
        <v>82</v>
      </c>
      <c r="Y194" t="s">
        <v>41</v>
      </c>
      <c r="Z194">
        <v>14234</v>
      </c>
      <c r="AA194" t="s">
        <v>55</v>
      </c>
      <c r="AB194" t="s">
        <v>83</v>
      </c>
      <c r="AC194" t="s">
        <v>44</v>
      </c>
      <c r="AD194">
        <v>4</v>
      </c>
    </row>
    <row r="195" spans="1:30" x14ac:dyDescent="0.35">
      <c r="A195">
        <v>3617</v>
      </c>
      <c r="B195" t="s">
        <v>977</v>
      </c>
      <c r="C195" t="s">
        <v>978</v>
      </c>
      <c r="D195" s="1">
        <v>44958</v>
      </c>
      <c r="F195" t="str">
        <f>IF(Table1[[#This Row],[ExitDate]],QUOTIENT(Table1[[#This Row],[ExitDate]]-Table1[[#This Row],[StartDate]],365/12),"")</f>
        <v/>
      </c>
      <c r="G195" t="str">
        <f>IF(Table1[[#This Row],[ExitDate]], "Attrition", "Active")</f>
        <v>Active</v>
      </c>
      <c r="H195" t="s">
        <v>28</v>
      </c>
      <c r="I195" t="s">
        <v>979</v>
      </c>
      <c r="J195" t="s">
        <v>980</v>
      </c>
      <c r="K195" t="s">
        <v>49</v>
      </c>
      <c r="L195" t="s">
        <v>32</v>
      </c>
      <c r="M195" t="s">
        <v>62</v>
      </c>
      <c r="N195" t="s">
        <v>34</v>
      </c>
      <c r="O195" t="s">
        <v>62</v>
      </c>
      <c r="P195" t="s">
        <v>36</v>
      </c>
      <c r="R195" t="s">
        <v>37</v>
      </c>
      <c r="S195" t="s">
        <v>304</v>
      </c>
      <c r="T195" s="2">
        <v>22330</v>
      </c>
      <c r="U195" s="3">
        <f ca="1">YEARFRAC(Table1[[#This Row],[DOB]],TODAY())</f>
        <v>64.847222222222229</v>
      </c>
      <c r="V195" s="3" t="str" cm="1">
        <f t="array" aca="1" ref="V195" ca="1">_xlfn.IFS(Table1[[#This Row],[Age]] &lt; 30, "20-29", Table1[[#This Row],[Age]]&lt;40,"30-39",Table1[[#This Row],[Age]]&lt;50,"40-49",Table1[[#This Row],[Age]]&lt;60,"50-59",Table1[[#This Row],[Age]]&lt;70, "60-69",Table1[[#This Row],[Age]]&lt;80, "70-79",Table1[[#This Row],[Age]]&lt;90,"80-89")</f>
        <v>60-69</v>
      </c>
      <c r="W195" t="s">
        <v>39</v>
      </c>
      <c r="X195" t="s">
        <v>149</v>
      </c>
      <c r="Y195" t="s">
        <v>41</v>
      </c>
      <c r="Z195">
        <v>37635</v>
      </c>
      <c r="AA195" t="s">
        <v>55</v>
      </c>
      <c r="AB195" t="s">
        <v>83</v>
      </c>
      <c r="AC195" t="s">
        <v>44</v>
      </c>
      <c r="AD195">
        <v>1</v>
      </c>
    </row>
    <row r="196" spans="1:30" x14ac:dyDescent="0.35">
      <c r="A196">
        <v>3618</v>
      </c>
      <c r="B196" t="s">
        <v>981</v>
      </c>
      <c r="C196" t="s">
        <v>982</v>
      </c>
      <c r="D196" s="1">
        <v>44961</v>
      </c>
      <c r="F196" t="str">
        <f>IF(Table1[[#This Row],[ExitDate]],QUOTIENT(Table1[[#This Row],[ExitDate]]-Table1[[#This Row],[StartDate]],365/12),"")</f>
        <v/>
      </c>
      <c r="G196" t="str">
        <f>IF(Table1[[#This Row],[ExitDate]], "Attrition", "Active")</f>
        <v>Active</v>
      </c>
      <c r="H196" t="s">
        <v>28</v>
      </c>
      <c r="I196" t="s">
        <v>983</v>
      </c>
      <c r="J196" t="s">
        <v>984</v>
      </c>
      <c r="K196" t="s">
        <v>138</v>
      </c>
      <c r="L196" t="s">
        <v>32</v>
      </c>
      <c r="M196" t="s">
        <v>51</v>
      </c>
      <c r="N196" t="s">
        <v>63</v>
      </c>
      <c r="O196" t="s">
        <v>35</v>
      </c>
      <c r="P196" t="s">
        <v>36</v>
      </c>
      <c r="R196" t="s">
        <v>37</v>
      </c>
      <c r="S196" t="s">
        <v>147</v>
      </c>
      <c r="T196" s="2">
        <v>16197</v>
      </c>
      <c r="U196" s="3">
        <f ca="1">YEARFRAC(Table1[[#This Row],[DOB]],TODAY())</f>
        <v>81.63333333333334</v>
      </c>
      <c r="V196" s="3" t="str" cm="1">
        <f t="array" aca="1" ref="V196" ca="1">_xlfn.IFS(Table1[[#This Row],[Age]] &lt; 30, "20-29", Table1[[#This Row],[Age]]&lt;40,"30-39",Table1[[#This Row],[Age]]&lt;50,"40-49",Table1[[#This Row],[Age]]&lt;60,"50-59",Table1[[#This Row],[Age]]&lt;70, "60-69",Table1[[#This Row],[Age]]&lt;80, "70-79",Table1[[#This Row],[Age]]&lt;90,"80-89")</f>
        <v>80-89</v>
      </c>
      <c r="W196" t="s">
        <v>39</v>
      </c>
      <c r="X196" t="s">
        <v>149</v>
      </c>
      <c r="Y196" t="s">
        <v>54</v>
      </c>
      <c r="Z196">
        <v>13186</v>
      </c>
      <c r="AA196" t="s">
        <v>92</v>
      </c>
      <c r="AB196" t="s">
        <v>83</v>
      </c>
      <c r="AC196" t="s">
        <v>44</v>
      </c>
      <c r="AD196">
        <v>3</v>
      </c>
    </row>
    <row r="197" spans="1:30" x14ac:dyDescent="0.35">
      <c r="A197">
        <v>3619</v>
      </c>
      <c r="B197" t="s">
        <v>985</v>
      </c>
      <c r="C197" t="s">
        <v>986</v>
      </c>
      <c r="D197" s="1">
        <v>45008</v>
      </c>
      <c r="E197" s="1">
        <v>45047</v>
      </c>
      <c r="F197">
        <f>IF(Table1[[#This Row],[ExitDate]],QUOTIENT(Table1[[#This Row],[ExitDate]]-Table1[[#This Row],[StartDate]],365/12),"")</f>
        <v>1</v>
      </c>
      <c r="G197" t="str">
        <f>IF(Table1[[#This Row],[ExitDate]], "Attrition", "Active")</f>
        <v>Attrition</v>
      </c>
      <c r="H197" t="s">
        <v>28</v>
      </c>
      <c r="I197" t="s">
        <v>987</v>
      </c>
      <c r="J197" t="s">
        <v>988</v>
      </c>
      <c r="K197" t="s">
        <v>79</v>
      </c>
      <c r="L197" t="s">
        <v>32</v>
      </c>
      <c r="M197" t="s">
        <v>62</v>
      </c>
      <c r="N197" t="s">
        <v>50</v>
      </c>
      <c r="O197" t="s">
        <v>62</v>
      </c>
      <c r="P197" t="s">
        <v>98</v>
      </c>
      <c r="Q197" t="s">
        <v>989</v>
      </c>
      <c r="R197" t="s">
        <v>37</v>
      </c>
      <c r="S197" t="s">
        <v>80</v>
      </c>
      <c r="T197" s="2">
        <v>30758</v>
      </c>
      <c r="U197" s="3">
        <f ca="1">YEARFRAC(Table1[[#This Row],[DOB]],TODAY())</f>
        <v>41.766666666666666</v>
      </c>
      <c r="V197" s="3" t="str" cm="1">
        <f t="array" aca="1" ref="V197" ca="1">_xlfn.IFS(Table1[[#This Row],[Age]] &lt; 30, "20-29", Table1[[#This Row],[Age]]&lt;40,"30-39",Table1[[#This Row],[Age]]&lt;50,"40-49",Table1[[#This Row],[Age]]&lt;60,"50-59",Table1[[#This Row],[Age]]&lt;70, "60-69",Table1[[#This Row],[Age]]&lt;80, "70-79",Table1[[#This Row],[Age]]&lt;90,"80-89")</f>
        <v>40-49</v>
      </c>
      <c r="W197" t="s">
        <v>39</v>
      </c>
      <c r="X197" t="s">
        <v>102</v>
      </c>
      <c r="Y197" t="s">
        <v>54</v>
      </c>
      <c r="Z197">
        <v>76278</v>
      </c>
      <c r="AA197" t="s">
        <v>127</v>
      </c>
      <c r="AB197" t="s">
        <v>83</v>
      </c>
      <c r="AC197" t="s">
        <v>44</v>
      </c>
      <c r="AD197">
        <v>3</v>
      </c>
    </row>
    <row r="198" spans="1:30" x14ac:dyDescent="0.35">
      <c r="A198">
        <v>3620</v>
      </c>
      <c r="B198" t="s">
        <v>990</v>
      </c>
      <c r="C198" t="s">
        <v>991</v>
      </c>
      <c r="D198" s="1">
        <v>45007</v>
      </c>
      <c r="E198" s="1">
        <v>45121</v>
      </c>
      <c r="F198">
        <f>IF(Table1[[#This Row],[ExitDate]],QUOTIENT(Table1[[#This Row],[ExitDate]]-Table1[[#This Row],[StartDate]],365/12),"")</f>
        <v>3</v>
      </c>
      <c r="G198" t="str">
        <f>IF(Table1[[#This Row],[ExitDate]], "Attrition", "Active")</f>
        <v>Attrition</v>
      </c>
      <c r="H198" t="s">
        <v>28</v>
      </c>
      <c r="I198" t="s">
        <v>992</v>
      </c>
      <c r="J198" t="s">
        <v>993</v>
      </c>
      <c r="K198" t="s">
        <v>167</v>
      </c>
      <c r="L198" t="s">
        <v>32</v>
      </c>
      <c r="M198" t="s">
        <v>51</v>
      </c>
      <c r="N198" t="s">
        <v>50</v>
      </c>
      <c r="O198" t="s">
        <v>35</v>
      </c>
      <c r="P198" t="s">
        <v>98</v>
      </c>
      <c r="Q198" t="s">
        <v>994</v>
      </c>
      <c r="R198" t="s">
        <v>37</v>
      </c>
      <c r="S198" t="s">
        <v>100</v>
      </c>
      <c r="T198" s="2">
        <v>34619</v>
      </c>
      <c r="U198" s="3">
        <f ca="1">YEARFRAC(Table1[[#This Row],[DOB]],TODAY())</f>
        <v>31.197222222222223</v>
      </c>
      <c r="V198" s="3" t="str" cm="1">
        <f t="array" aca="1" ref="V198" ca="1">_xlfn.IFS(Table1[[#This Row],[Age]] &lt; 30, "20-29", Table1[[#This Row],[Age]]&lt;40,"30-39",Table1[[#This Row],[Age]]&lt;50,"40-49",Table1[[#This Row],[Age]]&lt;60,"50-59",Table1[[#This Row],[Age]]&lt;70, "60-69",Table1[[#This Row],[Age]]&lt;80, "70-79",Table1[[#This Row],[Age]]&lt;90,"80-89")</f>
        <v>30-39</v>
      </c>
      <c r="W198" t="s">
        <v>39</v>
      </c>
      <c r="X198" t="s">
        <v>204</v>
      </c>
      <c r="Y198" t="s">
        <v>54</v>
      </c>
      <c r="Z198">
        <v>77580</v>
      </c>
      <c r="AA198" t="s">
        <v>55</v>
      </c>
      <c r="AB198" t="s">
        <v>83</v>
      </c>
      <c r="AC198" t="s">
        <v>44</v>
      </c>
      <c r="AD198">
        <v>2</v>
      </c>
    </row>
    <row r="199" spans="1:30" x14ac:dyDescent="0.35">
      <c r="A199">
        <v>3621</v>
      </c>
      <c r="B199" t="s">
        <v>995</v>
      </c>
      <c r="C199" t="s">
        <v>996</v>
      </c>
      <c r="D199" s="1">
        <v>43432</v>
      </c>
      <c r="F199" t="str">
        <f>IF(Table1[[#This Row],[ExitDate]],QUOTIENT(Table1[[#This Row],[ExitDate]]-Table1[[#This Row],[StartDate]],365/12),"")</f>
        <v/>
      </c>
      <c r="G199" t="str">
        <f>IF(Table1[[#This Row],[ExitDate]], "Attrition", "Active")</f>
        <v>Active</v>
      </c>
      <c r="H199" t="s">
        <v>28</v>
      </c>
      <c r="I199" t="s">
        <v>997</v>
      </c>
      <c r="J199" t="s">
        <v>998</v>
      </c>
      <c r="K199" t="s">
        <v>97</v>
      </c>
      <c r="L199" t="s">
        <v>32</v>
      </c>
      <c r="M199" t="s">
        <v>33</v>
      </c>
      <c r="N199" t="s">
        <v>50</v>
      </c>
      <c r="O199" t="s">
        <v>62</v>
      </c>
      <c r="P199" t="s">
        <v>36</v>
      </c>
      <c r="R199" t="s">
        <v>37</v>
      </c>
      <c r="S199" t="s">
        <v>593</v>
      </c>
      <c r="T199" s="2">
        <v>35682</v>
      </c>
      <c r="U199" s="3">
        <f ca="1">YEARFRAC(Table1[[#This Row],[DOB]],TODAY())</f>
        <v>28.288888888888888</v>
      </c>
      <c r="V199" s="3" t="str" cm="1">
        <f t="array" aca="1" ref="V199" ca="1">_xlfn.IFS(Table1[[#This Row],[Age]] &lt; 30, "20-29", Table1[[#This Row],[Age]]&lt;40,"30-39",Table1[[#This Row],[Age]]&lt;50,"40-49",Table1[[#This Row],[Age]]&lt;60,"50-59",Table1[[#This Row],[Age]]&lt;70, "60-69",Table1[[#This Row],[Age]]&lt;80, "70-79",Table1[[#This Row],[Age]]&lt;90,"80-89")</f>
        <v>20-29</v>
      </c>
      <c r="W199" t="s">
        <v>39</v>
      </c>
      <c r="X199" t="s">
        <v>82</v>
      </c>
      <c r="Y199" t="s">
        <v>54</v>
      </c>
      <c r="Z199">
        <v>15586</v>
      </c>
      <c r="AA199" t="s">
        <v>42</v>
      </c>
      <c r="AB199" t="s">
        <v>83</v>
      </c>
      <c r="AC199" t="s">
        <v>44</v>
      </c>
      <c r="AD199">
        <v>2</v>
      </c>
    </row>
    <row r="200" spans="1:30" x14ac:dyDescent="0.35">
      <c r="A200">
        <v>3622</v>
      </c>
      <c r="B200" t="s">
        <v>999</v>
      </c>
      <c r="C200" t="s">
        <v>1000</v>
      </c>
      <c r="D200" s="1">
        <v>44021</v>
      </c>
      <c r="E200" s="1">
        <v>44387</v>
      </c>
      <c r="F200">
        <f>IF(Table1[[#This Row],[ExitDate]],QUOTIENT(Table1[[#This Row],[ExitDate]]-Table1[[#This Row],[StartDate]],365/12),"")</f>
        <v>12</v>
      </c>
      <c r="G200" t="str">
        <f>IF(Table1[[#This Row],[ExitDate]], "Attrition", "Active")</f>
        <v>Attrition</v>
      </c>
      <c r="H200" t="s">
        <v>727</v>
      </c>
      <c r="I200" t="s">
        <v>1001</v>
      </c>
      <c r="J200" t="s">
        <v>1002</v>
      </c>
      <c r="K200" t="s">
        <v>132</v>
      </c>
      <c r="L200" t="s">
        <v>32</v>
      </c>
      <c r="M200" t="s">
        <v>51</v>
      </c>
      <c r="N200" t="s">
        <v>50</v>
      </c>
      <c r="O200" t="s">
        <v>35</v>
      </c>
      <c r="P200" t="s">
        <v>125</v>
      </c>
      <c r="Q200" t="s">
        <v>1003</v>
      </c>
      <c r="R200" t="s">
        <v>37</v>
      </c>
      <c r="S200" t="s">
        <v>89</v>
      </c>
      <c r="T200" s="2">
        <v>34988</v>
      </c>
      <c r="U200" s="3">
        <f ca="1">YEARFRAC(Table1[[#This Row],[DOB]],TODAY())</f>
        <v>30.18611111111111</v>
      </c>
      <c r="V200" s="3" t="str" cm="1">
        <f t="array" aca="1" ref="V200" ca="1">_xlfn.IFS(Table1[[#This Row],[Age]] &lt; 30, "20-29", Table1[[#This Row],[Age]]&lt;40,"30-39",Table1[[#This Row],[Age]]&lt;50,"40-49",Table1[[#This Row],[Age]]&lt;60,"50-59",Table1[[#This Row],[Age]]&lt;70, "60-69",Table1[[#This Row],[Age]]&lt;80, "70-79",Table1[[#This Row],[Age]]&lt;90,"80-89")</f>
        <v>30-39</v>
      </c>
      <c r="W200" t="s">
        <v>39</v>
      </c>
      <c r="X200" t="s">
        <v>82</v>
      </c>
      <c r="Y200" t="s">
        <v>41</v>
      </c>
      <c r="Z200">
        <v>75607</v>
      </c>
      <c r="AA200" t="s">
        <v>55</v>
      </c>
      <c r="AB200" t="s">
        <v>103</v>
      </c>
      <c r="AC200" t="s">
        <v>44</v>
      </c>
      <c r="AD200">
        <v>3</v>
      </c>
    </row>
    <row r="201" spans="1:30" x14ac:dyDescent="0.35">
      <c r="A201">
        <v>3623</v>
      </c>
      <c r="B201" t="s">
        <v>541</v>
      </c>
      <c r="C201" t="s">
        <v>1004</v>
      </c>
      <c r="D201" s="1">
        <v>43507</v>
      </c>
      <c r="F201" t="str">
        <f>IF(Table1[[#This Row],[ExitDate]],QUOTIENT(Table1[[#This Row],[ExitDate]]-Table1[[#This Row],[StartDate]],365/12),"")</f>
        <v/>
      </c>
      <c r="G201" t="str">
        <f>IF(Table1[[#This Row],[ExitDate]], "Attrition", "Active")</f>
        <v>Active</v>
      </c>
      <c r="H201" t="s">
        <v>727</v>
      </c>
      <c r="I201" t="s">
        <v>1005</v>
      </c>
      <c r="J201" t="s">
        <v>1006</v>
      </c>
      <c r="K201" t="s">
        <v>49</v>
      </c>
      <c r="L201" t="s">
        <v>32</v>
      </c>
      <c r="M201" t="s">
        <v>51</v>
      </c>
      <c r="N201" t="s">
        <v>50</v>
      </c>
      <c r="O201" t="s">
        <v>62</v>
      </c>
      <c r="P201" t="s">
        <v>36</v>
      </c>
      <c r="R201" t="s">
        <v>37</v>
      </c>
      <c r="S201" t="s">
        <v>110</v>
      </c>
      <c r="T201" s="2">
        <v>21300</v>
      </c>
      <c r="U201" s="3">
        <f ca="1">YEARFRAC(Table1[[#This Row],[DOB]],TODAY())</f>
        <v>67.661111111111111</v>
      </c>
      <c r="V201" s="3" t="str" cm="1">
        <f t="array" aca="1" ref="V201" ca="1">_xlfn.IFS(Table1[[#This Row],[Age]] &lt; 30, "20-29", Table1[[#This Row],[Age]]&lt;40,"30-39",Table1[[#This Row],[Age]]&lt;50,"40-49",Table1[[#This Row],[Age]]&lt;60,"50-59",Table1[[#This Row],[Age]]&lt;70, "60-69",Table1[[#This Row],[Age]]&lt;80, "70-79",Table1[[#This Row],[Age]]&lt;90,"80-89")</f>
        <v>60-69</v>
      </c>
      <c r="W201" t="s">
        <v>39</v>
      </c>
      <c r="X201" t="s">
        <v>112</v>
      </c>
      <c r="Y201" t="s">
        <v>41</v>
      </c>
      <c r="Z201">
        <v>47289</v>
      </c>
      <c r="AA201" t="s">
        <v>127</v>
      </c>
      <c r="AB201" t="s">
        <v>103</v>
      </c>
      <c r="AC201" t="s">
        <v>44</v>
      </c>
      <c r="AD201">
        <v>3</v>
      </c>
    </row>
    <row r="202" spans="1:30" x14ac:dyDescent="0.35">
      <c r="A202">
        <v>3624</v>
      </c>
      <c r="B202" t="s">
        <v>1007</v>
      </c>
      <c r="C202" t="s">
        <v>1008</v>
      </c>
      <c r="D202" s="1">
        <v>43839</v>
      </c>
      <c r="F202" t="str">
        <f>IF(Table1[[#This Row],[ExitDate]],QUOTIENT(Table1[[#This Row],[ExitDate]]-Table1[[#This Row],[StartDate]],365/12),"")</f>
        <v/>
      </c>
      <c r="G202" t="str">
        <f>IF(Table1[[#This Row],[ExitDate]], "Attrition", "Active")</f>
        <v>Active</v>
      </c>
      <c r="H202" t="s">
        <v>727</v>
      </c>
      <c r="I202" t="s">
        <v>1009</v>
      </c>
      <c r="J202" t="s">
        <v>1010</v>
      </c>
      <c r="K202" t="s">
        <v>138</v>
      </c>
      <c r="L202" t="s">
        <v>32</v>
      </c>
      <c r="M202" t="s">
        <v>51</v>
      </c>
      <c r="N202" t="s">
        <v>63</v>
      </c>
      <c r="O202" t="s">
        <v>51</v>
      </c>
      <c r="P202" t="s">
        <v>36</v>
      </c>
      <c r="R202" t="s">
        <v>37</v>
      </c>
      <c r="S202" t="s">
        <v>1011</v>
      </c>
      <c r="T202" s="2">
        <v>35099</v>
      </c>
      <c r="U202" s="3">
        <f ca="1">YEARFRAC(Table1[[#This Row],[DOB]],TODAY())</f>
        <v>29.886111111111113</v>
      </c>
      <c r="V202" s="3" t="str" cm="1">
        <f t="array" aca="1" ref="V202" ca="1">_xlfn.IFS(Table1[[#This Row],[Age]] &lt; 30, "20-29", Table1[[#This Row],[Age]]&lt;40,"30-39",Table1[[#This Row],[Age]]&lt;50,"40-49",Table1[[#This Row],[Age]]&lt;60,"50-59",Table1[[#This Row],[Age]]&lt;70, "60-69",Table1[[#This Row],[Age]]&lt;80, "70-79",Table1[[#This Row],[Age]]&lt;90,"80-89")</f>
        <v>20-29</v>
      </c>
      <c r="W202" t="s">
        <v>39</v>
      </c>
      <c r="X202" t="s">
        <v>112</v>
      </c>
      <c r="Y202" t="s">
        <v>41</v>
      </c>
      <c r="Z202">
        <v>85711</v>
      </c>
      <c r="AA202" t="s">
        <v>127</v>
      </c>
      <c r="AB202" t="s">
        <v>83</v>
      </c>
      <c r="AC202" t="s">
        <v>44</v>
      </c>
      <c r="AD202">
        <v>4</v>
      </c>
    </row>
    <row r="203" spans="1:30" x14ac:dyDescent="0.35">
      <c r="A203">
        <v>3625</v>
      </c>
      <c r="B203" t="s">
        <v>1012</v>
      </c>
      <c r="C203" t="s">
        <v>276</v>
      </c>
      <c r="D203" s="1">
        <v>44511</v>
      </c>
      <c r="E203" s="1">
        <v>44773</v>
      </c>
      <c r="F203">
        <f>IF(Table1[[#This Row],[ExitDate]],QUOTIENT(Table1[[#This Row],[ExitDate]]-Table1[[#This Row],[StartDate]],365/12),"")</f>
        <v>8</v>
      </c>
      <c r="G203" t="str">
        <f>IF(Table1[[#This Row],[ExitDate]], "Attrition", "Active")</f>
        <v>Attrition</v>
      </c>
      <c r="H203" t="s">
        <v>727</v>
      </c>
      <c r="I203" t="s">
        <v>1013</v>
      </c>
      <c r="J203" t="s">
        <v>1014</v>
      </c>
      <c r="K203" t="s">
        <v>79</v>
      </c>
      <c r="L203" t="s">
        <v>744</v>
      </c>
      <c r="M203" t="s">
        <v>33</v>
      </c>
      <c r="N203" t="s">
        <v>63</v>
      </c>
      <c r="O203" t="s">
        <v>51</v>
      </c>
      <c r="P203" t="s">
        <v>125</v>
      </c>
      <c r="Q203" t="s">
        <v>1015</v>
      </c>
      <c r="R203" t="s">
        <v>37</v>
      </c>
      <c r="S203" t="s">
        <v>110</v>
      </c>
      <c r="T203" s="2">
        <v>27742</v>
      </c>
      <c r="U203" s="3">
        <f ca="1">YEARFRAC(Table1[[#This Row],[DOB]],TODAY())</f>
        <v>50.024999999999999</v>
      </c>
      <c r="V203" s="3" t="str" cm="1">
        <f t="array" aca="1" ref="V203" ca="1">_xlfn.IFS(Table1[[#This Row],[Age]] &lt; 30, "20-29", Table1[[#This Row],[Age]]&lt;40,"30-39",Table1[[#This Row],[Age]]&lt;50,"40-49",Table1[[#This Row],[Age]]&lt;60,"50-59",Table1[[#This Row],[Age]]&lt;70, "60-69",Table1[[#This Row],[Age]]&lt;80, "70-79",Table1[[#This Row],[Age]]&lt;90,"80-89")</f>
        <v>50-59</v>
      </c>
      <c r="W203" t="s">
        <v>39</v>
      </c>
      <c r="X203" t="s">
        <v>112</v>
      </c>
      <c r="Y203" t="s">
        <v>41</v>
      </c>
      <c r="Z203">
        <v>54392</v>
      </c>
      <c r="AA203" t="s">
        <v>127</v>
      </c>
      <c r="AB203" t="s">
        <v>74</v>
      </c>
      <c r="AC203" t="s">
        <v>44</v>
      </c>
      <c r="AD203">
        <v>5</v>
      </c>
    </row>
    <row r="204" spans="1:30" x14ac:dyDescent="0.35">
      <c r="A204">
        <v>3626</v>
      </c>
      <c r="B204" t="s">
        <v>1016</v>
      </c>
      <c r="C204" t="s">
        <v>1017</v>
      </c>
      <c r="D204" s="1">
        <v>44331</v>
      </c>
      <c r="F204" t="str">
        <f>IF(Table1[[#This Row],[ExitDate]],QUOTIENT(Table1[[#This Row],[ExitDate]]-Table1[[#This Row],[StartDate]],365/12),"")</f>
        <v/>
      </c>
      <c r="G204" t="str">
        <f>IF(Table1[[#This Row],[ExitDate]], "Attrition", "Active")</f>
        <v>Active</v>
      </c>
      <c r="H204" t="s">
        <v>727</v>
      </c>
      <c r="I204" t="s">
        <v>1018</v>
      </c>
      <c r="J204" t="s">
        <v>1019</v>
      </c>
      <c r="K204" t="s">
        <v>167</v>
      </c>
      <c r="L204" t="s">
        <v>32</v>
      </c>
      <c r="M204" t="s">
        <v>62</v>
      </c>
      <c r="N204" t="s">
        <v>63</v>
      </c>
      <c r="O204" t="s">
        <v>35</v>
      </c>
      <c r="P204" t="s">
        <v>36</v>
      </c>
      <c r="R204" t="s">
        <v>37</v>
      </c>
      <c r="S204" t="s">
        <v>89</v>
      </c>
      <c r="T204" s="2">
        <v>34270</v>
      </c>
      <c r="U204" s="3">
        <f ca="1">YEARFRAC(Table1[[#This Row],[DOB]],TODAY())</f>
        <v>32.152777777777779</v>
      </c>
      <c r="V204" s="3" t="str" cm="1">
        <f t="array" aca="1" ref="V204" ca="1">_xlfn.IFS(Table1[[#This Row],[Age]] &lt; 30, "20-29", Table1[[#This Row],[Age]]&lt;40,"30-39",Table1[[#This Row],[Age]]&lt;50,"40-49",Table1[[#This Row],[Age]]&lt;60,"50-59",Table1[[#This Row],[Age]]&lt;70, "60-69",Table1[[#This Row],[Age]]&lt;80, "70-79",Table1[[#This Row],[Age]]&lt;90,"80-89")</f>
        <v>30-39</v>
      </c>
      <c r="W204" t="s">
        <v>39</v>
      </c>
      <c r="X204" t="s">
        <v>225</v>
      </c>
      <c r="Y204" t="s">
        <v>41</v>
      </c>
      <c r="Z204">
        <v>61825</v>
      </c>
      <c r="AA204" t="s">
        <v>127</v>
      </c>
      <c r="AB204" t="s">
        <v>74</v>
      </c>
      <c r="AC204" t="s">
        <v>44</v>
      </c>
      <c r="AD204">
        <v>2</v>
      </c>
    </row>
    <row r="205" spans="1:30" x14ac:dyDescent="0.35">
      <c r="A205">
        <v>3627</v>
      </c>
      <c r="B205" t="s">
        <v>1020</v>
      </c>
      <c r="C205" t="s">
        <v>1021</v>
      </c>
      <c r="D205" s="1">
        <v>43698</v>
      </c>
      <c r="E205" s="1">
        <v>44862</v>
      </c>
      <c r="F205">
        <f>IF(Table1[[#This Row],[ExitDate]],QUOTIENT(Table1[[#This Row],[ExitDate]]-Table1[[#This Row],[StartDate]],365/12),"")</f>
        <v>38</v>
      </c>
      <c r="G205" t="str">
        <f>IF(Table1[[#This Row],[ExitDate]], "Attrition", "Active")</f>
        <v>Attrition</v>
      </c>
      <c r="H205" t="s">
        <v>727</v>
      </c>
      <c r="I205" t="s">
        <v>1022</v>
      </c>
      <c r="J205" t="s">
        <v>1023</v>
      </c>
      <c r="K205" t="s">
        <v>97</v>
      </c>
      <c r="L205" t="s">
        <v>744</v>
      </c>
      <c r="M205" t="s">
        <v>33</v>
      </c>
      <c r="N205" t="s">
        <v>34</v>
      </c>
      <c r="O205" t="s">
        <v>62</v>
      </c>
      <c r="P205" t="s">
        <v>125</v>
      </c>
      <c r="Q205" t="s">
        <v>1024</v>
      </c>
      <c r="R205" t="s">
        <v>37</v>
      </c>
      <c r="S205" t="s">
        <v>89</v>
      </c>
      <c r="T205" s="2">
        <v>24526</v>
      </c>
      <c r="U205" s="3">
        <f ca="1">YEARFRAC(Table1[[#This Row],[DOB]],TODAY())</f>
        <v>58.833333333333336</v>
      </c>
      <c r="V205" s="3" t="str" cm="1">
        <f t="array" aca="1" ref="V205" ca="1">_xlfn.IFS(Table1[[#This Row],[Age]] &lt; 30, "20-29", Table1[[#This Row],[Age]]&lt;40,"30-39",Table1[[#This Row],[Age]]&lt;50,"40-49",Table1[[#This Row],[Age]]&lt;60,"50-59",Table1[[#This Row],[Age]]&lt;70, "60-69",Table1[[#This Row],[Age]]&lt;80, "70-79",Table1[[#This Row],[Age]]&lt;90,"80-89")</f>
        <v>50-59</v>
      </c>
      <c r="W205" t="s">
        <v>39</v>
      </c>
      <c r="X205" t="s">
        <v>6</v>
      </c>
      <c r="Y205" t="s">
        <v>41</v>
      </c>
      <c r="Z205">
        <v>52646</v>
      </c>
      <c r="AA205" t="s">
        <v>92</v>
      </c>
      <c r="AB205" t="s">
        <v>83</v>
      </c>
      <c r="AC205" t="s">
        <v>44</v>
      </c>
      <c r="AD205">
        <v>3</v>
      </c>
    </row>
    <row r="206" spans="1:30" x14ac:dyDescent="0.35">
      <c r="A206">
        <v>3628</v>
      </c>
      <c r="B206" t="s">
        <v>1025</v>
      </c>
      <c r="C206" t="s">
        <v>1026</v>
      </c>
      <c r="D206" s="1">
        <v>44092</v>
      </c>
      <c r="F206" t="str">
        <f>IF(Table1[[#This Row],[ExitDate]],QUOTIENT(Table1[[#This Row],[ExitDate]]-Table1[[#This Row],[StartDate]],365/12),"")</f>
        <v/>
      </c>
      <c r="G206" t="str">
        <f>IF(Table1[[#This Row],[ExitDate]], "Attrition", "Active")</f>
        <v>Active</v>
      </c>
      <c r="H206" t="s">
        <v>727</v>
      </c>
      <c r="I206" t="s">
        <v>1027</v>
      </c>
      <c r="J206" t="s">
        <v>1028</v>
      </c>
      <c r="K206" t="s">
        <v>117</v>
      </c>
      <c r="L206" t="s">
        <v>32</v>
      </c>
      <c r="M206" t="s">
        <v>33</v>
      </c>
      <c r="N206" t="s">
        <v>63</v>
      </c>
      <c r="O206" t="s">
        <v>51</v>
      </c>
      <c r="P206" t="s">
        <v>36</v>
      </c>
      <c r="R206" t="s">
        <v>37</v>
      </c>
      <c r="S206" t="s">
        <v>110</v>
      </c>
      <c r="T206" s="2">
        <v>16829</v>
      </c>
      <c r="U206" s="3">
        <f ca="1">YEARFRAC(Table1[[#This Row],[DOB]],TODAY())</f>
        <v>79.905555555555551</v>
      </c>
      <c r="V206" s="3" t="str" cm="1">
        <f t="array" aca="1" ref="V206" ca="1">_xlfn.IFS(Table1[[#This Row],[Age]] &lt; 30, "20-29", Table1[[#This Row],[Age]]&lt;40,"30-39",Table1[[#This Row],[Age]]&lt;50,"40-49",Table1[[#This Row],[Age]]&lt;60,"50-59",Table1[[#This Row],[Age]]&lt;70, "60-69",Table1[[#This Row],[Age]]&lt;80, "70-79",Table1[[#This Row],[Age]]&lt;90,"80-89")</f>
        <v>70-79</v>
      </c>
      <c r="W206" t="s">
        <v>39</v>
      </c>
      <c r="X206" t="s">
        <v>102</v>
      </c>
      <c r="Y206" t="s">
        <v>41</v>
      </c>
      <c r="Z206">
        <v>56126</v>
      </c>
      <c r="AA206" t="s">
        <v>55</v>
      </c>
      <c r="AB206" t="s">
        <v>83</v>
      </c>
      <c r="AC206" t="s">
        <v>44</v>
      </c>
      <c r="AD206">
        <v>3</v>
      </c>
    </row>
    <row r="207" spans="1:30" x14ac:dyDescent="0.35">
      <c r="A207">
        <v>3629</v>
      </c>
      <c r="B207" t="s">
        <v>1029</v>
      </c>
      <c r="C207" t="s">
        <v>1030</v>
      </c>
      <c r="D207" s="1">
        <v>44800</v>
      </c>
      <c r="E207" s="1">
        <v>44898</v>
      </c>
      <c r="F207">
        <f>IF(Table1[[#This Row],[ExitDate]],QUOTIENT(Table1[[#This Row],[ExitDate]]-Table1[[#This Row],[StartDate]],365/12),"")</f>
        <v>3</v>
      </c>
      <c r="G207" t="str">
        <f>IF(Table1[[#This Row],[ExitDate]], "Attrition", "Active")</f>
        <v>Attrition</v>
      </c>
      <c r="H207" t="s">
        <v>28</v>
      </c>
      <c r="I207" t="s">
        <v>1031</v>
      </c>
      <c r="J207" t="s">
        <v>1032</v>
      </c>
      <c r="K207" t="s">
        <v>117</v>
      </c>
      <c r="L207" t="s">
        <v>744</v>
      </c>
      <c r="M207" t="s">
        <v>33</v>
      </c>
      <c r="N207" t="s">
        <v>63</v>
      </c>
      <c r="O207" t="s">
        <v>62</v>
      </c>
      <c r="P207" t="s">
        <v>174</v>
      </c>
      <c r="Q207" t="s">
        <v>1033</v>
      </c>
      <c r="R207" t="s">
        <v>37</v>
      </c>
      <c r="S207" t="s">
        <v>89</v>
      </c>
      <c r="T207" s="2">
        <v>30646</v>
      </c>
      <c r="U207" s="3">
        <f ca="1">YEARFRAC(Table1[[#This Row],[DOB]],TODAY())</f>
        <v>42.075000000000003</v>
      </c>
      <c r="V207" s="3" t="str" cm="1">
        <f t="array" aca="1" ref="V207" ca="1">_xlfn.IFS(Table1[[#This Row],[Age]] &lt; 30, "20-29", Table1[[#This Row],[Age]]&lt;40,"30-39",Table1[[#This Row],[Age]]&lt;50,"40-49",Table1[[#This Row],[Age]]&lt;60,"50-59",Table1[[#This Row],[Age]]&lt;70, "60-69",Table1[[#This Row],[Age]]&lt;80, "70-79",Table1[[#This Row],[Age]]&lt;90,"80-89")</f>
        <v>40-49</v>
      </c>
      <c r="W207" t="s">
        <v>39</v>
      </c>
      <c r="X207" t="s">
        <v>82</v>
      </c>
      <c r="Y207" t="s">
        <v>54</v>
      </c>
      <c r="Z207">
        <v>70056</v>
      </c>
      <c r="AA207" t="s">
        <v>92</v>
      </c>
      <c r="AB207" t="s">
        <v>103</v>
      </c>
      <c r="AC207" t="s">
        <v>44</v>
      </c>
      <c r="AD207">
        <v>5</v>
      </c>
    </row>
    <row r="208" spans="1:30" x14ac:dyDescent="0.35">
      <c r="A208">
        <v>3630</v>
      </c>
      <c r="B208" t="s">
        <v>1034</v>
      </c>
      <c r="C208" t="s">
        <v>1035</v>
      </c>
      <c r="D208" s="1">
        <v>43519</v>
      </c>
      <c r="F208" t="str">
        <f>IF(Table1[[#This Row],[ExitDate]],QUOTIENT(Table1[[#This Row],[ExitDate]]-Table1[[#This Row],[StartDate]],365/12),"")</f>
        <v/>
      </c>
      <c r="G208" t="str">
        <f>IF(Table1[[#This Row],[ExitDate]], "Attrition", "Active")</f>
        <v>Active</v>
      </c>
      <c r="H208" t="s">
        <v>28</v>
      </c>
      <c r="I208" t="s">
        <v>1036</v>
      </c>
      <c r="J208" t="s">
        <v>1037</v>
      </c>
      <c r="K208" t="s">
        <v>138</v>
      </c>
      <c r="L208" t="s">
        <v>32</v>
      </c>
      <c r="M208" t="s">
        <v>33</v>
      </c>
      <c r="N208" t="s">
        <v>63</v>
      </c>
      <c r="O208" t="s">
        <v>62</v>
      </c>
      <c r="P208" t="s">
        <v>36</v>
      </c>
      <c r="R208" t="s">
        <v>37</v>
      </c>
      <c r="S208" t="s">
        <v>89</v>
      </c>
      <c r="T208" s="2">
        <v>23869</v>
      </c>
      <c r="U208" s="3">
        <f ca="1">YEARFRAC(Table1[[#This Row],[DOB]],TODAY())</f>
        <v>60.62777777777778</v>
      </c>
      <c r="V208" s="3" t="str" cm="1">
        <f t="array" aca="1" ref="V208" ca="1">_xlfn.IFS(Table1[[#This Row],[Age]] &lt; 30, "20-29", Table1[[#This Row],[Age]]&lt;40,"30-39",Table1[[#This Row],[Age]]&lt;50,"40-49",Table1[[#This Row],[Age]]&lt;60,"50-59",Table1[[#This Row],[Age]]&lt;70, "60-69",Table1[[#This Row],[Age]]&lt;80, "70-79",Table1[[#This Row],[Age]]&lt;90,"80-89")</f>
        <v>60-69</v>
      </c>
      <c r="W208" t="s">
        <v>39</v>
      </c>
      <c r="X208" t="s">
        <v>82</v>
      </c>
      <c r="Y208" t="s">
        <v>54</v>
      </c>
      <c r="Z208">
        <v>81819</v>
      </c>
      <c r="AA208" t="s">
        <v>73</v>
      </c>
      <c r="AB208" t="s">
        <v>43</v>
      </c>
      <c r="AC208" t="s">
        <v>44</v>
      </c>
      <c r="AD208">
        <v>5</v>
      </c>
    </row>
    <row r="209" spans="1:30" x14ac:dyDescent="0.35">
      <c r="A209">
        <v>3631</v>
      </c>
      <c r="B209" t="s">
        <v>1038</v>
      </c>
      <c r="C209" t="s">
        <v>1039</v>
      </c>
      <c r="D209" s="1">
        <v>44781</v>
      </c>
      <c r="E209" s="1">
        <v>44859</v>
      </c>
      <c r="F209">
        <f>IF(Table1[[#This Row],[ExitDate]],QUOTIENT(Table1[[#This Row],[ExitDate]]-Table1[[#This Row],[StartDate]],365/12),"")</f>
        <v>2</v>
      </c>
      <c r="G209" t="str">
        <f>IF(Table1[[#This Row],[ExitDate]], "Attrition", "Active")</f>
        <v>Attrition</v>
      </c>
      <c r="H209" t="s">
        <v>28</v>
      </c>
      <c r="I209" t="s">
        <v>1040</v>
      </c>
      <c r="J209" t="s">
        <v>1041</v>
      </c>
      <c r="K209" t="s">
        <v>49</v>
      </c>
      <c r="L209" t="s">
        <v>32</v>
      </c>
      <c r="M209" t="s">
        <v>33</v>
      </c>
      <c r="N209" t="s">
        <v>34</v>
      </c>
      <c r="O209" t="s">
        <v>62</v>
      </c>
      <c r="P209" t="s">
        <v>139</v>
      </c>
      <c r="Q209" t="s">
        <v>1042</v>
      </c>
      <c r="R209" t="s">
        <v>37</v>
      </c>
      <c r="S209" t="s">
        <v>304</v>
      </c>
      <c r="T209" s="2">
        <v>17285</v>
      </c>
      <c r="U209" s="3">
        <f ca="1">YEARFRAC(Table1[[#This Row],[DOB]],TODAY())</f>
        <v>78.652777777777771</v>
      </c>
      <c r="V209" s="3" t="str" cm="1">
        <f t="array" aca="1" ref="V209" ca="1">_xlfn.IFS(Table1[[#This Row],[Age]] &lt; 30, "20-29", Table1[[#This Row],[Age]]&lt;40,"30-39",Table1[[#This Row],[Age]]&lt;50,"40-49",Table1[[#This Row],[Age]]&lt;60,"50-59",Table1[[#This Row],[Age]]&lt;70, "60-69",Table1[[#This Row],[Age]]&lt;80, "70-79",Table1[[#This Row],[Age]]&lt;90,"80-89")</f>
        <v>70-79</v>
      </c>
      <c r="W209" t="s">
        <v>39</v>
      </c>
      <c r="X209" t="s">
        <v>1043</v>
      </c>
      <c r="Y209" t="s">
        <v>54</v>
      </c>
      <c r="Z209">
        <v>12978</v>
      </c>
      <c r="AA209" t="s">
        <v>73</v>
      </c>
      <c r="AB209" t="s">
        <v>103</v>
      </c>
      <c r="AC209" t="s">
        <v>44</v>
      </c>
      <c r="AD209">
        <v>3</v>
      </c>
    </row>
    <row r="210" spans="1:30" x14ac:dyDescent="0.35">
      <c r="A210">
        <v>3632</v>
      </c>
      <c r="B210" t="s">
        <v>668</v>
      </c>
      <c r="C210" t="s">
        <v>1044</v>
      </c>
      <c r="D210" s="1">
        <v>44828</v>
      </c>
      <c r="E210" s="1">
        <v>44858</v>
      </c>
      <c r="F210">
        <f>IF(Table1[[#This Row],[ExitDate]],QUOTIENT(Table1[[#This Row],[ExitDate]]-Table1[[#This Row],[StartDate]],365/12),"")</f>
        <v>0</v>
      </c>
      <c r="G210" t="str">
        <f>IF(Table1[[#This Row],[ExitDate]], "Attrition", "Active")</f>
        <v>Attrition</v>
      </c>
      <c r="H210" t="s">
        <v>28</v>
      </c>
      <c r="I210" t="s">
        <v>1045</v>
      </c>
      <c r="J210" t="s">
        <v>1046</v>
      </c>
      <c r="K210" t="s">
        <v>31</v>
      </c>
      <c r="L210" t="s">
        <v>32</v>
      </c>
      <c r="M210" t="s">
        <v>33</v>
      </c>
      <c r="N210" t="s">
        <v>34</v>
      </c>
      <c r="O210" t="s">
        <v>62</v>
      </c>
      <c r="P210" t="s">
        <v>98</v>
      </c>
      <c r="Q210" t="s">
        <v>1047</v>
      </c>
      <c r="R210" t="s">
        <v>37</v>
      </c>
      <c r="S210" t="s">
        <v>89</v>
      </c>
      <c r="T210" s="2">
        <v>16713</v>
      </c>
      <c r="U210" s="3">
        <f ca="1">YEARFRAC(Table1[[#This Row],[DOB]],TODAY())</f>
        <v>80.222222222222229</v>
      </c>
      <c r="V210" s="3" t="str" cm="1">
        <f t="array" aca="1" ref="V210" ca="1">_xlfn.IFS(Table1[[#This Row],[Age]] &lt; 30, "20-29", Table1[[#This Row],[Age]]&lt;40,"30-39",Table1[[#This Row],[Age]]&lt;50,"40-49",Table1[[#This Row],[Age]]&lt;60,"50-59",Table1[[#This Row],[Age]]&lt;70, "60-69",Table1[[#This Row],[Age]]&lt;80, "70-79",Table1[[#This Row],[Age]]&lt;90,"80-89")</f>
        <v>80-89</v>
      </c>
      <c r="W210" t="s">
        <v>39</v>
      </c>
      <c r="X210" t="s">
        <v>225</v>
      </c>
      <c r="Y210" t="s">
        <v>54</v>
      </c>
      <c r="Z210">
        <v>37983</v>
      </c>
      <c r="AA210" t="s">
        <v>127</v>
      </c>
      <c r="AB210" t="s">
        <v>83</v>
      </c>
      <c r="AC210" t="s">
        <v>44</v>
      </c>
      <c r="AD210">
        <v>3</v>
      </c>
    </row>
    <row r="211" spans="1:30" x14ac:dyDescent="0.35">
      <c r="A211">
        <v>3633</v>
      </c>
      <c r="B211" t="s">
        <v>1048</v>
      </c>
      <c r="C211" t="s">
        <v>1049</v>
      </c>
      <c r="D211" s="1">
        <v>44641</v>
      </c>
      <c r="F211" t="str">
        <f>IF(Table1[[#This Row],[ExitDate]],QUOTIENT(Table1[[#This Row],[ExitDate]]-Table1[[#This Row],[StartDate]],365/12),"")</f>
        <v/>
      </c>
      <c r="G211" t="str">
        <f>IF(Table1[[#This Row],[ExitDate]], "Attrition", "Active")</f>
        <v>Active</v>
      </c>
      <c r="H211" t="s">
        <v>28</v>
      </c>
      <c r="I211" t="s">
        <v>1050</v>
      </c>
      <c r="J211" t="s">
        <v>1051</v>
      </c>
      <c r="K211" t="s">
        <v>88</v>
      </c>
      <c r="L211" t="s">
        <v>32</v>
      </c>
      <c r="M211" t="s">
        <v>33</v>
      </c>
      <c r="N211" t="s">
        <v>63</v>
      </c>
      <c r="O211" t="s">
        <v>35</v>
      </c>
      <c r="P211" t="s">
        <v>36</v>
      </c>
      <c r="R211" t="s">
        <v>37</v>
      </c>
      <c r="S211" t="s">
        <v>52</v>
      </c>
      <c r="T211" s="2">
        <v>31860</v>
      </c>
      <c r="U211" s="3">
        <f ca="1">YEARFRAC(Table1[[#This Row],[DOB]],TODAY())</f>
        <v>38.74722222222222</v>
      </c>
      <c r="V211" s="3" t="str" cm="1">
        <f t="array" aca="1" ref="V211" ca="1">_xlfn.IFS(Table1[[#This Row],[Age]] &lt; 30, "20-29", Table1[[#This Row],[Age]]&lt;40,"30-39",Table1[[#This Row],[Age]]&lt;50,"40-49",Table1[[#This Row],[Age]]&lt;60,"50-59",Table1[[#This Row],[Age]]&lt;70, "60-69",Table1[[#This Row],[Age]]&lt;80, "70-79",Table1[[#This Row],[Age]]&lt;90,"80-89")</f>
        <v>30-39</v>
      </c>
      <c r="W211" t="s">
        <v>39</v>
      </c>
      <c r="X211" t="s">
        <v>82</v>
      </c>
      <c r="Y211" t="s">
        <v>41</v>
      </c>
      <c r="Z211">
        <v>56687</v>
      </c>
      <c r="AA211" t="s">
        <v>55</v>
      </c>
      <c r="AB211" t="s">
        <v>74</v>
      </c>
      <c r="AC211" t="s">
        <v>44</v>
      </c>
      <c r="AD211">
        <v>5</v>
      </c>
    </row>
    <row r="212" spans="1:30" x14ac:dyDescent="0.35">
      <c r="A212">
        <v>3634</v>
      </c>
      <c r="B212" t="s">
        <v>1052</v>
      </c>
      <c r="C212" t="s">
        <v>1053</v>
      </c>
      <c r="D212" s="1">
        <v>45100</v>
      </c>
      <c r="E212" s="1">
        <v>45133</v>
      </c>
      <c r="F212">
        <f>IF(Table1[[#This Row],[ExitDate]],QUOTIENT(Table1[[#This Row],[ExitDate]]-Table1[[#This Row],[StartDate]],365/12),"")</f>
        <v>1</v>
      </c>
      <c r="G212" t="str">
        <f>IF(Table1[[#This Row],[ExitDate]], "Attrition", "Active")</f>
        <v>Attrition</v>
      </c>
      <c r="H212" t="s">
        <v>28</v>
      </c>
      <c r="I212" t="s">
        <v>1054</v>
      </c>
      <c r="J212" t="s">
        <v>1055</v>
      </c>
      <c r="K212" t="s">
        <v>167</v>
      </c>
      <c r="L212" t="s">
        <v>32</v>
      </c>
      <c r="M212" t="s">
        <v>51</v>
      </c>
      <c r="N212" t="s">
        <v>63</v>
      </c>
      <c r="O212" t="s">
        <v>62</v>
      </c>
      <c r="P212" t="s">
        <v>139</v>
      </c>
      <c r="Q212" t="s">
        <v>1056</v>
      </c>
      <c r="R212" t="s">
        <v>37</v>
      </c>
      <c r="S212" t="s">
        <v>65</v>
      </c>
      <c r="T212" s="2">
        <v>22762</v>
      </c>
      <c r="U212" s="3">
        <f ca="1">YEARFRAC(Table1[[#This Row],[DOB]],TODAY())</f>
        <v>63.658333333333331</v>
      </c>
      <c r="V212" s="3" t="str" cm="1">
        <f t="array" aca="1" ref="V212" ca="1">_xlfn.IFS(Table1[[#This Row],[Age]] &lt; 30, "20-29", Table1[[#This Row],[Age]]&lt;40,"30-39",Table1[[#This Row],[Age]]&lt;50,"40-49",Table1[[#This Row],[Age]]&lt;60,"50-59",Table1[[#This Row],[Age]]&lt;70, "60-69",Table1[[#This Row],[Age]]&lt;80, "70-79",Table1[[#This Row],[Age]]&lt;90,"80-89")</f>
        <v>60-69</v>
      </c>
      <c r="W212" t="s">
        <v>39</v>
      </c>
      <c r="X212" t="s">
        <v>6</v>
      </c>
      <c r="Y212" t="s">
        <v>41</v>
      </c>
      <c r="Z212">
        <v>40148</v>
      </c>
      <c r="AA212" t="s">
        <v>73</v>
      </c>
      <c r="AB212" t="s">
        <v>83</v>
      </c>
      <c r="AC212" t="s">
        <v>44</v>
      </c>
      <c r="AD212">
        <v>5</v>
      </c>
    </row>
    <row r="213" spans="1:30" x14ac:dyDescent="0.35">
      <c r="A213">
        <v>3635</v>
      </c>
      <c r="B213" t="s">
        <v>1057</v>
      </c>
      <c r="C213" t="s">
        <v>1058</v>
      </c>
      <c r="D213" s="1">
        <v>44130</v>
      </c>
      <c r="F213" t="str">
        <f>IF(Table1[[#This Row],[ExitDate]],QUOTIENT(Table1[[#This Row],[ExitDate]]-Table1[[#This Row],[StartDate]],365/12),"")</f>
        <v/>
      </c>
      <c r="G213" t="str">
        <f>IF(Table1[[#This Row],[ExitDate]], "Attrition", "Active")</f>
        <v>Active</v>
      </c>
      <c r="H213" t="s">
        <v>28</v>
      </c>
      <c r="I213" t="s">
        <v>1059</v>
      </c>
      <c r="J213" t="s">
        <v>1060</v>
      </c>
      <c r="K213" t="s">
        <v>97</v>
      </c>
      <c r="L213" t="s">
        <v>32</v>
      </c>
      <c r="M213" t="s">
        <v>51</v>
      </c>
      <c r="N213" t="s">
        <v>34</v>
      </c>
      <c r="O213" t="s">
        <v>51</v>
      </c>
      <c r="P213" t="s">
        <v>36</v>
      </c>
      <c r="R213" t="s">
        <v>37</v>
      </c>
      <c r="S213" t="s">
        <v>503</v>
      </c>
      <c r="T213" s="2">
        <v>28561</v>
      </c>
      <c r="U213" s="3">
        <f ca="1">YEARFRAC(Table1[[#This Row],[DOB]],TODAY())</f>
        <v>47.780555555555559</v>
      </c>
      <c r="V213" s="3" t="str" cm="1">
        <f t="array" aca="1" ref="V213" ca="1">_xlfn.IFS(Table1[[#This Row],[Age]] &lt; 30, "20-29", Table1[[#This Row],[Age]]&lt;40,"30-39",Table1[[#This Row],[Age]]&lt;50,"40-49",Table1[[#This Row],[Age]]&lt;60,"50-59",Table1[[#This Row],[Age]]&lt;70, "60-69",Table1[[#This Row],[Age]]&lt;80, "70-79",Table1[[#This Row],[Age]]&lt;90,"80-89")</f>
        <v>40-49</v>
      </c>
      <c r="W213" t="s">
        <v>39</v>
      </c>
      <c r="X213" t="s">
        <v>1061</v>
      </c>
      <c r="Y213" t="s">
        <v>41</v>
      </c>
      <c r="Z213">
        <v>71593</v>
      </c>
      <c r="AA213" t="s">
        <v>55</v>
      </c>
      <c r="AB213" t="s">
        <v>74</v>
      </c>
      <c r="AC213" t="s">
        <v>44</v>
      </c>
      <c r="AD213">
        <v>4</v>
      </c>
    </row>
    <row r="214" spans="1:30" x14ac:dyDescent="0.35">
      <c r="A214">
        <v>3636</v>
      </c>
      <c r="B214" t="s">
        <v>1062</v>
      </c>
      <c r="C214" t="s">
        <v>347</v>
      </c>
      <c r="D214" s="1">
        <v>43859</v>
      </c>
      <c r="F214" t="str">
        <f>IF(Table1[[#This Row],[ExitDate]],QUOTIENT(Table1[[#This Row],[ExitDate]]-Table1[[#This Row],[StartDate]],365/12),"")</f>
        <v/>
      </c>
      <c r="G214" t="str">
        <f>IF(Table1[[#This Row],[ExitDate]], "Attrition", "Active")</f>
        <v>Active</v>
      </c>
      <c r="H214" t="s">
        <v>28</v>
      </c>
      <c r="I214" t="s">
        <v>1063</v>
      </c>
      <c r="J214" t="s">
        <v>1064</v>
      </c>
      <c r="K214" t="s">
        <v>117</v>
      </c>
      <c r="L214" t="s">
        <v>32</v>
      </c>
      <c r="M214" t="s">
        <v>33</v>
      </c>
      <c r="N214" t="s">
        <v>63</v>
      </c>
      <c r="O214" t="s">
        <v>35</v>
      </c>
      <c r="P214" t="s">
        <v>36</v>
      </c>
      <c r="R214" t="s">
        <v>37</v>
      </c>
      <c r="S214" t="s">
        <v>331</v>
      </c>
      <c r="T214" s="2">
        <v>30023</v>
      </c>
      <c r="U214" s="3">
        <f ca="1">YEARFRAC(Table1[[#This Row],[DOB]],TODAY())</f>
        <v>43.777777777777779</v>
      </c>
      <c r="V214" s="3" t="str" cm="1">
        <f t="array" aca="1" ref="V214" ca="1">_xlfn.IFS(Table1[[#This Row],[Age]] &lt; 30, "20-29", Table1[[#This Row],[Age]]&lt;40,"30-39",Table1[[#This Row],[Age]]&lt;50,"40-49",Table1[[#This Row],[Age]]&lt;60,"50-59",Table1[[#This Row],[Age]]&lt;70, "60-69",Table1[[#This Row],[Age]]&lt;80, "70-79",Table1[[#This Row],[Age]]&lt;90,"80-89")</f>
        <v>40-49</v>
      </c>
      <c r="W214" t="s">
        <v>39</v>
      </c>
      <c r="X214" t="s">
        <v>6</v>
      </c>
      <c r="Y214" t="s">
        <v>54</v>
      </c>
      <c r="Z214">
        <v>10775</v>
      </c>
      <c r="AA214" t="s">
        <v>127</v>
      </c>
      <c r="AB214" t="s">
        <v>103</v>
      </c>
      <c r="AC214" t="s">
        <v>44</v>
      </c>
      <c r="AD214">
        <v>3</v>
      </c>
    </row>
    <row r="215" spans="1:30" x14ac:dyDescent="0.35">
      <c r="A215">
        <v>3637</v>
      </c>
      <c r="B215" t="s">
        <v>863</v>
      </c>
      <c r="C215" t="s">
        <v>1065</v>
      </c>
      <c r="D215" s="1">
        <v>44674</v>
      </c>
      <c r="F215" t="str">
        <f>IF(Table1[[#This Row],[ExitDate]],QUOTIENT(Table1[[#This Row],[ExitDate]]-Table1[[#This Row],[StartDate]],365/12),"")</f>
        <v/>
      </c>
      <c r="G215" t="str">
        <f>IF(Table1[[#This Row],[ExitDate]], "Attrition", "Active")</f>
        <v>Active</v>
      </c>
      <c r="H215" t="s">
        <v>28</v>
      </c>
      <c r="I215" t="s">
        <v>1066</v>
      </c>
      <c r="J215" t="s">
        <v>1067</v>
      </c>
      <c r="K215" t="s">
        <v>61</v>
      </c>
      <c r="L215" t="s">
        <v>32</v>
      </c>
      <c r="M215" t="s">
        <v>62</v>
      </c>
      <c r="N215" t="s">
        <v>34</v>
      </c>
      <c r="O215" t="s">
        <v>62</v>
      </c>
      <c r="P215" t="s">
        <v>36</v>
      </c>
      <c r="R215" t="s">
        <v>37</v>
      </c>
      <c r="S215" t="s">
        <v>52</v>
      </c>
      <c r="T215" s="2">
        <v>34806</v>
      </c>
      <c r="U215" s="3">
        <f ca="1">YEARFRAC(Table1[[#This Row],[DOB]],TODAY())</f>
        <v>30.683333333333334</v>
      </c>
      <c r="V215" s="3" t="str" cm="1">
        <f t="array" aca="1" ref="V215" ca="1">_xlfn.IFS(Table1[[#This Row],[Age]] &lt; 30, "20-29", Table1[[#This Row],[Age]]&lt;40,"30-39",Table1[[#This Row],[Age]]&lt;50,"40-49",Table1[[#This Row],[Age]]&lt;60,"50-59",Table1[[#This Row],[Age]]&lt;70, "60-69",Table1[[#This Row],[Age]]&lt;80, "70-79",Table1[[#This Row],[Age]]&lt;90,"80-89")</f>
        <v>30-39</v>
      </c>
      <c r="W215" t="s">
        <v>39</v>
      </c>
      <c r="X215" t="s">
        <v>112</v>
      </c>
      <c r="Y215" t="s">
        <v>54</v>
      </c>
      <c r="Z215">
        <v>59441</v>
      </c>
      <c r="AA215" t="s">
        <v>127</v>
      </c>
      <c r="AB215" t="s">
        <v>103</v>
      </c>
      <c r="AC215" t="s">
        <v>44</v>
      </c>
      <c r="AD215">
        <v>3</v>
      </c>
    </row>
    <row r="216" spans="1:30" x14ac:dyDescent="0.35">
      <c r="A216">
        <v>3638</v>
      </c>
      <c r="B216" t="s">
        <v>1068</v>
      </c>
      <c r="C216" t="s">
        <v>982</v>
      </c>
      <c r="D216" s="1">
        <v>45092</v>
      </c>
      <c r="F216" t="str">
        <f>IF(Table1[[#This Row],[ExitDate]],QUOTIENT(Table1[[#This Row],[ExitDate]]-Table1[[#This Row],[StartDate]],365/12),"")</f>
        <v/>
      </c>
      <c r="G216" t="str">
        <f>IF(Table1[[#This Row],[ExitDate]], "Attrition", "Active")</f>
        <v>Active</v>
      </c>
      <c r="H216" t="s">
        <v>28</v>
      </c>
      <c r="I216" t="s">
        <v>1069</v>
      </c>
      <c r="J216" t="s">
        <v>1070</v>
      </c>
      <c r="K216" t="s">
        <v>88</v>
      </c>
      <c r="L216" t="s">
        <v>32</v>
      </c>
      <c r="M216" t="s">
        <v>62</v>
      </c>
      <c r="N216" t="s">
        <v>34</v>
      </c>
      <c r="O216" t="s">
        <v>51</v>
      </c>
      <c r="P216" t="s">
        <v>36</v>
      </c>
      <c r="R216" t="s">
        <v>37</v>
      </c>
      <c r="S216" t="s">
        <v>89</v>
      </c>
      <c r="T216" s="2">
        <v>28834</v>
      </c>
      <c r="U216" s="3">
        <f ca="1">YEARFRAC(Table1[[#This Row],[DOB]],TODAY())</f>
        <v>47.036111111111111</v>
      </c>
      <c r="V216" s="3" t="str" cm="1">
        <f t="array" aca="1" ref="V216" ca="1">_xlfn.IFS(Table1[[#This Row],[Age]] &lt; 30, "20-29", Table1[[#This Row],[Age]]&lt;40,"30-39",Table1[[#This Row],[Age]]&lt;50,"40-49",Table1[[#This Row],[Age]]&lt;60,"50-59",Table1[[#This Row],[Age]]&lt;70, "60-69",Table1[[#This Row],[Age]]&lt;80, "70-79",Table1[[#This Row],[Age]]&lt;90,"80-89")</f>
        <v>40-49</v>
      </c>
      <c r="W216" t="s">
        <v>39</v>
      </c>
      <c r="X216" t="s">
        <v>1071</v>
      </c>
      <c r="Y216" t="s">
        <v>54</v>
      </c>
      <c r="Z216">
        <v>55470</v>
      </c>
      <c r="AA216" t="s">
        <v>55</v>
      </c>
      <c r="AB216" t="s">
        <v>74</v>
      </c>
      <c r="AC216" t="s">
        <v>44</v>
      </c>
      <c r="AD216">
        <v>3</v>
      </c>
    </row>
    <row r="217" spans="1:30" x14ac:dyDescent="0.35">
      <c r="A217">
        <v>3639</v>
      </c>
      <c r="B217" t="s">
        <v>1072</v>
      </c>
      <c r="C217" t="s">
        <v>1073</v>
      </c>
      <c r="D217" s="1">
        <v>43727</v>
      </c>
      <c r="E217" s="1">
        <v>43935</v>
      </c>
      <c r="F217">
        <f>IF(Table1[[#This Row],[ExitDate]],QUOTIENT(Table1[[#This Row],[ExitDate]]-Table1[[#This Row],[StartDate]],365/12),"")</f>
        <v>6</v>
      </c>
      <c r="G217" t="str">
        <f>IF(Table1[[#This Row],[ExitDate]], "Attrition", "Active")</f>
        <v>Attrition</v>
      </c>
      <c r="H217" t="s">
        <v>28</v>
      </c>
      <c r="I217" t="s">
        <v>1074</v>
      </c>
      <c r="J217" t="s">
        <v>1075</v>
      </c>
      <c r="K217" t="s">
        <v>31</v>
      </c>
      <c r="L217" t="s">
        <v>197</v>
      </c>
      <c r="M217" t="s">
        <v>33</v>
      </c>
      <c r="N217" t="s">
        <v>34</v>
      </c>
      <c r="O217" t="s">
        <v>62</v>
      </c>
      <c r="P217" t="s">
        <v>139</v>
      </c>
      <c r="Q217" t="s">
        <v>1076</v>
      </c>
      <c r="R217" t="s">
        <v>37</v>
      </c>
      <c r="S217" t="s">
        <v>89</v>
      </c>
      <c r="T217" s="2">
        <v>24115</v>
      </c>
      <c r="U217" s="3">
        <f ca="1">YEARFRAC(Table1[[#This Row],[DOB]],TODAY())</f>
        <v>59.958333333333336</v>
      </c>
      <c r="V217" s="3" t="str" cm="1">
        <f t="array" aca="1" ref="V217" ca="1">_xlfn.IFS(Table1[[#This Row],[Age]] &lt; 30, "20-29", Table1[[#This Row],[Age]]&lt;40,"30-39",Table1[[#This Row],[Age]]&lt;50,"40-49",Table1[[#This Row],[Age]]&lt;60,"50-59",Table1[[#This Row],[Age]]&lt;70, "60-69",Table1[[#This Row],[Age]]&lt;80, "70-79",Table1[[#This Row],[Age]]&lt;90,"80-89")</f>
        <v>50-59</v>
      </c>
      <c r="W217" t="s">
        <v>39</v>
      </c>
      <c r="X217" t="s">
        <v>1061</v>
      </c>
      <c r="Y217" t="s">
        <v>41</v>
      </c>
      <c r="Z217">
        <v>8655</v>
      </c>
      <c r="AA217" t="s">
        <v>55</v>
      </c>
      <c r="AB217" t="s">
        <v>103</v>
      </c>
      <c r="AC217" t="s">
        <v>44</v>
      </c>
      <c r="AD217">
        <v>3</v>
      </c>
    </row>
    <row r="218" spans="1:30" x14ac:dyDescent="0.35">
      <c r="A218">
        <v>3640</v>
      </c>
      <c r="B218" t="s">
        <v>1077</v>
      </c>
      <c r="C218" t="s">
        <v>1078</v>
      </c>
      <c r="D218" s="1">
        <v>44933</v>
      </c>
      <c r="F218" t="str">
        <f>IF(Table1[[#This Row],[ExitDate]],QUOTIENT(Table1[[#This Row],[ExitDate]]-Table1[[#This Row],[StartDate]],365/12),"")</f>
        <v/>
      </c>
      <c r="G218" t="str">
        <f>IF(Table1[[#This Row],[ExitDate]], "Attrition", "Active")</f>
        <v>Active</v>
      </c>
      <c r="H218" t="s">
        <v>28</v>
      </c>
      <c r="I218" t="s">
        <v>1079</v>
      </c>
      <c r="J218" t="s">
        <v>1080</v>
      </c>
      <c r="K218" t="s">
        <v>132</v>
      </c>
      <c r="L218" t="s">
        <v>32</v>
      </c>
      <c r="M218" t="s">
        <v>33</v>
      </c>
      <c r="N218" t="s">
        <v>50</v>
      </c>
      <c r="O218" t="s">
        <v>35</v>
      </c>
      <c r="P218" t="s">
        <v>36</v>
      </c>
      <c r="R218" t="s">
        <v>37</v>
      </c>
      <c r="S218" t="s">
        <v>89</v>
      </c>
      <c r="T218" s="2">
        <v>36790</v>
      </c>
      <c r="U218" s="3">
        <f ca="1">YEARFRAC(Table1[[#This Row],[DOB]],TODAY())</f>
        <v>25.255555555555556</v>
      </c>
      <c r="V218" s="3" t="str" cm="1">
        <f t="array" aca="1" ref="V218" ca="1">_xlfn.IFS(Table1[[#This Row],[Age]] &lt; 30, "20-29", Table1[[#This Row],[Age]]&lt;40,"30-39",Table1[[#This Row],[Age]]&lt;50,"40-49",Table1[[#This Row],[Age]]&lt;60,"50-59",Table1[[#This Row],[Age]]&lt;70, "60-69",Table1[[#This Row],[Age]]&lt;80, "70-79",Table1[[#This Row],[Age]]&lt;90,"80-89")</f>
        <v>20-29</v>
      </c>
      <c r="W218" t="s">
        <v>39</v>
      </c>
      <c r="X218" t="s">
        <v>225</v>
      </c>
      <c r="Y218" t="s">
        <v>41</v>
      </c>
      <c r="Z218">
        <v>48077</v>
      </c>
      <c r="AA218" t="s">
        <v>127</v>
      </c>
      <c r="AB218" t="s">
        <v>103</v>
      </c>
      <c r="AC218" t="s">
        <v>44</v>
      </c>
      <c r="AD218">
        <v>3</v>
      </c>
    </row>
    <row r="219" spans="1:30" x14ac:dyDescent="0.35">
      <c r="A219">
        <v>3641</v>
      </c>
      <c r="B219" t="s">
        <v>1081</v>
      </c>
      <c r="C219" t="s">
        <v>424</v>
      </c>
      <c r="D219" s="1">
        <v>43868</v>
      </c>
      <c r="E219" s="1">
        <v>44317</v>
      </c>
      <c r="F219">
        <f>IF(Table1[[#This Row],[ExitDate]],QUOTIENT(Table1[[#This Row],[ExitDate]]-Table1[[#This Row],[StartDate]],365/12),"")</f>
        <v>14</v>
      </c>
      <c r="G219" t="str">
        <f>IF(Table1[[#This Row],[ExitDate]], "Attrition", "Active")</f>
        <v>Attrition</v>
      </c>
      <c r="H219" t="s">
        <v>28</v>
      </c>
      <c r="I219" t="s">
        <v>1082</v>
      </c>
      <c r="J219" t="s">
        <v>1083</v>
      </c>
      <c r="K219" t="s">
        <v>49</v>
      </c>
      <c r="L219" t="s">
        <v>197</v>
      </c>
      <c r="M219" t="s">
        <v>33</v>
      </c>
      <c r="N219" t="s">
        <v>63</v>
      </c>
      <c r="O219" t="s">
        <v>62</v>
      </c>
      <c r="P219" t="s">
        <v>174</v>
      </c>
      <c r="Q219" t="s">
        <v>1084</v>
      </c>
      <c r="R219" t="s">
        <v>37</v>
      </c>
      <c r="S219" t="s">
        <v>80</v>
      </c>
      <c r="T219" s="2">
        <v>25948</v>
      </c>
      <c r="U219" s="3">
        <f ca="1">YEARFRAC(Table1[[#This Row],[DOB]],TODAY())</f>
        <v>54.93888888888889</v>
      </c>
      <c r="V219" s="3" t="str" cm="1">
        <f t="array" aca="1" ref="V219" ca="1">_xlfn.IFS(Table1[[#This Row],[Age]] &lt; 30, "20-29", Table1[[#This Row],[Age]]&lt;40,"30-39",Table1[[#This Row],[Age]]&lt;50,"40-49",Table1[[#This Row],[Age]]&lt;60,"50-59",Table1[[#This Row],[Age]]&lt;70, "60-69",Table1[[#This Row],[Age]]&lt;80, "70-79",Table1[[#This Row],[Age]]&lt;90,"80-89")</f>
        <v>50-59</v>
      </c>
      <c r="W219" t="s">
        <v>39</v>
      </c>
      <c r="X219" t="s">
        <v>215</v>
      </c>
      <c r="Y219" t="s">
        <v>54</v>
      </c>
      <c r="Z219">
        <v>56039</v>
      </c>
      <c r="AA219" t="s">
        <v>73</v>
      </c>
      <c r="AB219" t="s">
        <v>43</v>
      </c>
      <c r="AC219" t="s">
        <v>44</v>
      </c>
      <c r="AD219">
        <v>3</v>
      </c>
    </row>
    <row r="220" spans="1:30" x14ac:dyDescent="0.35">
      <c r="A220">
        <v>3642</v>
      </c>
      <c r="B220" t="s">
        <v>985</v>
      </c>
      <c r="C220" t="s">
        <v>1085</v>
      </c>
      <c r="D220" s="1">
        <v>43950</v>
      </c>
      <c r="E220" s="1">
        <v>44512</v>
      </c>
      <c r="F220">
        <f>IF(Table1[[#This Row],[ExitDate]],QUOTIENT(Table1[[#This Row],[ExitDate]]-Table1[[#This Row],[StartDate]],365/12),"")</f>
        <v>18</v>
      </c>
      <c r="G220" t="str">
        <f>IF(Table1[[#This Row],[ExitDate]], "Attrition", "Active")</f>
        <v>Attrition</v>
      </c>
      <c r="H220" t="s">
        <v>28</v>
      </c>
      <c r="I220" t="s">
        <v>1086</v>
      </c>
      <c r="J220" t="s">
        <v>1087</v>
      </c>
      <c r="K220" t="s">
        <v>138</v>
      </c>
      <c r="L220" t="s">
        <v>197</v>
      </c>
      <c r="M220" t="s">
        <v>33</v>
      </c>
      <c r="N220" t="s">
        <v>63</v>
      </c>
      <c r="O220" t="s">
        <v>62</v>
      </c>
      <c r="P220" t="s">
        <v>139</v>
      </c>
      <c r="Q220" t="s">
        <v>1088</v>
      </c>
      <c r="R220" t="s">
        <v>37</v>
      </c>
      <c r="S220" t="s">
        <v>89</v>
      </c>
      <c r="T220" s="2">
        <v>28641</v>
      </c>
      <c r="U220" s="3">
        <f ca="1">YEARFRAC(Table1[[#This Row],[DOB]],TODAY())</f>
        <v>47.56388888888889</v>
      </c>
      <c r="V220" s="3" t="str" cm="1">
        <f t="array" aca="1" ref="V220" ca="1">_xlfn.IFS(Table1[[#This Row],[Age]] &lt; 30, "20-29", Table1[[#This Row],[Age]]&lt;40,"30-39",Table1[[#This Row],[Age]]&lt;50,"40-49",Table1[[#This Row],[Age]]&lt;60,"50-59",Table1[[#This Row],[Age]]&lt;70, "60-69",Table1[[#This Row],[Age]]&lt;80, "70-79",Table1[[#This Row],[Age]]&lt;90,"80-89")</f>
        <v>40-49</v>
      </c>
      <c r="W220" t="s">
        <v>39</v>
      </c>
      <c r="X220" t="s">
        <v>82</v>
      </c>
      <c r="Y220" t="s">
        <v>54</v>
      </c>
      <c r="Z220">
        <v>7474</v>
      </c>
      <c r="AA220" t="s">
        <v>92</v>
      </c>
      <c r="AB220" t="s">
        <v>74</v>
      </c>
      <c r="AC220" t="s">
        <v>44</v>
      </c>
      <c r="AD220">
        <v>3</v>
      </c>
    </row>
    <row r="221" spans="1:30" x14ac:dyDescent="0.35">
      <c r="A221">
        <v>3643</v>
      </c>
      <c r="B221" t="s">
        <v>1089</v>
      </c>
      <c r="C221" t="s">
        <v>1090</v>
      </c>
      <c r="D221" s="1">
        <v>43937</v>
      </c>
      <c r="F221" t="str">
        <f>IF(Table1[[#This Row],[ExitDate]],QUOTIENT(Table1[[#This Row],[ExitDate]]-Table1[[#This Row],[StartDate]],365/12),"")</f>
        <v/>
      </c>
      <c r="G221" t="str">
        <f>IF(Table1[[#This Row],[ExitDate]], "Attrition", "Active")</f>
        <v>Active</v>
      </c>
      <c r="H221" t="s">
        <v>28</v>
      </c>
      <c r="I221" t="s">
        <v>1091</v>
      </c>
      <c r="J221" t="s">
        <v>1092</v>
      </c>
      <c r="K221" t="s">
        <v>79</v>
      </c>
      <c r="L221" t="s">
        <v>32</v>
      </c>
      <c r="M221" t="s">
        <v>62</v>
      </c>
      <c r="N221" t="s">
        <v>50</v>
      </c>
      <c r="O221" t="s">
        <v>62</v>
      </c>
      <c r="P221" t="s">
        <v>36</v>
      </c>
      <c r="R221" t="s">
        <v>37</v>
      </c>
      <c r="S221" t="s">
        <v>331</v>
      </c>
      <c r="T221" s="2">
        <v>22362</v>
      </c>
      <c r="U221" s="3">
        <f ca="1">YEARFRAC(Table1[[#This Row],[DOB]],TODAY())</f>
        <v>64.75277777777778</v>
      </c>
      <c r="V221" s="3" t="str" cm="1">
        <f t="array" aca="1" ref="V221" ca="1">_xlfn.IFS(Table1[[#This Row],[Age]] &lt; 30, "20-29", Table1[[#This Row],[Age]]&lt;40,"30-39",Table1[[#This Row],[Age]]&lt;50,"40-49",Table1[[#This Row],[Age]]&lt;60,"50-59",Table1[[#This Row],[Age]]&lt;70, "60-69",Table1[[#This Row],[Age]]&lt;80, "70-79",Table1[[#This Row],[Age]]&lt;90,"80-89")</f>
        <v>60-69</v>
      </c>
      <c r="W221" t="s">
        <v>39</v>
      </c>
      <c r="X221" t="s">
        <v>82</v>
      </c>
      <c r="Y221" t="s">
        <v>54</v>
      </c>
      <c r="Z221">
        <v>9287</v>
      </c>
      <c r="AA221" t="s">
        <v>127</v>
      </c>
      <c r="AB221" t="s">
        <v>74</v>
      </c>
      <c r="AC221" t="s">
        <v>44</v>
      </c>
      <c r="AD221">
        <v>3</v>
      </c>
    </row>
    <row r="222" spans="1:30" x14ac:dyDescent="0.35">
      <c r="A222">
        <v>3644</v>
      </c>
      <c r="B222" t="s">
        <v>1093</v>
      </c>
      <c r="C222" t="s">
        <v>1094</v>
      </c>
      <c r="D222" s="1">
        <v>44728</v>
      </c>
      <c r="F222" t="str">
        <f>IF(Table1[[#This Row],[ExitDate]],QUOTIENT(Table1[[#This Row],[ExitDate]]-Table1[[#This Row],[StartDate]],365/12),"")</f>
        <v/>
      </c>
      <c r="G222" t="str">
        <f>IF(Table1[[#This Row],[ExitDate]], "Attrition", "Active")</f>
        <v>Active</v>
      </c>
      <c r="H222" t="s">
        <v>28</v>
      </c>
      <c r="I222" t="s">
        <v>1095</v>
      </c>
      <c r="J222" t="s">
        <v>1096</v>
      </c>
      <c r="K222" t="s">
        <v>167</v>
      </c>
      <c r="L222" t="s">
        <v>32</v>
      </c>
      <c r="M222" t="s">
        <v>51</v>
      </c>
      <c r="N222" t="s">
        <v>63</v>
      </c>
      <c r="O222" t="s">
        <v>62</v>
      </c>
      <c r="P222" t="s">
        <v>36</v>
      </c>
      <c r="R222" t="s">
        <v>37</v>
      </c>
      <c r="S222" t="s">
        <v>89</v>
      </c>
      <c r="T222" s="2">
        <v>31587</v>
      </c>
      <c r="U222" s="3">
        <f ca="1">YEARFRAC(Table1[[#This Row],[DOB]],TODAY())</f>
        <v>39.49722222222222</v>
      </c>
      <c r="V222" s="3" t="str" cm="1">
        <f t="array" aca="1" ref="V222" ca="1">_xlfn.IFS(Table1[[#This Row],[Age]] &lt; 30, "20-29", Table1[[#This Row],[Age]]&lt;40,"30-39",Table1[[#This Row],[Age]]&lt;50,"40-49",Table1[[#This Row],[Age]]&lt;60,"50-59",Table1[[#This Row],[Age]]&lt;70, "60-69",Table1[[#This Row],[Age]]&lt;80, "70-79",Table1[[#This Row],[Age]]&lt;90,"80-89")</f>
        <v>30-39</v>
      </c>
      <c r="W222" t="s">
        <v>39</v>
      </c>
      <c r="X222" t="s">
        <v>82</v>
      </c>
      <c r="Y222" t="s">
        <v>54</v>
      </c>
      <c r="Z222">
        <v>42213</v>
      </c>
      <c r="AA222" t="s">
        <v>92</v>
      </c>
      <c r="AB222" t="s">
        <v>83</v>
      </c>
      <c r="AC222" t="s">
        <v>44</v>
      </c>
      <c r="AD222">
        <v>3</v>
      </c>
    </row>
    <row r="223" spans="1:30" x14ac:dyDescent="0.35">
      <c r="A223">
        <v>3645</v>
      </c>
      <c r="B223" t="s">
        <v>1097</v>
      </c>
      <c r="C223" t="s">
        <v>1098</v>
      </c>
      <c r="D223" s="1">
        <v>43668</v>
      </c>
      <c r="F223" t="str">
        <f>IF(Table1[[#This Row],[ExitDate]],QUOTIENT(Table1[[#This Row],[ExitDate]]-Table1[[#This Row],[StartDate]],365/12),"")</f>
        <v/>
      </c>
      <c r="G223" t="str">
        <f>IF(Table1[[#This Row],[ExitDate]], "Attrition", "Active")</f>
        <v>Active</v>
      </c>
      <c r="H223" t="s">
        <v>28</v>
      </c>
      <c r="I223" t="s">
        <v>1099</v>
      </c>
      <c r="J223" t="s">
        <v>1100</v>
      </c>
      <c r="K223" t="s">
        <v>97</v>
      </c>
      <c r="L223" t="s">
        <v>32</v>
      </c>
      <c r="M223" t="s">
        <v>51</v>
      </c>
      <c r="N223" t="s">
        <v>34</v>
      </c>
      <c r="O223" t="s">
        <v>62</v>
      </c>
      <c r="P223" t="s">
        <v>36</v>
      </c>
      <c r="R223" t="s">
        <v>37</v>
      </c>
      <c r="S223" t="s">
        <v>80</v>
      </c>
      <c r="T223" s="2">
        <v>28384</v>
      </c>
      <c r="U223" s="3">
        <f ca="1">YEARFRAC(Table1[[#This Row],[DOB]],TODAY())</f>
        <v>48.269444444444446</v>
      </c>
      <c r="V223" s="3" t="str" cm="1">
        <f t="array" aca="1" ref="V223" ca="1">_xlfn.IFS(Table1[[#This Row],[Age]] &lt; 30, "20-29", Table1[[#This Row],[Age]]&lt;40,"30-39",Table1[[#This Row],[Age]]&lt;50,"40-49",Table1[[#This Row],[Age]]&lt;60,"50-59",Table1[[#This Row],[Age]]&lt;70, "60-69",Table1[[#This Row],[Age]]&lt;80, "70-79",Table1[[#This Row],[Age]]&lt;90,"80-89")</f>
        <v>40-49</v>
      </c>
      <c r="W223" t="s">
        <v>39</v>
      </c>
      <c r="X223" t="s">
        <v>102</v>
      </c>
      <c r="Y223" t="s">
        <v>54</v>
      </c>
      <c r="Z223">
        <v>34428</v>
      </c>
      <c r="AA223" t="s">
        <v>127</v>
      </c>
      <c r="AB223" t="s">
        <v>74</v>
      </c>
      <c r="AC223" t="s">
        <v>44</v>
      </c>
      <c r="AD223">
        <v>3</v>
      </c>
    </row>
    <row r="224" spans="1:30" x14ac:dyDescent="0.35">
      <c r="A224">
        <v>3646</v>
      </c>
      <c r="B224" t="s">
        <v>890</v>
      </c>
      <c r="C224" t="s">
        <v>433</v>
      </c>
      <c r="D224" s="1">
        <v>45038</v>
      </c>
      <c r="F224" t="str">
        <f>IF(Table1[[#This Row],[ExitDate]],QUOTIENT(Table1[[#This Row],[ExitDate]]-Table1[[#This Row],[StartDate]],365/12),"")</f>
        <v/>
      </c>
      <c r="G224" t="str">
        <f>IF(Table1[[#This Row],[ExitDate]], "Attrition", "Active")</f>
        <v>Active</v>
      </c>
      <c r="H224" t="s">
        <v>727</v>
      </c>
      <c r="I224" t="s">
        <v>1101</v>
      </c>
      <c r="J224" t="s">
        <v>1102</v>
      </c>
      <c r="K224" t="s">
        <v>132</v>
      </c>
      <c r="L224" t="s">
        <v>32</v>
      </c>
      <c r="M224" t="s">
        <v>51</v>
      </c>
      <c r="N224" t="s">
        <v>50</v>
      </c>
      <c r="O224" t="s">
        <v>62</v>
      </c>
      <c r="P224" t="s">
        <v>36</v>
      </c>
      <c r="R224" t="s">
        <v>37</v>
      </c>
      <c r="S224" t="s">
        <v>147</v>
      </c>
      <c r="T224" s="2">
        <v>24838</v>
      </c>
      <c r="U224" s="3">
        <f ca="1">YEARFRAC(Table1[[#This Row],[DOB]],TODAY())</f>
        <v>57.977777777777774</v>
      </c>
      <c r="V224" s="3" t="str" cm="1">
        <f t="array" aca="1" ref="V224" ca="1">_xlfn.IFS(Table1[[#This Row],[Age]] &lt; 30, "20-29", Table1[[#This Row],[Age]]&lt;40,"30-39",Table1[[#This Row],[Age]]&lt;50,"40-49",Table1[[#This Row],[Age]]&lt;60,"50-59",Table1[[#This Row],[Age]]&lt;70, "60-69",Table1[[#This Row],[Age]]&lt;80, "70-79",Table1[[#This Row],[Age]]&lt;90,"80-89")</f>
        <v>50-59</v>
      </c>
      <c r="W224" t="s">
        <v>39</v>
      </c>
      <c r="X224" t="s">
        <v>149</v>
      </c>
      <c r="Y224" t="s">
        <v>41</v>
      </c>
      <c r="Z224">
        <v>77551</v>
      </c>
      <c r="AA224" t="s">
        <v>55</v>
      </c>
      <c r="AB224" t="s">
        <v>43</v>
      </c>
      <c r="AC224" t="s">
        <v>44</v>
      </c>
      <c r="AD224">
        <v>3</v>
      </c>
    </row>
    <row r="225" spans="1:30" x14ac:dyDescent="0.35">
      <c r="A225">
        <v>3647</v>
      </c>
      <c r="B225" t="s">
        <v>1103</v>
      </c>
      <c r="C225" t="s">
        <v>1104</v>
      </c>
      <c r="D225" s="1">
        <v>44193</v>
      </c>
      <c r="E225" s="1">
        <v>44226</v>
      </c>
      <c r="F225">
        <f>IF(Table1[[#This Row],[ExitDate]],QUOTIENT(Table1[[#This Row],[ExitDate]]-Table1[[#This Row],[StartDate]],365/12),"")</f>
        <v>1</v>
      </c>
      <c r="G225" t="str">
        <f>IF(Table1[[#This Row],[ExitDate]], "Attrition", "Active")</f>
        <v>Attrition</v>
      </c>
      <c r="H225" t="s">
        <v>727</v>
      </c>
      <c r="I225" t="s">
        <v>1105</v>
      </c>
      <c r="J225" t="s">
        <v>1106</v>
      </c>
      <c r="K225" t="s">
        <v>49</v>
      </c>
      <c r="L225" t="s">
        <v>744</v>
      </c>
      <c r="M225" t="s">
        <v>51</v>
      </c>
      <c r="N225" t="s">
        <v>50</v>
      </c>
      <c r="O225" t="s">
        <v>51</v>
      </c>
      <c r="P225" t="s">
        <v>98</v>
      </c>
      <c r="Q225" t="s">
        <v>1107</v>
      </c>
      <c r="R225" t="s">
        <v>37</v>
      </c>
      <c r="S225" t="s">
        <v>110</v>
      </c>
      <c r="T225" s="2">
        <v>24312</v>
      </c>
      <c r="U225" s="3">
        <f ca="1">YEARFRAC(Table1[[#This Row],[DOB]],TODAY())</f>
        <v>59.413888888888891</v>
      </c>
      <c r="V225" s="3" t="str" cm="1">
        <f t="array" aca="1" ref="V225" ca="1">_xlfn.IFS(Table1[[#This Row],[Age]] &lt; 30, "20-29", Table1[[#This Row],[Age]]&lt;40,"30-39",Table1[[#This Row],[Age]]&lt;50,"40-49",Table1[[#This Row],[Age]]&lt;60,"50-59",Table1[[#This Row],[Age]]&lt;70, "60-69",Table1[[#This Row],[Age]]&lt;80, "70-79",Table1[[#This Row],[Age]]&lt;90,"80-89")</f>
        <v>50-59</v>
      </c>
      <c r="W225" t="s">
        <v>39</v>
      </c>
      <c r="X225" t="s">
        <v>112</v>
      </c>
      <c r="Y225" t="s">
        <v>41</v>
      </c>
      <c r="Z225">
        <v>20847</v>
      </c>
      <c r="AA225" t="s">
        <v>92</v>
      </c>
      <c r="AB225" t="s">
        <v>74</v>
      </c>
      <c r="AC225" t="s">
        <v>44</v>
      </c>
      <c r="AD225">
        <v>3</v>
      </c>
    </row>
    <row r="226" spans="1:30" x14ac:dyDescent="0.35">
      <c r="A226">
        <v>3648</v>
      </c>
      <c r="B226" t="s">
        <v>1052</v>
      </c>
      <c r="C226" t="s">
        <v>1108</v>
      </c>
      <c r="D226" s="1">
        <v>44615</v>
      </c>
      <c r="F226" t="str">
        <f>IF(Table1[[#This Row],[ExitDate]],QUOTIENT(Table1[[#This Row],[ExitDate]]-Table1[[#This Row],[StartDate]],365/12),"")</f>
        <v/>
      </c>
      <c r="G226" t="str">
        <f>IF(Table1[[#This Row],[ExitDate]], "Attrition", "Active")</f>
        <v>Active</v>
      </c>
      <c r="H226" t="s">
        <v>727</v>
      </c>
      <c r="I226" t="s">
        <v>1109</v>
      </c>
      <c r="J226" t="s">
        <v>1110</v>
      </c>
      <c r="K226" t="s">
        <v>138</v>
      </c>
      <c r="L226" t="s">
        <v>32</v>
      </c>
      <c r="M226" t="s">
        <v>33</v>
      </c>
      <c r="N226" t="s">
        <v>50</v>
      </c>
      <c r="O226" t="s">
        <v>62</v>
      </c>
      <c r="P226" t="s">
        <v>36</v>
      </c>
      <c r="R226" t="s">
        <v>37</v>
      </c>
      <c r="S226" t="s">
        <v>52</v>
      </c>
      <c r="T226" s="2">
        <v>17711</v>
      </c>
      <c r="U226" s="3">
        <f ca="1">YEARFRAC(Table1[[#This Row],[DOB]],TODAY())</f>
        <v>77.488888888888894</v>
      </c>
      <c r="V226" s="3" t="str" cm="1">
        <f t="array" aca="1" ref="V226" ca="1">_xlfn.IFS(Table1[[#This Row],[Age]] &lt; 30, "20-29", Table1[[#This Row],[Age]]&lt;40,"30-39",Table1[[#This Row],[Age]]&lt;50,"40-49",Table1[[#This Row],[Age]]&lt;60,"50-59",Table1[[#This Row],[Age]]&lt;70, "60-69",Table1[[#This Row],[Age]]&lt;80, "70-79",Table1[[#This Row],[Age]]&lt;90,"80-89")</f>
        <v>70-79</v>
      </c>
      <c r="W226" t="s">
        <v>39</v>
      </c>
      <c r="X226" t="s">
        <v>162</v>
      </c>
      <c r="Y226" t="s">
        <v>41</v>
      </c>
      <c r="Z226">
        <v>76615</v>
      </c>
      <c r="AA226" t="s">
        <v>73</v>
      </c>
      <c r="AB226" t="s">
        <v>103</v>
      </c>
      <c r="AC226" t="s">
        <v>104</v>
      </c>
      <c r="AD226">
        <v>4</v>
      </c>
    </row>
    <row r="227" spans="1:30" x14ac:dyDescent="0.35">
      <c r="A227">
        <v>3649</v>
      </c>
      <c r="B227" t="s">
        <v>1111</v>
      </c>
      <c r="C227" t="s">
        <v>1112</v>
      </c>
      <c r="D227" s="1">
        <v>44786</v>
      </c>
      <c r="F227" t="str">
        <f>IF(Table1[[#This Row],[ExitDate]],QUOTIENT(Table1[[#This Row],[ExitDate]]-Table1[[#This Row],[StartDate]],365/12),"")</f>
        <v/>
      </c>
      <c r="G227" t="str">
        <f>IF(Table1[[#This Row],[ExitDate]], "Attrition", "Active")</f>
        <v>Active</v>
      </c>
      <c r="H227" t="s">
        <v>727</v>
      </c>
      <c r="I227" t="s">
        <v>1113</v>
      </c>
      <c r="J227" t="s">
        <v>1114</v>
      </c>
      <c r="K227" t="s">
        <v>79</v>
      </c>
      <c r="L227" t="s">
        <v>32</v>
      </c>
      <c r="M227" t="s">
        <v>33</v>
      </c>
      <c r="N227" t="s">
        <v>50</v>
      </c>
      <c r="O227" t="s">
        <v>51</v>
      </c>
      <c r="P227" t="s">
        <v>36</v>
      </c>
      <c r="R227" t="s">
        <v>37</v>
      </c>
      <c r="S227" t="s">
        <v>89</v>
      </c>
      <c r="T227" s="2">
        <v>24995</v>
      </c>
      <c r="U227" s="3">
        <f ca="1">YEARFRAC(Table1[[#This Row],[DOB]],TODAY())</f>
        <v>57.547222222222224</v>
      </c>
      <c r="V227" s="3" t="str" cm="1">
        <f t="array" aca="1" ref="V227" ca="1">_xlfn.IFS(Table1[[#This Row],[Age]] &lt; 30, "20-29", Table1[[#This Row],[Age]]&lt;40,"30-39",Table1[[#This Row],[Age]]&lt;50,"40-49",Table1[[#This Row],[Age]]&lt;60,"50-59",Table1[[#This Row],[Age]]&lt;70, "60-69",Table1[[#This Row],[Age]]&lt;80, "70-79",Table1[[#This Row],[Age]]&lt;90,"80-89")</f>
        <v>50-59</v>
      </c>
      <c r="W227" t="s">
        <v>39</v>
      </c>
      <c r="X227" t="s">
        <v>102</v>
      </c>
      <c r="Y227" t="s">
        <v>41</v>
      </c>
      <c r="Z227">
        <v>26602</v>
      </c>
      <c r="AA227" t="s">
        <v>42</v>
      </c>
      <c r="AB227" t="s">
        <v>83</v>
      </c>
      <c r="AC227" t="s">
        <v>104</v>
      </c>
      <c r="AD227">
        <v>4</v>
      </c>
    </row>
    <row r="228" spans="1:30" x14ac:dyDescent="0.35">
      <c r="A228">
        <v>3650</v>
      </c>
      <c r="B228" t="s">
        <v>960</v>
      </c>
      <c r="C228" t="s">
        <v>1115</v>
      </c>
      <c r="D228" s="1">
        <v>43741</v>
      </c>
      <c r="E228" s="1">
        <v>44620</v>
      </c>
      <c r="F228">
        <f>IF(Table1[[#This Row],[ExitDate]],QUOTIENT(Table1[[#This Row],[ExitDate]]-Table1[[#This Row],[StartDate]],365/12),"")</f>
        <v>28</v>
      </c>
      <c r="G228" t="str">
        <f>IF(Table1[[#This Row],[ExitDate]], "Attrition", "Active")</f>
        <v>Attrition</v>
      </c>
      <c r="H228" t="s">
        <v>727</v>
      </c>
      <c r="I228" t="s">
        <v>1116</v>
      </c>
      <c r="J228" t="s">
        <v>1117</v>
      </c>
      <c r="K228" t="s">
        <v>167</v>
      </c>
      <c r="L228" t="s">
        <v>744</v>
      </c>
      <c r="M228" t="s">
        <v>62</v>
      </c>
      <c r="N228" t="s">
        <v>63</v>
      </c>
      <c r="O228" t="s">
        <v>51</v>
      </c>
      <c r="P228" t="s">
        <v>139</v>
      </c>
      <c r="Q228" t="s">
        <v>1118</v>
      </c>
      <c r="R228" t="s">
        <v>37</v>
      </c>
      <c r="S228" t="s">
        <v>89</v>
      </c>
      <c r="T228" s="2">
        <v>33597</v>
      </c>
      <c r="U228" s="3">
        <f ca="1">YEARFRAC(Table1[[#This Row],[DOB]],TODAY())</f>
        <v>33.994444444444447</v>
      </c>
      <c r="V228" s="3" t="str" cm="1">
        <f t="array" aca="1" ref="V228" ca="1">_xlfn.IFS(Table1[[#This Row],[Age]] &lt; 30, "20-29", Table1[[#This Row],[Age]]&lt;40,"30-39",Table1[[#This Row],[Age]]&lt;50,"40-49",Table1[[#This Row],[Age]]&lt;60,"50-59",Table1[[#This Row],[Age]]&lt;70, "60-69",Table1[[#This Row],[Age]]&lt;80, "70-79",Table1[[#This Row],[Age]]&lt;90,"80-89")</f>
        <v>30-39</v>
      </c>
      <c r="W228" t="s">
        <v>39</v>
      </c>
      <c r="X228" t="s">
        <v>82</v>
      </c>
      <c r="Y228" t="s">
        <v>41</v>
      </c>
      <c r="Z228">
        <v>72818</v>
      </c>
      <c r="AA228" t="s">
        <v>42</v>
      </c>
      <c r="AB228" t="s">
        <v>103</v>
      </c>
      <c r="AC228" t="s">
        <v>44</v>
      </c>
      <c r="AD228">
        <v>3</v>
      </c>
    </row>
    <row r="229" spans="1:30" x14ac:dyDescent="0.35">
      <c r="A229">
        <v>3651</v>
      </c>
      <c r="B229" t="s">
        <v>158</v>
      </c>
      <c r="C229" t="s">
        <v>1119</v>
      </c>
      <c r="D229" s="1">
        <v>43752</v>
      </c>
      <c r="F229" t="str">
        <f>IF(Table1[[#This Row],[ExitDate]],QUOTIENT(Table1[[#This Row],[ExitDate]]-Table1[[#This Row],[StartDate]],365/12),"")</f>
        <v/>
      </c>
      <c r="G229" t="str">
        <f>IF(Table1[[#This Row],[ExitDate]], "Attrition", "Active")</f>
        <v>Active</v>
      </c>
      <c r="H229" t="s">
        <v>727</v>
      </c>
      <c r="I229" t="s">
        <v>1120</v>
      </c>
      <c r="J229" t="s">
        <v>1121</v>
      </c>
      <c r="K229" t="s">
        <v>97</v>
      </c>
      <c r="L229" t="s">
        <v>32</v>
      </c>
      <c r="M229" t="s">
        <v>62</v>
      </c>
      <c r="N229" t="s">
        <v>34</v>
      </c>
      <c r="O229" t="s">
        <v>62</v>
      </c>
      <c r="P229" t="s">
        <v>36</v>
      </c>
      <c r="R229" t="s">
        <v>37</v>
      </c>
      <c r="S229" t="s">
        <v>80</v>
      </c>
      <c r="T229" s="2">
        <v>33257</v>
      </c>
      <c r="U229" s="3">
        <f ca="1">YEARFRAC(Table1[[#This Row],[DOB]],TODAY())</f>
        <v>34.927777777777777</v>
      </c>
      <c r="V229" s="3" t="str" cm="1">
        <f t="array" aca="1" ref="V229" ca="1">_xlfn.IFS(Table1[[#This Row],[Age]] &lt; 30, "20-29", Table1[[#This Row],[Age]]&lt;40,"30-39",Table1[[#This Row],[Age]]&lt;50,"40-49",Table1[[#This Row],[Age]]&lt;60,"50-59",Table1[[#This Row],[Age]]&lt;70, "60-69",Table1[[#This Row],[Age]]&lt;80, "70-79",Table1[[#This Row],[Age]]&lt;90,"80-89")</f>
        <v>30-39</v>
      </c>
      <c r="W229" t="s">
        <v>39</v>
      </c>
      <c r="X229" t="s">
        <v>162</v>
      </c>
      <c r="Y229" t="s">
        <v>41</v>
      </c>
      <c r="Z229">
        <v>90347</v>
      </c>
      <c r="AA229" t="s">
        <v>42</v>
      </c>
      <c r="AB229" t="s">
        <v>74</v>
      </c>
      <c r="AC229" t="s">
        <v>44</v>
      </c>
      <c r="AD229">
        <v>3</v>
      </c>
    </row>
    <row r="230" spans="1:30" x14ac:dyDescent="0.35">
      <c r="A230">
        <v>3652</v>
      </c>
      <c r="B230" t="s">
        <v>922</v>
      </c>
      <c r="C230" t="s">
        <v>1122</v>
      </c>
      <c r="D230" s="1">
        <v>43707</v>
      </c>
      <c r="E230" s="1">
        <v>44800</v>
      </c>
      <c r="F230">
        <f>IF(Table1[[#This Row],[ExitDate]],QUOTIENT(Table1[[#This Row],[ExitDate]]-Table1[[#This Row],[StartDate]],365/12),"")</f>
        <v>35</v>
      </c>
      <c r="G230" t="str">
        <f>IF(Table1[[#This Row],[ExitDate]], "Attrition", "Active")</f>
        <v>Attrition</v>
      </c>
      <c r="H230" t="s">
        <v>28</v>
      </c>
      <c r="I230" t="s">
        <v>1123</v>
      </c>
      <c r="J230" t="s">
        <v>1124</v>
      </c>
      <c r="K230" t="s">
        <v>117</v>
      </c>
      <c r="L230" t="s">
        <v>744</v>
      </c>
      <c r="M230" t="s">
        <v>51</v>
      </c>
      <c r="N230" t="s">
        <v>34</v>
      </c>
      <c r="O230" t="s">
        <v>51</v>
      </c>
      <c r="P230" t="s">
        <v>125</v>
      </c>
      <c r="Q230" t="s">
        <v>1125</v>
      </c>
      <c r="R230" t="s">
        <v>37</v>
      </c>
      <c r="S230" t="s">
        <v>89</v>
      </c>
      <c r="T230" s="2">
        <v>17030</v>
      </c>
      <c r="U230" s="3">
        <f ca="1">YEARFRAC(Table1[[#This Row],[DOB]],TODAY())</f>
        <v>79.352777777777774</v>
      </c>
      <c r="V230" s="3" t="str" cm="1">
        <f t="array" aca="1" ref="V230" ca="1">_xlfn.IFS(Table1[[#This Row],[Age]] &lt; 30, "20-29", Table1[[#This Row],[Age]]&lt;40,"30-39",Table1[[#This Row],[Age]]&lt;50,"40-49",Table1[[#This Row],[Age]]&lt;60,"50-59",Table1[[#This Row],[Age]]&lt;70, "60-69",Table1[[#This Row],[Age]]&lt;80, "70-79",Table1[[#This Row],[Age]]&lt;90,"80-89")</f>
        <v>70-79</v>
      </c>
      <c r="W230" t="s">
        <v>39</v>
      </c>
      <c r="X230" t="s">
        <v>6</v>
      </c>
      <c r="Y230" t="s">
        <v>54</v>
      </c>
      <c r="Z230">
        <v>96845</v>
      </c>
      <c r="AA230" t="s">
        <v>73</v>
      </c>
      <c r="AB230" t="s">
        <v>83</v>
      </c>
      <c r="AC230" t="s">
        <v>44</v>
      </c>
      <c r="AD230">
        <v>3</v>
      </c>
    </row>
    <row r="231" spans="1:30" x14ac:dyDescent="0.35">
      <c r="A231">
        <v>3653</v>
      </c>
      <c r="B231" t="s">
        <v>963</v>
      </c>
      <c r="C231" t="s">
        <v>1126</v>
      </c>
      <c r="D231" s="1">
        <v>44231</v>
      </c>
      <c r="E231" s="1">
        <v>45137</v>
      </c>
      <c r="F231">
        <f>IF(Table1[[#This Row],[ExitDate]],QUOTIENT(Table1[[#This Row],[ExitDate]]-Table1[[#This Row],[StartDate]],365/12),"")</f>
        <v>29</v>
      </c>
      <c r="G231" t="str">
        <f>IF(Table1[[#This Row],[ExitDate]], "Attrition", "Active")</f>
        <v>Attrition</v>
      </c>
      <c r="H231" t="s">
        <v>28</v>
      </c>
      <c r="I231" t="s">
        <v>1127</v>
      </c>
      <c r="J231" t="s">
        <v>1128</v>
      </c>
      <c r="K231" t="s">
        <v>61</v>
      </c>
      <c r="L231" t="s">
        <v>744</v>
      </c>
      <c r="M231" t="s">
        <v>33</v>
      </c>
      <c r="N231" t="s">
        <v>63</v>
      </c>
      <c r="O231" t="s">
        <v>51</v>
      </c>
      <c r="P231" t="s">
        <v>174</v>
      </c>
      <c r="Q231" t="s">
        <v>1129</v>
      </c>
      <c r="R231" t="s">
        <v>37</v>
      </c>
      <c r="S231" t="s">
        <v>80</v>
      </c>
      <c r="T231" s="2">
        <v>34879</v>
      </c>
      <c r="U231" s="3">
        <f ca="1">YEARFRAC(Table1[[#This Row],[DOB]],TODAY())</f>
        <v>30.483333333333334</v>
      </c>
      <c r="V231" s="3" t="str" cm="1">
        <f t="array" aca="1" ref="V231" ca="1">_xlfn.IFS(Table1[[#This Row],[Age]] &lt; 30, "20-29", Table1[[#This Row],[Age]]&lt;40,"30-39",Table1[[#This Row],[Age]]&lt;50,"40-49",Table1[[#This Row],[Age]]&lt;60,"50-59",Table1[[#This Row],[Age]]&lt;70, "60-69",Table1[[#This Row],[Age]]&lt;80, "70-79",Table1[[#This Row],[Age]]&lt;90,"80-89")</f>
        <v>30-39</v>
      </c>
      <c r="W231" t="s">
        <v>39</v>
      </c>
      <c r="X231" t="s">
        <v>225</v>
      </c>
      <c r="Y231" t="s">
        <v>54</v>
      </c>
      <c r="Z231">
        <v>67277</v>
      </c>
      <c r="AA231" t="s">
        <v>127</v>
      </c>
      <c r="AB231" t="s">
        <v>43</v>
      </c>
      <c r="AC231" t="s">
        <v>104</v>
      </c>
      <c r="AD231">
        <v>3</v>
      </c>
    </row>
    <row r="232" spans="1:30" x14ac:dyDescent="0.35">
      <c r="A232">
        <v>3654</v>
      </c>
      <c r="B232" t="s">
        <v>1130</v>
      </c>
      <c r="C232" t="s">
        <v>1131</v>
      </c>
      <c r="D232" s="1">
        <v>44888</v>
      </c>
      <c r="F232" t="str">
        <f>IF(Table1[[#This Row],[ExitDate]],QUOTIENT(Table1[[#This Row],[ExitDate]]-Table1[[#This Row],[StartDate]],365/12),"")</f>
        <v/>
      </c>
      <c r="G232" t="str">
        <f>IF(Table1[[#This Row],[ExitDate]], "Attrition", "Active")</f>
        <v>Active</v>
      </c>
      <c r="H232" t="s">
        <v>28</v>
      </c>
      <c r="I232" t="s">
        <v>1132</v>
      </c>
      <c r="J232" t="s">
        <v>1133</v>
      </c>
      <c r="K232" t="s">
        <v>167</v>
      </c>
      <c r="L232" t="s">
        <v>32</v>
      </c>
      <c r="M232" t="s">
        <v>51</v>
      </c>
      <c r="N232" t="s">
        <v>50</v>
      </c>
      <c r="O232" t="s">
        <v>51</v>
      </c>
      <c r="P232" t="s">
        <v>36</v>
      </c>
      <c r="R232" t="s">
        <v>37</v>
      </c>
      <c r="S232" t="s">
        <v>52</v>
      </c>
      <c r="T232" s="2">
        <v>34788</v>
      </c>
      <c r="U232" s="3">
        <f ca="1">YEARFRAC(Table1[[#This Row],[DOB]],TODAY())</f>
        <v>30.730555555555554</v>
      </c>
      <c r="V232" s="3" t="str" cm="1">
        <f t="array" aca="1" ref="V232" ca="1">_xlfn.IFS(Table1[[#This Row],[Age]] &lt; 30, "20-29", Table1[[#This Row],[Age]]&lt;40,"30-39",Table1[[#This Row],[Age]]&lt;50,"40-49",Table1[[#This Row],[Age]]&lt;60,"50-59",Table1[[#This Row],[Age]]&lt;70, "60-69",Table1[[#This Row],[Age]]&lt;80, "70-79",Table1[[#This Row],[Age]]&lt;90,"80-89")</f>
        <v>30-39</v>
      </c>
      <c r="W232" t="s">
        <v>39</v>
      </c>
      <c r="X232" t="s">
        <v>162</v>
      </c>
      <c r="Y232" t="s">
        <v>54</v>
      </c>
      <c r="Z232">
        <v>17975</v>
      </c>
      <c r="AA232" t="s">
        <v>127</v>
      </c>
      <c r="AB232" t="s">
        <v>103</v>
      </c>
      <c r="AC232" t="s">
        <v>104</v>
      </c>
      <c r="AD232">
        <v>4</v>
      </c>
    </row>
    <row r="233" spans="1:30" x14ac:dyDescent="0.35">
      <c r="A233">
        <v>3655</v>
      </c>
      <c r="B233" t="s">
        <v>1134</v>
      </c>
      <c r="C233" t="s">
        <v>1135</v>
      </c>
      <c r="D233" s="1">
        <v>44982</v>
      </c>
      <c r="F233" t="str">
        <f>IF(Table1[[#This Row],[ExitDate]],QUOTIENT(Table1[[#This Row],[ExitDate]]-Table1[[#This Row],[StartDate]],365/12),"")</f>
        <v/>
      </c>
      <c r="G233" t="str">
        <f>IF(Table1[[#This Row],[ExitDate]], "Attrition", "Active")</f>
        <v>Active</v>
      </c>
      <c r="H233" t="s">
        <v>28</v>
      </c>
      <c r="I233" t="s">
        <v>1136</v>
      </c>
      <c r="J233" t="s">
        <v>1137</v>
      </c>
      <c r="K233" t="s">
        <v>132</v>
      </c>
      <c r="L233" t="s">
        <v>32</v>
      </c>
      <c r="M233" t="s">
        <v>51</v>
      </c>
      <c r="N233" t="s">
        <v>34</v>
      </c>
      <c r="O233" t="s">
        <v>62</v>
      </c>
      <c r="P233" t="s">
        <v>36</v>
      </c>
      <c r="R233" t="s">
        <v>37</v>
      </c>
      <c r="S233" t="s">
        <v>110</v>
      </c>
      <c r="T233" s="2">
        <v>36088</v>
      </c>
      <c r="U233" s="3">
        <f ca="1">YEARFRAC(Table1[[#This Row],[DOB]],TODAY())</f>
        <v>27.175000000000001</v>
      </c>
      <c r="V233" s="3" t="str" cm="1">
        <f t="array" aca="1" ref="V233" ca="1">_xlfn.IFS(Table1[[#This Row],[Age]] &lt; 30, "20-29", Table1[[#This Row],[Age]]&lt;40,"30-39",Table1[[#This Row],[Age]]&lt;50,"40-49",Table1[[#This Row],[Age]]&lt;60,"50-59",Table1[[#This Row],[Age]]&lt;70, "60-69",Table1[[#This Row],[Age]]&lt;80, "70-79",Table1[[#This Row],[Age]]&lt;90,"80-89")</f>
        <v>20-29</v>
      </c>
      <c r="W233" t="s">
        <v>39</v>
      </c>
      <c r="X233" t="s">
        <v>112</v>
      </c>
      <c r="Y233" t="s">
        <v>54</v>
      </c>
      <c r="Z233">
        <v>97142</v>
      </c>
      <c r="AA233" t="s">
        <v>127</v>
      </c>
      <c r="AB233" t="s">
        <v>83</v>
      </c>
      <c r="AC233" t="s">
        <v>44</v>
      </c>
      <c r="AD233">
        <v>3</v>
      </c>
    </row>
    <row r="234" spans="1:30" x14ac:dyDescent="0.35">
      <c r="A234">
        <v>3656</v>
      </c>
      <c r="B234" t="s">
        <v>1138</v>
      </c>
      <c r="C234" t="s">
        <v>1139</v>
      </c>
      <c r="D234" s="1">
        <v>43814</v>
      </c>
      <c r="F234" t="str">
        <f>IF(Table1[[#This Row],[ExitDate]],QUOTIENT(Table1[[#This Row],[ExitDate]]-Table1[[#This Row],[StartDate]],365/12),"")</f>
        <v/>
      </c>
      <c r="G234" t="str">
        <f>IF(Table1[[#This Row],[ExitDate]], "Attrition", "Active")</f>
        <v>Active</v>
      </c>
      <c r="H234" t="s">
        <v>28</v>
      </c>
      <c r="I234" t="s">
        <v>1140</v>
      </c>
      <c r="J234" t="s">
        <v>1141</v>
      </c>
      <c r="K234" t="s">
        <v>79</v>
      </c>
      <c r="L234" t="s">
        <v>32</v>
      </c>
      <c r="M234" t="s">
        <v>51</v>
      </c>
      <c r="N234" t="s">
        <v>63</v>
      </c>
      <c r="O234" t="s">
        <v>51</v>
      </c>
      <c r="P234" t="s">
        <v>36</v>
      </c>
      <c r="R234" t="s">
        <v>37</v>
      </c>
      <c r="S234" t="s">
        <v>793</v>
      </c>
      <c r="T234" s="2">
        <v>36995</v>
      </c>
      <c r="U234" s="3">
        <f ca="1">YEARFRAC(Table1[[#This Row],[DOB]],TODAY())</f>
        <v>24.691666666666666</v>
      </c>
      <c r="V234" s="3" t="str" cm="1">
        <f t="array" aca="1" ref="V234" ca="1">_xlfn.IFS(Table1[[#This Row],[Age]] &lt; 30, "20-29", Table1[[#This Row],[Age]]&lt;40,"30-39",Table1[[#This Row],[Age]]&lt;50,"40-49",Table1[[#This Row],[Age]]&lt;60,"50-59",Table1[[#This Row],[Age]]&lt;70, "60-69",Table1[[#This Row],[Age]]&lt;80, "70-79",Table1[[#This Row],[Age]]&lt;90,"80-89")</f>
        <v>20-29</v>
      </c>
      <c r="W234" t="s">
        <v>39</v>
      </c>
      <c r="X234" t="s">
        <v>82</v>
      </c>
      <c r="Y234" t="s">
        <v>54</v>
      </c>
      <c r="Z234">
        <v>72523</v>
      </c>
      <c r="AA234" t="s">
        <v>55</v>
      </c>
      <c r="AB234" t="s">
        <v>103</v>
      </c>
      <c r="AC234" t="s">
        <v>104</v>
      </c>
      <c r="AD234">
        <v>5</v>
      </c>
    </row>
    <row r="235" spans="1:30" x14ac:dyDescent="0.35">
      <c r="A235">
        <v>3657</v>
      </c>
      <c r="B235" t="s">
        <v>1142</v>
      </c>
      <c r="C235" t="s">
        <v>1143</v>
      </c>
      <c r="D235" s="1">
        <v>44437</v>
      </c>
      <c r="F235" t="str">
        <f>IF(Table1[[#This Row],[ExitDate]],QUOTIENT(Table1[[#This Row],[ExitDate]]-Table1[[#This Row],[StartDate]],365/12),"")</f>
        <v/>
      </c>
      <c r="G235" t="str">
        <f>IF(Table1[[#This Row],[ExitDate]], "Attrition", "Active")</f>
        <v>Active</v>
      </c>
      <c r="H235" t="s">
        <v>28</v>
      </c>
      <c r="I235" t="s">
        <v>1144</v>
      </c>
      <c r="J235" t="s">
        <v>1145</v>
      </c>
      <c r="K235" t="s">
        <v>97</v>
      </c>
      <c r="L235" t="s">
        <v>32</v>
      </c>
      <c r="M235" t="s">
        <v>51</v>
      </c>
      <c r="N235" t="s">
        <v>34</v>
      </c>
      <c r="O235" t="s">
        <v>62</v>
      </c>
      <c r="P235" t="s">
        <v>36</v>
      </c>
      <c r="R235" t="s">
        <v>37</v>
      </c>
      <c r="S235" t="s">
        <v>80</v>
      </c>
      <c r="T235" s="2">
        <v>33667</v>
      </c>
      <c r="U235" s="3">
        <f ca="1">YEARFRAC(Table1[[#This Row],[DOB]],TODAY())</f>
        <v>33.802777777777777</v>
      </c>
      <c r="V235" s="3" t="str" cm="1">
        <f t="array" aca="1" ref="V235" ca="1">_xlfn.IFS(Table1[[#This Row],[Age]] &lt; 30, "20-29", Table1[[#This Row],[Age]]&lt;40,"30-39",Table1[[#This Row],[Age]]&lt;50,"40-49",Table1[[#This Row],[Age]]&lt;60,"50-59",Table1[[#This Row],[Age]]&lt;70, "60-69",Table1[[#This Row],[Age]]&lt;80, "70-79",Table1[[#This Row],[Age]]&lt;90,"80-89")</f>
        <v>30-39</v>
      </c>
      <c r="W235" t="s">
        <v>39</v>
      </c>
      <c r="X235" t="s">
        <v>291</v>
      </c>
      <c r="Y235" t="s">
        <v>41</v>
      </c>
      <c r="Z235">
        <v>44406</v>
      </c>
      <c r="AA235" t="s">
        <v>92</v>
      </c>
      <c r="AB235" t="s">
        <v>74</v>
      </c>
      <c r="AC235" t="s">
        <v>44</v>
      </c>
      <c r="AD235">
        <v>4</v>
      </c>
    </row>
    <row r="236" spans="1:30" x14ac:dyDescent="0.35">
      <c r="A236">
        <v>3658</v>
      </c>
      <c r="B236" t="s">
        <v>678</v>
      </c>
      <c r="C236" t="s">
        <v>1146</v>
      </c>
      <c r="D236" s="1">
        <v>44869</v>
      </c>
      <c r="E236" s="1">
        <v>45114</v>
      </c>
      <c r="F236">
        <f>IF(Table1[[#This Row],[ExitDate]],QUOTIENT(Table1[[#This Row],[ExitDate]]-Table1[[#This Row],[StartDate]],365/12),"")</f>
        <v>8</v>
      </c>
      <c r="G236" t="str">
        <f>IF(Table1[[#This Row],[ExitDate]], "Attrition", "Active")</f>
        <v>Attrition</v>
      </c>
      <c r="H236" t="s">
        <v>28</v>
      </c>
      <c r="I236" t="s">
        <v>1147</v>
      </c>
      <c r="J236" t="s">
        <v>1148</v>
      </c>
      <c r="K236" t="s">
        <v>88</v>
      </c>
      <c r="L236" t="s">
        <v>32</v>
      </c>
      <c r="M236" t="s">
        <v>51</v>
      </c>
      <c r="N236" t="s">
        <v>34</v>
      </c>
      <c r="O236" t="s">
        <v>35</v>
      </c>
      <c r="P236" t="s">
        <v>98</v>
      </c>
      <c r="Q236" t="s">
        <v>1149</v>
      </c>
      <c r="R236" t="s">
        <v>37</v>
      </c>
      <c r="S236" t="s">
        <v>176</v>
      </c>
      <c r="T236" s="2">
        <v>24436</v>
      </c>
      <c r="U236" s="3">
        <f ca="1">YEARFRAC(Table1[[#This Row],[DOB]],TODAY())</f>
        <v>59.077777777777776</v>
      </c>
      <c r="V236" s="3" t="str" cm="1">
        <f t="array" aca="1" ref="V236" ca="1">_xlfn.IFS(Table1[[#This Row],[Age]] &lt; 30, "20-29", Table1[[#This Row],[Age]]&lt;40,"30-39",Table1[[#This Row],[Age]]&lt;50,"40-49",Table1[[#This Row],[Age]]&lt;60,"50-59",Table1[[#This Row],[Age]]&lt;70, "60-69",Table1[[#This Row],[Age]]&lt;80, "70-79",Table1[[#This Row],[Age]]&lt;90,"80-89")</f>
        <v>50-59</v>
      </c>
      <c r="W236" t="s">
        <v>39</v>
      </c>
      <c r="X236" t="s">
        <v>102</v>
      </c>
      <c r="Y236" t="s">
        <v>41</v>
      </c>
      <c r="Z236">
        <v>95682</v>
      </c>
      <c r="AA236" t="s">
        <v>92</v>
      </c>
      <c r="AB236" t="s">
        <v>103</v>
      </c>
      <c r="AC236" t="s">
        <v>44</v>
      </c>
      <c r="AD236">
        <v>3</v>
      </c>
    </row>
    <row r="237" spans="1:30" x14ac:dyDescent="0.35">
      <c r="A237">
        <v>3659</v>
      </c>
      <c r="B237" t="s">
        <v>1150</v>
      </c>
      <c r="C237" t="s">
        <v>1151</v>
      </c>
      <c r="D237" s="1">
        <v>43740</v>
      </c>
      <c r="E237" s="1">
        <v>43751</v>
      </c>
      <c r="F237">
        <f>IF(Table1[[#This Row],[ExitDate]],QUOTIENT(Table1[[#This Row],[ExitDate]]-Table1[[#This Row],[StartDate]],365/12),"")</f>
        <v>0</v>
      </c>
      <c r="G237" t="str">
        <f>IF(Table1[[#This Row],[ExitDate]], "Attrition", "Active")</f>
        <v>Attrition</v>
      </c>
      <c r="H237" t="s">
        <v>28</v>
      </c>
      <c r="I237" t="s">
        <v>1152</v>
      </c>
      <c r="J237" t="s">
        <v>1153</v>
      </c>
      <c r="K237" t="s">
        <v>31</v>
      </c>
      <c r="L237" t="s">
        <v>32</v>
      </c>
      <c r="M237" t="s">
        <v>62</v>
      </c>
      <c r="N237" t="s">
        <v>50</v>
      </c>
      <c r="O237" t="s">
        <v>51</v>
      </c>
      <c r="P237" t="s">
        <v>174</v>
      </c>
      <c r="Q237" t="s">
        <v>1154</v>
      </c>
      <c r="R237" t="s">
        <v>37</v>
      </c>
      <c r="S237" t="s">
        <v>89</v>
      </c>
      <c r="T237" s="2">
        <v>32811</v>
      </c>
      <c r="U237" s="3">
        <f ca="1">YEARFRAC(Table1[[#This Row],[DOB]],TODAY())</f>
        <v>36.147222222222226</v>
      </c>
      <c r="V237" s="3" t="str" cm="1">
        <f t="array" aca="1" ref="V237" ca="1">_xlfn.IFS(Table1[[#This Row],[Age]] &lt; 30, "20-29", Table1[[#This Row],[Age]]&lt;40,"30-39",Table1[[#This Row],[Age]]&lt;50,"40-49",Table1[[#This Row],[Age]]&lt;60,"50-59",Table1[[#This Row],[Age]]&lt;70, "60-69",Table1[[#This Row],[Age]]&lt;80, "70-79",Table1[[#This Row],[Age]]&lt;90,"80-89")</f>
        <v>30-39</v>
      </c>
      <c r="W237" t="s">
        <v>39</v>
      </c>
      <c r="X237" t="s">
        <v>112</v>
      </c>
      <c r="Y237" t="s">
        <v>54</v>
      </c>
      <c r="Z237">
        <v>86746</v>
      </c>
      <c r="AA237" t="s">
        <v>73</v>
      </c>
      <c r="AB237" t="s">
        <v>103</v>
      </c>
      <c r="AC237" t="s">
        <v>104</v>
      </c>
      <c r="AD237">
        <v>1</v>
      </c>
    </row>
    <row r="238" spans="1:30" x14ac:dyDescent="0.35">
      <c r="A238">
        <v>3660</v>
      </c>
      <c r="B238" t="s">
        <v>1155</v>
      </c>
      <c r="C238" t="s">
        <v>1156</v>
      </c>
      <c r="D238" s="1">
        <v>43609</v>
      </c>
      <c r="F238" t="str">
        <f>IF(Table1[[#This Row],[ExitDate]],QUOTIENT(Table1[[#This Row],[ExitDate]]-Table1[[#This Row],[StartDate]],365/12),"")</f>
        <v/>
      </c>
      <c r="G238" t="str">
        <f>IF(Table1[[#This Row],[ExitDate]], "Attrition", "Active")</f>
        <v>Active</v>
      </c>
      <c r="H238" t="s">
        <v>28</v>
      </c>
      <c r="I238" t="s">
        <v>1157</v>
      </c>
      <c r="J238" t="s">
        <v>1158</v>
      </c>
      <c r="K238" t="s">
        <v>49</v>
      </c>
      <c r="L238" t="s">
        <v>32</v>
      </c>
      <c r="M238" t="s">
        <v>62</v>
      </c>
      <c r="N238" t="s">
        <v>50</v>
      </c>
      <c r="O238" t="s">
        <v>62</v>
      </c>
      <c r="P238" t="s">
        <v>36</v>
      </c>
      <c r="R238" t="s">
        <v>37</v>
      </c>
      <c r="S238" t="s">
        <v>89</v>
      </c>
      <c r="T238" s="2">
        <v>27201</v>
      </c>
      <c r="U238" s="3">
        <f ca="1">YEARFRAC(Table1[[#This Row],[DOB]],TODAY())</f>
        <v>51.505555555555553</v>
      </c>
      <c r="V238" s="3" t="str" cm="1">
        <f t="array" aca="1" ref="V238" ca="1">_xlfn.IFS(Table1[[#This Row],[Age]] &lt; 30, "20-29", Table1[[#This Row],[Age]]&lt;40,"30-39",Table1[[#This Row],[Age]]&lt;50,"40-49",Table1[[#This Row],[Age]]&lt;60,"50-59",Table1[[#This Row],[Age]]&lt;70, "60-69",Table1[[#This Row],[Age]]&lt;80, "70-79",Table1[[#This Row],[Age]]&lt;90,"80-89")</f>
        <v>50-59</v>
      </c>
      <c r="W238" t="s">
        <v>39</v>
      </c>
      <c r="X238" t="s">
        <v>6</v>
      </c>
      <c r="Y238" t="s">
        <v>54</v>
      </c>
      <c r="Z238">
        <v>73540</v>
      </c>
      <c r="AA238" t="s">
        <v>55</v>
      </c>
      <c r="AB238" t="s">
        <v>74</v>
      </c>
      <c r="AC238" t="s">
        <v>104</v>
      </c>
      <c r="AD238">
        <v>3</v>
      </c>
    </row>
    <row r="239" spans="1:30" x14ac:dyDescent="0.35">
      <c r="A239">
        <v>3661</v>
      </c>
      <c r="B239" t="s">
        <v>1159</v>
      </c>
      <c r="C239" t="s">
        <v>1160</v>
      </c>
      <c r="D239" s="1">
        <v>44620</v>
      </c>
      <c r="E239" s="1">
        <v>44809</v>
      </c>
      <c r="F239">
        <f>IF(Table1[[#This Row],[ExitDate]],QUOTIENT(Table1[[#This Row],[ExitDate]]-Table1[[#This Row],[StartDate]],365/12),"")</f>
        <v>6</v>
      </c>
      <c r="G239" t="str">
        <f>IF(Table1[[#This Row],[ExitDate]], "Attrition", "Active")</f>
        <v>Attrition</v>
      </c>
      <c r="H239" t="s">
        <v>28</v>
      </c>
      <c r="I239" t="s">
        <v>1161</v>
      </c>
      <c r="J239" t="s">
        <v>1162</v>
      </c>
      <c r="K239" t="s">
        <v>138</v>
      </c>
      <c r="L239" t="s">
        <v>32</v>
      </c>
      <c r="M239" t="s">
        <v>33</v>
      </c>
      <c r="N239" t="s">
        <v>34</v>
      </c>
      <c r="O239" t="s">
        <v>35</v>
      </c>
      <c r="P239" t="s">
        <v>98</v>
      </c>
      <c r="Q239" t="s">
        <v>1163</v>
      </c>
      <c r="R239" t="s">
        <v>37</v>
      </c>
      <c r="S239" t="s">
        <v>118</v>
      </c>
      <c r="T239" s="2">
        <v>19136</v>
      </c>
      <c r="U239" s="3">
        <f ca="1">YEARFRAC(Table1[[#This Row],[DOB]],TODAY())</f>
        <v>73.586111111111109</v>
      </c>
      <c r="V239" s="3" t="str" cm="1">
        <f t="array" aca="1" ref="V239" ca="1">_xlfn.IFS(Table1[[#This Row],[Age]] &lt; 30, "20-29", Table1[[#This Row],[Age]]&lt;40,"30-39",Table1[[#This Row],[Age]]&lt;50,"40-49",Table1[[#This Row],[Age]]&lt;60,"50-59",Table1[[#This Row],[Age]]&lt;70, "60-69",Table1[[#This Row],[Age]]&lt;80, "70-79",Table1[[#This Row],[Age]]&lt;90,"80-89")</f>
        <v>70-79</v>
      </c>
      <c r="W239" t="s">
        <v>39</v>
      </c>
      <c r="X239" t="s">
        <v>707</v>
      </c>
      <c r="Y239" t="s">
        <v>54</v>
      </c>
      <c r="Z239">
        <v>21624</v>
      </c>
      <c r="AA239" t="s">
        <v>127</v>
      </c>
      <c r="AB239" t="s">
        <v>83</v>
      </c>
      <c r="AC239" t="s">
        <v>44</v>
      </c>
      <c r="AD239">
        <v>3</v>
      </c>
    </row>
    <row r="240" spans="1:30" x14ac:dyDescent="0.35">
      <c r="A240">
        <v>3662</v>
      </c>
      <c r="B240" t="s">
        <v>1164</v>
      </c>
      <c r="C240" t="s">
        <v>1165</v>
      </c>
      <c r="D240" s="1">
        <v>45090</v>
      </c>
      <c r="F240" t="str">
        <f>IF(Table1[[#This Row],[ExitDate]],QUOTIENT(Table1[[#This Row],[ExitDate]]-Table1[[#This Row],[StartDate]],365/12),"")</f>
        <v/>
      </c>
      <c r="G240" t="str">
        <f>IF(Table1[[#This Row],[ExitDate]], "Attrition", "Active")</f>
        <v>Active</v>
      </c>
      <c r="H240" t="s">
        <v>28</v>
      </c>
      <c r="I240" t="s">
        <v>1166</v>
      </c>
      <c r="J240" t="s">
        <v>1167</v>
      </c>
      <c r="K240" t="s">
        <v>117</v>
      </c>
      <c r="L240" t="s">
        <v>32</v>
      </c>
      <c r="M240" t="s">
        <v>62</v>
      </c>
      <c r="N240" t="s">
        <v>63</v>
      </c>
      <c r="O240" t="s">
        <v>35</v>
      </c>
      <c r="P240" t="s">
        <v>36</v>
      </c>
      <c r="R240" t="s">
        <v>37</v>
      </c>
      <c r="S240" t="s">
        <v>304</v>
      </c>
      <c r="T240" s="2">
        <v>26772</v>
      </c>
      <c r="U240" s="3">
        <f ca="1">YEARFRAC(Table1[[#This Row],[DOB]],TODAY())</f>
        <v>52.680555555555557</v>
      </c>
      <c r="V240" s="3" t="str" cm="1">
        <f t="array" aca="1" ref="V240" ca="1">_xlfn.IFS(Table1[[#This Row],[Age]] &lt; 30, "20-29", Table1[[#This Row],[Age]]&lt;40,"30-39",Table1[[#This Row],[Age]]&lt;50,"40-49",Table1[[#This Row],[Age]]&lt;60,"50-59",Table1[[#This Row],[Age]]&lt;70, "60-69",Table1[[#This Row],[Age]]&lt;80, "70-79",Table1[[#This Row],[Age]]&lt;90,"80-89")</f>
        <v>50-59</v>
      </c>
      <c r="W240" t="s">
        <v>39</v>
      </c>
      <c r="X240" t="s">
        <v>82</v>
      </c>
      <c r="Y240" t="s">
        <v>54</v>
      </c>
      <c r="Z240">
        <v>90473</v>
      </c>
      <c r="AA240" t="s">
        <v>73</v>
      </c>
      <c r="AB240" t="s">
        <v>83</v>
      </c>
      <c r="AC240" t="s">
        <v>104</v>
      </c>
      <c r="AD240">
        <v>2</v>
      </c>
    </row>
    <row r="241" spans="1:30" x14ac:dyDescent="0.35">
      <c r="A241">
        <v>3663</v>
      </c>
      <c r="B241" t="s">
        <v>1168</v>
      </c>
      <c r="C241" t="s">
        <v>1169</v>
      </c>
      <c r="D241" s="1">
        <v>43745</v>
      </c>
      <c r="E241" s="1">
        <v>44583</v>
      </c>
      <c r="F241">
        <f>IF(Table1[[#This Row],[ExitDate]],QUOTIENT(Table1[[#This Row],[ExitDate]]-Table1[[#This Row],[StartDate]],365/12),"")</f>
        <v>27</v>
      </c>
      <c r="G241" t="str">
        <f>IF(Table1[[#This Row],[ExitDate]], "Attrition", "Active")</f>
        <v>Attrition</v>
      </c>
      <c r="H241" t="s">
        <v>28</v>
      </c>
      <c r="I241" t="s">
        <v>1170</v>
      </c>
      <c r="J241" t="s">
        <v>1171</v>
      </c>
      <c r="K241" t="s">
        <v>61</v>
      </c>
      <c r="L241" t="s">
        <v>197</v>
      </c>
      <c r="M241" t="s">
        <v>51</v>
      </c>
      <c r="N241" t="s">
        <v>63</v>
      </c>
      <c r="O241" t="s">
        <v>62</v>
      </c>
      <c r="P241" t="s">
        <v>139</v>
      </c>
      <c r="Q241" t="s">
        <v>1172</v>
      </c>
      <c r="R241" t="s">
        <v>37</v>
      </c>
      <c r="S241" t="s">
        <v>80</v>
      </c>
      <c r="T241" s="2">
        <v>28452</v>
      </c>
      <c r="U241" s="3">
        <f ca="1">YEARFRAC(Table1[[#This Row],[DOB]],TODAY())</f>
        <v>48.083333333333336</v>
      </c>
      <c r="V241" s="3" t="str" cm="1">
        <f t="array" aca="1" ref="V241" ca="1">_xlfn.IFS(Table1[[#This Row],[Age]] &lt; 30, "20-29", Table1[[#This Row],[Age]]&lt;40,"30-39",Table1[[#This Row],[Age]]&lt;50,"40-49",Table1[[#This Row],[Age]]&lt;60,"50-59",Table1[[#This Row],[Age]]&lt;70, "60-69",Table1[[#This Row],[Age]]&lt;80, "70-79",Table1[[#This Row],[Age]]&lt;90,"80-89")</f>
        <v>40-49</v>
      </c>
      <c r="W241" t="s">
        <v>39</v>
      </c>
      <c r="X241" t="s">
        <v>225</v>
      </c>
      <c r="Y241" t="s">
        <v>41</v>
      </c>
      <c r="Z241">
        <v>13534</v>
      </c>
      <c r="AA241" t="s">
        <v>92</v>
      </c>
      <c r="AB241" t="s">
        <v>74</v>
      </c>
      <c r="AC241" t="s">
        <v>104</v>
      </c>
      <c r="AD241">
        <v>3</v>
      </c>
    </row>
    <row r="242" spans="1:30" x14ac:dyDescent="0.35">
      <c r="A242">
        <v>3664</v>
      </c>
      <c r="B242" t="s">
        <v>1173</v>
      </c>
      <c r="C242" t="s">
        <v>1174</v>
      </c>
      <c r="D242" s="1">
        <v>44110</v>
      </c>
      <c r="E242" s="1">
        <v>44573</v>
      </c>
      <c r="F242">
        <f>IF(Table1[[#This Row],[ExitDate]],QUOTIENT(Table1[[#This Row],[ExitDate]]-Table1[[#This Row],[StartDate]],365/12),"")</f>
        <v>15</v>
      </c>
      <c r="G242" t="str">
        <f>IF(Table1[[#This Row],[ExitDate]], "Attrition", "Active")</f>
        <v>Attrition</v>
      </c>
      <c r="H242" t="s">
        <v>28</v>
      </c>
      <c r="I242" t="s">
        <v>1175</v>
      </c>
      <c r="J242" t="s">
        <v>1176</v>
      </c>
      <c r="K242" t="s">
        <v>167</v>
      </c>
      <c r="L242" t="s">
        <v>197</v>
      </c>
      <c r="M242" t="s">
        <v>62</v>
      </c>
      <c r="N242" t="s">
        <v>34</v>
      </c>
      <c r="O242" t="s">
        <v>51</v>
      </c>
      <c r="P242" t="s">
        <v>98</v>
      </c>
      <c r="Q242" t="s">
        <v>1177</v>
      </c>
      <c r="R242" t="s">
        <v>37</v>
      </c>
      <c r="S242" t="s">
        <v>89</v>
      </c>
      <c r="T242" s="2">
        <v>20682</v>
      </c>
      <c r="U242" s="3">
        <f ca="1">YEARFRAC(Table1[[#This Row],[DOB]],TODAY())</f>
        <v>69.355555555555554</v>
      </c>
      <c r="V242" s="3" t="str" cm="1">
        <f t="array" aca="1" ref="V242" ca="1">_xlfn.IFS(Table1[[#This Row],[Age]] &lt; 30, "20-29", Table1[[#This Row],[Age]]&lt;40,"30-39",Table1[[#This Row],[Age]]&lt;50,"40-49",Table1[[#This Row],[Age]]&lt;60,"50-59",Table1[[#This Row],[Age]]&lt;70, "60-69",Table1[[#This Row],[Age]]&lt;80, "70-79",Table1[[#This Row],[Age]]&lt;90,"80-89")</f>
        <v>60-69</v>
      </c>
      <c r="W242" t="s">
        <v>39</v>
      </c>
      <c r="X242" t="s">
        <v>653</v>
      </c>
      <c r="Y242" t="s">
        <v>41</v>
      </c>
      <c r="Z242">
        <v>2667</v>
      </c>
      <c r="AA242" t="s">
        <v>73</v>
      </c>
      <c r="AB242" t="s">
        <v>43</v>
      </c>
      <c r="AC242" t="s">
        <v>44</v>
      </c>
      <c r="AD242">
        <v>3</v>
      </c>
    </row>
    <row r="243" spans="1:30" x14ac:dyDescent="0.35">
      <c r="A243">
        <v>3665</v>
      </c>
      <c r="B243" t="s">
        <v>189</v>
      </c>
      <c r="C243" t="s">
        <v>1178</v>
      </c>
      <c r="D243" s="1">
        <v>43791</v>
      </c>
      <c r="F243" t="str">
        <f>IF(Table1[[#This Row],[ExitDate]],QUOTIENT(Table1[[#This Row],[ExitDate]]-Table1[[#This Row],[StartDate]],365/12),"")</f>
        <v/>
      </c>
      <c r="G243" t="str">
        <f>IF(Table1[[#This Row],[ExitDate]], "Attrition", "Active")</f>
        <v>Active</v>
      </c>
      <c r="H243" t="s">
        <v>28</v>
      </c>
      <c r="I243" t="s">
        <v>1179</v>
      </c>
      <c r="J243" t="s">
        <v>1180</v>
      </c>
      <c r="K243" t="s">
        <v>132</v>
      </c>
      <c r="L243" t="s">
        <v>32</v>
      </c>
      <c r="M243" t="s">
        <v>62</v>
      </c>
      <c r="N243" t="s">
        <v>63</v>
      </c>
      <c r="O243" t="s">
        <v>35</v>
      </c>
      <c r="P243" t="s">
        <v>36</v>
      </c>
      <c r="R243" t="s">
        <v>37</v>
      </c>
      <c r="S243" t="s">
        <v>89</v>
      </c>
      <c r="T243" s="2">
        <v>31136</v>
      </c>
      <c r="U243" s="3">
        <f ca="1">YEARFRAC(Table1[[#This Row],[DOB]],TODAY())</f>
        <v>40.730555555555554</v>
      </c>
      <c r="V243" s="3" t="str" cm="1">
        <f t="array" aca="1" ref="V243" ca="1">_xlfn.IFS(Table1[[#This Row],[Age]] &lt; 30, "20-29", Table1[[#This Row],[Age]]&lt;40,"30-39",Table1[[#This Row],[Age]]&lt;50,"40-49",Table1[[#This Row],[Age]]&lt;60,"50-59",Table1[[#This Row],[Age]]&lt;70, "60-69",Table1[[#This Row],[Age]]&lt;80, "70-79",Table1[[#This Row],[Age]]&lt;90,"80-89")</f>
        <v>40-49</v>
      </c>
      <c r="W243" t="s">
        <v>39</v>
      </c>
      <c r="X243" t="s">
        <v>1181</v>
      </c>
      <c r="Y243" t="s">
        <v>54</v>
      </c>
      <c r="Z243">
        <v>54319</v>
      </c>
      <c r="AA243" t="s">
        <v>127</v>
      </c>
      <c r="AB243" t="s">
        <v>83</v>
      </c>
      <c r="AC243" t="s">
        <v>44</v>
      </c>
      <c r="AD243">
        <v>3</v>
      </c>
    </row>
    <row r="244" spans="1:30" x14ac:dyDescent="0.35">
      <c r="A244">
        <v>3666</v>
      </c>
      <c r="B244" t="s">
        <v>1182</v>
      </c>
      <c r="C244" t="s">
        <v>1183</v>
      </c>
      <c r="D244" s="1">
        <v>44680</v>
      </c>
      <c r="E244" s="1">
        <v>44947</v>
      </c>
      <c r="F244">
        <f>IF(Table1[[#This Row],[ExitDate]],QUOTIENT(Table1[[#This Row],[ExitDate]]-Table1[[#This Row],[StartDate]],365/12),"")</f>
        <v>8</v>
      </c>
      <c r="G244" t="str">
        <f>IF(Table1[[#This Row],[ExitDate]], "Attrition", "Active")</f>
        <v>Attrition</v>
      </c>
      <c r="H244" t="s">
        <v>28</v>
      </c>
      <c r="I244" t="s">
        <v>1184</v>
      </c>
      <c r="J244" t="s">
        <v>1185</v>
      </c>
      <c r="K244" t="s">
        <v>79</v>
      </c>
      <c r="L244" t="s">
        <v>32</v>
      </c>
      <c r="M244" t="s">
        <v>62</v>
      </c>
      <c r="N244" t="s">
        <v>50</v>
      </c>
      <c r="O244" t="s">
        <v>62</v>
      </c>
      <c r="P244" t="s">
        <v>98</v>
      </c>
      <c r="Q244" t="s">
        <v>1186</v>
      </c>
      <c r="R244" t="s">
        <v>37</v>
      </c>
      <c r="S244" t="s">
        <v>89</v>
      </c>
      <c r="T244" s="2">
        <v>20594</v>
      </c>
      <c r="U244" s="3">
        <f ca="1">YEARFRAC(Table1[[#This Row],[DOB]],TODAY())</f>
        <v>69.594444444444449</v>
      </c>
      <c r="V244" s="3" t="str" cm="1">
        <f t="array" aca="1" ref="V244" ca="1">_xlfn.IFS(Table1[[#This Row],[Age]] &lt; 30, "20-29", Table1[[#This Row],[Age]]&lt;40,"30-39",Table1[[#This Row],[Age]]&lt;50,"40-49",Table1[[#This Row],[Age]]&lt;60,"50-59",Table1[[#This Row],[Age]]&lt;70, "60-69",Table1[[#This Row],[Age]]&lt;80, "70-79",Table1[[#This Row],[Age]]&lt;90,"80-89")</f>
        <v>60-69</v>
      </c>
      <c r="W244" t="s">
        <v>39</v>
      </c>
      <c r="X244" t="s">
        <v>82</v>
      </c>
      <c r="Y244" t="s">
        <v>54</v>
      </c>
      <c r="Z244">
        <v>16052</v>
      </c>
      <c r="AA244" t="s">
        <v>55</v>
      </c>
      <c r="AB244" t="s">
        <v>74</v>
      </c>
      <c r="AC244" t="s">
        <v>44</v>
      </c>
      <c r="AD244">
        <v>3</v>
      </c>
    </row>
    <row r="245" spans="1:30" x14ac:dyDescent="0.35">
      <c r="A245">
        <v>3667</v>
      </c>
      <c r="B245" t="s">
        <v>1187</v>
      </c>
      <c r="C245" t="s">
        <v>1188</v>
      </c>
      <c r="D245" s="1">
        <v>44906</v>
      </c>
      <c r="E245" s="1">
        <v>45044</v>
      </c>
      <c r="F245">
        <f>IF(Table1[[#This Row],[ExitDate]],QUOTIENT(Table1[[#This Row],[ExitDate]]-Table1[[#This Row],[StartDate]],365/12),"")</f>
        <v>4</v>
      </c>
      <c r="G245" t="str">
        <f>IF(Table1[[#This Row],[ExitDate]], "Attrition", "Active")</f>
        <v>Attrition</v>
      </c>
      <c r="H245" t="s">
        <v>28</v>
      </c>
      <c r="I245" t="s">
        <v>1189</v>
      </c>
      <c r="J245" t="s">
        <v>1190</v>
      </c>
      <c r="K245" t="s">
        <v>97</v>
      </c>
      <c r="L245" t="s">
        <v>32</v>
      </c>
      <c r="M245" t="s">
        <v>51</v>
      </c>
      <c r="N245" t="s">
        <v>63</v>
      </c>
      <c r="O245" t="s">
        <v>35</v>
      </c>
      <c r="P245" t="s">
        <v>125</v>
      </c>
      <c r="Q245" t="s">
        <v>1191</v>
      </c>
      <c r="R245" t="s">
        <v>37</v>
      </c>
      <c r="S245" t="s">
        <v>935</v>
      </c>
      <c r="T245" s="2">
        <v>36030</v>
      </c>
      <c r="U245" s="3">
        <f ca="1">YEARFRAC(Table1[[#This Row],[DOB]],TODAY())</f>
        <v>27.333333333333332</v>
      </c>
      <c r="V245" s="3" t="str" cm="1">
        <f t="array" aca="1" ref="V245" ca="1">_xlfn.IFS(Table1[[#This Row],[Age]] &lt; 30, "20-29", Table1[[#This Row],[Age]]&lt;40,"30-39",Table1[[#This Row],[Age]]&lt;50,"40-49",Table1[[#This Row],[Age]]&lt;60,"50-59",Table1[[#This Row],[Age]]&lt;70, "60-69",Table1[[#This Row],[Age]]&lt;80, "70-79",Table1[[#This Row],[Age]]&lt;90,"80-89")</f>
        <v>20-29</v>
      </c>
      <c r="W245" t="s">
        <v>39</v>
      </c>
      <c r="X245" t="s">
        <v>102</v>
      </c>
      <c r="Y245" t="s">
        <v>54</v>
      </c>
      <c r="Z245">
        <v>18998</v>
      </c>
      <c r="AA245" t="s">
        <v>92</v>
      </c>
      <c r="AB245" t="s">
        <v>74</v>
      </c>
      <c r="AC245" t="s">
        <v>44</v>
      </c>
      <c r="AD245">
        <v>3</v>
      </c>
    </row>
    <row r="246" spans="1:30" x14ac:dyDescent="0.35">
      <c r="A246">
        <v>3668</v>
      </c>
      <c r="B246" t="s">
        <v>995</v>
      </c>
      <c r="C246" t="s">
        <v>363</v>
      </c>
      <c r="D246" s="1">
        <v>45144</v>
      </c>
      <c r="E246" s="1">
        <v>45144</v>
      </c>
      <c r="F246">
        <f>IF(Table1[[#This Row],[ExitDate]],QUOTIENT(Table1[[#This Row],[ExitDate]]-Table1[[#This Row],[StartDate]],365/12),"")</f>
        <v>0</v>
      </c>
      <c r="G246" t="str">
        <f>IF(Table1[[#This Row],[ExitDate]], "Attrition", "Active")</f>
        <v>Attrition</v>
      </c>
      <c r="H246" t="s">
        <v>28</v>
      </c>
      <c r="I246" t="s">
        <v>1192</v>
      </c>
      <c r="J246" t="s">
        <v>1193</v>
      </c>
      <c r="K246" t="s">
        <v>88</v>
      </c>
      <c r="L246" t="s">
        <v>32</v>
      </c>
      <c r="M246" t="s">
        <v>62</v>
      </c>
      <c r="N246" t="s">
        <v>34</v>
      </c>
      <c r="O246" t="s">
        <v>62</v>
      </c>
      <c r="P246" t="s">
        <v>174</v>
      </c>
      <c r="Q246" t="s">
        <v>1194</v>
      </c>
      <c r="R246" t="s">
        <v>37</v>
      </c>
      <c r="S246" t="s">
        <v>793</v>
      </c>
      <c r="T246" s="2">
        <v>35209</v>
      </c>
      <c r="U246" s="3">
        <f ca="1">YEARFRAC(Table1[[#This Row],[DOB]],TODAY())</f>
        <v>29.580555555555556</v>
      </c>
      <c r="V246" s="3" t="str" cm="1">
        <f t="array" aca="1" ref="V246" ca="1">_xlfn.IFS(Table1[[#This Row],[Age]] &lt; 30, "20-29", Table1[[#This Row],[Age]]&lt;40,"30-39",Table1[[#This Row],[Age]]&lt;50,"40-49",Table1[[#This Row],[Age]]&lt;60,"50-59",Table1[[#This Row],[Age]]&lt;70, "60-69",Table1[[#This Row],[Age]]&lt;80, "70-79",Table1[[#This Row],[Age]]&lt;90,"80-89")</f>
        <v>20-29</v>
      </c>
      <c r="W246" t="s">
        <v>39</v>
      </c>
      <c r="X246" t="s">
        <v>215</v>
      </c>
      <c r="Y246" t="s">
        <v>54</v>
      </c>
      <c r="Z246">
        <v>33735</v>
      </c>
      <c r="AA246" t="s">
        <v>127</v>
      </c>
      <c r="AB246" t="s">
        <v>43</v>
      </c>
      <c r="AC246" t="s">
        <v>235</v>
      </c>
      <c r="AD246">
        <v>3</v>
      </c>
    </row>
    <row r="247" spans="1:30" x14ac:dyDescent="0.35">
      <c r="A247">
        <v>3669</v>
      </c>
      <c r="B247" t="s">
        <v>1195</v>
      </c>
      <c r="C247" t="s">
        <v>1196</v>
      </c>
      <c r="D247" s="1">
        <v>43918</v>
      </c>
      <c r="E247" s="1">
        <v>44997</v>
      </c>
      <c r="F247">
        <f>IF(Table1[[#This Row],[ExitDate]],QUOTIENT(Table1[[#This Row],[ExitDate]]-Table1[[#This Row],[StartDate]],365/12),"")</f>
        <v>35</v>
      </c>
      <c r="G247" t="str">
        <f>IF(Table1[[#This Row],[ExitDate]], "Attrition", "Active")</f>
        <v>Attrition</v>
      </c>
      <c r="H247" t="s">
        <v>28</v>
      </c>
      <c r="I247" t="s">
        <v>1197</v>
      </c>
      <c r="J247" t="s">
        <v>1198</v>
      </c>
      <c r="K247" t="s">
        <v>31</v>
      </c>
      <c r="L247" t="s">
        <v>744</v>
      </c>
      <c r="M247" t="s">
        <v>33</v>
      </c>
      <c r="N247" t="s">
        <v>50</v>
      </c>
      <c r="O247" t="s">
        <v>35</v>
      </c>
      <c r="P247" t="s">
        <v>139</v>
      </c>
      <c r="Q247" t="s">
        <v>1199</v>
      </c>
      <c r="R247" t="s">
        <v>37</v>
      </c>
      <c r="S247" t="s">
        <v>38</v>
      </c>
      <c r="T247" s="2">
        <v>24488</v>
      </c>
      <c r="U247" s="3">
        <f ca="1">YEARFRAC(Table1[[#This Row],[DOB]],TODAY())</f>
        <v>58.93611111111111</v>
      </c>
      <c r="V247" s="3" t="str" cm="1">
        <f t="array" aca="1" ref="V247" ca="1">_xlfn.IFS(Table1[[#This Row],[Age]] &lt; 30, "20-29", Table1[[#This Row],[Age]]&lt;40,"30-39",Table1[[#This Row],[Age]]&lt;50,"40-49",Table1[[#This Row],[Age]]&lt;60,"50-59",Table1[[#This Row],[Age]]&lt;70, "60-69",Table1[[#This Row],[Age]]&lt;80, "70-79",Table1[[#This Row],[Age]]&lt;90,"80-89")</f>
        <v>50-59</v>
      </c>
      <c r="W247" t="s">
        <v>39</v>
      </c>
      <c r="X247" t="s">
        <v>72</v>
      </c>
      <c r="Y247" t="s">
        <v>54</v>
      </c>
      <c r="Z247">
        <v>81928</v>
      </c>
      <c r="AA247" t="s">
        <v>92</v>
      </c>
      <c r="AB247" t="s">
        <v>43</v>
      </c>
      <c r="AC247" t="s">
        <v>44</v>
      </c>
      <c r="AD247">
        <v>3</v>
      </c>
    </row>
    <row r="248" spans="1:30" x14ac:dyDescent="0.35">
      <c r="A248">
        <v>3670</v>
      </c>
      <c r="B248" t="s">
        <v>1200</v>
      </c>
      <c r="C248" t="s">
        <v>673</v>
      </c>
      <c r="D248" s="1">
        <v>44784</v>
      </c>
      <c r="E248" s="1">
        <v>45012</v>
      </c>
      <c r="F248">
        <f>IF(Table1[[#This Row],[ExitDate]],QUOTIENT(Table1[[#This Row],[ExitDate]]-Table1[[#This Row],[StartDate]],365/12),"")</f>
        <v>7</v>
      </c>
      <c r="G248" t="str">
        <f>IF(Table1[[#This Row],[ExitDate]], "Attrition", "Active")</f>
        <v>Attrition</v>
      </c>
      <c r="H248" t="s">
        <v>727</v>
      </c>
      <c r="I248" t="s">
        <v>1201</v>
      </c>
      <c r="J248" t="s">
        <v>1202</v>
      </c>
      <c r="K248" t="s">
        <v>132</v>
      </c>
      <c r="L248" t="s">
        <v>32</v>
      </c>
      <c r="M248" t="s">
        <v>62</v>
      </c>
      <c r="N248" t="s">
        <v>50</v>
      </c>
      <c r="O248" t="s">
        <v>62</v>
      </c>
      <c r="P248" t="s">
        <v>125</v>
      </c>
      <c r="Q248" t="s">
        <v>1203</v>
      </c>
      <c r="R248" t="s">
        <v>37</v>
      </c>
      <c r="S248" t="s">
        <v>935</v>
      </c>
      <c r="T248" s="2">
        <v>25220</v>
      </c>
      <c r="U248" s="3">
        <f ca="1">YEARFRAC(Table1[[#This Row],[DOB]],TODAY())</f>
        <v>56.93333333333333</v>
      </c>
      <c r="V248" s="3" t="str" cm="1">
        <f t="array" aca="1" ref="V248" ca="1">_xlfn.IFS(Table1[[#This Row],[Age]] &lt; 30, "20-29", Table1[[#This Row],[Age]]&lt;40,"30-39",Table1[[#This Row],[Age]]&lt;50,"40-49",Table1[[#This Row],[Age]]&lt;60,"50-59",Table1[[#This Row],[Age]]&lt;70, "60-69",Table1[[#This Row],[Age]]&lt;80, "70-79",Table1[[#This Row],[Age]]&lt;90,"80-89")</f>
        <v>50-59</v>
      </c>
      <c r="W248" t="s">
        <v>39</v>
      </c>
      <c r="X248" t="s">
        <v>112</v>
      </c>
      <c r="Y248" t="s">
        <v>41</v>
      </c>
      <c r="Z248">
        <v>14006</v>
      </c>
      <c r="AA248" t="s">
        <v>55</v>
      </c>
      <c r="AB248" t="s">
        <v>43</v>
      </c>
      <c r="AC248" t="s">
        <v>235</v>
      </c>
      <c r="AD248">
        <v>3</v>
      </c>
    </row>
    <row r="249" spans="1:30" x14ac:dyDescent="0.35">
      <c r="A249">
        <v>3671</v>
      </c>
      <c r="B249" t="s">
        <v>1204</v>
      </c>
      <c r="C249" t="s">
        <v>1205</v>
      </c>
      <c r="D249" s="1">
        <v>44952</v>
      </c>
      <c r="E249" s="1">
        <v>45096</v>
      </c>
      <c r="F249">
        <f>IF(Table1[[#This Row],[ExitDate]],QUOTIENT(Table1[[#This Row],[ExitDate]]-Table1[[#This Row],[StartDate]],365/12),"")</f>
        <v>4</v>
      </c>
      <c r="G249" t="str">
        <f>IF(Table1[[#This Row],[ExitDate]], "Attrition", "Active")</f>
        <v>Attrition</v>
      </c>
      <c r="H249" t="s">
        <v>727</v>
      </c>
      <c r="I249" t="s">
        <v>1206</v>
      </c>
      <c r="J249" t="s">
        <v>1207</v>
      </c>
      <c r="K249" t="s">
        <v>49</v>
      </c>
      <c r="L249" t="s">
        <v>744</v>
      </c>
      <c r="M249" t="s">
        <v>51</v>
      </c>
      <c r="N249" t="s">
        <v>50</v>
      </c>
      <c r="O249" t="s">
        <v>35</v>
      </c>
      <c r="P249" t="s">
        <v>98</v>
      </c>
      <c r="Q249" t="s">
        <v>1208</v>
      </c>
      <c r="R249" t="s">
        <v>37</v>
      </c>
      <c r="S249" t="s">
        <v>147</v>
      </c>
      <c r="T249" s="2">
        <v>32871</v>
      </c>
      <c r="U249" s="3">
        <f ca="1">YEARFRAC(Table1[[#This Row],[DOB]],TODAY())</f>
        <v>35.983333333333334</v>
      </c>
      <c r="V249" s="3" t="str" cm="1">
        <f t="array" aca="1" ref="V249" ca="1">_xlfn.IFS(Table1[[#This Row],[Age]] &lt; 30, "20-29", Table1[[#This Row],[Age]]&lt;40,"30-39",Table1[[#This Row],[Age]]&lt;50,"40-49",Table1[[#This Row],[Age]]&lt;60,"50-59",Table1[[#This Row],[Age]]&lt;70, "60-69",Table1[[#This Row],[Age]]&lt;80, "70-79",Table1[[#This Row],[Age]]&lt;90,"80-89")</f>
        <v>30-39</v>
      </c>
      <c r="W249" t="s">
        <v>39</v>
      </c>
      <c r="X249" t="s">
        <v>149</v>
      </c>
      <c r="Y249" t="s">
        <v>41</v>
      </c>
      <c r="Z249">
        <v>45376</v>
      </c>
      <c r="AA249" t="s">
        <v>127</v>
      </c>
      <c r="AB249" t="s">
        <v>103</v>
      </c>
      <c r="AC249" t="s">
        <v>235</v>
      </c>
      <c r="AD249">
        <v>3</v>
      </c>
    </row>
    <row r="250" spans="1:30" x14ac:dyDescent="0.35">
      <c r="A250">
        <v>3672</v>
      </c>
      <c r="B250" t="s">
        <v>1209</v>
      </c>
      <c r="C250" t="s">
        <v>1210</v>
      </c>
      <c r="D250" s="1">
        <v>43479</v>
      </c>
      <c r="F250" t="str">
        <f>IF(Table1[[#This Row],[ExitDate]],QUOTIENT(Table1[[#This Row],[ExitDate]]-Table1[[#This Row],[StartDate]],365/12),"")</f>
        <v/>
      </c>
      <c r="G250" t="str">
        <f>IF(Table1[[#This Row],[ExitDate]], "Attrition", "Active")</f>
        <v>Active</v>
      </c>
      <c r="H250" t="s">
        <v>727</v>
      </c>
      <c r="I250" t="s">
        <v>1211</v>
      </c>
      <c r="J250" t="s">
        <v>1212</v>
      </c>
      <c r="K250" t="s">
        <v>138</v>
      </c>
      <c r="L250" t="s">
        <v>32</v>
      </c>
      <c r="M250" t="s">
        <v>51</v>
      </c>
      <c r="N250" t="s">
        <v>50</v>
      </c>
      <c r="O250" t="s">
        <v>62</v>
      </c>
      <c r="P250" t="s">
        <v>36</v>
      </c>
      <c r="R250" t="s">
        <v>37</v>
      </c>
      <c r="S250" t="s">
        <v>80</v>
      </c>
      <c r="T250" s="2">
        <v>33293</v>
      </c>
      <c r="U250" s="3">
        <f ca="1">YEARFRAC(Table1[[#This Row],[DOB]],TODAY())</f>
        <v>34.830555555555556</v>
      </c>
      <c r="V250" s="3" t="str" cm="1">
        <f t="array" aca="1" ref="V250" ca="1">_xlfn.IFS(Table1[[#This Row],[Age]] &lt; 30, "20-29", Table1[[#This Row],[Age]]&lt;40,"30-39",Table1[[#This Row],[Age]]&lt;50,"40-49",Table1[[#This Row],[Age]]&lt;60,"50-59",Table1[[#This Row],[Age]]&lt;70, "60-69",Table1[[#This Row],[Age]]&lt;80, "70-79",Table1[[#This Row],[Age]]&lt;90,"80-89")</f>
        <v>30-39</v>
      </c>
      <c r="W250" t="s">
        <v>39</v>
      </c>
      <c r="X250" t="s">
        <v>225</v>
      </c>
      <c r="Y250" t="s">
        <v>41</v>
      </c>
      <c r="Z250">
        <v>44501</v>
      </c>
      <c r="AA250" t="s">
        <v>127</v>
      </c>
      <c r="AB250" t="s">
        <v>103</v>
      </c>
      <c r="AC250" t="s">
        <v>44</v>
      </c>
      <c r="AD250">
        <v>3</v>
      </c>
    </row>
    <row r="251" spans="1:30" x14ac:dyDescent="0.35">
      <c r="A251">
        <v>3673</v>
      </c>
      <c r="B251" t="s">
        <v>1213</v>
      </c>
      <c r="C251" t="s">
        <v>1214</v>
      </c>
      <c r="D251" s="1">
        <v>44723</v>
      </c>
      <c r="E251" s="1">
        <v>44936</v>
      </c>
      <c r="F251">
        <f>IF(Table1[[#This Row],[ExitDate]],QUOTIENT(Table1[[#This Row],[ExitDate]]-Table1[[#This Row],[StartDate]],365/12),"")</f>
        <v>7</v>
      </c>
      <c r="G251" t="str">
        <f>IF(Table1[[#This Row],[ExitDate]], "Attrition", "Active")</f>
        <v>Attrition</v>
      </c>
      <c r="H251" t="s">
        <v>727</v>
      </c>
      <c r="I251" t="s">
        <v>1215</v>
      </c>
      <c r="J251" t="s">
        <v>1216</v>
      </c>
      <c r="K251" t="s">
        <v>79</v>
      </c>
      <c r="L251" t="s">
        <v>744</v>
      </c>
      <c r="M251" t="s">
        <v>62</v>
      </c>
      <c r="N251" t="s">
        <v>63</v>
      </c>
      <c r="O251" t="s">
        <v>35</v>
      </c>
      <c r="P251" t="s">
        <v>174</v>
      </c>
      <c r="Q251" t="s">
        <v>1217</v>
      </c>
      <c r="R251" t="s">
        <v>37</v>
      </c>
      <c r="S251" t="s">
        <v>695</v>
      </c>
      <c r="T251" s="2">
        <v>26714</v>
      </c>
      <c r="U251" s="3">
        <f ca="1">YEARFRAC(Table1[[#This Row],[DOB]],TODAY())</f>
        <v>52.844444444444441</v>
      </c>
      <c r="V251" s="3" t="str" cm="1">
        <f t="array" aca="1" ref="V251" ca="1">_xlfn.IFS(Table1[[#This Row],[Age]] &lt; 30, "20-29", Table1[[#This Row],[Age]]&lt;40,"30-39",Table1[[#This Row],[Age]]&lt;50,"40-49",Table1[[#This Row],[Age]]&lt;60,"50-59",Table1[[#This Row],[Age]]&lt;70, "60-69",Table1[[#This Row],[Age]]&lt;80, "70-79",Table1[[#This Row],[Age]]&lt;90,"80-89")</f>
        <v>50-59</v>
      </c>
      <c r="W251" t="s">
        <v>39</v>
      </c>
      <c r="X251" t="s">
        <v>242</v>
      </c>
      <c r="Y251" t="s">
        <v>41</v>
      </c>
      <c r="Z251">
        <v>47767</v>
      </c>
      <c r="AA251" t="s">
        <v>73</v>
      </c>
      <c r="AB251" t="s">
        <v>43</v>
      </c>
      <c r="AC251" t="s">
        <v>44</v>
      </c>
      <c r="AD251">
        <v>3</v>
      </c>
    </row>
    <row r="252" spans="1:30" x14ac:dyDescent="0.35">
      <c r="A252">
        <v>3674</v>
      </c>
      <c r="B252" t="s">
        <v>1218</v>
      </c>
      <c r="C252" t="s">
        <v>1219</v>
      </c>
      <c r="D252" s="1">
        <v>44007</v>
      </c>
      <c r="E252" s="1">
        <v>44622</v>
      </c>
      <c r="F252">
        <f>IF(Table1[[#This Row],[ExitDate]],QUOTIENT(Table1[[#This Row],[ExitDate]]-Table1[[#This Row],[StartDate]],365/12),"")</f>
        <v>20</v>
      </c>
      <c r="G252" t="str">
        <f>IF(Table1[[#This Row],[ExitDate]], "Attrition", "Active")</f>
        <v>Attrition</v>
      </c>
      <c r="H252" t="s">
        <v>727</v>
      </c>
      <c r="I252" t="s">
        <v>1220</v>
      </c>
      <c r="J252" t="s">
        <v>1221</v>
      </c>
      <c r="K252" t="s">
        <v>88</v>
      </c>
      <c r="L252" t="s">
        <v>744</v>
      </c>
      <c r="M252" t="s">
        <v>51</v>
      </c>
      <c r="N252" t="s">
        <v>34</v>
      </c>
      <c r="O252" t="s">
        <v>51</v>
      </c>
      <c r="P252" t="s">
        <v>174</v>
      </c>
      <c r="Q252" t="s">
        <v>1222</v>
      </c>
      <c r="R252" t="s">
        <v>37</v>
      </c>
      <c r="S252" t="s">
        <v>110</v>
      </c>
      <c r="T252" s="2">
        <v>35186</v>
      </c>
      <c r="U252" s="3">
        <f ca="1">YEARFRAC(Table1[[#This Row],[DOB]],TODAY())</f>
        <v>29.644444444444446</v>
      </c>
      <c r="V252" s="3" t="str" cm="1">
        <f t="array" aca="1" ref="V252" ca="1">_xlfn.IFS(Table1[[#This Row],[Age]] &lt; 30, "20-29", Table1[[#This Row],[Age]]&lt;40,"30-39",Table1[[#This Row],[Age]]&lt;50,"40-49",Table1[[#This Row],[Age]]&lt;60,"50-59",Table1[[#This Row],[Age]]&lt;70, "60-69",Table1[[#This Row],[Age]]&lt;80, "70-79",Table1[[#This Row],[Age]]&lt;90,"80-89")</f>
        <v>20-29</v>
      </c>
      <c r="W252" t="s">
        <v>39</v>
      </c>
      <c r="X252" t="s">
        <v>112</v>
      </c>
      <c r="Y252" t="s">
        <v>41</v>
      </c>
      <c r="Z252">
        <v>39141</v>
      </c>
      <c r="AA252" t="s">
        <v>73</v>
      </c>
      <c r="AB252" t="s">
        <v>74</v>
      </c>
      <c r="AC252" t="s">
        <v>44</v>
      </c>
      <c r="AD252">
        <v>3</v>
      </c>
    </row>
    <row r="253" spans="1:30" x14ac:dyDescent="0.35">
      <c r="A253">
        <v>3675</v>
      </c>
      <c r="B253" t="s">
        <v>1223</v>
      </c>
      <c r="C253" t="s">
        <v>1224</v>
      </c>
      <c r="D253" s="1">
        <v>43990</v>
      </c>
      <c r="E253" s="1">
        <v>44924</v>
      </c>
      <c r="F253">
        <f>IF(Table1[[#This Row],[ExitDate]],QUOTIENT(Table1[[#This Row],[ExitDate]]-Table1[[#This Row],[StartDate]],365/12),"")</f>
        <v>30</v>
      </c>
      <c r="G253" t="str">
        <f>IF(Table1[[#This Row],[ExitDate]], "Attrition", "Active")</f>
        <v>Attrition</v>
      </c>
      <c r="H253" t="s">
        <v>727</v>
      </c>
      <c r="I253" t="s">
        <v>1225</v>
      </c>
      <c r="J253" t="s">
        <v>1226</v>
      </c>
      <c r="K253" t="s">
        <v>31</v>
      </c>
      <c r="L253" t="s">
        <v>32</v>
      </c>
      <c r="M253" t="s">
        <v>62</v>
      </c>
      <c r="N253" t="s">
        <v>34</v>
      </c>
      <c r="O253" t="s">
        <v>62</v>
      </c>
      <c r="P253" t="s">
        <v>125</v>
      </c>
      <c r="Q253" t="s">
        <v>1227</v>
      </c>
      <c r="R253" t="s">
        <v>37</v>
      </c>
      <c r="S253" t="s">
        <v>110</v>
      </c>
      <c r="T253" s="2">
        <v>19234</v>
      </c>
      <c r="U253" s="3">
        <f ca="1">YEARFRAC(Table1[[#This Row],[DOB]],TODAY())</f>
        <v>73.319444444444443</v>
      </c>
      <c r="V253" s="3" t="str" cm="1">
        <f t="array" aca="1" ref="V253" ca="1">_xlfn.IFS(Table1[[#This Row],[Age]] &lt; 30, "20-29", Table1[[#This Row],[Age]]&lt;40,"30-39",Table1[[#This Row],[Age]]&lt;50,"40-49",Table1[[#This Row],[Age]]&lt;60,"50-59",Table1[[#This Row],[Age]]&lt;70, "60-69",Table1[[#This Row],[Age]]&lt;80, "70-79",Table1[[#This Row],[Age]]&lt;90,"80-89")</f>
        <v>70-79</v>
      </c>
      <c r="W253" t="s">
        <v>39</v>
      </c>
      <c r="X253" t="s">
        <v>102</v>
      </c>
      <c r="Y253" t="s">
        <v>41</v>
      </c>
      <c r="Z253">
        <v>70090</v>
      </c>
      <c r="AA253" t="s">
        <v>55</v>
      </c>
      <c r="AB253" t="s">
        <v>103</v>
      </c>
      <c r="AC253" t="s">
        <v>44</v>
      </c>
      <c r="AD253">
        <v>3</v>
      </c>
    </row>
    <row r="254" spans="1:30" x14ac:dyDescent="0.35">
      <c r="A254">
        <v>3676</v>
      </c>
      <c r="B254" t="s">
        <v>1228</v>
      </c>
      <c r="C254" t="s">
        <v>252</v>
      </c>
      <c r="D254" s="1">
        <v>43341</v>
      </c>
      <c r="F254" t="str">
        <f>IF(Table1[[#This Row],[ExitDate]],QUOTIENT(Table1[[#This Row],[ExitDate]]-Table1[[#This Row],[StartDate]],365/12),"")</f>
        <v/>
      </c>
      <c r="G254" t="str">
        <f>IF(Table1[[#This Row],[ExitDate]], "Attrition", "Active")</f>
        <v>Active</v>
      </c>
      <c r="H254" t="s">
        <v>28</v>
      </c>
      <c r="I254" t="s">
        <v>1229</v>
      </c>
      <c r="J254" t="s">
        <v>1230</v>
      </c>
      <c r="K254" t="s">
        <v>88</v>
      </c>
      <c r="L254" t="s">
        <v>32</v>
      </c>
      <c r="M254" t="s">
        <v>33</v>
      </c>
      <c r="N254" t="s">
        <v>63</v>
      </c>
      <c r="O254" t="s">
        <v>51</v>
      </c>
      <c r="P254" t="s">
        <v>36</v>
      </c>
      <c r="R254" t="s">
        <v>37</v>
      </c>
      <c r="S254" t="s">
        <v>503</v>
      </c>
      <c r="T254" s="2">
        <v>34302</v>
      </c>
      <c r="U254" s="3">
        <f ca="1">YEARFRAC(Table1[[#This Row],[DOB]],TODAY())</f>
        <v>32.06666666666667</v>
      </c>
      <c r="V254" s="3" t="str" cm="1">
        <f t="array" aca="1" ref="V254" ca="1">_xlfn.IFS(Table1[[#This Row],[Age]] &lt; 30, "20-29", Table1[[#This Row],[Age]]&lt;40,"30-39",Table1[[#This Row],[Age]]&lt;50,"40-49",Table1[[#This Row],[Age]]&lt;60,"50-59",Table1[[#This Row],[Age]]&lt;70, "60-69",Table1[[#This Row],[Age]]&lt;80, "70-79",Table1[[#This Row],[Age]]&lt;90,"80-89")</f>
        <v>30-39</v>
      </c>
      <c r="W254" t="s">
        <v>39</v>
      </c>
      <c r="X254" t="s">
        <v>1231</v>
      </c>
      <c r="Y254" t="s">
        <v>54</v>
      </c>
      <c r="Z254">
        <v>35858</v>
      </c>
      <c r="AA254" t="s">
        <v>92</v>
      </c>
      <c r="AB254" t="s">
        <v>103</v>
      </c>
      <c r="AC254" t="s">
        <v>44</v>
      </c>
      <c r="AD254">
        <v>3</v>
      </c>
    </row>
    <row r="255" spans="1:30" x14ac:dyDescent="0.35">
      <c r="A255">
        <v>3677</v>
      </c>
      <c r="B255" t="s">
        <v>1232</v>
      </c>
      <c r="C255" t="s">
        <v>977</v>
      </c>
      <c r="D255" s="1">
        <v>44835</v>
      </c>
      <c r="F255" t="str">
        <f>IF(Table1[[#This Row],[ExitDate]],QUOTIENT(Table1[[#This Row],[ExitDate]]-Table1[[#This Row],[StartDate]],365/12),"")</f>
        <v/>
      </c>
      <c r="G255" t="str">
        <f>IF(Table1[[#This Row],[ExitDate]], "Attrition", "Active")</f>
        <v>Active</v>
      </c>
      <c r="H255" t="s">
        <v>28</v>
      </c>
      <c r="I255" t="s">
        <v>1233</v>
      </c>
      <c r="J255" t="s">
        <v>1234</v>
      </c>
      <c r="K255" t="s">
        <v>31</v>
      </c>
      <c r="L255" t="s">
        <v>32</v>
      </c>
      <c r="M255" t="s">
        <v>62</v>
      </c>
      <c r="N255" t="s">
        <v>50</v>
      </c>
      <c r="O255" t="s">
        <v>62</v>
      </c>
      <c r="P255" t="s">
        <v>36</v>
      </c>
      <c r="R255" t="s">
        <v>37</v>
      </c>
      <c r="S255" t="s">
        <v>89</v>
      </c>
      <c r="T255" s="2">
        <v>21950</v>
      </c>
      <c r="U255" s="3">
        <f ca="1">YEARFRAC(Table1[[#This Row],[DOB]],TODAY())</f>
        <v>65.886111111111106</v>
      </c>
      <c r="V255" s="3" t="str" cm="1">
        <f t="array" aca="1" ref="V255" ca="1">_xlfn.IFS(Table1[[#This Row],[Age]] &lt; 30, "20-29", Table1[[#This Row],[Age]]&lt;40,"30-39",Table1[[#This Row],[Age]]&lt;50,"40-49",Table1[[#This Row],[Age]]&lt;60,"50-59",Table1[[#This Row],[Age]]&lt;70, "60-69",Table1[[#This Row],[Age]]&lt;80, "70-79",Table1[[#This Row],[Age]]&lt;90,"80-89")</f>
        <v>60-69</v>
      </c>
      <c r="W255" t="s">
        <v>39</v>
      </c>
      <c r="X255" t="s">
        <v>6</v>
      </c>
      <c r="Y255" t="s">
        <v>54</v>
      </c>
      <c r="Z255">
        <v>27462</v>
      </c>
      <c r="AA255" t="s">
        <v>55</v>
      </c>
      <c r="AB255" t="s">
        <v>74</v>
      </c>
      <c r="AC255" t="s">
        <v>44</v>
      </c>
      <c r="AD255">
        <v>3</v>
      </c>
    </row>
    <row r="256" spans="1:30" x14ac:dyDescent="0.35">
      <c r="A256">
        <v>3678</v>
      </c>
      <c r="B256" t="s">
        <v>1235</v>
      </c>
      <c r="C256" t="s">
        <v>1000</v>
      </c>
      <c r="D256" s="1">
        <v>44399</v>
      </c>
      <c r="F256" t="str">
        <f>IF(Table1[[#This Row],[ExitDate]],QUOTIENT(Table1[[#This Row],[ExitDate]]-Table1[[#This Row],[StartDate]],365/12),"")</f>
        <v/>
      </c>
      <c r="G256" t="str">
        <f>IF(Table1[[#This Row],[ExitDate]], "Attrition", "Active")</f>
        <v>Active</v>
      </c>
      <c r="H256" t="s">
        <v>28</v>
      </c>
      <c r="I256" t="s">
        <v>1236</v>
      </c>
      <c r="J256" t="s">
        <v>1237</v>
      </c>
      <c r="K256" t="s">
        <v>132</v>
      </c>
      <c r="L256" t="s">
        <v>32</v>
      </c>
      <c r="M256" t="s">
        <v>62</v>
      </c>
      <c r="N256" t="s">
        <v>50</v>
      </c>
      <c r="O256" t="s">
        <v>62</v>
      </c>
      <c r="P256" t="s">
        <v>36</v>
      </c>
      <c r="R256" t="s">
        <v>37</v>
      </c>
      <c r="S256" t="s">
        <v>100</v>
      </c>
      <c r="T256" s="2">
        <v>36304</v>
      </c>
      <c r="U256" s="3">
        <f ca="1">YEARFRAC(Table1[[#This Row],[DOB]],TODAY())</f>
        <v>26.580555555555556</v>
      </c>
      <c r="V256" s="3" t="str" cm="1">
        <f t="array" aca="1" ref="V256" ca="1">_xlfn.IFS(Table1[[#This Row],[Age]] &lt; 30, "20-29", Table1[[#This Row],[Age]]&lt;40,"30-39",Table1[[#This Row],[Age]]&lt;50,"40-49",Table1[[#This Row],[Age]]&lt;60,"50-59",Table1[[#This Row],[Age]]&lt;70, "60-69",Table1[[#This Row],[Age]]&lt;80, "70-79",Table1[[#This Row],[Age]]&lt;90,"80-89")</f>
        <v>20-29</v>
      </c>
      <c r="W256" t="s">
        <v>39</v>
      </c>
      <c r="X256" t="s">
        <v>702</v>
      </c>
      <c r="Y256" t="s">
        <v>54</v>
      </c>
      <c r="Z256">
        <v>65321</v>
      </c>
      <c r="AA256" t="s">
        <v>127</v>
      </c>
      <c r="AB256" t="s">
        <v>74</v>
      </c>
      <c r="AC256" t="s">
        <v>44</v>
      </c>
      <c r="AD256">
        <v>3</v>
      </c>
    </row>
    <row r="257" spans="1:30" x14ac:dyDescent="0.35">
      <c r="A257">
        <v>3679</v>
      </c>
      <c r="B257" t="s">
        <v>1238</v>
      </c>
      <c r="C257" t="s">
        <v>1239</v>
      </c>
      <c r="D257" s="1">
        <v>43813</v>
      </c>
      <c r="F257" t="str">
        <f>IF(Table1[[#This Row],[ExitDate]],QUOTIENT(Table1[[#This Row],[ExitDate]]-Table1[[#This Row],[StartDate]],365/12),"")</f>
        <v/>
      </c>
      <c r="G257" t="str">
        <f>IF(Table1[[#This Row],[ExitDate]], "Attrition", "Active")</f>
        <v>Active</v>
      </c>
      <c r="H257" t="s">
        <v>28</v>
      </c>
      <c r="I257" t="s">
        <v>1240</v>
      </c>
      <c r="J257" t="s">
        <v>1241</v>
      </c>
      <c r="K257" t="s">
        <v>49</v>
      </c>
      <c r="L257" t="s">
        <v>32</v>
      </c>
      <c r="M257" t="s">
        <v>62</v>
      </c>
      <c r="N257" t="s">
        <v>50</v>
      </c>
      <c r="O257" t="s">
        <v>62</v>
      </c>
      <c r="P257" t="s">
        <v>36</v>
      </c>
      <c r="R257" t="s">
        <v>37</v>
      </c>
      <c r="S257" t="s">
        <v>110</v>
      </c>
      <c r="T257" s="2">
        <v>32705</v>
      </c>
      <c r="U257" s="3">
        <f ca="1">YEARFRAC(Table1[[#This Row],[DOB]],TODAY())</f>
        <v>36.43611111111111</v>
      </c>
      <c r="V257" s="3" t="str" cm="1">
        <f t="array" aca="1" ref="V257" ca="1">_xlfn.IFS(Table1[[#This Row],[Age]] &lt; 30, "20-29", Table1[[#This Row],[Age]]&lt;40,"30-39",Table1[[#This Row],[Age]]&lt;50,"40-49",Table1[[#This Row],[Age]]&lt;60,"50-59",Table1[[#This Row],[Age]]&lt;70, "60-69",Table1[[#This Row],[Age]]&lt;80, "70-79",Table1[[#This Row],[Age]]&lt;90,"80-89")</f>
        <v>30-39</v>
      </c>
      <c r="W257" t="s">
        <v>39</v>
      </c>
      <c r="X257" t="s">
        <v>112</v>
      </c>
      <c r="Y257" t="s">
        <v>54</v>
      </c>
      <c r="Z257">
        <v>54017</v>
      </c>
      <c r="AA257" t="s">
        <v>127</v>
      </c>
      <c r="AB257" t="s">
        <v>103</v>
      </c>
      <c r="AC257" t="s">
        <v>44</v>
      </c>
      <c r="AD257">
        <v>3</v>
      </c>
    </row>
    <row r="258" spans="1:30" x14ac:dyDescent="0.35">
      <c r="A258">
        <v>3680</v>
      </c>
      <c r="B258" t="s">
        <v>1239</v>
      </c>
      <c r="C258" t="s">
        <v>1242</v>
      </c>
      <c r="D258" s="1">
        <v>43917</v>
      </c>
      <c r="F258" t="str">
        <f>IF(Table1[[#This Row],[ExitDate]],QUOTIENT(Table1[[#This Row],[ExitDate]]-Table1[[#This Row],[StartDate]],365/12),"")</f>
        <v/>
      </c>
      <c r="G258" t="str">
        <f>IF(Table1[[#This Row],[ExitDate]], "Attrition", "Active")</f>
        <v>Active</v>
      </c>
      <c r="H258" t="s">
        <v>28</v>
      </c>
      <c r="I258" t="s">
        <v>1243</v>
      </c>
      <c r="J258" t="s">
        <v>1244</v>
      </c>
      <c r="K258" t="s">
        <v>138</v>
      </c>
      <c r="L258" t="s">
        <v>32</v>
      </c>
      <c r="M258" t="s">
        <v>51</v>
      </c>
      <c r="N258" t="s">
        <v>63</v>
      </c>
      <c r="O258" t="s">
        <v>62</v>
      </c>
      <c r="P258" t="s">
        <v>36</v>
      </c>
      <c r="R258" t="s">
        <v>37</v>
      </c>
      <c r="S258" t="s">
        <v>793</v>
      </c>
      <c r="T258" s="2">
        <v>31304</v>
      </c>
      <c r="U258" s="3">
        <f ca="1">YEARFRAC(Table1[[#This Row],[DOB]],TODAY())</f>
        <v>40.274999999999999</v>
      </c>
      <c r="V258" s="3" t="str" cm="1">
        <f t="array" aca="1" ref="V258" ca="1">_xlfn.IFS(Table1[[#This Row],[Age]] &lt; 30, "20-29", Table1[[#This Row],[Age]]&lt;40,"30-39",Table1[[#This Row],[Age]]&lt;50,"40-49",Table1[[#This Row],[Age]]&lt;60,"50-59",Table1[[#This Row],[Age]]&lt;70, "60-69",Table1[[#This Row],[Age]]&lt;80, "70-79",Table1[[#This Row],[Age]]&lt;90,"80-89")</f>
        <v>40-49</v>
      </c>
      <c r="W258" t="s">
        <v>39</v>
      </c>
      <c r="X258" t="s">
        <v>215</v>
      </c>
      <c r="Y258" t="s">
        <v>41</v>
      </c>
      <c r="Z258">
        <v>51584</v>
      </c>
      <c r="AA258" t="s">
        <v>73</v>
      </c>
      <c r="AB258" t="s">
        <v>103</v>
      </c>
      <c r="AC258" t="s">
        <v>44</v>
      </c>
      <c r="AD258">
        <v>3</v>
      </c>
    </row>
    <row r="259" spans="1:30" x14ac:dyDescent="0.35">
      <c r="A259">
        <v>3681</v>
      </c>
      <c r="B259" t="s">
        <v>1245</v>
      </c>
      <c r="C259" t="s">
        <v>1213</v>
      </c>
      <c r="D259" s="1">
        <v>44525</v>
      </c>
      <c r="F259" t="str">
        <f>IF(Table1[[#This Row],[ExitDate]],QUOTIENT(Table1[[#This Row],[ExitDate]]-Table1[[#This Row],[StartDate]],365/12),"")</f>
        <v/>
      </c>
      <c r="G259" t="str">
        <f>IF(Table1[[#This Row],[ExitDate]], "Attrition", "Active")</f>
        <v>Active</v>
      </c>
      <c r="H259" t="s">
        <v>28</v>
      </c>
      <c r="I259" t="s">
        <v>1246</v>
      </c>
      <c r="J259" t="s">
        <v>1247</v>
      </c>
      <c r="K259" t="s">
        <v>79</v>
      </c>
      <c r="L259" t="s">
        <v>32</v>
      </c>
      <c r="M259" t="s">
        <v>51</v>
      </c>
      <c r="N259" t="s">
        <v>63</v>
      </c>
      <c r="O259" t="s">
        <v>35</v>
      </c>
      <c r="P259" t="s">
        <v>36</v>
      </c>
      <c r="R259" t="s">
        <v>37</v>
      </c>
      <c r="S259" t="s">
        <v>110</v>
      </c>
      <c r="T259" s="2">
        <v>27836</v>
      </c>
      <c r="U259" s="3">
        <f ca="1">YEARFRAC(Table1[[#This Row],[DOB]],TODAY())</f>
        <v>49.766666666666666</v>
      </c>
      <c r="V259" s="3" t="str" cm="1">
        <f t="array" aca="1" ref="V259" ca="1">_xlfn.IFS(Table1[[#This Row],[Age]] &lt; 30, "20-29", Table1[[#This Row],[Age]]&lt;40,"30-39",Table1[[#This Row],[Age]]&lt;50,"40-49",Table1[[#This Row],[Age]]&lt;60,"50-59",Table1[[#This Row],[Age]]&lt;70, "60-69",Table1[[#This Row],[Age]]&lt;80, "70-79",Table1[[#This Row],[Age]]&lt;90,"80-89")</f>
        <v>40-49</v>
      </c>
      <c r="W259" t="s">
        <v>39</v>
      </c>
      <c r="X259" t="s">
        <v>418</v>
      </c>
      <c r="Y259" t="s">
        <v>41</v>
      </c>
      <c r="Z259">
        <v>75321</v>
      </c>
      <c r="AA259" t="s">
        <v>92</v>
      </c>
      <c r="AB259" t="s">
        <v>43</v>
      </c>
      <c r="AC259" t="s">
        <v>44</v>
      </c>
      <c r="AD259">
        <v>3</v>
      </c>
    </row>
    <row r="260" spans="1:30" x14ac:dyDescent="0.35">
      <c r="A260">
        <v>3682</v>
      </c>
      <c r="B260" t="s">
        <v>1248</v>
      </c>
      <c r="C260" t="s">
        <v>1249</v>
      </c>
      <c r="D260" s="1">
        <v>45115</v>
      </c>
      <c r="F260" t="str">
        <f>IF(Table1[[#This Row],[ExitDate]],QUOTIENT(Table1[[#This Row],[ExitDate]]-Table1[[#This Row],[StartDate]],365/12),"")</f>
        <v/>
      </c>
      <c r="G260" t="str">
        <f>IF(Table1[[#This Row],[ExitDate]], "Attrition", "Active")</f>
        <v>Active</v>
      </c>
      <c r="H260" t="s">
        <v>28</v>
      </c>
      <c r="I260" t="s">
        <v>1250</v>
      </c>
      <c r="J260" t="s">
        <v>1251</v>
      </c>
      <c r="K260" t="s">
        <v>167</v>
      </c>
      <c r="L260" t="s">
        <v>32</v>
      </c>
      <c r="M260" t="s">
        <v>62</v>
      </c>
      <c r="N260" t="s">
        <v>34</v>
      </c>
      <c r="O260" t="s">
        <v>35</v>
      </c>
      <c r="P260" t="s">
        <v>36</v>
      </c>
      <c r="R260" t="s">
        <v>37</v>
      </c>
      <c r="S260" t="s">
        <v>89</v>
      </c>
      <c r="T260" s="2">
        <v>15824</v>
      </c>
      <c r="U260" s="3">
        <f ca="1">YEARFRAC(Table1[[#This Row],[DOB]],TODAY())</f>
        <v>82.652777777777771</v>
      </c>
      <c r="V260" s="3" t="str" cm="1">
        <f t="array" aca="1" ref="V260" ca="1">_xlfn.IFS(Table1[[#This Row],[Age]] &lt; 30, "20-29", Table1[[#This Row],[Age]]&lt;40,"30-39",Table1[[#This Row],[Age]]&lt;50,"40-49",Table1[[#This Row],[Age]]&lt;60,"50-59",Table1[[#This Row],[Age]]&lt;70, "60-69",Table1[[#This Row],[Age]]&lt;80, "70-79",Table1[[#This Row],[Age]]&lt;90,"80-89")</f>
        <v>80-89</v>
      </c>
      <c r="W260" t="s">
        <v>39</v>
      </c>
      <c r="X260" t="s">
        <v>102</v>
      </c>
      <c r="Y260" t="s">
        <v>41</v>
      </c>
      <c r="Z260">
        <v>37646</v>
      </c>
      <c r="AA260" t="s">
        <v>92</v>
      </c>
      <c r="AB260" t="s">
        <v>74</v>
      </c>
      <c r="AC260" t="s">
        <v>44</v>
      </c>
      <c r="AD260">
        <v>4</v>
      </c>
    </row>
    <row r="261" spans="1:30" x14ac:dyDescent="0.35">
      <c r="A261">
        <v>3683</v>
      </c>
      <c r="B261" t="s">
        <v>1252</v>
      </c>
      <c r="C261" t="s">
        <v>1253</v>
      </c>
      <c r="D261" s="1">
        <v>44502</v>
      </c>
      <c r="E261" s="1">
        <v>44541</v>
      </c>
      <c r="F261">
        <f>IF(Table1[[#This Row],[ExitDate]],QUOTIENT(Table1[[#This Row],[ExitDate]]-Table1[[#This Row],[StartDate]],365/12),"")</f>
        <v>1</v>
      </c>
      <c r="G261" t="str">
        <f>IF(Table1[[#This Row],[ExitDate]], "Attrition", "Active")</f>
        <v>Attrition</v>
      </c>
      <c r="H261" t="s">
        <v>28</v>
      </c>
      <c r="I261" t="s">
        <v>1254</v>
      </c>
      <c r="J261" t="s">
        <v>1255</v>
      </c>
      <c r="K261" t="s">
        <v>97</v>
      </c>
      <c r="L261" t="s">
        <v>32</v>
      </c>
      <c r="M261" t="s">
        <v>51</v>
      </c>
      <c r="N261" t="s">
        <v>34</v>
      </c>
      <c r="O261" t="s">
        <v>35</v>
      </c>
      <c r="P261" t="s">
        <v>98</v>
      </c>
      <c r="Q261" t="s">
        <v>1256</v>
      </c>
      <c r="R261" t="s">
        <v>37</v>
      </c>
      <c r="S261" t="s">
        <v>38</v>
      </c>
      <c r="T261" s="2">
        <v>20460</v>
      </c>
      <c r="U261" s="3">
        <f ca="1">YEARFRAC(Table1[[#This Row],[DOB]],TODAY())</f>
        <v>69.963888888888889</v>
      </c>
      <c r="V261" s="3" t="str" cm="1">
        <f t="array" aca="1" ref="V261" ca="1">_xlfn.IFS(Table1[[#This Row],[Age]] &lt; 30, "20-29", Table1[[#This Row],[Age]]&lt;40,"30-39",Table1[[#This Row],[Age]]&lt;50,"40-49",Table1[[#This Row],[Age]]&lt;60,"50-59",Table1[[#This Row],[Age]]&lt;70, "60-69",Table1[[#This Row],[Age]]&lt;80, "70-79",Table1[[#This Row],[Age]]&lt;90,"80-89")</f>
        <v>60-69</v>
      </c>
      <c r="W261" t="s">
        <v>39</v>
      </c>
      <c r="X261" t="s">
        <v>1257</v>
      </c>
      <c r="Y261" t="s">
        <v>54</v>
      </c>
      <c r="Z261">
        <v>33204</v>
      </c>
      <c r="AA261" t="s">
        <v>73</v>
      </c>
      <c r="AB261" t="s">
        <v>103</v>
      </c>
      <c r="AC261" t="s">
        <v>44</v>
      </c>
      <c r="AD261">
        <v>3</v>
      </c>
    </row>
    <row r="262" spans="1:30" x14ac:dyDescent="0.35">
      <c r="A262">
        <v>3684</v>
      </c>
      <c r="B262" t="s">
        <v>1258</v>
      </c>
      <c r="C262" t="s">
        <v>1259</v>
      </c>
      <c r="D262" s="1">
        <v>43800</v>
      </c>
      <c r="E262" s="1">
        <v>44920</v>
      </c>
      <c r="F262">
        <f>IF(Table1[[#This Row],[ExitDate]],QUOTIENT(Table1[[#This Row],[ExitDate]]-Table1[[#This Row],[StartDate]],365/12),"")</f>
        <v>36</v>
      </c>
      <c r="G262" t="str">
        <f>IF(Table1[[#This Row],[ExitDate]], "Attrition", "Active")</f>
        <v>Attrition</v>
      </c>
      <c r="H262" t="s">
        <v>28</v>
      </c>
      <c r="I262" t="s">
        <v>1260</v>
      </c>
      <c r="J262" t="s">
        <v>1261</v>
      </c>
      <c r="K262" t="s">
        <v>117</v>
      </c>
      <c r="L262" t="s">
        <v>32</v>
      </c>
      <c r="M262" t="s">
        <v>33</v>
      </c>
      <c r="N262" t="s">
        <v>34</v>
      </c>
      <c r="O262" t="s">
        <v>51</v>
      </c>
      <c r="P262" t="s">
        <v>98</v>
      </c>
      <c r="Q262" t="s">
        <v>1262</v>
      </c>
      <c r="R262" t="s">
        <v>37</v>
      </c>
      <c r="S262" t="s">
        <v>89</v>
      </c>
      <c r="T262" s="2">
        <v>19939</v>
      </c>
      <c r="U262" s="3">
        <f ca="1">YEARFRAC(Table1[[#This Row],[DOB]],TODAY())</f>
        <v>71.388888888888886</v>
      </c>
      <c r="V262" s="3" t="str" cm="1">
        <f t="array" aca="1" ref="V262" ca="1">_xlfn.IFS(Table1[[#This Row],[Age]] &lt; 30, "20-29", Table1[[#This Row],[Age]]&lt;40,"30-39",Table1[[#This Row],[Age]]&lt;50,"40-49",Table1[[#This Row],[Age]]&lt;60,"50-59",Table1[[#This Row],[Age]]&lt;70, "60-69",Table1[[#This Row],[Age]]&lt;80, "70-79",Table1[[#This Row],[Age]]&lt;90,"80-89")</f>
        <v>70-79</v>
      </c>
      <c r="W262" t="s">
        <v>39</v>
      </c>
      <c r="X262" t="s">
        <v>102</v>
      </c>
      <c r="Y262" t="s">
        <v>54</v>
      </c>
      <c r="Z262">
        <v>76198</v>
      </c>
      <c r="AA262" t="s">
        <v>55</v>
      </c>
      <c r="AB262" t="s">
        <v>43</v>
      </c>
      <c r="AC262" t="s">
        <v>44</v>
      </c>
      <c r="AD262">
        <v>3</v>
      </c>
    </row>
    <row r="263" spans="1:30" x14ac:dyDescent="0.35">
      <c r="A263">
        <v>3685</v>
      </c>
      <c r="B263" t="s">
        <v>1263</v>
      </c>
      <c r="C263" t="s">
        <v>1264</v>
      </c>
      <c r="D263" s="1">
        <v>44789</v>
      </c>
      <c r="E263" s="1">
        <v>44875</v>
      </c>
      <c r="F263">
        <f>IF(Table1[[#This Row],[ExitDate]],QUOTIENT(Table1[[#This Row],[ExitDate]]-Table1[[#This Row],[StartDate]],365/12),"")</f>
        <v>2</v>
      </c>
      <c r="G263" t="str">
        <f>IF(Table1[[#This Row],[ExitDate]], "Attrition", "Active")</f>
        <v>Attrition</v>
      </c>
      <c r="H263" t="s">
        <v>28</v>
      </c>
      <c r="I263" t="s">
        <v>1265</v>
      </c>
      <c r="J263" t="s">
        <v>1266</v>
      </c>
      <c r="K263" t="s">
        <v>61</v>
      </c>
      <c r="L263" t="s">
        <v>32</v>
      </c>
      <c r="M263" t="s">
        <v>62</v>
      </c>
      <c r="N263" t="s">
        <v>34</v>
      </c>
      <c r="O263" t="s">
        <v>62</v>
      </c>
      <c r="P263" t="s">
        <v>139</v>
      </c>
      <c r="Q263" t="s">
        <v>1267</v>
      </c>
      <c r="R263" t="s">
        <v>37</v>
      </c>
      <c r="S263" t="s">
        <v>176</v>
      </c>
      <c r="T263" s="2">
        <v>31585</v>
      </c>
      <c r="U263" s="3">
        <f ca="1">YEARFRAC(Table1[[#This Row],[DOB]],TODAY())</f>
        <v>39.50277777777778</v>
      </c>
      <c r="V263" s="3" t="str" cm="1">
        <f t="array" aca="1" ref="V263" ca="1">_xlfn.IFS(Table1[[#This Row],[Age]] &lt; 30, "20-29", Table1[[#This Row],[Age]]&lt;40,"30-39",Table1[[#This Row],[Age]]&lt;50,"40-49",Table1[[#This Row],[Age]]&lt;60,"50-59",Table1[[#This Row],[Age]]&lt;70, "60-69",Table1[[#This Row],[Age]]&lt;80, "70-79",Table1[[#This Row],[Age]]&lt;90,"80-89")</f>
        <v>30-39</v>
      </c>
      <c r="W263" t="s">
        <v>39</v>
      </c>
      <c r="X263" t="s">
        <v>177</v>
      </c>
      <c r="Y263" t="s">
        <v>54</v>
      </c>
      <c r="Z263">
        <v>10600</v>
      </c>
      <c r="AA263" t="s">
        <v>127</v>
      </c>
      <c r="AB263" t="s">
        <v>43</v>
      </c>
      <c r="AC263" t="s">
        <v>44</v>
      </c>
      <c r="AD263">
        <v>3</v>
      </c>
    </row>
    <row r="264" spans="1:30" x14ac:dyDescent="0.35">
      <c r="A264">
        <v>3686</v>
      </c>
      <c r="B264" t="s">
        <v>1268</v>
      </c>
      <c r="C264" t="s">
        <v>1269</v>
      </c>
      <c r="D264" s="1">
        <v>44311</v>
      </c>
      <c r="E264" s="1">
        <v>44907</v>
      </c>
      <c r="F264">
        <f>IF(Table1[[#This Row],[ExitDate]],QUOTIENT(Table1[[#This Row],[ExitDate]]-Table1[[#This Row],[StartDate]],365/12),"")</f>
        <v>19</v>
      </c>
      <c r="G264" t="str">
        <f>IF(Table1[[#This Row],[ExitDate]], "Attrition", "Active")</f>
        <v>Attrition</v>
      </c>
      <c r="H264" t="s">
        <v>28</v>
      </c>
      <c r="I264" t="s">
        <v>1270</v>
      </c>
      <c r="J264" t="s">
        <v>1271</v>
      </c>
      <c r="K264" t="s">
        <v>88</v>
      </c>
      <c r="L264" t="s">
        <v>197</v>
      </c>
      <c r="M264" t="s">
        <v>51</v>
      </c>
      <c r="N264" t="s">
        <v>50</v>
      </c>
      <c r="O264" t="s">
        <v>62</v>
      </c>
      <c r="P264" t="s">
        <v>139</v>
      </c>
      <c r="Q264" t="s">
        <v>1272</v>
      </c>
      <c r="R264" t="s">
        <v>37</v>
      </c>
      <c r="S264" t="s">
        <v>110</v>
      </c>
      <c r="T264" s="2">
        <v>35905</v>
      </c>
      <c r="U264" s="3">
        <f ca="1">YEARFRAC(Table1[[#This Row],[DOB]],TODAY())</f>
        <v>27.675000000000001</v>
      </c>
      <c r="V264" s="3" t="str" cm="1">
        <f t="array" aca="1" ref="V264" ca="1">_xlfn.IFS(Table1[[#This Row],[Age]] &lt; 30, "20-29", Table1[[#This Row],[Age]]&lt;40,"30-39",Table1[[#This Row],[Age]]&lt;50,"40-49",Table1[[#This Row],[Age]]&lt;60,"50-59",Table1[[#This Row],[Age]]&lt;70, "60-69",Table1[[#This Row],[Age]]&lt;80, "70-79",Table1[[#This Row],[Age]]&lt;90,"80-89")</f>
        <v>20-29</v>
      </c>
      <c r="W264" t="s">
        <v>39</v>
      </c>
      <c r="X264" t="s">
        <v>183</v>
      </c>
      <c r="Y264" t="s">
        <v>54</v>
      </c>
      <c r="Z264">
        <v>67909</v>
      </c>
      <c r="AA264" t="s">
        <v>42</v>
      </c>
      <c r="AB264" t="s">
        <v>74</v>
      </c>
      <c r="AC264" t="s">
        <v>104</v>
      </c>
      <c r="AD264">
        <v>1</v>
      </c>
    </row>
    <row r="265" spans="1:30" x14ac:dyDescent="0.35">
      <c r="A265">
        <v>3687</v>
      </c>
      <c r="B265" t="s">
        <v>1273</v>
      </c>
      <c r="C265" t="s">
        <v>1274</v>
      </c>
      <c r="D265" s="1">
        <v>43602</v>
      </c>
      <c r="F265" t="str">
        <f>IF(Table1[[#This Row],[ExitDate]],QUOTIENT(Table1[[#This Row],[ExitDate]]-Table1[[#This Row],[StartDate]],365/12),"")</f>
        <v/>
      </c>
      <c r="G265" t="str">
        <f>IF(Table1[[#This Row],[ExitDate]], "Attrition", "Active")</f>
        <v>Active</v>
      </c>
      <c r="H265" t="s">
        <v>28</v>
      </c>
      <c r="I265" t="s">
        <v>1275</v>
      </c>
      <c r="J265" t="s">
        <v>1276</v>
      </c>
      <c r="K265" t="s">
        <v>31</v>
      </c>
      <c r="L265" t="s">
        <v>32</v>
      </c>
      <c r="M265" t="s">
        <v>51</v>
      </c>
      <c r="N265" t="s">
        <v>63</v>
      </c>
      <c r="O265" t="s">
        <v>35</v>
      </c>
      <c r="P265" t="s">
        <v>36</v>
      </c>
      <c r="R265" t="s">
        <v>37</v>
      </c>
      <c r="S265" t="s">
        <v>89</v>
      </c>
      <c r="T265" s="2">
        <v>16304</v>
      </c>
      <c r="U265" s="3">
        <f ca="1">YEARFRAC(Table1[[#This Row],[DOB]],TODAY())</f>
        <v>81.341666666666669</v>
      </c>
      <c r="V265" s="3" t="str" cm="1">
        <f t="array" aca="1" ref="V265" ca="1">_xlfn.IFS(Table1[[#This Row],[Age]] &lt; 30, "20-29", Table1[[#This Row],[Age]]&lt;40,"30-39",Table1[[#This Row],[Age]]&lt;50,"40-49",Table1[[#This Row],[Age]]&lt;60,"50-59",Table1[[#This Row],[Age]]&lt;70, "60-69",Table1[[#This Row],[Age]]&lt;80, "70-79",Table1[[#This Row],[Age]]&lt;90,"80-89")</f>
        <v>80-89</v>
      </c>
      <c r="W265" t="s">
        <v>39</v>
      </c>
      <c r="X265" t="s">
        <v>6</v>
      </c>
      <c r="Y265" t="s">
        <v>41</v>
      </c>
      <c r="Z265">
        <v>26340</v>
      </c>
      <c r="AA265" t="s">
        <v>42</v>
      </c>
      <c r="AB265" t="s">
        <v>103</v>
      </c>
      <c r="AC265" t="s">
        <v>104</v>
      </c>
      <c r="AD265">
        <v>1</v>
      </c>
    </row>
    <row r="266" spans="1:30" x14ac:dyDescent="0.35">
      <c r="A266">
        <v>3688</v>
      </c>
      <c r="B266" t="s">
        <v>1277</v>
      </c>
      <c r="C266" t="s">
        <v>373</v>
      </c>
      <c r="D266" s="1">
        <v>43589</v>
      </c>
      <c r="E266" s="1">
        <v>44411</v>
      </c>
      <c r="F266">
        <f>IF(Table1[[#This Row],[ExitDate]],QUOTIENT(Table1[[#This Row],[ExitDate]]-Table1[[#This Row],[StartDate]],365/12),"")</f>
        <v>27</v>
      </c>
      <c r="G266" t="str">
        <f>IF(Table1[[#This Row],[ExitDate]], "Attrition", "Active")</f>
        <v>Attrition</v>
      </c>
      <c r="H266" t="s">
        <v>28</v>
      </c>
      <c r="I266" t="s">
        <v>1278</v>
      </c>
      <c r="J266" t="s">
        <v>1279</v>
      </c>
      <c r="K266" t="s">
        <v>132</v>
      </c>
      <c r="L266" t="s">
        <v>197</v>
      </c>
      <c r="M266" t="s">
        <v>33</v>
      </c>
      <c r="N266" t="s">
        <v>63</v>
      </c>
      <c r="O266" t="s">
        <v>62</v>
      </c>
      <c r="P266" t="s">
        <v>98</v>
      </c>
      <c r="Q266" t="s">
        <v>1280</v>
      </c>
      <c r="R266" t="s">
        <v>37</v>
      </c>
      <c r="S266" t="s">
        <v>304</v>
      </c>
      <c r="T266" s="2">
        <v>18890</v>
      </c>
      <c r="U266" s="3">
        <f ca="1">YEARFRAC(Table1[[#This Row],[DOB]],TODAY())</f>
        <v>74.261111111111106</v>
      </c>
      <c r="V266" s="3" t="str" cm="1">
        <f t="array" aca="1" ref="V266" ca="1">_xlfn.IFS(Table1[[#This Row],[Age]] &lt; 30, "20-29", Table1[[#This Row],[Age]]&lt;40,"30-39",Table1[[#This Row],[Age]]&lt;50,"40-49",Table1[[#This Row],[Age]]&lt;60,"50-59",Table1[[#This Row],[Age]]&lt;70, "60-69",Table1[[#This Row],[Age]]&lt;80, "70-79",Table1[[#This Row],[Age]]&lt;90,"80-89")</f>
        <v>70-79</v>
      </c>
      <c r="W266" t="s">
        <v>39</v>
      </c>
      <c r="X266" t="s">
        <v>242</v>
      </c>
      <c r="Y266" t="s">
        <v>41</v>
      </c>
      <c r="Z266">
        <v>42113</v>
      </c>
      <c r="AA266" t="s">
        <v>127</v>
      </c>
      <c r="AB266" t="s">
        <v>103</v>
      </c>
      <c r="AC266" t="s">
        <v>104</v>
      </c>
      <c r="AD266">
        <v>3</v>
      </c>
    </row>
    <row r="267" spans="1:30" x14ac:dyDescent="0.35">
      <c r="A267">
        <v>3689</v>
      </c>
      <c r="B267" t="s">
        <v>1281</v>
      </c>
      <c r="C267" t="s">
        <v>1282</v>
      </c>
      <c r="D267" s="1">
        <v>44393</v>
      </c>
      <c r="F267" t="str">
        <f>IF(Table1[[#This Row],[ExitDate]],QUOTIENT(Table1[[#This Row],[ExitDate]]-Table1[[#This Row],[StartDate]],365/12),"")</f>
        <v/>
      </c>
      <c r="G267" t="str">
        <f>IF(Table1[[#This Row],[ExitDate]], "Attrition", "Active")</f>
        <v>Active</v>
      </c>
      <c r="H267" t="s">
        <v>28</v>
      </c>
      <c r="I267" t="s">
        <v>1283</v>
      </c>
      <c r="J267" t="s">
        <v>1284</v>
      </c>
      <c r="K267" t="s">
        <v>49</v>
      </c>
      <c r="L267" t="s">
        <v>32</v>
      </c>
      <c r="M267" t="s">
        <v>33</v>
      </c>
      <c r="N267" t="s">
        <v>50</v>
      </c>
      <c r="O267" t="s">
        <v>35</v>
      </c>
      <c r="P267" t="s">
        <v>36</v>
      </c>
      <c r="R267" t="s">
        <v>37</v>
      </c>
      <c r="S267" t="s">
        <v>89</v>
      </c>
      <c r="T267" s="2">
        <v>22279</v>
      </c>
      <c r="U267" s="3">
        <f ca="1">YEARFRAC(Table1[[#This Row],[DOB]],TODAY())</f>
        <v>64.983333333333334</v>
      </c>
      <c r="V267" s="3" t="str" cm="1">
        <f t="array" aca="1" ref="V267" ca="1">_xlfn.IFS(Table1[[#This Row],[Age]] &lt; 30, "20-29", Table1[[#This Row],[Age]]&lt;40,"30-39",Table1[[#This Row],[Age]]&lt;50,"40-49",Table1[[#This Row],[Age]]&lt;60,"50-59",Table1[[#This Row],[Age]]&lt;70, "60-69",Table1[[#This Row],[Age]]&lt;80, "70-79",Table1[[#This Row],[Age]]&lt;90,"80-89")</f>
        <v>60-69</v>
      </c>
      <c r="W267" t="s">
        <v>39</v>
      </c>
      <c r="X267" t="s">
        <v>82</v>
      </c>
      <c r="Y267" t="s">
        <v>54</v>
      </c>
      <c r="Z267">
        <v>95832</v>
      </c>
      <c r="AA267" t="s">
        <v>127</v>
      </c>
      <c r="AB267" t="s">
        <v>83</v>
      </c>
      <c r="AC267" t="s">
        <v>104</v>
      </c>
      <c r="AD267">
        <v>3</v>
      </c>
    </row>
    <row r="268" spans="1:30" x14ac:dyDescent="0.35">
      <c r="A268">
        <v>3690</v>
      </c>
      <c r="B268" t="s">
        <v>1285</v>
      </c>
      <c r="C268" t="s">
        <v>964</v>
      </c>
      <c r="D268" s="1">
        <v>44047</v>
      </c>
      <c r="E268" s="1">
        <v>44254</v>
      </c>
      <c r="F268">
        <f>IF(Table1[[#This Row],[ExitDate]],QUOTIENT(Table1[[#This Row],[ExitDate]]-Table1[[#This Row],[StartDate]],365/12),"")</f>
        <v>6</v>
      </c>
      <c r="G268" t="str">
        <f>IF(Table1[[#This Row],[ExitDate]], "Attrition", "Active")</f>
        <v>Attrition</v>
      </c>
      <c r="H268" t="s">
        <v>28</v>
      </c>
      <c r="I268" t="s">
        <v>1286</v>
      </c>
      <c r="J268" t="s">
        <v>1287</v>
      </c>
      <c r="K268" t="s">
        <v>138</v>
      </c>
      <c r="L268" t="s">
        <v>32</v>
      </c>
      <c r="M268" t="s">
        <v>51</v>
      </c>
      <c r="N268" t="s">
        <v>50</v>
      </c>
      <c r="O268" t="s">
        <v>35</v>
      </c>
      <c r="P268" t="s">
        <v>174</v>
      </c>
      <c r="Q268" t="s">
        <v>1288</v>
      </c>
      <c r="R268" t="s">
        <v>37</v>
      </c>
      <c r="S268" t="s">
        <v>503</v>
      </c>
      <c r="T268" s="2">
        <v>18581</v>
      </c>
      <c r="U268" s="3">
        <f ca="1">YEARFRAC(Table1[[#This Row],[DOB]],TODAY())</f>
        <v>75.108333333333334</v>
      </c>
      <c r="V268" s="3" t="str" cm="1">
        <f t="array" aca="1" ref="V268" ca="1">_xlfn.IFS(Table1[[#This Row],[Age]] &lt; 30, "20-29", Table1[[#This Row],[Age]]&lt;40,"30-39",Table1[[#This Row],[Age]]&lt;50,"40-49",Table1[[#This Row],[Age]]&lt;60,"50-59",Table1[[#This Row],[Age]]&lt;70, "60-69",Table1[[#This Row],[Age]]&lt;80, "70-79",Table1[[#This Row],[Age]]&lt;90,"80-89")</f>
        <v>70-79</v>
      </c>
      <c r="W268" t="s">
        <v>39</v>
      </c>
      <c r="X268" t="s">
        <v>82</v>
      </c>
      <c r="Y268" t="s">
        <v>54</v>
      </c>
      <c r="Z268">
        <v>60287</v>
      </c>
      <c r="AA268" t="s">
        <v>42</v>
      </c>
      <c r="AB268" t="s">
        <v>74</v>
      </c>
      <c r="AC268" t="s">
        <v>235</v>
      </c>
      <c r="AD268">
        <v>3</v>
      </c>
    </row>
    <row r="269" spans="1:30" x14ac:dyDescent="0.35">
      <c r="A269">
        <v>3691</v>
      </c>
      <c r="B269" t="s">
        <v>764</v>
      </c>
      <c r="C269" t="s">
        <v>1289</v>
      </c>
      <c r="D269" s="1">
        <v>44158</v>
      </c>
      <c r="F269" t="str">
        <f>IF(Table1[[#This Row],[ExitDate]],QUOTIENT(Table1[[#This Row],[ExitDate]]-Table1[[#This Row],[StartDate]],365/12),"")</f>
        <v/>
      </c>
      <c r="G269" t="str">
        <f>IF(Table1[[#This Row],[ExitDate]], "Attrition", "Active")</f>
        <v>Active</v>
      </c>
      <c r="H269" t="s">
        <v>28</v>
      </c>
      <c r="I269" t="s">
        <v>1290</v>
      </c>
      <c r="J269" t="s">
        <v>1291</v>
      </c>
      <c r="K269" t="s">
        <v>79</v>
      </c>
      <c r="L269" t="s">
        <v>32</v>
      </c>
      <c r="M269" t="s">
        <v>51</v>
      </c>
      <c r="N269" t="s">
        <v>34</v>
      </c>
      <c r="O269" t="s">
        <v>62</v>
      </c>
      <c r="P269" t="s">
        <v>36</v>
      </c>
      <c r="R269" t="s">
        <v>37</v>
      </c>
      <c r="S269" t="s">
        <v>38</v>
      </c>
      <c r="T269" s="2">
        <v>33972</v>
      </c>
      <c r="U269" s="3">
        <f ca="1">YEARFRAC(Table1[[#This Row],[DOB]],TODAY())</f>
        <v>32.972222222222221</v>
      </c>
      <c r="V269" s="3" t="str" cm="1">
        <f t="array" aca="1" ref="V269" ca="1">_xlfn.IFS(Table1[[#This Row],[Age]] &lt; 30, "20-29", Table1[[#This Row],[Age]]&lt;40,"30-39",Table1[[#This Row],[Age]]&lt;50,"40-49",Table1[[#This Row],[Age]]&lt;60,"50-59",Table1[[#This Row],[Age]]&lt;70, "60-69",Table1[[#This Row],[Age]]&lt;80, "70-79",Table1[[#This Row],[Age]]&lt;90,"80-89")</f>
        <v>30-39</v>
      </c>
      <c r="W269" t="s">
        <v>39</v>
      </c>
      <c r="X269" t="s">
        <v>242</v>
      </c>
      <c r="Y269" t="s">
        <v>54</v>
      </c>
      <c r="Z269">
        <v>34316</v>
      </c>
      <c r="AA269" t="s">
        <v>127</v>
      </c>
      <c r="AB269" t="s">
        <v>74</v>
      </c>
      <c r="AC269" t="s">
        <v>235</v>
      </c>
      <c r="AD269">
        <v>1</v>
      </c>
    </row>
    <row r="270" spans="1:30" x14ac:dyDescent="0.35">
      <c r="A270">
        <v>3692</v>
      </c>
      <c r="B270" t="s">
        <v>1292</v>
      </c>
      <c r="C270" t="s">
        <v>1293</v>
      </c>
      <c r="D270" s="1">
        <v>43780</v>
      </c>
      <c r="F270" t="str">
        <f>IF(Table1[[#This Row],[ExitDate]],QUOTIENT(Table1[[#This Row],[ExitDate]]-Table1[[#This Row],[StartDate]],365/12),"")</f>
        <v/>
      </c>
      <c r="G270" t="str">
        <f>IF(Table1[[#This Row],[ExitDate]], "Attrition", "Active")</f>
        <v>Active</v>
      </c>
      <c r="H270" t="s">
        <v>28</v>
      </c>
      <c r="I270" t="s">
        <v>1294</v>
      </c>
      <c r="J270" t="s">
        <v>1295</v>
      </c>
      <c r="K270" t="s">
        <v>167</v>
      </c>
      <c r="L270" t="s">
        <v>32</v>
      </c>
      <c r="M270" t="s">
        <v>62</v>
      </c>
      <c r="N270" t="s">
        <v>63</v>
      </c>
      <c r="O270" t="s">
        <v>51</v>
      </c>
      <c r="P270" t="s">
        <v>36</v>
      </c>
      <c r="R270" t="s">
        <v>37</v>
      </c>
      <c r="S270" t="s">
        <v>52</v>
      </c>
      <c r="T270" s="2">
        <v>29204</v>
      </c>
      <c r="U270" s="3">
        <f ca="1">YEARFRAC(Table1[[#This Row],[DOB]],TODAY())</f>
        <v>46.022222222222226</v>
      </c>
      <c r="V270" s="3" t="str" cm="1">
        <f t="array" aca="1" ref="V270" ca="1">_xlfn.IFS(Table1[[#This Row],[Age]] &lt; 30, "20-29", Table1[[#This Row],[Age]]&lt;40,"30-39",Table1[[#This Row],[Age]]&lt;50,"40-49",Table1[[#This Row],[Age]]&lt;60,"50-59",Table1[[#This Row],[Age]]&lt;70, "60-69",Table1[[#This Row],[Age]]&lt;80, "70-79",Table1[[#This Row],[Age]]&lt;90,"80-89")</f>
        <v>40-49</v>
      </c>
      <c r="W270" t="s">
        <v>39</v>
      </c>
      <c r="X270" t="s">
        <v>162</v>
      </c>
      <c r="Y270" t="s">
        <v>54</v>
      </c>
      <c r="Z270">
        <v>75371</v>
      </c>
      <c r="AA270" t="s">
        <v>92</v>
      </c>
      <c r="AB270" t="s">
        <v>43</v>
      </c>
      <c r="AC270" t="s">
        <v>235</v>
      </c>
      <c r="AD270">
        <v>3</v>
      </c>
    </row>
    <row r="271" spans="1:30" x14ac:dyDescent="0.35">
      <c r="A271">
        <v>3693</v>
      </c>
      <c r="B271" t="s">
        <v>1296</v>
      </c>
      <c r="C271" t="s">
        <v>1297</v>
      </c>
      <c r="D271" s="1">
        <v>43605</v>
      </c>
      <c r="E271" s="1">
        <v>44073</v>
      </c>
      <c r="F271">
        <f>IF(Table1[[#This Row],[ExitDate]],QUOTIENT(Table1[[#This Row],[ExitDate]]-Table1[[#This Row],[StartDate]],365/12),"")</f>
        <v>15</v>
      </c>
      <c r="G271" t="str">
        <f>IF(Table1[[#This Row],[ExitDate]], "Attrition", "Active")</f>
        <v>Attrition</v>
      </c>
      <c r="H271" t="s">
        <v>727</v>
      </c>
      <c r="I271" t="s">
        <v>1298</v>
      </c>
      <c r="J271" t="s">
        <v>1299</v>
      </c>
      <c r="K271" t="s">
        <v>132</v>
      </c>
      <c r="L271" t="s">
        <v>32</v>
      </c>
      <c r="M271" t="s">
        <v>51</v>
      </c>
      <c r="N271" t="s">
        <v>63</v>
      </c>
      <c r="O271" t="s">
        <v>35</v>
      </c>
      <c r="P271" t="s">
        <v>98</v>
      </c>
      <c r="Q271" t="s">
        <v>1300</v>
      </c>
      <c r="R271" t="s">
        <v>37</v>
      </c>
      <c r="S271" t="s">
        <v>176</v>
      </c>
      <c r="T271" s="2">
        <v>28338</v>
      </c>
      <c r="U271" s="3">
        <f ca="1">YEARFRAC(Table1[[#This Row],[DOB]],TODAY())</f>
        <v>48.394444444444446</v>
      </c>
      <c r="V271" s="3" t="str" cm="1">
        <f t="array" aca="1" ref="V271" ca="1">_xlfn.IFS(Table1[[#This Row],[Age]] &lt; 30, "20-29", Table1[[#This Row],[Age]]&lt;40,"30-39",Table1[[#This Row],[Age]]&lt;50,"40-49",Table1[[#This Row],[Age]]&lt;60,"50-59",Table1[[#This Row],[Age]]&lt;70, "60-69",Table1[[#This Row],[Age]]&lt;80, "70-79",Table1[[#This Row],[Age]]&lt;90,"80-89")</f>
        <v>40-49</v>
      </c>
      <c r="W271" t="s">
        <v>39</v>
      </c>
      <c r="X271" t="s">
        <v>968</v>
      </c>
      <c r="Y271" t="s">
        <v>41</v>
      </c>
      <c r="Z271">
        <v>13727</v>
      </c>
      <c r="AA271" t="s">
        <v>42</v>
      </c>
      <c r="AB271" t="s">
        <v>83</v>
      </c>
      <c r="AC271" t="s">
        <v>104</v>
      </c>
      <c r="AD271">
        <v>2</v>
      </c>
    </row>
    <row r="272" spans="1:30" x14ac:dyDescent="0.35">
      <c r="A272">
        <v>3694</v>
      </c>
      <c r="B272" t="s">
        <v>1301</v>
      </c>
      <c r="C272" t="s">
        <v>1302</v>
      </c>
      <c r="D272" s="1">
        <v>43774</v>
      </c>
      <c r="E272" s="1">
        <v>44667</v>
      </c>
      <c r="F272">
        <f>IF(Table1[[#This Row],[ExitDate]],QUOTIENT(Table1[[#This Row],[ExitDate]]-Table1[[#This Row],[StartDate]],365/12),"")</f>
        <v>29</v>
      </c>
      <c r="G272" t="str">
        <f>IF(Table1[[#This Row],[ExitDate]], "Attrition", "Active")</f>
        <v>Attrition</v>
      </c>
      <c r="H272" t="s">
        <v>727</v>
      </c>
      <c r="I272" t="s">
        <v>1303</v>
      </c>
      <c r="J272" t="s">
        <v>1304</v>
      </c>
      <c r="K272" t="s">
        <v>49</v>
      </c>
      <c r="L272" t="s">
        <v>744</v>
      </c>
      <c r="M272" t="s">
        <v>62</v>
      </c>
      <c r="N272" t="s">
        <v>50</v>
      </c>
      <c r="O272" t="s">
        <v>51</v>
      </c>
      <c r="P272" t="s">
        <v>98</v>
      </c>
      <c r="Q272" t="s">
        <v>1305</v>
      </c>
      <c r="R272" t="s">
        <v>37</v>
      </c>
      <c r="S272" t="s">
        <v>89</v>
      </c>
      <c r="T272" s="2">
        <v>22351</v>
      </c>
      <c r="U272" s="3">
        <f ca="1">YEARFRAC(Table1[[#This Row],[DOB]],TODAY())</f>
        <v>64.783333333333331</v>
      </c>
      <c r="V272" s="3" t="str" cm="1">
        <f t="array" aca="1" ref="V272" ca="1">_xlfn.IFS(Table1[[#This Row],[Age]] &lt; 30, "20-29", Table1[[#This Row],[Age]]&lt;40,"30-39",Table1[[#This Row],[Age]]&lt;50,"40-49",Table1[[#This Row],[Age]]&lt;60,"50-59",Table1[[#This Row],[Age]]&lt;70, "60-69",Table1[[#This Row],[Age]]&lt;80, "70-79",Table1[[#This Row],[Age]]&lt;90,"80-89")</f>
        <v>60-69</v>
      </c>
      <c r="W272" t="s">
        <v>39</v>
      </c>
      <c r="X272" t="s">
        <v>204</v>
      </c>
      <c r="Y272" t="s">
        <v>41</v>
      </c>
      <c r="Z272">
        <v>94278</v>
      </c>
      <c r="AA272" t="s">
        <v>55</v>
      </c>
      <c r="AB272" t="s">
        <v>83</v>
      </c>
      <c r="AC272" t="s">
        <v>739</v>
      </c>
      <c r="AD272">
        <v>4</v>
      </c>
    </row>
    <row r="273" spans="1:30" x14ac:dyDescent="0.35">
      <c r="A273">
        <v>3695</v>
      </c>
      <c r="B273" t="s">
        <v>1306</v>
      </c>
      <c r="C273" t="s">
        <v>1307</v>
      </c>
      <c r="D273" s="1">
        <v>43363</v>
      </c>
      <c r="E273" s="1">
        <v>44231</v>
      </c>
      <c r="F273">
        <f>IF(Table1[[#This Row],[ExitDate]],QUOTIENT(Table1[[#This Row],[ExitDate]]-Table1[[#This Row],[StartDate]],365/12),"")</f>
        <v>28</v>
      </c>
      <c r="G273" t="str">
        <f>IF(Table1[[#This Row],[ExitDate]], "Attrition", "Active")</f>
        <v>Attrition</v>
      </c>
      <c r="H273" t="s">
        <v>727</v>
      </c>
      <c r="I273" t="s">
        <v>1308</v>
      </c>
      <c r="J273" t="s">
        <v>1309</v>
      </c>
      <c r="K273" t="s">
        <v>138</v>
      </c>
      <c r="L273" t="s">
        <v>744</v>
      </c>
      <c r="M273" t="s">
        <v>33</v>
      </c>
      <c r="N273" t="s">
        <v>34</v>
      </c>
      <c r="O273" t="s">
        <v>35</v>
      </c>
      <c r="P273" t="s">
        <v>174</v>
      </c>
      <c r="Q273" t="s">
        <v>1310</v>
      </c>
      <c r="R273" t="s">
        <v>37</v>
      </c>
      <c r="S273" t="s">
        <v>331</v>
      </c>
      <c r="T273" s="2">
        <v>32840</v>
      </c>
      <c r="U273" s="3">
        <f ca="1">YEARFRAC(Table1[[#This Row],[DOB]],TODAY())</f>
        <v>36.069444444444443</v>
      </c>
      <c r="V273" s="3" t="str" cm="1">
        <f t="array" aca="1" ref="V273" ca="1">_xlfn.IFS(Table1[[#This Row],[Age]] &lt; 30, "20-29", Table1[[#This Row],[Age]]&lt;40,"30-39",Table1[[#This Row],[Age]]&lt;50,"40-49",Table1[[#This Row],[Age]]&lt;60,"50-59",Table1[[#This Row],[Age]]&lt;70, "60-69",Table1[[#This Row],[Age]]&lt;80, "70-79",Table1[[#This Row],[Age]]&lt;90,"80-89")</f>
        <v>30-39</v>
      </c>
      <c r="W273" t="s">
        <v>39</v>
      </c>
      <c r="X273" t="s">
        <v>82</v>
      </c>
      <c r="Y273" t="s">
        <v>41</v>
      </c>
      <c r="Z273">
        <v>70817</v>
      </c>
      <c r="AA273" t="s">
        <v>55</v>
      </c>
      <c r="AB273" t="s">
        <v>103</v>
      </c>
      <c r="AC273" t="s">
        <v>739</v>
      </c>
      <c r="AD273">
        <v>4</v>
      </c>
    </row>
    <row r="274" spans="1:30" x14ac:dyDescent="0.35">
      <c r="A274">
        <v>3696</v>
      </c>
      <c r="B274" t="s">
        <v>1311</v>
      </c>
      <c r="C274" t="s">
        <v>1312</v>
      </c>
      <c r="D274" s="1">
        <v>44076</v>
      </c>
      <c r="E274" s="1">
        <v>45072</v>
      </c>
      <c r="F274">
        <f>IF(Table1[[#This Row],[ExitDate]],QUOTIENT(Table1[[#This Row],[ExitDate]]-Table1[[#This Row],[StartDate]],365/12),"")</f>
        <v>32</v>
      </c>
      <c r="G274" t="str">
        <f>IF(Table1[[#This Row],[ExitDate]], "Attrition", "Active")</f>
        <v>Attrition</v>
      </c>
      <c r="H274" t="s">
        <v>727</v>
      </c>
      <c r="I274" t="s">
        <v>1313</v>
      </c>
      <c r="J274" t="s">
        <v>1314</v>
      </c>
      <c r="K274" t="s">
        <v>79</v>
      </c>
      <c r="L274" t="s">
        <v>744</v>
      </c>
      <c r="M274" t="s">
        <v>33</v>
      </c>
      <c r="N274" t="s">
        <v>63</v>
      </c>
      <c r="O274" t="s">
        <v>51</v>
      </c>
      <c r="P274" t="s">
        <v>125</v>
      </c>
      <c r="Q274" t="s">
        <v>1315</v>
      </c>
      <c r="R274" t="s">
        <v>37</v>
      </c>
      <c r="S274" t="s">
        <v>593</v>
      </c>
      <c r="T274" s="2">
        <v>32788</v>
      </c>
      <c r="U274" s="3">
        <f ca="1">YEARFRAC(Table1[[#This Row],[DOB]],TODAY())</f>
        <v>36.211111111111109</v>
      </c>
      <c r="V274" s="3" t="str" cm="1">
        <f t="array" aca="1" ref="V274" ca="1">_xlfn.IFS(Table1[[#This Row],[Age]] &lt; 30, "20-29", Table1[[#This Row],[Age]]&lt;40,"30-39",Table1[[#This Row],[Age]]&lt;50,"40-49",Table1[[#This Row],[Age]]&lt;60,"50-59",Table1[[#This Row],[Age]]&lt;70, "60-69",Table1[[#This Row],[Age]]&lt;80, "70-79",Table1[[#This Row],[Age]]&lt;90,"80-89")</f>
        <v>30-39</v>
      </c>
      <c r="W274" t="s">
        <v>39</v>
      </c>
      <c r="X274" t="s">
        <v>225</v>
      </c>
      <c r="Y274" t="s">
        <v>41</v>
      </c>
      <c r="Z274">
        <v>74423</v>
      </c>
      <c r="AA274" t="s">
        <v>55</v>
      </c>
      <c r="AB274" t="s">
        <v>43</v>
      </c>
      <c r="AC274" t="s">
        <v>739</v>
      </c>
      <c r="AD274">
        <v>3</v>
      </c>
    </row>
    <row r="275" spans="1:30" x14ac:dyDescent="0.35">
      <c r="A275">
        <v>3697</v>
      </c>
      <c r="B275" t="s">
        <v>1316</v>
      </c>
      <c r="C275" t="s">
        <v>1317</v>
      </c>
      <c r="D275" s="1">
        <v>44010</v>
      </c>
      <c r="F275" t="str">
        <f>IF(Table1[[#This Row],[ExitDate]],QUOTIENT(Table1[[#This Row],[ExitDate]]-Table1[[#This Row],[StartDate]],365/12),"")</f>
        <v/>
      </c>
      <c r="G275" t="str">
        <f>IF(Table1[[#This Row],[ExitDate]], "Attrition", "Active")</f>
        <v>Active</v>
      </c>
      <c r="H275" t="s">
        <v>727</v>
      </c>
      <c r="I275" t="s">
        <v>1318</v>
      </c>
      <c r="J275" t="s">
        <v>1319</v>
      </c>
      <c r="K275" t="s">
        <v>167</v>
      </c>
      <c r="L275" t="s">
        <v>32</v>
      </c>
      <c r="M275" t="s">
        <v>62</v>
      </c>
      <c r="N275" t="s">
        <v>50</v>
      </c>
      <c r="O275" t="s">
        <v>51</v>
      </c>
      <c r="P275" t="s">
        <v>36</v>
      </c>
      <c r="R275" t="s">
        <v>37</v>
      </c>
      <c r="S275" t="s">
        <v>89</v>
      </c>
      <c r="T275" s="2">
        <v>33964</v>
      </c>
      <c r="U275" s="3">
        <f ca="1">YEARFRAC(Table1[[#This Row],[DOB]],TODAY())</f>
        <v>32.991666666666667</v>
      </c>
      <c r="V275" s="3" t="str" cm="1">
        <f t="array" aca="1" ref="V275" ca="1">_xlfn.IFS(Table1[[#This Row],[Age]] &lt; 30, "20-29", Table1[[#This Row],[Age]]&lt;40,"30-39",Table1[[#This Row],[Age]]&lt;50,"40-49",Table1[[#This Row],[Age]]&lt;60,"50-59",Table1[[#This Row],[Age]]&lt;70, "60-69",Table1[[#This Row],[Age]]&lt;80, "70-79",Table1[[#This Row],[Age]]&lt;90,"80-89")</f>
        <v>30-39</v>
      </c>
      <c r="W275" t="s">
        <v>39</v>
      </c>
      <c r="X275" t="s">
        <v>102</v>
      </c>
      <c r="Y275" t="s">
        <v>41</v>
      </c>
      <c r="Z275">
        <v>51256</v>
      </c>
      <c r="AA275" t="s">
        <v>73</v>
      </c>
      <c r="AB275" t="s">
        <v>74</v>
      </c>
      <c r="AC275" t="s">
        <v>739</v>
      </c>
      <c r="AD275">
        <v>4</v>
      </c>
    </row>
    <row r="276" spans="1:30" x14ac:dyDescent="0.35">
      <c r="A276">
        <v>3698</v>
      </c>
      <c r="B276" t="s">
        <v>1320</v>
      </c>
      <c r="C276" t="s">
        <v>1321</v>
      </c>
      <c r="D276" s="1">
        <v>45007</v>
      </c>
      <c r="E276" s="1">
        <v>45076</v>
      </c>
      <c r="F276">
        <f>IF(Table1[[#This Row],[ExitDate]],QUOTIENT(Table1[[#This Row],[ExitDate]]-Table1[[#This Row],[StartDate]],365/12),"")</f>
        <v>2</v>
      </c>
      <c r="G276" t="str">
        <f>IF(Table1[[#This Row],[ExitDate]], "Attrition", "Active")</f>
        <v>Attrition</v>
      </c>
      <c r="H276" t="s">
        <v>727</v>
      </c>
      <c r="I276" t="s">
        <v>1322</v>
      </c>
      <c r="J276" t="s">
        <v>1323</v>
      </c>
      <c r="K276" t="s">
        <v>97</v>
      </c>
      <c r="L276" t="s">
        <v>32</v>
      </c>
      <c r="M276" t="s">
        <v>62</v>
      </c>
      <c r="N276" t="s">
        <v>50</v>
      </c>
      <c r="O276" t="s">
        <v>62</v>
      </c>
      <c r="P276" t="s">
        <v>98</v>
      </c>
      <c r="Q276" t="s">
        <v>1324</v>
      </c>
      <c r="R276" t="s">
        <v>37</v>
      </c>
      <c r="S276" t="s">
        <v>331</v>
      </c>
      <c r="T276" s="2">
        <v>30845</v>
      </c>
      <c r="U276" s="3">
        <f ca="1">YEARFRAC(Table1[[#This Row],[DOB]],TODAY())</f>
        <v>41.530555555555559</v>
      </c>
      <c r="V276" s="3" t="str" cm="1">
        <f t="array" aca="1" ref="V276" ca="1">_xlfn.IFS(Table1[[#This Row],[Age]] &lt; 30, "20-29", Table1[[#This Row],[Age]]&lt;40,"30-39",Table1[[#This Row],[Age]]&lt;50,"40-49",Table1[[#This Row],[Age]]&lt;60,"50-59",Table1[[#This Row],[Age]]&lt;70, "60-69",Table1[[#This Row],[Age]]&lt;80, "70-79",Table1[[#This Row],[Age]]&lt;90,"80-89")</f>
        <v>40-49</v>
      </c>
      <c r="W276" t="s">
        <v>39</v>
      </c>
      <c r="X276" t="s">
        <v>225</v>
      </c>
      <c r="Y276" t="s">
        <v>41</v>
      </c>
      <c r="Z276">
        <v>16462</v>
      </c>
      <c r="AA276" t="s">
        <v>55</v>
      </c>
      <c r="AB276" t="s">
        <v>83</v>
      </c>
      <c r="AC276" t="s">
        <v>739</v>
      </c>
      <c r="AD276">
        <v>3</v>
      </c>
    </row>
    <row r="277" spans="1:30" x14ac:dyDescent="0.35">
      <c r="A277">
        <v>3699</v>
      </c>
      <c r="B277" t="s">
        <v>1325</v>
      </c>
      <c r="C277" t="s">
        <v>1326</v>
      </c>
      <c r="D277" s="1">
        <v>44803</v>
      </c>
      <c r="E277" s="1">
        <v>44824</v>
      </c>
      <c r="F277">
        <f>IF(Table1[[#This Row],[ExitDate]],QUOTIENT(Table1[[#This Row],[ExitDate]]-Table1[[#This Row],[StartDate]],365/12),"")</f>
        <v>0</v>
      </c>
      <c r="G277" t="str">
        <f>IF(Table1[[#This Row],[ExitDate]], "Attrition", "Active")</f>
        <v>Attrition</v>
      </c>
      <c r="H277" t="s">
        <v>28</v>
      </c>
      <c r="I277" t="s">
        <v>1327</v>
      </c>
      <c r="J277" t="s">
        <v>1328</v>
      </c>
      <c r="K277" t="s">
        <v>167</v>
      </c>
      <c r="L277" t="s">
        <v>744</v>
      </c>
      <c r="M277" t="s">
        <v>51</v>
      </c>
      <c r="N277" t="s">
        <v>63</v>
      </c>
      <c r="O277" t="s">
        <v>35</v>
      </c>
      <c r="P277" t="s">
        <v>98</v>
      </c>
      <c r="Q277" t="s">
        <v>1329</v>
      </c>
      <c r="R277" t="s">
        <v>37</v>
      </c>
      <c r="S277" t="s">
        <v>110</v>
      </c>
      <c r="T277" s="2">
        <v>28156</v>
      </c>
      <c r="U277" s="3">
        <f ca="1">YEARFRAC(Table1[[#This Row],[DOB]],TODAY())</f>
        <v>48.897222222222226</v>
      </c>
      <c r="V277" s="3" t="str" cm="1">
        <f t="array" aca="1" ref="V277" ca="1">_xlfn.IFS(Table1[[#This Row],[Age]] &lt; 30, "20-29", Table1[[#This Row],[Age]]&lt;40,"30-39",Table1[[#This Row],[Age]]&lt;50,"40-49",Table1[[#This Row],[Age]]&lt;60,"50-59",Table1[[#This Row],[Age]]&lt;70, "60-69",Table1[[#This Row],[Age]]&lt;80, "70-79",Table1[[#This Row],[Age]]&lt;90,"80-89")</f>
        <v>40-49</v>
      </c>
      <c r="W277" t="s">
        <v>39</v>
      </c>
      <c r="X277" t="s">
        <v>112</v>
      </c>
      <c r="Y277" t="s">
        <v>54</v>
      </c>
      <c r="Z277">
        <v>48065</v>
      </c>
      <c r="AA277" t="s">
        <v>127</v>
      </c>
      <c r="AB277" t="s">
        <v>103</v>
      </c>
      <c r="AC277" t="s">
        <v>739</v>
      </c>
      <c r="AD277">
        <v>2</v>
      </c>
    </row>
    <row r="278" spans="1:30" x14ac:dyDescent="0.35">
      <c r="A278">
        <v>3700</v>
      </c>
      <c r="B278" t="s">
        <v>1330</v>
      </c>
      <c r="C278" t="s">
        <v>1331</v>
      </c>
      <c r="D278" s="1">
        <v>43762</v>
      </c>
      <c r="F278" t="str">
        <f>IF(Table1[[#This Row],[ExitDate]],QUOTIENT(Table1[[#This Row],[ExitDate]]-Table1[[#This Row],[StartDate]],365/12),"")</f>
        <v/>
      </c>
      <c r="G278" t="str">
        <f>IF(Table1[[#This Row],[ExitDate]], "Attrition", "Active")</f>
        <v>Active</v>
      </c>
      <c r="H278" t="s">
        <v>28</v>
      </c>
      <c r="I278" t="s">
        <v>1332</v>
      </c>
      <c r="J278" t="s">
        <v>1333</v>
      </c>
      <c r="K278" t="s">
        <v>61</v>
      </c>
      <c r="L278" t="s">
        <v>32</v>
      </c>
      <c r="M278" t="s">
        <v>51</v>
      </c>
      <c r="N278" t="s">
        <v>50</v>
      </c>
      <c r="O278" t="s">
        <v>35</v>
      </c>
      <c r="P278" t="s">
        <v>36</v>
      </c>
      <c r="R278" t="s">
        <v>37</v>
      </c>
      <c r="S278" t="s">
        <v>304</v>
      </c>
      <c r="T278" s="2">
        <v>32245</v>
      </c>
      <c r="U278" s="3">
        <f ca="1">YEARFRAC(Table1[[#This Row],[DOB]],TODAY())</f>
        <v>37.697222222222223</v>
      </c>
      <c r="V278" s="3" t="str" cm="1">
        <f t="array" aca="1" ref="V278" ca="1">_xlfn.IFS(Table1[[#This Row],[Age]] &lt; 30, "20-29", Table1[[#This Row],[Age]]&lt;40,"30-39",Table1[[#This Row],[Age]]&lt;50,"40-49",Table1[[#This Row],[Age]]&lt;60,"50-59",Table1[[#This Row],[Age]]&lt;70, "60-69",Table1[[#This Row],[Age]]&lt;80, "70-79",Table1[[#This Row],[Age]]&lt;90,"80-89")</f>
        <v>30-39</v>
      </c>
      <c r="W278" t="s">
        <v>39</v>
      </c>
      <c r="X278" t="s">
        <v>6</v>
      </c>
      <c r="Y278" t="s">
        <v>54</v>
      </c>
      <c r="Z278">
        <v>93840</v>
      </c>
      <c r="AA278" t="s">
        <v>55</v>
      </c>
      <c r="AB278" t="s">
        <v>103</v>
      </c>
      <c r="AC278" t="s">
        <v>739</v>
      </c>
      <c r="AD278">
        <v>1</v>
      </c>
    </row>
    <row r="279" spans="1:30" x14ac:dyDescent="0.35">
      <c r="A279">
        <v>3701</v>
      </c>
      <c r="B279" t="s">
        <v>1334</v>
      </c>
      <c r="C279" t="s">
        <v>1335</v>
      </c>
      <c r="D279" s="1">
        <v>43778</v>
      </c>
      <c r="F279" t="str">
        <f>IF(Table1[[#This Row],[ExitDate]],QUOTIENT(Table1[[#This Row],[ExitDate]]-Table1[[#This Row],[StartDate]],365/12),"")</f>
        <v/>
      </c>
      <c r="G279" t="str">
        <f>IF(Table1[[#This Row],[ExitDate]], "Attrition", "Active")</f>
        <v>Active</v>
      </c>
      <c r="H279" t="s">
        <v>28</v>
      </c>
      <c r="I279" t="s">
        <v>1336</v>
      </c>
      <c r="J279" t="s">
        <v>1337</v>
      </c>
      <c r="K279" t="s">
        <v>117</v>
      </c>
      <c r="L279" t="s">
        <v>32</v>
      </c>
      <c r="M279" t="s">
        <v>51</v>
      </c>
      <c r="N279" t="s">
        <v>63</v>
      </c>
      <c r="O279" t="s">
        <v>35</v>
      </c>
      <c r="P279" t="s">
        <v>36</v>
      </c>
      <c r="R279" t="s">
        <v>37</v>
      </c>
      <c r="S279" t="s">
        <v>285</v>
      </c>
      <c r="T279" s="2">
        <v>17704</v>
      </c>
      <c r="U279" s="3">
        <f ca="1">YEARFRAC(Table1[[#This Row],[DOB]],TODAY())</f>
        <v>77.50833333333334</v>
      </c>
      <c r="V279" s="3" t="str" cm="1">
        <f t="array" aca="1" ref="V279" ca="1">_xlfn.IFS(Table1[[#This Row],[Age]] &lt; 30, "20-29", Table1[[#This Row],[Age]]&lt;40,"30-39",Table1[[#This Row],[Age]]&lt;50,"40-49",Table1[[#This Row],[Age]]&lt;60,"50-59",Table1[[#This Row],[Age]]&lt;70, "60-69",Table1[[#This Row],[Age]]&lt;80, "70-79",Table1[[#This Row],[Age]]&lt;90,"80-89")</f>
        <v>70-79</v>
      </c>
      <c r="W279" t="s">
        <v>39</v>
      </c>
      <c r="X279" t="s">
        <v>286</v>
      </c>
      <c r="Y279" t="s">
        <v>54</v>
      </c>
      <c r="Z279">
        <v>35917</v>
      </c>
      <c r="AA279" t="s">
        <v>73</v>
      </c>
      <c r="AB279" t="s">
        <v>74</v>
      </c>
      <c r="AC279" t="s">
        <v>739</v>
      </c>
      <c r="AD279">
        <v>2</v>
      </c>
    </row>
    <row r="280" spans="1:30" x14ac:dyDescent="0.35">
      <c r="A280">
        <v>3702</v>
      </c>
      <c r="B280" t="s">
        <v>1338</v>
      </c>
      <c r="C280" t="s">
        <v>1339</v>
      </c>
      <c r="D280" s="1">
        <v>43659</v>
      </c>
      <c r="F280" t="str">
        <f>IF(Table1[[#This Row],[ExitDate]],QUOTIENT(Table1[[#This Row],[ExitDate]]-Table1[[#This Row],[StartDate]],365/12),"")</f>
        <v/>
      </c>
      <c r="G280" t="str">
        <f>IF(Table1[[#This Row],[ExitDate]], "Attrition", "Active")</f>
        <v>Active</v>
      </c>
      <c r="H280" t="s">
        <v>28</v>
      </c>
      <c r="I280" t="s">
        <v>1340</v>
      </c>
      <c r="J280" t="s">
        <v>1341</v>
      </c>
      <c r="K280" t="s">
        <v>138</v>
      </c>
      <c r="L280" t="s">
        <v>32</v>
      </c>
      <c r="M280" t="s">
        <v>51</v>
      </c>
      <c r="N280" t="s">
        <v>34</v>
      </c>
      <c r="O280" t="s">
        <v>51</v>
      </c>
      <c r="P280" t="s">
        <v>36</v>
      </c>
      <c r="R280" t="s">
        <v>37</v>
      </c>
      <c r="S280" t="s">
        <v>52</v>
      </c>
      <c r="T280" s="2">
        <v>27872</v>
      </c>
      <c r="U280" s="3">
        <f ca="1">YEARFRAC(Table1[[#This Row],[DOB]],TODAY())</f>
        <v>49.669444444444444</v>
      </c>
      <c r="V280" s="3" t="str" cm="1">
        <f t="array" aca="1" ref="V280" ca="1">_xlfn.IFS(Table1[[#This Row],[Age]] &lt; 30, "20-29", Table1[[#This Row],[Age]]&lt;40,"30-39",Table1[[#This Row],[Age]]&lt;50,"40-49",Table1[[#This Row],[Age]]&lt;60,"50-59",Table1[[#This Row],[Age]]&lt;70, "60-69",Table1[[#This Row],[Age]]&lt;80, "70-79",Table1[[#This Row],[Age]]&lt;90,"80-89")</f>
        <v>40-49</v>
      </c>
      <c r="W280" t="s">
        <v>39</v>
      </c>
      <c r="X280" t="s">
        <v>225</v>
      </c>
      <c r="Y280" t="s">
        <v>54</v>
      </c>
      <c r="Z280">
        <v>22165</v>
      </c>
      <c r="AA280" t="s">
        <v>127</v>
      </c>
      <c r="AB280" t="s">
        <v>74</v>
      </c>
      <c r="AC280" t="s">
        <v>104</v>
      </c>
      <c r="AD280">
        <v>3</v>
      </c>
    </row>
    <row r="281" spans="1:30" x14ac:dyDescent="0.35">
      <c r="A281">
        <v>3703</v>
      </c>
      <c r="B281" t="s">
        <v>1342</v>
      </c>
      <c r="C281" t="s">
        <v>1343</v>
      </c>
      <c r="D281" s="1">
        <v>44074</v>
      </c>
      <c r="E281" s="1">
        <v>44738</v>
      </c>
      <c r="F281">
        <f>IF(Table1[[#This Row],[ExitDate]],QUOTIENT(Table1[[#This Row],[ExitDate]]-Table1[[#This Row],[StartDate]],365/12),"")</f>
        <v>21</v>
      </c>
      <c r="G281" t="str">
        <f>IF(Table1[[#This Row],[ExitDate]], "Attrition", "Active")</f>
        <v>Attrition</v>
      </c>
      <c r="H281" t="s">
        <v>28</v>
      </c>
      <c r="I281" t="s">
        <v>1344</v>
      </c>
      <c r="J281" t="s">
        <v>1345</v>
      </c>
      <c r="K281" t="s">
        <v>49</v>
      </c>
      <c r="L281" t="s">
        <v>32</v>
      </c>
      <c r="M281" t="s">
        <v>51</v>
      </c>
      <c r="N281" t="s">
        <v>50</v>
      </c>
      <c r="O281" t="s">
        <v>51</v>
      </c>
      <c r="P281" t="s">
        <v>125</v>
      </c>
      <c r="Q281" t="s">
        <v>1346</v>
      </c>
      <c r="R281" t="s">
        <v>37</v>
      </c>
      <c r="S281" t="s">
        <v>110</v>
      </c>
      <c r="T281" s="2">
        <v>18674</v>
      </c>
      <c r="U281" s="3">
        <f ca="1">YEARFRAC(Table1[[#This Row],[DOB]],TODAY())</f>
        <v>74.855555555555554</v>
      </c>
      <c r="V281" s="3" t="str" cm="1">
        <f t="array" aca="1" ref="V281" ca="1">_xlfn.IFS(Table1[[#This Row],[Age]] &lt; 30, "20-29", Table1[[#This Row],[Age]]&lt;40,"30-39",Table1[[#This Row],[Age]]&lt;50,"40-49",Table1[[#This Row],[Age]]&lt;60,"50-59",Table1[[#This Row],[Age]]&lt;70, "60-69",Table1[[#This Row],[Age]]&lt;80, "70-79",Table1[[#This Row],[Age]]&lt;90,"80-89")</f>
        <v>70-79</v>
      </c>
      <c r="W281" t="s">
        <v>39</v>
      </c>
      <c r="X281" t="s">
        <v>112</v>
      </c>
      <c r="Y281" t="s">
        <v>41</v>
      </c>
      <c r="Z281">
        <v>87563</v>
      </c>
      <c r="AA281" t="s">
        <v>42</v>
      </c>
      <c r="AB281" t="s">
        <v>43</v>
      </c>
      <c r="AC281" t="s">
        <v>104</v>
      </c>
      <c r="AD281">
        <v>4</v>
      </c>
    </row>
    <row r="282" spans="1:30" x14ac:dyDescent="0.35">
      <c r="A282">
        <v>3704</v>
      </c>
      <c r="B282" t="s">
        <v>1342</v>
      </c>
      <c r="C282" t="s">
        <v>1347</v>
      </c>
      <c r="D282" s="1">
        <v>43490</v>
      </c>
      <c r="E282" s="1">
        <v>44495</v>
      </c>
      <c r="F282">
        <f>IF(Table1[[#This Row],[ExitDate]],QUOTIENT(Table1[[#This Row],[ExitDate]]-Table1[[#This Row],[StartDate]],365/12),"")</f>
        <v>33</v>
      </c>
      <c r="G282" t="str">
        <f>IF(Table1[[#This Row],[ExitDate]], "Attrition", "Active")</f>
        <v>Attrition</v>
      </c>
      <c r="H282" t="s">
        <v>28</v>
      </c>
      <c r="I282" t="s">
        <v>1348</v>
      </c>
      <c r="J282" t="s">
        <v>1349</v>
      </c>
      <c r="K282" t="s">
        <v>31</v>
      </c>
      <c r="L282" t="s">
        <v>32</v>
      </c>
      <c r="M282" t="s">
        <v>62</v>
      </c>
      <c r="N282" t="s">
        <v>34</v>
      </c>
      <c r="O282" t="s">
        <v>51</v>
      </c>
      <c r="P282" t="s">
        <v>98</v>
      </c>
      <c r="Q282" t="s">
        <v>1350</v>
      </c>
      <c r="R282" t="s">
        <v>37</v>
      </c>
      <c r="S282" t="s">
        <v>89</v>
      </c>
      <c r="T282" s="2">
        <v>27795</v>
      </c>
      <c r="U282" s="3">
        <f ca="1">YEARFRAC(Table1[[#This Row],[DOB]],TODAY())</f>
        <v>49.883333333333333</v>
      </c>
      <c r="V282" s="3" t="str" cm="1">
        <f t="array" aca="1" ref="V282" ca="1">_xlfn.IFS(Table1[[#This Row],[Age]] &lt; 30, "20-29", Table1[[#This Row],[Age]]&lt;40,"30-39",Table1[[#This Row],[Age]]&lt;50,"40-49",Table1[[#This Row],[Age]]&lt;60,"50-59",Table1[[#This Row],[Age]]&lt;70, "60-69",Table1[[#This Row],[Age]]&lt;80, "70-79",Table1[[#This Row],[Age]]&lt;90,"80-89")</f>
        <v>40-49</v>
      </c>
      <c r="W282" t="s">
        <v>39</v>
      </c>
      <c r="X282" t="s">
        <v>1231</v>
      </c>
      <c r="Y282" t="s">
        <v>41</v>
      </c>
      <c r="Z282">
        <v>20993</v>
      </c>
      <c r="AA282" t="s">
        <v>127</v>
      </c>
      <c r="AB282" t="s">
        <v>83</v>
      </c>
      <c r="AC282" t="s">
        <v>104</v>
      </c>
      <c r="AD282">
        <v>5</v>
      </c>
    </row>
    <row r="283" spans="1:30" x14ac:dyDescent="0.35">
      <c r="A283">
        <v>3705</v>
      </c>
      <c r="B283" t="s">
        <v>1351</v>
      </c>
      <c r="C283" t="s">
        <v>1352</v>
      </c>
      <c r="D283" s="1">
        <v>44156</v>
      </c>
      <c r="E283" s="1">
        <v>45025</v>
      </c>
      <c r="F283">
        <f>IF(Table1[[#This Row],[ExitDate]],QUOTIENT(Table1[[#This Row],[ExitDate]]-Table1[[#This Row],[StartDate]],365/12),"")</f>
        <v>28</v>
      </c>
      <c r="G283" t="str">
        <f>IF(Table1[[#This Row],[ExitDate]], "Attrition", "Active")</f>
        <v>Attrition</v>
      </c>
      <c r="H283" t="s">
        <v>28</v>
      </c>
      <c r="I283" t="s">
        <v>1353</v>
      </c>
      <c r="J283" t="s">
        <v>1354</v>
      </c>
      <c r="K283" t="s">
        <v>88</v>
      </c>
      <c r="L283" t="s">
        <v>32</v>
      </c>
      <c r="M283" t="s">
        <v>62</v>
      </c>
      <c r="N283" t="s">
        <v>50</v>
      </c>
      <c r="O283" t="s">
        <v>51</v>
      </c>
      <c r="P283" t="s">
        <v>98</v>
      </c>
      <c r="Q283" t="s">
        <v>1355</v>
      </c>
      <c r="R283" t="s">
        <v>37</v>
      </c>
      <c r="S283" t="s">
        <v>65</v>
      </c>
      <c r="T283" s="2">
        <v>24619</v>
      </c>
      <c r="U283" s="3">
        <f ca="1">YEARFRAC(Table1[[#This Row],[DOB]],TODAY())</f>
        <v>58.572222222222223</v>
      </c>
      <c r="V283" s="3" t="str" cm="1">
        <f t="array" aca="1" ref="V283" ca="1">_xlfn.IFS(Table1[[#This Row],[Age]] &lt; 30, "20-29", Table1[[#This Row],[Age]]&lt;40,"30-39",Table1[[#This Row],[Age]]&lt;50,"40-49",Table1[[#This Row],[Age]]&lt;60,"50-59",Table1[[#This Row],[Age]]&lt;70, "60-69",Table1[[#This Row],[Age]]&lt;80, "70-79",Table1[[#This Row],[Age]]&lt;90,"80-89")</f>
        <v>50-59</v>
      </c>
      <c r="W283" t="s">
        <v>39</v>
      </c>
      <c r="X283" t="s">
        <v>707</v>
      </c>
      <c r="Y283" t="s">
        <v>41</v>
      </c>
      <c r="Z283">
        <v>88723</v>
      </c>
      <c r="AA283" t="s">
        <v>42</v>
      </c>
      <c r="AB283" t="s">
        <v>74</v>
      </c>
      <c r="AC283" t="s">
        <v>104</v>
      </c>
      <c r="AD283">
        <v>3</v>
      </c>
    </row>
    <row r="284" spans="1:30" x14ac:dyDescent="0.35">
      <c r="A284">
        <v>3706</v>
      </c>
      <c r="B284" t="s">
        <v>1356</v>
      </c>
      <c r="C284" t="s">
        <v>1357</v>
      </c>
      <c r="D284" s="1">
        <v>43731</v>
      </c>
      <c r="F284" t="str">
        <f>IF(Table1[[#This Row],[ExitDate]],QUOTIENT(Table1[[#This Row],[ExitDate]]-Table1[[#This Row],[StartDate]],365/12),"")</f>
        <v/>
      </c>
      <c r="G284" t="str">
        <f>IF(Table1[[#This Row],[ExitDate]], "Attrition", "Active")</f>
        <v>Active</v>
      </c>
      <c r="H284" t="s">
        <v>28</v>
      </c>
      <c r="I284" t="s">
        <v>1358</v>
      </c>
      <c r="J284" t="s">
        <v>1359</v>
      </c>
      <c r="K284" t="s">
        <v>97</v>
      </c>
      <c r="L284" t="s">
        <v>32</v>
      </c>
      <c r="M284" t="s">
        <v>62</v>
      </c>
      <c r="N284" t="s">
        <v>63</v>
      </c>
      <c r="O284" t="s">
        <v>51</v>
      </c>
      <c r="P284" t="s">
        <v>36</v>
      </c>
      <c r="R284" t="s">
        <v>37</v>
      </c>
      <c r="S284" t="s">
        <v>89</v>
      </c>
      <c r="T284" s="2">
        <v>27341</v>
      </c>
      <c r="U284" s="3">
        <f ca="1">YEARFRAC(Table1[[#This Row],[DOB]],TODAY())</f>
        <v>51.125</v>
      </c>
      <c r="V284" s="3" t="str" cm="1">
        <f t="array" aca="1" ref="V284" ca="1">_xlfn.IFS(Table1[[#This Row],[Age]] &lt; 30, "20-29", Table1[[#This Row],[Age]]&lt;40,"30-39",Table1[[#This Row],[Age]]&lt;50,"40-49",Table1[[#This Row],[Age]]&lt;60,"50-59",Table1[[#This Row],[Age]]&lt;70, "60-69",Table1[[#This Row],[Age]]&lt;80, "70-79",Table1[[#This Row],[Age]]&lt;90,"80-89")</f>
        <v>50-59</v>
      </c>
      <c r="W284" t="s">
        <v>39</v>
      </c>
      <c r="X284" t="s">
        <v>82</v>
      </c>
      <c r="Y284" t="s">
        <v>54</v>
      </c>
      <c r="Z284">
        <v>59933</v>
      </c>
      <c r="AA284" t="s">
        <v>42</v>
      </c>
      <c r="AB284" t="s">
        <v>103</v>
      </c>
      <c r="AC284" t="s">
        <v>104</v>
      </c>
      <c r="AD284">
        <v>3</v>
      </c>
    </row>
    <row r="285" spans="1:30" x14ac:dyDescent="0.35">
      <c r="A285">
        <v>3707</v>
      </c>
      <c r="B285" t="s">
        <v>1360</v>
      </c>
      <c r="C285" t="s">
        <v>1361</v>
      </c>
      <c r="D285" s="1">
        <v>44906</v>
      </c>
      <c r="F285" t="str">
        <f>IF(Table1[[#This Row],[ExitDate]],QUOTIENT(Table1[[#This Row],[ExitDate]]-Table1[[#This Row],[StartDate]],365/12),"")</f>
        <v/>
      </c>
      <c r="G285" t="str">
        <f>IF(Table1[[#This Row],[ExitDate]], "Attrition", "Active")</f>
        <v>Active</v>
      </c>
      <c r="H285" t="s">
        <v>28</v>
      </c>
      <c r="I285" t="s">
        <v>1362</v>
      </c>
      <c r="J285" t="s">
        <v>1363</v>
      </c>
      <c r="K285" t="s">
        <v>79</v>
      </c>
      <c r="L285" t="s">
        <v>32</v>
      </c>
      <c r="M285" t="s">
        <v>33</v>
      </c>
      <c r="N285" t="s">
        <v>63</v>
      </c>
      <c r="O285" t="s">
        <v>35</v>
      </c>
      <c r="P285" t="s">
        <v>36</v>
      </c>
      <c r="R285" t="s">
        <v>37</v>
      </c>
      <c r="S285" t="s">
        <v>110</v>
      </c>
      <c r="T285" s="2">
        <v>35034</v>
      </c>
      <c r="U285" s="3">
        <f ca="1">YEARFRAC(Table1[[#This Row],[DOB]],TODAY())</f>
        <v>30.06111111111111</v>
      </c>
      <c r="V285" s="3" t="str" cm="1">
        <f t="array" aca="1" ref="V285" ca="1">_xlfn.IFS(Table1[[#This Row],[Age]] &lt; 30, "20-29", Table1[[#This Row],[Age]]&lt;40,"30-39",Table1[[#This Row],[Age]]&lt;50,"40-49",Table1[[#This Row],[Age]]&lt;60,"50-59",Table1[[#This Row],[Age]]&lt;70, "60-69",Table1[[#This Row],[Age]]&lt;80, "70-79",Table1[[#This Row],[Age]]&lt;90,"80-89")</f>
        <v>30-39</v>
      </c>
      <c r="W285" t="s">
        <v>39</v>
      </c>
      <c r="X285" t="s">
        <v>242</v>
      </c>
      <c r="Y285" t="s">
        <v>54</v>
      </c>
      <c r="Z285">
        <v>81280</v>
      </c>
      <c r="AA285" t="s">
        <v>127</v>
      </c>
      <c r="AB285" t="s">
        <v>103</v>
      </c>
      <c r="AC285" t="s">
        <v>104</v>
      </c>
      <c r="AD285">
        <v>3</v>
      </c>
    </row>
    <row r="286" spans="1:30" x14ac:dyDescent="0.35">
      <c r="A286">
        <v>3708</v>
      </c>
      <c r="B286" t="s">
        <v>1364</v>
      </c>
      <c r="C286" t="s">
        <v>1253</v>
      </c>
      <c r="D286" s="1">
        <v>44064</v>
      </c>
      <c r="E286" s="1">
        <v>44824</v>
      </c>
      <c r="F286">
        <f>IF(Table1[[#This Row],[ExitDate]],QUOTIENT(Table1[[#This Row],[ExitDate]]-Table1[[#This Row],[StartDate]],365/12),"")</f>
        <v>24</v>
      </c>
      <c r="G286" t="str">
        <f>IF(Table1[[#This Row],[ExitDate]], "Attrition", "Active")</f>
        <v>Attrition</v>
      </c>
      <c r="H286" t="s">
        <v>28</v>
      </c>
      <c r="I286" t="s">
        <v>1365</v>
      </c>
      <c r="J286" t="s">
        <v>1366</v>
      </c>
      <c r="K286" t="s">
        <v>132</v>
      </c>
      <c r="L286" t="s">
        <v>32</v>
      </c>
      <c r="M286" t="s">
        <v>62</v>
      </c>
      <c r="N286" t="s">
        <v>34</v>
      </c>
      <c r="O286" t="s">
        <v>51</v>
      </c>
      <c r="P286" t="s">
        <v>125</v>
      </c>
      <c r="Q286" t="s">
        <v>1367</v>
      </c>
      <c r="R286" t="s">
        <v>37</v>
      </c>
      <c r="S286" t="s">
        <v>230</v>
      </c>
      <c r="T286" s="2">
        <v>27079</v>
      </c>
      <c r="U286" s="3">
        <f ca="1">YEARFRAC(Table1[[#This Row],[DOB]],TODAY())</f>
        <v>51.844444444444441</v>
      </c>
      <c r="V286" s="3" t="str" cm="1">
        <f t="array" aca="1" ref="V286" ca="1">_xlfn.IFS(Table1[[#This Row],[Age]] &lt; 30, "20-29", Table1[[#This Row],[Age]]&lt;40,"30-39",Table1[[#This Row],[Age]]&lt;50,"40-49",Table1[[#This Row],[Age]]&lt;60,"50-59",Table1[[#This Row],[Age]]&lt;70, "60-69",Table1[[#This Row],[Age]]&lt;80, "70-79",Table1[[#This Row],[Age]]&lt;90,"80-89")</f>
        <v>50-59</v>
      </c>
      <c r="W286" t="s">
        <v>39</v>
      </c>
      <c r="X286" t="s">
        <v>112</v>
      </c>
      <c r="Y286" t="s">
        <v>54</v>
      </c>
      <c r="Z286">
        <v>13899</v>
      </c>
      <c r="AA286" t="s">
        <v>92</v>
      </c>
      <c r="AB286" t="s">
        <v>83</v>
      </c>
      <c r="AC286" t="s">
        <v>104</v>
      </c>
      <c r="AD286">
        <v>4</v>
      </c>
    </row>
    <row r="287" spans="1:30" x14ac:dyDescent="0.35">
      <c r="A287">
        <v>3709</v>
      </c>
      <c r="B287" t="s">
        <v>1368</v>
      </c>
      <c r="C287" t="s">
        <v>1369</v>
      </c>
      <c r="D287" s="1">
        <v>43500</v>
      </c>
      <c r="E287" s="1">
        <v>45033</v>
      </c>
      <c r="F287">
        <f>IF(Table1[[#This Row],[ExitDate]],QUOTIENT(Table1[[#This Row],[ExitDate]]-Table1[[#This Row],[StartDate]],365/12),"")</f>
        <v>50</v>
      </c>
      <c r="G287" t="str">
        <f>IF(Table1[[#This Row],[ExitDate]], "Attrition", "Active")</f>
        <v>Attrition</v>
      </c>
      <c r="H287" t="s">
        <v>28</v>
      </c>
      <c r="I287" t="s">
        <v>1370</v>
      </c>
      <c r="J287" t="s">
        <v>1371</v>
      </c>
      <c r="K287" t="s">
        <v>167</v>
      </c>
      <c r="L287" t="s">
        <v>32</v>
      </c>
      <c r="M287" t="s">
        <v>62</v>
      </c>
      <c r="N287" t="s">
        <v>34</v>
      </c>
      <c r="O287" t="s">
        <v>51</v>
      </c>
      <c r="P287" t="s">
        <v>174</v>
      </c>
      <c r="Q287" t="s">
        <v>1372</v>
      </c>
      <c r="R287" t="s">
        <v>37</v>
      </c>
      <c r="S287" t="s">
        <v>147</v>
      </c>
      <c r="T287" s="2">
        <v>25464</v>
      </c>
      <c r="U287" s="3">
        <f ca="1">YEARFRAC(Table1[[#This Row],[DOB]],TODAY())</f>
        <v>56.263888888888886</v>
      </c>
      <c r="V287" s="3" t="str" cm="1">
        <f t="array" aca="1" ref="V287" ca="1">_xlfn.IFS(Table1[[#This Row],[Age]] &lt; 30, "20-29", Table1[[#This Row],[Age]]&lt;40,"30-39",Table1[[#This Row],[Age]]&lt;50,"40-49",Table1[[#This Row],[Age]]&lt;60,"50-59",Table1[[#This Row],[Age]]&lt;70, "60-69",Table1[[#This Row],[Age]]&lt;80, "70-79",Table1[[#This Row],[Age]]&lt;90,"80-89")</f>
        <v>50-59</v>
      </c>
      <c r="W287" t="s">
        <v>39</v>
      </c>
      <c r="X287" t="s">
        <v>149</v>
      </c>
      <c r="Y287" t="s">
        <v>54</v>
      </c>
      <c r="Z287">
        <v>44907</v>
      </c>
      <c r="AA287" t="s">
        <v>92</v>
      </c>
      <c r="AB287" t="s">
        <v>103</v>
      </c>
      <c r="AC287" t="s">
        <v>104</v>
      </c>
      <c r="AD287">
        <v>5</v>
      </c>
    </row>
    <row r="288" spans="1:30" x14ac:dyDescent="0.35">
      <c r="A288">
        <v>3710</v>
      </c>
      <c r="B288" t="s">
        <v>1373</v>
      </c>
      <c r="C288" t="s">
        <v>1374</v>
      </c>
      <c r="D288" s="1">
        <v>44498</v>
      </c>
      <c r="F288" t="str">
        <f>IF(Table1[[#This Row],[ExitDate]],QUOTIENT(Table1[[#This Row],[ExitDate]]-Table1[[#This Row],[StartDate]],365/12),"")</f>
        <v/>
      </c>
      <c r="G288" t="str">
        <f>IF(Table1[[#This Row],[ExitDate]], "Attrition", "Active")</f>
        <v>Active</v>
      </c>
      <c r="H288" t="s">
        <v>28</v>
      </c>
      <c r="I288" t="s">
        <v>1375</v>
      </c>
      <c r="J288" t="s">
        <v>1376</v>
      </c>
      <c r="K288" t="s">
        <v>61</v>
      </c>
      <c r="L288" t="s">
        <v>32</v>
      </c>
      <c r="M288" t="s">
        <v>62</v>
      </c>
      <c r="N288" t="s">
        <v>34</v>
      </c>
      <c r="O288" t="s">
        <v>51</v>
      </c>
      <c r="P288" t="s">
        <v>36</v>
      </c>
      <c r="R288" t="s">
        <v>37</v>
      </c>
      <c r="S288" t="s">
        <v>52</v>
      </c>
      <c r="T288" s="2">
        <v>22205</v>
      </c>
      <c r="U288" s="3">
        <f ca="1">YEARFRAC(Table1[[#This Row],[DOB]],TODAY())</f>
        <v>65.186111111111117</v>
      </c>
      <c r="V288" s="3" t="str" cm="1">
        <f t="array" aca="1" ref="V288" ca="1">_xlfn.IFS(Table1[[#This Row],[Age]] &lt; 30, "20-29", Table1[[#This Row],[Age]]&lt;40,"30-39",Table1[[#This Row],[Age]]&lt;50,"40-49",Table1[[#This Row],[Age]]&lt;60,"50-59",Table1[[#This Row],[Age]]&lt;70, "60-69",Table1[[#This Row],[Age]]&lt;80, "70-79",Table1[[#This Row],[Age]]&lt;90,"80-89")</f>
        <v>60-69</v>
      </c>
      <c r="W288" t="s">
        <v>39</v>
      </c>
      <c r="X288" t="s">
        <v>225</v>
      </c>
      <c r="Y288" t="s">
        <v>41</v>
      </c>
      <c r="Z288">
        <v>64630</v>
      </c>
      <c r="AA288" t="s">
        <v>55</v>
      </c>
      <c r="AB288" t="s">
        <v>74</v>
      </c>
      <c r="AC288" t="s">
        <v>104</v>
      </c>
      <c r="AD288">
        <v>1</v>
      </c>
    </row>
    <row r="289" spans="1:30" x14ac:dyDescent="0.35">
      <c r="A289">
        <v>3711</v>
      </c>
      <c r="B289" t="s">
        <v>1377</v>
      </c>
      <c r="C289" t="s">
        <v>1058</v>
      </c>
      <c r="D289" s="1">
        <v>44394</v>
      </c>
      <c r="F289" t="str">
        <f>IF(Table1[[#This Row],[ExitDate]],QUOTIENT(Table1[[#This Row],[ExitDate]]-Table1[[#This Row],[StartDate]],365/12),"")</f>
        <v/>
      </c>
      <c r="G289" t="str">
        <f>IF(Table1[[#This Row],[ExitDate]], "Attrition", "Active")</f>
        <v>Active</v>
      </c>
      <c r="H289" t="s">
        <v>28</v>
      </c>
      <c r="I289" t="s">
        <v>1378</v>
      </c>
      <c r="J289" t="s">
        <v>1379</v>
      </c>
      <c r="K289" t="s">
        <v>117</v>
      </c>
      <c r="L289" t="s">
        <v>32</v>
      </c>
      <c r="M289" t="s">
        <v>51</v>
      </c>
      <c r="N289" t="s">
        <v>50</v>
      </c>
      <c r="O289" t="s">
        <v>35</v>
      </c>
      <c r="P289" t="s">
        <v>36</v>
      </c>
      <c r="R289" t="s">
        <v>37</v>
      </c>
      <c r="S289" t="s">
        <v>38</v>
      </c>
      <c r="T289" s="2">
        <v>29589</v>
      </c>
      <c r="U289" s="3">
        <f ca="1">YEARFRAC(Table1[[#This Row],[DOB]],TODAY())</f>
        <v>44.972222222222221</v>
      </c>
      <c r="V289" s="3" t="str" cm="1">
        <f t="array" aca="1" ref="V289" ca="1">_xlfn.IFS(Table1[[#This Row],[Age]] &lt; 30, "20-29", Table1[[#This Row],[Age]]&lt;40,"30-39",Table1[[#This Row],[Age]]&lt;50,"40-49",Table1[[#This Row],[Age]]&lt;60,"50-59",Table1[[#This Row],[Age]]&lt;70, "60-69",Table1[[#This Row],[Age]]&lt;80, "70-79",Table1[[#This Row],[Age]]&lt;90,"80-89")</f>
        <v>40-49</v>
      </c>
      <c r="W289" t="s">
        <v>39</v>
      </c>
      <c r="X289" t="s">
        <v>612</v>
      </c>
      <c r="Y289" t="s">
        <v>41</v>
      </c>
      <c r="Z289">
        <v>36588</v>
      </c>
      <c r="AA289" t="s">
        <v>92</v>
      </c>
      <c r="AB289" t="s">
        <v>74</v>
      </c>
      <c r="AC289" t="s">
        <v>235</v>
      </c>
      <c r="AD289">
        <v>1</v>
      </c>
    </row>
    <row r="290" spans="1:30" x14ac:dyDescent="0.35">
      <c r="A290">
        <v>3712</v>
      </c>
      <c r="B290" t="s">
        <v>1380</v>
      </c>
      <c r="C290" t="s">
        <v>1381</v>
      </c>
      <c r="D290" s="1">
        <v>43583</v>
      </c>
      <c r="E290" s="1">
        <v>44805</v>
      </c>
      <c r="F290">
        <f>IF(Table1[[#This Row],[ExitDate]],QUOTIENT(Table1[[#This Row],[ExitDate]]-Table1[[#This Row],[StartDate]],365/12),"")</f>
        <v>40</v>
      </c>
      <c r="G290" t="str">
        <f>IF(Table1[[#This Row],[ExitDate]], "Attrition", "Active")</f>
        <v>Attrition</v>
      </c>
      <c r="H290" t="s">
        <v>28</v>
      </c>
      <c r="I290" t="s">
        <v>1382</v>
      </c>
      <c r="J290" t="s">
        <v>1383</v>
      </c>
      <c r="K290" t="s">
        <v>138</v>
      </c>
      <c r="L290" t="s">
        <v>197</v>
      </c>
      <c r="M290" t="s">
        <v>51</v>
      </c>
      <c r="N290" t="s">
        <v>34</v>
      </c>
      <c r="O290" t="s">
        <v>35</v>
      </c>
      <c r="P290" t="s">
        <v>139</v>
      </c>
      <c r="Q290" t="s">
        <v>1384</v>
      </c>
      <c r="R290" t="s">
        <v>37</v>
      </c>
      <c r="S290" t="s">
        <v>89</v>
      </c>
      <c r="T290" s="2">
        <v>20548</v>
      </c>
      <c r="U290" s="3">
        <f ca="1">YEARFRAC(Table1[[#This Row],[DOB]],TODAY())</f>
        <v>69.722222222222229</v>
      </c>
      <c r="V290" s="3" t="str" cm="1">
        <f t="array" aca="1" ref="V290" ca="1">_xlfn.IFS(Table1[[#This Row],[Age]] &lt; 30, "20-29", Table1[[#This Row],[Age]]&lt;40,"30-39",Table1[[#This Row],[Age]]&lt;50,"40-49",Table1[[#This Row],[Age]]&lt;60,"50-59",Table1[[#This Row],[Age]]&lt;70, "60-69",Table1[[#This Row],[Age]]&lt;80, "70-79",Table1[[#This Row],[Age]]&lt;90,"80-89")</f>
        <v>60-69</v>
      </c>
      <c r="W290" t="s">
        <v>39</v>
      </c>
      <c r="X290" t="s">
        <v>102</v>
      </c>
      <c r="Y290" t="s">
        <v>54</v>
      </c>
      <c r="Z290">
        <v>33658</v>
      </c>
      <c r="AA290" t="s">
        <v>127</v>
      </c>
      <c r="AB290" t="s">
        <v>83</v>
      </c>
      <c r="AC290" t="s">
        <v>235</v>
      </c>
      <c r="AD290">
        <v>5</v>
      </c>
    </row>
    <row r="291" spans="1:30" x14ac:dyDescent="0.35">
      <c r="A291">
        <v>3713</v>
      </c>
      <c r="B291" t="s">
        <v>1385</v>
      </c>
      <c r="C291" t="s">
        <v>1386</v>
      </c>
      <c r="D291" s="1">
        <v>44033</v>
      </c>
      <c r="F291" t="str">
        <f>IF(Table1[[#This Row],[ExitDate]],QUOTIENT(Table1[[#This Row],[ExitDate]]-Table1[[#This Row],[StartDate]],365/12),"")</f>
        <v/>
      </c>
      <c r="G291" t="str">
        <f>IF(Table1[[#This Row],[ExitDate]], "Attrition", "Active")</f>
        <v>Active</v>
      </c>
      <c r="H291" t="s">
        <v>28</v>
      </c>
      <c r="I291" t="s">
        <v>1387</v>
      </c>
      <c r="J291" t="s">
        <v>1388</v>
      </c>
      <c r="K291" t="s">
        <v>49</v>
      </c>
      <c r="L291" t="s">
        <v>32</v>
      </c>
      <c r="M291" t="s">
        <v>62</v>
      </c>
      <c r="N291" t="s">
        <v>63</v>
      </c>
      <c r="O291" t="s">
        <v>35</v>
      </c>
      <c r="P291" t="s">
        <v>36</v>
      </c>
      <c r="R291" t="s">
        <v>37</v>
      </c>
      <c r="S291" t="s">
        <v>65</v>
      </c>
      <c r="T291" s="2">
        <v>31147</v>
      </c>
      <c r="U291" s="3">
        <f ca="1">YEARFRAC(Table1[[#This Row],[DOB]],TODAY())</f>
        <v>40.702777777777776</v>
      </c>
      <c r="V291" s="3" t="str" cm="1">
        <f t="array" aca="1" ref="V291" ca="1">_xlfn.IFS(Table1[[#This Row],[Age]] &lt; 30, "20-29", Table1[[#This Row],[Age]]&lt;40,"30-39",Table1[[#This Row],[Age]]&lt;50,"40-49",Table1[[#This Row],[Age]]&lt;60,"50-59",Table1[[#This Row],[Age]]&lt;70, "60-69",Table1[[#This Row],[Age]]&lt;80, "70-79",Table1[[#This Row],[Age]]&lt;90,"80-89")</f>
        <v>40-49</v>
      </c>
      <c r="W291" t="s">
        <v>39</v>
      </c>
      <c r="X291" t="s">
        <v>394</v>
      </c>
      <c r="Y291" t="s">
        <v>54</v>
      </c>
      <c r="Z291">
        <v>87025</v>
      </c>
      <c r="AA291" t="s">
        <v>55</v>
      </c>
      <c r="AB291" t="s">
        <v>43</v>
      </c>
      <c r="AC291" t="s">
        <v>44</v>
      </c>
      <c r="AD291">
        <v>3</v>
      </c>
    </row>
    <row r="292" spans="1:30" x14ac:dyDescent="0.35">
      <c r="A292">
        <v>3714</v>
      </c>
      <c r="B292" t="s">
        <v>1389</v>
      </c>
      <c r="C292" t="s">
        <v>1390</v>
      </c>
      <c r="D292" s="1">
        <v>43849</v>
      </c>
      <c r="F292" t="str">
        <f>IF(Table1[[#This Row],[ExitDate]],QUOTIENT(Table1[[#This Row],[ExitDate]]-Table1[[#This Row],[StartDate]],365/12),"")</f>
        <v/>
      </c>
      <c r="G292" t="str">
        <f>IF(Table1[[#This Row],[ExitDate]], "Attrition", "Active")</f>
        <v>Active</v>
      </c>
      <c r="H292" t="s">
        <v>28</v>
      </c>
      <c r="I292" t="s">
        <v>1391</v>
      </c>
      <c r="J292" t="s">
        <v>1392</v>
      </c>
      <c r="K292" t="s">
        <v>31</v>
      </c>
      <c r="L292" t="s">
        <v>32</v>
      </c>
      <c r="M292" t="s">
        <v>62</v>
      </c>
      <c r="N292" t="s">
        <v>63</v>
      </c>
      <c r="O292" t="s">
        <v>51</v>
      </c>
      <c r="P292" t="s">
        <v>36</v>
      </c>
      <c r="R292" t="s">
        <v>37</v>
      </c>
      <c r="S292" t="s">
        <v>89</v>
      </c>
      <c r="T292" s="2">
        <v>23851</v>
      </c>
      <c r="U292" s="3">
        <f ca="1">YEARFRAC(Table1[[#This Row],[DOB]],TODAY())</f>
        <v>60.677777777777777</v>
      </c>
      <c r="V292" s="3" t="str" cm="1">
        <f t="array" aca="1" ref="V292" ca="1">_xlfn.IFS(Table1[[#This Row],[Age]] &lt; 30, "20-29", Table1[[#This Row],[Age]]&lt;40,"30-39",Table1[[#This Row],[Age]]&lt;50,"40-49",Table1[[#This Row],[Age]]&lt;60,"50-59",Table1[[#This Row],[Age]]&lt;70, "60-69",Table1[[#This Row],[Age]]&lt;80, "70-79",Table1[[#This Row],[Age]]&lt;90,"80-89")</f>
        <v>60-69</v>
      </c>
      <c r="W292" t="s">
        <v>39</v>
      </c>
      <c r="X292" t="s">
        <v>82</v>
      </c>
      <c r="Y292" t="s">
        <v>54</v>
      </c>
      <c r="Z292">
        <v>93985</v>
      </c>
      <c r="AA292" t="s">
        <v>42</v>
      </c>
      <c r="AB292" t="s">
        <v>83</v>
      </c>
      <c r="AC292" t="s">
        <v>44</v>
      </c>
      <c r="AD292">
        <v>4</v>
      </c>
    </row>
    <row r="293" spans="1:30" x14ac:dyDescent="0.35">
      <c r="A293">
        <v>3715</v>
      </c>
      <c r="B293" t="s">
        <v>1393</v>
      </c>
      <c r="C293" t="s">
        <v>42</v>
      </c>
      <c r="D293" s="1">
        <v>44451</v>
      </c>
      <c r="F293" t="str">
        <f>IF(Table1[[#This Row],[ExitDate]],QUOTIENT(Table1[[#This Row],[ExitDate]]-Table1[[#This Row],[StartDate]],365/12),"")</f>
        <v/>
      </c>
      <c r="G293" t="str">
        <f>IF(Table1[[#This Row],[ExitDate]], "Attrition", "Active")</f>
        <v>Active</v>
      </c>
      <c r="H293" t="s">
        <v>28</v>
      </c>
      <c r="I293" t="s">
        <v>1394</v>
      </c>
      <c r="J293" t="s">
        <v>1395</v>
      </c>
      <c r="K293" t="s">
        <v>88</v>
      </c>
      <c r="L293" t="s">
        <v>32</v>
      </c>
      <c r="M293" t="s">
        <v>33</v>
      </c>
      <c r="N293" t="s">
        <v>50</v>
      </c>
      <c r="O293" t="s">
        <v>62</v>
      </c>
      <c r="P293" t="s">
        <v>36</v>
      </c>
      <c r="R293" t="s">
        <v>37</v>
      </c>
      <c r="S293" t="s">
        <v>176</v>
      </c>
      <c r="T293" s="2">
        <v>27824</v>
      </c>
      <c r="U293" s="3">
        <f ca="1">YEARFRAC(Table1[[#This Row],[DOB]],TODAY())</f>
        <v>49.8</v>
      </c>
      <c r="V293" s="3" t="str" cm="1">
        <f t="array" aca="1" ref="V293" ca="1">_xlfn.IFS(Table1[[#This Row],[Age]] &lt; 30, "20-29", Table1[[#This Row],[Age]]&lt;40,"30-39",Table1[[#This Row],[Age]]&lt;50,"40-49",Table1[[#This Row],[Age]]&lt;60,"50-59",Table1[[#This Row],[Age]]&lt;70, "60-69",Table1[[#This Row],[Age]]&lt;80, "70-79",Table1[[#This Row],[Age]]&lt;90,"80-89")</f>
        <v>40-49</v>
      </c>
      <c r="W293" t="s">
        <v>39</v>
      </c>
      <c r="X293" t="s">
        <v>177</v>
      </c>
      <c r="Y293" t="s">
        <v>54</v>
      </c>
      <c r="Z293">
        <v>27233</v>
      </c>
      <c r="AA293" t="s">
        <v>92</v>
      </c>
      <c r="AB293" t="s">
        <v>43</v>
      </c>
      <c r="AC293" t="s">
        <v>44</v>
      </c>
      <c r="AD293">
        <v>4</v>
      </c>
    </row>
    <row r="294" spans="1:30" x14ac:dyDescent="0.35">
      <c r="A294">
        <v>3716</v>
      </c>
      <c r="B294" t="s">
        <v>323</v>
      </c>
      <c r="C294" t="s">
        <v>1396</v>
      </c>
      <c r="D294" s="1">
        <v>44773</v>
      </c>
      <c r="E294" s="1">
        <v>44975</v>
      </c>
      <c r="F294">
        <f>IF(Table1[[#This Row],[ExitDate]],QUOTIENT(Table1[[#This Row],[ExitDate]]-Table1[[#This Row],[StartDate]],365/12),"")</f>
        <v>6</v>
      </c>
      <c r="G294" t="str">
        <f>IF(Table1[[#This Row],[ExitDate]], "Attrition", "Active")</f>
        <v>Attrition</v>
      </c>
      <c r="H294" t="s">
        <v>727</v>
      </c>
      <c r="I294" t="s">
        <v>1397</v>
      </c>
      <c r="J294" t="s">
        <v>1398</v>
      </c>
      <c r="K294" t="s">
        <v>132</v>
      </c>
      <c r="L294" t="s">
        <v>744</v>
      </c>
      <c r="M294" t="s">
        <v>62</v>
      </c>
      <c r="N294" t="s">
        <v>50</v>
      </c>
      <c r="O294" t="s">
        <v>62</v>
      </c>
      <c r="P294" t="s">
        <v>174</v>
      </c>
      <c r="Q294" t="s">
        <v>1399</v>
      </c>
      <c r="R294" t="s">
        <v>37</v>
      </c>
      <c r="S294" t="s">
        <v>80</v>
      </c>
      <c r="T294" s="2">
        <v>34147</v>
      </c>
      <c r="U294" s="3">
        <f ca="1">YEARFRAC(Table1[[#This Row],[DOB]],TODAY())</f>
        <v>32.488888888888887</v>
      </c>
      <c r="V294" s="3" t="str" cm="1">
        <f t="array" aca="1" ref="V294" ca="1">_xlfn.IFS(Table1[[#This Row],[Age]] &lt; 30, "20-29", Table1[[#This Row],[Age]]&lt;40,"30-39",Table1[[#This Row],[Age]]&lt;50,"40-49",Table1[[#This Row],[Age]]&lt;60,"50-59",Table1[[#This Row],[Age]]&lt;70, "60-69",Table1[[#This Row],[Age]]&lt;80, "70-79",Table1[[#This Row],[Age]]&lt;90,"80-89")</f>
        <v>30-39</v>
      </c>
      <c r="W294" t="s">
        <v>39</v>
      </c>
      <c r="X294" t="s">
        <v>82</v>
      </c>
      <c r="Y294" t="s">
        <v>41</v>
      </c>
      <c r="Z294">
        <v>5569</v>
      </c>
      <c r="AA294" t="s">
        <v>92</v>
      </c>
      <c r="AB294" t="s">
        <v>83</v>
      </c>
      <c r="AC294" t="s">
        <v>44</v>
      </c>
      <c r="AD294">
        <v>1</v>
      </c>
    </row>
    <row r="295" spans="1:30" x14ac:dyDescent="0.35">
      <c r="A295">
        <v>3717</v>
      </c>
      <c r="B295" t="s">
        <v>1400</v>
      </c>
      <c r="C295" t="s">
        <v>1401</v>
      </c>
      <c r="D295" s="1">
        <v>45064</v>
      </c>
      <c r="F295" t="str">
        <f>IF(Table1[[#This Row],[ExitDate]],QUOTIENT(Table1[[#This Row],[ExitDate]]-Table1[[#This Row],[StartDate]],365/12),"")</f>
        <v/>
      </c>
      <c r="G295" t="str">
        <f>IF(Table1[[#This Row],[ExitDate]], "Attrition", "Active")</f>
        <v>Active</v>
      </c>
      <c r="H295" t="s">
        <v>727</v>
      </c>
      <c r="I295" t="s">
        <v>1402</v>
      </c>
      <c r="J295" t="s">
        <v>1403</v>
      </c>
      <c r="K295" t="s">
        <v>49</v>
      </c>
      <c r="L295" t="s">
        <v>32</v>
      </c>
      <c r="M295" t="s">
        <v>33</v>
      </c>
      <c r="N295" t="s">
        <v>63</v>
      </c>
      <c r="O295" t="s">
        <v>62</v>
      </c>
      <c r="P295" t="s">
        <v>36</v>
      </c>
      <c r="R295" t="s">
        <v>37</v>
      </c>
      <c r="S295" t="s">
        <v>89</v>
      </c>
      <c r="T295" s="2">
        <v>33915</v>
      </c>
      <c r="U295" s="3">
        <f ca="1">YEARFRAC(Table1[[#This Row],[DOB]],TODAY())</f>
        <v>33.12777777777778</v>
      </c>
      <c r="V295" s="3" t="str" cm="1">
        <f t="array" aca="1" ref="V295" ca="1">_xlfn.IFS(Table1[[#This Row],[Age]] &lt; 30, "20-29", Table1[[#This Row],[Age]]&lt;40,"30-39",Table1[[#This Row],[Age]]&lt;50,"40-49",Table1[[#This Row],[Age]]&lt;60,"50-59",Table1[[#This Row],[Age]]&lt;70, "60-69",Table1[[#This Row],[Age]]&lt;80, "70-79",Table1[[#This Row],[Age]]&lt;90,"80-89")</f>
        <v>30-39</v>
      </c>
      <c r="W295" t="s">
        <v>39</v>
      </c>
      <c r="X295" t="s">
        <v>204</v>
      </c>
      <c r="Y295" t="s">
        <v>41</v>
      </c>
      <c r="Z295">
        <v>21090</v>
      </c>
      <c r="AA295" t="s">
        <v>127</v>
      </c>
      <c r="AB295" t="s">
        <v>83</v>
      </c>
      <c r="AC295" t="s">
        <v>44</v>
      </c>
      <c r="AD295">
        <v>2</v>
      </c>
    </row>
    <row r="296" spans="1:30" x14ac:dyDescent="0.35">
      <c r="A296">
        <v>3718</v>
      </c>
      <c r="B296" t="s">
        <v>189</v>
      </c>
      <c r="C296" t="s">
        <v>1404</v>
      </c>
      <c r="D296" s="1">
        <v>44341</v>
      </c>
      <c r="E296" s="1">
        <v>44491</v>
      </c>
      <c r="F296">
        <f>IF(Table1[[#This Row],[ExitDate]],QUOTIENT(Table1[[#This Row],[ExitDate]]-Table1[[#This Row],[StartDate]],365/12),"")</f>
        <v>4</v>
      </c>
      <c r="G296" t="str">
        <f>IF(Table1[[#This Row],[ExitDate]], "Attrition", "Active")</f>
        <v>Attrition</v>
      </c>
      <c r="H296" t="s">
        <v>727</v>
      </c>
      <c r="I296" t="s">
        <v>1405</v>
      </c>
      <c r="J296" t="s">
        <v>1406</v>
      </c>
      <c r="K296" t="s">
        <v>138</v>
      </c>
      <c r="L296" t="s">
        <v>744</v>
      </c>
      <c r="M296" t="s">
        <v>33</v>
      </c>
      <c r="N296" t="s">
        <v>34</v>
      </c>
      <c r="O296" t="s">
        <v>35</v>
      </c>
      <c r="P296" t="s">
        <v>174</v>
      </c>
      <c r="Q296" t="s">
        <v>1407</v>
      </c>
      <c r="R296" t="s">
        <v>37</v>
      </c>
      <c r="S296" t="s">
        <v>89</v>
      </c>
      <c r="T296" s="2">
        <v>17060</v>
      </c>
      <c r="U296" s="3">
        <f ca="1">YEARFRAC(Table1[[#This Row],[DOB]],TODAY())</f>
        <v>79.272222222222226</v>
      </c>
      <c r="V296" s="3" t="str" cm="1">
        <f t="array" aca="1" ref="V296" ca="1">_xlfn.IFS(Table1[[#This Row],[Age]] &lt; 30, "20-29", Table1[[#This Row],[Age]]&lt;40,"30-39",Table1[[#This Row],[Age]]&lt;50,"40-49",Table1[[#This Row],[Age]]&lt;60,"50-59",Table1[[#This Row],[Age]]&lt;70, "60-69",Table1[[#This Row],[Age]]&lt;80, "70-79",Table1[[#This Row],[Age]]&lt;90,"80-89")</f>
        <v>70-79</v>
      </c>
      <c r="W296" t="s">
        <v>39</v>
      </c>
      <c r="X296" t="s">
        <v>91</v>
      </c>
      <c r="Y296" t="s">
        <v>41</v>
      </c>
      <c r="Z296">
        <v>52357</v>
      </c>
      <c r="AA296" t="s">
        <v>73</v>
      </c>
      <c r="AB296" t="s">
        <v>83</v>
      </c>
      <c r="AC296" t="s">
        <v>44</v>
      </c>
      <c r="AD296">
        <v>4</v>
      </c>
    </row>
    <row r="297" spans="1:30" x14ac:dyDescent="0.35">
      <c r="A297">
        <v>3719</v>
      </c>
      <c r="B297" t="s">
        <v>1408</v>
      </c>
      <c r="C297" t="s">
        <v>1156</v>
      </c>
      <c r="D297" s="1">
        <v>44764</v>
      </c>
      <c r="F297" t="str">
        <f>IF(Table1[[#This Row],[ExitDate]],QUOTIENT(Table1[[#This Row],[ExitDate]]-Table1[[#This Row],[StartDate]],365/12),"")</f>
        <v/>
      </c>
      <c r="G297" t="str">
        <f>IF(Table1[[#This Row],[ExitDate]], "Attrition", "Active")</f>
        <v>Active</v>
      </c>
      <c r="H297" t="s">
        <v>727</v>
      </c>
      <c r="I297" t="s">
        <v>1409</v>
      </c>
      <c r="J297" t="s">
        <v>1410</v>
      </c>
      <c r="K297" t="s">
        <v>79</v>
      </c>
      <c r="L297" t="s">
        <v>32</v>
      </c>
      <c r="M297" t="s">
        <v>33</v>
      </c>
      <c r="N297" t="s">
        <v>63</v>
      </c>
      <c r="O297" t="s">
        <v>62</v>
      </c>
      <c r="P297" t="s">
        <v>36</v>
      </c>
      <c r="R297" t="s">
        <v>37</v>
      </c>
      <c r="S297" t="s">
        <v>793</v>
      </c>
      <c r="T297" s="2">
        <v>17356</v>
      </c>
      <c r="U297" s="3">
        <f ca="1">YEARFRAC(Table1[[#This Row],[DOB]],TODAY())</f>
        <v>78.458333333333329</v>
      </c>
      <c r="V297" s="3" t="str" cm="1">
        <f t="array" aca="1" ref="V297" ca="1">_xlfn.IFS(Table1[[#This Row],[Age]] &lt; 30, "20-29", Table1[[#This Row],[Age]]&lt;40,"30-39",Table1[[#This Row],[Age]]&lt;50,"40-49",Table1[[#This Row],[Age]]&lt;60,"50-59",Table1[[#This Row],[Age]]&lt;70, "60-69",Table1[[#This Row],[Age]]&lt;80, "70-79",Table1[[#This Row],[Age]]&lt;90,"80-89")</f>
        <v>70-79</v>
      </c>
      <c r="W297" t="s">
        <v>39</v>
      </c>
      <c r="X297" t="s">
        <v>82</v>
      </c>
      <c r="Y297" t="s">
        <v>41</v>
      </c>
      <c r="Z297">
        <v>47989</v>
      </c>
      <c r="AA297" t="s">
        <v>55</v>
      </c>
      <c r="AB297" t="s">
        <v>103</v>
      </c>
      <c r="AC297" t="s">
        <v>44</v>
      </c>
      <c r="AD297">
        <v>3</v>
      </c>
    </row>
    <row r="298" spans="1:30" x14ac:dyDescent="0.35">
      <c r="A298">
        <v>3720</v>
      </c>
      <c r="B298" t="s">
        <v>1411</v>
      </c>
      <c r="C298" t="s">
        <v>1412</v>
      </c>
      <c r="D298" s="1">
        <v>43608</v>
      </c>
      <c r="E298" s="1">
        <v>44086</v>
      </c>
      <c r="F298">
        <f>IF(Table1[[#This Row],[ExitDate]],QUOTIENT(Table1[[#This Row],[ExitDate]]-Table1[[#This Row],[StartDate]],365/12),"")</f>
        <v>15</v>
      </c>
      <c r="G298" t="str">
        <f>IF(Table1[[#This Row],[ExitDate]], "Attrition", "Active")</f>
        <v>Attrition</v>
      </c>
      <c r="H298" t="s">
        <v>727</v>
      </c>
      <c r="I298" t="s">
        <v>1413</v>
      </c>
      <c r="J298" t="s">
        <v>1414</v>
      </c>
      <c r="K298" t="s">
        <v>167</v>
      </c>
      <c r="L298" t="s">
        <v>32</v>
      </c>
      <c r="M298" t="s">
        <v>51</v>
      </c>
      <c r="N298" t="s">
        <v>63</v>
      </c>
      <c r="O298" t="s">
        <v>62</v>
      </c>
      <c r="P298" t="s">
        <v>125</v>
      </c>
      <c r="Q298" t="s">
        <v>1415</v>
      </c>
      <c r="R298" t="s">
        <v>37</v>
      </c>
      <c r="S298" t="s">
        <v>89</v>
      </c>
      <c r="T298" s="2">
        <v>21537</v>
      </c>
      <c r="U298" s="3">
        <f ca="1">YEARFRAC(Table1[[#This Row],[DOB]],TODAY())</f>
        <v>67.013888888888886</v>
      </c>
      <c r="V298" s="3" t="str" cm="1">
        <f t="array" aca="1" ref="V298" ca="1">_xlfn.IFS(Table1[[#This Row],[Age]] &lt; 30, "20-29", Table1[[#This Row],[Age]]&lt;40,"30-39",Table1[[#This Row],[Age]]&lt;50,"40-49",Table1[[#This Row],[Age]]&lt;60,"50-59",Table1[[#This Row],[Age]]&lt;70, "60-69",Table1[[#This Row],[Age]]&lt;80, "70-79",Table1[[#This Row],[Age]]&lt;90,"80-89")</f>
        <v>60-69</v>
      </c>
      <c r="W298" t="s">
        <v>39</v>
      </c>
      <c r="X298" t="s">
        <v>82</v>
      </c>
      <c r="Y298" t="s">
        <v>41</v>
      </c>
      <c r="Z298">
        <v>31486</v>
      </c>
      <c r="AA298" t="s">
        <v>42</v>
      </c>
      <c r="AB298" t="s">
        <v>74</v>
      </c>
      <c r="AC298" t="s">
        <v>44</v>
      </c>
      <c r="AD298">
        <v>3</v>
      </c>
    </row>
    <row r="299" spans="1:30" x14ac:dyDescent="0.35">
      <c r="A299">
        <v>3721</v>
      </c>
      <c r="B299" t="s">
        <v>1416</v>
      </c>
      <c r="C299" t="s">
        <v>1417</v>
      </c>
      <c r="D299" s="1">
        <v>43873</v>
      </c>
      <c r="E299" s="1">
        <v>43928</v>
      </c>
      <c r="F299">
        <f>IF(Table1[[#This Row],[ExitDate]],QUOTIENT(Table1[[#This Row],[ExitDate]]-Table1[[#This Row],[StartDate]],365/12),"")</f>
        <v>1</v>
      </c>
      <c r="G299" t="str">
        <f>IF(Table1[[#This Row],[ExitDate]], "Attrition", "Active")</f>
        <v>Attrition</v>
      </c>
      <c r="H299" t="s">
        <v>28</v>
      </c>
      <c r="I299" t="s">
        <v>1418</v>
      </c>
      <c r="J299" t="s">
        <v>1419</v>
      </c>
      <c r="K299" t="s">
        <v>117</v>
      </c>
      <c r="L299" t="s">
        <v>32</v>
      </c>
      <c r="M299" t="s">
        <v>62</v>
      </c>
      <c r="N299" t="s">
        <v>63</v>
      </c>
      <c r="O299" t="s">
        <v>62</v>
      </c>
      <c r="P299" t="s">
        <v>125</v>
      </c>
      <c r="Q299" t="s">
        <v>1420</v>
      </c>
      <c r="R299" t="s">
        <v>37</v>
      </c>
      <c r="S299" t="s">
        <v>230</v>
      </c>
      <c r="T299" s="2">
        <v>21999</v>
      </c>
      <c r="U299" s="3">
        <f ca="1">YEARFRAC(Table1[[#This Row],[DOB]],TODAY())</f>
        <v>65.74722222222222</v>
      </c>
      <c r="V299" s="3" t="str" cm="1">
        <f t="array" aca="1" ref="V299" ca="1">_xlfn.IFS(Table1[[#This Row],[Age]] &lt; 30, "20-29", Table1[[#This Row],[Age]]&lt;40,"30-39",Table1[[#This Row],[Age]]&lt;50,"40-49",Table1[[#This Row],[Age]]&lt;60,"50-59",Table1[[#This Row],[Age]]&lt;70, "60-69",Table1[[#This Row],[Age]]&lt;80, "70-79",Table1[[#This Row],[Age]]&lt;90,"80-89")</f>
        <v>60-69</v>
      </c>
      <c r="W299" t="s">
        <v>39</v>
      </c>
      <c r="X299" t="s">
        <v>112</v>
      </c>
      <c r="Y299" t="s">
        <v>54</v>
      </c>
      <c r="Z299">
        <v>24794</v>
      </c>
      <c r="AA299" t="s">
        <v>92</v>
      </c>
      <c r="AB299" t="s">
        <v>43</v>
      </c>
      <c r="AC299" t="s">
        <v>44</v>
      </c>
      <c r="AD299">
        <v>2</v>
      </c>
    </row>
    <row r="300" spans="1:30" x14ac:dyDescent="0.35">
      <c r="A300">
        <v>3722</v>
      </c>
      <c r="B300" t="s">
        <v>1421</v>
      </c>
      <c r="C300" t="s">
        <v>1422</v>
      </c>
      <c r="D300" s="1">
        <v>43877</v>
      </c>
      <c r="E300" s="1">
        <v>44570</v>
      </c>
      <c r="F300">
        <f>IF(Table1[[#This Row],[ExitDate]],QUOTIENT(Table1[[#This Row],[ExitDate]]-Table1[[#This Row],[StartDate]],365/12),"")</f>
        <v>22</v>
      </c>
      <c r="G300" t="str">
        <f>IF(Table1[[#This Row],[ExitDate]], "Attrition", "Active")</f>
        <v>Attrition</v>
      </c>
      <c r="H300" t="s">
        <v>28</v>
      </c>
      <c r="I300" t="s">
        <v>1423</v>
      </c>
      <c r="J300" t="s">
        <v>1424</v>
      </c>
      <c r="K300" t="s">
        <v>61</v>
      </c>
      <c r="L300" t="s">
        <v>744</v>
      </c>
      <c r="M300" t="s">
        <v>51</v>
      </c>
      <c r="N300" t="s">
        <v>63</v>
      </c>
      <c r="O300" t="s">
        <v>62</v>
      </c>
      <c r="P300" t="s">
        <v>98</v>
      </c>
      <c r="Q300" t="s">
        <v>1425</v>
      </c>
      <c r="R300" t="s">
        <v>37</v>
      </c>
      <c r="S300" t="s">
        <v>89</v>
      </c>
      <c r="T300" s="2">
        <v>17410</v>
      </c>
      <c r="U300" s="3">
        <f ca="1">YEARFRAC(Table1[[#This Row],[DOB]],TODAY())</f>
        <v>78.313888888888883</v>
      </c>
      <c r="V300" s="3" t="str" cm="1">
        <f t="array" aca="1" ref="V300" ca="1">_xlfn.IFS(Table1[[#This Row],[Age]] &lt; 30, "20-29", Table1[[#This Row],[Age]]&lt;40,"30-39",Table1[[#This Row],[Age]]&lt;50,"40-49",Table1[[#This Row],[Age]]&lt;60,"50-59",Table1[[#This Row],[Age]]&lt;70, "60-69",Table1[[#This Row],[Age]]&lt;80, "70-79",Table1[[#This Row],[Age]]&lt;90,"80-89")</f>
        <v>70-79</v>
      </c>
      <c r="W300" t="s">
        <v>39</v>
      </c>
      <c r="X300" t="s">
        <v>82</v>
      </c>
      <c r="Y300" t="s">
        <v>54</v>
      </c>
      <c r="Z300">
        <v>80316</v>
      </c>
      <c r="AA300" t="s">
        <v>42</v>
      </c>
      <c r="AB300" t="s">
        <v>83</v>
      </c>
      <c r="AC300" t="s">
        <v>44</v>
      </c>
      <c r="AD300">
        <v>2</v>
      </c>
    </row>
    <row r="301" spans="1:30" x14ac:dyDescent="0.35">
      <c r="A301">
        <v>3723</v>
      </c>
      <c r="B301" t="s">
        <v>1426</v>
      </c>
      <c r="C301" t="s">
        <v>1427</v>
      </c>
      <c r="D301" s="1">
        <v>44680</v>
      </c>
      <c r="E301" s="1">
        <v>44758</v>
      </c>
      <c r="F301">
        <f>IF(Table1[[#This Row],[ExitDate]],QUOTIENT(Table1[[#This Row],[ExitDate]]-Table1[[#This Row],[StartDate]],365/12),"")</f>
        <v>2</v>
      </c>
      <c r="G301" t="str">
        <f>IF(Table1[[#This Row],[ExitDate]], "Attrition", "Active")</f>
        <v>Attrition</v>
      </c>
      <c r="H301" t="s">
        <v>28</v>
      </c>
      <c r="I301" t="s">
        <v>1428</v>
      </c>
      <c r="J301" t="s">
        <v>1429</v>
      </c>
      <c r="K301" t="s">
        <v>88</v>
      </c>
      <c r="L301" t="s">
        <v>744</v>
      </c>
      <c r="M301" t="s">
        <v>62</v>
      </c>
      <c r="N301" t="s">
        <v>50</v>
      </c>
      <c r="O301" t="s">
        <v>35</v>
      </c>
      <c r="P301" t="s">
        <v>139</v>
      </c>
      <c r="Q301" t="s">
        <v>1430</v>
      </c>
      <c r="R301" t="s">
        <v>37</v>
      </c>
      <c r="S301" t="s">
        <v>304</v>
      </c>
      <c r="T301" s="2">
        <v>26541</v>
      </c>
      <c r="U301" s="3">
        <f ca="1">YEARFRAC(Table1[[#This Row],[DOB]],TODAY())</f>
        <v>53.31388888888889</v>
      </c>
      <c r="V301" s="3" t="str" cm="1">
        <f t="array" aca="1" ref="V301" ca="1">_xlfn.IFS(Table1[[#This Row],[Age]] &lt; 30, "20-29", Table1[[#This Row],[Age]]&lt;40,"30-39",Table1[[#This Row],[Age]]&lt;50,"40-49",Table1[[#This Row],[Age]]&lt;60,"50-59",Table1[[#This Row],[Age]]&lt;70, "60-69",Table1[[#This Row],[Age]]&lt;80, "70-79",Table1[[#This Row],[Age]]&lt;90,"80-89")</f>
        <v>50-59</v>
      </c>
      <c r="W301" t="s">
        <v>39</v>
      </c>
      <c r="X301" t="s">
        <v>82</v>
      </c>
      <c r="Y301" t="s">
        <v>54</v>
      </c>
      <c r="Z301">
        <v>46742</v>
      </c>
      <c r="AA301" t="s">
        <v>127</v>
      </c>
      <c r="AB301" t="s">
        <v>83</v>
      </c>
      <c r="AC301" t="s">
        <v>44</v>
      </c>
      <c r="AD301">
        <v>3</v>
      </c>
    </row>
    <row r="302" spans="1:30" x14ac:dyDescent="0.35">
      <c r="A302">
        <v>3724</v>
      </c>
      <c r="B302" t="s">
        <v>1431</v>
      </c>
      <c r="C302" t="s">
        <v>1432</v>
      </c>
      <c r="D302" s="1">
        <v>43748</v>
      </c>
      <c r="E302" s="1">
        <v>44499</v>
      </c>
      <c r="F302">
        <f>IF(Table1[[#This Row],[ExitDate]],QUOTIENT(Table1[[#This Row],[ExitDate]]-Table1[[#This Row],[StartDate]],365/12),"")</f>
        <v>24</v>
      </c>
      <c r="G302" t="str">
        <f>IF(Table1[[#This Row],[ExitDate]], "Attrition", "Active")</f>
        <v>Attrition</v>
      </c>
      <c r="H302" t="s">
        <v>28</v>
      </c>
      <c r="I302" t="s">
        <v>1433</v>
      </c>
      <c r="J302" t="s">
        <v>1434</v>
      </c>
      <c r="K302" t="s">
        <v>31</v>
      </c>
      <c r="L302" t="s">
        <v>744</v>
      </c>
      <c r="M302" t="s">
        <v>51</v>
      </c>
      <c r="N302" t="s">
        <v>34</v>
      </c>
      <c r="O302" t="s">
        <v>35</v>
      </c>
      <c r="P302" t="s">
        <v>139</v>
      </c>
      <c r="Q302" t="s">
        <v>1435</v>
      </c>
      <c r="R302" t="s">
        <v>37</v>
      </c>
      <c r="S302" t="s">
        <v>89</v>
      </c>
      <c r="T302" s="2">
        <v>25532</v>
      </c>
      <c r="U302" s="3">
        <f ca="1">YEARFRAC(Table1[[#This Row],[DOB]],TODAY())</f>
        <v>56.077777777777776</v>
      </c>
      <c r="V302" s="3" t="str" cm="1">
        <f t="array" aca="1" ref="V302" ca="1">_xlfn.IFS(Table1[[#This Row],[Age]] &lt; 30, "20-29", Table1[[#This Row],[Age]]&lt;40,"30-39",Table1[[#This Row],[Age]]&lt;50,"40-49",Table1[[#This Row],[Age]]&lt;60,"50-59",Table1[[#This Row],[Age]]&lt;70, "60-69",Table1[[#This Row],[Age]]&lt;80, "70-79",Table1[[#This Row],[Age]]&lt;90,"80-89")</f>
        <v>50-59</v>
      </c>
      <c r="W302" t="s">
        <v>39</v>
      </c>
      <c r="X302" t="s">
        <v>82</v>
      </c>
      <c r="Y302" t="s">
        <v>54</v>
      </c>
      <c r="Z302">
        <v>30194</v>
      </c>
      <c r="AA302" t="s">
        <v>127</v>
      </c>
      <c r="AB302" t="s">
        <v>103</v>
      </c>
      <c r="AC302" t="s">
        <v>44</v>
      </c>
      <c r="AD302">
        <v>4</v>
      </c>
    </row>
    <row r="303" spans="1:30" x14ac:dyDescent="0.35">
      <c r="A303">
        <v>3725</v>
      </c>
      <c r="B303" t="s">
        <v>1436</v>
      </c>
      <c r="C303" t="s">
        <v>1437</v>
      </c>
      <c r="D303" s="1">
        <v>43562</v>
      </c>
      <c r="E303" s="1">
        <v>45116</v>
      </c>
      <c r="F303">
        <f>IF(Table1[[#This Row],[ExitDate]],QUOTIENT(Table1[[#This Row],[ExitDate]]-Table1[[#This Row],[StartDate]],365/12),"")</f>
        <v>51</v>
      </c>
      <c r="G303" t="str">
        <f>IF(Table1[[#This Row],[ExitDate]], "Attrition", "Active")</f>
        <v>Attrition</v>
      </c>
      <c r="H303" t="s">
        <v>28</v>
      </c>
      <c r="I303" t="s">
        <v>1438</v>
      </c>
      <c r="J303" t="s">
        <v>1439</v>
      </c>
      <c r="K303" t="s">
        <v>132</v>
      </c>
      <c r="L303" t="s">
        <v>32</v>
      </c>
      <c r="M303" t="s">
        <v>33</v>
      </c>
      <c r="N303" t="s">
        <v>63</v>
      </c>
      <c r="O303" t="s">
        <v>51</v>
      </c>
      <c r="P303" t="s">
        <v>174</v>
      </c>
      <c r="Q303" t="s">
        <v>1440</v>
      </c>
      <c r="R303" t="s">
        <v>37</v>
      </c>
      <c r="S303" t="s">
        <v>52</v>
      </c>
      <c r="T303" s="2">
        <v>20322</v>
      </c>
      <c r="U303" s="3">
        <f ca="1">YEARFRAC(Table1[[#This Row],[DOB]],TODAY())</f>
        <v>70.338888888888889</v>
      </c>
      <c r="V303" s="3" t="str" cm="1">
        <f t="array" aca="1" ref="V303" ca="1">_xlfn.IFS(Table1[[#This Row],[Age]] &lt; 30, "20-29", Table1[[#This Row],[Age]]&lt;40,"30-39",Table1[[#This Row],[Age]]&lt;50,"40-49",Table1[[#This Row],[Age]]&lt;60,"50-59",Table1[[#This Row],[Age]]&lt;70, "60-69",Table1[[#This Row],[Age]]&lt;80, "70-79",Table1[[#This Row],[Age]]&lt;90,"80-89")</f>
        <v>70-79</v>
      </c>
      <c r="W303" t="s">
        <v>39</v>
      </c>
      <c r="X303" t="s">
        <v>162</v>
      </c>
      <c r="Y303" t="s">
        <v>54</v>
      </c>
      <c r="Z303">
        <v>36808</v>
      </c>
      <c r="AA303" t="s">
        <v>127</v>
      </c>
      <c r="AB303" t="s">
        <v>43</v>
      </c>
      <c r="AC303" t="s">
        <v>44</v>
      </c>
      <c r="AD303">
        <v>1</v>
      </c>
    </row>
    <row r="304" spans="1:30" x14ac:dyDescent="0.35">
      <c r="A304">
        <v>3726</v>
      </c>
      <c r="B304" t="s">
        <v>1441</v>
      </c>
      <c r="C304" t="s">
        <v>1442</v>
      </c>
      <c r="D304" s="1">
        <v>44025</v>
      </c>
      <c r="E304" s="1">
        <v>44457</v>
      </c>
      <c r="F304">
        <f>IF(Table1[[#This Row],[ExitDate]],QUOTIENT(Table1[[#This Row],[ExitDate]]-Table1[[#This Row],[StartDate]],365/12),"")</f>
        <v>14</v>
      </c>
      <c r="G304" t="str">
        <f>IF(Table1[[#This Row],[ExitDate]], "Attrition", "Active")</f>
        <v>Attrition</v>
      </c>
      <c r="H304" t="s">
        <v>28</v>
      </c>
      <c r="I304" t="s">
        <v>1443</v>
      </c>
      <c r="J304" t="s">
        <v>1444</v>
      </c>
      <c r="K304" t="s">
        <v>49</v>
      </c>
      <c r="L304" t="s">
        <v>32</v>
      </c>
      <c r="M304" t="s">
        <v>33</v>
      </c>
      <c r="N304" t="s">
        <v>50</v>
      </c>
      <c r="O304" t="s">
        <v>62</v>
      </c>
      <c r="P304" t="s">
        <v>174</v>
      </c>
      <c r="Q304" t="s">
        <v>1445</v>
      </c>
      <c r="R304" t="s">
        <v>37</v>
      </c>
      <c r="S304" t="s">
        <v>80</v>
      </c>
      <c r="T304" s="2">
        <v>34905</v>
      </c>
      <c r="U304" s="3">
        <f ca="1">YEARFRAC(Table1[[#This Row],[DOB]],TODAY())</f>
        <v>30.411111111111111</v>
      </c>
      <c r="V304" s="3" t="str" cm="1">
        <f t="array" aca="1" ref="V304" ca="1">_xlfn.IFS(Table1[[#This Row],[Age]] &lt; 30, "20-29", Table1[[#This Row],[Age]]&lt;40,"30-39",Table1[[#This Row],[Age]]&lt;50,"40-49",Table1[[#This Row],[Age]]&lt;60,"50-59",Table1[[#This Row],[Age]]&lt;70, "60-69",Table1[[#This Row],[Age]]&lt;80, "70-79",Table1[[#This Row],[Age]]&lt;90,"80-89")</f>
        <v>30-39</v>
      </c>
      <c r="W304" t="s">
        <v>39</v>
      </c>
      <c r="X304" t="s">
        <v>162</v>
      </c>
      <c r="Y304" t="s">
        <v>41</v>
      </c>
      <c r="Z304">
        <v>36688</v>
      </c>
      <c r="AA304" t="s">
        <v>73</v>
      </c>
      <c r="AB304" t="s">
        <v>83</v>
      </c>
      <c r="AC304" t="s">
        <v>44</v>
      </c>
      <c r="AD304">
        <v>4</v>
      </c>
    </row>
    <row r="305" spans="1:30" x14ac:dyDescent="0.35">
      <c r="A305">
        <v>3727</v>
      </c>
      <c r="B305" t="s">
        <v>1446</v>
      </c>
      <c r="C305" t="s">
        <v>1447</v>
      </c>
      <c r="D305" s="1">
        <v>44434</v>
      </c>
      <c r="F305" t="str">
        <f>IF(Table1[[#This Row],[ExitDate]],QUOTIENT(Table1[[#This Row],[ExitDate]]-Table1[[#This Row],[StartDate]],365/12),"")</f>
        <v/>
      </c>
      <c r="G305" t="str">
        <f>IF(Table1[[#This Row],[ExitDate]], "Attrition", "Active")</f>
        <v>Active</v>
      </c>
      <c r="H305" t="s">
        <v>28</v>
      </c>
      <c r="I305" t="s">
        <v>1448</v>
      </c>
      <c r="J305" t="s">
        <v>1449</v>
      </c>
      <c r="K305" t="s">
        <v>138</v>
      </c>
      <c r="L305" t="s">
        <v>32</v>
      </c>
      <c r="M305" t="s">
        <v>51</v>
      </c>
      <c r="N305" t="s">
        <v>34</v>
      </c>
      <c r="O305" t="s">
        <v>35</v>
      </c>
      <c r="P305" t="s">
        <v>36</v>
      </c>
      <c r="R305" t="s">
        <v>37</v>
      </c>
      <c r="S305" t="s">
        <v>89</v>
      </c>
      <c r="T305" s="2">
        <v>16452</v>
      </c>
      <c r="U305" s="3">
        <f ca="1">YEARFRAC(Table1[[#This Row],[DOB]],TODAY())</f>
        <v>80.938888888888883</v>
      </c>
      <c r="V305" s="3" t="str" cm="1">
        <f t="array" aca="1" ref="V305" ca="1">_xlfn.IFS(Table1[[#This Row],[Age]] &lt; 30, "20-29", Table1[[#This Row],[Age]]&lt;40,"30-39",Table1[[#This Row],[Age]]&lt;50,"40-49",Table1[[#This Row],[Age]]&lt;60,"50-59",Table1[[#This Row],[Age]]&lt;70, "60-69",Table1[[#This Row],[Age]]&lt;80, "70-79",Table1[[#This Row],[Age]]&lt;90,"80-89")</f>
        <v>80-89</v>
      </c>
      <c r="W305" t="s">
        <v>39</v>
      </c>
      <c r="X305" t="s">
        <v>6</v>
      </c>
      <c r="Y305" t="s">
        <v>41</v>
      </c>
      <c r="Z305">
        <v>37883</v>
      </c>
      <c r="AA305" t="s">
        <v>73</v>
      </c>
      <c r="AB305" t="s">
        <v>103</v>
      </c>
      <c r="AC305" t="s">
        <v>44</v>
      </c>
      <c r="AD305">
        <v>3</v>
      </c>
    </row>
    <row r="306" spans="1:30" x14ac:dyDescent="0.35">
      <c r="A306">
        <v>3728</v>
      </c>
      <c r="B306" t="s">
        <v>1450</v>
      </c>
      <c r="C306" t="s">
        <v>1451</v>
      </c>
      <c r="D306" s="1">
        <v>44553</v>
      </c>
      <c r="F306" t="str">
        <f>IF(Table1[[#This Row],[ExitDate]],QUOTIENT(Table1[[#This Row],[ExitDate]]-Table1[[#This Row],[StartDate]],365/12),"")</f>
        <v/>
      </c>
      <c r="G306" t="str">
        <f>IF(Table1[[#This Row],[ExitDate]], "Attrition", "Active")</f>
        <v>Active</v>
      </c>
      <c r="H306" t="s">
        <v>28</v>
      </c>
      <c r="I306" t="s">
        <v>1452</v>
      </c>
      <c r="J306" t="s">
        <v>1453</v>
      </c>
      <c r="K306" t="s">
        <v>79</v>
      </c>
      <c r="L306" t="s">
        <v>32</v>
      </c>
      <c r="M306" t="s">
        <v>33</v>
      </c>
      <c r="N306" t="s">
        <v>50</v>
      </c>
      <c r="O306" t="s">
        <v>51</v>
      </c>
      <c r="P306" t="s">
        <v>36</v>
      </c>
      <c r="R306" t="s">
        <v>37</v>
      </c>
      <c r="S306" t="s">
        <v>147</v>
      </c>
      <c r="T306" s="2">
        <v>24510</v>
      </c>
      <c r="U306" s="3">
        <f ca="1">YEARFRAC(Table1[[#This Row],[DOB]],TODAY())</f>
        <v>58.87777777777778</v>
      </c>
      <c r="V306" s="3" t="str" cm="1">
        <f t="array" aca="1" ref="V306" ca="1">_xlfn.IFS(Table1[[#This Row],[Age]] &lt; 30, "20-29", Table1[[#This Row],[Age]]&lt;40,"30-39",Table1[[#This Row],[Age]]&lt;50,"40-49",Table1[[#This Row],[Age]]&lt;60,"50-59",Table1[[#This Row],[Age]]&lt;70, "60-69",Table1[[#This Row],[Age]]&lt;80, "70-79",Table1[[#This Row],[Age]]&lt;90,"80-89")</f>
        <v>50-59</v>
      </c>
      <c r="W306" t="s">
        <v>39</v>
      </c>
      <c r="X306" t="s">
        <v>82</v>
      </c>
      <c r="Y306" t="s">
        <v>54</v>
      </c>
      <c r="Z306">
        <v>39843</v>
      </c>
      <c r="AA306" t="s">
        <v>55</v>
      </c>
      <c r="AB306" t="s">
        <v>103</v>
      </c>
      <c r="AC306" t="s">
        <v>44</v>
      </c>
      <c r="AD306">
        <v>5</v>
      </c>
    </row>
    <row r="307" spans="1:30" x14ac:dyDescent="0.35">
      <c r="A307">
        <v>3729</v>
      </c>
      <c r="B307" t="s">
        <v>1454</v>
      </c>
      <c r="C307" t="s">
        <v>1143</v>
      </c>
      <c r="D307" s="1">
        <v>44903</v>
      </c>
      <c r="E307" s="1">
        <v>45111</v>
      </c>
      <c r="F307">
        <f>IF(Table1[[#This Row],[ExitDate]],QUOTIENT(Table1[[#This Row],[ExitDate]]-Table1[[#This Row],[StartDate]],365/12),"")</f>
        <v>6</v>
      </c>
      <c r="G307" t="str">
        <f>IF(Table1[[#This Row],[ExitDate]], "Attrition", "Active")</f>
        <v>Attrition</v>
      </c>
      <c r="H307" t="s">
        <v>28</v>
      </c>
      <c r="I307" t="s">
        <v>1455</v>
      </c>
      <c r="J307" t="s">
        <v>1456</v>
      </c>
      <c r="K307" t="s">
        <v>88</v>
      </c>
      <c r="L307" t="s">
        <v>32</v>
      </c>
      <c r="M307" t="s">
        <v>33</v>
      </c>
      <c r="N307" t="s">
        <v>63</v>
      </c>
      <c r="O307" t="s">
        <v>51</v>
      </c>
      <c r="P307" t="s">
        <v>174</v>
      </c>
      <c r="Q307" t="s">
        <v>1457</v>
      </c>
      <c r="R307" t="s">
        <v>37</v>
      </c>
      <c r="S307" t="s">
        <v>304</v>
      </c>
      <c r="T307" s="2">
        <v>15707</v>
      </c>
      <c r="U307" s="3">
        <f ca="1">YEARFRAC(Table1[[#This Row],[DOB]],TODAY())</f>
        <v>82.977777777777774</v>
      </c>
      <c r="V307" s="3" t="str" cm="1">
        <f t="array" aca="1" ref="V307" ca="1">_xlfn.IFS(Table1[[#This Row],[Age]] &lt; 30, "20-29", Table1[[#This Row],[Age]]&lt;40,"30-39",Table1[[#This Row],[Age]]&lt;50,"40-49",Table1[[#This Row],[Age]]&lt;60,"50-59",Table1[[#This Row],[Age]]&lt;70, "60-69",Table1[[#This Row],[Age]]&lt;80, "70-79",Table1[[#This Row],[Age]]&lt;90,"80-89")</f>
        <v>80-89</v>
      </c>
      <c r="W307" t="s">
        <v>39</v>
      </c>
      <c r="X307" t="s">
        <v>6</v>
      </c>
      <c r="Y307" t="s">
        <v>54</v>
      </c>
      <c r="Z307">
        <v>69873</v>
      </c>
      <c r="AA307" t="s">
        <v>73</v>
      </c>
      <c r="AB307" t="s">
        <v>103</v>
      </c>
      <c r="AC307" t="s">
        <v>44</v>
      </c>
      <c r="AD307">
        <v>3</v>
      </c>
    </row>
    <row r="308" spans="1:30" x14ac:dyDescent="0.35">
      <c r="A308">
        <v>3730</v>
      </c>
      <c r="B308" t="s">
        <v>178</v>
      </c>
      <c r="C308" t="s">
        <v>1458</v>
      </c>
      <c r="D308" s="1">
        <v>44579</v>
      </c>
      <c r="F308" t="str">
        <f>IF(Table1[[#This Row],[ExitDate]],QUOTIENT(Table1[[#This Row],[ExitDate]]-Table1[[#This Row],[StartDate]],365/12),"")</f>
        <v/>
      </c>
      <c r="G308" t="str">
        <f>IF(Table1[[#This Row],[ExitDate]], "Attrition", "Active")</f>
        <v>Active</v>
      </c>
      <c r="H308" t="s">
        <v>28</v>
      </c>
      <c r="I308" t="s">
        <v>1459</v>
      </c>
      <c r="J308" t="s">
        <v>1460</v>
      </c>
      <c r="K308" t="s">
        <v>31</v>
      </c>
      <c r="L308" t="s">
        <v>32</v>
      </c>
      <c r="M308" t="s">
        <v>33</v>
      </c>
      <c r="N308" t="s">
        <v>63</v>
      </c>
      <c r="O308" t="s">
        <v>35</v>
      </c>
      <c r="P308" t="s">
        <v>36</v>
      </c>
      <c r="R308" t="s">
        <v>37</v>
      </c>
      <c r="S308" t="s">
        <v>230</v>
      </c>
      <c r="T308" s="2">
        <v>24084</v>
      </c>
      <c r="U308" s="3">
        <f ca="1">YEARFRAC(Table1[[#This Row],[DOB]],TODAY())</f>
        <v>60.041666666666664</v>
      </c>
      <c r="V308" s="3" t="str" cm="1">
        <f t="array" aca="1" ref="V308" ca="1">_xlfn.IFS(Table1[[#This Row],[Age]] &lt; 30, "20-29", Table1[[#This Row],[Age]]&lt;40,"30-39",Table1[[#This Row],[Age]]&lt;50,"40-49",Table1[[#This Row],[Age]]&lt;60,"50-59",Table1[[#This Row],[Age]]&lt;70, "60-69",Table1[[#This Row],[Age]]&lt;80, "70-79",Table1[[#This Row],[Age]]&lt;90,"80-89")</f>
        <v>60-69</v>
      </c>
      <c r="W308" t="s">
        <v>39</v>
      </c>
      <c r="X308" t="s">
        <v>112</v>
      </c>
      <c r="Y308" t="s">
        <v>54</v>
      </c>
      <c r="Z308">
        <v>2548</v>
      </c>
      <c r="AA308" t="s">
        <v>92</v>
      </c>
      <c r="AB308" t="s">
        <v>43</v>
      </c>
      <c r="AC308" t="s">
        <v>44</v>
      </c>
      <c r="AD308">
        <v>4</v>
      </c>
    </row>
    <row r="309" spans="1:30" x14ac:dyDescent="0.35">
      <c r="A309">
        <v>3731</v>
      </c>
      <c r="B309" t="s">
        <v>1461</v>
      </c>
      <c r="C309" t="s">
        <v>1462</v>
      </c>
      <c r="D309" s="1">
        <v>43889</v>
      </c>
      <c r="E309" s="1">
        <v>44909</v>
      </c>
      <c r="F309">
        <f>IF(Table1[[#This Row],[ExitDate]],QUOTIENT(Table1[[#This Row],[ExitDate]]-Table1[[#This Row],[StartDate]],365/12),"")</f>
        <v>33</v>
      </c>
      <c r="G309" t="str">
        <f>IF(Table1[[#This Row],[ExitDate]], "Attrition", "Active")</f>
        <v>Attrition</v>
      </c>
      <c r="H309" t="s">
        <v>28</v>
      </c>
      <c r="I309" t="s">
        <v>1463</v>
      </c>
      <c r="J309" t="s">
        <v>1464</v>
      </c>
      <c r="K309" t="s">
        <v>49</v>
      </c>
      <c r="L309" t="s">
        <v>32</v>
      </c>
      <c r="M309" t="s">
        <v>51</v>
      </c>
      <c r="N309" t="s">
        <v>63</v>
      </c>
      <c r="O309" t="s">
        <v>51</v>
      </c>
      <c r="P309" t="s">
        <v>139</v>
      </c>
      <c r="Q309" t="s">
        <v>1465</v>
      </c>
      <c r="R309" t="s">
        <v>37</v>
      </c>
      <c r="S309" t="s">
        <v>89</v>
      </c>
      <c r="T309" s="2">
        <v>35980</v>
      </c>
      <c r="U309" s="3">
        <f ca="1">YEARFRAC(Table1[[#This Row],[DOB]],TODAY())</f>
        <v>27.469444444444445</v>
      </c>
      <c r="V309" s="3" t="str" cm="1">
        <f t="array" aca="1" ref="V309" ca="1">_xlfn.IFS(Table1[[#This Row],[Age]] &lt; 30, "20-29", Table1[[#This Row],[Age]]&lt;40,"30-39",Table1[[#This Row],[Age]]&lt;50,"40-49",Table1[[#This Row],[Age]]&lt;60,"50-59",Table1[[#This Row],[Age]]&lt;70, "60-69",Table1[[#This Row],[Age]]&lt;80, "70-79",Table1[[#This Row],[Age]]&lt;90,"80-89")</f>
        <v>20-29</v>
      </c>
      <c r="W309" t="s">
        <v>39</v>
      </c>
      <c r="X309" t="s">
        <v>112</v>
      </c>
      <c r="Y309" t="s">
        <v>54</v>
      </c>
      <c r="Z309">
        <v>73555</v>
      </c>
      <c r="AA309" t="s">
        <v>55</v>
      </c>
      <c r="AB309" t="s">
        <v>74</v>
      </c>
      <c r="AC309" t="s">
        <v>44</v>
      </c>
      <c r="AD309">
        <v>3</v>
      </c>
    </row>
    <row r="310" spans="1:30" x14ac:dyDescent="0.35">
      <c r="A310">
        <v>3732</v>
      </c>
      <c r="B310" t="s">
        <v>1466</v>
      </c>
      <c r="C310" t="s">
        <v>1467</v>
      </c>
      <c r="D310" s="1">
        <v>43982</v>
      </c>
      <c r="F310" t="str">
        <f>IF(Table1[[#This Row],[ExitDate]],QUOTIENT(Table1[[#This Row],[ExitDate]]-Table1[[#This Row],[StartDate]],365/12),"")</f>
        <v/>
      </c>
      <c r="G310" t="str">
        <f>IF(Table1[[#This Row],[ExitDate]], "Attrition", "Active")</f>
        <v>Active</v>
      </c>
      <c r="H310" t="s">
        <v>28</v>
      </c>
      <c r="I310" t="s">
        <v>1468</v>
      </c>
      <c r="J310" t="s">
        <v>1469</v>
      </c>
      <c r="K310" t="s">
        <v>138</v>
      </c>
      <c r="L310" t="s">
        <v>32</v>
      </c>
      <c r="M310" t="s">
        <v>51</v>
      </c>
      <c r="N310" t="s">
        <v>63</v>
      </c>
      <c r="O310" t="s">
        <v>51</v>
      </c>
      <c r="P310" t="s">
        <v>36</v>
      </c>
      <c r="R310" t="s">
        <v>37</v>
      </c>
      <c r="S310" t="s">
        <v>89</v>
      </c>
      <c r="T310" s="2">
        <v>19908</v>
      </c>
      <c r="U310" s="3">
        <f ca="1">YEARFRAC(Table1[[#This Row],[DOB]],TODAY())</f>
        <v>71.472222222222229</v>
      </c>
      <c r="V310" s="3" t="str" cm="1">
        <f t="array" aca="1" ref="V310" ca="1">_xlfn.IFS(Table1[[#This Row],[Age]] &lt; 30, "20-29", Table1[[#This Row],[Age]]&lt;40,"30-39",Table1[[#This Row],[Age]]&lt;50,"40-49",Table1[[#This Row],[Age]]&lt;60,"50-59",Table1[[#This Row],[Age]]&lt;70, "60-69",Table1[[#This Row],[Age]]&lt;80, "70-79",Table1[[#This Row],[Age]]&lt;90,"80-89")</f>
        <v>70-79</v>
      </c>
      <c r="W310" t="s">
        <v>39</v>
      </c>
      <c r="X310" t="s">
        <v>102</v>
      </c>
      <c r="Y310" t="s">
        <v>54</v>
      </c>
      <c r="Z310">
        <v>27650</v>
      </c>
      <c r="AA310" t="s">
        <v>92</v>
      </c>
      <c r="AB310" t="s">
        <v>43</v>
      </c>
      <c r="AC310" t="s">
        <v>44</v>
      </c>
      <c r="AD310">
        <v>5</v>
      </c>
    </row>
    <row r="311" spans="1:30" x14ac:dyDescent="0.35">
      <c r="A311">
        <v>3733</v>
      </c>
      <c r="B311" t="s">
        <v>1470</v>
      </c>
      <c r="C311" t="s">
        <v>1471</v>
      </c>
      <c r="D311" s="1">
        <v>43941</v>
      </c>
      <c r="E311" s="1">
        <v>44765</v>
      </c>
      <c r="F311">
        <f>IF(Table1[[#This Row],[ExitDate]],QUOTIENT(Table1[[#This Row],[ExitDate]]-Table1[[#This Row],[StartDate]],365/12),"")</f>
        <v>27</v>
      </c>
      <c r="G311" t="str">
        <f>IF(Table1[[#This Row],[ExitDate]], "Attrition", "Active")</f>
        <v>Attrition</v>
      </c>
      <c r="H311" t="s">
        <v>28</v>
      </c>
      <c r="I311" t="s">
        <v>1472</v>
      </c>
      <c r="J311" t="s">
        <v>1473</v>
      </c>
      <c r="K311" t="s">
        <v>117</v>
      </c>
      <c r="L311" t="s">
        <v>197</v>
      </c>
      <c r="M311" t="s">
        <v>33</v>
      </c>
      <c r="N311" t="s">
        <v>34</v>
      </c>
      <c r="O311" t="s">
        <v>51</v>
      </c>
      <c r="P311" t="s">
        <v>139</v>
      </c>
      <c r="Q311" t="s">
        <v>1474</v>
      </c>
      <c r="R311" t="s">
        <v>37</v>
      </c>
      <c r="S311" t="s">
        <v>89</v>
      </c>
      <c r="T311" s="2">
        <v>34622</v>
      </c>
      <c r="U311" s="3">
        <f ca="1">YEARFRAC(Table1[[#This Row],[DOB]],TODAY())</f>
        <v>31.18888888888889</v>
      </c>
      <c r="V311" s="3" t="str" cm="1">
        <f t="array" aca="1" ref="V311" ca="1">_xlfn.IFS(Table1[[#This Row],[Age]] &lt; 30, "20-29", Table1[[#This Row],[Age]]&lt;40,"30-39",Table1[[#This Row],[Age]]&lt;50,"40-49",Table1[[#This Row],[Age]]&lt;60,"50-59",Table1[[#This Row],[Age]]&lt;70, "60-69",Table1[[#This Row],[Age]]&lt;80, "70-79",Table1[[#This Row],[Age]]&lt;90,"80-89")</f>
        <v>30-39</v>
      </c>
      <c r="W311" t="s">
        <v>39</v>
      </c>
      <c r="X311" t="s">
        <v>91</v>
      </c>
      <c r="Y311" t="s">
        <v>41</v>
      </c>
      <c r="Z311">
        <v>2035</v>
      </c>
      <c r="AA311" t="s">
        <v>55</v>
      </c>
      <c r="AB311" t="s">
        <v>74</v>
      </c>
      <c r="AC311" t="s">
        <v>44</v>
      </c>
      <c r="AD311">
        <v>3</v>
      </c>
    </row>
    <row r="312" spans="1:30" x14ac:dyDescent="0.35">
      <c r="A312">
        <v>3734</v>
      </c>
      <c r="B312" t="s">
        <v>1475</v>
      </c>
      <c r="C312" t="s">
        <v>896</v>
      </c>
      <c r="D312" s="1">
        <v>43531</v>
      </c>
      <c r="F312" t="str">
        <f>IF(Table1[[#This Row],[ExitDate]],QUOTIENT(Table1[[#This Row],[ExitDate]]-Table1[[#This Row],[StartDate]],365/12),"")</f>
        <v/>
      </c>
      <c r="G312" t="str">
        <f>IF(Table1[[#This Row],[ExitDate]], "Attrition", "Active")</f>
        <v>Active</v>
      </c>
      <c r="H312" t="s">
        <v>28</v>
      </c>
      <c r="I312" t="s">
        <v>1476</v>
      </c>
      <c r="J312" t="s">
        <v>1477</v>
      </c>
      <c r="K312" t="s">
        <v>61</v>
      </c>
      <c r="L312" t="s">
        <v>32</v>
      </c>
      <c r="M312" t="s">
        <v>62</v>
      </c>
      <c r="N312" t="s">
        <v>34</v>
      </c>
      <c r="O312" t="s">
        <v>35</v>
      </c>
      <c r="P312" t="s">
        <v>36</v>
      </c>
      <c r="R312" t="s">
        <v>37</v>
      </c>
      <c r="S312" t="s">
        <v>1011</v>
      </c>
      <c r="T312" s="2">
        <v>23579</v>
      </c>
      <c r="U312" s="3">
        <f ca="1">YEARFRAC(Table1[[#This Row],[DOB]],TODAY())</f>
        <v>61.422222222222224</v>
      </c>
      <c r="V312" s="3" t="str" cm="1">
        <f t="array" aca="1" ref="V312" ca="1">_xlfn.IFS(Table1[[#This Row],[Age]] &lt; 30, "20-29", Table1[[#This Row],[Age]]&lt;40,"30-39",Table1[[#This Row],[Age]]&lt;50,"40-49",Table1[[#This Row],[Age]]&lt;60,"50-59",Table1[[#This Row],[Age]]&lt;70, "60-69",Table1[[#This Row],[Age]]&lt;80, "70-79",Table1[[#This Row],[Age]]&lt;90,"80-89")</f>
        <v>60-69</v>
      </c>
      <c r="W312" t="s">
        <v>39</v>
      </c>
      <c r="X312" t="s">
        <v>112</v>
      </c>
      <c r="Y312" t="s">
        <v>54</v>
      </c>
      <c r="Z312">
        <v>74284</v>
      </c>
      <c r="AA312" t="s">
        <v>42</v>
      </c>
      <c r="AB312" t="s">
        <v>103</v>
      </c>
      <c r="AC312" t="s">
        <v>44</v>
      </c>
      <c r="AD312">
        <v>3</v>
      </c>
    </row>
    <row r="313" spans="1:30" x14ac:dyDescent="0.35">
      <c r="A313">
        <v>3735</v>
      </c>
      <c r="B313" t="s">
        <v>764</v>
      </c>
      <c r="C313" t="s">
        <v>1478</v>
      </c>
      <c r="D313" s="1">
        <v>43614</v>
      </c>
      <c r="F313" t="str">
        <f>IF(Table1[[#This Row],[ExitDate]],QUOTIENT(Table1[[#This Row],[ExitDate]]-Table1[[#This Row],[StartDate]],365/12),"")</f>
        <v/>
      </c>
      <c r="G313" t="str">
        <f>IF(Table1[[#This Row],[ExitDate]], "Attrition", "Active")</f>
        <v>Active</v>
      </c>
      <c r="H313" t="s">
        <v>28</v>
      </c>
      <c r="I313" t="s">
        <v>1479</v>
      </c>
      <c r="J313" t="s">
        <v>1480</v>
      </c>
      <c r="K313" t="s">
        <v>167</v>
      </c>
      <c r="L313" t="s">
        <v>32</v>
      </c>
      <c r="M313" t="s">
        <v>33</v>
      </c>
      <c r="N313" t="s">
        <v>34</v>
      </c>
      <c r="O313" t="s">
        <v>35</v>
      </c>
      <c r="P313" t="s">
        <v>36</v>
      </c>
      <c r="R313" t="s">
        <v>37</v>
      </c>
      <c r="S313" t="s">
        <v>593</v>
      </c>
      <c r="T313" s="2">
        <v>23203</v>
      </c>
      <c r="U313" s="3">
        <f ca="1">YEARFRAC(Table1[[#This Row],[DOB]],TODAY())</f>
        <v>62.45</v>
      </c>
      <c r="V313" s="3" t="str" cm="1">
        <f t="array" aca="1" ref="V313" ca="1">_xlfn.IFS(Table1[[#This Row],[Age]] &lt; 30, "20-29", Table1[[#This Row],[Age]]&lt;40,"30-39",Table1[[#This Row],[Age]]&lt;50,"40-49",Table1[[#This Row],[Age]]&lt;60,"50-59",Table1[[#This Row],[Age]]&lt;70, "60-69",Table1[[#This Row],[Age]]&lt;80, "70-79",Table1[[#This Row],[Age]]&lt;90,"80-89")</f>
        <v>60-69</v>
      </c>
      <c r="W313" t="s">
        <v>39</v>
      </c>
      <c r="X313" t="s">
        <v>418</v>
      </c>
      <c r="Y313" t="s">
        <v>54</v>
      </c>
      <c r="Z313">
        <v>81455</v>
      </c>
      <c r="AA313" t="s">
        <v>42</v>
      </c>
      <c r="AB313" t="s">
        <v>83</v>
      </c>
      <c r="AC313" t="s">
        <v>44</v>
      </c>
      <c r="AD313">
        <v>1</v>
      </c>
    </row>
    <row r="314" spans="1:30" x14ac:dyDescent="0.35">
      <c r="A314">
        <v>3736</v>
      </c>
      <c r="B314" t="s">
        <v>1481</v>
      </c>
      <c r="C314" t="s">
        <v>1482</v>
      </c>
      <c r="D314" s="1">
        <v>44122</v>
      </c>
      <c r="E314" s="1">
        <v>45007</v>
      </c>
      <c r="F314">
        <f>IF(Table1[[#This Row],[ExitDate]],QUOTIENT(Table1[[#This Row],[ExitDate]]-Table1[[#This Row],[StartDate]],365/12),"")</f>
        <v>29</v>
      </c>
      <c r="G314" t="str">
        <f>IF(Table1[[#This Row],[ExitDate]], "Attrition", "Active")</f>
        <v>Attrition</v>
      </c>
      <c r="H314" t="s">
        <v>28</v>
      </c>
      <c r="I314" t="s">
        <v>1483</v>
      </c>
      <c r="J314" t="s">
        <v>1484</v>
      </c>
      <c r="K314" t="s">
        <v>132</v>
      </c>
      <c r="L314" t="s">
        <v>32</v>
      </c>
      <c r="M314" t="s">
        <v>62</v>
      </c>
      <c r="N314" t="s">
        <v>50</v>
      </c>
      <c r="O314" t="s">
        <v>51</v>
      </c>
      <c r="P314" t="s">
        <v>125</v>
      </c>
      <c r="Q314" t="s">
        <v>1485</v>
      </c>
      <c r="R314" t="s">
        <v>37</v>
      </c>
      <c r="S314" t="s">
        <v>304</v>
      </c>
      <c r="T314" s="2">
        <v>27943</v>
      </c>
      <c r="U314" s="3">
        <f ca="1">YEARFRAC(Table1[[#This Row],[DOB]],TODAY())</f>
        <v>49.475000000000001</v>
      </c>
      <c r="V314" s="3" t="str" cm="1">
        <f t="array" aca="1" ref="V314" ca="1">_xlfn.IFS(Table1[[#This Row],[Age]] &lt; 30, "20-29", Table1[[#This Row],[Age]]&lt;40,"30-39",Table1[[#This Row],[Age]]&lt;50,"40-49",Table1[[#This Row],[Age]]&lt;60,"50-59",Table1[[#This Row],[Age]]&lt;70, "60-69",Table1[[#This Row],[Age]]&lt;80, "70-79",Table1[[#This Row],[Age]]&lt;90,"80-89")</f>
        <v>40-49</v>
      </c>
      <c r="W314" t="s">
        <v>39</v>
      </c>
      <c r="X314" t="s">
        <v>82</v>
      </c>
      <c r="Y314" t="s">
        <v>54</v>
      </c>
      <c r="Z314">
        <v>95345</v>
      </c>
      <c r="AA314" t="s">
        <v>73</v>
      </c>
      <c r="AB314" t="s">
        <v>83</v>
      </c>
      <c r="AC314" t="s">
        <v>44</v>
      </c>
      <c r="AD314">
        <v>2</v>
      </c>
    </row>
    <row r="315" spans="1:30" x14ac:dyDescent="0.35">
      <c r="A315">
        <v>3737</v>
      </c>
      <c r="B315" t="s">
        <v>1486</v>
      </c>
      <c r="C315" t="s">
        <v>1487</v>
      </c>
      <c r="D315" s="1">
        <v>43423</v>
      </c>
      <c r="F315" t="str">
        <f>IF(Table1[[#This Row],[ExitDate]],QUOTIENT(Table1[[#This Row],[ExitDate]]-Table1[[#This Row],[StartDate]],365/12),"")</f>
        <v/>
      </c>
      <c r="G315" t="str">
        <f>IF(Table1[[#This Row],[ExitDate]], "Attrition", "Active")</f>
        <v>Active</v>
      </c>
      <c r="H315" t="s">
        <v>28</v>
      </c>
      <c r="I315" t="s">
        <v>1488</v>
      </c>
      <c r="J315" t="s">
        <v>1489</v>
      </c>
      <c r="K315" t="s">
        <v>79</v>
      </c>
      <c r="L315" t="s">
        <v>32</v>
      </c>
      <c r="M315" t="s">
        <v>51</v>
      </c>
      <c r="N315" t="s">
        <v>63</v>
      </c>
      <c r="O315" t="s">
        <v>51</v>
      </c>
      <c r="P315" t="s">
        <v>36</v>
      </c>
      <c r="R315" t="s">
        <v>37</v>
      </c>
      <c r="S315" t="s">
        <v>695</v>
      </c>
      <c r="T315" s="2">
        <v>17147</v>
      </c>
      <c r="U315" s="3">
        <f ca="1">YEARFRAC(Table1[[#This Row],[DOB]],TODAY())</f>
        <v>79.033333333333331</v>
      </c>
      <c r="V315" s="3" t="str" cm="1">
        <f t="array" aca="1" ref="V315" ca="1">_xlfn.IFS(Table1[[#This Row],[Age]] &lt; 30, "20-29", Table1[[#This Row],[Age]]&lt;40,"30-39",Table1[[#This Row],[Age]]&lt;50,"40-49",Table1[[#This Row],[Age]]&lt;60,"50-59",Table1[[#This Row],[Age]]&lt;70, "60-69",Table1[[#This Row],[Age]]&lt;80, "70-79",Table1[[#This Row],[Age]]&lt;90,"80-89")</f>
        <v>70-79</v>
      </c>
      <c r="W315" t="s">
        <v>39</v>
      </c>
      <c r="X315" t="s">
        <v>183</v>
      </c>
      <c r="Y315" t="s">
        <v>54</v>
      </c>
      <c r="Z315">
        <v>67176</v>
      </c>
      <c r="AA315" t="s">
        <v>55</v>
      </c>
      <c r="AB315" t="s">
        <v>103</v>
      </c>
      <c r="AC315" t="s">
        <v>44</v>
      </c>
      <c r="AD315">
        <v>5</v>
      </c>
    </row>
    <row r="316" spans="1:30" x14ac:dyDescent="0.35">
      <c r="A316">
        <v>3738</v>
      </c>
      <c r="B316" t="s">
        <v>1490</v>
      </c>
      <c r="C316" t="s">
        <v>1491</v>
      </c>
      <c r="D316" s="1">
        <v>44666</v>
      </c>
      <c r="E316" s="1">
        <v>44935</v>
      </c>
      <c r="F316">
        <f>IF(Table1[[#This Row],[ExitDate]],QUOTIENT(Table1[[#This Row],[ExitDate]]-Table1[[#This Row],[StartDate]],365/12),"")</f>
        <v>8</v>
      </c>
      <c r="G316" t="str">
        <f>IF(Table1[[#This Row],[ExitDate]], "Attrition", "Active")</f>
        <v>Attrition</v>
      </c>
      <c r="H316" t="s">
        <v>727</v>
      </c>
      <c r="I316" t="s">
        <v>1492</v>
      </c>
      <c r="J316" t="s">
        <v>1493</v>
      </c>
      <c r="K316" t="s">
        <v>132</v>
      </c>
      <c r="L316" t="s">
        <v>744</v>
      </c>
      <c r="M316" t="s">
        <v>62</v>
      </c>
      <c r="N316" t="s">
        <v>50</v>
      </c>
      <c r="O316" t="s">
        <v>35</v>
      </c>
      <c r="P316" t="s">
        <v>98</v>
      </c>
      <c r="Q316" t="s">
        <v>1494</v>
      </c>
      <c r="R316" t="s">
        <v>37</v>
      </c>
      <c r="S316" t="s">
        <v>80</v>
      </c>
      <c r="T316" s="2">
        <v>36772</v>
      </c>
      <c r="U316" s="3">
        <f ca="1">YEARFRAC(Table1[[#This Row],[DOB]],TODAY())</f>
        <v>25.305555555555557</v>
      </c>
      <c r="V316" s="3" t="str" cm="1">
        <f t="array" aca="1" ref="V316" ca="1">_xlfn.IFS(Table1[[#This Row],[Age]] &lt; 30, "20-29", Table1[[#This Row],[Age]]&lt;40,"30-39",Table1[[#This Row],[Age]]&lt;50,"40-49",Table1[[#This Row],[Age]]&lt;60,"50-59",Table1[[#This Row],[Age]]&lt;70, "60-69",Table1[[#This Row],[Age]]&lt;80, "70-79",Table1[[#This Row],[Age]]&lt;90,"80-89")</f>
        <v>20-29</v>
      </c>
      <c r="W316" t="s">
        <v>39</v>
      </c>
      <c r="X316" t="s">
        <v>162</v>
      </c>
      <c r="Y316" t="s">
        <v>41</v>
      </c>
      <c r="Z316">
        <v>21015</v>
      </c>
      <c r="AA316" t="s">
        <v>55</v>
      </c>
      <c r="AB316" t="s">
        <v>43</v>
      </c>
      <c r="AC316" t="s">
        <v>44</v>
      </c>
      <c r="AD316">
        <v>3</v>
      </c>
    </row>
    <row r="317" spans="1:30" x14ac:dyDescent="0.35">
      <c r="A317">
        <v>3739</v>
      </c>
      <c r="B317" t="s">
        <v>1495</v>
      </c>
      <c r="C317" t="s">
        <v>1496</v>
      </c>
      <c r="D317" s="1">
        <v>43336</v>
      </c>
      <c r="E317" s="1">
        <v>44277</v>
      </c>
      <c r="F317">
        <f>IF(Table1[[#This Row],[ExitDate]],QUOTIENT(Table1[[#This Row],[ExitDate]]-Table1[[#This Row],[StartDate]],365/12),"")</f>
        <v>30</v>
      </c>
      <c r="G317" t="str">
        <f>IF(Table1[[#This Row],[ExitDate]], "Attrition", "Active")</f>
        <v>Attrition</v>
      </c>
      <c r="H317" t="s">
        <v>727</v>
      </c>
      <c r="I317" t="s">
        <v>1497</v>
      </c>
      <c r="J317" t="s">
        <v>1498</v>
      </c>
      <c r="K317" t="s">
        <v>49</v>
      </c>
      <c r="L317" t="s">
        <v>744</v>
      </c>
      <c r="M317" t="s">
        <v>62</v>
      </c>
      <c r="N317" t="s">
        <v>63</v>
      </c>
      <c r="O317" t="s">
        <v>35</v>
      </c>
      <c r="P317" t="s">
        <v>174</v>
      </c>
      <c r="Q317" t="s">
        <v>1499</v>
      </c>
      <c r="R317" t="s">
        <v>37</v>
      </c>
      <c r="S317" t="s">
        <v>89</v>
      </c>
      <c r="T317" s="2">
        <v>18696</v>
      </c>
      <c r="U317" s="3">
        <f ca="1">YEARFRAC(Table1[[#This Row],[DOB]],TODAY())</f>
        <v>74.788888888888891</v>
      </c>
      <c r="V317" s="3" t="str" cm="1">
        <f t="array" aca="1" ref="V317" ca="1">_xlfn.IFS(Table1[[#This Row],[Age]] &lt; 30, "20-29", Table1[[#This Row],[Age]]&lt;40,"30-39",Table1[[#This Row],[Age]]&lt;50,"40-49",Table1[[#This Row],[Age]]&lt;60,"50-59",Table1[[#This Row],[Age]]&lt;70, "60-69",Table1[[#This Row],[Age]]&lt;80, "70-79",Table1[[#This Row],[Age]]&lt;90,"80-89")</f>
        <v>70-79</v>
      </c>
      <c r="W317" t="s">
        <v>39</v>
      </c>
      <c r="X317" t="s">
        <v>280</v>
      </c>
      <c r="Y317" t="s">
        <v>41</v>
      </c>
      <c r="Z317">
        <v>80870</v>
      </c>
      <c r="AA317" t="s">
        <v>127</v>
      </c>
      <c r="AB317" t="s">
        <v>103</v>
      </c>
      <c r="AC317" t="s">
        <v>44</v>
      </c>
      <c r="AD317">
        <v>3</v>
      </c>
    </row>
    <row r="318" spans="1:30" x14ac:dyDescent="0.35">
      <c r="A318">
        <v>3740</v>
      </c>
      <c r="B318" t="s">
        <v>1500</v>
      </c>
      <c r="C318" t="s">
        <v>1501</v>
      </c>
      <c r="D318" s="1">
        <v>44849</v>
      </c>
      <c r="E318" s="1">
        <v>44974</v>
      </c>
      <c r="F318">
        <f>IF(Table1[[#This Row],[ExitDate]],QUOTIENT(Table1[[#This Row],[ExitDate]]-Table1[[#This Row],[StartDate]],365/12),"")</f>
        <v>4</v>
      </c>
      <c r="G318" t="str">
        <f>IF(Table1[[#This Row],[ExitDate]], "Attrition", "Active")</f>
        <v>Attrition</v>
      </c>
      <c r="H318" t="s">
        <v>727</v>
      </c>
      <c r="I318" t="s">
        <v>1502</v>
      </c>
      <c r="J318" t="s">
        <v>1503</v>
      </c>
      <c r="K318" t="s">
        <v>138</v>
      </c>
      <c r="L318" t="s">
        <v>744</v>
      </c>
      <c r="M318" t="s">
        <v>62</v>
      </c>
      <c r="N318" t="s">
        <v>34</v>
      </c>
      <c r="O318" t="s">
        <v>51</v>
      </c>
      <c r="P318" t="s">
        <v>174</v>
      </c>
      <c r="Q318" t="s">
        <v>1504</v>
      </c>
      <c r="R318" t="s">
        <v>37</v>
      </c>
      <c r="S318" t="s">
        <v>695</v>
      </c>
      <c r="T318" s="2">
        <v>37035</v>
      </c>
      <c r="U318" s="3">
        <f ca="1">YEARFRAC(Table1[[#This Row],[DOB]],TODAY())</f>
        <v>24.580555555555556</v>
      </c>
      <c r="V318" s="3" t="str" cm="1">
        <f t="array" aca="1" ref="V318" ca="1">_xlfn.IFS(Table1[[#This Row],[Age]] &lt; 30, "20-29", Table1[[#This Row],[Age]]&lt;40,"30-39",Table1[[#This Row],[Age]]&lt;50,"40-49",Table1[[#This Row],[Age]]&lt;60,"50-59",Table1[[#This Row],[Age]]&lt;70, "60-69",Table1[[#This Row],[Age]]&lt;80, "70-79",Table1[[#This Row],[Age]]&lt;90,"80-89")</f>
        <v>20-29</v>
      </c>
      <c r="W318" t="s">
        <v>39</v>
      </c>
      <c r="X318" t="s">
        <v>1505</v>
      </c>
      <c r="Y318" t="s">
        <v>41</v>
      </c>
      <c r="Z318">
        <v>12265</v>
      </c>
      <c r="AA318" t="s">
        <v>73</v>
      </c>
      <c r="AB318" t="s">
        <v>74</v>
      </c>
      <c r="AC318" t="s">
        <v>44</v>
      </c>
      <c r="AD318">
        <v>4</v>
      </c>
    </row>
    <row r="319" spans="1:30" x14ac:dyDescent="0.35">
      <c r="A319">
        <v>3741</v>
      </c>
      <c r="B319" t="s">
        <v>1506</v>
      </c>
      <c r="C319" t="s">
        <v>1507</v>
      </c>
      <c r="D319" s="1">
        <v>44984</v>
      </c>
      <c r="E319" s="1">
        <v>45013</v>
      </c>
      <c r="F319">
        <f>IF(Table1[[#This Row],[ExitDate]],QUOTIENT(Table1[[#This Row],[ExitDate]]-Table1[[#This Row],[StartDate]],365/12),"")</f>
        <v>0</v>
      </c>
      <c r="G319" t="str">
        <f>IF(Table1[[#This Row],[ExitDate]], "Attrition", "Active")</f>
        <v>Attrition</v>
      </c>
      <c r="H319" t="s">
        <v>727</v>
      </c>
      <c r="I319" t="s">
        <v>1508</v>
      </c>
      <c r="J319" t="s">
        <v>1509</v>
      </c>
      <c r="K319" t="s">
        <v>79</v>
      </c>
      <c r="L319" t="s">
        <v>744</v>
      </c>
      <c r="M319" t="s">
        <v>62</v>
      </c>
      <c r="N319" t="s">
        <v>50</v>
      </c>
      <c r="O319" t="s">
        <v>35</v>
      </c>
      <c r="P319" t="s">
        <v>174</v>
      </c>
      <c r="Q319" t="s">
        <v>1510</v>
      </c>
      <c r="R319" t="s">
        <v>37</v>
      </c>
      <c r="S319" t="s">
        <v>89</v>
      </c>
      <c r="T319" s="2">
        <v>17790</v>
      </c>
      <c r="U319" s="3">
        <f ca="1">YEARFRAC(Table1[[#This Row],[DOB]],TODAY())</f>
        <v>77.275000000000006</v>
      </c>
      <c r="V319" s="3" t="str" cm="1">
        <f t="array" aca="1" ref="V319" ca="1">_xlfn.IFS(Table1[[#This Row],[Age]] &lt; 30, "20-29", Table1[[#This Row],[Age]]&lt;40,"30-39",Table1[[#This Row],[Age]]&lt;50,"40-49",Table1[[#This Row],[Age]]&lt;60,"50-59",Table1[[#This Row],[Age]]&lt;70, "60-69",Table1[[#This Row],[Age]]&lt;80, "70-79",Table1[[#This Row],[Age]]&lt;90,"80-89")</f>
        <v>70-79</v>
      </c>
      <c r="W319" t="s">
        <v>39</v>
      </c>
      <c r="X319" t="s">
        <v>112</v>
      </c>
      <c r="Y319" t="s">
        <v>41</v>
      </c>
      <c r="Z319">
        <v>47025</v>
      </c>
      <c r="AA319" t="s">
        <v>55</v>
      </c>
      <c r="AB319" t="s">
        <v>43</v>
      </c>
      <c r="AC319" t="s">
        <v>44</v>
      </c>
      <c r="AD319">
        <v>1</v>
      </c>
    </row>
    <row r="320" spans="1:30" x14ac:dyDescent="0.35">
      <c r="A320">
        <v>3742</v>
      </c>
      <c r="B320" t="s">
        <v>1012</v>
      </c>
      <c r="C320" t="s">
        <v>1511</v>
      </c>
      <c r="D320" s="1">
        <v>44461</v>
      </c>
      <c r="E320" s="1">
        <v>45061</v>
      </c>
      <c r="F320">
        <f>IF(Table1[[#This Row],[ExitDate]],QUOTIENT(Table1[[#This Row],[ExitDate]]-Table1[[#This Row],[StartDate]],365/12),"")</f>
        <v>19</v>
      </c>
      <c r="G320" t="str">
        <f>IF(Table1[[#This Row],[ExitDate]], "Attrition", "Active")</f>
        <v>Attrition</v>
      </c>
      <c r="H320" t="s">
        <v>727</v>
      </c>
      <c r="I320" t="s">
        <v>1512</v>
      </c>
      <c r="J320" t="s">
        <v>1513</v>
      </c>
      <c r="K320" t="s">
        <v>167</v>
      </c>
      <c r="L320" t="s">
        <v>32</v>
      </c>
      <c r="M320" t="s">
        <v>33</v>
      </c>
      <c r="N320" t="s">
        <v>50</v>
      </c>
      <c r="O320" t="s">
        <v>35</v>
      </c>
      <c r="P320" t="s">
        <v>125</v>
      </c>
      <c r="Q320" t="s">
        <v>1514</v>
      </c>
      <c r="R320" t="s">
        <v>37</v>
      </c>
      <c r="S320" t="s">
        <v>89</v>
      </c>
      <c r="T320" s="2">
        <v>29841</v>
      </c>
      <c r="U320" s="3">
        <f ca="1">YEARFRAC(Table1[[#This Row],[DOB]],TODAY())</f>
        <v>44.280555555555559</v>
      </c>
      <c r="V320" s="3" t="str" cm="1">
        <f t="array" aca="1" ref="V320" ca="1">_xlfn.IFS(Table1[[#This Row],[Age]] &lt; 30, "20-29", Table1[[#This Row],[Age]]&lt;40,"30-39",Table1[[#This Row],[Age]]&lt;50,"40-49",Table1[[#This Row],[Age]]&lt;60,"50-59",Table1[[#This Row],[Age]]&lt;70, "60-69",Table1[[#This Row],[Age]]&lt;80, "70-79",Table1[[#This Row],[Age]]&lt;90,"80-89")</f>
        <v>40-49</v>
      </c>
      <c r="W320" t="s">
        <v>39</v>
      </c>
      <c r="X320" t="s">
        <v>242</v>
      </c>
      <c r="Y320" t="s">
        <v>41</v>
      </c>
      <c r="Z320">
        <v>81011</v>
      </c>
      <c r="AA320" t="s">
        <v>127</v>
      </c>
      <c r="AB320" t="s">
        <v>83</v>
      </c>
      <c r="AC320" t="s">
        <v>44</v>
      </c>
      <c r="AD320">
        <v>2</v>
      </c>
    </row>
    <row r="321" spans="1:30" x14ac:dyDescent="0.35">
      <c r="A321">
        <v>3743</v>
      </c>
      <c r="B321" t="s">
        <v>1515</v>
      </c>
      <c r="C321" t="s">
        <v>1516</v>
      </c>
      <c r="D321" s="1">
        <v>43981</v>
      </c>
      <c r="F321" t="str">
        <f>IF(Table1[[#This Row],[ExitDate]],QUOTIENT(Table1[[#This Row],[ExitDate]]-Table1[[#This Row],[StartDate]],365/12),"")</f>
        <v/>
      </c>
      <c r="G321" t="str">
        <f>IF(Table1[[#This Row],[ExitDate]], "Attrition", "Active")</f>
        <v>Active</v>
      </c>
      <c r="H321" t="s">
        <v>28</v>
      </c>
      <c r="I321" t="s">
        <v>1517</v>
      </c>
      <c r="J321" t="s">
        <v>1518</v>
      </c>
      <c r="K321" t="s">
        <v>97</v>
      </c>
      <c r="L321" t="s">
        <v>32</v>
      </c>
      <c r="M321" t="s">
        <v>33</v>
      </c>
      <c r="N321" t="s">
        <v>50</v>
      </c>
      <c r="O321" t="s">
        <v>51</v>
      </c>
      <c r="P321" t="s">
        <v>36</v>
      </c>
      <c r="R321" t="s">
        <v>37</v>
      </c>
      <c r="S321" t="s">
        <v>80</v>
      </c>
      <c r="T321" s="2">
        <v>18519</v>
      </c>
      <c r="U321" s="3">
        <f ca="1">YEARFRAC(Table1[[#This Row],[DOB]],TODAY())</f>
        <v>75.277777777777771</v>
      </c>
      <c r="V321" s="3" t="str" cm="1">
        <f t="array" aca="1" ref="V321" ca="1">_xlfn.IFS(Table1[[#This Row],[Age]] &lt; 30, "20-29", Table1[[#This Row],[Age]]&lt;40,"30-39",Table1[[#This Row],[Age]]&lt;50,"40-49",Table1[[#This Row],[Age]]&lt;60,"50-59",Table1[[#This Row],[Age]]&lt;70, "60-69",Table1[[#This Row],[Age]]&lt;80, "70-79",Table1[[#This Row],[Age]]&lt;90,"80-89")</f>
        <v>70-79</v>
      </c>
      <c r="W321" t="s">
        <v>39</v>
      </c>
      <c r="X321" t="s">
        <v>653</v>
      </c>
      <c r="Y321" t="s">
        <v>54</v>
      </c>
      <c r="Z321">
        <v>13394</v>
      </c>
      <c r="AA321" t="s">
        <v>92</v>
      </c>
      <c r="AB321" t="s">
        <v>83</v>
      </c>
      <c r="AC321" t="s">
        <v>44</v>
      </c>
      <c r="AD321">
        <v>2</v>
      </c>
    </row>
    <row r="322" spans="1:30" x14ac:dyDescent="0.35">
      <c r="A322">
        <v>3744</v>
      </c>
      <c r="B322" t="s">
        <v>1519</v>
      </c>
      <c r="C322" t="s">
        <v>1520</v>
      </c>
      <c r="D322" s="1">
        <v>44085</v>
      </c>
      <c r="F322" t="str">
        <f>IF(Table1[[#This Row],[ExitDate]],QUOTIENT(Table1[[#This Row],[ExitDate]]-Table1[[#This Row],[StartDate]],365/12),"")</f>
        <v/>
      </c>
      <c r="G322" t="str">
        <f>IF(Table1[[#This Row],[ExitDate]], "Attrition", "Active")</f>
        <v>Active</v>
      </c>
      <c r="H322" t="s">
        <v>28</v>
      </c>
      <c r="I322" t="s">
        <v>1521</v>
      </c>
      <c r="J322" t="s">
        <v>1522</v>
      </c>
      <c r="K322" t="s">
        <v>117</v>
      </c>
      <c r="L322" t="s">
        <v>32</v>
      </c>
      <c r="M322" t="s">
        <v>51</v>
      </c>
      <c r="N322" t="s">
        <v>63</v>
      </c>
      <c r="O322" t="s">
        <v>62</v>
      </c>
      <c r="P322" t="s">
        <v>36</v>
      </c>
      <c r="R322" t="s">
        <v>37</v>
      </c>
      <c r="S322" t="s">
        <v>52</v>
      </c>
      <c r="T322" s="2">
        <v>23733</v>
      </c>
      <c r="U322" s="3">
        <f ca="1">YEARFRAC(Table1[[#This Row],[DOB]],TODAY())</f>
        <v>61.00277777777778</v>
      </c>
      <c r="V322" s="3" t="str" cm="1">
        <f t="array" aca="1" ref="V322" ca="1">_xlfn.IFS(Table1[[#This Row],[Age]] &lt; 30, "20-29", Table1[[#This Row],[Age]]&lt;40,"30-39",Table1[[#This Row],[Age]]&lt;50,"40-49",Table1[[#This Row],[Age]]&lt;60,"50-59",Table1[[#This Row],[Age]]&lt;70, "60-69",Table1[[#This Row],[Age]]&lt;80, "70-79",Table1[[#This Row],[Age]]&lt;90,"80-89")</f>
        <v>60-69</v>
      </c>
      <c r="W322" t="s">
        <v>39</v>
      </c>
      <c r="X322" t="s">
        <v>162</v>
      </c>
      <c r="Y322" t="s">
        <v>41</v>
      </c>
      <c r="Z322">
        <v>50967</v>
      </c>
      <c r="AA322" t="s">
        <v>127</v>
      </c>
      <c r="AB322" t="s">
        <v>43</v>
      </c>
      <c r="AC322" t="s">
        <v>44</v>
      </c>
      <c r="AD322">
        <v>5</v>
      </c>
    </row>
    <row r="323" spans="1:30" x14ac:dyDescent="0.35">
      <c r="A323">
        <v>3745</v>
      </c>
      <c r="B323" t="s">
        <v>1523</v>
      </c>
      <c r="C323" t="s">
        <v>1524</v>
      </c>
      <c r="D323" s="1">
        <v>43616</v>
      </c>
      <c r="E323" s="1">
        <v>44110</v>
      </c>
      <c r="F323">
        <f>IF(Table1[[#This Row],[ExitDate]],QUOTIENT(Table1[[#This Row],[ExitDate]]-Table1[[#This Row],[StartDate]],365/12),"")</f>
        <v>16</v>
      </c>
      <c r="G323" t="str">
        <f>IF(Table1[[#This Row],[ExitDate]], "Attrition", "Active")</f>
        <v>Attrition</v>
      </c>
      <c r="H323" t="s">
        <v>28</v>
      </c>
      <c r="I323" t="s">
        <v>1525</v>
      </c>
      <c r="J323" t="s">
        <v>1526</v>
      </c>
      <c r="K323" t="s">
        <v>61</v>
      </c>
      <c r="L323" t="s">
        <v>744</v>
      </c>
      <c r="M323" t="s">
        <v>62</v>
      </c>
      <c r="N323" t="s">
        <v>34</v>
      </c>
      <c r="O323" t="s">
        <v>62</v>
      </c>
      <c r="P323" t="s">
        <v>98</v>
      </c>
      <c r="Q323" t="s">
        <v>1527</v>
      </c>
      <c r="R323" t="s">
        <v>37</v>
      </c>
      <c r="S323" t="s">
        <v>80</v>
      </c>
      <c r="T323" s="2">
        <v>28691</v>
      </c>
      <c r="U323" s="3">
        <f ca="1">YEARFRAC(Table1[[#This Row],[DOB]],TODAY())</f>
        <v>47.424999999999997</v>
      </c>
      <c r="V323" s="3" t="str" cm="1">
        <f t="array" aca="1" ref="V323" ca="1">_xlfn.IFS(Table1[[#This Row],[Age]] &lt; 30, "20-29", Table1[[#This Row],[Age]]&lt;40,"30-39",Table1[[#This Row],[Age]]&lt;50,"40-49",Table1[[#This Row],[Age]]&lt;60,"50-59",Table1[[#This Row],[Age]]&lt;70, "60-69",Table1[[#This Row],[Age]]&lt;80, "70-79",Table1[[#This Row],[Age]]&lt;90,"80-89")</f>
        <v>40-49</v>
      </c>
      <c r="W323" t="s">
        <v>39</v>
      </c>
      <c r="X323" t="s">
        <v>102</v>
      </c>
      <c r="Y323" t="s">
        <v>54</v>
      </c>
      <c r="Z323">
        <v>8286</v>
      </c>
      <c r="AA323" t="s">
        <v>127</v>
      </c>
      <c r="AB323" t="s">
        <v>74</v>
      </c>
      <c r="AC323" t="s">
        <v>44</v>
      </c>
      <c r="AD323">
        <v>4</v>
      </c>
    </row>
    <row r="324" spans="1:30" x14ac:dyDescent="0.35">
      <c r="A324">
        <v>3746</v>
      </c>
      <c r="B324" t="s">
        <v>963</v>
      </c>
      <c r="C324" t="s">
        <v>1528</v>
      </c>
      <c r="D324" s="1">
        <v>44025</v>
      </c>
      <c r="F324" t="str">
        <f>IF(Table1[[#This Row],[ExitDate]],QUOTIENT(Table1[[#This Row],[ExitDate]]-Table1[[#This Row],[StartDate]],365/12),"")</f>
        <v/>
      </c>
      <c r="G324" t="str">
        <f>IF(Table1[[#This Row],[ExitDate]], "Attrition", "Active")</f>
        <v>Active</v>
      </c>
      <c r="H324" t="s">
        <v>28</v>
      </c>
      <c r="I324" t="s">
        <v>1529</v>
      </c>
      <c r="J324" t="s">
        <v>1530</v>
      </c>
      <c r="K324" t="s">
        <v>88</v>
      </c>
      <c r="L324" t="s">
        <v>32</v>
      </c>
      <c r="M324" t="s">
        <v>51</v>
      </c>
      <c r="N324" t="s">
        <v>63</v>
      </c>
      <c r="O324" t="s">
        <v>62</v>
      </c>
      <c r="P324" t="s">
        <v>36</v>
      </c>
      <c r="R324" t="s">
        <v>37</v>
      </c>
      <c r="S324" t="s">
        <v>285</v>
      </c>
      <c r="T324" s="2">
        <v>25436</v>
      </c>
      <c r="U324" s="3">
        <f ca="1">YEARFRAC(Table1[[#This Row],[DOB]],TODAY())</f>
        <v>56.338888888888889</v>
      </c>
      <c r="V324" s="3" t="str" cm="1">
        <f t="array" aca="1" ref="V324" ca="1">_xlfn.IFS(Table1[[#This Row],[Age]] &lt; 30, "20-29", Table1[[#This Row],[Age]]&lt;40,"30-39",Table1[[#This Row],[Age]]&lt;50,"40-49",Table1[[#This Row],[Age]]&lt;60,"50-59",Table1[[#This Row],[Age]]&lt;70, "60-69",Table1[[#This Row],[Age]]&lt;80, "70-79",Table1[[#This Row],[Age]]&lt;90,"80-89")</f>
        <v>50-59</v>
      </c>
      <c r="W324" t="s">
        <v>39</v>
      </c>
      <c r="X324" t="s">
        <v>286</v>
      </c>
      <c r="Y324" t="s">
        <v>54</v>
      </c>
      <c r="Z324">
        <v>68039</v>
      </c>
      <c r="AA324" t="s">
        <v>92</v>
      </c>
      <c r="AB324" t="s">
        <v>43</v>
      </c>
      <c r="AC324" t="s">
        <v>44</v>
      </c>
      <c r="AD324">
        <v>3</v>
      </c>
    </row>
    <row r="325" spans="1:30" x14ac:dyDescent="0.35">
      <c r="A325">
        <v>3747</v>
      </c>
      <c r="B325" t="s">
        <v>1012</v>
      </c>
      <c r="C325" t="s">
        <v>1531</v>
      </c>
      <c r="D325" s="1">
        <v>44448</v>
      </c>
      <c r="E325" s="1">
        <v>44967</v>
      </c>
      <c r="F325">
        <f>IF(Table1[[#This Row],[ExitDate]],QUOTIENT(Table1[[#This Row],[ExitDate]]-Table1[[#This Row],[StartDate]],365/12),"")</f>
        <v>17</v>
      </c>
      <c r="G325" t="str">
        <f>IF(Table1[[#This Row],[ExitDate]], "Attrition", "Active")</f>
        <v>Attrition</v>
      </c>
      <c r="H325" t="s">
        <v>28</v>
      </c>
      <c r="I325" t="s">
        <v>1532</v>
      </c>
      <c r="J325" t="s">
        <v>1533</v>
      </c>
      <c r="K325" t="s">
        <v>31</v>
      </c>
      <c r="L325" t="s">
        <v>744</v>
      </c>
      <c r="M325" t="s">
        <v>51</v>
      </c>
      <c r="N325" t="s">
        <v>34</v>
      </c>
      <c r="O325" t="s">
        <v>35</v>
      </c>
      <c r="P325" t="s">
        <v>139</v>
      </c>
      <c r="Q325" t="s">
        <v>1534</v>
      </c>
      <c r="R325" t="s">
        <v>37</v>
      </c>
      <c r="S325" t="s">
        <v>1011</v>
      </c>
      <c r="T325" s="2">
        <v>16119</v>
      </c>
      <c r="U325" s="3">
        <f ca="1">YEARFRAC(Table1[[#This Row],[DOB]],TODAY())</f>
        <v>81.849999999999994</v>
      </c>
      <c r="V325" s="3" t="str" cm="1">
        <f t="array" aca="1" ref="V325" ca="1">_xlfn.IFS(Table1[[#This Row],[Age]] &lt; 30, "20-29", Table1[[#This Row],[Age]]&lt;40,"30-39",Table1[[#This Row],[Age]]&lt;50,"40-49",Table1[[#This Row],[Age]]&lt;60,"50-59",Table1[[#This Row],[Age]]&lt;70, "60-69",Table1[[#This Row],[Age]]&lt;80, "70-79",Table1[[#This Row],[Age]]&lt;90,"80-89")</f>
        <v>80-89</v>
      </c>
      <c r="W325" t="s">
        <v>39</v>
      </c>
      <c r="X325" t="s">
        <v>102</v>
      </c>
      <c r="Y325" t="s">
        <v>54</v>
      </c>
      <c r="Z325">
        <v>56563</v>
      </c>
      <c r="AA325" t="s">
        <v>92</v>
      </c>
      <c r="AB325" t="s">
        <v>43</v>
      </c>
      <c r="AC325" t="s">
        <v>44</v>
      </c>
      <c r="AD325">
        <v>2</v>
      </c>
    </row>
    <row r="326" spans="1:30" x14ac:dyDescent="0.35">
      <c r="A326">
        <v>3748</v>
      </c>
      <c r="B326" t="s">
        <v>1155</v>
      </c>
      <c r="C326" t="s">
        <v>1535</v>
      </c>
      <c r="D326" s="1">
        <v>43561</v>
      </c>
      <c r="F326" t="str">
        <f>IF(Table1[[#This Row],[ExitDate]],QUOTIENT(Table1[[#This Row],[ExitDate]]-Table1[[#This Row],[StartDate]],365/12),"")</f>
        <v/>
      </c>
      <c r="G326" t="str">
        <f>IF(Table1[[#This Row],[ExitDate]], "Attrition", "Active")</f>
        <v>Active</v>
      </c>
      <c r="H326" t="s">
        <v>28</v>
      </c>
      <c r="I326" t="s">
        <v>1536</v>
      </c>
      <c r="J326" t="s">
        <v>1537</v>
      </c>
      <c r="K326" t="s">
        <v>132</v>
      </c>
      <c r="L326" t="s">
        <v>32</v>
      </c>
      <c r="M326" t="s">
        <v>62</v>
      </c>
      <c r="N326" t="s">
        <v>34</v>
      </c>
      <c r="O326" t="s">
        <v>51</v>
      </c>
      <c r="P326" t="s">
        <v>36</v>
      </c>
      <c r="R326" t="s">
        <v>37</v>
      </c>
      <c r="S326" t="s">
        <v>80</v>
      </c>
      <c r="T326" s="2">
        <v>25435</v>
      </c>
      <c r="U326" s="3">
        <f ca="1">YEARFRAC(Table1[[#This Row],[DOB]],TODAY())</f>
        <v>56.341666666666669</v>
      </c>
      <c r="V326" s="3" t="str" cm="1">
        <f t="array" aca="1" ref="V326" ca="1">_xlfn.IFS(Table1[[#This Row],[Age]] &lt; 30, "20-29", Table1[[#This Row],[Age]]&lt;40,"30-39",Table1[[#This Row],[Age]]&lt;50,"40-49",Table1[[#This Row],[Age]]&lt;60,"50-59",Table1[[#This Row],[Age]]&lt;70, "60-69",Table1[[#This Row],[Age]]&lt;80, "70-79",Table1[[#This Row],[Age]]&lt;90,"80-89")</f>
        <v>50-59</v>
      </c>
      <c r="W326" t="s">
        <v>39</v>
      </c>
      <c r="X326" t="s">
        <v>82</v>
      </c>
      <c r="Y326" t="s">
        <v>54</v>
      </c>
      <c r="Z326">
        <v>96739</v>
      </c>
      <c r="AA326" t="s">
        <v>73</v>
      </c>
      <c r="AB326" t="s">
        <v>83</v>
      </c>
      <c r="AC326" t="s">
        <v>44</v>
      </c>
      <c r="AD326">
        <v>1</v>
      </c>
    </row>
    <row r="327" spans="1:30" x14ac:dyDescent="0.35">
      <c r="A327">
        <v>3749</v>
      </c>
      <c r="B327" t="s">
        <v>275</v>
      </c>
      <c r="C327" t="s">
        <v>320</v>
      </c>
      <c r="D327" s="1">
        <v>44243</v>
      </c>
      <c r="F327" t="str">
        <f>IF(Table1[[#This Row],[ExitDate]],QUOTIENT(Table1[[#This Row],[ExitDate]]-Table1[[#This Row],[StartDate]],365/12),"")</f>
        <v/>
      </c>
      <c r="G327" t="str">
        <f>IF(Table1[[#This Row],[ExitDate]], "Attrition", "Active")</f>
        <v>Active</v>
      </c>
      <c r="H327" t="s">
        <v>28</v>
      </c>
      <c r="I327" t="s">
        <v>1538</v>
      </c>
      <c r="J327" t="s">
        <v>1539</v>
      </c>
      <c r="K327" t="s">
        <v>49</v>
      </c>
      <c r="L327" t="s">
        <v>32</v>
      </c>
      <c r="M327" t="s">
        <v>62</v>
      </c>
      <c r="N327" t="s">
        <v>50</v>
      </c>
      <c r="O327" t="s">
        <v>62</v>
      </c>
      <c r="P327" t="s">
        <v>36</v>
      </c>
      <c r="R327" t="s">
        <v>37</v>
      </c>
      <c r="S327" t="s">
        <v>241</v>
      </c>
      <c r="T327" s="2">
        <v>31169</v>
      </c>
      <c r="U327" s="3">
        <f ca="1">YEARFRAC(Table1[[#This Row],[DOB]],TODAY())</f>
        <v>40.641666666666666</v>
      </c>
      <c r="V327" s="3" t="str" cm="1">
        <f t="array" aca="1" ref="V327" ca="1">_xlfn.IFS(Table1[[#This Row],[Age]] &lt; 30, "20-29", Table1[[#This Row],[Age]]&lt;40,"30-39",Table1[[#This Row],[Age]]&lt;50,"40-49",Table1[[#This Row],[Age]]&lt;60,"50-59",Table1[[#This Row],[Age]]&lt;70, "60-69",Table1[[#This Row],[Age]]&lt;80, "70-79",Table1[[#This Row],[Age]]&lt;90,"80-89")</f>
        <v>40-49</v>
      </c>
      <c r="W327" t="s">
        <v>39</v>
      </c>
      <c r="X327" t="s">
        <v>1540</v>
      </c>
      <c r="Y327" t="s">
        <v>41</v>
      </c>
      <c r="Z327">
        <v>27488</v>
      </c>
      <c r="AA327" t="s">
        <v>73</v>
      </c>
      <c r="AB327" t="s">
        <v>83</v>
      </c>
      <c r="AC327" t="s">
        <v>44</v>
      </c>
      <c r="AD327">
        <v>4</v>
      </c>
    </row>
    <row r="328" spans="1:30" x14ac:dyDescent="0.35">
      <c r="A328">
        <v>3750</v>
      </c>
      <c r="B328" t="s">
        <v>1541</v>
      </c>
      <c r="C328" t="s">
        <v>1542</v>
      </c>
      <c r="D328" s="1">
        <v>43878</v>
      </c>
      <c r="F328" t="str">
        <f>IF(Table1[[#This Row],[ExitDate]],QUOTIENT(Table1[[#This Row],[ExitDate]]-Table1[[#This Row],[StartDate]],365/12),"")</f>
        <v/>
      </c>
      <c r="G328" t="str">
        <f>IF(Table1[[#This Row],[ExitDate]], "Attrition", "Active")</f>
        <v>Active</v>
      </c>
      <c r="H328" t="s">
        <v>28</v>
      </c>
      <c r="I328" t="s">
        <v>1543</v>
      </c>
      <c r="J328" t="s">
        <v>1544</v>
      </c>
      <c r="K328" t="s">
        <v>138</v>
      </c>
      <c r="L328" t="s">
        <v>32</v>
      </c>
      <c r="M328" t="s">
        <v>62</v>
      </c>
      <c r="N328" t="s">
        <v>34</v>
      </c>
      <c r="O328" t="s">
        <v>51</v>
      </c>
      <c r="P328" t="s">
        <v>36</v>
      </c>
      <c r="R328" t="s">
        <v>37</v>
      </c>
      <c r="S328" t="s">
        <v>110</v>
      </c>
      <c r="T328" s="2">
        <v>20136</v>
      </c>
      <c r="U328" s="3">
        <f ca="1">YEARFRAC(Table1[[#This Row],[DOB]],TODAY())</f>
        <v>70.852777777777774</v>
      </c>
      <c r="V328" s="3" t="str" cm="1">
        <f t="array" aca="1" ref="V328" ca="1">_xlfn.IFS(Table1[[#This Row],[Age]] &lt; 30, "20-29", Table1[[#This Row],[Age]]&lt;40,"30-39",Table1[[#This Row],[Age]]&lt;50,"40-49",Table1[[#This Row],[Age]]&lt;60,"50-59",Table1[[#This Row],[Age]]&lt;70, "60-69",Table1[[#This Row],[Age]]&lt;80, "70-79",Table1[[#This Row],[Age]]&lt;90,"80-89")</f>
        <v>70-79</v>
      </c>
      <c r="W328" t="s">
        <v>39</v>
      </c>
      <c r="X328" t="s">
        <v>112</v>
      </c>
      <c r="Y328" t="s">
        <v>54</v>
      </c>
      <c r="Z328">
        <v>49299</v>
      </c>
      <c r="AA328" t="s">
        <v>92</v>
      </c>
      <c r="AB328" t="s">
        <v>74</v>
      </c>
      <c r="AC328" t="s">
        <v>44</v>
      </c>
      <c r="AD328">
        <v>1</v>
      </c>
    </row>
    <row r="329" spans="1:30" x14ac:dyDescent="0.35">
      <c r="A329">
        <v>3751</v>
      </c>
      <c r="B329" t="s">
        <v>1545</v>
      </c>
      <c r="C329" t="s">
        <v>1361</v>
      </c>
      <c r="D329" s="1">
        <v>44484</v>
      </c>
      <c r="F329" t="str">
        <f>IF(Table1[[#This Row],[ExitDate]],QUOTIENT(Table1[[#This Row],[ExitDate]]-Table1[[#This Row],[StartDate]],365/12),"")</f>
        <v/>
      </c>
      <c r="G329" t="str">
        <f>IF(Table1[[#This Row],[ExitDate]], "Attrition", "Active")</f>
        <v>Active</v>
      </c>
      <c r="H329" t="s">
        <v>28</v>
      </c>
      <c r="I329" t="s">
        <v>1546</v>
      </c>
      <c r="J329" t="s">
        <v>1547</v>
      </c>
      <c r="K329" t="s">
        <v>79</v>
      </c>
      <c r="L329" t="s">
        <v>32</v>
      </c>
      <c r="M329" t="s">
        <v>33</v>
      </c>
      <c r="N329" t="s">
        <v>50</v>
      </c>
      <c r="O329" t="s">
        <v>62</v>
      </c>
      <c r="P329" t="s">
        <v>36</v>
      </c>
      <c r="R329" t="s">
        <v>37</v>
      </c>
      <c r="S329" t="s">
        <v>52</v>
      </c>
      <c r="T329" s="2">
        <v>26657</v>
      </c>
      <c r="U329" s="3">
        <f ca="1">YEARFRAC(Table1[[#This Row],[DOB]],TODAY())</f>
        <v>52.99722222222222</v>
      </c>
      <c r="V329" s="3" t="str" cm="1">
        <f t="array" aca="1" ref="V329" ca="1">_xlfn.IFS(Table1[[#This Row],[Age]] &lt; 30, "20-29", Table1[[#This Row],[Age]]&lt;40,"30-39",Table1[[#This Row],[Age]]&lt;50,"40-49",Table1[[#This Row],[Age]]&lt;60,"50-59",Table1[[#This Row],[Age]]&lt;70, "60-69",Table1[[#This Row],[Age]]&lt;80, "70-79",Table1[[#This Row],[Age]]&lt;90,"80-89")</f>
        <v>50-59</v>
      </c>
      <c r="W329" t="s">
        <v>39</v>
      </c>
      <c r="X329" t="s">
        <v>380</v>
      </c>
      <c r="Y329" t="s">
        <v>54</v>
      </c>
      <c r="Z329">
        <v>32547</v>
      </c>
      <c r="AA329" t="s">
        <v>73</v>
      </c>
      <c r="AB329" t="s">
        <v>74</v>
      </c>
      <c r="AC329" t="s">
        <v>44</v>
      </c>
      <c r="AD329">
        <v>3</v>
      </c>
    </row>
    <row r="330" spans="1:30" x14ac:dyDescent="0.35">
      <c r="A330">
        <v>3752</v>
      </c>
      <c r="B330" t="s">
        <v>1548</v>
      </c>
      <c r="C330" t="s">
        <v>1549</v>
      </c>
      <c r="D330" s="1">
        <v>44748</v>
      </c>
      <c r="F330" t="str">
        <f>IF(Table1[[#This Row],[ExitDate]],QUOTIENT(Table1[[#This Row],[ExitDate]]-Table1[[#This Row],[StartDate]],365/12),"")</f>
        <v/>
      </c>
      <c r="G330" t="str">
        <f>IF(Table1[[#This Row],[ExitDate]], "Attrition", "Active")</f>
        <v>Active</v>
      </c>
      <c r="H330" t="s">
        <v>28</v>
      </c>
      <c r="I330" t="s">
        <v>1550</v>
      </c>
      <c r="J330" t="s">
        <v>1551</v>
      </c>
      <c r="K330" t="s">
        <v>167</v>
      </c>
      <c r="L330" t="s">
        <v>32</v>
      </c>
      <c r="M330" t="s">
        <v>62</v>
      </c>
      <c r="N330" t="s">
        <v>50</v>
      </c>
      <c r="O330" t="s">
        <v>35</v>
      </c>
      <c r="P330" t="s">
        <v>36</v>
      </c>
      <c r="R330" t="s">
        <v>37</v>
      </c>
      <c r="S330" t="s">
        <v>110</v>
      </c>
      <c r="T330" s="2">
        <v>20009</v>
      </c>
      <c r="U330" s="3">
        <f ca="1">YEARFRAC(Table1[[#This Row],[DOB]],TODAY())</f>
        <v>71.197222222222223</v>
      </c>
      <c r="V330" s="3" t="str" cm="1">
        <f t="array" aca="1" ref="V330" ca="1">_xlfn.IFS(Table1[[#This Row],[Age]] &lt; 30, "20-29", Table1[[#This Row],[Age]]&lt;40,"30-39",Table1[[#This Row],[Age]]&lt;50,"40-49",Table1[[#This Row],[Age]]&lt;60,"50-59",Table1[[#This Row],[Age]]&lt;70, "60-69",Table1[[#This Row],[Age]]&lt;80, "70-79",Table1[[#This Row],[Age]]&lt;90,"80-89")</f>
        <v>70-79</v>
      </c>
      <c r="W330" t="s">
        <v>39</v>
      </c>
      <c r="X330" t="s">
        <v>112</v>
      </c>
      <c r="Y330" t="s">
        <v>54</v>
      </c>
      <c r="Z330">
        <v>11664</v>
      </c>
      <c r="AA330" t="s">
        <v>42</v>
      </c>
      <c r="AB330" t="s">
        <v>103</v>
      </c>
      <c r="AC330" t="s">
        <v>44</v>
      </c>
      <c r="AD330">
        <v>2</v>
      </c>
    </row>
    <row r="331" spans="1:30" x14ac:dyDescent="0.35">
      <c r="A331">
        <v>3753</v>
      </c>
      <c r="B331" t="s">
        <v>794</v>
      </c>
      <c r="C331" t="s">
        <v>1552</v>
      </c>
      <c r="D331" s="1">
        <v>43529</v>
      </c>
      <c r="E331" s="1">
        <v>44175</v>
      </c>
      <c r="F331">
        <f>IF(Table1[[#This Row],[ExitDate]],QUOTIENT(Table1[[#This Row],[ExitDate]]-Table1[[#This Row],[StartDate]],365/12),"")</f>
        <v>21</v>
      </c>
      <c r="G331" t="str">
        <f>IF(Table1[[#This Row],[ExitDate]], "Attrition", "Active")</f>
        <v>Attrition</v>
      </c>
      <c r="H331" t="s">
        <v>28</v>
      </c>
      <c r="I331" t="s">
        <v>1553</v>
      </c>
      <c r="J331" t="s">
        <v>1554</v>
      </c>
      <c r="K331" t="s">
        <v>97</v>
      </c>
      <c r="L331" t="s">
        <v>32</v>
      </c>
      <c r="M331" t="s">
        <v>51</v>
      </c>
      <c r="N331" t="s">
        <v>63</v>
      </c>
      <c r="O331" t="s">
        <v>51</v>
      </c>
      <c r="P331" t="s">
        <v>98</v>
      </c>
      <c r="Q331" t="s">
        <v>1555</v>
      </c>
      <c r="R331" t="s">
        <v>37</v>
      </c>
      <c r="S331" t="s">
        <v>241</v>
      </c>
      <c r="T331" s="2">
        <v>21822</v>
      </c>
      <c r="U331" s="3">
        <f ca="1">YEARFRAC(Table1[[#This Row],[DOB]],TODAY())</f>
        <v>66.233333333333334</v>
      </c>
      <c r="V331" s="3" t="str" cm="1">
        <f t="array" aca="1" ref="V331" ca="1">_xlfn.IFS(Table1[[#This Row],[Age]] &lt; 30, "20-29", Table1[[#This Row],[Age]]&lt;40,"30-39",Table1[[#This Row],[Age]]&lt;50,"40-49",Table1[[#This Row],[Age]]&lt;60,"50-59",Table1[[#This Row],[Age]]&lt;70, "60-69",Table1[[#This Row],[Age]]&lt;80, "70-79",Table1[[#This Row],[Age]]&lt;90,"80-89")</f>
        <v>60-69</v>
      </c>
      <c r="W331" t="s">
        <v>39</v>
      </c>
      <c r="X331" t="s">
        <v>1540</v>
      </c>
      <c r="Y331" t="s">
        <v>54</v>
      </c>
      <c r="Z331">
        <v>37926</v>
      </c>
      <c r="AA331" t="s">
        <v>42</v>
      </c>
      <c r="AB331" t="s">
        <v>74</v>
      </c>
      <c r="AC331" t="s">
        <v>44</v>
      </c>
      <c r="AD331">
        <v>4</v>
      </c>
    </row>
    <row r="332" spans="1:30" x14ac:dyDescent="0.35">
      <c r="A332">
        <v>3754</v>
      </c>
      <c r="B332" t="s">
        <v>1486</v>
      </c>
      <c r="C332" t="s">
        <v>151</v>
      </c>
      <c r="D332" s="1">
        <v>43984</v>
      </c>
      <c r="E332" s="1">
        <v>44586</v>
      </c>
      <c r="F332">
        <f>IF(Table1[[#This Row],[ExitDate]],QUOTIENT(Table1[[#This Row],[ExitDate]]-Table1[[#This Row],[StartDate]],365/12),"")</f>
        <v>19</v>
      </c>
      <c r="G332" t="str">
        <f>IF(Table1[[#This Row],[ExitDate]], "Attrition", "Active")</f>
        <v>Attrition</v>
      </c>
      <c r="H332" t="s">
        <v>28</v>
      </c>
      <c r="I332" t="s">
        <v>1556</v>
      </c>
      <c r="J332" t="s">
        <v>1557</v>
      </c>
      <c r="K332" t="s">
        <v>117</v>
      </c>
      <c r="L332" t="s">
        <v>32</v>
      </c>
      <c r="M332" t="s">
        <v>62</v>
      </c>
      <c r="N332" t="s">
        <v>34</v>
      </c>
      <c r="O332" t="s">
        <v>62</v>
      </c>
      <c r="P332" t="s">
        <v>174</v>
      </c>
      <c r="Q332" t="s">
        <v>1558</v>
      </c>
      <c r="R332" t="s">
        <v>37</v>
      </c>
      <c r="S332" t="s">
        <v>176</v>
      </c>
      <c r="T332" s="2">
        <v>28641</v>
      </c>
      <c r="U332" s="3">
        <f ca="1">YEARFRAC(Table1[[#This Row],[DOB]],TODAY())</f>
        <v>47.56388888888889</v>
      </c>
      <c r="V332" s="3" t="str" cm="1">
        <f t="array" aca="1" ref="V332" ca="1">_xlfn.IFS(Table1[[#This Row],[Age]] &lt; 30, "20-29", Table1[[#This Row],[Age]]&lt;40,"30-39",Table1[[#This Row],[Age]]&lt;50,"40-49",Table1[[#This Row],[Age]]&lt;60,"50-59",Table1[[#This Row],[Age]]&lt;70, "60-69",Table1[[#This Row],[Age]]&lt;80, "70-79",Table1[[#This Row],[Age]]&lt;90,"80-89")</f>
        <v>40-49</v>
      </c>
      <c r="W332" t="s">
        <v>39</v>
      </c>
      <c r="X332" t="s">
        <v>112</v>
      </c>
      <c r="Y332" t="s">
        <v>54</v>
      </c>
      <c r="Z332">
        <v>76770</v>
      </c>
      <c r="AA332" t="s">
        <v>92</v>
      </c>
      <c r="AB332" t="s">
        <v>83</v>
      </c>
      <c r="AC332" t="s">
        <v>44</v>
      </c>
      <c r="AD332">
        <v>1</v>
      </c>
    </row>
    <row r="333" spans="1:30" x14ac:dyDescent="0.35">
      <c r="A333">
        <v>3755</v>
      </c>
      <c r="B333" t="s">
        <v>1559</v>
      </c>
      <c r="C333" t="s">
        <v>1560</v>
      </c>
      <c r="D333" s="1">
        <v>44161</v>
      </c>
      <c r="E333" s="1">
        <v>44974</v>
      </c>
      <c r="F333">
        <f>IF(Table1[[#This Row],[ExitDate]],QUOTIENT(Table1[[#This Row],[ExitDate]]-Table1[[#This Row],[StartDate]],365/12),"")</f>
        <v>26</v>
      </c>
      <c r="G333" t="str">
        <f>IF(Table1[[#This Row],[ExitDate]], "Attrition", "Active")</f>
        <v>Attrition</v>
      </c>
      <c r="H333" t="s">
        <v>28</v>
      </c>
      <c r="I333" t="s">
        <v>1561</v>
      </c>
      <c r="J333" t="s">
        <v>1562</v>
      </c>
      <c r="K333" t="s">
        <v>61</v>
      </c>
      <c r="L333" t="s">
        <v>197</v>
      </c>
      <c r="M333" t="s">
        <v>62</v>
      </c>
      <c r="N333" t="s">
        <v>34</v>
      </c>
      <c r="O333" t="s">
        <v>62</v>
      </c>
      <c r="P333" t="s">
        <v>125</v>
      </c>
      <c r="Q333" t="s">
        <v>1563</v>
      </c>
      <c r="R333" t="s">
        <v>37</v>
      </c>
      <c r="S333" t="s">
        <v>118</v>
      </c>
      <c r="T333" s="2">
        <v>37002</v>
      </c>
      <c r="U333" s="3">
        <f ca="1">YEARFRAC(Table1[[#This Row],[DOB]],TODAY())</f>
        <v>24.672222222222221</v>
      </c>
      <c r="V333" s="3" t="str" cm="1">
        <f t="array" aca="1" ref="V333" ca="1">_xlfn.IFS(Table1[[#This Row],[Age]] &lt; 30, "20-29", Table1[[#This Row],[Age]]&lt;40,"30-39",Table1[[#This Row],[Age]]&lt;50,"40-49",Table1[[#This Row],[Age]]&lt;60,"50-59",Table1[[#This Row],[Age]]&lt;70, "60-69",Table1[[#This Row],[Age]]&lt;80, "70-79",Table1[[#This Row],[Age]]&lt;90,"80-89")</f>
        <v>20-29</v>
      </c>
      <c r="W333" t="s">
        <v>39</v>
      </c>
      <c r="X333" t="s">
        <v>242</v>
      </c>
      <c r="Y333" t="s">
        <v>41</v>
      </c>
      <c r="Z333">
        <v>72484</v>
      </c>
      <c r="AA333" t="s">
        <v>92</v>
      </c>
      <c r="AB333" t="s">
        <v>83</v>
      </c>
      <c r="AC333" t="s">
        <v>44</v>
      </c>
      <c r="AD333">
        <v>4</v>
      </c>
    </row>
    <row r="334" spans="1:30" x14ac:dyDescent="0.35">
      <c r="A334">
        <v>3756</v>
      </c>
      <c r="B334" t="s">
        <v>1564</v>
      </c>
      <c r="C334" t="s">
        <v>27</v>
      </c>
      <c r="D334" s="1">
        <v>44340</v>
      </c>
      <c r="F334" t="str">
        <f>IF(Table1[[#This Row],[ExitDate]],QUOTIENT(Table1[[#This Row],[ExitDate]]-Table1[[#This Row],[StartDate]],365/12),"")</f>
        <v/>
      </c>
      <c r="G334" t="str">
        <f>IF(Table1[[#This Row],[ExitDate]], "Attrition", "Active")</f>
        <v>Active</v>
      </c>
      <c r="H334" t="s">
        <v>28</v>
      </c>
      <c r="I334" t="s">
        <v>1565</v>
      </c>
      <c r="J334" t="s">
        <v>1566</v>
      </c>
      <c r="K334" t="s">
        <v>88</v>
      </c>
      <c r="L334" t="s">
        <v>32</v>
      </c>
      <c r="M334" t="s">
        <v>62</v>
      </c>
      <c r="N334" t="s">
        <v>50</v>
      </c>
      <c r="O334" t="s">
        <v>35</v>
      </c>
      <c r="P334" t="s">
        <v>36</v>
      </c>
      <c r="R334" t="s">
        <v>37</v>
      </c>
      <c r="S334" t="s">
        <v>89</v>
      </c>
      <c r="T334" s="2">
        <v>16224</v>
      </c>
      <c r="U334" s="3">
        <f ca="1">YEARFRAC(Table1[[#This Row],[DOB]],TODAY())</f>
        <v>81.561111111111117</v>
      </c>
      <c r="V334" s="3" t="str" cm="1">
        <f t="array" aca="1" ref="V334" ca="1">_xlfn.IFS(Table1[[#This Row],[Age]] &lt; 30, "20-29", Table1[[#This Row],[Age]]&lt;40,"30-39",Table1[[#This Row],[Age]]&lt;50,"40-49",Table1[[#This Row],[Age]]&lt;60,"50-59",Table1[[#This Row],[Age]]&lt;70, "60-69",Table1[[#This Row],[Age]]&lt;80, "70-79",Table1[[#This Row],[Age]]&lt;90,"80-89")</f>
        <v>80-89</v>
      </c>
      <c r="W334" t="s">
        <v>39</v>
      </c>
      <c r="X334" t="s">
        <v>192</v>
      </c>
      <c r="Y334" t="s">
        <v>41</v>
      </c>
      <c r="Z334">
        <v>13669</v>
      </c>
      <c r="AA334" t="s">
        <v>55</v>
      </c>
      <c r="AB334" t="s">
        <v>83</v>
      </c>
      <c r="AC334" t="s">
        <v>44</v>
      </c>
      <c r="AD334">
        <v>3</v>
      </c>
    </row>
    <row r="335" spans="1:30" x14ac:dyDescent="0.35">
      <c r="A335">
        <v>3757</v>
      </c>
      <c r="B335" t="s">
        <v>1567</v>
      </c>
      <c r="C335" t="s">
        <v>1568</v>
      </c>
      <c r="D335" s="1">
        <v>44851</v>
      </c>
      <c r="E335" s="1">
        <v>45011</v>
      </c>
      <c r="F335">
        <f>IF(Table1[[#This Row],[ExitDate]],QUOTIENT(Table1[[#This Row],[ExitDate]]-Table1[[#This Row],[StartDate]],365/12),"")</f>
        <v>5</v>
      </c>
      <c r="G335" t="str">
        <f>IF(Table1[[#This Row],[ExitDate]], "Attrition", "Active")</f>
        <v>Attrition</v>
      </c>
      <c r="H335" t="s">
        <v>28</v>
      </c>
      <c r="I335" t="s">
        <v>1569</v>
      </c>
      <c r="J335" t="s">
        <v>1570</v>
      </c>
      <c r="K335" t="s">
        <v>31</v>
      </c>
      <c r="L335" t="s">
        <v>197</v>
      </c>
      <c r="M335" t="s">
        <v>62</v>
      </c>
      <c r="N335" t="s">
        <v>63</v>
      </c>
      <c r="O335" t="s">
        <v>51</v>
      </c>
      <c r="P335" t="s">
        <v>98</v>
      </c>
      <c r="Q335" t="s">
        <v>1571</v>
      </c>
      <c r="R335" t="s">
        <v>37</v>
      </c>
      <c r="S335" t="s">
        <v>52</v>
      </c>
      <c r="T335" s="2">
        <v>34270</v>
      </c>
      <c r="U335" s="3">
        <f ca="1">YEARFRAC(Table1[[#This Row],[DOB]],TODAY())</f>
        <v>32.152777777777779</v>
      </c>
      <c r="V335" s="3" t="str" cm="1">
        <f t="array" aca="1" ref="V335" ca="1">_xlfn.IFS(Table1[[#This Row],[Age]] &lt; 30, "20-29", Table1[[#This Row],[Age]]&lt;40,"30-39",Table1[[#This Row],[Age]]&lt;50,"40-49",Table1[[#This Row],[Age]]&lt;60,"50-59",Table1[[#This Row],[Age]]&lt;70, "60-69",Table1[[#This Row],[Age]]&lt;80, "70-79",Table1[[#This Row],[Age]]&lt;90,"80-89")</f>
        <v>30-39</v>
      </c>
      <c r="W335" t="s">
        <v>39</v>
      </c>
      <c r="X335" t="s">
        <v>162</v>
      </c>
      <c r="Y335" t="s">
        <v>54</v>
      </c>
      <c r="Z335">
        <v>7481</v>
      </c>
      <c r="AA335" t="s">
        <v>127</v>
      </c>
      <c r="AB335" t="s">
        <v>74</v>
      </c>
      <c r="AC335" t="s">
        <v>44</v>
      </c>
      <c r="AD335">
        <v>2</v>
      </c>
    </row>
    <row r="336" spans="1:30" x14ac:dyDescent="0.35">
      <c r="A336">
        <v>3758</v>
      </c>
      <c r="B336" t="s">
        <v>1572</v>
      </c>
      <c r="C336" t="s">
        <v>1573</v>
      </c>
      <c r="D336" s="1">
        <v>44881</v>
      </c>
      <c r="E336" s="1">
        <v>45101</v>
      </c>
      <c r="F336">
        <f>IF(Table1[[#This Row],[ExitDate]],QUOTIENT(Table1[[#This Row],[ExitDate]]-Table1[[#This Row],[StartDate]],365/12),"")</f>
        <v>7</v>
      </c>
      <c r="G336" t="str">
        <f>IF(Table1[[#This Row],[ExitDate]], "Attrition", "Active")</f>
        <v>Attrition</v>
      </c>
      <c r="H336" t="s">
        <v>28</v>
      </c>
      <c r="I336" t="s">
        <v>1574</v>
      </c>
      <c r="J336" t="s">
        <v>1575</v>
      </c>
      <c r="K336" t="s">
        <v>132</v>
      </c>
      <c r="L336" t="s">
        <v>744</v>
      </c>
      <c r="M336" t="s">
        <v>33</v>
      </c>
      <c r="N336" t="s">
        <v>50</v>
      </c>
      <c r="O336" t="s">
        <v>35</v>
      </c>
      <c r="P336" t="s">
        <v>139</v>
      </c>
      <c r="Q336" t="s">
        <v>1576</v>
      </c>
      <c r="R336" t="s">
        <v>37</v>
      </c>
      <c r="S336" t="s">
        <v>110</v>
      </c>
      <c r="T336" s="2">
        <v>17156</v>
      </c>
      <c r="U336" s="3">
        <f ca="1">YEARFRAC(Table1[[#This Row],[DOB]],TODAY())</f>
        <v>79.00833333333334</v>
      </c>
      <c r="V336" s="3" t="str" cm="1">
        <f t="array" aca="1" ref="V336" ca="1">_xlfn.IFS(Table1[[#This Row],[Age]] &lt; 30, "20-29", Table1[[#This Row],[Age]]&lt;40,"30-39",Table1[[#This Row],[Age]]&lt;50,"40-49",Table1[[#This Row],[Age]]&lt;60,"50-59",Table1[[#This Row],[Age]]&lt;70, "60-69",Table1[[#This Row],[Age]]&lt;80, "70-79",Table1[[#This Row],[Age]]&lt;90,"80-89")</f>
        <v>70-79</v>
      </c>
      <c r="W336" t="s">
        <v>39</v>
      </c>
      <c r="X336" t="s">
        <v>112</v>
      </c>
      <c r="Y336" t="s">
        <v>54</v>
      </c>
      <c r="Z336">
        <v>76897</v>
      </c>
      <c r="AA336" t="s">
        <v>73</v>
      </c>
      <c r="AB336" t="s">
        <v>103</v>
      </c>
      <c r="AC336" t="s">
        <v>44</v>
      </c>
      <c r="AD336">
        <v>3</v>
      </c>
    </row>
    <row r="337" spans="1:30" x14ac:dyDescent="0.35">
      <c r="A337">
        <v>3759</v>
      </c>
      <c r="B337" t="s">
        <v>1577</v>
      </c>
      <c r="C337" t="s">
        <v>1578</v>
      </c>
      <c r="D337" s="1">
        <v>44682</v>
      </c>
      <c r="E337" s="1">
        <v>44829</v>
      </c>
      <c r="F337">
        <f>IF(Table1[[#This Row],[ExitDate]],QUOTIENT(Table1[[#This Row],[ExitDate]]-Table1[[#This Row],[StartDate]],365/12),"")</f>
        <v>4</v>
      </c>
      <c r="G337" t="str">
        <f>IF(Table1[[#This Row],[ExitDate]], "Attrition", "Active")</f>
        <v>Attrition</v>
      </c>
      <c r="H337" t="s">
        <v>28</v>
      </c>
      <c r="I337" t="s">
        <v>1579</v>
      </c>
      <c r="J337" t="s">
        <v>1580</v>
      </c>
      <c r="K337" t="s">
        <v>49</v>
      </c>
      <c r="L337" t="s">
        <v>32</v>
      </c>
      <c r="M337" t="s">
        <v>33</v>
      </c>
      <c r="N337" t="s">
        <v>63</v>
      </c>
      <c r="O337" t="s">
        <v>62</v>
      </c>
      <c r="P337" t="s">
        <v>139</v>
      </c>
      <c r="Q337" t="s">
        <v>1581</v>
      </c>
      <c r="R337" t="s">
        <v>37</v>
      </c>
      <c r="S337" t="s">
        <v>503</v>
      </c>
      <c r="T337" s="2">
        <v>21479</v>
      </c>
      <c r="U337" s="3">
        <f ca="1">YEARFRAC(Table1[[#This Row],[DOB]],TODAY())</f>
        <v>67.172222222222217</v>
      </c>
      <c r="V337" s="3" t="str" cm="1">
        <f t="array" aca="1" ref="V337" ca="1">_xlfn.IFS(Table1[[#This Row],[Age]] &lt; 30, "20-29", Table1[[#This Row],[Age]]&lt;40,"30-39",Table1[[#This Row],[Age]]&lt;50,"40-49",Table1[[#This Row],[Age]]&lt;60,"50-59",Table1[[#This Row],[Age]]&lt;70, "60-69",Table1[[#This Row],[Age]]&lt;80, "70-79",Table1[[#This Row],[Age]]&lt;90,"80-89")</f>
        <v>60-69</v>
      </c>
      <c r="W337" t="s">
        <v>39</v>
      </c>
      <c r="X337" t="s">
        <v>82</v>
      </c>
      <c r="Y337" t="s">
        <v>54</v>
      </c>
      <c r="Z337">
        <v>47326</v>
      </c>
      <c r="AA337" t="s">
        <v>92</v>
      </c>
      <c r="AB337" t="s">
        <v>83</v>
      </c>
      <c r="AC337" t="s">
        <v>44</v>
      </c>
      <c r="AD337">
        <v>1</v>
      </c>
    </row>
    <row r="338" spans="1:30" x14ac:dyDescent="0.35">
      <c r="A338">
        <v>3760</v>
      </c>
      <c r="B338" t="s">
        <v>668</v>
      </c>
      <c r="C338" t="s">
        <v>171</v>
      </c>
      <c r="D338" s="1">
        <v>44432</v>
      </c>
      <c r="F338" t="str">
        <f>IF(Table1[[#This Row],[ExitDate]],QUOTIENT(Table1[[#This Row],[ExitDate]]-Table1[[#This Row],[StartDate]],365/12),"")</f>
        <v/>
      </c>
      <c r="G338" t="str">
        <f>IF(Table1[[#This Row],[ExitDate]], "Attrition", "Active")</f>
        <v>Active</v>
      </c>
      <c r="H338" t="s">
        <v>28</v>
      </c>
      <c r="I338" t="s">
        <v>1582</v>
      </c>
      <c r="J338" t="s">
        <v>1583</v>
      </c>
      <c r="K338" t="s">
        <v>138</v>
      </c>
      <c r="L338" t="s">
        <v>32</v>
      </c>
      <c r="M338" t="s">
        <v>62</v>
      </c>
      <c r="N338" t="s">
        <v>50</v>
      </c>
      <c r="O338" t="s">
        <v>51</v>
      </c>
      <c r="P338" t="s">
        <v>36</v>
      </c>
      <c r="R338" t="s">
        <v>37</v>
      </c>
      <c r="S338" t="s">
        <v>80</v>
      </c>
      <c r="T338" s="2">
        <v>21958</v>
      </c>
      <c r="U338" s="3">
        <f ca="1">YEARFRAC(Table1[[#This Row],[DOB]],TODAY())</f>
        <v>65.863888888888894</v>
      </c>
      <c r="V338" s="3" t="str" cm="1">
        <f t="array" aca="1" ref="V338" ca="1">_xlfn.IFS(Table1[[#This Row],[Age]] &lt; 30, "20-29", Table1[[#This Row],[Age]]&lt;40,"30-39",Table1[[#This Row],[Age]]&lt;50,"40-49",Table1[[#This Row],[Age]]&lt;60,"50-59",Table1[[#This Row],[Age]]&lt;70, "60-69",Table1[[#This Row],[Age]]&lt;80, "70-79",Table1[[#This Row],[Age]]&lt;90,"80-89")</f>
        <v>60-69</v>
      </c>
      <c r="W338" t="s">
        <v>39</v>
      </c>
      <c r="X338" t="s">
        <v>102</v>
      </c>
      <c r="Y338" t="s">
        <v>54</v>
      </c>
      <c r="Z338">
        <v>20814</v>
      </c>
      <c r="AA338" t="s">
        <v>73</v>
      </c>
      <c r="AB338" t="s">
        <v>43</v>
      </c>
      <c r="AC338" t="s">
        <v>44</v>
      </c>
      <c r="AD338">
        <v>3</v>
      </c>
    </row>
    <row r="339" spans="1:30" x14ac:dyDescent="0.35">
      <c r="A339">
        <v>3761</v>
      </c>
      <c r="B339" t="s">
        <v>1584</v>
      </c>
      <c r="C339" t="s">
        <v>1585</v>
      </c>
      <c r="D339" s="1">
        <v>45099</v>
      </c>
      <c r="E339" s="1">
        <v>45117</v>
      </c>
      <c r="F339">
        <f>IF(Table1[[#This Row],[ExitDate]],QUOTIENT(Table1[[#This Row],[ExitDate]]-Table1[[#This Row],[StartDate]],365/12),"")</f>
        <v>0</v>
      </c>
      <c r="G339" t="str">
        <f>IF(Table1[[#This Row],[ExitDate]], "Attrition", "Active")</f>
        <v>Attrition</v>
      </c>
      <c r="H339" t="s">
        <v>727</v>
      </c>
      <c r="I339" t="s">
        <v>1586</v>
      </c>
      <c r="J339" t="s">
        <v>1587</v>
      </c>
      <c r="K339" t="s">
        <v>31</v>
      </c>
      <c r="L339" t="s">
        <v>32</v>
      </c>
      <c r="M339" t="s">
        <v>33</v>
      </c>
      <c r="N339" t="s">
        <v>50</v>
      </c>
      <c r="O339" t="s">
        <v>62</v>
      </c>
      <c r="P339" t="s">
        <v>98</v>
      </c>
      <c r="Q339" t="s">
        <v>1588</v>
      </c>
      <c r="R339" t="s">
        <v>37</v>
      </c>
      <c r="S339" t="s">
        <v>65</v>
      </c>
      <c r="T339" s="2">
        <v>32104</v>
      </c>
      <c r="U339" s="3">
        <f ca="1">YEARFRAC(Table1[[#This Row],[DOB]],TODAY())</f>
        <v>38.083333333333336</v>
      </c>
      <c r="V339" s="3" t="str" cm="1">
        <f t="array" aca="1" ref="V339" ca="1">_xlfn.IFS(Table1[[#This Row],[Age]] &lt; 30, "20-29", Table1[[#This Row],[Age]]&lt;40,"30-39",Table1[[#This Row],[Age]]&lt;50,"40-49",Table1[[#This Row],[Age]]&lt;60,"50-59",Table1[[#This Row],[Age]]&lt;70, "60-69",Table1[[#This Row],[Age]]&lt;80, "70-79",Table1[[#This Row],[Age]]&lt;90,"80-89")</f>
        <v>30-39</v>
      </c>
      <c r="W339" t="s">
        <v>39</v>
      </c>
      <c r="X339" t="s">
        <v>66</v>
      </c>
      <c r="Y339" t="s">
        <v>41</v>
      </c>
      <c r="Z339">
        <v>75880</v>
      </c>
      <c r="AA339" t="s">
        <v>92</v>
      </c>
      <c r="AB339" t="s">
        <v>83</v>
      </c>
      <c r="AC339" t="s">
        <v>44</v>
      </c>
      <c r="AD339">
        <v>1</v>
      </c>
    </row>
    <row r="340" spans="1:30" x14ac:dyDescent="0.35">
      <c r="A340">
        <v>3762</v>
      </c>
      <c r="B340" t="s">
        <v>1589</v>
      </c>
      <c r="C340" t="s">
        <v>1590</v>
      </c>
      <c r="D340" s="1">
        <v>44030</v>
      </c>
      <c r="F340" t="str">
        <f>IF(Table1[[#This Row],[ExitDate]],QUOTIENT(Table1[[#This Row],[ExitDate]]-Table1[[#This Row],[StartDate]],365/12),"")</f>
        <v/>
      </c>
      <c r="G340" t="str">
        <f>IF(Table1[[#This Row],[ExitDate]], "Attrition", "Active")</f>
        <v>Active</v>
      </c>
      <c r="H340" t="s">
        <v>727</v>
      </c>
      <c r="I340" t="s">
        <v>1591</v>
      </c>
      <c r="J340" t="s">
        <v>1592</v>
      </c>
      <c r="K340" t="s">
        <v>132</v>
      </c>
      <c r="L340" t="s">
        <v>32</v>
      </c>
      <c r="M340" t="s">
        <v>51</v>
      </c>
      <c r="N340" t="s">
        <v>63</v>
      </c>
      <c r="O340" t="s">
        <v>35</v>
      </c>
      <c r="P340" t="s">
        <v>36</v>
      </c>
      <c r="R340" t="s">
        <v>37</v>
      </c>
      <c r="S340" t="s">
        <v>110</v>
      </c>
      <c r="T340" s="2">
        <v>18029</v>
      </c>
      <c r="U340" s="3">
        <f ca="1">YEARFRAC(Table1[[#This Row],[DOB]],TODAY())</f>
        <v>76.61666666666666</v>
      </c>
      <c r="V340" s="3" t="str" cm="1">
        <f t="array" aca="1" ref="V340" ca="1">_xlfn.IFS(Table1[[#This Row],[Age]] &lt; 30, "20-29", Table1[[#This Row],[Age]]&lt;40,"30-39",Table1[[#This Row],[Age]]&lt;50,"40-49",Table1[[#This Row],[Age]]&lt;60,"50-59",Table1[[#This Row],[Age]]&lt;70, "60-69",Table1[[#This Row],[Age]]&lt;80, "70-79",Table1[[#This Row],[Age]]&lt;90,"80-89")</f>
        <v>70-79</v>
      </c>
      <c r="W340" t="s">
        <v>39</v>
      </c>
      <c r="X340" t="s">
        <v>112</v>
      </c>
      <c r="Y340" t="s">
        <v>41</v>
      </c>
      <c r="Z340">
        <v>65366</v>
      </c>
      <c r="AA340" t="s">
        <v>92</v>
      </c>
      <c r="AB340" t="s">
        <v>103</v>
      </c>
      <c r="AC340" t="s">
        <v>44</v>
      </c>
      <c r="AD340">
        <v>2</v>
      </c>
    </row>
    <row r="341" spans="1:30" x14ac:dyDescent="0.35">
      <c r="A341">
        <v>3763</v>
      </c>
      <c r="B341" t="s">
        <v>1593</v>
      </c>
      <c r="C341" t="s">
        <v>1594</v>
      </c>
      <c r="D341" s="1">
        <v>44938</v>
      </c>
      <c r="E341" s="1">
        <v>44963</v>
      </c>
      <c r="F341">
        <f>IF(Table1[[#This Row],[ExitDate]],QUOTIENT(Table1[[#This Row],[ExitDate]]-Table1[[#This Row],[StartDate]],365/12),"")</f>
        <v>0</v>
      </c>
      <c r="G341" t="str">
        <f>IF(Table1[[#This Row],[ExitDate]], "Attrition", "Active")</f>
        <v>Attrition</v>
      </c>
      <c r="H341" t="s">
        <v>727</v>
      </c>
      <c r="I341" t="s">
        <v>1595</v>
      </c>
      <c r="J341" t="s">
        <v>1596</v>
      </c>
      <c r="K341" t="s">
        <v>49</v>
      </c>
      <c r="L341" t="s">
        <v>744</v>
      </c>
      <c r="M341" t="s">
        <v>62</v>
      </c>
      <c r="N341" t="s">
        <v>63</v>
      </c>
      <c r="O341" t="s">
        <v>62</v>
      </c>
      <c r="P341" t="s">
        <v>98</v>
      </c>
      <c r="Q341" t="s">
        <v>1597</v>
      </c>
      <c r="R341" t="s">
        <v>37</v>
      </c>
      <c r="S341" t="s">
        <v>38</v>
      </c>
      <c r="T341" s="2">
        <v>18439</v>
      </c>
      <c r="U341" s="3">
        <f ca="1">YEARFRAC(Table1[[#This Row],[DOB]],TODAY())</f>
        <v>75.49444444444444</v>
      </c>
      <c r="V341" s="3" t="str" cm="1">
        <f t="array" aca="1" ref="V341" ca="1">_xlfn.IFS(Table1[[#This Row],[Age]] &lt; 30, "20-29", Table1[[#This Row],[Age]]&lt;40,"30-39",Table1[[#This Row],[Age]]&lt;50,"40-49",Table1[[#This Row],[Age]]&lt;60,"50-59",Table1[[#This Row],[Age]]&lt;70, "60-69",Table1[[#This Row],[Age]]&lt;80, "70-79",Table1[[#This Row],[Age]]&lt;90,"80-89")</f>
        <v>70-79</v>
      </c>
      <c r="W341" t="s">
        <v>39</v>
      </c>
      <c r="X341" t="s">
        <v>72</v>
      </c>
      <c r="Y341" t="s">
        <v>41</v>
      </c>
      <c r="Z341">
        <v>40231</v>
      </c>
      <c r="AA341" t="s">
        <v>42</v>
      </c>
      <c r="AB341" t="s">
        <v>43</v>
      </c>
      <c r="AC341" t="s">
        <v>44</v>
      </c>
      <c r="AD341">
        <v>3</v>
      </c>
    </row>
    <row r="342" spans="1:30" x14ac:dyDescent="0.35">
      <c r="A342">
        <v>3764</v>
      </c>
      <c r="B342" t="s">
        <v>367</v>
      </c>
      <c r="C342" t="s">
        <v>1598</v>
      </c>
      <c r="D342" s="1">
        <v>44608</v>
      </c>
      <c r="F342" t="str">
        <f>IF(Table1[[#This Row],[ExitDate]],QUOTIENT(Table1[[#This Row],[ExitDate]]-Table1[[#This Row],[StartDate]],365/12),"")</f>
        <v/>
      </c>
      <c r="G342" t="str">
        <f>IF(Table1[[#This Row],[ExitDate]], "Attrition", "Active")</f>
        <v>Active</v>
      </c>
      <c r="H342" t="s">
        <v>727</v>
      </c>
      <c r="I342" t="s">
        <v>1599</v>
      </c>
      <c r="J342" t="s">
        <v>1600</v>
      </c>
      <c r="K342" t="s">
        <v>138</v>
      </c>
      <c r="L342" t="s">
        <v>32</v>
      </c>
      <c r="M342" t="s">
        <v>62</v>
      </c>
      <c r="N342" t="s">
        <v>63</v>
      </c>
      <c r="O342" t="s">
        <v>35</v>
      </c>
      <c r="P342" t="s">
        <v>36</v>
      </c>
      <c r="R342" t="s">
        <v>37</v>
      </c>
      <c r="S342" t="s">
        <v>65</v>
      </c>
      <c r="T342" s="2">
        <v>35046</v>
      </c>
      <c r="U342" s="3">
        <f ca="1">YEARFRAC(Table1[[#This Row],[DOB]],TODAY())</f>
        <v>30.027777777777779</v>
      </c>
      <c r="V342" s="3" t="str" cm="1">
        <f t="array" aca="1" ref="V342" ca="1">_xlfn.IFS(Table1[[#This Row],[Age]] &lt; 30, "20-29", Table1[[#This Row],[Age]]&lt;40,"30-39",Table1[[#This Row],[Age]]&lt;50,"40-49",Table1[[#This Row],[Age]]&lt;60,"50-59",Table1[[#This Row],[Age]]&lt;70, "60-69",Table1[[#This Row],[Age]]&lt;80, "70-79",Table1[[#This Row],[Age]]&lt;90,"80-89")</f>
        <v>30-39</v>
      </c>
      <c r="W342" t="s">
        <v>39</v>
      </c>
      <c r="X342" t="s">
        <v>242</v>
      </c>
      <c r="Y342" t="s">
        <v>41</v>
      </c>
      <c r="Z342">
        <v>41487</v>
      </c>
      <c r="AA342" t="s">
        <v>92</v>
      </c>
      <c r="AB342" t="s">
        <v>74</v>
      </c>
      <c r="AC342" t="s">
        <v>44</v>
      </c>
      <c r="AD342">
        <v>3</v>
      </c>
    </row>
    <row r="343" spans="1:30" x14ac:dyDescent="0.35">
      <c r="A343">
        <v>3765</v>
      </c>
      <c r="B343" t="s">
        <v>1601</v>
      </c>
      <c r="C343" t="s">
        <v>1602</v>
      </c>
      <c r="D343" s="1">
        <v>44806</v>
      </c>
      <c r="F343" t="str">
        <f>IF(Table1[[#This Row],[ExitDate]],QUOTIENT(Table1[[#This Row],[ExitDate]]-Table1[[#This Row],[StartDate]],365/12),"")</f>
        <v/>
      </c>
      <c r="G343" t="str">
        <f>IF(Table1[[#This Row],[ExitDate]], "Attrition", "Active")</f>
        <v>Active</v>
      </c>
      <c r="H343" t="s">
        <v>727</v>
      </c>
      <c r="I343" t="s">
        <v>1603</v>
      </c>
      <c r="J343" t="s">
        <v>1604</v>
      </c>
      <c r="K343" t="s">
        <v>79</v>
      </c>
      <c r="L343" t="s">
        <v>32</v>
      </c>
      <c r="M343" t="s">
        <v>51</v>
      </c>
      <c r="N343" t="s">
        <v>50</v>
      </c>
      <c r="O343" t="s">
        <v>35</v>
      </c>
      <c r="P343" t="s">
        <v>36</v>
      </c>
      <c r="R343" t="s">
        <v>37</v>
      </c>
      <c r="S343" t="s">
        <v>503</v>
      </c>
      <c r="T343" s="2">
        <v>25384</v>
      </c>
      <c r="U343" s="3">
        <f ca="1">YEARFRAC(Table1[[#This Row],[DOB]],TODAY())</f>
        <v>56.480555555555554</v>
      </c>
      <c r="V343" s="3" t="str" cm="1">
        <f t="array" aca="1" ref="V343" ca="1">_xlfn.IFS(Table1[[#This Row],[Age]] &lt; 30, "20-29", Table1[[#This Row],[Age]]&lt;40,"30-39",Table1[[#This Row],[Age]]&lt;50,"40-49",Table1[[#This Row],[Age]]&lt;60,"50-59",Table1[[#This Row],[Age]]&lt;70, "60-69",Table1[[#This Row],[Age]]&lt;80, "70-79",Table1[[#This Row],[Age]]&lt;90,"80-89")</f>
        <v>50-59</v>
      </c>
      <c r="W343" t="s">
        <v>39</v>
      </c>
      <c r="X343" t="s">
        <v>1061</v>
      </c>
      <c r="Y343" t="s">
        <v>41</v>
      </c>
      <c r="Z343">
        <v>36904</v>
      </c>
      <c r="AA343" t="s">
        <v>55</v>
      </c>
      <c r="AB343" t="s">
        <v>43</v>
      </c>
      <c r="AC343" t="s">
        <v>44</v>
      </c>
      <c r="AD343">
        <v>3</v>
      </c>
    </row>
    <row r="344" spans="1:30" x14ac:dyDescent="0.35">
      <c r="A344">
        <v>3766</v>
      </c>
      <c r="B344" t="s">
        <v>1605</v>
      </c>
      <c r="C344" t="s">
        <v>1606</v>
      </c>
      <c r="D344" s="1">
        <v>43498</v>
      </c>
      <c r="E344" s="1">
        <v>44960</v>
      </c>
      <c r="F344">
        <f>IF(Table1[[#This Row],[ExitDate]],QUOTIENT(Table1[[#This Row],[ExitDate]]-Table1[[#This Row],[StartDate]],365/12),"")</f>
        <v>48</v>
      </c>
      <c r="G344" t="str">
        <f>IF(Table1[[#This Row],[ExitDate]], "Attrition", "Active")</f>
        <v>Attrition</v>
      </c>
      <c r="H344" t="s">
        <v>727</v>
      </c>
      <c r="I344" t="s">
        <v>1607</v>
      </c>
      <c r="J344" t="s">
        <v>1608</v>
      </c>
      <c r="K344" t="s">
        <v>167</v>
      </c>
      <c r="L344" t="s">
        <v>32</v>
      </c>
      <c r="M344" t="s">
        <v>51</v>
      </c>
      <c r="N344" t="s">
        <v>50</v>
      </c>
      <c r="O344" t="s">
        <v>51</v>
      </c>
      <c r="P344" t="s">
        <v>125</v>
      </c>
      <c r="Q344" t="s">
        <v>1609</v>
      </c>
      <c r="R344" t="s">
        <v>37</v>
      </c>
      <c r="S344" t="s">
        <v>503</v>
      </c>
      <c r="T344" s="2">
        <v>15775</v>
      </c>
      <c r="U344" s="3">
        <f ca="1">YEARFRAC(Table1[[#This Row],[DOB]],TODAY())</f>
        <v>82.786111111111111</v>
      </c>
      <c r="V344" s="3" t="str" cm="1">
        <f t="array" aca="1" ref="V344" ca="1">_xlfn.IFS(Table1[[#This Row],[Age]] &lt; 30, "20-29", Table1[[#This Row],[Age]]&lt;40,"30-39",Table1[[#This Row],[Age]]&lt;50,"40-49",Table1[[#This Row],[Age]]&lt;60,"50-59",Table1[[#This Row],[Age]]&lt;70, "60-69",Table1[[#This Row],[Age]]&lt;80, "70-79",Table1[[#This Row],[Age]]&lt;90,"80-89")</f>
        <v>80-89</v>
      </c>
      <c r="W344" t="s">
        <v>39</v>
      </c>
      <c r="X344" t="s">
        <v>242</v>
      </c>
      <c r="Y344" t="s">
        <v>41</v>
      </c>
      <c r="Z344">
        <v>10110</v>
      </c>
      <c r="AA344" t="s">
        <v>92</v>
      </c>
      <c r="AB344" t="s">
        <v>43</v>
      </c>
      <c r="AC344" t="s">
        <v>44</v>
      </c>
      <c r="AD344">
        <v>3</v>
      </c>
    </row>
    <row r="345" spans="1:30" x14ac:dyDescent="0.35">
      <c r="A345">
        <v>3767</v>
      </c>
      <c r="B345" t="s">
        <v>1077</v>
      </c>
      <c r="C345" t="s">
        <v>1610</v>
      </c>
      <c r="D345" s="1">
        <v>44434</v>
      </c>
      <c r="E345" s="1">
        <v>44809</v>
      </c>
      <c r="F345">
        <f>IF(Table1[[#This Row],[ExitDate]],QUOTIENT(Table1[[#This Row],[ExitDate]]-Table1[[#This Row],[StartDate]],365/12),"")</f>
        <v>12</v>
      </c>
      <c r="G345" t="str">
        <f>IF(Table1[[#This Row],[ExitDate]], "Attrition", "Active")</f>
        <v>Attrition</v>
      </c>
      <c r="H345" t="s">
        <v>28</v>
      </c>
      <c r="I345" t="s">
        <v>1611</v>
      </c>
      <c r="J345" t="s">
        <v>1612</v>
      </c>
      <c r="K345" t="s">
        <v>79</v>
      </c>
      <c r="L345" t="s">
        <v>744</v>
      </c>
      <c r="M345" t="s">
        <v>62</v>
      </c>
      <c r="N345" t="s">
        <v>63</v>
      </c>
      <c r="O345" t="s">
        <v>51</v>
      </c>
      <c r="P345" t="s">
        <v>139</v>
      </c>
      <c r="Q345" t="s">
        <v>1613</v>
      </c>
      <c r="R345" t="s">
        <v>37</v>
      </c>
      <c r="S345" t="s">
        <v>80</v>
      </c>
      <c r="T345" s="2">
        <v>34035</v>
      </c>
      <c r="U345" s="3">
        <f ca="1">YEARFRAC(Table1[[#This Row],[DOB]],TODAY())</f>
        <v>32.794444444444444</v>
      </c>
      <c r="V345" s="3" t="str" cm="1">
        <f t="array" aca="1" ref="V345" ca="1">_xlfn.IFS(Table1[[#This Row],[Age]] &lt; 30, "20-29", Table1[[#This Row],[Age]]&lt;40,"30-39",Table1[[#This Row],[Age]]&lt;50,"40-49",Table1[[#This Row],[Age]]&lt;60,"50-59",Table1[[#This Row],[Age]]&lt;70, "60-69",Table1[[#This Row],[Age]]&lt;80, "70-79",Table1[[#This Row],[Age]]&lt;90,"80-89")</f>
        <v>30-39</v>
      </c>
      <c r="W345" t="s">
        <v>39</v>
      </c>
      <c r="X345" t="s">
        <v>82</v>
      </c>
      <c r="Y345" t="s">
        <v>41</v>
      </c>
      <c r="Z345">
        <v>46087</v>
      </c>
      <c r="AA345" t="s">
        <v>92</v>
      </c>
      <c r="AB345" t="s">
        <v>103</v>
      </c>
      <c r="AC345" t="s">
        <v>44</v>
      </c>
      <c r="AD345">
        <v>2</v>
      </c>
    </row>
    <row r="346" spans="1:30" x14ac:dyDescent="0.35">
      <c r="A346">
        <v>3768</v>
      </c>
      <c r="B346" t="s">
        <v>1614</v>
      </c>
      <c r="C346" t="s">
        <v>1615</v>
      </c>
      <c r="D346" s="1">
        <v>44196</v>
      </c>
      <c r="F346" t="str">
        <f>IF(Table1[[#This Row],[ExitDate]],QUOTIENT(Table1[[#This Row],[ExitDate]]-Table1[[#This Row],[StartDate]],365/12),"")</f>
        <v/>
      </c>
      <c r="G346" t="str">
        <f>IF(Table1[[#This Row],[ExitDate]], "Attrition", "Active")</f>
        <v>Active</v>
      </c>
      <c r="H346" t="s">
        <v>28</v>
      </c>
      <c r="I346" t="s">
        <v>1616</v>
      </c>
      <c r="J346" t="s">
        <v>1617</v>
      </c>
      <c r="K346" t="s">
        <v>132</v>
      </c>
      <c r="L346" t="s">
        <v>32</v>
      </c>
      <c r="M346" t="s">
        <v>33</v>
      </c>
      <c r="N346" t="s">
        <v>63</v>
      </c>
      <c r="O346" t="s">
        <v>62</v>
      </c>
      <c r="P346" t="s">
        <v>36</v>
      </c>
      <c r="R346" t="s">
        <v>37</v>
      </c>
      <c r="S346" t="s">
        <v>331</v>
      </c>
      <c r="T346" s="2">
        <v>33388</v>
      </c>
      <c r="U346" s="3">
        <f ca="1">YEARFRAC(Table1[[#This Row],[DOB]],TODAY())</f>
        <v>34.56388888888889</v>
      </c>
      <c r="V346" s="3" t="str" cm="1">
        <f t="array" aca="1" ref="V346" ca="1">_xlfn.IFS(Table1[[#This Row],[Age]] &lt; 30, "20-29", Table1[[#This Row],[Age]]&lt;40,"30-39",Table1[[#This Row],[Age]]&lt;50,"40-49",Table1[[#This Row],[Age]]&lt;60,"50-59",Table1[[#This Row],[Age]]&lt;70, "60-69",Table1[[#This Row],[Age]]&lt;80, "70-79",Table1[[#This Row],[Age]]&lt;90,"80-89")</f>
        <v>30-39</v>
      </c>
      <c r="W346" t="s">
        <v>39</v>
      </c>
      <c r="X346" t="s">
        <v>225</v>
      </c>
      <c r="Y346" t="s">
        <v>41</v>
      </c>
      <c r="Z346">
        <v>37838</v>
      </c>
      <c r="AA346" t="s">
        <v>92</v>
      </c>
      <c r="AB346" t="s">
        <v>103</v>
      </c>
      <c r="AC346" t="s">
        <v>44</v>
      </c>
      <c r="AD346">
        <v>4</v>
      </c>
    </row>
    <row r="347" spans="1:30" x14ac:dyDescent="0.35">
      <c r="A347">
        <v>3769</v>
      </c>
      <c r="B347" t="s">
        <v>477</v>
      </c>
      <c r="C347" t="s">
        <v>1618</v>
      </c>
      <c r="D347" s="1">
        <v>44177</v>
      </c>
      <c r="F347" t="str">
        <f>IF(Table1[[#This Row],[ExitDate]],QUOTIENT(Table1[[#This Row],[ExitDate]]-Table1[[#This Row],[StartDate]],365/12),"")</f>
        <v/>
      </c>
      <c r="G347" t="str">
        <f>IF(Table1[[#This Row],[ExitDate]], "Attrition", "Active")</f>
        <v>Active</v>
      </c>
      <c r="H347" t="s">
        <v>28</v>
      </c>
      <c r="I347" t="s">
        <v>1619</v>
      </c>
      <c r="J347" t="s">
        <v>1620</v>
      </c>
      <c r="K347" t="s">
        <v>167</v>
      </c>
      <c r="L347" t="s">
        <v>32</v>
      </c>
      <c r="M347" t="s">
        <v>62</v>
      </c>
      <c r="N347" t="s">
        <v>50</v>
      </c>
      <c r="O347" t="s">
        <v>62</v>
      </c>
      <c r="P347" t="s">
        <v>36</v>
      </c>
      <c r="R347" t="s">
        <v>37</v>
      </c>
      <c r="S347" t="s">
        <v>230</v>
      </c>
      <c r="T347" s="2">
        <v>19319</v>
      </c>
      <c r="U347" s="3">
        <f ca="1">YEARFRAC(Table1[[#This Row],[DOB]],TODAY())</f>
        <v>73.088888888888889</v>
      </c>
      <c r="V347" s="3" t="str" cm="1">
        <f t="array" aca="1" ref="V347" ca="1">_xlfn.IFS(Table1[[#This Row],[Age]] &lt; 30, "20-29", Table1[[#This Row],[Age]]&lt;40,"30-39",Table1[[#This Row],[Age]]&lt;50,"40-49",Table1[[#This Row],[Age]]&lt;60,"50-59",Table1[[#This Row],[Age]]&lt;70, "60-69",Table1[[#This Row],[Age]]&lt;80, "70-79",Table1[[#This Row],[Age]]&lt;90,"80-89")</f>
        <v>70-79</v>
      </c>
      <c r="W347" t="s">
        <v>39</v>
      </c>
      <c r="X347" t="s">
        <v>112</v>
      </c>
      <c r="Y347" t="s">
        <v>54</v>
      </c>
      <c r="Z347">
        <v>15968</v>
      </c>
      <c r="AA347" t="s">
        <v>127</v>
      </c>
      <c r="AB347" t="s">
        <v>83</v>
      </c>
      <c r="AC347" t="s">
        <v>44</v>
      </c>
      <c r="AD347">
        <v>3</v>
      </c>
    </row>
    <row r="348" spans="1:30" x14ac:dyDescent="0.35">
      <c r="A348">
        <v>3770</v>
      </c>
      <c r="B348" t="s">
        <v>1621</v>
      </c>
      <c r="C348" t="s">
        <v>1622</v>
      </c>
      <c r="D348" s="1">
        <v>44574</v>
      </c>
      <c r="E348" s="1">
        <v>45027</v>
      </c>
      <c r="F348">
        <f>IF(Table1[[#This Row],[ExitDate]],QUOTIENT(Table1[[#This Row],[ExitDate]]-Table1[[#This Row],[StartDate]],365/12),"")</f>
        <v>14</v>
      </c>
      <c r="G348" t="str">
        <f>IF(Table1[[#This Row],[ExitDate]], "Attrition", "Active")</f>
        <v>Attrition</v>
      </c>
      <c r="H348" t="s">
        <v>28</v>
      </c>
      <c r="I348" t="s">
        <v>1623</v>
      </c>
      <c r="J348" t="s">
        <v>1624</v>
      </c>
      <c r="K348" t="s">
        <v>61</v>
      </c>
      <c r="L348" t="s">
        <v>744</v>
      </c>
      <c r="M348" t="s">
        <v>33</v>
      </c>
      <c r="N348" t="s">
        <v>63</v>
      </c>
      <c r="O348" t="s">
        <v>35</v>
      </c>
      <c r="P348" t="s">
        <v>98</v>
      </c>
      <c r="Q348" t="s">
        <v>1625</v>
      </c>
      <c r="R348" t="s">
        <v>37</v>
      </c>
      <c r="S348" t="s">
        <v>52</v>
      </c>
      <c r="T348" s="2">
        <v>34725</v>
      </c>
      <c r="U348" s="3">
        <f ca="1">YEARFRAC(Table1[[#This Row],[DOB]],TODAY())</f>
        <v>30.908333333333335</v>
      </c>
      <c r="V348" s="3" t="str" cm="1">
        <f t="array" aca="1" ref="V348" ca="1">_xlfn.IFS(Table1[[#This Row],[Age]] &lt; 30, "20-29", Table1[[#This Row],[Age]]&lt;40,"30-39",Table1[[#This Row],[Age]]&lt;50,"40-49",Table1[[#This Row],[Age]]&lt;60,"50-59",Table1[[#This Row],[Age]]&lt;70, "60-69",Table1[[#This Row],[Age]]&lt;80, "70-79",Table1[[#This Row],[Age]]&lt;90,"80-89")</f>
        <v>30-39</v>
      </c>
      <c r="W348" t="s">
        <v>39</v>
      </c>
      <c r="X348" t="s">
        <v>162</v>
      </c>
      <c r="Y348" t="s">
        <v>54</v>
      </c>
      <c r="Z348">
        <v>21100</v>
      </c>
      <c r="AA348" t="s">
        <v>127</v>
      </c>
      <c r="AB348" t="s">
        <v>83</v>
      </c>
      <c r="AC348" t="s">
        <v>44</v>
      </c>
      <c r="AD348">
        <v>3</v>
      </c>
    </row>
    <row r="349" spans="1:30" x14ac:dyDescent="0.35">
      <c r="A349">
        <v>3771</v>
      </c>
      <c r="B349" t="s">
        <v>773</v>
      </c>
      <c r="C349" t="s">
        <v>1626</v>
      </c>
      <c r="D349" s="1">
        <v>44220</v>
      </c>
      <c r="E349" s="1">
        <v>45053</v>
      </c>
      <c r="F349">
        <f>IF(Table1[[#This Row],[ExitDate]],QUOTIENT(Table1[[#This Row],[ExitDate]]-Table1[[#This Row],[StartDate]],365/12),"")</f>
        <v>27</v>
      </c>
      <c r="G349" t="str">
        <f>IF(Table1[[#This Row],[ExitDate]], "Attrition", "Active")</f>
        <v>Attrition</v>
      </c>
      <c r="H349" t="s">
        <v>28</v>
      </c>
      <c r="I349" t="s">
        <v>1627</v>
      </c>
      <c r="J349" t="s">
        <v>1628</v>
      </c>
      <c r="K349" t="s">
        <v>117</v>
      </c>
      <c r="L349" t="s">
        <v>744</v>
      </c>
      <c r="M349" t="s">
        <v>51</v>
      </c>
      <c r="N349" t="s">
        <v>63</v>
      </c>
      <c r="O349" t="s">
        <v>35</v>
      </c>
      <c r="P349" t="s">
        <v>139</v>
      </c>
      <c r="Q349" t="s">
        <v>1629</v>
      </c>
      <c r="R349" t="s">
        <v>37</v>
      </c>
      <c r="S349" t="s">
        <v>80</v>
      </c>
      <c r="T349" s="2">
        <v>29849</v>
      </c>
      <c r="U349" s="3">
        <f ca="1">YEARFRAC(Table1[[#This Row],[DOB]],TODAY())</f>
        <v>44.258333333333333</v>
      </c>
      <c r="V349" s="3" t="str" cm="1">
        <f t="array" aca="1" ref="V349" ca="1">_xlfn.IFS(Table1[[#This Row],[Age]] &lt; 30, "20-29", Table1[[#This Row],[Age]]&lt;40,"30-39",Table1[[#This Row],[Age]]&lt;50,"40-49",Table1[[#This Row],[Age]]&lt;60,"50-59",Table1[[#This Row],[Age]]&lt;70, "60-69",Table1[[#This Row],[Age]]&lt;80, "70-79",Table1[[#This Row],[Age]]&lt;90,"80-89")</f>
        <v>40-49</v>
      </c>
      <c r="W349" t="s">
        <v>39</v>
      </c>
      <c r="X349" t="s">
        <v>225</v>
      </c>
      <c r="Y349" t="s">
        <v>54</v>
      </c>
      <c r="Z349">
        <v>65845</v>
      </c>
      <c r="AA349" t="s">
        <v>127</v>
      </c>
      <c r="AB349" t="s">
        <v>83</v>
      </c>
      <c r="AC349" t="s">
        <v>44</v>
      </c>
      <c r="AD349">
        <v>3</v>
      </c>
    </row>
    <row r="350" spans="1:30" x14ac:dyDescent="0.35">
      <c r="A350">
        <v>3772</v>
      </c>
      <c r="B350" t="s">
        <v>1630</v>
      </c>
      <c r="C350" t="s">
        <v>1631</v>
      </c>
      <c r="D350" s="1">
        <v>44600</v>
      </c>
      <c r="E350" s="1">
        <v>44764</v>
      </c>
      <c r="F350">
        <f>IF(Table1[[#This Row],[ExitDate]],QUOTIENT(Table1[[#This Row],[ExitDate]]-Table1[[#This Row],[StartDate]],365/12),"")</f>
        <v>5</v>
      </c>
      <c r="G350" t="str">
        <f>IF(Table1[[#This Row],[ExitDate]], "Attrition", "Active")</f>
        <v>Attrition</v>
      </c>
      <c r="H350" t="s">
        <v>28</v>
      </c>
      <c r="I350" t="s">
        <v>1632</v>
      </c>
      <c r="J350" t="s">
        <v>1633</v>
      </c>
      <c r="K350" t="s">
        <v>138</v>
      </c>
      <c r="L350" t="s">
        <v>32</v>
      </c>
      <c r="M350" t="s">
        <v>62</v>
      </c>
      <c r="N350" t="s">
        <v>50</v>
      </c>
      <c r="O350" t="s">
        <v>35</v>
      </c>
      <c r="P350" t="s">
        <v>139</v>
      </c>
      <c r="Q350" t="s">
        <v>1634</v>
      </c>
      <c r="R350" t="s">
        <v>37</v>
      </c>
      <c r="S350" t="s">
        <v>110</v>
      </c>
      <c r="T350" s="2">
        <v>24143</v>
      </c>
      <c r="U350" s="3">
        <f ca="1">YEARFRAC(Table1[[#This Row],[DOB]],TODAY())</f>
        <v>59.883333333333333</v>
      </c>
      <c r="V350" s="3" t="str" cm="1">
        <f t="array" aca="1" ref="V350" ca="1">_xlfn.IFS(Table1[[#This Row],[Age]] &lt; 30, "20-29", Table1[[#This Row],[Age]]&lt;40,"30-39",Table1[[#This Row],[Age]]&lt;50,"40-49",Table1[[#This Row],[Age]]&lt;60,"50-59",Table1[[#This Row],[Age]]&lt;70, "60-69",Table1[[#This Row],[Age]]&lt;80, "70-79",Table1[[#This Row],[Age]]&lt;90,"80-89")</f>
        <v>50-59</v>
      </c>
      <c r="W350" t="s">
        <v>39</v>
      </c>
      <c r="X350" t="s">
        <v>112</v>
      </c>
      <c r="Y350" t="s">
        <v>41</v>
      </c>
      <c r="Z350">
        <v>58535</v>
      </c>
      <c r="AA350" t="s">
        <v>127</v>
      </c>
      <c r="AB350" t="s">
        <v>103</v>
      </c>
      <c r="AC350" t="s">
        <v>44</v>
      </c>
      <c r="AD350">
        <v>3</v>
      </c>
    </row>
    <row r="351" spans="1:30" x14ac:dyDescent="0.35">
      <c r="A351">
        <v>3773</v>
      </c>
      <c r="B351" t="s">
        <v>1635</v>
      </c>
      <c r="C351" t="s">
        <v>135</v>
      </c>
      <c r="D351" s="1">
        <v>44115</v>
      </c>
      <c r="E351" s="1">
        <v>44618</v>
      </c>
      <c r="F351">
        <f>IF(Table1[[#This Row],[ExitDate]],QUOTIENT(Table1[[#This Row],[ExitDate]]-Table1[[#This Row],[StartDate]],365/12),"")</f>
        <v>16</v>
      </c>
      <c r="G351" t="str">
        <f>IF(Table1[[#This Row],[ExitDate]], "Attrition", "Active")</f>
        <v>Attrition</v>
      </c>
      <c r="H351" t="s">
        <v>28</v>
      </c>
      <c r="I351" t="s">
        <v>1636</v>
      </c>
      <c r="J351" t="s">
        <v>1637</v>
      </c>
      <c r="K351" t="s">
        <v>49</v>
      </c>
      <c r="L351" t="s">
        <v>744</v>
      </c>
      <c r="M351" t="s">
        <v>51</v>
      </c>
      <c r="N351" t="s">
        <v>50</v>
      </c>
      <c r="O351" t="s">
        <v>35</v>
      </c>
      <c r="P351" t="s">
        <v>139</v>
      </c>
      <c r="Q351" t="s">
        <v>1638</v>
      </c>
      <c r="R351" t="s">
        <v>37</v>
      </c>
      <c r="S351" t="s">
        <v>110</v>
      </c>
      <c r="T351" s="2">
        <v>26435</v>
      </c>
      <c r="U351" s="3">
        <f ca="1">YEARFRAC(Table1[[#This Row],[DOB]],TODAY())</f>
        <v>53.602777777777774</v>
      </c>
      <c r="V351" s="3" t="str" cm="1">
        <f t="array" aca="1" ref="V351" ca="1">_xlfn.IFS(Table1[[#This Row],[Age]] &lt; 30, "20-29", Table1[[#This Row],[Age]]&lt;40,"30-39",Table1[[#This Row],[Age]]&lt;50,"40-49",Table1[[#This Row],[Age]]&lt;60,"50-59",Table1[[#This Row],[Age]]&lt;70, "60-69",Table1[[#This Row],[Age]]&lt;80, "70-79",Table1[[#This Row],[Age]]&lt;90,"80-89")</f>
        <v>50-59</v>
      </c>
      <c r="W351" t="s">
        <v>39</v>
      </c>
      <c r="X351" t="s">
        <v>112</v>
      </c>
      <c r="Y351" t="s">
        <v>41</v>
      </c>
      <c r="Z351">
        <v>3994</v>
      </c>
      <c r="AA351" t="s">
        <v>55</v>
      </c>
      <c r="AB351" t="s">
        <v>103</v>
      </c>
      <c r="AC351" t="s">
        <v>44</v>
      </c>
      <c r="AD351">
        <v>3</v>
      </c>
    </row>
    <row r="352" spans="1:30" x14ac:dyDescent="0.35">
      <c r="A352">
        <v>3774</v>
      </c>
      <c r="B352" t="s">
        <v>1639</v>
      </c>
      <c r="C352" t="s">
        <v>1640</v>
      </c>
      <c r="D352" s="1">
        <v>43636</v>
      </c>
      <c r="E352" s="1">
        <v>44482</v>
      </c>
      <c r="F352">
        <f>IF(Table1[[#This Row],[ExitDate]],QUOTIENT(Table1[[#This Row],[ExitDate]]-Table1[[#This Row],[StartDate]],365/12),"")</f>
        <v>27</v>
      </c>
      <c r="G352" t="str">
        <f>IF(Table1[[#This Row],[ExitDate]], "Attrition", "Active")</f>
        <v>Attrition</v>
      </c>
      <c r="H352" t="s">
        <v>28</v>
      </c>
      <c r="I352" t="s">
        <v>1641</v>
      </c>
      <c r="J352" t="s">
        <v>1642</v>
      </c>
      <c r="K352" t="s">
        <v>31</v>
      </c>
      <c r="L352" t="s">
        <v>32</v>
      </c>
      <c r="M352" t="s">
        <v>51</v>
      </c>
      <c r="N352" t="s">
        <v>63</v>
      </c>
      <c r="O352" t="s">
        <v>62</v>
      </c>
      <c r="P352" t="s">
        <v>98</v>
      </c>
      <c r="Q352" t="s">
        <v>1643</v>
      </c>
      <c r="R352" t="s">
        <v>37</v>
      </c>
      <c r="S352" t="s">
        <v>110</v>
      </c>
      <c r="T352" s="2">
        <v>35891</v>
      </c>
      <c r="U352" s="3">
        <f ca="1">YEARFRAC(Table1[[#This Row],[DOB]],TODAY())</f>
        <v>27.713888888888889</v>
      </c>
      <c r="V352" s="3" t="str" cm="1">
        <f t="array" aca="1" ref="V352" ca="1">_xlfn.IFS(Table1[[#This Row],[Age]] &lt; 30, "20-29", Table1[[#This Row],[Age]]&lt;40,"30-39",Table1[[#This Row],[Age]]&lt;50,"40-49",Table1[[#This Row],[Age]]&lt;60,"50-59",Table1[[#This Row],[Age]]&lt;70, "60-69",Table1[[#This Row],[Age]]&lt;80, "70-79",Table1[[#This Row],[Age]]&lt;90,"80-89")</f>
        <v>20-29</v>
      </c>
      <c r="W352" t="s">
        <v>39</v>
      </c>
      <c r="X352" t="s">
        <v>112</v>
      </c>
      <c r="Y352" t="s">
        <v>54</v>
      </c>
      <c r="Z352">
        <v>32544</v>
      </c>
      <c r="AA352" t="s">
        <v>92</v>
      </c>
      <c r="AB352" t="s">
        <v>74</v>
      </c>
      <c r="AC352" t="s">
        <v>44</v>
      </c>
      <c r="AD352">
        <v>3</v>
      </c>
    </row>
    <row r="353" spans="1:30" x14ac:dyDescent="0.35">
      <c r="A353">
        <v>3775</v>
      </c>
      <c r="B353" t="s">
        <v>1644</v>
      </c>
      <c r="C353" t="s">
        <v>338</v>
      </c>
      <c r="D353" s="1">
        <v>44390</v>
      </c>
      <c r="E353" s="1">
        <v>44891</v>
      </c>
      <c r="F353">
        <f>IF(Table1[[#This Row],[ExitDate]],QUOTIENT(Table1[[#This Row],[ExitDate]]-Table1[[#This Row],[StartDate]],365/12),"")</f>
        <v>16</v>
      </c>
      <c r="G353" t="str">
        <f>IF(Table1[[#This Row],[ExitDate]], "Attrition", "Active")</f>
        <v>Attrition</v>
      </c>
      <c r="H353" t="s">
        <v>28</v>
      </c>
      <c r="I353" t="s">
        <v>1645</v>
      </c>
      <c r="J353" t="s">
        <v>1646</v>
      </c>
      <c r="K353" t="s">
        <v>88</v>
      </c>
      <c r="L353" t="s">
        <v>32</v>
      </c>
      <c r="M353" t="s">
        <v>33</v>
      </c>
      <c r="N353" t="s">
        <v>63</v>
      </c>
      <c r="O353" t="s">
        <v>51</v>
      </c>
      <c r="P353" t="s">
        <v>125</v>
      </c>
      <c r="Q353" t="s">
        <v>1647</v>
      </c>
      <c r="R353" t="s">
        <v>37</v>
      </c>
      <c r="S353" t="s">
        <v>89</v>
      </c>
      <c r="T353" s="2">
        <v>29509</v>
      </c>
      <c r="U353" s="3">
        <f ca="1">YEARFRAC(Table1[[#This Row],[DOB]],TODAY())</f>
        <v>45.18888888888889</v>
      </c>
      <c r="V353" s="3" t="str" cm="1">
        <f t="array" aca="1" ref="V353" ca="1">_xlfn.IFS(Table1[[#This Row],[Age]] &lt; 30, "20-29", Table1[[#This Row],[Age]]&lt;40,"30-39",Table1[[#This Row],[Age]]&lt;50,"40-49",Table1[[#This Row],[Age]]&lt;60,"50-59",Table1[[#This Row],[Age]]&lt;70, "60-69",Table1[[#This Row],[Age]]&lt;80, "70-79",Table1[[#This Row],[Age]]&lt;90,"80-89")</f>
        <v>40-49</v>
      </c>
      <c r="W353" t="s">
        <v>39</v>
      </c>
      <c r="X353" t="s">
        <v>82</v>
      </c>
      <c r="Y353" t="s">
        <v>54</v>
      </c>
      <c r="Z353">
        <v>36153</v>
      </c>
      <c r="AA353" t="s">
        <v>73</v>
      </c>
      <c r="AB353" t="s">
        <v>43</v>
      </c>
      <c r="AC353" t="s">
        <v>44</v>
      </c>
      <c r="AD353">
        <v>3</v>
      </c>
    </row>
    <row r="354" spans="1:30" x14ac:dyDescent="0.35">
      <c r="A354">
        <v>3776</v>
      </c>
      <c r="B354" t="s">
        <v>1648</v>
      </c>
      <c r="C354" t="s">
        <v>1649</v>
      </c>
      <c r="D354" s="1">
        <v>44483</v>
      </c>
      <c r="E354" s="1">
        <v>44499</v>
      </c>
      <c r="F354">
        <f>IF(Table1[[#This Row],[ExitDate]],QUOTIENT(Table1[[#This Row],[ExitDate]]-Table1[[#This Row],[StartDate]],365/12),"")</f>
        <v>0</v>
      </c>
      <c r="G354" t="str">
        <f>IF(Table1[[#This Row],[ExitDate]], "Attrition", "Active")</f>
        <v>Attrition</v>
      </c>
      <c r="H354" t="s">
        <v>28</v>
      </c>
      <c r="I354" t="s">
        <v>1650</v>
      </c>
      <c r="J354" t="s">
        <v>1651</v>
      </c>
      <c r="K354" t="s">
        <v>97</v>
      </c>
      <c r="L354" t="s">
        <v>32</v>
      </c>
      <c r="M354" t="s">
        <v>33</v>
      </c>
      <c r="N354" t="s">
        <v>50</v>
      </c>
      <c r="O354" t="s">
        <v>62</v>
      </c>
      <c r="P354" t="s">
        <v>125</v>
      </c>
      <c r="Q354" t="s">
        <v>1652</v>
      </c>
      <c r="R354" t="s">
        <v>37</v>
      </c>
      <c r="S354" t="s">
        <v>100</v>
      </c>
      <c r="T354" s="2">
        <v>29339</v>
      </c>
      <c r="U354" s="3">
        <f ca="1">YEARFRAC(Table1[[#This Row],[DOB]],TODAY())</f>
        <v>45.652777777777779</v>
      </c>
      <c r="V354" s="3" t="str" cm="1">
        <f t="array" aca="1" ref="V354" ca="1">_xlfn.IFS(Table1[[#This Row],[Age]] &lt; 30, "20-29", Table1[[#This Row],[Age]]&lt;40,"30-39",Table1[[#This Row],[Age]]&lt;50,"40-49",Table1[[#This Row],[Age]]&lt;60,"50-59",Table1[[#This Row],[Age]]&lt;70, "60-69",Table1[[#This Row],[Age]]&lt;80, "70-79",Table1[[#This Row],[Age]]&lt;90,"80-89")</f>
        <v>40-49</v>
      </c>
      <c r="W354" t="s">
        <v>39</v>
      </c>
      <c r="X354" t="s">
        <v>612</v>
      </c>
      <c r="Y354" t="s">
        <v>54</v>
      </c>
      <c r="Z354">
        <v>34262</v>
      </c>
      <c r="AA354" t="s">
        <v>92</v>
      </c>
      <c r="AB354" t="s">
        <v>83</v>
      </c>
      <c r="AC354" t="s">
        <v>44</v>
      </c>
      <c r="AD354">
        <v>3</v>
      </c>
    </row>
    <row r="355" spans="1:30" x14ac:dyDescent="0.35">
      <c r="A355">
        <v>3777</v>
      </c>
      <c r="B355" t="s">
        <v>1653</v>
      </c>
      <c r="C355" t="s">
        <v>494</v>
      </c>
      <c r="D355" s="1">
        <v>44509</v>
      </c>
      <c r="F355" t="str">
        <f>IF(Table1[[#This Row],[ExitDate]],QUOTIENT(Table1[[#This Row],[ExitDate]]-Table1[[#This Row],[StartDate]],365/12),"")</f>
        <v/>
      </c>
      <c r="G355" t="str">
        <f>IF(Table1[[#This Row],[ExitDate]], "Attrition", "Active")</f>
        <v>Active</v>
      </c>
      <c r="H355" t="s">
        <v>28</v>
      </c>
      <c r="I355" t="s">
        <v>1654</v>
      </c>
      <c r="J355" t="s">
        <v>1655</v>
      </c>
      <c r="K355" t="s">
        <v>79</v>
      </c>
      <c r="L355" t="s">
        <v>32</v>
      </c>
      <c r="M355" t="s">
        <v>33</v>
      </c>
      <c r="N355" t="s">
        <v>34</v>
      </c>
      <c r="O355" t="s">
        <v>35</v>
      </c>
      <c r="P355" t="s">
        <v>36</v>
      </c>
      <c r="R355" t="s">
        <v>37</v>
      </c>
      <c r="S355" t="s">
        <v>52</v>
      </c>
      <c r="T355" s="2">
        <v>24187</v>
      </c>
      <c r="U355" s="3">
        <f ca="1">YEARFRAC(Table1[[#This Row],[DOB]],TODAY())</f>
        <v>59.755555555555553</v>
      </c>
      <c r="V355" s="3" t="str" cm="1">
        <f t="array" aca="1" ref="V355" ca="1">_xlfn.IFS(Table1[[#This Row],[Age]] &lt; 30, "20-29", Table1[[#This Row],[Age]]&lt;40,"30-39",Table1[[#This Row],[Age]]&lt;50,"40-49",Table1[[#This Row],[Age]]&lt;60,"50-59",Table1[[#This Row],[Age]]&lt;70, "60-69",Table1[[#This Row],[Age]]&lt;80, "70-79",Table1[[#This Row],[Age]]&lt;90,"80-89")</f>
        <v>50-59</v>
      </c>
      <c r="W355" t="s">
        <v>39</v>
      </c>
      <c r="X355" t="s">
        <v>162</v>
      </c>
      <c r="Y355" t="s">
        <v>54</v>
      </c>
      <c r="Z355">
        <v>12906</v>
      </c>
      <c r="AA355" t="s">
        <v>92</v>
      </c>
      <c r="AB355" t="s">
        <v>74</v>
      </c>
      <c r="AC355" t="s">
        <v>44</v>
      </c>
      <c r="AD355">
        <v>3</v>
      </c>
    </row>
    <row r="356" spans="1:30" x14ac:dyDescent="0.35">
      <c r="A356">
        <v>3778</v>
      </c>
      <c r="B356" t="s">
        <v>1656</v>
      </c>
      <c r="C356" t="s">
        <v>595</v>
      </c>
      <c r="D356" s="1">
        <v>45018</v>
      </c>
      <c r="E356" s="1">
        <v>45134</v>
      </c>
      <c r="F356">
        <f>IF(Table1[[#This Row],[ExitDate]],QUOTIENT(Table1[[#This Row],[ExitDate]]-Table1[[#This Row],[StartDate]],365/12),"")</f>
        <v>3</v>
      </c>
      <c r="G356" t="str">
        <f>IF(Table1[[#This Row],[ExitDate]], "Attrition", "Active")</f>
        <v>Attrition</v>
      </c>
      <c r="H356" t="s">
        <v>28</v>
      </c>
      <c r="I356" t="s">
        <v>1657</v>
      </c>
      <c r="J356" t="s">
        <v>1658</v>
      </c>
      <c r="K356" t="s">
        <v>132</v>
      </c>
      <c r="L356" t="s">
        <v>32</v>
      </c>
      <c r="M356" t="s">
        <v>62</v>
      </c>
      <c r="N356" t="s">
        <v>50</v>
      </c>
      <c r="O356" t="s">
        <v>62</v>
      </c>
      <c r="P356" t="s">
        <v>98</v>
      </c>
      <c r="Q356" t="s">
        <v>1659</v>
      </c>
      <c r="R356" t="s">
        <v>37</v>
      </c>
      <c r="S356" t="s">
        <v>304</v>
      </c>
      <c r="T356" s="2">
        <v>33643</v>
      </c>
      <c r="U356" s="3">
        <f ca="1">YEARFRAC(Table1[[#This Row],[DOB]],TODAY())</f>
        <v>33.87222222222222</v>
      </c>
      <c r="V356" s="3" t="str" cm="1">
        <f t="array" aca="1" ref="V356" ca="1">_xlfn.IFS(Table1[[#This Row],[Age]] &lt; 30, "20-29", Table1[[#This Row],[Age]]&lt;40,"30-39",Table1[[#This Row],[Age]]&lt;50,"40-49",Table1[[#This Row],[Age]]&lt;60,"50-59",Table1[[#This Row],[Age]]&lt;70, "60-69",Table1[[#This Row],[Age]]&lt;80, "70-79",Table1[[#This Row],[Age]]&lt;90,"80-89")</f>
        <v>30-39</v>
      </c>
      <c r="W356" t="s">
        <v>39</v>
      </c>
      <c r="X356" t="s">
        <v>351</v>
      </c>
      <c r="Y356" t="s">
        <v>54</v>
      </c>
      <c r="Z356">
        <v>30753</v>
      </c>
      <c r="AA356" t="s">
        <v>73</v>
      </c>
      <c r="AB356" t="s">
        <v>83</v>
      </c>
      <c r="AC356" t="s">
        <v>44</v>
      </c>
      <c r="AD356">
        <v>3</v>
      </c>
    </row>
    <row r="357" spans="1:30" x14ac:dyDescent="0.35">
      <c r="A357">
        <v>3779</v>
      </c>
      <c r="B357" t="s">
        <v>1660</v>
      </c>
      <c r="C357" t="s">
        <v>1602</v>
      </c>
      <c r="D357" s="1">
        <v>44853</v>
      </c>
      <c r="E357" s="1">
        <v>45049</v>
      </c>
      <c r="F357">
        <f>IF(Table1[[#This Row],[ExitDate]],QUOTIENT(Table1[[#This Row],[ExitDate]]-Table1[[#This Row],[StartDate]],365/12),"")</f>
        <v>6</v>
      </c>
      <c r="G357" t="str">
        <f>IF(Table1[[#This Row],[ExitDate]], "Attrition", "Active")</f>
        <v>Attrition</v>
      </c>
      <c r="H357" t="s">
        <v>28</v>
      </c>
      <c r="I357" t="s">
        <v>1661</v>
      </c>
      <c r="J357" t="s">
        <v>1662</v>
      </c>
      <c r="K357" t="s">
        <v>167</v>
      </c>
      <c r="L357" t="s">
        <v>197</v>
      </c>
      <c r="M357" t="s">
        <v>51</v>
      </c>
      <c r="N357" t="s">
        <v>63</v>
      </c>
      <c r="O357" t="s">
        <v>35</v>
      </c>
      <c r="P357" t="s">
        <v>174</v>
      </c>
      <c r="Q357" t="s">
        <v>1663</v>
      </c>
      <c r="R357" t="s">
        <v>37</v>
      </c>
      <c r="S357" t="s">
        <v>285</v>
      </c>
      <c r="T357" s="2">
        <v>23129</v>
      </c>
      <c r="U357" s="3">
        <f ca="1">YEARFRAC(Table1[[#This Row],[DOB]],TODAY())</f>
        <v>62.652777777777779</v>
      </c>
      <c r="V357" s="3" t="str" cm="1">
        <f t="array" aca="1" ref="V357" ca="1">_xlfn.IFS(Table1[[#This Row],[Age]] &lt; 30, "20-29", Table1[[#This Row],[Age]]&lt;40,"30-39",Table1[[#This Row],[Age]]&lt;50,"40-49",Table1[[#This Row],[Age]]&lt;60,"50-59",Table1[[#This Row],[Age]]&lt;70, "60-69",Table1[[#This Row],[Age]]&lt;80, "70-79",Table1[[#This Row],[Age]]&lt;90,"80-89")</f>
        <v>60-69</v>
      </c>
      <c r="W357" t="s">
        <v>39</v>
      </c>
      <c r="X357" t="s">
        <v>102</v>
      </c>
      <c r="Y357" t="s">
        <v>41</v>
      </c>
      <c r="Z357">
        <v>60533</v>
      </c>
      <c r="AA357" t="s">
        <v>73</v>
      </c>
      <c r="AB357" t="s">
        <v>103</v>
      </c>
      <c r="AC357" t="s">
        <v>44</v>
      </c>
      <c r="AD357">
        <v>3</v>
      </c>
    </row>
    <row r="358" spans="1:30" x14ac:dyDescent="0.35">
      <c r="A358">
        <v>3780</v>
      </c>
      <c r="B358" t="s">
        <v>1664</v>
      </c>
      <c r="C358" t="s">
        <v>1626</v>
      </c>
      <c r="D358" s="1">
        <v>43960</v>
      </c>
      <c r="E358" s="1">
        <v>44453</v>
      </c>
      <c r="F358">
        <f>IF(Table1[[#This Row],[ExitDate]],QUOTIENT(Table1[[#This Row],[ExitDate]]-Table1[[#This Row],[StartDate]],365/12),"")</f>
        <v>16</v>
      </c>
      <c r="G358" t="str">
        <f>IF(Table1[[#This Row],[ExitDate]], "Attrition", "Active")</f>
        <v>Attrition</v>
      </c>
      <c r="H358" t="s">
        <v>28</v>
      </c>
      <c r="I358" t="s">
        <v>1665</v>
      </c>
      <c r="J358" t="s">
        <v>1666</v>
      </c>
      <c r="K358" t="s">
        <v>61</v>
      </c>
      <c r="L358" t="s">
        <v>197</v>
      </c>
      <c r="M358" t="s">
        <v>51</v>
      </c>
      <c r="N358" t="s">
        <v>34</v>
      </c>
      <c r="O358" t="s">
        <v>51</v>
      </c>
      <c r="P358" t="s">
        <v>139</v>
      </c>
      <c r="Q358" t="s">
        <v>1667</v>
      </c>
      <c r="R358" t="s">
        <v>37</v>
      </c>
      <c r="S358" t="s">
        <v>80</v>
      </c>
      <c r="T358" s="2">
        <v>16757</v>
      </c>
      <c r="U358" s="3">
        <f ca="1">YEARFRAC(Table1[[#This Row],[DOB]],TODAY())</f>
        <v>80.102777777777774</v>
      </c>
      <c r="V358" s="3" t="str" cm="1">
        <f t="array" aca="1" ref="V358" ca="1">_xlfn.IFS(Table1[[#This Row],[Age]] &lt; 30, "20-29", Table1[[#This Row],[Age]]&lt;40,"30-39",Table1[[#This Row],[Age]]&lt;50,"40-49",Table1[[#This Row],[Age]]&lt;60,"50-59",Table1[[#This Row],[Age]]&lt;70, "60-69",Table1[[#This Row],[Age]]&lt;80, "70-79",Table1[[#This Row],[Age]]&lt;90,"80-89")</f>
        <v>80-89</v>
      </c>
      <c r="W358" t="s">
        <v>39</v>
      </c>
      <c r="X358" t="s">
        <v>102</v>
      </c>
      <c r="Y358" t="s">
        <v>41</v>
      </c>
      <c r="Z358">
        <v>36882</v>
      </c>
      <c r="AA358" t="s">
        <v>92</v>
      </c>
      <c r="AB358" t="s">
        <v>43</v>
      </c>
      <c r="AC358" t="s">
        <v>44</v>
      </c>
      <c r="AD358">
        <v>3</v>
      </c>
    </row>
    <row r="359" spans="1:30" x14ac:dyDescent="0.35">
      <c r="A359">
        <v>3781</v>
      </c>
      <c r="B359" t="s">
        <v>1668</v>
      </c>
      <c r="C359" t="s">
        <v>1669</v>
      </c>
      <c r="D359" s="1">
        <v>43695</v>
      </c>
      <c r="E359" s="1">
        <v>44686</v>
      </c>
      <c r="F359">
        <f>IF(Table1[[#This Row],[ExitDate]],QUOTIENT(Table1[[#This Row],[ExitDate]]-Table1[[#This Row],[StartDate]],365/12),"")</f>
        <v>32</v>
      </c>
      <c r="G359" t="str">
        <f>IF(Table1[[#This Row],[ExitDate]], "Attrition", "Active")</f>
        <v>Attrition</v>
      </c>
      <c r="H359" t="s">
        <v>28</v>
      </c>
      <c r="I359" t="s">
        <v>1670</v>
      </c>
      <c r="J359" t="s">
        <v>1671</v>
      </c>
      <c r="K359" t="s">
        <v>117</v>
      </c>
      <c r="L359" t="s">
        <v>197</v>
      </c>
      <c r="M359" t="s">
        <v>33</v>
      </c>
      <c r="N359" t="s">
        <v>63</v>
      </c>
      <c r="O359" t="s">
        <v>62</v>
      </c>
      <c r="P359" t="s">
        <v>98</v>
      </c>
      <c r="Q359" t="s">
        <v>1672</v>
      </c>
      <c r="R359" t="s">
        <v>37</v>
      </c>
      <c r="S359" t="s">
        <v>80</v>
      </c>
      <c r="T359" s="2">
        <v>21938</v>
      </c>
      <c r="U359" s="3">
        <f ca="1">YEARFRAC(Table1[[#This Row],[DOB]],TODAY())</f>
        <v>65.916666666666671</v>
      </c>
      <c r="V359" s="3" t="str" cm="1">
        <f t="array" aca="1" ref="V359" ca="1">_xlfn.IFS(Table1[[#This Row],[Age]] &lt; 30, "20-29", Table1[[#This Row],[Age]]&lt;40,"30-39",Table1[[#This Row],[Age]]&lt;50,"40-49",Table1[[#This Row],[Age]]&lt;60,"50-59",Table1[[#This Row],[Age]]&lt;70, "60-69",Table1[[#This Row],[Age]]&lt;80, "70-79",Table1[[#This Row],[Age]]&lt;90,"80-89")</f>
        <v>60-69</v>
      </c>
      <c r="W359" t="s">
        <v>39</v>
      </c>
      <c r="X359" t="s">
        <v>82</v>
      </c>
      <c r="Y359" t="s">
        <v>54</v>
      </c>
      <c r="Z359">
        <v>62493</v>
      </c>
      <c r="AA359" t="s">
        <v>92</v>
      </c>
      <c r="AB359" t="s">
        <v>74</v>
      </c>
      <c r="AC359" t="s">
        <v>44</v>
      </c>
      <c r="AD359">
        <v>3</v>
      </c>
    </row>
    <row r="360" spans="1:30" x14ac:dyDescent="0.35">
      <c r="A360">
        <v>3782</v>
      </c>
      <c r="B360" t="s">
        <v>1673</v>
      </c>
      <c r="C360" t="s">
        <v>1078</v>
      </c>
      <c r="D360" s="1">
        <v>43533</v>
      </c>
      <c r="E360" s="1">
        <v>43953</v>
      </c>
      <c r="F360">
        <f>IF(Table1[[#This Row],[ExitDate]],QUOTIENT(Table1[[#This Row],[ExitDate]]-Table1[[#This Row],[StartDate]],365/12),"")</f>
        <v>13</v>
      </c>
      <c r="G360" t="str">
        <f>IF(Table1[[#This Row],[ExitDate]], "Attrition", "Active")</f>
        <v>Attrition</v>
      </c>
      <c r="H360" t="s">
        <v>28</v>
      </c>
      <c r="I360" t="s">
        <v>1674</v>
      </c>
      <c r="J360" t="s">
        <v>1675</v>
      </c>
      <c r="K360" t="s">
        <v>138</v>
      </c>
      <c r="L360" t="s">
        <v>744</v>
      </c>
      <c r="M360" t="s">
        <v>62</v>
      </c>
      <c r="N360" t="s">
        <v>63</v>
      </c>
      <c r="O360" t="s">
        <v>35</v>
      </c>
      <c r="P360" t="s">
        <v>139</v>
      </c>
      <c r="Q360" t="s">
        <v>1676</v>
      </c>
      <c r="R360" t="s">
        <v>37</v>
      </c>
      <c r="S360" t="s">
        <v>89</v>
      </c>
      <c r="T360" s="2">
        <v>30950</v>
      </c>
      <c r="U360" s="3">
        <f ca="1">YEARFRAC(Table1[[#This Row],[DOB]],TODAY())</f>
        <v>41.244444444444447</v>
      </c>
      <c r="V360" s="3" t="str" cm="1">
        <f t="array" aca="1" ref="V360" ca="1">_xlfn.IFS(Table1[[#This Row],[Age]] &lt; 30, "20-29", Table1[[#This Row],[Age]]&lt;40,"30-39",Table1[[#This Row],[Age]]&lt;50,"40-49",Table1[[#This Row],[Age]]&lt;60,"50-59",Table1[[#This Row],[Age]]&lt;70, "60-69",Table1[[#This Row],[Age]]&lt;80, "70-79",Table1[[#This Row],[Age]]&lt;90,"80-89")</f>
        <v>40-49</v>
      </c>
      <c r="W360" t="s">
        <v>39</v>
      </c>
      <c r="X360" t="s">
        <v>91</v>
      </c>
      <c r="Y360" t="s">
        <v>54</v>
      </c>
      <c r="Z360">
        <v>92706</v>
      </c>
      <c r="AA360" t="s">
        <v>127</v>
      </c>
      <c r="AB360" t="s">
        <v>43</v>
      </c>
      <c r="AC360" t="s">
        <v>44</v>
      </c>
      <c r="AD360">
        <v>3</v>
      </c>
    </row>
    <row r="361" spans="1:30" x14ac:dyDescent="0.35">
      <c r="A361">
        <v>3783</v>
      </c>
      <c r="B361" t="s">
        <v>1677</v>
      </c>
      <c r="C361" t="s">
        <v>1678</v>
      </c>
      <c r="D361" s="1">
        <v>43960</v>
      </c>
      <c r="F361" t="str">
        <f>IF(Table1[[#This Row],[ExitDate]],QUOTIENT(Table1[[#This Row],[ExitDate]]-Table1[[#This Row],[StartDate]],365/12),"")</f>
        <v/>
      </c>
      <c r="G361" t="str">
        <f>IF(Table1[[#This Row],[ExitDate]], "Attrition", "Active")</f>
        <v>Active</v>
      </c>
      <c r="H361" t="s">
        <v>28</v>
      </c>
      <c r="I361" t="s">
        <v>1679</v>
      </c>
      <c r="J361" t="s">
        <v>1680</v>
      </c>
      <c r="K361" t="s">
        <v>49</v>
      </c>
      <c r="L361" t="s">
        <v>32</v>
      </c>
      <c r="M361" t="s">
        <v>33</v>
      </c>
      <c r="N361" t="s">
        <v>50</v>
      </c>
      <c r="O361" t="s">
        <v>62</v>
      </c>
      <c r="P361" t="s">
        <v>36</v>
      </c>
      <c r="R361" t="s">
        <v>37</v>
      </c>
      <c r="S361" t="s">
        <v>230</v>
      </c>
      <c r="T361" s="2">
        <v>22747</v>
      </c>
      <c r="U361" s="3">
        <f ca="1">YEARFRAC(Table1[[#This Row],[DOB]],TODAY())</f>
        <v>63.7</v>
      </c>
      <c r="V361" s="3" t="str" cm="1">
        <f t="array" aca="1" ref="V361" ca="1">_xlfn.IFS(Table1[[#This Row],[Age]] &lt; 30, "20-29", Table1[[#This Row],[Age]]&lt;40,"30-39",Table1[[#This Row],[Age]]&lt;50,"40-49",Table1[[#This Row],[Age]]&lt;60,"50-59",Table1[[#This Row],[Age]]&lt;70, "60-69",Table1[[#This Row],[Age]]&lt;80, "70-79",Table1[[#This Row],[Age]]&lt;90,"80-89")</f>
        <v>60-69</v>
      </c>
      <c r="W361" t="s">
        <v>39</v>
      </c>
      <c r="X361" t="s">
        <v>112</v>
      </c>
      <c r="Y361" t="s">
        <v>54</v>
      </c>
      <c r="Z361">
        <v>7773</v>
      </c>
      <c r="AA361" t="s">
        <v>127</v>
      </c>
      <c r="AB361" t="s">
        <v>103</v>
      </c>
      <c r="AC361" t="s">
        <v>44</v>
      </c>
      <c r="AD361">
        <v>3</v>
      </c>
    </row>
    <row r="362" spans="1:30" x14ac:dyDescent="0.35">
      <c r="A362">
        <v>3784</v>
      </c>
      <c r="B362" t="s">
        <v>1681</v>
      </c>
      <c r="C362" t="s">
        <v>1682</v>
      </c>
      <c r="D362" s="1">
        <v>44787</v>
      </c>
      <c r="F362" t="str">
        <f>IF(Table1[[#This Row],[ExitDate]],QUOTIENT(Table1[[#This Row],[ExitDate]]-Table1[[#This Row],[StartDate]],365/12),"")</f>
        <v/>
      </c>
      <c r="G362" t="str">
        <f>IF(Table1[[#This Row],[ExitDate]], "Attrition", "Active")</f>
        <v>Active</v>
      </c>
      <c r="H362" t="s">
        <v>28</v>
      </c>
      <c r="I362" t="s">
        <v>1683</v>
      </c>
      <c r="J362" t="s">
        <v>1684</v>
      </c>
      <c r="K362" t="s">
        <v>31</v>
      </c>
      <c r="L362" t="s">
        <v>32</v>
      </c>
      <c r="M362" t="s">
        <v>33</v>
      </c>
      <c r="N362" t="s">
        <v>50</v>
      </c>
      <c r="O362" t="s">
        <v>35</v>
      </c>
      <c r="P362" t="s">
        <v>36</v>
      </c>
      <c r="R362" t="s">
        <v>37</v>
      </c>
      <c r="S362" t="s">
        <v>147</v>
      </c>
      <c r="T362" s="2">
        <v>35868</v>
      </c>
      <c r="U362" s="3">
        <f ca="1">YEARFRAC(Table1[[#This Row],[DOB]],TODAY())</f>
        <v>27.774999999999999</v>
      </c>
      <c r="V362" s="3" t="str" cm="1">
        <f t="array" aca="1" ref="V362" ca="1">_xlfn.IFS(Table1[[#This Row],[Age]] &lt; 30, "20-29", Table1[[#This Row],[Age]]&lt;40,"30-39",Table1[[#This Row],[Age]]&lt;50,"40-49",Table1[[#This Row],[Age]]&lt;60,"50-59",Table1[[#This Row],[Age]]&lt;70, "60-69",Table1[[#This Row],[Age]]&lt;80, "70-79",Table1[[#This Row],[Age]]&lt;90,"80-89")</f>
        <v>20-29</v>
      </c>
      <c r="W362" t="s">
        <v>39</v>
      </c>
      <c r="X362" t="s">
        <v>6</v>
      </c>
      <c r="Y362" t="s">
        <v>41</v>
      </c>
      <c r="Z362">
        <v>55514</v>
      </c>
      <c r="AA362" t="s">
        <v>42</v>
      </c>
      <c r="AB362" t="s">
        <v>74</v>
      </c>
      <c r="AC362" t="s">
        <v>44</v>
      </c>
      <c r="AD362">
        <v>3</v>
      </c>
    </row>
    <row r="363" spans="1:30" x14ac:dyDescent="0.35">
      <c r="A363">
        <v>3785</v>
      </c>
      <c r="B363" t="s">
        <v>1360</v>
      </c>
      <c r="C363" t="s">
        <v>1685</v>
      </c>
      <c r="D363" s="1">
        <v>44579</v>
      </c>
      <c r="F363" t="str">
        <f>IF(Table1[[#This Row],[ExitDate]],QUOTIENT(Table1[[#This Row],[ExitDate]]-Table1[[#This Row],[StartDate]],365/12),"")</f>
        <v/>
      </c>
      <c r="G363" t="str">
        <f>IF(Table1[[#This Row],[ExitDate]], "Attrition", "Active")</f>
        <v>Active</v>
      </c>
      <c r="H363" t="s">
        <v>727</v>
      </c>
      <c r="I363" t="s">
        <v>1686</v>
      </c>
      <c r="J363" t="s">
        <v>1687</v>
      </c>
      <c r="K363" t="s">
        <v>61</v>
      </c>
      <c r="L363" t="s">
        <v>32</v>
      </c>
      <c r="M363" t="s">
        <v>33</v>
      </c>
      <c r="N363" t="s">
        <v>34</v>
      </c>
      <c r="O363" t="s">
        <v>35</v>
      </c>
      <c r="P363" t="s">
        <v>36</v>
      </c>
      <c r="R363" t="s">
        <v>37</v>
      </c>
      <c r="S363" t="s">
        <v>176</v>
      </c>
      <c r="T363" s="2">
        <v>28418</v>
      </c>
      <c r="U363" s="3">
        <f ca="1">YEARFRAC(Table1[[#This Row],[DOB]],TODAY())</f>
        <v>48.174999999999997</v>
      </c>
      <c r="V363" s="3" t="str" cm="1">
        <f t="array" aca="1" ref="V363" ca="1">_xlfn.IFS(Table1[[#This Row],[Age]] &lt; 30, "20-29", Table1[[#This Row],[Age]]&lt;40,"30-39",Table1[[#This Row],[Age]]&lt;50,"40-49",Table1[[#This Row],[Age]]&lt;60,"50-59",Table1[[#This Row],[Age]]&lt;70, "60-69",Table1[[#This Row],[Age]]&lt;80, "70-79",Table1[[#This Row],[Age]]&lt;90,"80-89")</f>
        <v>40-49</v>
      </c>
      <c r="W363" t="s">
        <v>39</v>
      </c>
      <c r="X363" t="s">
        <v>183</v>
      </c>
      <c r="Y363" t="s">
        <v>41</v>
      </c>
      <c r="Z363">
        <v>13406</v>
      </c>
      <c r="AA363" t="s">
        <v>92</v>
      </c>
      <c r="AB363" t="s">
        <v>103</v>
      </c>
      <c r="AC363" t="s">
        <v>44</v>
      </c>
      <c r="AD363">
        <v>3</v>
      </c>
    </row>
    <row r="364" spans="1:30" x14ac:dyDescent="0.35">
      <c r="A364">
        <v>3786</v>
      </c>
      <c r="B364" t="s">
        <v>1688</v>
      </c>
      <c r="C364" t="s">
        <v>1689</v>
      </c>
      <c r="D364" s="1">
        <v>44369</v>
      </c>
      <c r="E364" s="1">
        <v>44768</v>
      </c>
      <c r="F364">
        <f>IF(Table1[[#This Row],[ExitDate]],QUOTIENT(Table1[[#This Row],[ExitDate]]-Table1[[#This Row],[StartDate]],365/12),"")</f>
        <v>13</v>
      </c>
      <c r="G364" t="str">
        <f>IF(Table1[[#This Row],[ExitDate]], "Attrition", "Active")</f>
        <v>Attrition</v>
      </c>
      <c r="H364" t="s">
        <v>727</v>
      </c>
      <c r="I364" t="s">
        <v>1690</v>
      </c>
      <c r="J364" t="s">
        <v>1691</v>
      </c>
      <c r="K364" t="s">
        <v>167</v>
      </c>
      <c r="L364" t="s">
        <v>744</v>
      </c>
      <c r="M364" t="s">
        <v>62</v>
      </c>
      <c r="N364" t="s">
        <v>50</v>
      </c>
      <c r="O364" t="s">
        <v>51</v>
      </c>
      <c r="P364" t="s">
        <v>125</v>
      </c>
      <c r="Q364" t="s">
        <v>1692</v>
      </c>
      <c r="R364" t="s">
        <v>37</v>
      </c>
      <c r="S364" t="s">
        <v>89</v>
      </c>
      <c r="T364" s="2">
        <v>22807</v>
      </c>
      <c r="U364" s="3">
        <f ca="1">YEARFRAC(Table1[[#This Row],[DOB]],TODAY())</f>
        <v>63.536111111111111</v>
      </c>
      <c r="V364" s="3" t="str" cm="1">
        <f t="array" aca="1" ref="V364" ca="1">_xlfn.IFS(Table1[[#This Row],[Age]] &lt; 30, "20-29", Table1[[#This Row],[Age]]&lt;40,"30-39",Table1[[#This Row],[Age]]&lt;50,"40-49",Table1[[#This Row],[Age]]&lt;60,"50-59",Table1[[#This Row],[Age]]&lt;70, "60-69",Table1[[#This Row],[Age]]&lt;80, "70-79",Table1[[#This Row],[Age]]&lt;90,"80-89")</f>
        <v>60-69</v>
      </c>
      <c r="W364" t="s">
        <v>39</v>
      </c>
      <c r="X364" t="s">
        <v>102</v>
      </c>
      <c r="Y364" t="s">
        <v>41</v>
      </c>
      <c r="Z364">
        <v>65379</v>
      </c>
      <c r="AA364" t="s">
        <v>92</v>
      </c>
      <c r="AB364" t="s">
        <v>103</v>
      </c>
      <c r="AC364" t="s">
        <v>44</v>
      </c>
      <c r="AD364">
        <v>3</v>
      </c>
    </row>
    <row r="365" spans="1:30" x14ac:dyDescent="0.35">
      <c r="A365">
        <v>3787</v>
      </c>
      <c r="B365" t="s">
        <v>1235</v>
      </c>
      <c r="C365" t="s">
        <v>194</v>
      </c>
      <c r="D365" s="1">
        <v>44945</v>
      </c>
      <c r="E365" s="1">
        <v>45097</v>
      </c>
      <c r="F365">
        <f>IF(Table1[[#This Row],[ExitDate]],QUOTIENT(Table1[[#This Row],[ExitDate]]-Table1[[#This Row],[StartDate]],365/12),"")</f>
        <v>4</v>
      </c>
      <c r="G365" t="str">
        <f>IF(Table1[[#This Row],[ExitDate]], "Attrition", "Active")</f>
        <v>Attrition</v>
      </c>
      <c r="H365" t="s">
        <v>727</v>
      </c>
      <c r="I365" t="s">
        <v>1693</v>
      </c>
      <c r="J365" t="s">
        <v>1694</v>
      </c>
      <c r="K365" t="s">
        <v>132</v>
      </c>
      <c r="L365" t="s">
        <v>744</v>
      </c>
      <c r="M365" t="s">
        <v>62</v>
      </c>
      <c r="N365" t="s">
        <v>34</v>
      </c>
      <c r="O365" t="s">
        <v>51</v>
      </c>
      <c r="P365" t="s">
        <v>125</v>
      </c>
      <c r="Q365" t="s">
        <v>1695</v>
      </c>
      <c r="R365" t="s">
        <v>37</v>
      </c>
      <c r="S365" t="s">
        <v>65</v>
      </c>
      <c r="T365" s="2">
        <v>26540</v>
      </c>
      <c r="U365" s="3">
        <f ca="1">YEARFRAC(Table1[[#This Row],[DOB]],TODAY())</f>
        <v>53.31666666666667</v>
      </c>
      <c r="V365" s="3" t="str" cm="1">
        <f t="array" aca="1" ref="V365" ca="1">_xlfn.IFS(Table1[[#This Row],[Age]] &lt; 30, "20-29", Table1[[#This Row],[Age]]&lt;40,"30-39",Table1[[#This Row],[Age]]&lt;50,"40-49",Table1[[#This Row],[Age]]&lt;60,"50-59",Table1[[#This Row],[Age]]&lt;70, "60-69",Table1[[#This Row],[Age]]&lt;80, "70-79",Table1[[#This Row],[Age]]&lt;90,"80-89")</f>
        <v>50-59</v>
      </c>
      <c r="W365" t="s">
        <v>39</v>
      </c>
      <c r="X365" t="s">
        <v>6</v>
      </c>
      <c r="Y365" t="s">
        <v>41</v>
      </c>
      <c r="Z365">
        <v>69445</v>
      </c>
      <c r="AA365" t="s">
        <v>42</v>
      </c>
      <c r="AB365" t="s">
        <v>43</v>
      </c>
      <c r="AC365" t="s">
        <v>44</v>
      </c>
      <c r="AD365">
        <v>3</v>
      </c>
    </row>
    <row r="366" spans="1:30" x14ac:dyDescent="0.35">
      <c r="A366">
        <v>3788</v>
      </c>
      <c r="B366" t="s">
        <v>1696</v>
      </c>
      <c r="C366" t="s">
        <v>916</v>
      </c>
      <c r="D366" s="1">
        <v>45063</v>
      </c>
      <c r="E366" s="1">
        <v>45090</v>
      </c>
      <c r="F366">
        <f>IF(Table1[[#This Row],[ExitDate]],QUOTIENT(Table1[[#This Row],[ExitDate]]-Table1[[#This Row],[StartDate]],365/12),"")</f>
        <v>0</v>
      </c>
      <c r="G366" t="str">
        <f>IF(Table1[[#This Row],[ExitDate]], "Attrition", "Active")</f>
        <v>Attrition</v>
      </c>
      <c r="H366" t="s">
        <v>727</v>
      </c>
      <c r="I366" t="s">
        <v>1697</v>
      </c>
      <c r="J366" t="s">
        <v>1698</v>
      </c>
      <c r="K366" t="s">
        <v>79</v>
      </c>
      <c r="L366" t="s">
        <v>744</v>
      </c>
      <c r="M366" t="s">
        <v>51</v>
      </c>
      <c r="N366" t="s">
        <v>50</v>
      </c>
      <c r="O366" t="s">
        <v>62</v>
      </c>
      <c r="P366" t="s">
        <v>98</v>
      </c>
      <c r="Q366" t="s">
        <v>1699</v>
      </c>
      <c r="R366" t="s">
        <v>37</v>
      </c>
      <c r="S366" t="s">
        <v>89</v>
      </c>
      <c r="T366" s="2">
        <v>28009</v>
      </c>
      <c r="U366" s="3">
        <f ca="1">YEARFRAC(Table1[[#This Row],[DOB]],TODAY())</f>
        <v>49.297222222222224</v>
      </c>
      <c r="V366" s="3" t="str" cm="1">
        <f t="array" aca="1" ref="V366" ca="1">_xlfn.IFS(Table1[[#This Row],[Age]] &lt; 30, "20-29", Table1[[#This Row],[Age]]&lt;40,"30-39",Table1[[#This Row],[Age]]&lt;50,"40-49",Table1[[#This Row],[Age]]&lt;60,"50-59",Table1[[#This Row],[Age]]&lt;70, "60-69",Table1[[#This Row],[Age]]&lt;80, "70-79",Table1[[#This Row],[Age]]&lt;90,"80-89")</f>
        <v>40-49</v>
      </c>
      <c r="W366" t="s">
        <v>39</v>
      </c>
      <c r="X366" t="s">
        <v>225</v>
      </c>
      <c r="Y366" t="s">
        <v>41</v>
      </c>
      <c r="Z366">
        <v>32440</v>
      </c>
      <c r="AA366" t="s">
        <v>92</v>
      </c>
      <c r="AB366" t="s">
        <v>83</v>
      </c>
      <c r="AC366" t="s">
        <v>44</v>
      </c>
      <c r="AD366">
        <v>3</v>
      </c>
    </row>
    <row r="367" spans="1:30" x14ac:dyDescent="0.35">
      <c r="A367">
        <v>3789</v>
      </c>
      <c r="B367" t="s">
        <v>1700</v>
      </c>
      <c r="C367" t="s">
        <v>1701</v>
      </c>
      <c r="D367" s="1">
        <v>43989</v>
      </c>
      <c r="F367" t="str">
        <f>IF(Table1[[#This Row],[ExitDate]],QUOTIENT(Table1[[#This Row],[ExitDate]]-Table1[[#This Row],[StartDate]],365/12),"")</f>
        <v/>
      </c>
      <c r="G367" t="str">
        <f>IF(Table1[[#This Row],[ExitDate]], "Attrition", "Active")</f>
        <v>Active</v>
      </c>
      <c r="H367" t="s">
        <v>727</v>
      </c>
      <c r="I367" t="s">
        <v>1702</v>
      </c>
      <c r="J367" t="s">
        <v>1703</v>
      </c>
      <c r="K367" t="s">
        <v>97</v>
      </c>
      <c r="L367" t="s">
        <v>32</v>
      </c>
      <c r="M367" t="s">
        <v>33</v>
      </c>
      <c r="N367" t="s">
        <v>50</v>
      </c>
      <c r="O367" t="s">
        <v>51</v>
      </c>
      <c r="P367" t="s">
        <v>36</v>
      </c>
      <c r="R367" t="s">
        <v>37</v>
      </c>
      <c r="S367" t="s">
        <v>304</v>
      </c>
      <c r="T367" s="2">
        <v>28270</v>
      </c>
      <c r="U367" s="3">
        <f ca="1">YEARFRAC(Table1[[#This Row],[DOB]],TODAY())</f>
        <v>48.577777777777776</v>
      </c>
      <c r="V367" s="3" t="str" cm="1">
        <f t="array" aca="1" ref="V367" ca="1">_xlfn.IFS(Table1[[#This Row],[Age]] &lt; 30, "20-29", Table1[[#This Row],[Age]]&lt;40,"30-39",Table1[[#This Row],[Age]]&lt;50,"40-49",Table1[[#This Row],[Age]]&lt;60,"50-59",Table1[[#This Row],[Age]]&lt;70, "60-69",Table1[[#This Row],[Age]]&lt;80, "70-79",Table1[[#This Row],[Age]]&lt;90,"80-89")</f>
        <v>40-49</v>
      </c>
      <c r="W367" t="s">
        <v>39</v>
      </c>
      <c r="X367" t="s">
        <v>225</v>
      </c>
      <c r="Y367" t="s">
        <v>41</v>
      </c>
      <c r="Z367">
        <v>30804</v>
      </c>
      <c r="AA367" t="s">
        <v>73</v>
      </c>
      <c r="AB367" t="s">
        <v>43</v>
      </c>
      <c r="AC367" t="s">
        <v>44</v>
      </c>
      <c r="AD367">
        <v>3</v>
      </c>
    </row>
    <row r="368" spans="1:30" x14ac:dyDescent="0.35">
      <c r="A368">
        <v>3790</v>
      </c>
      <c r="B368" t="s">
        <v>936</v>
      </c>
      <c r="C368" t="s">
        <v>1269</v>
      </c>
      <c r="D368" s="1">
        <v>45114</v>
      </c>
      <c r="E368" s="1">
        <v>45118</v>
      </c>
      <c r="F368">
        <f>IF(Table1[[#This Row],[ExitDate]],QUOTIENT(Table1[[#This Row],[ExitDate]]-Table1[[#This Row],[StartDate]],365/12),"")</f>
        <v>0</v>
      </c>
      <c r="G368" t="str">
        <f>IF(Table1[[#This Row],[ExitDate]], "Attrition", "Active")</f>
        <v>Attrition</v>
      </c>
      <c r="H368" t="s">
        <v>727</v>
      </c>
      <c r="I368" t="s">
        <v>1704</v>
      </c>
      <c r="J368" t="s">
        <v>1705</v>
      </c>
      <c r="K368" t="s">
        <v>167</v>
      </c>
      <c r="L368" t="s">
        <v>32</v>
      </c>
      <c r="M368" t="s">
        <v>62</v>
      </c>
      <c r="N368" t="s">
        <v>50</v>
      </c>
      <c r="O368" t="s">
        <v>35</v>
      </c>
      <c r="P368" t="s">
        <v>125</v>
      </c>
      <c r="Q368" t="s">
        <v>1706</v>
      </c>
      <c r="R368" t="s">
        <v>37</v>
      </c>
      <c r="S368" t="s">
        <v>503</v>
      </c>
      <c r="T368" s="2">
        <v>22991</v>
      </c>
      <c r="U368" s="3">
        <f ca="1">YEARFRAC(Table1[[#This Row],[DOB]],TODAY())</f>
        <v>63.033333333333331</v>
      </c>
      <c r="V368" s="3" t="str" cm="1">
        <f t="array" aca="1" ref="V368" ca="1">_xlfn.IFS(Table1[[#This Row],[Age]] &lt; 30, "20-29", Table1[[#This Row],[Age]]&lt;40,"30-39",Table1[[#This Row],[Age]]&lt;50,"40-49",Table1[[#This Row],[Age]]&lt;60,"50-59",Table1[[#This Row],[Age]]&lt;70, "60-69",Table1[[#This Row],[Age]]&lt;80, "70-79",Table1[[#This Row],[Age]]&lt;90,"80-89")</f>
        <v>60-69</v>
      </c>
      <c r="W368" t="s">
        <v>39</v>
      </c>
      <c r="X368" t="s">
        <v>82</v>
      </c>
      <c r="Y368" t="s">
        <v>41</v>
      </c>
      <c r="Z368">
        <v>17247</v>
      </c>
      <c r="AA368" t="s">
        <v>55</v>
      </c>
      <c r="AB368" t="s">
        <v>74</v>
      </c>
      <c r="AC368" t="s">
        <v>44</v>
      </c>
      <c r="AD368">
        <v>3</v>
      </c>
    </row>
    <row r="369" spans="1:30" x14ac:dyDescent="0.35">
      <c r="A369">
        <v>3791</v>
      </c>
      <c r="B369" t="s">
        <v>429</v>
      </c>
      <c r="C369" t="s">
        <v>1707</v>
      </c>
      <c r="D369" s="1">
        <v>43918</v>
      </c>
      <c r="F369" t="str">
        <f>IF(Table1[[#This Row],[ExitDate]],QUOTIENT(Table1[[#This Row],[ExitDate]]-Table1[[#This Row],[StartDate]],365/12),"")</f>
        <v/>
      </c>
      <c r="G369" t="str">
        <f>IF(Table1[[#This Row],[ExitDate]], "Attrition", "Active")</f>
        <v>Active</v>
      </c>
      <c r="H369" t="s">
        <v>28</v>
      </c>
      <c r="I369" t="s">
        <v>1708</v>
      </c>
      <c r="J369" t="s">
        <v>1709</v>
      </c>
      <c r="K369" t="s">
        <v>97</v>
      </c>
      <c r="L369" t="s">
        <v>32</v>
      </c>
      <c r="M369" t="s">
        <v>62</v>
      </c>
      <c r="N369" t="s">
        <v>63</v>
      </c>
      <c r="O369" t="s">
        <v>62</v>
      </c>
      <c r="P369" t="s">
        <v>36</v>
      </c>
      <c r="R369" t="s">
        <v>37</v>
      </c>
      <c r="S369" t="s">
        <v>38</v>
      </c>
      <c r="T369" s="2">
        <v>28523</v>
      </c>
      <c r="U369" s="3">
        <f ca="1">YEARFRAC(Table1[[#This Row],[DOB]],TODAY())</f>
        <v>47.891666666666666</v>
      </c>
      <c r="V369" s="3" t="str" cm="1">
        <f t="array" aca="1" ref="V369" ca="1">_xlfn.IFS(Table1[[#This Row],[Age]] &lt; 30, "20-29", Table1[[#This Row],[Age]]&lt;40,"30-39",Table1[[#This Row],[Age]]&lt;50,"40-49",Table1[[#This Row],[Age]]&lt;60,"50-59",Table1[[#This Row],[Age]]&lt;70, "60-69",Table1[[#This Row],[Age]]&lt;80, "70-79",Table1[[#This Row],[Age]]&lt;90,"80-89")</f>
        <v>40-49</v>
      </c>
      <c r="W369" t="s">
        <v>39</v>
      </c>
      <c r="X369" t="s">
        <v>1257</v>
      </c>
      <c r="Y369" t="s">
        <v>41</v>
      </c>
      <c r="Z369">
        <v>32417</v>
      </c>
      <c r="AA369" t="s">
        <v>127</v>
      </c>
      <c r="AB369" t="s">
        <v>103</v>
      </c>
      <c r="AC369" t="s">
        <v>44</v>
      </c>
      <c r="AD369">
        <v>3</v>
      </c>
    </row>
    <row r="370" spans="1:30" x14ac:dyDescent="0.35">
      <c r="A370">
        <v>3792</v>
      </c>
      <c r="B370" t="s">
        <v>1710</v>
      </c>
      <c r="C370" t="s">
        <v>1711</v>
      </c>
      <c r="D370" s="1">
        <v>43608</v>
      </c>
      <c r="E370" s="1">
        <v>44691</v>
      </c>
      <c r="F370">
        <f>IF(Table1[[#This Row],[ExitDate]],QUOTIENT(Table1[[#This Row],[ExitDate]]-Table1[[#This Row],[StartDate]],365/12),"")</f>
        <v>35</v>
      </c>
      <c r="G370" t="str">
        <f>IF(Table1[[#This Row],[ExitDate]], "Attrition", "Active")</f>
        <v>Attrition</v>
      </c>
      <c r="H370" t="s">
        <v>28</v>
      </c>
      <c r="I370" t="s">
        <v>1712</v>
      </c>
      <c r="J370" t="s">
        <v>1713</v>
      </c>
      <c r="K370" t="s">
        <v>117</v>
      </c>
      <c r="L370" t="s">
        <v>32</v>
      </c>
      <c r="M370" t="s">
        <v>51</v>
      </c>
      <c r="N370" t="s">
        <v>34</v>
      </c>
      <c r="O370" t="s">
        <v>62</v>
      </c>
      <c r="P370" t="s">
        <v>139</v>
      </c>
      <c r="Q370" t="s">
        <v>1714</v>
      </c>
      <c r="R370" t="s">
        <v>37</v>
      </c>
      <c r="S370" t="s">
        <v>110</v>
      </c>
      <c r="T370" s="2">
        <v>35954</v>
      </c>
      <c r="U370" s="3">
        <f ca="1">YEARFRAC(Table1[[#This Row],[DOB]],TODAY())</f>
        <v>27.541666666666668</v>
      </c>
      <c r="V370" s="3" t="str" cm="1">
        <f t="array" aca="1" ref="V370" ca="1">_xlfn.IFS(Table1[[#This Row],[Age]] &lt; 30, "20-29", Table1[[#This Row],[Age]]&lt;40,"30-39",Table1[[#This Row],[Age]]&lt;50,"40-49",Table1[[#This Row],[Age]]&lt;60,"50-59",Table1[[#This Row],[Age]]&lt;70, "60-69",Table1[[#This Row],[Age]]&lt;80, "70-79",Table1[[#This Row],[Age]]&lt;90,"80-89")</f>
        <v>20-29</v>
      </c>
      <c r="W370" t="s">
        <v>39</v>
      </c>
      <c r="X370" t="s">
        <v>112</v>
      </c>
      <c r="Y370" t="s">
        <v>54</v>
      </c>
      <c r="Z370">
        <v>50738</v>
      </c>
      <c r="AA370" t="s">
        <v>42</v>
      </c>
      <c r="AB370" t="s">
        <v>83</v>
      </c>
      <c r="AC370" t="s">
        <v>44</v>
      </c>
      <c r="AD370">
        <v>3</v>
      </c>
    </row>
    <row r="371" spans="1:30" x14ac:dyDescent="0.35">
      <c r="A371">
        <v>3793</v>
      </c>
      <c r="B371" t="s">
        <v>1715</v>
      </c>
      <c r="C371" t="s">
        <v>1716</v>
      </c>
      <c r="D371" s="1">
        <v>43575</v>
      </c>
      <c r="F371" t="str">
        <f>IF(Table1[[#This Row],[ExitDate]],QUOTIENT(Table1[[#This Row],[ExitDate]]-Table1[[#This Row],[StartDate]],365/12),"")</f>
        <v/>
      </c>
      <c r="G371" t="str">
        <f>IF(Table1[[#This Row],[ExitDate]], "Attrition", "Active")</f>
        <v>Active</v>
      </c>
      <c r="H371" t="s">
        <v>28</v>
      </c>
      <c r="I371" t="s">
        <v>1717</v>
      </c>
      <c r="J371" t="s">
        <v>1718</v>
      </c>
      <c r="K371" t="s">
        <v>61</v>
      </c>
      <c r="L371" t="s">
        <v>32</v>
      </c>
      <c r="M371" t="s">
        <v>62</v>
      </c>
      <c r="N371" t="s">
        <v>63</v>
      </c>
      <c r="O371" t="s">
        <v>62</v>
      </c>
      <c r="P371" t="s">
        <v>36</v>
      </c>
      <c r="R371" t="s">
        <v>37</v>
      </c>
      <c r="S371" t="s">
        <v>80</v>
      </c>
      <c r="T371" s="2">
        <v>19008</v>
      </c>
      <c r="U371" s="3">
        <f ca="1">YEARFRAC(Table1[[#This Row],[DOB]],TODAY())</f>
        <v>73.938888888888883</v>
      </c>
      <c r="V371" s="3" t="str" cm="1">
        <f t="array" aca="1" ref="V371" ca="1">_xlfn.IFS(Table1[[#This Row],[Age]] &lt; 30, "20-29", Table1[[#This Row],[Age]]&lt;40,"30-39",Table1[[#This Row],[Age]]&lt;50,"40-49",Table1[[#This Row],[Age]]&lt;60,"50-59",Table1[[#This Row],[Age]]&lt;70, "60-69",Table1[[#This Row],[Age]]&lt;80, "70-79",Table1[[#This Row],[Age]]&lt;90,"80-89")</f>
        <v>70-79</v>
      </c>
      <c r="W371" t="s">
        <v>39</v>
      </c>
      <c r="X371" t="s">
        <v>242</v>
      </c>
      <c r="Y371" t="s">
        <v>54</v>
      </c>
      <c r="Z371">
        <v>34278</v>
      </c>
      <c r="AA371" t="s">
        <v>127</v>
      </c>
      <c r="AB371" t="s">
        <v>83</v>
      </c>
      <c r="AC371" t="s">
        <v>44</v>
      </c>
      <c r="AD371">
        <v>3</v>
      </c>
    </row>
    <row r="372" spans="1:30" x14ac:dyDescent="0.35">
      <c r="A372">
        <v>3794</v>
      </c>
      <c r="B372" t="s">
        <v>1719</v>
      </c>
      <c r="C372" t="s">
        <v>1720</v>
      </c>
      <c r="D372" s="1">
        <v>43352</v>
      </c>
      <c r="F372" t="str">
        <f>IF(Table1[[#This Row],[ExitDate]],QUOTIENT(Table1[[#This Row],[ExitDate]]-Table1[[#This Row],[StartDate]],365/12),"")</f>
        <v/>
      </c>
      <c r="G372" t="str">
        <f>IF(Table1[[#This Row],[ExitDate]], "Attrition", "Active")</f>
        <v>Active</v>
      </c>
      <c r="H372" t="s">
        <v>28</v>
      </c>
      <c r="I372" t="s">
        <v>1721</v>
      </c>
      <c r="J372" t="s">
        <v>1722</v>
      </c>
      <c r="K372" t="s">
        <v>88</v>
      </c>
      <c r="L372" t="s">
        <v>32</v>
      </c>
      <c r="M372" t="s">
        <v>33</v>
      </c>
      <c r="N372" t="s">
        <v>50</v>
      </c>
      <c r="O372" t="s">
        <v>62</v>
      </c>
      <c r="P372" t="s">
        <v>36</v>
      </c>
      <c r="R372" t="s">
        <v>37</v>
      </c>
      <c r="S372" t="s">
        <v>80</v>
      </c>
      <c r="T372" s="2">
        <v>35084</v>
      </c>
      <c r="U372" s="3">
        <f ca="1">YEARFRAC(Table1[[#This Row],[DOB]],TODAY())</f>
        <v>29.925000000000001</v>
      </c>
      <c r="V372" s="3" t="str" cm="1">
        <f t="array" aca="1" ref="V372" ca="1">_xlfn.IFS(Table1[[#This Row],[Age]] &lt; 30, "20-29", Table1[[#This Row],[Age]]&lt;40,"30-39",Table1[[#This Row],[Age]]&lt;50,"40-49",Table1[[#This Row],[Age]]&lt;60,"50-59",Table1[[#This Row],[Age]]&lt;70, "60-69",Table1[[#This Row],[Age]]&lt;80, "70-79",Table1[[#This Row],[Age]]&lt;90,"80-89")</f>
        <v>20-29</v>
      </c>
      <c r="W372" t="s">
        <v>39</v>
      </c>
      <c r="X372" t="s">
        <v>225</v>
      </c>
      <c r="Y372" t="s">
        <v>54</v>
      </c>
      <c r="Z372">
        <v>40836</v>
      </c>
      <c r="AA372" t="s">
        <v>127</v>
      </c>
      <c r="AB372" t="s">
        <v>43</v>
      </c>
      <c r="AC372" t="s">
        <v>44</v>
      </c>
      <c r="AD372">
        <v>5</v>
      </c>
    </row>
    <row r="373" spans="1:30" x14ac:dyDescent="0.35">
      <c r="A373">
        <v>3795</v>
      </c>
      <c r="B373" t="s">
        <v>1490</v>
      </c>
      <c r="C373" t="s">
        <v>1723</v>
      </c>
      <c r="D373" s="1">
        <v>44756</v>
      </c>
      <c r="F373" t="str">
        <f>IF(Table1[[#This Row],[ExitDate]],QUOTIENT(Table1[[#This Row],[ExitDate]]-Table1[[#This Row],[StartDate]],365/12),"")</f>
        <v/>
      </c>
      <c r="G373" t="str">
        <f>IF(Table1[[#This Row],[ExitDate]], "Attrition", "Active")</f>
        <v>Active</v>
      </c>
      <c r="H373" t="s">
        <v>28</v>
      </c>
      <c r="I373" t="s">
        <v>1724</v>
      </c>
      <c r="J373" t="s">
        <v>1725</v>
      </c>
      <c r="K373" t="s">
        <v>31</v>
      </c>
      <c r="L373" t="s">
        <v>32</v>
      </c>
      <c r="M373" t="s">
        <v>51</v>
      </c>
      <c r="N373" t="s">
        <v>50</v>
      </c>
      <c r="O373" t="s">
        <v>51</v>
      </c>
      <c r="P373" t="s">
        <v>36</v>
      </c>
      <c r="R373" t="s">
        <v>37</v>
      </c>
      <c r="S373" t="s">
        <v>65</v>
      </c>
      <c r="T373" s="2">
        <v>32721</v>
      </c>
      <c r="U373" s="3">
        <f ca="1">YEARFRAC(Table1[[#This Row],[DOB]],TODAY())</f>
        <v>36.394444444444446</v>
      </c>
      <c r="V373" s="3" t="str" cm="1">
        <f t="array" aca="1" ref="V373" ca="1">_xlfn.IFS(Table1[[#This Row],[Age]] &lt; 30, "20-29", Table1[[#This Row],[Age]]&lt;40,"30-39",Table1[[#This Row],[Age]]&lt;50,"40-49",Table1[[#This Row],[Age]]&lt;60,"50-59",Table1[[#This Row],[Age]]&lt;70, "60-69",Table1[[#This Row],[Age]]&lt;80, "70-79",Table1[[#This Row],[Age]]&lt;90,"80-89")</f>
        <v>30-39</v>
      </c>
      <c r="W373" t="s">
        <v>39</v>
      </c>
      <c r="X373" t="s">
        <v>242</v>
      </c>
      <c r="Y373" t="s">
        <v>54</v>
      </c>
      <c r="Z373">
        <v>59081</v>
      </c>
      <c r="AA373" t="s">
        <v>42</v>
      </c>
      <c r="AB373" t="s">
        <v>103</v>
      </c>
      <c r="AC373" t="s">
        <v>104</v>
      </c>
      <c r="AD373">
        <v>3</v>
      </c>
    </row>
    <row r="374" spans="1:30" x14ac:dyDescent="0.35">
      <c r="A374">
        <v>3796</v>
      </c>
      <c r="B374" t="s">
        <v>1726</v>
      </c>
      <c r="C374" t="s">
        <v>42</v>
      </c>
      <c r="D374" s="1">
        <v>43572</v>
      </c>
      <c r="E374" s="1">
        <v>44532</v>
      </c>
      <c r="F374">
        <f>IF(Table1[[#This Row],[ExitDate]],QUOTIENT(Table1[[#This Row],[ExitDate]]-Table1[[#This Row],[StartDate]],365/12),"")</f>
        <v>31</v>
      </c>
      <c r="G374" t="str">
        <f>IF(Table1[[#This Row],[ExitDate]], "Attrition", "Active")</f>
        <v>Attrition</v>
      </c>
      <c r="H374" t="s">
        <v>28</v>
      </c>
      <c r="I374" t="s">
        <v>1727</v>
      </c>
      <c r="J374" t="s">
        <v>1728</v>
      </c>
      <c r="K374" t="s">
        <v>132</v>
      </c>
      <c r="L374" t="s">
        <v>32</v>
      </c>
      <c r="M374" t="s">
        <v>33</v>
      </c>
      <c r="N374" t="s">
        <v>50</v>
      </c>
      <c r="O374" t="s">
        <v>51</v>
      </c>
      <c r="P374" t="s">
        <v>125</v>
      </c>
      <c r="Q374" t="s">
        <v>1729</v>
      </c>
      <c r="R374" t="s">
        <v>37</v>
      </c>
      <c r="S374" t="s">
        <v>80</v>
      </c>
      <c r="T374" s="2">
        <v>23616</v>
      </c>
      <c r="U374" s="3">
        <f ca="1">YEARFRAC(Table1[[#This Row],[DOB]],TODAY())</f>
        <v>61.322222222222223</v>
      </c>
      <c r="V374" s="3" t="str" cm="1">
        <f t="array" aca="1" ref="V374" ca="1">_xlfn.IFS(Table1[[#This Row],[Age]] &lt; 30, "20-29", Table1[[#This Row],[Age]]&lt;40,"30-39",Table1[[#This Row],[Age]]&lt;50,"40-49",Table1[[#This Row],[Age]]&lt;60,"50-59",Table1[[#This Row],[Age]]&lt;70, "60-69",Table1[[#This Row],[Age]]&lt;80, "70-79",Table1[[#This Row],[Age]]&lt;90,"80-89")</f>
        <v>60-69</v>
      </c>
      <c r="W374" t="s">
        <v>39</v>
      </c>
      <c r="X374" t="s">
        <v>82</v>
      </c>
      <c r="Y374" t="s">
        <v>41</v>
      </c>
      <c r="Z374">
        <v>82019</v>
      </c>
      <c r="AA374" t="s">
        <v>55</v>
      </c>
      <c r="AB374" t="s">
        <v>83</v>
      </c>
      <c r="AC374" t="s">
        <v>104</v>
      </c>
      <c r="AD374">
        <v>3</v>
      </c>
    </row>
    <row r="375" spans="1:30" x14ac:dyDescent="0.35">
      <c r="A375">
        <v>3797</v>
      </c>
      <c r="B375" t="s">
        <v>1730</v>
      </c>
      <c r="C375" t="s">
        <v>1731</v>
      </c>
      <c r="D375" s="1">
        <v>43966</v>
      </c>
      <c r="F375" t="str">
        <f>IF(Table1[[#This Row],[ExitDate]],QUOTIENT(Table1[[#This Row],[ExitDate]]-Table1[[#This Row],[StartDate]],365/12),"")</f>
        <v/>
      </c>
      <c r="G375" t="str">
        <f>IF(Table1[[#This Row],[ExitDate]], "Attrition", "Active")</f>
        <v>Active</v>
      </c>
      <c r="H375" t="s">
        <v>28</v>
      </c>
      <c r="I375" t="s">
        <v>1732</v>
      </c>
      <c r="J375" t="s">
        <v>1733</v>
      </c>
      <c r="K375" t="s">
        <v>49</v>
      </c>
      <c r="L375" t="s">
        <v>32</v>
      </c>
      <c r="M375" t="s">
        <v>33</v>
      </c>
      <c r="N375" t="s">
        <v>50</v>
      </c>
      <c r="O375" t="s">
        <v>62</v>
      </c>
      <c r="P375" t="s">
        <v>36</v>
      </c>
      <c r="R375" t="s">
        <v>37</v>
      </c>
      <c r="S375" t="s">
        <v>331</v>
      </c>
      <c r="T375" s="2">
        <v>27571</v>
      </c>
      <c r="U375" s="3">
        <f ca="1">YEARFRAC(Table1[[#This Row],[DOB]],TODAY())</f>
        <v>50.491666666666667</v>
      </c>
      <c r="V375" s="3" t="str" cm="1">
        <f t="array" aca="1" ref="V375" ca="1">_xlfn.IFS(Table1[[#This Row],[Age]] &lt; 30, "20-29", Table1[[#This Row],[Age]]&lt;40,"30-39",Table1[[#This Row],[Age]]&lt;50,"40-49",Table1[[#This Row],[Age]]&lt;60,"50-59",Table1[[#This Row],[Age]]&lt;70, "60-69",Table1[[#This Row],[Age]]&lt;80, "70-79",Table1[[#This Row],[Age]]&lt;90,"80-89")</f>
        <v>50-59</v>
      </c>
      <c r="W375" t="s">
        <v>39</v>
      </c>
      <c r="X375" t="s">
        <v>149</v>
      </c>
      <c r="Y375" t="s">
        <v>41</v>
      </c>
      <c r="Z375">
        <v>32969</v>
      </c>
      <c r="AA375" t="s">
        <v>92</v>
      </c>
      <c r="AB375" t="s">
        <v>83</v>
      </c>
      <c r="AC375" t="s">
        <v>44</v>
      </c>
      <c r="AD375">
        <v>3</v>
      </c>
    </row>
    <row r="376" spans="1:30" x14ac:dyDescent="0.35">
      <c r="A376">
        <v>3798</v>
      </c>
      <c r="B376" t="s">
        <v>1734</v>
      </c>
      <c r="C376" t="s">
        <v>1735</v>
      </c>
      <c r="D376" s="1">
        <v>43925</v>
      </c>
      <c r="E376" s="1">
        <v>45111</v>
      </c>
      <c r="F376">
        <f>IF(Table1[[#This Row],[ExitDate]],QUOTIENT(Table1[[#This Row],[ExitDate]]-Table1[[#This Row],[StartDate]],365/12),"")</f>
        <v>38</v>
      </c>
      <c r="G376" t="str">
        <f>IF(Table1[[#This Row],[ExitDate]], "Attrition", "Active")</f>
        <v>Attrition</v>
      </c>
      <c r="H376" t="s">
        <v>28</v>
      </c>
      <c r="I376" t="s">
        <v>1736</v>
      </c>
      <c r="J376" t="s">
        <v>1737</v>
      </c>
      <c r="K376" t="s">
        <v>138</v>
      </c>
      <c r="L376" t="s">
        <v>32</v>
      </c>
      <c r="M376" t="s">
        <v>62</v>
      </c>
      <c r="N376" t="s">
        <v>34</v>
      </c>
      <c r="O376" t="s">
        <v>62</v>
      </c>
      <c r="P376" t="s">
        <v>174</v>
      </c>
      <c r="Q376" t="s">
        <v>1738</v>
      </c>
      <c r="R376" t="s">
        <v>37</v>
      </c>
      <c r="S376" t="s">
        <v>80</v>
      </c>
      <c r="T376" s="2">
        <v>22636</v>
      </c>
      <c r="U376" s="3">
        <f ca="1">YEARFRAC(Table1[[#This Row],[DOB]],TODAY())</f>
        <v>64.00555555555556</v>
      </c>
      <c r="V376" s="3" t="str" cm="1">
        <f t="array" aca="1" ref="V376" ca="1">_xlfn.IFS(Table1[[#This Row],[Age]] &lt; 30, "20-29", Table1[[#This Row],[Age]]&lt;40,"30-39",Table1[[#This Row],[Age]]&lt;50,"40-49",Table1[[#This Row],[Age]]&lt;60,"50-59",Table1[[#This Row],[Age]]&lt;70, "60-69",Table1[[#This Row],[Age]]&lt;80, "70-79",Table1[[#This Row],[Age]]&lt;90,"80-89")</f>
        <v>60-69</v>
      </c>
      <c r="W376" t="s">
        <v>39</v>
      </c>
      <c r="X376" t="s">
        <v>162</v>
      </c>
      <c r="Y376" t="s">
        <v>54</v>
      </c>
      <c r="Z376">
        <v>36648</v>
      </c>
      <c r="AA376" t="s">
        <v>73</v>
      </c>
      <c r="AB376" t="s">
        <v>43</v>
      </c>
      <c r="AC376" t="s">
        <v>44</v>
      </c>
      <c r="AD376">
        <v>3</v>
      </c>
    </row>
    <row r="377" spans="1:30" x14ac:dyDescent="0.35">
      <c r="A377">
        <v>3799</v>
      </c>
      <c r="B377" t="s">
        <v>1739</v>
      </c>
      <c r="C377" t="s">
        <v>1740</v>
      </c>
      <c r="D377" s="1">
        <v>44849</v>
      </c>
      <c r="F377" t="str">
        <f>IF(Table1[[#This Row],[ExitDate]],QUOTIENT(Table1[[#This Row],[ExitDate]]-Table1[[#This Row],[StartDate]],365/12),"")</f>
        <v/>
      </c>
      <c r="G377" t="str">
        <f>IF(Table1[[#This Row],[ExitDate]], "Attrition", "Active")</f>
        <v>Active</v>
      </c>
      <c r="H377" t="s">
        <v>28</v>
      </c>
      <c r="I377" t="s">
        <v>1741</v>
      </c>
      <c r="J377" t="s">
        <v>1742</v>
      </c>
      <c r="K377" t="s">
        <v>79</v>
      </c>
      <c r="L377" t="s">
        <v>32</v>
      </c>
      <c r="M377" t="s">
        <v>62</v>
      </c>
      <c r="N377" t="s">
        <v>50</v>
      </c>
      <c r="O377" t="s">
        <v>35</v>
      </c>
      <c r="P377" t="s">
        <v>36</v>
      </c>
      <c r="R377" t="s">
        <v>37</v>
      </c>
      <c r="S377" t="s">
        <v>118</v>
      </c>
      <c r="T377" s="2">
        <v>23705</v>
      </c>
      <c r="U377" s="3">
        <f ca="1">YEARFRAC(Table1[[#This Row],[DOB]],TODAY())</f>
        <v>61.080555555555556</v>
      </c>
      <c r="V377" s="3" t="str" cm="1">
        <f t="array" aca="1" ref="V377" ca="1">_xlfn.IFS(Table1[[#This Row],[Age]] &lt; 30, "20-29", Table1[[#This Row],[Age]]&lt;40,"30-39",Table1[[#This Row],[Age]]&lt;50,"40-49",Table1[[#This Row],[Age]]&lt;60,"50-59",Table1[[#This Row],[Age]]&lt;70, "60-69",Table1[[#This Row],[Age]]&lt;80, "70-79",Table1[[#This Row],[Age]]&lt;90,"80-89")</f>
        <v>60-69</v>
      </c>
      <c r="W377" t="s">
        <v>39</v>
      </c>
      <c r="X377" t="s">
        <v>183</v>
      </c>
      <c r="Y377" t="s">
        <v>54</v>
      </c>
      <c r="Z377">
        <v>95984</v>
      </c>
      <c r="AA377" t="s">
        <v>55</v>
      </c>
      <c r="AB377" t="s">
        <v>74</v>
      </c>
      <c r="AC377" t="s">
        <v>104</v>
      </c>
      <c r="AD377">
        <v>3</v>
      </c>
    </row>
    <row r="378" spans="1:30" x14ac:dyDescent="0.35">
      <c r="A378">
        <v>3800</v>
      </c>
      <c r="B378" t="s">
        <v>1296</v>
      </c>
      <c r="C378" t="s">
        <v>1731</v>
      </c>
      <c r="D378" s="1">
        <v>43657</v>
      </c>
      <c r="F378" t="str">
        <f>IF(Table1[[#This Row],[ExitDate]],QUOTIENT(Table1[[#This Row],[ExitDate]]-Table1[[#This Row],[StartDate]],365/12),"")</f>
        <v/>
      </c>
      <c r="G378" t="str">
        <f>IF(Table1[[#This Row],[ExitDate]], "Attrition", "Active")</f>
        <v>Active</v>
      </c>
      <c r="H378" t="s">
        <v>28</v>
      </c>
      <c r="I378" t="s">
        <v>1743</v>
      </c>
      <c r="J378" t="s">
        <v>1744</v>
      </c>
      <c r="K378" t="s">
        <v>167</v>
      </c>
      <c r="L378" t="s">
        <v>32</v>
      </c>
      <c r="M378" t="s">
        <v>33</v>
      </c>
      <c r="N378" t="s">
        <v>34</v>
      </c>
      <c r="O378" t="s">
        <v>51</v>
      </c>
      <c r="P378" t="s">
        <v>36</v>
      </c>
      <c r="R378" t="s">
        <v>37</v>
      </c>
      <c r="S378" t="s">
        <v>65</v>
      </c>
      <c r="T378" s="2">
        <v>18606</v>
      </c>
      <c r="U378" s="3">
        <f ca="1">YEARFRAC(Table1[[#This Row],[DOB]],TODAY())</f>
        <v>75.038888888888891</v>
      </c>
      <c r="V378" s="3" t="str" cm="1">
        <f t="array" aca="1" ref="V378" ca="1">_xlfn.IFS(Table1[[#This Row],[Age]] &lt; 30, "20-29", Table1[[#This Row],[Age]]&lt;40,"30-39",Table1[[#This Row],[Age]]&lt;50,"40-49",Table1[[#This Row],[Age]]&lt;60,"50-59",Table1[[#This Row],[Age]]&lt;70, "60-69",Table1[[#This Row],[Age]]&lt;80, "70-79",Table1[[#This Row],[Age]]&lt;90,"80-89")</f>
        <v>70-79</v>
      </c>
      <c r="W378" t="s">
        <v>39</v>
      </c>
      <c r="X378" t="s">
        <v>394</v>
      </c>
      <c r="Y378" t="s">
        <v>54</v>
      </c>
      <c r="Z378">
        <v>31864</v>
      </c>
      <c r="AA378" t="s">
        <v>73</v>
      </c>
      <c r="AB378" t="s">
        <v>83</v>
      </c>
      <c r="AC378" t="s">
        <v>44</v>
      </c>
      <c r="AD378">
        <v>3</v>
      </c>
    </row>
    <row r="379" spans="1:30" x14ac:dyDescent="0.35">
      <c r="A379">
        <v>3801</v>
      </c>
      <c r="B379" t="s">
        <v>1745</v>
      </c>
      <c r="C379" t="s">
        <v>1307</v>
      </c>
      <c r="D379" s="1">
        <v>43740</v>
      </c>
      <c r="F379" t="str">
        <f>IF(Table1[[#This Row],[ExitDate]],QUOTIENT(Table1[[#This Row],[ExitDate]]-Table1[[#This Row],[StartDate]],365/12),"")</f>
        <v/>
      </c>
      <c r="G379" t="str">
        <f>IF(Table1[[#This Row],[ExitDate]], "Attrition", "Active")</f>
        <v>Active</v>
      </c>
      <c r="H379" t="s">
        <v>28</v>
      </c>
      <c r="I379" t="s">
        <v>1746</v>
      </c>
      <c r="J379" t="s">
        <v>1747</v>
      </c>
      <c r="K379" t="s">
        <v>97</v>
      </c>
      <c r="L379" t="s">
        <v>32</v>
      </c>
      <c r="M379" t="s">
        <v>33</v>
      </c>
      <c r="N379" t="s">
        <v>34</v>
      </c>
      <c r="O379" t="s">
        <v>35</v>
      </c>
      <c r="P379" t="s">
        <v>36</v>
      </c>
      <c r="R379" t="s">
        <v>37</v>
      </c>
      <c r="S379" t="s">
        <v>89</v>
      </c>
      <c r="T379" s="2">
        <v>17550</v>
      </c>
      <c r="U379" s="3">
        <f ca="1">YEARFRAC(Table1[[#This Row],[DOB]],TODAY())</f>
        <v>77.930555555555557</v>
      </c>
      <c r="V379" s="3" t="str" cm="1">
        <f t="array" aca="1" ref="V379" ca="1">_xlfn.IFS(Table1[[#This Row],[Age]] &lt; 30, "20-29", Table1[[#This Row],[Age]]&lt;40,"30-39",Table1[[#This Row],[Age]]&lt;50,"40-49",Table1[[#This Row],[Age]]&lt;60,"50-59",Table1[[#This Row],[Age]]&lt;70, "60-69",Table1[[#This Row],[Age]]&lt;80, "70-79",Table1[[#This Row],[Age]]&lt;90,"80-89")</f>
        <v>70-79</v>
      </c>
      <c r="W379" t="s">
        <v>39</v>
      </c>
      <c r="X379" t="s">
        <v>82</v>
      </c>
      <c r="Y379" t="s">
        <v>41</v>
      </c>
      <c r="Z379">
        <v>54738</v>
      </c>
      <c r="AA379" t="s">
        <v>55</v>
      </c>
      <c r="AB379" t="s">
        <v>74</v>
      </c>
      <c r="AC379" t="s">
        <v>44</v>
      </c>
      <c r="AD379">
        <v>3</v>
      </c>
    </row>
    <row r="380" spans="1:30" x14ac:dyDescent="0.35">
      <c r="A380">
        <v>3802</v>
      </c>
      <c r="B380" t="s">
        <v>1748</v>
      </c>
      <c r="C380" t="s">
        <v>991</v>
      </c>
      <c r="D380" s="1">
        <v>44259</v>
      </c>
      <c r="F380" t="str">
        <f>IF(Table1[[#This Row],[ExitDate]],QUOTIENT(Table1[[#This Row],[ExitDate]]-Table1[[#This Row],[StartDate]],365/12),"")</f>
        <v/>
      </c>
      <c r="G380" t="str">
        <f>IF(Table1[[#This Row],[ExitDate]], "Attrition", "Active")</f>
        <v>Active</v>
      </c>
      <c r="H380" t="s">
        <v>28</v>
      </c>
      <c r="I380" t="s">
        <v>1749</v>
      </c>
      <c r="J380" t="s">
        <v>1750</v>
      </c>
      <c r="K380" t="s">
        <v>117</v>
      </c>
      <c r="L380" t="s">
        <v>32</v>
      </c>
      <c r="M380" t="s">
        <v>62</v>
      </c>
      <c r="N380" t="s">
        <v>50</v>
      </c>
      <c r="O380" t="s">
        <v>62</v>
      </c>
      <c r="P380" t="s">
        <v>36</v>
      </c>
      <c r="R380" t="s">
        <v>37</v>
      </c>
      <c r="S380" t="s">
        <v>89</v>
      </c>
      <c r="T380" s="2">
        <v>17254</v>
      </c>
      <c r="U380" s="3">
        <f ca="1">YEARFRAC(Table1[[#This Row],[DOB]],TODAY())</f>
        <v>78.736111111111114</v>
      </c>
      <c r="V380" s="3" t="str" cm="1">
        <f t="array" aca="1" ref="V380" ca="1">_xlfn.IFS(Table1[[#This Row],[Age]] &lt; 30, "20-29", Table1[[#This Row],[Age]]&lt;40,"30-39",Table1[[#This Row],[Age]]&lt;50,"40-49",Table1[[#This Row],[Age]]&lt;60,"50-59",Table1[[#This Row],[Age]]&lt;70, "60-69",Table1[[#This Row],[Age]]&lt;80, "70-79",Table1[[#This Row],[Age]]&lt;90,"80-89")</f>
        <v>70-79</v>
      </c>
      <c r="W380" t="s">
        <v>39</v>
      </c>
      <c r="X380" t="s">
        <v>418</v>
      </c>
      <c r="Y380" t="s">
        <v>54</v>
      </c>
      <c r="Z380">
        <v>65896</v>
      </c>
      <c r="AA380" t="s">
        <v>42</v>
      </c>
      <c r="AB380" t="s">
        <v>103</v>
      </c>
      <c r="AC380" t="s">
        <v>44</v>
      </c>
      <c r="AD380">
        <v>3</v>
      </c>
    </row>
    <row r="381" spans="1:30" x14ac:dyDescent="0.35">
      <c r="A381">
        <v>3803</v>
      </c>
      <c r="B381" t="s">
        <v>1252</v>
      </c>
      <c r="C381" t="s">
        <v>1751</v>
      </c>
      <c r="D381" s="1">
        <v>44237</v>
      </c>
      <c r="E381" s="1">
        <v>44562</v>
      </c>
      <c r="F381">
        <f>IF(Table1[[#This Row],[ExitDate]],QUOTIENT(Table1[[#This Row],[ExitDate]]-Table1[[#This Row],[StartDate]],365/12),"")</f>
        <v>10</v>
      </c>
      <c r="G381" t="str">
        <f>IF(Table1[[#This Row],[ExitDate]], "Attrition", "Active")</f>
        <v>Attrition</v>
      </c>
      <c r="H381" t="s">
        <v>28</v>
      </c>
      <c r="I381" t="s">
        <v>1752</v>
      </c>
      <c r="J381" t="s">
        <v>1753</v>
      </c>
      <c r="K381" t="s">
        <v>61</v>
      </c>
      <c r="L381" t="s">
        <v>197</v>
      </c>
      <c r="M381" t="s">
        <v>33</v>
      </c>
      <c r="N381" t="s">
        <v>63</v>
      </c>
      <c r="O381" t="s">
        <v>62</v>
      </c>
      <c r="P381" t="s">
        <v>125</v>
      </c>
      <c r="Q381" t="s">
        <v>1754</v>
      </c>
      <c r="R381" t="s">
        <v>37</v>
      </c>
      <c r="S381" t="s">
        <v>89</v>
      </c>
      <c r="T381" s="2">
        <v>31179</v>
      </c>
      <c r="U381" s="3">
        <f ca="1">YEARFRAC(Table1[[#This Row],[DOB]],TODAY())</f>
        <v>40.613888888888887</v>
      </c>
      <c r="V381" s="3" t="str" cm="1">
        <f t="array" aca="1" ref="V381" ca="1">_xlfn.IFS(Table1[[#This Row],[Age]] &lt; 30, "20-29", Table1[[#This Row],[Age]]&lt;40,"30-39",Table1[[#This Row],[Age]]&lt;50,"40-49",Table1[[#This Row],[Age]]&lt;60,"50-59",Table1[[#This Row],[Age]]&lt;70, "60-69",Table1[[#This Row],[Age]]&lt;80, "70-79",Table1[[#This Row],[Age]]&lt;90,"80-89")</f>
        <v>40-49</v>
      </c>
      <c r="W381" t="s">
        <v>39</v>
      </c>
      <c r="X381" t="s">
        <v>280</v>
      </c>
      <c r="Y381" t="s">
        <v>41</v>
      </c>
      <c r="Z381">
        <v>35618</v>
      </c>
      <c r="AA381" t="s">
        <v>92</v>
      </c>
      <c r="AB381" t="s">
        <v>74</v>
      </c>
      <c r="AC381" t="s">
        <v>44</v>
      </c>
      <c r="AD381">
        <v>3</v>
      </c>
    </row>
    <row r="382" spans="1:30" x14ac:dyDescent="0.35">
      <c r="A382">
        <v>3804</v>
      </c>
      <c r="B382" t="s">
        <v>385</v>
      </c>
      <c r="C382" t="s">
        <v>1755</v>
      </c>
      <c r="D382" s="1">
        <v>43600</v>
      </c>
      <c r="F382" t="str">
        <f>IF(Table1[[#This Row],[ExitDate]],QUOTIENT(Table1[[#This Row],[ExitDate]]-Table1[[#This Row],[StartDate]],365/12),"")</f>
        <v/>
      </c>
      <c r="G382" t="str">
        <f>IF(Table1[[#This Row],[ExitDate]], "Attrition", "Active")</f>
        <v>Active</v>
      </c>
      <c r="H382" t="s">
        <v>28</v>
      </c>
      <c r="I382" t="s">
        <v>1756</v>
      </c>
      <c r="J382" t="s">
        <v>1757</v>
      </c>
      <c r="K382" t="s">
        <v>88</v>
      </c>
      <c r="L382" t="s">
        <v>32</v>
      </c>
      <c r="M382" t="s">
        <v>62</v>
      </c>
      <c r="N382" t="s">
        <v>34</v>
      </c>
      <c r="O382" t="s">
        <v>51</v>
      </c>
      <c r="P382" t="s">
        <v>36</v>
      </c>
      <c r="R382" t="s">
        <v>37</v>
      </c>
      <c r="S382" t="s">
        <v>80</v>
      </c>
      <c r="T382" s="2">
        <v>28759</v>
      </c>
      <c r="U382" s="3">
        <f ca="1">YEARFRAC(Table1[[#This Row],[DOB]],TODAY())</f>
        <v>47.241666666666667</v>
      </c>
      <c r="V382" s="3" t="str" cm="1">
        <f t="array" aca="1" ref="V382" ca="1">_xlfn.IFS(Table1[[#This Row],[Age]] &lt; 30, "20-29", Table1[[#This Row],[Age]]&lt;40,"30-39",Table1[[#This Row],[Age]]&lt;50,"40-49",Table1[[#This Row],[Age]]&lt;60,"50-59",Table1[[#This Row],[Age]]&lt;70, "60-69",Table1[[#This Row],[Age]]&lt;80, "70-79",Table1[[#This Row],[Age]]&lt;90,"80-89")</f>
        <v>40-49</v>
      </c>
      <c r="W382" t="s">
        <v>39</v>
      </c>
      <c r="X382" t="s">
        <v>162</v>
      </c>
      <c r="Y382" t="s">
        <v>41</v>
      </c>
      <c r="Z382">
        <v>17561</v>
      </c>
      <c r="AA382" t="s">
        <v>55</v>
      </c>
      <c r="AB382" t="s">
        <v>74</v>
      </c>
      <c r="AC382" t="s">
        <v>44</v>
      </c>
      <c r="AD382">
        <v>3</v>
      </c>
    </row>
    <row r="383" spans="1:30" x14ac:dyDescent="0.35">
      <c r="A383">
        <v>3805</v>
      </c>
      <c r="B383" t="s">
        <v>1758</v>
      </c>
      <c r="C383" t="s">
        <v>1759</v>
      </c>
      <c r="D383" s="1">
        <v>44679</v>
      </c>
      <c r="F383" t="str">
        <f>IF(Table1[[#This Row],[ExitDate]],QUOTIENT(Table1[[#This Row],[ExitDate]]-Table1[[#This Row],[StartDate]],365/12),"")</f>
        <v/>
      </c>
      <c r="G383" t="str">
        <f>IF(Table1[[#This Row],[ExitDate]], "Attrition", "Active")</f>
        <v>Active</v>
      </c>
      <c r="H383" t="s">
        <v>28</v>
      </c>
      <c r="I383" t="s">
        <v>1760</v>
      </c>
      <c r="J383" t="s">
        <v>1761</v>
      </c>
      <c r="K383" t="s">
        <v>31</v>
      </c>
      <c r="L383" t="s">
        <v>32</v>
      </c>
      <c r="M383" t="s">
        <v>62</v>
      </c>
      <c r="N383" t="s">
        <v>63</v>
      </c>
      <c r="O383" t="s">
        <v>51</v>
      </c>
      <c r="P383" t="s">
        <v>36</v>
      </c>
      <c r="R383" t="s">
        <v>37</v>
      </c>
      <c r="S383" t="s">
        <v>80</v>
      </c>
      <c r="T383" s="2">
        <v>30064</v>
      </c>
      <c r="U383" s="3">
        <f ca="1">YEARFRAC(Table1[[#This Row],[DOB]],TODAY())</f>
        <v>43.666666666666664</v>
      </c>
      <c r="V383" s="3" t="str" cm="1">
        <f t="array" aca="1" ref="V383" ca="1">_xlfn.IFS(Table1[[#This Row],[Age]] &lt; 30, "20-29", Table1[[#This Row],[Age]]&lt;40,"30-39",Table1[[#This Row],[Age]]&lt;50,"40-49",Table1[[#This Row],[Age]]&lt;60,"50-59",Table1[[#This Row],[Age]]&lt;70, "60-69",Table1[[#This Row],[Age]]&lt;80, "70-79",Table1[[#This Row],[Age]]&lt;90,"80-89")</f>
        <v>40-49</v>
      </c>
      <c r="W383" t="s">
        <v>39</v>
      </c>
      <c r="X383" t="s">
        <v>286</v>
      </c>
      <c r="Y383" t="s">
        <v>54</v>
      </c>
      <c r="Z383">
        <v>13779</v>
      </c>
      <c r="AA383" t="s">
        <v>73</v>
      </c>
      <c r="AB383" t="s">
        <v>103</v>
      </c>
      <c r="AC383" t="s">
        <v>44</v>
      </c>
      <c r="AD383">
        <v>3</v>
      </c>
    </row>
    <row r="384" spans="1:30" x14ac:dyDescent="0.35">
      <c r="A384">
        <v>3806</v>
      </c>
      <c r="B384" t="s">
        <v>1762</v>
      </c>
      <c r="C384" t="s">
        <v>1763</v>
      </c>
      <c r="D384" s="1">
        <v>44462</v>
      </c>
      <c r="E384" s="1">
        <v>45108</v>
      </c>
      <c r="F384">
        <f>IF(Table1[[#This Row],[ExitDate]],QUOTIENT(Table1[[#This Row],[ExitDate]]-Table1[[#This Row],[StartDate]],365/12),"")</f>
        <v>21</v>
      </c>
      <c r="G384" t="str">
        <f>IF(Table1[[#This Row],[ExitDate]], "Attrition", "Active")</f>
        <v>Attrition</v>
      </c>
      <c r="H384" t="s">
        <v>28</v>
      </c>
      <c r="I384" t="s">
        <v>1764</v>
      </c>
      <c r="J384" t="s">
        <v>1765</v>
      </c>
      <c r="K384" t="s">
        <v>132</v>
      </c>
      <c r="L384" t="s">
        <v>32</v>
      </c>
      <c r="M384" t="s">
        <v>33</v>
      </c>
      <c r="N384" t="s">
        <v>34</v>
      </c>
      <c r="O384" t="s">
        <v>35</v>
      </c>
      <c r="P384" t="s">
        <v>125</v>
      </c>
      <c r="Q384" t="s">
        <v>1766</v>
      </c>
      <c r="R384" t="s">
        <v>37</v>
      </c>
      <c r="S384" t="s">
        <v>89</v>
      </c>
      <c r="T384" s="2">
        <v>27273</v>
      </c>
      <c r="U384" s="3">
        <f ca="1">YEARFRAC(Table1[[#This Row],[DOB]],TODAY())</f>
        <v>51.31111111111111</v>
      </c>
      <c r="V384" s="3" t="str" cm="1">
        <f t="array" aca="1" ref="V384" ca="1">_xlfn.IFS(Table1[[#This Row],[Age]] &lt; 30, "20-29", Table1[[#This Row],[Age]]&lt;40,"30-39",Table1[[#This Row],[Age]]&lt;50,"40-49",Table1[[#This Row],[Age]]&lt;60,"50-59",Table1[[#This Row],[Age]]&lt;70, "60-69",Table1[[#This Row],[Age]]&lt;80, "70-79",Table1[[#This Row],[Age]]&lt;90,"80-89")</f>
        <v>50-59</v>
      </c>
      <c r="W384" t="s">
        <v>39</v>
      </c>
      <c r="X384" t="s">
        <v>351</v>
      </c>
      <c r="Y384" t="s">
        <v>54</v>
      </c>
      <c r="Z384">
        <v>31026</v>
      </c>
      <c r="AA384" t="s">
        <v>73</v>
      </c>
      <c r="AB384" t="s">
        <v>83</v>
      </c>
      <c r="AC384" t="s">
        <v>44</v>
      </c>
      <c r="AD384">
        <v>3</v>
      </c>
    </row>
    <row r="385" spans="1:30" x14ac:dyDescent="0.35">
      <c r="A385">
        <v>3807</v>
      </c>
      <c r="B385" t="s">
        <v>1767</v>
      </c>
      <c r="C385" t="s">
        <v>1768</v>
      </c>
      <c r="D385" s="1">
        <v>44454</v>
      </c>
      <c r="E385" s="1">
        <v>44510</v>
      </c>
      <c r="F385">
        <f>IF(Table1[[#This Row],[ExitDate]],QUOTIENT(Table1[[#This Row],[ExitDate]]-Table1[[#This Row],[StartDate]],365/12),"")</f>
        <v>1</v>
      </c>
      <c r="G385" t="str">
        <f>IF(Table1[[#This Row],[ExitDate]], "Attrition", "Active")</f>
        <v>Attrition</v>
      </c>
      <c r="H385" t="s">
        <v>28</v>
      </c>
      <c r="I385" t="s">
        <v>1769</v>
      </c>
      <c r="J385" t="s">
        <v>1770</v>
      </c>
      <c r="K385" t="s">
        <v>49</v>
      </c>
      <c r="L385" t="s">
        <v>32</v>
      </c>
      <c r="M385" t="s">
        <v>33</v>
      </c>
      <c r="N385" t="s">
        <v>34</v>
      </c>
      <c r="O385" t="s">
        <v>35</v>
      </c>
      <c r="P385" t="s">
        <v>125</v>
      </c>
      <c r="Q385" t="s">
        <v>1771</v>
      </c>
      <c r="R385" t="s">
        <v>37</v>
      </c>
      <c r="S385" t="s">
        <v>176</v>
      </c>
      <c r="T385" s="2">
        <v>23513</v>
      </c>
      <c r="U385" s="3">
        <f ca="1">YEARFRAC(Table1[[#This Row],[DOB]],TODAY())</f>
        <v>61.602777777777774</v>
      </c>
      <c r="V385" s="3" t="str" cm="1">
        <f t="array" aca="1" ref="V385" ca="1">_xlfn.IFS(Table1[[#This Row],[Age]] &lt; 30, "20-29", Table1[[#This Row],[Age]]&lt;40,"30-39",Table1[[#This Row],[Age]]&lt;50,"40-49",Table1[[#This Row],[Age]]&lt;60,"50-59",Table1[[#This Row],[Age]]&lt;70, "60-69",Table1[[#This Row],[Age]]&lt;80, "70-79",Table1[[#This Row],[Age]]&lt;90,"80-89")</f>
        <v>60-69</v>
      </c>
      <c r="W385" t="s">
        <v>39</v>
      </c>
      <c r="X385" t="s">
        <v>242</v>
      </c>
      <c r="Y385" t="s">
        <v>54</v>
      </c>
      <c r="Z385">
        <v>84074</v>
      </c>
      <c r="AA385" t="s">
        <v>127</v>
      </c>
      <c r="AB385" t="s">
        <v>74</v>
      </c>
      <c r="AC385" t="s">
        <v>44</v>
      </c>
      <c r="AD385">
        <v>3</v>
      </c>
    </row>
    <row r="386" spans="1:30" x14ac:dyDescent="0.35">
      <c r="A386">
        <v>3808</v>
      </c>
      <c r="B386" t="s">
        <v>1730</v>
      </c>
      <c r="C386" t="s">
        <v>377</v>
      </c>
      <c r="D386" s="1">
        <v>43582</v>
      </c>
      <c r="E386" s="1">
        <v>43910</v>
      </c>
      <c r="F386">
        <f>IF(Table1[[#This Row],[ExitDate]],QUOTIENT(Table1[[#This Row],[ExitDate]]-Table1[[#This Row],[StartDate]],365/12),"")</f>
        <v>10</v>
      </c>
      <c r="G386" t="str">
        <f>IF(Table1[[#This Row],[ExitDate]], "Attrition", "Active")</f>
        <v>Attrition</v>
      </c>
      <c r="H386" t="s">
        <v>1772</v>
      </c>
      <c r="I386" t="s">
        <v>1773</v>
      </c>
      <c r="J386" t="s">
        <v>1774</v>
      </c>
      <c r="K386" t="s">
        <v>167</v>
      </c>
      <c r="L386" t="s">
        <v>32</v>
      </c>
      <c r="M386" t="s">
        <v>33</v>
      </c>
      <c r="N386" t="s">
        <v>63</v>
      </c>
      <c r="O386" t="s">
        <v>62</v>
      </c>
      <c r="P386" t="s">
        <v>125</v>
      </c>
      <c r="Q386" t="s">
        <v>1775</v>
      </c>
      <c r="R386" t="s">
        <v>169</v>
      </c>
      <c r="S386" t="s">
        <v>65</v>
      </c>
      <c r="T386" s="2">
        <v>17548</v>
      </c>
      <c r="U386" s="3">
        <f ca="1">YEARFRAC(Table1[[#This Row],[DOB]],TODAY())</f>
        <v>77.936111111111117</v>
      </c>
      <c r="V386" s="3" t="str" cm="1">
        <f t="array" aca="1" ref="V386" ca="1">_xlfn.IFS(Table1[[#This Row],[Age]] &lt; 30, "20-29", Table1[[#This Row],[Age]]&lt;40,"30-39",Table1[[#This Row],[Age]]&lt;50,"40-49",Table1[[#This Row],[Age]]&lt;60,"50-59",Table1[[#This Row],[Age]]&lt;70, "60-69",Table1[[#This Row],[Age]]&lt;80, "70-79",Table1[[#This Row],[Age]]&lt;90,"80-89")</f>
        <v>70-79</v>
      </c>
      <c r="W386" t="s">
        <v>39</v>
      </c>
      <c r="X386" t="s">
        <v>394</v>
      </c>
      <c r="Y386" t="s">
        <v>41</v>
      </c>
      <c r="Z386">
        <v>2472</v>
      </c>
      <c r="AA386" t="s">
        <v>42</v>
      </c>
      <c r="AB386" t="s">
        <v>43</v>
      </c>
      <c r="AC386" t="s">
        <v>44</v>
      </c>
      <c r="AD386">
        <v>3</v>
      </c>
    </row>
    <row r="387" spans="1:30" x14ac:dyDescent="0.35">
      <c r="A387">
        <v>3809</v>
      </c>
      <c r="B387" t="s">
        <v>1776</v>
      </c>
      <c r="C387" t="s">
        <v>1777</v>
      </c>
      <c r="D387" s="1">
        <v>43744</v>
      </c>
      <c r="E387" s="1">
        <v>44066</v>
      </c>
      <c r="F387">
        <f>IF(Table1[[#This Row],[ExitDate]],QUOTIENT(Table1[[#This Row],[ExitDate]]-Table1[[#This Row],[StartDate]],365/12),"")</f>
        <v>10</v>
      </c>
      <c r="G387" t="str">
        <f>IF(Table1[[#This Row],[ExitDate]], "Attrition", "Active")</f>
        <v>Attrition</v>
      </c>
      <c r="H387" t="s">
        <v>1778</v>
      </c>
      <c r="I387" t="s">
        <v>1779</v>
      </c>
      <c r="J387" t="s">
        <v>1780</v>
      </c>
      <c r="K387" t="s">
        <v>79</v>
      </c>
      <c r="L387" t="s">
        <v>32</v>
      </c>
      <c r="M387" t="s">
        <v>51</v>
      </c>
      <c r="N387" t="s">
        <v>63</v>
      </c>
      <c r="O387" t="s">
        <v>51</v>
      </c>
      <c r="P387" t="s">
        <v>125</v>
      </c>
      <c r="Q387" t="s">
        <v>1781</v>
      </c>
      <c r="R387" t="s">
        <v>169</v>
      </c>
      <c r="S387" t="s">
        <v>89</v>
      </c>
      <c r="T387" s="2">
        <v>36911</v>
      </c>
      <c r="U387" s="3">
        <f ca="1">YEARFRAC(Table1[[#This Row],[DOB]],TODAY())</f>
        <v>24.925000000000001</v>
      </c>
      <c r="V387" s="3" t="str" cm="1">
        <f t="array" aca="1" ref="V387" ca="1">_xlfn.IFS(Table1[[#This Row],[Age]] &lt; 30, "20-29", Table1[[#This Row],[Age]]&lt;40,"30-39",Table1[[#This Row],[Age]]&lt;50,"40-49",Table1[[#This Row],[Age]]&lt;60,"50-59",Table1[[#This Row],[Age]]&lt;70, "60-69",Table1[[#This Row],[Age]]&lt;80, "70-79",Table1[[#This Row],[Age]]&lt;90,"80-89")</f>
        <v>20-29</v>
      </c>
      <c r="W387" t="s">
        <v>39</v>
      </c>
      <c r="X387" t="s">
        <v>225</v>
      </c>
      <c r="Y387" t="s">
        <v>54</v>
      </c>
      <c r="Z387">
        <v>2343</v>
      </c>
      <c r="AA387" t="s">
        <v>55</v>
      </c>
      <c r="AB387" t="s">
        <v>74</v>
      </c>
      <c r="AC387" t="s">
        <v>44</v>
      </c>
      <c r="AD387">
        <v>3</v>
      </c>
    </row>
    <row r="388" spans="1:30" x14ac:dyDescent="0.35">
      <c r="A388">
        <v>3810</v>
      </c>
      <c r="B388" t="s">
        <v>1635</v>
      </c>
      <c r="C388" t="s">
        <v>1782</v>
      </c>
      <c r="D388" s="1">
        <v>43877</v>
      </c>
      <c r="F388" t="str">
        <f>IF(Table1[[#This Row],[ExitDate]],QUOTIENT(Table1[[#This Row],[ExitDate]]-Table1[[#This Row],[StartDate]],365/12),"")</f>
        <v/>
      </c>
      <c r="G388" t="str">
        <f>IF(Table1[[#This Row],[ExitDate]], "Attrition", "Active")</f>
        <v>Active</v>
      </c>
      <c r="H388" t="s">
        <v>1783</v>
      </c>
      <c r="I388" t="s">
        <v>1784</v>
      </c>
      <c r="J388" t="s">
        <v>1785</v>
      </c>
      <c r="K388" t="s">
        <v>61</v>
      </c>
      <c r="L388" t="s">
        <v>32</v>
      </c>
      <c r="M388" t="s">
        <v>62</v>
      </c>
      <c r="N388" t="s">
        <v>50</v>
      </c>
      <c r="O388" t="s">
        <v>35</v>
      </c>
      <c r="P388" t="s">
        <v>36</v>
      </c>
      <c r="R388" t="s">
        <v>169</v>
      </c>
      <c r="S388" t="s">
        <v>65</v>
      </c>
      <c r="T388" s="2">
        <v>21833</v>
      </c>
      <c r="U388" s="3">
        <f ca="1">YEARFRAC(Table1[[#This Row],[DOB]],TODAY())</f>
        <v>66.202777777777783</v>
      </c>
      <c r="V388" s="3" t="str" cm="1">
        <f t="array" aca="1" ref="V388" ca="1">_xlfn.IFS(Table1[[#This Row],[Age]] &lt; 30, "20-29", Table1[[#This Row],[Age]]&lt;40,"30-39",Table1[[#This Row],[Age]]&lt;50,"40-49",Table1[[#This Row],[Age]]&lt;60,"50-59",Table1[[#This Row],[Age]]&lt;70, "60-69",Table1[[#This Row],[Age]]&lt;80, "70-79",Table1[[#This Row],[Age]]&lt;90,"80-89")</f>
        <v>60-69</v>
      </c>
      <c r="W388" t="s">
        <v>90</v>
      </c>
      <c r="X388" t="s">
        <v>394</v>
      </c>
      <c r="Y388" t="s">
        <v>41</v>
      </c>
      <c r="Z388">
        <v>6033</v>
      </c>
      <c r="AA388" t="s">
        <v>92</v>
      </c>
      <c r="AB388" t="s">
        <v>74</v>
      </c>
      <c r="AC388" t="s">
        <v>44</v>
      </c>
      <c r="AD388">
        <v>3</v>
      </c>
    </row>
    <row r="389" spans="1:30" x14ac:dyDescent="0.35">
      <c r="A389">
        <v>3811</v>
      </c>
      <c r="B389" t="s">
        <v>1786</v>
      </c>
      <c r="C389" t="s">
        <v>1787</v>
      </c>
      <c r="D389" s="1">
        <v>44695</v>
      </c>
      <c r="E389" s="1">
        <v>44855</v>
      </c>
      <c r="F389">
        <f>IF(Table1[[#This Row],[ExitDate]],QUOTIENT(Table1[[#This Row],[ExitDate]]-Table1[[#This Row],[StartDate]],365/12),"")</f>
        <v>5</v>
      </c>
      <c r="G389" t="str">
        <f>IF(Table1[[#This Row],[ExitDate]], "Attrition", "Active")</f>
        <v>Attrition</v>
      </c>
      <c r="H389" t="s">
        <v>1783</v>
      </c>
      <c r="I389" t="s">
        <v>1788</v>
      </c>
      <c r="J389" t="s">
        <v>1789</v>
      </c>
      <c r="K389" t="s">
        <v>61</v>
      </c>
      <c r="L389" t="s">
        <v>32</v>
      </c>
      <c r="M389" t="s">
        <v>51</v>
      </c>
      <c r="N389" t="s">
        <v>63</v>
      </c>
      <c r="O389" t="s">
        <v>35</v>
      </c>
      <c r="P389" t="s">
        <v>98</v>
      </c>
      <c r="Q389" t="s">
        <v>1790</v>
      </c>
      <c r="R389" t="s">
        <v>169</v>
      </c>
      <c r="S389" t="s">
        <v>230</v>
      </c>
      <c r="T389" s="2">
        <v>21255</v>
      </c>
      <c r="U389" s="3">
        <f ca="1">YEARFRAC(Table1[[#This Row],[DOB]],TODAY())</f>
        <v>67.783333333333331</v>
      </c>
      <c r="V389" s="3" t="str" cm="1">
        <f t="array" aca="1" ref="V389" ca="1">_xlfn.IFS(Table1[[#This Row],[Age]] &lt; 30, "20-29", Table1[[#This Row],[Age]]&lt;40,"30-39",Table1[[#This Row],[Age]]&lt;50,"40-49",Table1[[#This Row],[Age]]&lt;60,"50-59",Table1[[#This Row],[Age]]&lt;70, "60-69",Table1[[#This Row],[Age]]&lt;80, "70-79",Table1[[#This Row],[Age]]&lt;90,"80-89")</f>
        <v>60-69</v>
      </c>
      <c r="W389" t="s">
        <v>90</v>
      </c>
      <c r="X389" t="s">
        <v>112</v>
      </c>
      <c r="Y389" t="s">
        <v>54</v>
      </c>
      <c r="Z389">
        <v>6278</v>
      </c>
      <c r="AA389" t="s">
        <v>55</v>
      </c>
      <c r="AB389" t="s">
        <v>43</v>
      </c>
      <c r="AC389" t="s">
        <v>44</v>
      </c>
      <c r="AD389">
        <v>3</v>
      </c>
    </row>
    <row r="390" spans="1:30" x14ac:dyDescent="0.35">
      <c r="A390">
        <v>3812</v>
      </c>
      <c r="B390" t="s">
        <v>1791</v>
      </c>
      <c r="C390" t="s">
        <v>1792</v>
      </c>
      <c r="D390" s="1">
        <v>43509</v>
      </c>
      <c r="E390" s="1">
        <v>44049</v>
      </c>
      <c r="F390">
        <f>IF(Table1[[#This Row],[ExitDate]],QUOTIENT(Table1[[#This Row],[ExitDate]]-Table1[[#This Row],[StartDate]],365/12),"")</f>
        <v>17</v>
      </c>
      <c r="G390" t="str">
        <f>IF(Table1[[#This Row],[ExitDate]], "Attrition", "Active")</f>
        <v>Attrition</v>
      </c>
      <c r="H390" t="s">
        <v>1783</v>
      </c>
      <c r="I390" t="s">
        <v>1793</v>
      </c>
      <c r="J390" t="s">
        <v>1794</v>
      </c>
      <c r="K390" t="s">
        <v>88</v>
      </c>
      <c r="L390" t="s">
        <v>32</v>
      </c>
      <c r="M390" t="s">
        <v>33</v>
      </c>
      <c r="N390" t="s">
        <v>63</v>
      </c>
      <c r="O390" t="s">
        <v>62</v>
      </c>
      <c r="P390" t="s">
        <v>125</v>
      </c>
      <c r="Q390" t="s">
        <v>1795</v>
      </c>
      <c r="R390" t="s">
        <v>169</v>
      </c>
      <c r="S390" t="s">
        <v>100</v>
      </c>
      <c r="T390" s="2">
        <v>31191</v>
      </c>
      <c r="U390" s="3">
        <f ca="1">YEARFRAC(Table1[[#This Row],[DOB]],TODAY())</f>
        <v>40.580555555555556</v>
      </c>
      <c r="V390" s="3" t="str" cm="1">
        <f t="array" aca="1" ref="V390" ca="1">_xlfn.IFS(Table1[[#This Row],[Age]] &lt; 30, "20-29", Table1[[#This Row],[Age]]&lt;40,"30-39",Table1[[#This Row],[Age]]&lt;50,"40-49",Table1[[#This Row],[Age]]&lt;60,"50-59",Table1[[#This Row],[Age]]&lt;70, "60-69",Table1[[#This Row],[Age]]&lt;80, "70-79",Table1[[#This Row],[Age]]&lt;90,"80-89")</f>
        <v>40-49</v>
      </c>
      <c r="W390" t="s">
        <v>39</v>
      </c>
      <c r="X390" t="s">
        <v>612</v>
      </c>
      <c r="Y390" t="s">
        <v>41</v>
      </c>
      <c r="Z390">
        <v>2453</v>
      </c>
      <c r="AA390" t="s">
        <v>55</v>
      </c>
      <c r="AB390" t="s">
        <v>74</v>
      </c>
      <c r="AC390" t="s">
        <v>44</v>
      </c>
      <c r="AD390">
        <v>3</v>
      </c>
    </row>
    <row r="391" spans="1:30" x14ac:dyDescent="0.35">
      <c r="A391">
        <v>3813</v>
      </c>
      <c r="B391" t="s">
        <v>1796</v>
      </c>
      <c r="C391" t="s">
        <v>1797</v>
      </c>
      <c r="D391" s="1">
        <v>44797</v>
      </c>
      <c r="F391" t="str">
        <f>IF(Table1[[#This Row],[ExitDate]],QUOTIENT(Table1[[#This Row],[ExitDate]]-Table1[[#This Row],[StartDate]],365/12),"")</f>
        <v/>
      </c>
      <c r="G391" t="str">
        <f>IF(Table1[[#This Row],[ExitDate]], "Attrition", "Active")</f>
        <v>Active</v>
      </c>
      <c r="H391" t="s">
        <v>1772</v>
      </c>
      <c r="I391" t="s">
        <v>1798</v>
      </c>
      <c r="J391" t="s">
        <v>1799</v>
      </c>
      <c r="K391" t="s">
        <v>132</v>
      </c>
      <c r="L391" t="s">
        <v>32</v>
      </c>
      <c r="M391" t="s">
        <v>51</v>
      </c>
      <c r="N391" t="s">
        <v>50</v>
      </c>
      <c r="O391" t="s">
        <v>51</v>
      </c>
      <c r="P391" t="s">
        <v>36</v>
      </c>
      <c r="R391" t="s">
        <v>169</v>
      </c>
      <c r="S391" t="s">
        <v>110</v>
      </c>
      <c r="T391" s="2">
        <v>20145</v>
      </c>
      <c r="U391" s="3">
        <f ca="1">YEARFRAC(Table1[[#This Row],[DOB]],TODAY())</f>
        <v>70.827777777777783</v>
      </c>
      <c r="V391" s="3" t="str" cm="1">
        <f t="array" aca="1" ref="V391" ca="1">_xlfn.IFS(Table1[[#This Row],[Age]] &lt; 30, "20-29", Table1[[#This Row],[Age]]&lt;40,"30-39",Table1[[#This Row],[Age]]&lt;50,"40-49",Table1[[#This Row],[Age]]&lt;60,"50-59",Table1[[#This Row],[Age]]&lt;70, "60-69",Table1[[#This Row],[Age]]&lt;80, "70-79",Table1[[#This Row],[Age]]&lt;90,"80-89")</f>
        <v>70-79</v>
      </c>
      <c r="W391" t="s">
        <v>39</v>
      </c>
      <c r="X391" t="s">
        <v>112</v>
      </c>
      <c r="Y391" t="s">
        <v>54</v>
      </c>
      <c r="Z391">
        <v>1886</v>
      </c>
      <c r="AA391" t="s">
        <v>55</v>
      </c>
      <c r="AB391" t="s">
        <v>43</v>
      </c>
      <c r="AC391" t="s">
        <v>44</v>
      </c>
      <c r="AD391">
        <v>3</v>
      </c>
    </row>
    <row r="392" spans="1:30" x14ac:dyDescent="0.35">
      <c r="A392">
        <v>3814</v>
      </c>
      <c r="B392" t="s">
        <v>1800</v>
      </c>
      <c r="C392" t="s">
        <v>1801</v>
      </c>
      <c r="D392" s="1">
        <v>43472</v>
      </c>
      <c r="E392" s="1">
        <v>44079</v>
      </c>
      <c r="F392">
        <f>IF(Table1[[#This Row],[ExitDate]],QUOTIENT(Table1[[#This Row],[ExitDate]]-Table1[[#This Row],[StartDate]],365/12),"")</f>
        <v>19</v>
      </c>
      <c r="G392" t="str">
        <f>IF(Table1[[#This Row],[ExitDate]], "Attrition", "Active")</f>
        <v>Attrition</v>
      </c>
      <c r="H392" t="s">
        <v>1783</v>
      </c>
      <c r="I392" t="s">
        <v>1802</v>
      </c>
      <c r="J392" t="s">
        <v>1803</v>
      </c>
      <c r="K392" t="s">
        <v>49</v>
      </c>
      <c r="L392" t="s">
        <v>1804</v>
      </c>
      <c r="M392" t="s">
        <v>51</v>
      </c>
      <c r="N392" t="s">
        <v>34</v>
      </c>
      <c r="O392" t="s">
        <v>62</v>
      </c>
      <c r="P392" t="s">
        <v>139</v>
      </c>
      <c r="Q392" t="s">
        <v>1805</v>
      </c>
      <c r="R392" t="s">
        <v>169</v>
      </c>
      <c r="S392" t="s">
        <v>110</v>
      </c>
      <c r="T392" s="2">
        <v>20196</v>
      </c>
      <c r="U392" s="3">
        <f ca="1">YEARFRAC(Table1[[#This Row],[DOB]],TODAY())</f>
        <v>70.683333333333337</v>
      </c>
      <c r="V392" s="3" t="str" cm="1">
        <f t="array" aca="1" ref="V392" ca="1">_xlfn.IFS(Table1[[#This Row],[Age]] &lt; 30, "20-29", Table1[[#This Row],[Age]]&lt;40,"30-39",Table1[[#This Row],[Age]]&lt;50,"40-49",Table1[[#This Row],[Age]]&lt;60,"50-59",Table1[[#This Row],[Age]]&lt;70, "60-69",Table1[[#This Row],[Age]]&lt;80, "70-79",Table1[[#This Row],[Age]]&lt;90,"80-89")</f>
        <v>70-79</v>
      </c>
      <c r="W392" t="s">
        <v>39</v>
      </c>
      <c r="X392" t="s">
        <v>177</v>
      </c>
      <c r="Y392" t="s">
        <v>54</v>
      </c>
      <c r="Z392">
        <v>2169</v>
      </c>
      <c r="AA392" t="s">
        <v>92</v>
      </c>
      <c r="AB392" t="s">
        <v>43</v>
      </c>
      <c r="AC392" t="s">
        <v>44</v>
      </c>
      <c r="AD392">
        <v>3</v>
      </c>
    </row>
    <row r="393" spans="1:30" x14ac:dyDescent="0.35">
      <c r="A393">
        <v>3815</v>
      </c>
      <c r="B393" t="s">
        <v>1806</v>
      </c>
      <c r="C393" t="s">
        <v>1807</v>
      </c>
      <c r="D393" s="1">
        <v>44281</v>
      </c>
      <c r="F393" t="str">
        <f>IF(Table1[[#This Row],[ExitDate]],QUOTIENT(Table1[[#This Row],[ExitDate]]-Table1[[#This Row],[StartDate]],365/12),"")</f>
        <v/>
      </c>
      <c r="G393" t="str">
        <f>IF(Table1[[#This Row],[ExitDate]], "Attrition", "Active")</f>
        <v>Active</v>
      </c>
      <c r="H393" t="s">
        <v>1778</v>
      </c>
      <c r="I393" t="s">
        <v>1808</v>
      </c>
      <c r="J393" t="s">
        <v>1809</v>
      </c>
      <c r="K393" t="s">
        <v>132</v>
      </c>
      <c r="L393" t="s">
        <v>32</v>
      </c>
      <c r="M393" t="s">
        <v>33</v>
      </c>
      <c r="N393" t="s">
        <v>34</v>
      </c>
      <c r="O393" t="s">
        <v>51</v>
      </c>
      <c r="P393" t="s">
        <v>36</v>
      </c>
      <c r="R393" t="s">
        <v>169</v>
      </c>
      <c r="S393" t="s">
        <v>176</v>
      </c>
      <c r="T393" s="2">
        <v>30828</v>
      </c>
      <c r="U393" s="3">
        <f ca="1">YEARFRAC(Table1[[#This Row],[DOB]],TODAY())</f>
        <v>41.575000000000003</v>
      </c>
      <c r="V393" s="3" t="str" cm="1">
        <f t="array" aca="1" ref="V393" ca="1">_xlfn.IFS(Table1[[#This Row],[Age]] &lt; 30, "20-29", Table1[[#This Row],[Age]]&lt;40,"30-39",Table1[[#This Row],[Age]]&lt;50,"40-49",Table1[[#This Row],[Age]]&lt;60,"50-59",Table1[[#This Row],[Age]]&lt;70, "60-69",Table1[[#This Row],[Age]]&lt;80, "70-79",Table1[[#This Row],[Age]]&lt;90,"80-89")</f>
        <v>40-49</v>
      </c>
      <c r="W393" t="s">
        <v>39</v>
      </c>
      <c r="X393" t="s">
        <v>177</v>
      </c>
      <c r="Y393" t="s">
        <v>54</v>
      </c>
      <c r="Z393">
        <v>1420</v>
      </c>
      <c r="AA393" t="s">
        <v>42</v>
      </c>
      <c r="AB393" t="s">
        <v>103</v>
      </c>
      <c r="AC393" t="s">
        <v>44</v>
      </c>
      <c r="AD393">
        <v>3</v>
      </c>
    </row>
    <row r="394" spans="1:30" x14ac:dyDescent="0.35">
      <c r="A394">
        <v>3816</v>
      </c>
      <c r="B394" t="s">
        <v>1810</v>
      </c>
      <c r="C394" t="s">
        <v>1811</v>
      </c>
      <c r="D394" s="1">
        <v>44317</v>
      </c>
      <c r="F394" t="str">
        <f>IF(Table1[[#This Row],[ExitDate]],QUOTIENT(Table1[[#This Row],[ExitDate]]-Table1[[#This Row],[StartDate]],365/12),"")</f>
        <v/>
      </c>
      <c r="G394" t="str">
        <f>IF(Table1[[#This Row],[ExitDate]], "Attrition", "Active")</f>
        <v>Active</v>
      </c>
      <c r="H394" t="s">
        <v>1772</v>
      </c>
      <c r="I394" t="s">
        <v>1812</v>
      </c>
      <c r="J394" t="s">
        <v>1813</v>
      </c>
      <c r="K394" t="s">
        <v>97</v>
      </c>
      <c r="L394" t="s">
        <v>32</v>
      </c>
      <c r="M394" t="s">
        <v>62</v>
      </c>
      <c r="N394" t="s">
        <v>50</v>
      </c>
      <c r="O394" t="s">
        <v>35</v>
      </c>
      <c r="P394" t="s">
        <v>36</v>
      </c>
      <c r="R394" t="s">
        <v>169</v>
      </c>
      <c r="S394" t="s">
        <v>89</v>
      </c>
      <c r="T394" s="2">
        <v>20677</v>
      </c>
      <c r="U394" s="3">
        <f ca="1">YEARFRAC(Table1[[#This Row],[DOB]],TODAY())</f>
        <v>69.36944444444444</v>
      </c>
      <c r="V394" s="3" t="str" cm="1">
        <f t="array" aca="1" ref="V394" ca="1">_xlfn.IFS(Table1[[#This Row],[Age]] &lt; 30, "20-29", Table1[[#This Row],[Age]]&lt;40,"30-39",Table1[[#This Row],[Age]]&lt;50,"40-49",Table1[[#This Row],[Age]]&lt;60,"50-59",Table1[[#This Row],[Age]]&lt;70, "60-69",Table1[[#This Row],[Age]]&lt;80, "70-79",Table1[[#This Row],[Age]]&lt;90,"80-89")</f>
        <v>60-69</v>
      </c>
      <c r="W394" t="s">
        <v>39</v>
      </c>
      <c r="X394" t="s">
        <v>102</v>
      </c>
      <c r="Y394" t="s">
        <v>54</v>
      </c>
      <c r="Z394">
        <v>2135</v>
      </c>
      <c r="AA394" t="s">
        <v>55</v>
      </c>
      <c r="AB394" t="s">
        <v>74</v>
      </c>
      <c r="AC394" t="s">
        <v>44</v>
      </c>
      <c r="AD394">
        <v>3</v>
      </c>
    </row>
    <row r="395" spans="1:30" x14ac:dyDescent="0.35">
      <c r="A395">
        <v>3817</v>
      </c>
      <c r="B395" t="s">
        <v>1814</v>
      </c>
      <c r="C395" t="s">
        <v>1815</v>
      </c>
      <c r="D395" s="1">
        <v>44479</v>
      </c>
      <c r="E395" s="1">
        <v>44947</v>
      </c>
      <c r="F395">
        <f>IF(Table1[[#This Row],[ExitDate]],QUOTIENT(Table1[[#This Row],[ExitDate]]-Table1[[#This Row],[StartDate]],365/12),"")</f>
        <v>15</v>
      </c>
      <c r="G395" t="str">
        <f>IF(Table1[[#This Row],[ExitDate]], "Attrition", "Active")</f>
        <v>Attrition</v>
      </c>
      <c r="H395" t="s">
        <v>1772</v>
      </c>
      <c r="I395" t="s">
        <v>1816</v>
      </c>
      <c r="J395" t="s">
        <v>1817</v>
      </c>
      <c r="K395" t="s">
        <v>31</v>
      </c>
      <c r="L395" t="s">
        <v>32</v>
      </c>
      <c r="M395" t="s">
        <v>51</v>
      </c>
      <c r="N395" t="s">
        <v>50</v>
      </c>
      <c r="O395" t="s">
        <v>62</v>
      </c>
      <c r="P395" t="s">
        <v>125</v>
      </c>
      <c r="Q395" t="s">
        <v>1818</v>
      </c>
      <c r="R395" t="s">
        <v>169</v>
      </c>
      <c r="S395" t="s">
        <v>80</v>
      </c>
      <c r="T395" s="2">
        <v>28491</v>
      </c>
      <c r="U395" s="3">
        <f ca="1">YEARFRAC(Table1[[#This Row],[DOB]],TODAY())</f>
        <v>47.977777777777774</v>
      </c>
      <c r="V395" s="3" t="str" cm="1">
        <f t="array" aca="1" ref="V395" ca="1">_xlfn.IFS(Table1[[#This Row],[Age]] &lt; 30, "20-29", Table1[[#This Row],[Age]]&lt;40,"30-39",Table1[[#This Row],[Age]]&lt;50,"40-49",Table1[[#This Row],[Age]]&lt;60,"50-59",Table1[[#This Row],[Age]]&lt;70, "60-69",Table1[[#This Row],[Age]]&lt;80, "70-79",Table1[[#This Row],[Age]]&lt;90,"80-89")</f>
        <v>40-49</v>
      </c>
      <c r="W395" t="s">
        <v>39</v>
      </c>
      <c r="X395" t="s">
        <v>102</v>
      </c>
      <c r="Y395" t="s">
        <v>41</v>
      </c>
      <c r="Z395">
        <v>2119</v>
      </c>
      <c r="AA395" t="s">
        <v>92</v>
      </c>
      <c r="AB395" t="s">
        <v>74</v>
      </c>
      <c r="AC395" t="s">
        <v>235</v>
      </c>
      <c r="AD395">
        <v>3</v>
      </c>
    </row>
    <row r="396" spans="1:30" x14ac:dyDescent="0.35">
      <c r="A396">
        <v>3818</v>
      </c>
      <c r="B396" t="s">
        <v>1819</v>
      </c>
      <c r="C396" t="s">
        <v>1820</v>
      </c>
      <c r="D396" s="1">
        <v>43832</v>
      </c>
      <c r="E396" s="1">
        <v>44654</v>
      </c>
      <c r="F396">
        <f>IF(Table1[[#This Row],[ExitDate]],QUOTIENT(Table1[[#This Row],[ExitDate]]-Table1[[#This Row],[StartDate]],365/12),"")</f>
        <v>27</v>
      </c>
      <c r="G396" t="str">
        <f>IF(Table1[[#This Row],[ExitDate]], "Attrition", "Active")</f>
        <v>Attrition</v>
      </c>
      <c r="H396" t="s">
        <v>1778</v>
      </c>
      <c r="I396" t="s">
        <v>1821</v>
      </c>
      <c r="J396" t="s">
        <v>1822</v>
      </c>
      <c r="K396" t="s">
        <v>31</v>
      </c>
      <c r="L396" t="s">
        <v>32</v>
      </c>
      <c r="M396" t="s">
        <v>51</v>
      </c>
      <c r="N396" t="s">
        <v>50</v>
      </c>
      <c r="O396" t="s">
        <v>51</v>
      </c>
      <c r="P396" t="s">
        <v>174</v>
      </c>
      <c r="Q396" t="s">
        <v>1823</v>
      </c>
      <c r="R396" t="s">
        <v>169</v>
      </c>
      <c r="S396" t="s">
        <v>593</v>
      </c>
      <c r="T396" s="2">
        <v>18429</v>
      </c>
      <c r="U396" s="3">
        <f ca="1">YEARFRAC(Table1[[#This Row],[DOB]],TODAY())</f>
        <v>75.522222222222226</v>
      </c>
      <c r="V396" s="3" t="str" cm="1">
        <f t="array" aca="1" ref="V396" ca="1">_xlfn.IFS(Table1[[#This Row],[Age]] &lt; 30, "20-29", Table1[[#This Row],[Age]]&lt;40,"30-39",Table1[[#This Row],[Age]]&lt;50,"40-49",Table1[[#This Row],[Age]]&lt;60,"50-59",Table1[[#This Row],[Age]]&lt;70, "60-69",Table1[[#This Row],[Age]]&lt;80, "70-79",Table1[[#This Row],[Age]]&lt;90,"80-89")</f>
        <v>70-79</v>
      </c>
      <c r="W396" t="s">
        <v>39</v>
      </c>
      <c r="X396" t="s">
        <v>102</v>
      </c>
      <c r="Y396" t="s">
        <v>54</v>
      </c>
      <c r="Z396">
        <v>2138</v>
      </c>
      <c r="AA396" t="s">
        <v>127</v>
      </c>
      <c r="AB396" t="s">
        <v>74</v>
      </c>
      <c r="AC396" t="s">
        <v>44</v>
      </c>
      <c r="AD396">
        <v>3</v>
      </c>
    </row>
    <row r="397" spans="1:30" x14ac:dyDescent="0.35">
      <c r="A397">
        <v>3819</v>
      </c>
      <c r="B397" t="s">
        <v>1824</v>
      </c>
      <c r="C397" t="s">
        <v>1825</v>
      </c>
      <c r="D397" s="1">
        <v>43850</v>
      </c>
      <c r="F397" t="str">
        <f>IF(Table1[[#This Row],[ExitDate]],QUOTIENT(Table1[[#This Row],[ExitDate]]-Table1[[#This Row],[StartDate]],365/12),"")</f>
        <v/>
      </c>
      <c r="G397" t="str">
        <f>IF(Table1[[#This Row],[ExitDate]], "Attrition", "Active")</f>
        <v>Active</v>
      </c>
      <c r="H397" t="s">
        <v>1778</v>
      </c>
      <c r="I397" t="s">
        <v>1826</v>
      </c>
      <c r="J397" t="s">
        <v>1827</v>
      </c>
      <c r="K397" t="s">
        <v>138</v>
      </c>
      <c r="L397" t="s">
        <v>32</v>
      </c>
      <c r="M397" t="s">
        <v>62</v>
      </c>
      <c r="N397" t="s">
        <v>63</v>
      </c>
      <c r="O397" t="s">
        <v>51</v>
      </c>
      <c r="P397" t="s">
        <v>36</v>
      </c>
      <c r="R397" t="s">
        <v>169</v>
      </c>
      <c r="S397" t="s">
        <v>52</v>
      </c>
      <c r="T397" s="2">
        <v>21150</v>
      </c>
      <c r="U397" s="3">
        <f ca="1">YEARFRAC(Table1[[#This Row],[DOB]],TODAY())</f>
        <v>68.075000000000003</v>
      </c>
      <c r="V397" s="3" t="str" cm="1">
        <f t="array" aca="1" ref="V397" ca="1">_xlfn.IFS(Table1[[#This Row],[Age]] &lt; 30, "20-29", Table1[[#This Row],[Age]]&lt;40,"30-39",Table1[[#This Row],[Age]]&lt;50,"40-49",Table1[[#This Row],[Age]]&lt;60,"50-59",Table1[[#This Row],[Age]]&lt;70, "60-69",Table1[[#This Row],[Age]]&lt;80, "70-79",Table1[[#This Row],[Age]]&lt;90,"80-89")</f>
        <v>60-69</v>
      </c>
      <c r="W397" t="s">
        <v>39</v>
      </c>
      <c r="X397" t="s">
        <v>225</v>
      </c>
      <c r="Y397" t="s">
        <v>41</v>
      </c>
      <c r="Z397">
        <v>2048</v>
      </c>
      <c r="AA397" t="s">
        <v>127</v>
      </c>
      <c r="AB397" t="s">
        <v>74</v>
      </c>
      <c r="AC397" t="s">
        <v>44</v>
      </c>
      <c r="AD397">
        <v>3</v>
      </c>
    </row>
    <row r="398" spans="1:30" x14ac:dyDescent="0.35">
      <c r="A398">
        <v>3820</v>
      </c>
      <c r="B398" t="s">
        <v>1828</v>
      </c>
      <c r="C398" t="s">
        <v>1829</v>
      </c>
      <c r="D398" s="1">
        <v>43323</v>
      </c>
      <c r="E398" s="1">
        <v>44337</v>
      </c>
      <c r="F398">
        <f>IF(Table1[[#This Row],[ExitDate]],QUOTIENT(Table1[[#This Row],[ExitDate]]-Table1[[#This Row],[StartDate]],365/12),"")</f>
        <v>33</v>
      </c>
      <c r="G398" t="str">
        <f>IF(Table1[[#This Row],[ExitDate]], "Attrition", "Active")</f>
        <v>Attrition</v>
      </c>
      <c r="H398" t="s">
        <v>1778</v>
      </c>
      <c r="I398" t="s">
        <v>1830</v>
      </c>
      <c r="J398" t="s">
        <v>1831</v>
      </c>
      <c r="K398" t="s">
        <v>49</v>
      </c>
      <c r="L398" t="s">
        <v>32</v>
      </c>
      <c r="M398" t="s">
        <v>33</v>
      </c>
      <c r="N398" t="s">
        <v>34</v>
      </c>
      <c r="O398" t="s">
        <v>62</v>
      </c>
      <c r="P398" t="s">
        <v>174</v>
      </c>
      <c r="Q398" t="s">
        <v>1832</v>
      </c>
      <c r="R398" t="s">
        <v>169</v>
      </c>
      <c r="S398" t="s">
        <v>80</v>
      </c>
      <c r="T398" s="2">
        <v>28032</v>
      </c>
      <c r="U398" s="3">
        <f ca="1">YEARFRAC(Table1[[#This Row],[DOB]],TODAY())</f>
        <v>49.233333333333334</v>
      </c>
      <c r="V398" s="3" t="str" cm="1">
        <f t="array" aca="1" ref="V398" ca="1">_xlfn.IFS(Table1[[#This Row],[Age]] &lt; 30, "20-29", Table1[[#This Row],[Age]]&lt;40,"30-39",Table1[[#This Row],[Age]]&lt;50,"40-49",Table1[[#This Row],[Age]]&lt;60,"50-59",Table1[[#This Row],[Age]]&lt;70, "60-69",Table1[[#This Row],[Age]]&lt;80, "70-79",Table1[[#This Row],[Age]]&lt;90,"80-89")</f>
        <v>40-49</v>
      </c>
      <c r="W398" t="s">
        <v>39</v>
      </c>
      <c r="X398" t="s">
        <v>225</v>
      </c>
      <c r="Y398" t="s">
        <v>41</v>
      </c>
      <c r="Z398">
        <v>1773</v>
      </c>
      <c r="AA398" t="s">
        <v>73</v>
      </c>
      <c r="AB398" t="s">
        <v>103</v>
      </c>
      <c r="AC398" t="s">
        <v>44</v>
      </c>
      <c r="AD398">
        <v>3</v>
      </c>
    </row>
    <row r="399" spans="1:30" x14ac:dyDescent="0.35">
      <c r="A399">
        <v>3821</v>
      </c>
      <c r="B399" t="s">
        <v>1833</v>
      </c>
      <c r="C399" t="s">
        <v>1834</v>
      </c>
      <c r="D399" s="1">
        <v>44548</v>
      </c>
      <c r="F399" t="str">
        <f>IF(Table1[[#This Row],[ExitDate]],QUOTIENT(Table1[[#This Row],[ExitDate]]-Table1[[#This Row],[StartDate]],365/12),"")</f>
        <v/>
      </c>
      <c r="G399" t="str">
        <f>IF(Table1[[#This Row],[ExitDate]], "Attrition", "Active")</f>
        <v>Active</v>
      </c>
      <c r="H399" t="s">
        <v>1783</v>
      </c>
      <c r="I399" t="s">
        <v>1835</v>
      </c>
      <c r="J399" t="s">
        <v>1836</v>
      </c>
      <c r="K399" t="s">
        <v>79</v>
      </c>
      <c r="L399" t="s">
        <v>32</v>
      </c>
      <c r="M399" t="s">
        <v>33</v>
      </c>
      <c r="N399" t="s">
        <v>50</v>
      </c>
      <c r="O399" t="s">
        <v>35</v>
      </c>
      <c r="P399" t="s">
        <v>36</v>
      </c>
      <c r="R399" t="s">
        <v>169</v>
      </c>
      <c r="S399" t="s">
        <v>89</v>
      </c>
      <c r="T399" s="2">
        <v>29679</v>
      </c>
      <c r="U399" s="3">
        <f ca="1">YEARFRAC(Table1[[#This Row],[DOB]],TODAY())</f>
        <v>44.722222222222221</v>
      </c>
      <c r="V399" s="3" t="str" cm="1">
        <f t="array" aca="1" ref="V399" ca="1">_xlfn.IFS(Table1[[#This Row],[Age]] &lt; 30, "20-29", Table1[[#This Row],[Age]]&lt;40,"30-39",Table1[[#This Row],[Age]]&lt;50,"40-49",Table1[[#This Row],[Age]]&lt;60,"50-59",Table1[[#This Row],[Age]]&lt;70, "60-69",Table1[[#This Row],[Age]]&lt;80, "70-79",Table1[[#This Row],[Age]]&lt;90,"80-89")</f>
        <v>40-49</v>
      </c>
      <c r="W399" t="s">
        <v>39</v>
      </c>
      <c r="X399" t="s">
        <v>242</v>
      </c>
      <c r="Y399" t="s">
        <v>54</v>
      </c>
      <c r="Z399">
        <v>1545</v>
      </c>
      <c r="AA399" t="s">
        <v>42</v>
      </c>
      <c r="AB399" t="s">
        <v>74</v>
      </c>
      <c r="AC399" t="s">
        <v>44</v>
      </c>
      <c r="AD399">
        <v>3</v>
      </c>
    </row>
    <row r="400" spans="1:30" x14ac:dyDescent="0.35">
      <c r="A400">
        <v>3822</v>
      </c>
      <c r="B400" t="s">
        <v>1837</v>
      </c>
      <c r="C400" t="s">
        <v>1838</v>
      </c>
      <c r="D400" s="1">
        <v>43732</v>
      </c>
      <c r="E400" s="1">
        <v>44655</v>
      </c>
      <c r="F400">
        <f>IF(Table1[[#This Row],[ExitDate]],QUOTIENT(Table1[[#This Row],[ExitDate]]-Table1[[#This Row],[StartDate]],365/12),"")</f>
        <v>30</v>
      </c>
      <c r="G400" t="str">
        <f>IF(Table1[[#This Row],[ExitDate]], "Attrition", "Active")</f>
        <v>Attrition</v>
      </c>
      <c r="H400" t="s">
        <v>1778</v>
      </c>
      <c r="I400" t="s">
        <v>1839</v>
      </c>
      <c r="J400" t="s">
        <v>1840</v>
      </c>
      <c r="K400" t="s">
        <v>97</v>
      </c>
      <c r="L400" t="s">
        <v>32</v>
      </c>
      <c r="M400" t="s">
        <v>62</v>
      </c>
      <c r="N400" t="s">
        <v>63</v>
      </c>
      <c r="O400" t="s">
        <v>51</v>
      </c>
      <c r="P400" t="s">
        <v>139</v>
      </c>
      <c r="Q400" t="s">
        <v>1841</v>
      </c>
      <c r="R400" t="s">
        <v>1842</v>
      </c>
      <c r="S400" t="s">
        <v>80</v>
      </c>
      <c r="T400" s="2">
        <v>27655</v>
      </c>
      <c r="U400" s="3">
        <f ca="1">YEARFRAC(Table1[[#This Row],[DOB]],TODAY())</f>
        <v>50.263888888888886</v>
      </c>
      <c r="V400" s="3" t="str" cm="1">
        <f t="array" aca="1" ref="V400" ca="1">_xlfn.IFS(Table1[[#This Row],[Age]] &lt; 30, "20-29", Table1[[#This Row],[Age]]&lt;40,"30-39",Table1[[#This Row],[Age]]&lt;50,"40-49",Table1[[#This Row],[Age]]&lt;60,"50-59",Table1[[#This Row],[Age]]&lt;70, "60-69",Table1[[#This Row],[Age]]&lt;80, "70-79",Table1[[#This Row],[Age]]&lt;90,"80-89")</f>
        <v>50-59</v>
      </c>
      <c r="W400" t="s">
        <v>39</v>
      </c>
      <c r="X400" t="s">
        <v>102</v>
      </c>
      <c r="Y400" t="s">
        <v>54</v>
      </c>
      <c r="Z400">
        <v>56727</v>
      </c>
      <c r="AA400" t="s">
        <v>55</v>
      </c>
      <c r="AB400" t="s">
        <v>103</v>
      </c>
      <c r="AC400" t="s">
        <v>44</v>
      </c>
      <c r="AD400">
        <v>3</v>
      </c>
    </row>
    <row r="401" spans="1:30" x14ac:dyDescent="0.35">
      <c r="A401">
        <v>3823</v>
      </c>
      <c r="B401" t="s">
        <v>1843</v>
      </c>
      <c r="C401" t="s">
        <v>1844</v>
      </c>
      <c r="D401" s="1">
        <v>44851</v>
      </c>
      <c r="E401" s="1">
        <v>45103</v>
      </c>
      <c r="F401">
        <f>IF(Table1[[#This Row],[ExitDate]],QUOTIENT(Table1[[#This Row],[ExitDate]]-Table1[[#This Row],[StartDate]],365/12),"")</f>
        <v>8</v>
      </c>
      <c r="G401" t="str">
        <f>IF(Table1[[#This Row],[ExitDate]], "Attrition", "Active")</f>
        <v>Attrition</v>
      </c>
      <c r="H401" t="s">
        <v>1778</v>
      </c>
      <c r="I401" t="s">
        <v>1845</v>
      </c>
      <c r="J401" t="s">
        <v>1846</v>
      </c>
      <c r="K401" t="s">
        <v>79</v>
      </c>
      <c r="L401" t="s">
        <v>32</v>
      </c>
      <c r="M401" t="s">
        <v>62</v>
      </c>
      <c r="N401" t="s">
        <v>50</v>
      </c>
      <c r="O401" t="s">
        <v>35</v>
      </c>
      <c r="P401" t="s">
        <v>98</v>
      </c>
      <c r="Q401" t="s">
        <v>1847</v>
      </c>
      <c r="R401" t="s">
        <v>1842</v>
      </c>
      <c r="S401" t="s">
        <v>285</v>
      </c>
      <c r="T401" s="2">
        <v>32013</v>
      </c>
      <c r="U401" s="3">
        <f ca="1">YEARFRAC(Table1[[#This Row],[DOB]],TODAY())</f>
        <v>38.330555555555556</v>
      </c>
      <c r="V401" s="3" t="str" cm="1">
        <f t="array" aca="1" ref="V401" ca="1">_xlfn.IFS(Table1[[#This Row],[Age]] &lt; 30, "20-29", Table1[[#This Row],[Age]]&lt;40,"30-39",Table1[[#This Row],[Age]]&lt;50,"40-49",Table1[[#This Row],[Age]]&lt;60,"50-59",Table1[[#This Row],[Age]]&lt;70, "60-69",Table1[[#This Row],[Age]]&lt;80, "70-79",Table1[[#This Row],[Age]]&lt;90,"80-89")</f>
        <v>30-39</v>
      </c>
      <c r="W401" t="s">
        <v>39</v>
      </c>
      <c r="X401" t="s">
        <v>6</v>
      </c>
      <c r="Y401" t="s">
        <v>54</v>
      </c>
      <c r="Z401">
        <v>12469</v>
      </c>
      <c r="AA401" t="s">
        <v>42</v>
      </c>
      <c r="AB401" t="s">
        <v>74</v>
      </c>
      <c r="AC401" t="s">
        <v>235</v>
      </c>
      <c r="AD401">
        <v>3</v>
      </c>
    </row>
    <row r="402" spans="1:30" x14ac:dyDescent="0.35">
      <c r="A402">
        <v>3824</v>
      </c>
      <c r="B402" t="s">
        <v>1848</v>
      </c>
      <c r="C402" t="s">
        <v>1849</v>
      </c>
      <c r="D402" s="1">
        <v>43837</v>
      </c>
      <c r="F402" t="str">
        <f>IF(Table1[[#This Row],[ExitDate]],QUOTIENT(Table1[[#This Row],[ExitDate]]-Table1[[#This Row],[StartDate]],365/12),"")</f>
        <v/>
      </c>
      <c r="G402" t="str">
        <f>IF(Table1[[#This Row],[ExitDate]], "Attrition", "Active")</f>
        <v>Active</v>
      </c>
      <c r="H402" t="s">
        <v>1772</v>
      </c>
      <c r="I402" t="s">
        <v>1850</v>
      </c>
      <c r="J402" t="s">
        <v>1851</v>
      </c>
      <c r="K402" t="s">
        <v>132</v>
      </c>
      <c r="L402" t="s">
        <v>32</v>
      </c>
      <c r="M402" t="s">
        <v>33</v>
      </c>
      <c r="N402" t="s">
        <v>34</v>
      </c>
      <c r="O402" t="s">
        <v>62</v>
      </c>
      <c r="P402" t="s">
        <v>36</v>
      </c>
      <c r="R402" t="s">
        <v>169</v>
      </c>
      <c r="S402" t="s">
        <v>65</v>
      </c>
      <c r="T402" s="2">
        <v>17858</v>
      </c>
      <c r="U402" s="3">
        <f ca="1">YEARFRAC(Table1[[#This Row],[DOB]],TODAY())</f>
        <v>77.088888888888889</v>
      </c>
      <c r="V402" s="3" t="str" cm="1">
        <f t="array" aca="1" ref="V402" ca="1">_xlfn.IFS(Table1[[#This Row],[Age]] &lt; 30, "20-29", Table1[[#This Row],[Age]]&lt;40,"30-39",Table1[[#This Row],[Age]]&lt;50,"40-49",Table1[[#This Row],[Age]]&lt;60,"50-59",Table1[[#This Row],[Age]]&lt;70, "60-69",Table1[[#This Row],[Age]]&lt;80, "70-79",Table1[[#This Row],[Age]]&lt;90,"80-89")</f>
        <v>70-79</v>
      </c>
      <c r="W402" t="s">
        <v>39</v>
      </c>
      <c r="X402" t="s">
        <v>394</v>
      </c>
      <c r="Y402" t="s">
        <v>54</v>
      </c>
      <c r="Z402">
        <v>83312</v>
      </c>
      <c r="AA402" t="s">
        <v>92</v>
      </c>
      <c r="AB402" t="s">
        <v>74</v>
      </c>
      <c r="AC402" t="s">
        <v>44</v>
      </c>
      <c r="AD402">
        <v>3</v>
      </c>
    </row>
    <row r="403" spans="1:30" x14ac:dyDescent="0.35">
      <c r="A403">
        <v>3825</v>
      </c>
      <c r="B403" t="s">
        <v>999</v>
      </c>
      <c r="C403" t="s">
        <v>964</v>
      </c>
      <c r="D403" s="1">
        <v>44870</v>
      </c>
      <c r="F403" t="str">
        <f>IF(Table1[[#This Row],[ExitDate]],QUOTIENT(Table1[[#This Row],[ExitDate]]-Table1[[#This Row],[StartDate]],365/12),"")</f>
        <v/>
      </c>
      <c r="G403" t="str">
        <f>IF(Table1[[#This Row],[ExitDate]], "Attrition", "Active")</f>
        <v>Active</v>
      </c>
      <c r="H403" t="s">
        <v>1772</v>
      </c>
      <c r="I403" t="s">
        <v>1852</v>
      </c>
      <c r="J403" t="s">
        <v>1853</v>
      </c>
      <c r="K403" t="s">
        <v>167</v>
      </c>
      <c r="L403" t="s">
        <v>32</v>
      </c>
      <c r="M403" t="s">
        <v>62</v>
      </c>
      <c r="N403" t="s">
        <v>50</v>
      </c>
      <c r="O403" t="s">
        <v>51</v>
      </c>
      <c r="P403" t="s">
        <v>36</v>
      </c>
      <c r="R403" t="s">
        <v>169</v>
      </c>
      <c r="S403" t="s">
        <v>89</v>
      </c>
      <c r="T403" s="2">
        <v>35938</v>
      </c>
      <c r="U403" s="3">
        <f ca="1">YEARFRAC(Table1[[#This Row],[DOB]],TODAY())</f>
        <v>27.583333333333332</v>
      </c>
      <c r="V403" s="3" t="str" cm="1">
        <f t="array" aca="1" ref="V403" ca="1">_xlfn.IFS(Table1[[#This Row],[Age]] &lt; 30, "20-29", Table1[[#This Row],[Age]]&lt;40,"30-39",Table1[[#This Row],[Age]]&lt;50,"40-49",Table1[[#This Row],[Age]]&lt;60,"50-59",Table1[[#This Row],[Age]]&lt;70, "60-69",Table1[[#This Row],[Age]]&lt;80, "70-79",Table1[[#This Row],[Age]]&lt;90,"80-89")</f>
        <v>20-29</v>
      </c>
      <c r="W403" t="s">
        <v>39</v>
      </c>
      <c r="X403" t="s">
        <v>280</v>
      </c>
      <c r="Y403" t="s">
        <v>54</v>
      </c>
      <c r="Z403">
        <v>97413</v>
      </c>
      <c r="AA403" t="s">
        <v>92</v>
      </c>
      <c r="AB403" t="s">
        <v>83</v>
      </c>
      <c r="AC403" t="s">
        <v>44</v>
      </c>
      <c r="AD403">
        <v>3</v>
      </c>
    </row>
    <row r="404" spans="1:30" x14ac:dyDescent="0.35">
      <c r="A404">
        <v>3826</v>
      </c>
      <c r="B404" t="s">
        <v>1854</v>
      </c>
      <c r="C404" t="s">
        <v>1855</v>
      </c>
      <c r="D404" s="1">
        <v>45042</v>
      </c>
      <c r="E404" s="1">
        <v>45080</v>
      </c>
      <c r="F404">
        <f>IF(Table1[[#This Row],[ExitDate]],QUOTIENT(Table1[[#This Row],[ExitDate]]-Table1[[#This Row],[StartDate]],365/12),"")</f>
        <v>1</v>
      </c>
      <c r="G404" t="str">
        <f>IF(Table1[[#This Row],[ExitDate]], "Attrition", "Active")</f>
        <v>Attrition</v>
      </c>
      <c r="H404" t="s">
        <v>1772</v>
      </c>
      <c r="I404" t="s">
        <v>1856</v>
      </c>
      <c r="J404" t="s">
        <v>1857</v>
      </c>
      <c r="K404" t="s">
        <v>61</v>
      </c>
      <c r="L404" t="s">
        <v>32</v>
      </c>
      <c r="M404" t="s">
        <v>51</v>
      </c>
      <c r="N404" t="s">
        <v>63</v>
      </c>
      <c r="O404" t="s">
        <v>62</v>
      </c>
      <c r="P404" t="s">
        <v>125</v>
      </c>
      <c r="Q404" t="s">
        <v>1858</v>
      </c>
      <c r="R404" t="s">
        <v>169</v>
      </c>
      <c r="S404" t="s">
        <v>89</v>
      </c>
      <c r="T404" s="2">
        <v>36992</v>
      </c>
      <c r="U404" s="3">
        <f ca="1">YEARFRAC(Table1[[#This Row],[DOB]],TODAY())</f>
        <v>24.7</v>
      </c>
      <c r="V404" s="3" t="str" cm="1">
        <f t="array" aca="1" ref="V404" ca="1">_xlfn.IFS(Table1[[#This Row],[Age]] &lt; 30, "20-29", Table1[[#This Row],[Age]]&lt;40,"30-39",Table1[[#This Row],[Age]]&lt;50,"40-49",Table1[[#This Row],[Age]]&lt;60,"50-59",Table1[[#This Row],[Age]]&lt;70, "60-69",Table1[[#This Row],[Age]]&lt;80, "70-79",Table1[[#This Row],[Age]]&lt;90,"80-89")</f>
        <v>20-29</v>
      </c>
      <c r="W404" t="s">
        <v>39</v>
      </c>
      <c r="X404" t="s">
        <v>82</v>
      </c>
      <c r="Y404" t="s">
        <v>54</v>
      </c>
      <c r="Z404">
        <v>21759</v>
      </c>
      <c r="AA404" t="s">
        <v>127</v>
      </c>
      <c r="AB404" t="s">
        <v>103</v>
      </c>
      <c r="AC404" t="s">
        <v>44</v>
      </c>
      <c r="AD404">
        <v>3</v>
      </c>
    </row>
    <row r="405" spans="1:30" x14ac:dyDescent="0.35">
      <c r="A405">
        <v>3827</v>
      </c>
      <c r="B405" t="s">
        <v>936</v>
      </c>
      <c r="C405" t="s">
        <v>1085</v>
      </c>
      <c r="D405" s="1">
        <v>43614</v>
      </c>
      <c r="F405" t="str">
        <f>IF(Table1[[#This Row],[ExitDate]],QUOTIENT(Table1[[#This Row],[ExitDate]]-Table1[[#This Row],[StartDate]],365/12),"")</f>
        <v/>
      </c>
      <c r="G405" t="str">
        <f>IF(Table1[[#This Row],[ExitDate]], "Attrition", "Active")</f>
        <v>Active</v>
      </c>
      <c r="H405" t="s">
        <v>1772</v>
      </c>
      <c r="I405" t="s">
        <v>1859</v>
      </c>
      <c r="J405" t="s">
        <v>1860</v>
      </c>
      <c r="K405" t="s">
        <v>117</v>
      </c>
      <c r="L405" t="s">
        <v>32</v>
      </c>
      <c r="M405" t="s">
        <v>51</v>
      </c>
      <c r="N405" t="s">
        <v>63</v>
      </c>
      <c r="O405" t="s">
        <v>51</v>
      </c>
      <c r="P405" t="s">
        <v>36</v>
      </c>
      <c r="R405" t="s">
        <v>169</v>
      </c>
      <c r="S405" t="s">
        <v>100</v>
      </c>
      <c r="T405" s="2">
        <v>33871</v>
      </c>
      <c r="U405" s="3">
        <f ca="1">YEARFRAC(Table1[[#This Row],[DOB]],TODAY())</f>
        <v>33.24722222222222</v>
      </c>
      <c r="V405" s="3" t="str" cm="1">
        <f t="array" aca="1" ref="V405" ca="1">_xlfn.IFS(Table1[[#This Row],[Age]] &lt; 30, "20-29", Table1[[#This Row],[Age]]&lt;40,"30-39",Table1[[#This Row],[Age]]&lt;50,"40-49",Table1[[#This Row],[Age]]&lt;60,"50-59",Table1[[#This Row],[Age]]&lt;70, "60-69",Table1[[#This Row],[Age]]&lt;80, "70-79",Table1[[#This Row],[Age]]&lt;90,"80-89")</f>
        <v>30-39</v>
      </c>
      <c r="W405" t="s">
        <v>39</v>
      </c>
      <c r="X405" t="s">
        <v>112</v>
      </c>
      <c r="Y405" t="s">
        <v>54</v>
      </c>
      <c r="Z405">
        <v>79707</v>
      </c>
      <c r="AA405" t="s">
        <v>127</v>
      </c>
      <c r="AB405" t="s">
        <v>43</v>
      </c>
      <c r="AC405" t="s">
        <v>44</v>
      </c>
      <c r="AD405">
        <v>3</v>
      </c>
    </row>
    <row r="406" spans="1:30" x14ac:dyDescent="0.35">
      <c r="A406">
        <v>3828</v>
      </c>
      <c r="B406" t="s">
        <v>1861</v>
      </c>
      <c r="C406" t="s">
        <v>1862</v>
      </c>
      <c r="D406" s="1">
        <v>43720</v>
      </c>
      <c r="F406" t="str">
        <f>IF(Table1[[#This Row],[ExitDate]],QUOTIENT(Table1[[#This Row],[ExitDate]]-Table1[[#This Row],[StartDate]],365/12),"")</f>
        <v/>
      </c>
      <c r="G406" t="str">
        <f>IF(Table1[[#This Row],[ExitDate]], "Attrition", "Active")</f>
        <v>Active</v>
      </c>
      <c r="H406" t="s">
        <v>1783</v>
      </c>
      <c r="I406" t="s">
        <v>1863</v>
      </c>
      <c r="J406" t="s">
        <v>1864</v>
      </c>
      <c r="K406" t="s">
        <v>61</v>
      </c>
      <c r="L406" t="s">
        <v>32</v>
      </c>
      <c r="M406" t="s">
        <v>51</v>
      </c>
      <c r="N406" t="s">
        <v>50</v>
      </c>
      <c r="O406" t="s">
        <v>62</v>
      </c>
      <c r="P406" t="s">
        <v>36</v>
      </c>
      <c r="R406" t="s">
        <v>169</v>
      </c>
      <c r="S406" t="s">
        <v>52</v>
      </c>
      <c r="T406" s="2">
        <v>33174</v>
      </c>
      <c r="U406" s="3">
        <f ca="1">YEARFRAC(Table1[[#This Row],[DOB]],TODAY())</f>
        <v>35.152777777777779</v>
      </c>
      <c r="V406" s="3" t="str" cm="1">
        <f t="array" aca="1" ref="V406" ca="1">_xlfn.IFS(Table1[[#This Row],[Age]] &lt; 30, "20-29", Table1[[#This Row],[Age]]&lt;40,"30-39",Table1[[#This Row],[Age]]&lt;50,"40-49",Table1[[#This Row],[Age]]&lt;60,"50-59",Table1[[#This Row],[Age]]&lt;70, "60-69",Table1[[#This Row],[Age]]&lt;80, "70-79",Table1[[#This Row],[Age]]&lt;90,"80-89")</f>
        <v>30-39</v>
      </c>
      <c r="W406" t="s">
        <v>39</v>
      </c>
      <c r="X406" t="s">
        <v>162</v>
      </c>
      <c r="Y406" t="s">
        <v>54</v>
      </c>
      <c r="Z406">
        <v>84152</v>
      </c>
      <c r="AA406" t="s">
        <v>92</v>
      </c>
      <c r="AB406" t="s">
        <v>103</v>
      </c>
      <c r="AC406" t="s">
        <v>44</v>
      </c>
      <c r="AD406">
        <v>3</v>
      </c>
    </row>
    <row r="407" spans="1:30" x14ac:dyDescent="0.35">
      <c r="A407">
        <v>3829</v>
      </c>
      <c r="B407" t="s">
        <v>840</v>
      </c>
      <c r="C407" t="s">
        <v>1865</v>
      </c>
      <c r="D407" s="1">
        <v>43492</v>
      </c>
      <c r="E407" s="1">
        <v>44253</v>
      </c>
      <c r="F407">
        <f>IF(Table1[[#This Row],[ExitDate]],QUOTIENT(Table1[[#This Row],[ExitDate]]-Table1[[#This Row],[StartDate]],365/12),"")</f>
        <v>25</v>
      </c>
      <c r="G407" t="str">
        <f>IF(Table1[[#This Row],[ExitDate]], "Attrition", "Active")</f>
        <v>Attrition</v>
      </c>
      <c r="H407" t="s">
        <v>1783</v>
      </c>
      <c r="I407" t="s">
        <v>1866</v>
      </c>
      <c r="J407" t="s">
        <v>1867</v>
      </c>
      <c r="K407" t="s">
        <v>88</v>
      </c>
      <c r="L407" t="s">
        <v>32</v>
      </c>
      <c r="M407" t="s">
        <v>51</v>
      </c>
      <c r="N407" t="s">
        <v>34</v>
      </c>
      <c r="O407" t="s">
        <v>62</v>
      </c>
      <c r="P407" t="s">
        <v>125</v>
      </c>
      <c r="Q407" t="s">
        <v>1868</v>
      </c>
      <c r="R407" t="s">
        <v>169</v>
      </c>
      <c r="S407" t="s">
        <v>176</v>
      </c>
      <c r="T407" s="2">
        <v>20526</v>
      </c>
      <c r="U407" s="3">
        <f ca="1">YEARFRAC(Table1[[#This Row],[DOB]],TODAY())</f>
        <v>69.780555555555551</v>
      </c>
      <c r="V407" s="3" t="str" cm="1">
        <f t="array" aca="1" ref="V407" ca="1">_xlfn.IFS(Table1[[#This Row],[Age]] &lt; 30, "20-29", Table1[[#This Row],[Age]]&lt;40,"30-39",Table1[[#This Row],[Age]]&lt;50,"40-49",Table1[[#This Row],[Age]]&lt;60,"50-59",Table1[[#This Row],[Age]]&lt;70, "60-69",Table1[[#This Row],[Age]]&lt;80, "70-79",Table1[[#This Row],[Age]]&lt;90,"80-89")</f>
        <v>60-69</v>
      </c>
      <c r="W407" t="s">
        <v>39</v>
      </c>
      <c r="X407" t="s">
        <v>242</v>
      </c>
      <c r="Y407" t="s">
        <v>54</v>
      </c>
      <c r="Z407">
        <v>55408</v>
      </c>
      <c r="AA407" t="s">
        <v>73</v>
      </c>
      <c r="AB407" t="s">
        <v>83</v>
      </c>
      <c r="AC407" t="s">
        <v>104</v>
      </c>
      <c r="AD407">
        <v>3</v>
      </c>
    </row>
    <row r="408" spans="1:30" x14ac:dyDescent="0.35">
      <c r="A408">
        <v>3830</v>
      </c>
      <c r="B408" t="s">
        <v>1869</v>
      </c>
      <c r="C408" t="s">
        <v>664</v>
      </c>
      <c r="D408" s="1">
        <v>43697</v>
      </c>
      <c r="F408" t="str">
        <f>IF(Table1[[#This Row],[ExitDate]],QUOTIENT(Table1[[#This Row],[ExitDate]]-Table1[[#This Row],[StartDate]],365/12),"")</f>
        <v/>
      </c>
      <c r="G408" t="str">
        <f>IF(Table1[[#This Row],[ExitDate]], "Attrition", "Active")</f>
        <v>Active</v>
      </c>
      <c r="H408" t="s">
        <v>1870</v>
      </c>
      <c r="I408" t="s">
        <v>1871</v>
      </c>
      <c r="J408" t="s">
        <v>1872</v>
      </c>
      <c r="K408" t="s">
        <v>31</v>
      </c>
      <c r="L408" t="s">
        <v>32</v>
      </c>
      <c r="M408" t="s">
        <v>51</v>
      </c>
      <c r="N408" t="s">
        <v>34</v>
      </c>
      <c r="O408" t="s">
        <v>35</v>
      </c>
      <c r="P408" t="s">
        <v>36</v>
      </c>
      <c r="R408" t="s">
        <v>169</v>
      </c>
      <c r="S408" t="s">
        <v>89</v>
      </c>
      <c r="T408" s="2">
        <v>17317</v>
      </c>
      <c r="U408" s="3">
        <f ca="1">YEARFRAC(Table1[[#This Row],[DOB]],TODAY())</f>
        <v>78.563888888888883</v>
      </c>
      <c r="V408" s="3" t="str" cm="1">
        <f t="array" aca="1" ref="V408" ca="1">_xlfn.IFS(Table1[[#This Row],[Age]] &lt; 30, "20-29", Table1[[#This Row],[Age]]&lt;40,"30-39",Table1[[#This Row],[Age]]&lt;50,"40-49",Table1[[#This Row],[Age]]&lt;60,"50-59",Table1[[#This Row],[Age]]&lt;70, "60-69",Table1[[#This Row],[Age]]&lt;80, "70-79",Table1[[#This Row],[Age]]&lt;90,"80-89")</f>
        <v>70-79</v>
      </c>
      <c r="W408" t="s">
        <v>90</v>
      </c>
      <c r="X408" t="s">
        <v>280</v>
      </c>
      <c r="Y408" t="s">
        <v>54</v>
      </c>
      <c r="Z408">
        <v>89892</v>
      </c>
      <c r="AA408" t="s">
        <v>42</v>
      </c>
      <c r="AB408" t="s">
        <v>43</v>
      </c>
      <c r="AC408" t="s">
        <v>739</v>
      </c>
      <c r="AD408">
        <v>3</v>
      </c>
    </row>
    <row r="409" spans="1:30" x14ac:dyDescent="0.35">
      <c r="A409">
        <v>3831</v>
      </c>
      <c r="B409" t="s">
        <v>1873</v>
      </c>
      <c r="C409" t="s">
        <v>1594</v>
      </c>
      <c r="D409" s="1">
        <v>43357</v>
      </c>
      <c r="F409" t="str">
        <f>IF(Table1[[#This Row],[ExitDate]],QUOTIENT(Table1[[#This Row],[ExitDate]]-Table1[[#This Row],[StartDate]],365/12),"")</f>
        <v/>
      </c>
      <c r="G409" t="str">
        <f>IF(Table1[[#This Row],[ExitDate]], "Attrition", "Active")</f>
        <v>Active</v>
      </c>
      <c r="H409" t="s">
        <v>1874</v>
      </c>
      <c r="I409" t="s">
        <v>1875</v>
      </c>
      <c r="J409" t="s">
        <v>1876</v>
      </c>
      <c r="K409" t="s">
        <v>132</v>
      </c>
      <c r="L409" t="s">
        <v>32</v>
      </c>
      <c r="M409" t="s">
        <v>51</v>
      </c>
      <c r="N409" t="s">
        <v>34</v>
      </c>
      <c r="O409" t="s">
        <v>51</v>
      </c>
      <c r="P409" t="s">
        <v>36</v>
      </c>
      <c r="R409" t="s">
        <v>169</v>
      </c>
      <c r="S409" t="s">
        <v>89</v>
      </c>
      <c r="T409" s="2">
        <v>18329</v>
      </c>
      <c r="U409" s="3">
        <f ca="1">YEARFRAC(Table1[[#This Row],[DOB]],TODAY())</f>
        <v>75.794444444444451</v>
      </c>
      <c r="V409" s="3" t="str" cm="1">
        <f t="array" aca="1" ref="V409" ca="1">_xlfn.IFS(Table1[[#This Row],[Age]] &lt; 30, "20-29", Table1[[#This Row],[Age]]&lt;40,"30-39",Table1[[#This Row],[Age]]&lt;50,"40-49",Table1[[#This Row],[Age]]&lt;60,"50-59",Table1[[#This Row],[Age]]&lt;70, "60-69",Table1[[#This Row],[Age]]&lt;80, "70-79",Table1[[#This Row],[Age]]&lt;90,"80-89")</f>
        <v>70-79</v>
      </c>
      <c r="W409" t="s">
        <v>90</v>
      </c>
      <c r="X409" t="s">
        <v>82</v>
      </c>
      <c r="Y409" t="s">
        <v>41</v>
      </c>
      <c r="Z409">
        <v>16260</v>
      </c>
      <c r="AA409" t="s">
        <v>55</v>
      </c>
      <c r="AB409" t="s">
        <v>103</v>
      </c>
      <c r="AC409" t="s">
        <v>235</v>
      </c>
      <c r="AD409">
        <v>3</v>
      </c>
    </row>
    <row r="410" spans="1:30" x14ac:dyDescent="0.35">
      <c r="A410">
        <v>3832</v>
      </c>
      <c r="B410" t="s">
        <v>1877</v>
      </c>
      <c r="C410" t="s">
        <v>1878</v>
      </c>
      <c r="D410" s="1">
        <v>44410</v>
      </c>
      <c r="E410" s="1">
        <v>44833</v>
      </c>
      <c r="F410">
        <f>IF(Table1[[#This Row],[ExitDate]],QUOTIENT(Table1[[#This Row],[ExitDate]]-Table1[[#This Row],[StartDate]],365/12),"")</f>
        <v>13</v>
      </c>
      <c r="G410" t="str">
        <f>IF(Table1[[#This Row],[ExitDate]], "Attrition", "Active")</f>
        <v>Attrition</v>
      </c>
      <c r="H410" t="s">
        <v>1879</v>
      </c>
      <c r="I410" t="s">
        <v>1880</v>
      </c>
      <c r="J410" t="s">
        <v>1881</v>
      </c>
      <c r="K410" t="s">
        <v>49</v>
      </c>
      <c r="L410" t="s">
        <v>1804</v>
      </c>
      <c r="M410" t="s">
        <v>62</v>
      </c>
      <c r="N410" t="s">
        <v>63</v>
      </c>
      <c r="O410" t="s">
        <v>51</v>
      </c>
      <c r="P410" t="s">
        <v>125</v>
      </c>
      <c r="Q410" t="s">
        <v>1882</v>
      </c>
      <c r="R410" t="s">
        <v>169</v>
      </c>
      <c r="S410" t="s">
        <v>241</v>
      </c>
      <c r="T410" s="2">
        <v>23627</v>
      </c>
      <c r="U410" s="3">
        <f ca="1">YEARFRAC(Table1[[#This Row],[DOB]],TODAY())</f>
        <v>61.294444444444444</v>
      </c>
      <c r="V410" s="3" t="str" cm="1">
        <f t="array" aca="1" ref="V410" ca="1">_xlfn.IFS(Table1[[#This Row],[Age]] &lt; 30, "20-29", Table1[[#This Row],[Age]]&lt;40,"30-39",Table1[[#This Row],[Age]]&lt;50,"40-49",Table1[[#This Row],[Age]]&lt;60,"50-59",Table1[[#This Row],[Age]]&lt;70, "60-69",Table1[[#This Row],[Age]]&lt;80, "70-79",Table1[[#This Row],[Age]]&lt;90,"80-89")</f>
        <v>60-69</v>
      </c>
      <c r="W410" t="s">
        <v>39</v>
      </c>
      <c r="X410" t="s">
        <v>1540</v>
      </c>
      <c r="Y410" t="s">
        <v>41</v>
      </c>
      <c r="Z410">
        <v>96097</v>
      </c>
      <c r="AA410" t="s">
        <v>55</v>
      </c>
      <c r="AB410" t="s">
        <v>43</v>
      </c>
      <c r="AC410" t="s">
        <v>739</v>
      </c>
      <c r="AD410">
        <v>3</v>
      </c>
    </row>
    <row r="411" spans="1:30" x14ac:dyDescent="0.35">
      <c r="A411">
        <v>3833</v>
      </c>
      <c r="B411" t="s">
        <v>1883</v>
      </c>
      <c r="C411" t="s">
        <v>1884</v>
      </c>
      <c r="D411" s="1">
        <v>44587</v>
      </c>
      <c r="E411" s="1">
        <v>44867</v>
      </c>
      <c r="F411">
        <f>IF(Table1[[#This Row],[ExitDate]],QUOTIENT(Table1[[#This Row],[ExitDate]]-Table1[[#This Row],[StartDate]],365/12),"")</f>
        <v>9</v>
      </c>
      <c r="G411" t="str">
        <f>IF(Table1[[#This Row],[ExitDate]], "Attrition", "Active")</f>
        <v>Attrition</v>
      </c>
      <c r="H411" t="s">
        <v>1778</v>
      </c>
      <c r="I411" t="s">
        <v>1885</v>
      </c>
      <c r="J411" t="s">
        <v>1886</v>
      </c>
      <c r="K411" t="s">
        <v>167</v>
      </c>
      <c r="L411" t="s">
        <v>32</v>
      </c>
      <c r="M411" t="s">
        <v>62</v>
      </c>
      <c r="N411" t="s">
        <v>50</v>
      </c>
      <c r="O411" t="s">
        <v>51</v>
      </c>
      <c r="P411" t="s">
        <v>139</v>
      </c>
      <c r="Q411" t="s">
        <v>1887</v>
      </c>
      <c r="R411" t="s">
        <v>1842</v>
      </c>
      <c r="S411" t="s">
        <v>89</v>
      </c>
      <c r="T411" s="2">
        <v>19491</v>
      </c>
      <c r="U411" s="3">
        <f ca="1">YEARFRAC(Table1[[#This Row],[DOB]],TODAY())</f>
        <v>72.613888888888894</v>
      </c>
      <c r="V411" s="3" t="str" cm="1">
        <f t="array" aca="1" ref="V411" ca="1">_xlfn.IFS(Table1[[#This Row],[Age]] &lt; 30, "20-29", Table1[[#This Row],[Age]]&lt;40,"30-39",Table1[[#This Row],[Age]]&lt;50,"40-49",Table1[[#This Row],[Age]]&lt;60,"50-59",Table1[[#This Row],[Age]]&lt;70, "60-69",Table1[[#This Row],[Age]]&lt;80, "70-79",Table1[[#This Row],[Age]]&lt;90,"80-89")</f>
        <v>70-79</v>
      </c>
      <c r="W411" t="s">
        <v>39</v>
      </c>
      <c r="X411" t="s">
        <v>581</v>
      </c>
      <c r="Y411" t="s">
        <v>54</v>
      </c>
      <c r="Z411">
        <v>21738</v>
      </c>
      <c r="AA411" t="s">
        <v>127</v>
      </c>
      <c r="AB411" t="s">
        <v>74</v>
      </c>
      <c r="AC411" t="s">
        <v>739</v>
      </c>
      <c r="AD411">
        <v>3</v>
      </c>
    </row>
    <row r="412" spans="1:30" x14ac:dyDescent="0.35">
      <c r="A412">
        <v>3834</v>
      </c>
      <c r="B412" t="s">
        <v>1500</v>
      </c>
      <c r="C412" t="s">
        <v>1888</v>
      </c>
      <c r="D412" s="1">
        <v>43595</v>
      </c>
      <c r="E412" s="1">
        <v>44413</v>
      </c>
      <c r="F412">
        <f>IF(Table1[[#This Row],[ExitDate]],QUOTIENT(Table1[[#This Row],[ExitDate]]-Table1[[#This Row],[StartDate]],365/12),"")</f>
        <v>26</v>
      </c>
      <c r="G412" t="str">
        <f>IF(Table1[[#This Row],[ExitDate]], "Attrition", "Active")</f>
        <v>Attrition</v>
      </c>
      <c r="H412" t="s">
        <v>1778</v>
      </c>
      <c r="I412" t="s">
        <v>1889</v>
      </c>
      <c r="J412" t="s">
        <v>1890</v>
      </c>
      <c r="K412" t="s">
        <v>97</v>
      </c>
      <c r="L412" t="s">
        <v>32</v>
      </c>
      <c r="M412" t="s">
        <v>33</v>
      </c>
      <c r="N412" t="s">
        <v>34</v>
      </c>
      <c r="O412" t="s">
        <v>51</v>
      </c>
      <c r="P412" t="s">
        <v>98</v>
      </c>
      <c r="Q412" t="s">
        <v>1891</v>
      </c>
      <c r="R412" t="s">
        <v>1842</v>
      </c>
      <c r="S412" t="s">
        <v>89</v>
      </c>
      <c r="T412" s="2">
        <v>22473</v>
      </c>
      <c r="U412" s="3">
        <f ca="1">YEARFRAC(Table1[[#This Row],[DOB]],TODAY())</f>
        <v>64.45</v>
      </c>
      <c r="V412" s="3" t="str" cm="1">
        <f t="array" aca="1" ref="V412" ca="1">_xlfn.IFS(Table1[[#This Row],[Age]] &lt; 30, "20-29", Table1[[#This Row],[Age]]&lt;40,"30-39",Table1[[#This Row],[Age]]&lt;50,"40-49",Table1[[#This Row],[Age]]&lt;60,"50-59",Table1[[#This Row],[Age]]&lt;70, "60-69",Table1[[#This Row],[Age]]&lt;80, "70-79",Table1[[#This Row],[Age]]&lt;90,"80-89")</f>
        <v>60-69</v>
      </c>
      <c r="W412" t="s">
        <v>39</v>
      </c>
      <c r="X412" t="s">
        <v>102</v>
      </c>
      <c r="Y412" t="s">
        <v>54</v>
      </c>
      <c r="Z412">
        <v>40039</v>
      </c>
      <c r="AA412" t="s">
        <v>55</v>
      </c>
      <c r="AB412" t="s">
        <v>83</v>
      </c>
      <c r="AC412" t="s">
        <v>44</v>
      </c>
      <c r="AD412">
        <v>3</v>
      </c>
    </row>
    <row r="413" spans="1:30" x14ac:dyDescent="0.35">
      <c r="A413">
        <v>3835</v>
      </c>
      <c r="B413" t="s">
        <v>243</v>
      </c>
      <c r="C413" t="s">
        <v>1008</v>
      </c>
      <c r="D413" s="1">
        <v>43467</v>
      </c>
      <c r="E413" s="1">
        <v>44901</v>
      </c>
      <c r="F413">
        <f>IF(Table1[[#This Row],[ExitDate]],QUOTIENT(Table1[[#This Row],[ExitDate]]-Table1[[#This Row],[StartDate]],365/12),"")</f>
        <v>47</v>
      </c>
      <c r="G413" t="str">
        <f>IF(Table1[[#This Row],[ExitDate]], "Attrition", "Active")</f>
        <v>Attrition</v>
      </c>
      <c r="H413" t="s">
        <v>1772</v>
      </c>
      <c r="I413" t="s">
        <v>1892</v>
      </c>
      <c r="J413" t="s">
        <v>1893</v>
      </c>
      <c r="K413" t="s">
        <v>117</v>
      </c>
      <c r="L413" t="s">
        <v>32</v>
      </c>
      <c r="M413" t="s">
        <v>51</v>
      </c>
      <c r="N413" t="s">
        <v>63</v>
      </c>
      <c r="O413" t="s">
        <v>51</v>
      </c>
      <c r="P413" t="s">
        <v>125</v>
      </c>
      <c r="Q413" t="s">
        <v>1894</v>
      </c>
      <c r="R413" t="s">
        <v>169</v>
      </c>
      <c r="S413" t="s">
        <v>503</v>
      </c>
      <c r="T413" s="2">
        <v>34253</v>
      </c>
      <c r="U413" s="3">
        <f ca="1">YEARFRAC(Table1[[#This Row],[DOB]],TODAY())</f>
        <v>32.200000000000003</v>
      </c>
      <c r="V413" s="3" t="str" cm="1">
        <f t="array" aca="1" ref="V413" ca="1">_xlfn.IFS(Table1[[#This Row],[Age]] &lt; 30, "20-29", Table1[[#This Row],[Age]]&lt;40,"30-39",Table1[[#This Row],[Age]]&lt;50,"40-49",Table1[[#This Row],[Age]]&lt;60,"50-59",Table1[[#This Row],[Age]]&lt;70, "60-69",Table1[[#This Row],[Age]]&lt;80, "70-79",Table1[[#This Row],[Age]]&lt;90,"80-89")</f>
        <v>30-39</v>
      </c>
      <c r="W413" t="s">
        <v>39</v>
      </c>
      <c r="X413" t="s">
        <v>1231</v>
      </c>
      <c r="Y413" t="s">
        <v>54</v>
      </c>
      <c r="Z413">
        <v>45952</v>
      </c>
      <c r="AA413" t="s">
        <v>55</v>
      </c>
      <c r="AB413" t="s">
        <v>103</v>
      </c>
      <c r="AC413" t="s">
        <v>44</v>
      </c>
      <c r="AD413">
        <v>3</v>
      </c>
    </row>
    <row r="414" spans="1:30" x14ac:dyDescent="0.35">
      <c r="A414">
        <v>3836</v>
      </c>
      <c r="B414" t="s">
        <v>1351</v>
      </c>
      <c r="C414" t="s">
        <v>1895</v>
      </c>
      <c r="D414" s="1">
        <v>44421</v>
      </c>
      <c r="F414" t="str">
        <f>IF(Table1[[#This Row],[ExitDate]],QUOTIENT(Table1[[#This Row],[ExitDate]]-Table1[[#This Row],[StartDate]],365/12),"")</f>
        <v/>
      </c>
      <c r="G414" t="str">
        <f>IF(Table1[[#This Row],[ExitDate]], "Attrition", "Active")</f>
        <v>Active</v>
      </c>
      <c r="H414" t="s">
        <v>1772</v>
      </c>
      <c r="I414" t="s">
        <v>1896</v>
      </c>
      <c r="J414" t="s">
        <v>1897</v>
      </c>
      <c r="K414" t="s">
        <v>61</v>
      </c>
      <c r="L414" t="s">
        <v>32</v>
      </c>
      <c r="M414" t="s">
        <v>33</v>
      </c>
      <c r="N414" t="s">
        <v>50</v>
      </c>
      <c r="O414" t="s">
        <v>35</v>
      </c>
      <c r="P414" t="s">
        <v>36</v>
      </c>
      <c r="R414" t="s">
        <v>169</v>
      </c>
      <c r="S414" t="s">
        <v>80</v>
      </c>
      <c r="T414" s="2">
        <v>16814</v>
      </c>
      <c r="U414" s="3">
        <f ca="1">YEARFRAC(Table1[[#This Row],[DOB]],TODAY())</f>
        <v>79.947222222222223</v>
      </c>
      <c r="V414" s="3" t="str" cm="1">
        <f t="array" aca="1" ref="V414" ca="1">_xlfn.IFS(Table1[[#This Row],[Age]] &lt; 30, "20-29", Table1[[#This Row],[Age]]&lt;40,"30-39",Table1[[#This Row],[Age]]&lt;50,"40-49",Table1[[#This Row],[Age]]&lt;60,"50-59",Table1[[#This Row],[Age]]&lt;70, "60-69",Table1[[#This Row],[Age]]&lt;80, "70-79",Table1[[#This Row],[Age]]&lt;90,"80-89")</f>
        <v>70-79</v>
      </c>
      <c r="W414" t="s">
        <v>39</v>
      </c>
      <c r="X414" t="s">
        <v>102</v>
      </c>
      <c r="Y414" t="s">
        <v>54</v>
      </c>
      <c r="Z414">
        <v>9738</v>
      </c>
      <c r="AA414" t="s">
        <v>92</v>
      </c>
      <c r="AB414" t="s">
        <v>74</v>
      </c>
      <c r="AC414" t="s">
        <v>44</v>
      </c>
      <c r="AD414">
        <v>3</v>
      </c>
    </row>
    <row r="415" spans="1:30" x14ac:dyDescent="0.35">
      <c r="A415">
        <v>3837</v>
      </c>
      <c r="B415" t="s">
        <v>1898</v>
      </c>
      <c r="C415" t="s">
        <v>1899</v>
      </c>
      <c r="D415" s="1">
        <v>44836</v>
      </c>
      <c r="E415" s="1">
        <v>44878</v>
      </c>
      <c r="F415">
        <f>IF(Table1[[#This Row],[ExitDate]],QUOTIENT(Table1[[#This Row],[ExitDate]]-Table1[[#This Row],[StartDate]],365/12),"")</f>
        <v>1</v>
      </c>
      <c r="G415" t="str">
        <f>IF(Table1[[#This Row],[ExitDate]], "Attrition", "Active")</f>
        <v>Attrition</v>
      </c>
      <c r="H415" t="s">
        <v>1772</v>
      </c>
      <c r="I415" t="s">
        <v>1900</v>
      </c>
      <c r="J415" t="s">
        <v>1901</v>
      </c>
      <c r="K415" t="s">
        <v>88</v>
      </c>
      <c r="L415" t="s">
        <v>32</v>
      </c>
      <c r="M415" t="s">
        <v>51</v>
      </c>
      <c r="N415" t="s">
        <v>50</v>
      </c>
      <c r="O415" t="s">
        <v>51</v>
      </c>
      <c r="P415" t="s">
        <v>125</v>
      </c>
      <c r="Q415" t="s">
        <v>1902</v>
      </c>
      <c r="R415" t="s">
        <v>169</v>
      </c>
      <c r="S415" t="s">
        <v>38</v>
      </c>
      <c r="T415" s="2">
        <v>20694</v>
      </c>
      <c r="U415" s="3">
        <f ca="1">YEARFRAC(Table1[[#This Row],[DOB]],TODAY())</f>
        <v>69.322222222222223</v>
      </c>
      <c r="V415" s="3" t="str" cm="1">
        <f t="array" aca="1" ref="V415" ca="1">_xlfn.IFS(Table1[[#This Row],[Age]] &lt; 30, "20-29", Table1[[#This Row],[Age]]&lt;40,"30-39",Table1[[#This Row],[Age]]&lt;50,"40-49",Table1[[#This Row],[Age]]&lt;60,"50-59",Table1[[#This Row],[Age]]&lt;70, "60-69",Table1[[#This Row],[Age]]&lt;80, "70-79",Table1[[#This Row],[Age]]&lt;90,"80-89")</f>
        <v>60-69</v>
      </c>
      <c r="W415" t="s">
        <v>39</v>
      </c>
      <c r="X415" t="s">
        <v>612</v>
      </c>
      <c r="Y415" t="s">
        <v>54</v>
      </c>
      <c r="Z415">
        <v>72879</v>
      </c>
      <c r="AA415" t="s">
        <v>73</v>
      </c>
      <c r="AB415" t="s">
        <v>74</v>
      </c>
      <c r="AC415" t="s">
        <v>739</v>
      </c>
      <c r="AD415">
        <v>3</v>
      </c>
    </row>
    <row r="416" spans="1:30" x14ac:dyDescent="0.35">
      <c r="A416">
        <v>3838</v>
      </c>
      <c r="B416" t="s">
        <v>1824</v>
      </c>
      <c r="C416" t="s">
        <v>1903</v>
      </c>
      <c r="D416" s="1">
        <v>43451</v>
      </c>
      <c r="E416" s="1">
        <v>44307</v>
      </c>
      <c r="F416">
        <f>IF(Table1[[#This Row],[ExitDate]],QUOTIENT(Table1[[#This Row],[ExitDate]]-Table1[[#This Row],[StartDate]],365/12),"")</f>
        <v>28</v>
      </c>
      <c r="G416" t="str">
        <f>IF(Table1[[#This Row],[ExitDate]], "Attrition", "Active")</f>
        <v>Attrition</v>
      </c>
      <c r="H416" t="s">
        <v>1772</v>
      </c>
      <c r="I416" t="s">
        <v>1904</v>
      </c>
      <c r="J416" t="s">
        <v>1905</v>
      </c>
      <c r="K416" t="s">
        <v>31</v>
      </c>
      <c r="L416" t="s">
        <v>32</v>
      </c>
      <c r="M416" t="s">
        <v>51</v>
      </c>
      <c r="N416" t="s">
        <v>50</v>
      </c>
      <c r="O416" t="s">
        <v>62</v>
      </c>
      <c r="P416" t="s">
        <v>174</v>
      </c>
      <c r="Q416" t="s">
        <v>1906</v>
      </c>
      <c r="R416" t="s">
        <v>169</v>
      </c>
      <c r="S416" t="s">
        <v>89</v>
      </c>
      <c r="T416" s="2">
        <v>29081</v>
      </c>
      <c r="U416" s="3">
        <f ca="1">YEARFRAC(Table1[[#This Row],[DOB]],TODAY())</f>
        <v>46.358333333333334</v>
      </c>
      <c r="V416" s="3" t="str" cm="1">
        <f t="array" aca="1" ref="V416" ca="1">_xlfn.IFS(Table1[[#This Row],[Age]] &lt; 30, "20-29", Table1[[#This Row],[Age]]&lt;40,"30-39",Table1[[#This Row],[Age]]&lt;50,"40-49",Table1[[#This Row],[Age]]&lt;60,"50-59",Table1[[#This Row],[Age]]&lt;70, "60-69",Table1[[#This Row],[Age]]&lt;80, "70-79",Table1[[#This Row],[Age]]&lt;90,"80-89")</f>
        <v>40-49</v>
      </c>
      <c r="W416" t="s">
        <v>39</v>
      </c>
      <c r="X416" t="s">
        <v>66</v>
      </c>
      <c r="Y416" t="s">
        <v>41</v>
      </c>
      <c r="Z416">
        <v>28364</v>
      </c>
      <c r="AA416" t="s">
        <v>127</v>
      </c>
      <c r="AB416" t="s">
        <v>74</v>
      </c>
      <c r="AC416" t="s">
        <v>739</v>
      </c>
      <c r="AD416">
        <v>3</v>
      </c>
    </row>
    <row r="417" spans="1:30" x14ac:dyDescent="0.35">
      <c r="A417">
        <v>3839</v>
      </c>
      <c r="B417" t="s">
        <v>1907</v>
      </c>
      <c r="C417" t="s">
        <v>1908</v>
      </c>
      <c r="D417" s="1">
        <v>44480</v>
      </c>
      <c r="F417" t="str">
        <f>IF(Table1[[#This Row],[ExitDate]],QUOTIENT(Table1[[#This Row],[ExitDate]]-Table1[[#This Row],[StartDate]],365/12),"")</f>
        <v/>
      </c>
      <c r="G417" t="str">
        <f>IF(Table1[[#This Row],[ExitDate]], "Attrition", "Active")</f>
        <v>Active</v>
      </c>
      <c r="H417" t="s">
        <v>1783</v>
      </c>
      <c r="I417" t="s">
        <v>1909</v>
      </c>
      <c r="J417" t="s">
        <v>1910</v>
      </c>
      <c r="K417" t="s">
        <v>61</v>
      </c>
      <c r="L417" t="s">
        <v>32</v>
      </c>
      <c r="M417" t="s">
        <v>33</v>
      </c>
      <c r="N417" t="s">
        <v>63</v>
      </c>
      <c r="O417" t="s">
        <v>51</v>
      </c>
      <c r="P417" t="s">
        <v>36</v>
      </c>
      <c r="R417" t="s">
        <v>169</v>
      </c>
      <c r="S417" t="s">
        <v>80</v>
      </c>
      <c r="T417" s="2">
        <v>36796</v>
      </c>
      <c r="U417" s="3">
        <f ca="1">YEARFRAC(Table1[[#This Row],[DOB]],TODAY())</f>
        <v>25.238888888888887</v>
      </c>
      <c r="V417" s="3" t="str" cm="1">
        <f t="array" aca="1" ref="V417" ca="1">_xlfn.IFS(Table1[[#This Row],[Age]] &lt; 30, "20-29", Table1[[#This Row],[Age]]&lt;40,"30-39",Table1[[#This Row],[Age]]&lt;50,"40-49",Table1[[#This Row],[Age]]&lt;60,"50-59",Table1[[#This Row],[Age]]&lt;70, "60-69",Table1[[#This Row],[Age]]&lt;80, "70-79",Table1[[#This Row],[Age]]&lt;90,"80-89")</f>
        <v>20-29</v>
      </c>
      <c r="W417" t="s">
        <v>39</v>
      </c>
      <c r="X417" t="s">
        <v>162</v>
      </c>
      <c r="Y417" t="s">
        <v>54</v>
      </c>
      <c r="Z417">
        <v>94433</v>
      </c>
      <c r="AA417" t="s">
        <v>55</v>
      </c>
      <c r="AB417" t="s">
        <v>103</v>
      </c>
      <c r="AC417" t="s">
        <v>739</v>
      </c>
      <c r="AD417">
        <v>3</v>
      </c>
    </row>
    <row r="418" spans="1:30" x14ac:dyDescent="0.35">
      <c r="A418">
        <v>3840</v>
      </c>
      <c r="B418" t="s">
        <v>1911</v>
      </c>
      <c r="C418" t="s">
        <v>486</v>
      </c>
      <c r="D418" s="1">
        <v>45017</v>
      </c>
      <c r="E418" s="1">
        <v>45064</v>
      </c>
      <c r="F418">
        <f>IF(Table1[[#This Row],[ExitDate]],QUOTIENT(Table1[[#This Row],[ExitDate]]-Table1[[#This Row],[StartDate]],365/12),"")</f>
        <v>1</v>
      </c>
      <c r="G418" t="str">
        <f>IF(Table1[[#This Row],[ExitDate]], "Attrition", "Active")</f>
        <v>Attrition</v>
      </c>
      <c r="H418" t="s">
        <v>1783</v>
      </c>
      <c r="I418" t="s">
        <v>1912</v>
      </c>
      <c r="J418" t="s">
        <v>1913</v>
      </c>
      <c r="K418" t="s">
        <v>88</v>
      </c>
      <c r="L418" t="s">
        <v>32</v>
      </c>
      <c r="M418" t="s">
        <v>51</v>
      </c>
      <c r="N418" t="s">
        <v>63</v>
      </c>
      <c r="O418" t="s">
        <v>62</v>
      </c>
      <c r="P418" t="s">
        <v>174</v>
      </c>
      <c r="Q418" t="s">
        <v>1914</v>
      </c>
      <c r="R418" t="s">
        <v>169</v>
      </c>
      <c r="S418" t="s">
        <v>89</v>
      </c>
      <c r="T418" s="2">
        <v>25501</v>
      </c>
      <c r="U418" s="3">
        <f ca="1">YEARFRAC(Table1[[#This Row],[DOB]],TODAY())</f>
        <v>56.161111111111111</v>
      </c>
      <c r="V418" s="3" t="str" cm="1">
        <f t="array" aca="1" ref="V418" ca="1">_xlfn.IFS(Table1[[#This Row],[Age]] &lt; 30, "20-29", Table1[[#This Row],[Age]]&lt;40,"30-39",Table1[[#This Row],[Age]]&lt;50,"40-49",Table1[[#This Row],[Age]]&lt;60,"50-59",Table1[[#This Row],[Age]]&lt;70, "60-69",Table1[[#This Row],[Age]]&lt;80, "70-79",Table1[[#This Row],[Age]]&lt;90,"80-89")</f>
        <v>50-59</v>
      </c>
      <c r="W418" t="s">
        <v>39</v>
      </c>
      <c r="X418" t="s">
        <v>225</v>
      </c>
      <c r="Y418" t="s">
        <v>54</v>
      </c>
      <c r="Z418">
        <v>97654</v>
      </c>
      <c r="AA418" t="s">
        <v>55</v>
      </c>
      <c r="AB418" t="s">
        <v>74</v>
      </c>
      <c r="AC418" t="s">
        <v>44</v>
      </c>
      <c r="AD418">
        <v>3</v>
      </c>
    </row>
    <row r="419" spans="1:30" x14ac:dyDescent="0.35">
      <c r="A419">
        <v>3841</v>
      </c>
      <c r="B419" t="s">
        <v>654</v>
      </c>
      <c r="C419" t="s">
        <v>1915</v>
      </c>
      <c r="D419" s="1">
        <v>44275</v>
      </c>
      <c r="F419" t="str">
        <f>IF(Table1[[#This Row],[ExitDate]],QUOTIENT(Table1[[#This Row],[ExitDate]]-Table1[[#This Row],[StartDate]],365/12),"")</f>
        <v/>
      </c>
      <c r="G419" t="str">
        <f>IF(Table1[[#This Row],[ExitDate]], "Attrition", "Active")</f>
        <v>Active</v>
      </c>
      <c r="H419" t="s">
        <v>1870</v>
      </c>
      <c r="I419" t="s">
        <v>1916</v>
      </c>
      <c r="J419" t="s">
        <v>1917</v>
      </c>
      <c r="K419" t="s">
        <v>31</v>
      </c>
      <c r="L419" t="s">
        <v>32</v>
      </c>
      <c r="M419" t="s">
        <v>62</v>
      </c>
      <c r="N419" t="s">
        <v>34</v>
      </c>
      <c r="O419" t="s">
        <v>62</v>
      </c>
      <c r="P419" t="s">
        <v>36</v>
      </c>
      <c r="R419" t="s">
        <v>169</v>
      </c>
      <c r="S419" t="s">
        <v>304</v>
      </c>
      <c r="T419" s="2">
        <v>25736</v>
      </c>
      <c r="U419" s="3">
        <f ca="1">YEARFRAC(Table1[[#This Row],[DOB]],TODAY())</f>
        <v>55.516666666666666</v>
      </c>
      <c r="V419" s="3" t="str" cm="1">
        <f t="array" aca="1" ref="V419" ca="1">_xlfn.IFS(Table1[[#This Row],[Age]] &lt; 30, "20-29", Table1[[#This Row],[Age]]&lt;40,"30-39",Table1[[#This Row],[Age]]&lt;50,"40-49",Table1[[#This Row],[Age]]&lt;60,"50-59",Table1[[#This Row],[Age]]&lt;70, "60-69",Table1[[#This Row],[Age]]&lt;80, "70-79",Table1[[#This Row],[Age]]&lt;90,"80-89")</f>
        <v>50-59</v>
      </c>
      <c r="W419" t="s">
        <v>90</v>
      </c>
      <c r="X419" t="s">
        <v>82</v>
      </c>
      <c r="Y419" t="s">
        <v>54</v>
      </c>
      <c r="Z419">
        <v>78239</v>
      </c>
      <c r="AA419" t="s">
        <v>127</v>
      </c>
      <c r="AB419" t="s">
        <v>74</v>
      </c>
      <c r="AC419" t="s">
        <v>44</v>
      </c>
      <c r="AD419">
        <v>3</v>
      </c>
    </row>
    <row r="420" spans="1:30" x14ac:dyDescent="0.35">
      <c r="A420">
        <v>3842</v>
      </c>
      <c r="B420" t="s">
        <v>1918</v>
      </c>
      <c r="C420" t="s">
        <v>1855</v>
      </c>
      <c r="D420" s="1">
        <v>44063</v>
      </c>
      <c r="E420" s="1">
        <v>44419</v>
      </c>
      <c r="F420">
        <f>IF(Table1[[#This Row],[ExitDate]],QUOTIENT(Table1[[#This Row],[ExitDate]]-Table1[[#This Row],[StartDate]],365/12),"")</f>
        <v>11</v>
      </c>
      <c r="G420" t="str">
        <f>IF(Table1[[#This Row],[ExitDate]], "Attrition", "Active")</f>
        <v>Attrition</v>
      </c>
      <c r="H420" t="s">
        <v>1874</v>
      </c>
      <c r="I420" t="s">
        <v>1919</v>
      </c>
      <c r="J420" t="s">
        <v>1920</v>
      </c>
      <c r="K420" t="s">
        <v>132</v>
      </c>
      <c r="L420" t="s">
        <v>1804</v>
      </c>
      <c r="M420" t="s">
        <v>51</v>
      </c>
      <c r="N420" t="s">
        <v>63</v>
      </c>
      <c r="O420" t="s">
        <v>51</v>
      </c>
      <c r="P420" t="s">
        <v>98</v>
      </c>
      <c r="Q420" t="s">
        <v>1921</v>
      </c>
      <c r="R420" t="s">
        <v>169</v>
      </c>
      <c r="S420" t="s">
        <v>52</v>
      </c>
      <c r="T420" s="2">
        <v>18828</v>
      </c>
      <c r="U420" s="3">
        <f ca="1">YEARFRAC(Table1[[#This Row],[DOB]],TODAY())</f>
        <v>74.427777777777777</v>
      </c>
      <c r="V420" s="3" t="str" cm="1">
        <f t="array" aca="1" ref="V420" ca="1">_xlfn.IFS(Table1[[#This Row],[Age]] &lt; 30, "20-29", Table1[[#This Row],[Age]]&lt;40,"30-39",Table1[[#This Row],[Age]]&lt;50,"40-49",Table1[[#This Row],[Age]]&lt;60,"50-59",Table1[[#This Row],[Age]]&lt;70, "60-69",Table1[[#This Row],[Age]]&lt;80, "70-79",Table1[[#This Row],[Age]]&lt;90,"80-89")</f>
        <v>70-79</v>
      </c>
      <c r="W420" t="s">
        <v>39</v>
      </c>
      <c r="X420" t="s">
        <v>162</v>
      </c>
      <c r="Y420" t="s">
        <v>41</v>
      </c>
      <c r="Z420">
        <v>40402</v>
      </c>
      <c r="AA420" t="s">
        <v>42</v>
      </c>
      <c r="AB420" t="s">
        <v>103</v>
      </c>
      <c r="AC420" t="s">
        <v>44</v>
      </c>
      <c r="AD420">
        <v>3</v>
      </c>
    </row>
    <row r="421" spans="1:30" x14ac:dyDescent="0.35">
      <c r="A421">
        <v>3843</v>
      </c>
      <c r="B421" t="s">
        <v>1922</v>
      </c>
      <c r="C421" t="s">
        <v>1923</v>
      </c>
      <c r="D421" s="1">
        <v>45123</v>
      </c>
      <c r="E421" s="1">
        <v>45137</v>
      </c>
      <c r="F421">
        <f>IF(Table1[[#This Row],[ExitDate]],QUOTIENT(Table1[[#This Row],[ExitDate]]-Table1[[#This Row],[StartDate]],365/12),"")</f>
        <v>0</v>
      </c>
      <c r="G421" t="str">
        <f>IF(Table1[[#This Row],[ExitDate]], "Attrition", "Active")</f>
        <v>Attrition</v>
      </c>
      <c r="H421" t="s">
        <v>1879</v>
      </c>
      <c r="I421" t="s">
        <v>1924</v>
      </c>
      <c r="J421" t="s">
        <v>1925</v>
      </c>
      <c r="K421" t="s">
        <v>49</v>
      </c>
      <c r="L421" t="s">
        <v>1804</v>
      </c>
      <c r="M421" t="s">
        <v>62</v>
      </c>
      <c r="N421" t="s">
        <v>34</v>
      </c>
      <c r="O421" t="s">
        <v>62</v>
      </c>
      <c r="P421" t="s">
        <v>125</v>
      </c>
      <c r="Q421" t="s">
        <v>1926</v>
      </c>
      <c r="R421" t="s">
        <v>169</v>
      </c>
      <c r="S421" t="s">
        <v>110</v>
      </c>
      <c r="T421" s="2">
        <v>28163</v>
      </c>
      <c r="U421" s="3">
        <f ca="1">YEARFRAC(Table1[[#This Row],[DOB]],TODAY())</f>
        <v>48.87777777777778</v>
      </c>
      <c r="V421" s="3" t="str" cm="1">
        <f t="array" aca="1" ref="V421" ca="1">_xlfn.IFS(Table1[[#This Row],[Age]] &lt; 30, "20-29", Table1[[#This Row],[Age]]&lt;40,"30-39",Table1[[#This Row],[Age]]&lt;50,"40-49",Table1[[#This Row],[Age]]&lt;60,"50-59",Table1[[#This Row],[Age]]&lt;70, "60-69",Table1[[#This Row],[Age]]&lt;80, "70-79",Table1[[#This Row],[Age]]&lt;90,"80-89")</f>
        <v>40-49</v>
      </c>
      <c r="W421" t="s">
        <v>39</v>
      </c>
      <c r="X421" t="s">
        <v>112</v>
      </c>
      <c r="Y421" t="s">
        <v>41</v>
      </c>
      <c r="Z421">
        <v>21480</v>
      </c>
      <c r="AA421" t="s">
        <v>127</v>
      </c>
      <c r="AB421" t="s">
        <v>74</v>
      </c>
      <c r="AC421" t="s">
        <v>44</v>
      </c>
      <c r="AD421">
        <v>3</v>
      </c>
    </row>
    <row r="422" spans="1:30" x14ac:dyDescent="0.35">
      <c r="A422">
        <v>3844</v>
      </c>
      <c r="B422" t="s">
        <v>1927</v>
      </c>
      <c r="C422" t="s">
        <v>1928</v>
      </c>
      <c r="D422" s="1">
        <v>44357</v>
      </c>
      <c r="E422" s="1">
        <v>44791</v>
      </c>
      <c r="F422">
        <f>IF(Table1[[#This Row],[ExitDate]],QUOTIENT(Table1[[#This Row],[ExitDate]]-Table1[[#This Row],[StartDate]],365/12),"")</f>
        <v>14</v>
      </c>
      <c r="G422" t="str">
        <f>IF(Table1[[#This Row],[ExitDate]], "Attrition", "Active")</f>
        <v>Attrition</v>
      </c>
      <c r="H422" t="s">
        <v>1778</v>
      </c>
      <c r="I422" t="s">
        <v>1225</v>
      </c>
      <c r="J422" t="s">
        <v>1929</v>
      </c>
      <c r="K422" t="s">
        <v>167</v>
      </c>
      <c r="L422" t="s">
        <v>32</v>
      </c>
      <c r="M422" t="s">
        <v>51</v>
      </c>
      <c r="N422" t="s">
        <v>34</v>
      </c>
      <c r="O422" t="s">
        <v>35</v>
      </c>
      <c r="P422" t="s">
        <v>174</v>
      </c>
      <c r="Q422" t="s">
        <v>1930</v>
      </c>
      <c r="R422" t="s">
        <v>1842</v>
      </c>
      <c r="S422" t="s">
        <v>80</v>
      </c>
      <c r="T422" s="2">
        <v>22434</v>
      </c>
      <c r="U422" s="3">
        <f ca="1">YEARFRAC(Table1[[#This Row],[DOB]],TODAY())</f>
        <v>64.558333333333337</v>
      </c>
      <c r="V422" s="3" t="str" cm="1">
        <f t="array" aca="1" ref="V422" ca="1">_xlfn.IFS(Table1[[#This Row],[Age]] &lt; 30, "20-29", Table1[[#This Row],[Age]]&lt;40,"30-39",Table1[[#This Row],[Age]]&lt;50,"40-49",Table1[[#This Row],[Age]]&lt;60,"50-59",Table1[[#This Row],[Age]]&lt;70, "60-69",Table1[[#This Row],[Age]]&lt;80, "70-79",Table1[[#This Row],[Age]]&lt;90,"80-89")</f>
        <v>60-69</v>
      </c>
      <c r="W422" t="s">
        <v>39</v>
      </c>
      <c r="X422" t="s">
        <v>82</v>
      </c>
      <c r="Y422" t="s">
        <v>54</v>
      </c>
      <c r="Z422">
        <v>49677</v>
      </c>
      <c r="AA422" t="s">
        <v>42</v>
      </c>
      <c r="AB422" t="s">
        <v>74</v>
      </c>
      <c r="AC422" t="s">
        <v>739</v>
      </c>
      <c r="AD422">
        <v>3</v>
      </c>
    </row>
    <row r="423" spans="1:30" x14ac:dyDescent="0.35">
      <c r="A423">
        <v>3845</v>
      </c>
      <c r="B423" t="s">
        <v>381</v>
      </c>
      <c r="C423" t="s">
        <v>1928</v>
      </c>
      <c r="D423" s="1">
        <v>43702</v>
      </c>
      <c r="F423" t="str">
        <f>IF(Table1[[#This Row],[ExitDate]],QUOTIENT(Table1[[#This Row],[ExitDate]]-Table1[[#This Row],[StartDate]],365/12),"")</f>
        <v/>
      </c>
      <c r="G423" t="str">
        <f>IF(Table1[[#This Row],[ExitDate]], "Attrition", "Active")</f>
        <v>Active</v>
      </c>
      <c r="H423" t="s">
        <v>1778</v>
      </c>
      <c r="I423" t="s">
        <v>1931</v>
      </c>
      <c r="J423" t="s">
        <v>1932</v>
      </c>
      <c r="K423" t="s">
        <v>97</v>
      </c>
      <c r="L423" t="s">
        <v>32</v>
      </c>
      <c r="M423" t="s">
        <v>33</v>
      </c>
      <c r="N423" t="s">
        <v>50</v>
      </c>
      <c r="O423" t="s">
        <v>62</v>
      </c>
      <c r="P423" t="s">
        <v>36</v>
      </c>
      <c r="R423" t="s">
        <v>1842</v>
      </c>
      <c r="S423" t="s">
        <v>89</v>
      </c>
      <c r="T423" s="2">
        <v>25425</v>
      </c>
      <c r="U423" s="3">
        <f ca="1">YEARFRAC(Table1[[#This Row],[DOB]],TODAY())</f>
        <v>56.369444444444447</v>
      </c>
      <c r="V423" s="3" t="str" cm="1">
        <f t="array" aca="1" ref="V423" ca="1">_xlfn.IFS(Table1[[#This Row],[Age]] &lt; 30, "20-29", Table1[[#This Row],[Age]]&lt;40,"30-39",Table1[[#This Row],[Age]]&lt;50,"40-49",Table1[[#This Row],[Age]]&lt;60,"50-59",Table1[[#This Row],[Age]]&lt;70, "60-69",Table1[[#This Row],[Age]]&lt;80, "70-79",Table1[[#This Row],[Age]]&lt;90,"80-89")</f>
        <v>50-59</v>
      </c>
      <c r="W423" t="s">
        <v>39</v>
      </c>
      <c r="X423" t="s">
        <v>82</v>
      </c>
      <c r="Y423" t="s">
        <v>54</v>
      </c>
      <c r="Z423">
        <v>69726</v>
      </c>
      <c r="AA423" t="s">
        <v>55</v>
      </c>
      <c r="AB423" t="s">
        <v>74</v>
      </c>
      <c r="AC423" t="s">
        <v>739</v>
      </c>
      <c r="AD423">
        <v>3</v>
      </c>
    </row>
    <row r="424" spans="1:30" x14ac:dyDescent="0.35">
      <c r="A424">
        <v>3846</v>
      </c>
      <c r="B424" t="s">
        <v>455</v>
      </c>
      <c r="C424" t="s">
        <v>151</v>
      </c>
      <c r="D424" s="1">
        <v>43955</v>
      </c>
      <c r="E424" s="1">
        <v>45061</v>
      </c>
      <c r="F424">
        <f>IF(Table1[[#This Row],[ExitDate]],QUOTIENT(Table1[[#This Row],[ExitDate]]-Table1[[#This Row],[StartDate]],365/12),"")</f>
        <v>36</v>
      </c>
      <c r="G424" t="str">
        <f>IF(Table1[[#This Row],[ExitDate]], "Attrition", "Active")</f>
        <v>Attrition</v>
      </c>
      <c r="H424" t="s">
        <v>1772</v>
      </c>
      <c r="I424" t="s">
        <v>1933</v>
      </c>
      <c r="J424" t="s">
        <v>1934</v>
      </c>
      <c r="K424" t="s">
        <v>117</v>
      </c>
      <c r="L424" t="s">
        <v>32</v>
      </c>
      <c r="M424" t="s">
        <v>33</v>
      </c>
      <c r="N424" t="s">
        <v>34</v>
      </c>
      <c r="O424" t="s">
        <v>62</v>
      </c>
      <c r="P424" t="s">
        <v>139</v>
      </c>
      <c r="Q424" t="s">
        <v>1935</v>
      </c>
      <c r="R424" t="s">
        <v>169</v>
      </c>
      <c r="S424" t="s">
        <v>304</v>
      </c>
      <c r="T424" s="2">
        <v>27616</v>
      </c>
      <c r="U424" s="3">
        <f ca="1">YEARFRAC(Table1[[#This Row],[DOB]],TODAY())</f>
        <v>50.369444444444447</v>
      </c>
      <c r="V424" s="3" t="str" cm="1">
        <f t="array" aca="1" ref="V424" ca="1">_xlfn.IFS(Table1[[#This Row],[Age]] &lt; 30, "20-29", Table1[[#This Row],[Age]]&lt;40,"30-39",Table1[[#This Row],[Age]]&lt;50,"40-49",Table1[[#This Row],[Age]]&lt;60,"50-59",Table1[[#This Row],[Age]]&lt;70, "60-69",Table1[[#This Row],[Age]]&lt;80, "70-79",Table1[[#This Row],[Age]]&lt;90,"80-89")</f>
        <v>50-59</v>
      </c>
      <c r="W424" t="s">
        <v>39</v>
      </c>
      <c r="X424" t="s">
        <v>91</v>
      </c>
      <c r="Y424" t="s">
        <v>54</v>
      </c>
      <c r="Z424">
        <v>44664</v>
      </c>
      <c r="AA424" t="s">
        <v>127</v>
      </c>
      <c r="AB424" t="s">
        <v>74</v>
      </c>
      <c r="AC424" t="s">
        <v>44</v>
      </c>
      <c r="AD424">
        <v>3</v>
      </c>
    </row>
    <row r="425" spans="1:30" x14ac:dyDescent="0.35">
      <c r="A425">
        <v>3847</v>
      </c>
      <c r="B425" t="s">
        <v>311</v>
      </c>
      <c r="C425" t="s">
        <v>1936</v>
      </c>
      <c r="D425" s="1">
        <v>43520</v>
      </c>
      <c r="E425" s="1">
        <v>43993</v>
      </c>
      <c r="F425">
        <f>IF(Table1[[#This Row],[ExitDate]],QUOTIENT(Table1[[#This Row],[ExitDate]]-Table1[[#This Row],[StartDate]],365/12),"")</f>
        <v>15</v>
      </c>
      <c r="G425" t="str">
        <f>IF(Table1[[#This Row],[ExitDate]], "Attrition", "Active")</f>
        <v>Attrition</v>
      </c>
      <c r="H425" t="s">
        <v>1772</v>
      </c>
      <c r="I425" t="s">
        <v>1937</v>
      </c>
      <c r="J425" t="s">
        <v>1938</v>
      </c>
      <c r="K425" t="s">
        <v>61</v>
      </c>
      <c r="L425" t="s">
        <v>32</v>
      </c>
      <c r="M425" t="s">
        <v>51</v>
      </c>
      <c r="N425" t="s">
        <v>63</v>
      </c>
      <c r="O425" t="s">
        <v>35</v>
      </c>
      <c r="P425" t="s">
        <v>139</v>
      </c>
      <c r="Q425" t="s">
        <v>1939</v>
      </c>
      <c r="R425" t="s">
        <v>169</v>
      </c>
      <c r="S425" t="s">
        <v>89</v>
      </c>
      <c r="T425" s="2">
        <v>36044</v>
      </c>
      <c r="U425" s="3">
        <f ca="1">YEARFRAC(Table1[[#This Row],[DOB]],TODAY())</f>
        <v>27.297222222222221</v>
      </c>
      <c r="V425" s="3" t="str" cm="1">
        <f t="array" aca="1" ref="V425" ca="1">_xlfn.IFS(Table1[[#This Row],[Age]] &lt; 30, "20-29", Table1[[#This Row],[Age]]&lt;40,"30-39",Table1[[#This Row],[Age]]&lt;50,"40-49",Table1[[#This Row],[Age]]&lt;60,"50-59",Table1[[#This Row],[Age]]&lt;70, "60-69",Table1[[#This Row],[Age]]&lt;80, "70-79",Table1[[#This Row],[Age]]&lt;90,"80-89")</f>
        <v>20-29</v>
      </c>
      <c r="W425" t="s">
        <v>39</v>
      </c>
      <c r="X425" t="s">
        <v>82</v>
      </c>
      <c r="Y425" t="s">
        <v>54</v>
      </c>
      <c r="Z425">
        <v>53800</v>
      </c>
      <c r="AA425" t="s">
        <v>55</v>
      </c>
      <c r="AB425" t="s">
        <v>74</v>
      </c>
      <c r="AC425" t="s">
        <v>44</v>
      </c>
      <c r="AD425">
        <v>3</v>
      </c>
    </row>
    <row r="426" spans="1:30" x14ac:dyDescent="0.35">
      <c r="A426">
        <v>3848</v>
      </c>
      <c r="B426" t="s">
        <v>1940</v>
      </c>
      <c r="C426" t="s">
        <v>1941</v>
      </c>
      <c r="D426" s="1">
        <v>43732</v>
      </c>
      <c r="F426" t="str">
        <f>IF(Table1[[#This Row],[ExitDate]],QUOTIENT(Table1[[#This Row],[ExitDate]]-Table1[[#This Row],[StartDate]],365/12),"")</f>
        <v/>
      </c>
      <c r="G426" t="str">
        <f>IF(Table1[[#This Row],[ExitDate]], "Attrition", "Active")</f>
        <v>Active</v>
      </c>
      <c r="H426" t="s">
        <v>1772</v>
      </c>
      <c r="I426" t="s">
        <v>1942</v>
      </c>
      <c r="J426" t="s">
        <v>1943</v>
      </c>
      <c r="K426" t="s">
        <v>88</v>
      </c>
      <c r="L426" t="s">
        <v>32</v>
      </c>
      <c r="M426" t="s">
        <v>62</v>
      </c>
      <c r="N426" t="s">
        <v>34</v>
      </c>
      <c r="O426" t="s">
        <v>35</v>
      </c>
      <c r="P426" t="s">
        <v>36</v>
      </c>
      <c r="R426" t="s">
        <v>169</v>
      </c>
      <c r="S426" t="s">
        <v>89</v>
      </c>
      <c r="T426" s="2">
        <v>35295</v>
      </c>
      <c r="U426" s="3">
        <f ca="1">YEARFRAC(Table1[[#This Row],[DOB]],TODAY())</f>
        <v>29.347222222222221</v>
      </c>
      <c r="V426" s="3" t="str" cm="1">
        <f t="array" aca="1" ref="V426" ca="1">_xlfn.IFS(Table1[[#This Row],[Age]] &lt; 30, "20-29", Table1[[#This Row],[Age]]&lt;40,"30-39",Table1[[#This Row],[Age]]&lt;50,"40-49",Table1[[#This Row],[Age]]&lt;60,"50-59",Table1[[#This Row],[Age]]&lt;70, "60-69",Table1[[#This Row],[Age]]&lt;80, "70-79",Table1[[#This Row],[Age]]&lt;90,"80-89")</f>
        <v>20-29</v>
      </c>
      <c r="W426" t="s">
        <v>39</v>
      </c>
      <c r="X426" t="s">
        <v>102</v>
      </c>
      <c r="Y426" t="s">
        <v>54</v>
      </c>
      <c r="Z426">
        <v>69459</v>
      </c>
      <c r="AA426" t="s">
        <v>127</v>
      </c>
      <c r="AB426" t="s">
        <v>83</v>
      </c>
      <c r="AC426" t="s">
        <v>44</v>
      </c>
      <c r="AD426">
        <v>3</v>
      </c>
    </row>
    <row r="427" spans="1:30" x14ac:dyDescent="0.35">
      <c r="A427">
        <v>3849</v>
      </c>
      <c r="B427" t="s">
        <v>1758</v>
      </c>
      <c r="C427" t="s">
        <v>415</v>
      </c>
      <c r="D427" s="1">
        <v>44240</v>
      </c>
      <c r="F427" t="str">
        <f>IF(Table1[[#This Row],[ExitDate]],QUOTIENT(Table1[[#This Row],[ExitDate]]-Table1[[#This Row],[StartDate]],365/12),"")</f>
        <v/>
      </c>
      <c r="G427" t="str">
        <f>IF(Table1[[#This Row],[ExitDate]], "Attrition", "Active")</f>
        <v>Active</v>
      </c>
      <c r="H427" t="s">
        <v>1772</v>
      </c>
      <c r="I427" t="s">
        <v>1944</v>
      </c>
      <c r="J427" t="s">
        <v>1945</v>
      </c>
      <c r="K427" t="s">
        <v>31</v>
      </c>
      <c r="L427" t="s">
        <v>32</v>
      </c>
      <c r="M427" t="s">
        <v>33</v>
      </c>
      <c r="N427" t="s">
        <v>50</v>
      </c>
      <c r="O427" t="s">
        <v>51</v>
      </c>
      <c r="P427" t="s">
        <v>36</v>
      </c>
      <c r="R427" t="s">
        <v>169</v>
      </c>
      <c r="S427" t="s">
        <v>80</v>
      </c>
      <c r="T427" s="2">
        <v>28876</v>
      </c>
      <c r="U427" s="3">
        <f ca="1">YEARFRAC(Table1[[#This Row],[DOB]],TODAY())</f>
        <v>46.922222222222224</v>
      </c>
      <c r="V427" s="3" t="str" cm="1">
        <f t="array" aca="1" ref="V427" ca="1">_xlfn.IFS(Table1[[#This Row],[Age]] &lt; 30, "20-29", Table1[[#This Row],[Age]]&lt;40,"30-39",Table1[[#This Row],[Age]]&lt;50,"40-49",Table1[[#This Row],[Age]]&lt;60,"50-59",Table1[[#This Row],[Age]]&lt;70, "60-69",Table1[[#This Row],[Age]]&lt;80, "70-79",Table1[[#This Row],[Age]]&lt;90,"80-89")</f>
        <v>40-49</v>
      </c>
      <c r="W427" t="s">
        <v>39</v>
      </c>
      <c r="X427" t="s">
        <v>225</v>
      </c>
      <c r="Y427" t="s">
        <v>41</v>
      </c>
      <c r="Z427">
        <v>78801</v>
      </c>
      <c r="AA427" t="s">
        <v>42</v>
      </c>
      <c r="AB427" t="s">
        <v>43</v>
      </c>
      <c r="AC427" t="s">
        <v>44</v>
      </c>
      <c r="AD427">
        <v>3</v>
      </c>
    </row>
    <row r="428" spans="1:30" x14ac:dyDescent="0.35">
      <c r="A428">
        <v>3850</v>
      </c>
      <c r="B428" t="s">
        <v>1263</v>
      </c>
      <c r="C428" t="s">
        <v>1946</v>
      </c>
      <c r="D428" s="1">
        <v>43835</v>
      </c>
      <c r="E428" s="1">
        <v>44676</v>
      </c>
      <c r="F428">
        <f>IF(Table1[[#This Row],[ExitDate]],QUOTIENT(Table1[[#This Row],[ExitDate]]-Table1[[#This Row],[StartDate]],365/12),"")</f>
        <v>27</v>
      </c>
      <c r="G428" t="str">
        <f>IF(Table1[[#This Row],[ExitDate]], "Attrition", "Active")</f>
        <v>Attrition</v>
      </c>
      <c r="H428" t="s">
        <v>1783</v>
      </c>
      <c r="I428" t="s">
        <v>1947</v>
      </c>
      <c r="J428" t="s">
        <v>1948</v>
      </c>
      <c r="K428" t="s">
        <v>138</v>
      </c>
      <c r="L428" t="s">
        <v>32</v>
      </c>
      <c r="M428" t="s">
        <v>51</v>
      </c>
      <c r="N428" t="s">
        <v>63</v>
      </c>
      <c r="O428" t="s">
        <v>35</v>
      </c>
      <c r="P428" t="s">
        <v>174</v>
      </c>
      <c r="Q428" t="s">
        <v>1949</v>
      </c>
      <c r="R428" t="s">
        <v>169</v>
      </c>
      <c r="S428" t="s">
        <v>503</v>
      </c>
      <c r="T428" s="2">
        <v>19588</v>
      </c>
      <c r="U428" s="3">
        <f ca="1">YEARFRAC(Table1[[#This Row],[DOB]],TODAY())</f>
        <v>72.349999999999994</v>
      </c>
      <c r="V428" s="3" t="str" cm="1">
        <f t="array" aca="1" ref="V428" ca="1">_xlfn.IFS(Table1[[#This Row],[Age]] &lt; 30, "20-29", Table1[[#This Row],[Age]]&lt;40,"30-39",Table1[[#This Row],[Age]]&lt;50,"40-49",Table1[[#This Row],[Age]]&lt;60,"50-59",Table1[[#This Row],[Age]]&lt;70, "60-69",Table1[[#This Row],[Age]]&lt;80, "70-79",Table1[[#This Row],[Age]]&lt;90,"80-89")</f>
        <v>70-79</v>
      </c>
      <c r="W428" t="s">
        <v>39</v>
      </c>
      <c r="X428" t="s">
        <v>1257</v>
      </c>
      <c r="Y428" t="s">
        <v>54</v>
      </c>
      <c r="Z428">
        <v>77264</v>
      </c>
      <c r="AA428" t="s">
        <v>55</v>
      </c>
      <c r="AB428" t="s">
        <v>74</v>
      </c>
      <c r="AC428" t="s">
        <v>44</v>
      </c>
      <c r="AD428">
        <v>3</v>
      </c>
    </row>
    <row r="429" spans="1:30" x14ac:dyDescent="0.35">
      <c r="A429">
        <v>3851</v>
      </c>
      <c r="B429" t="s">
        <v>332</v>
      </c>
      <c r="C429" t="s">
        <v>1950</v>
      </c>
      <c r="D429" s="1">
        <v>43483</v>
      </c>
      <c r="E429" s="1">
        <v>43920</v>
      </c>
      <c r="F429">
        <f>IF(Table1[[#This Row],[ExitDate]],QUOTIENT(Table1[[#This Row],[ExitDate]]-Table1[[#This Row],[StartDate]],365/12),"")</f>
        <v>14</v>
      </c>
      <c r="G429" t="str">
        <f>IF(Table1[[#This Row],[ExitDate]], "Attrition", "Active")</f>
        <v>Attrition</v>
      </c>
      <c r="H429" t="s">
        <v>1783</v>
      </c>
      <c r="I429" t="s">
        <v>1951</v>
      </c>
      <c r="J429" t="s">
        <v>1952</v>
      </c>
      <c r="K429" t="s">
        <v>117</v>
      </c>
      <c r="L429" t="s">
        <v>1804</v>
      </c>
      <c r="M429" t="s">
        <v>33</v>
      </c>
      <c r="N429" t="s">
        <v>34</v>
      </c>
      <c r="O429" t="s">
        <v>35</v>
      </c>
      <c r="P429" t="s">
        <v>125</v>
      </c>
      <c r="Q429" t="s">
        <v>1953</v>
      </c>
      <c r="R429" t="s">
        <v>169</v>
      </c>
      <c r="S429" t="s">
        <v>118</v>
      </c>
      <c r="T429" s="2">
        <v>34522</v>
      </c>
      <c r="U429" s="3">
        <f ca="1">YEARFRAC(Table1[[#This Row],[DOB]],TODAY())</f>
        <v>31.461111111111112</v>
      </c>
      <c r="V429" s="3" t="str" cm="1">
        <f t="array" aca="1" ref="V429" ca="1">_xlfn.IFS(Table1[[#This Row],[Age]] &lt; 30, "20-29", Table1[[#This Row],[Age]]&lt;40,"30-39",Table1[[#This Row],[Age]]&lt;50,"40-49",Table1[[#This Row],[Age]]&lt;60,"50-59",Table1[[#This Row],[Age]]&lt;70, "60-69",Table1[[#This Row],[Age]]&lt;80, "70-79",Table1[[#This Row],[Age]]&lt;90,"80-89")</f>
        <v>30-39</v>
      </c>
      <c r="W429" t="s">
        <v>90</v>
      </c>
      <c r="X429" t="s">
        <v>242</v>
      </c>
      <c r="Y429" t="s">
        <v>54</v>
      </c>
      <c r="Z429">
        <v>38058</v>
      </c>
      <c r="AA429" t="s">
        <v>92</v>
      </c>
      <c r="AB429" t="s">
        <v>83</v>
      </c>
      <c r="AC429" t="s">
        <v>739</v>
      </c>
      <c r="AD429">
        <v>3</v>
      </c>
    </row>
    <row r="430" spans="1:30" x14ac:dyDescent="0.35">
      <c r="A430">
        <v>3852</v>
      </c>
      <c r="B430" t="s">
        <v>1954</v>
      </c>
      <c r="C430" t="s">
        <v>1955</v>
      </c>
      <c r="D430" s="1">
        <v>43525</v>
      </c>
      <c r="E430" s="1">
        <v>44464</v>
      </c>
      <c r="F430">
        <f>IF(Table1[[#This Row],[ExitDate]],QUOTIENT(Table1[[#This Row],[ExitDate]]-Table1[[#This Row],[StartDate]],365/12),"")</f>
        <v>30</v>
      </c>
      <c r="G430" t="str">
        <f>IF(Table1[[#This Row],[ExitDate]], "Attrition", "Active")</f>
        <v>Attrition</v>
      </c>
      <c r="H430" t="s">
        <v>1870</v>
      </c>
      <c r="I430" t="s">
        <v>1956</v>
      </c>
      <c r="J430" t="s">
        <v>1957</v>
      </c>
      <c r="K430" t="s">
        <v>61</v>
      </c>
      <c r="L430" t="s">
        <v>1804</v>
      </c>
      <c r="M430" t="s">
        <v>51</v>
      </c>
      <c r="N430" t="s">
        <v>50</v>
      </c>
      <c r="O430" t="s">
        <v>35</v>
      </c>
      <c r="P430" t="s">
        <v>139</v>
      </c>
      <c r="Q430" t="s">
        <v>1958</v>
      </c>
      <c r="R430" t="s">
        <v>169</v>
      </c>
      <c r="S430" t="s">
        <v>89</v>
      </c>
      <c r="T430" s="2">
        <v>32030</v>
      </c>
      <c r="U430" s="3">
        <f ca="1">YEARFRAC(Table1[[#This Row],[DOB]],TODAY())</f>
        <v>38.286111111111111</v>
      </c>
      <c r="V430" s="3" t="str" cm="1">
        <f t="array" aca="1" ref="V430" ca="1">_xlfn.IFS(Table1[[#This Row],[Age]] &lt; 30, "20-29", Table1[[#This Row],[Age]]&lt;40,"30-39",Table1[[#This Row],[Age]]&lt;50,"40-49",Table1[[#This Row],[Age]]&lt;60,"50-59",Table1[[#This Row],[Age]]&lt;70, "60-69",Table1[[#This Row],[Age]]&lt;80, "70-79",Table1[[#This Row],[Age]]&lt;90,"80-89")</f>
        <v>30-39</v>
      </c>
      <c r="W430" t="s">
        <v>90</v>
      </c>
      <c r="X430" t="s">
        <v>82</v>
      </c>
      <c r="Y430" t="s">
        <v>41</v>
      </c>
      <c r="Z430">
        <v>34011</v>
      </c>
      <c r="AA430" t="s">
        <v>42</v>
      </c>
      <c r="AB430" t="s">
        <v>43</v>
      </c>
      <c r="AC430" t="s">
        <v>739</v>
      </c>
      <c r="AD430">
        <v>3</v>
      </c>
    </row>
    <row r="431" spans="1:30" x14ac:dyDescent="0.35">
      <c r="A431">
        <v>3853</v>
      </c>
      <c r="B431" t="s">
        <v>1959</v>
      </c>
      <c r="C431" t="s">
        <v>891</v>
      </c>
      <c r="D431" s="1">
        <v>44422</v>
      </c>
      <c r="E431" s="1">
        <v>44870</v>
      </c>
      <c r="F431">
        <f>IF(Table1[[#This Row],[ExitDate]],QUOTIENT(Table1[[#This Row],[ExitDate]]-Table1[[#This Row],[StartDate]],365/12),"")</f>
        <v>14</v>
      </c>
      <c r="G431" t="str">
        <f>IF(Table1[[#This Row],[ExitDate]], "Attrition", "Active")</f>
        <v>Attrition</v>
      </c>
      <c r="H431" t="s">
        <v>1874</v>
      </c>
      <c r="I431" t="s">
        <v>1960</v>
      </c>
      <c r="J431" t="s">
        <v>1961</v>
      </c>
      <c r="K431" t="s">
        <v>167</v>
      </c>
      <c r="L431" t="s">
        <v>1804</v>
      </c>
      <c r="M431" t="s">
        <v>62</v>
      </c>
      <c r="N431" t="s">
        <v>50</v>
      </c>
      <c r="O431" t="s">
        <v>35</v>
      </c>
      <c r="P431" t="s">
        <v>125</v>
      </c>
      <c r="Q431" t="s">
        <v>1962</v>
      </c>
      <c r="R431" t="s">
        <v>169</v>
      </c>
      <c r="S431" t="s">
        <v>80</v>
      </c>
      <c r="T431" s="2">
        <v>30515</v>
      </c>
      <c r="U431" s="3">
        <f ca="1">YEARFRAC(Table1[[#This Row],[DOB]],TODAY())</f>
        <v>42.430555555555557</v>
      </c>
      <c r="V431" s="3" t="str" cm="1">
        <f t="array" aca="1" ref="V431" ca="1">_xlfn.IFS(Table1[[#This Row],[Age]] &lt; 30, "20-29", Table1[[#This Row],[Age]]&lt;40,"30-39",Table1[[#This Row],[Age]]&lt;50,"40-49",Table1[[#This Row],[Age]]&lt;60,"50-59",Table1[[#This Row],[Age]]&lt;70, "60-69",Table1[[#This Row],[Age]]&lt;80, "70-79",Table1[[#This Row],[Age]]&lt;90,"80-89")</f>
        <v>40-49</v>
      </c>
      <c r="W431" t="s">
        <v>39</v>
      </c>
      <c r="X431" t="s">
        <v>215</v>
      </c>
      <c r="Y431" t="s">
        <v>41</v>
      </c>
      <c r="Z431">
        <v>56198</v>
      </c>
      <c r="AA431" t="s">
        <v>127</v>
      </c>
      <c r="AB431" t="s">
        <v>74</v>
      </c>
      <c r="AC431" t="s">
        <v>44</v>
      </c>
      <c r="AD431">
        <v>3</v>
      </c>
    </row>
    <row r="432" spans="1:30" x14ac:dyDescent="0.35">
      <c r="A432">
        <v>3854</v>
      </c>
      <c r="B432" t="s">
        <v>1963</v>
      </c>
      <c r="C432" t="s">
        <v>1964</v>
      </c>
      <c r="D432" s="1">
        <v>43622</v>
      </c>
      <c r="E432" s="1">
        <v>43713</v>
      </c>
      <c r="F432">
        <f>IF(Table1[[#This Row],[ExitDate]],QUOTIENT(Table1[[#This Row],[ExitDate]]-Table1[[#This Row],[StartDate]],365/12),"")</f>
        <v>2</v>
      </c>
      <c r="G432" t="str">
        <f>IF(Table1[[#This Row],[ExitDate]], "Attrition", "Active")</f>
        <v>Attrition</v>
      </c>
      <c r="H432" t="s">
        <v>1778</v>
      </c>
      <c r="I432" t="s">
        <v>1965</v>
      </c>
      <c r="J432" t="s">
        <v>1966</v>
      </c>
      <c r="K432" t="s">
        <v>97</v>
      </c>
      <c r="L432" t="s">
        <v>32</v>
      </c>
      <c r="M432" t="s">
        <v>51</v>
      </c>
      <c r="N432" t="s">
        <v>63</v>
      </c>
      <c r="O432" t="s">
        <v>35</v>
      </c>
      <c r="P432" t="s">
        <v>139</v>
      </c>
      <c r="Q432" t="s">
        <v>1967</v>
      </c>
      <c r="R432" t="s">
        <v>1842</v>
      </c>
      <c r="S432" t="s">
        <v>1011</v>
      </c>
      <c r="T432" s="2">
        <v>15365</v>
      </c>
      <c r="U432" s="3">
        <f ca="1">YEARFRAC(Table1[[#This Row],[DOB]],TODAY())</f>
        <v>83.913888888888891</v>
      </c>
      <c r="V432" s="3" t="str" cm="1">
        <f t="array" aca="1" ref="V432" ca="1">_xlfn.IFS(Table1[[#This Row],[Age]] &lt; 30, "20-29", Table1[[#This Row],[Age]]&lt;40,"30-39",Table1[[#This Row],[Age]]&lt;50,"40-49",Table1[[#This Row],[Age]]&lt;60,"50-59",Table1[[#This Row],[Age]]&lt;70, "60-69",Table1[[#This Row],[Age]]&lt;80, "70-79",Table1[[#This Row],[Age]]&lt;90,"80-89")</f>
        <v>80-89</v>
      </c>
      <c r="W432" t="s">
        <v>39</v>
      </c>
      <c r="X432" t="s">
        <v>242</v>
      </c>
      <c r="Y432" t="s">
        <v>54</v>
      </c>
      <c r="Z432">
        <v>72343</v>
      </c>
      <c r="AA432" t="s">
        <v>92</v>
      </c>
      <c r="AB432" t="s">
        <v>74</v>
      </c>
      <c r="AC432" t="s">
        <v>44</v>
      </c>
      <c r="AD432">
        <v>3</v>
      </c>
    </row>
    <row r="433" spans="1:30" x14ac:dyDescent="0.35">
      <c r="A433">
        <v>3855</v>
      </c>
      <c r="B433" t="s">
        <v>1968</v>
      </c>
      <c r="C433" t="s">
        <v>1969</v>
      </c>
      <c r="D433" s="1">
        <v>44341</v>
      </c>
      <c r="E433" s="1">
        <v>44786</v>
      </c>
      <c r="F433">
        <f>IF(Table1[[#This Row],[ExitDate]],QUOTIENT(Table1[[#This Row],[ExitDate]]-Table1[[#This Row],[StartDate]],365/12),"")</f>
        <v>14</v>
      </c>
      <c r="G433" t="str">
        <f>IF(Table1[[#This Row],[ExitDate]], "Attrition", "Active")</f>
        <v>Attrition</v>
      </c>
      <c r="H433" t="s">
        <v>1778</v>
      </c>
      <c r="I433" t="s">
        <v>1970</v>
      </c>
      <c r="J433" t="s">
        <v>1971</v>
      </c>
      <c r="K433" t="s">
        <v>97</v>
      </c>
      <c r="L433" t="s">
        <v>32</v>
      </c>
      <c r="M433" t="s">
        <v>51</v>
      </c>
      <c r="N433" t="s">
        <v>63</v>
      </c>
      <c r="O433" t="s">
        <v>51</v>
      </c>
      <c r="P433" t="s">
        <v>139</v>
      </c>
      <c r="Q433" t="s">
        <v>1972</v>
      </c>
      <c r="R433" t="s">
        <v>1842</v>
      </c>
      <c r="S433" t="s">
        <v>695</v>
      </c>
      <c r="T433" s="2">
        <v>36434</v>
      </c>
      <c r="U433" s="3">
        <f ca="1">YEARFRAC(Table1[[#This Row],[DOB]],TODAY())</f>
        <v>26.227777777777778</v>
      </c>
      <c r="V433" s="3" t="str" cm="1">
        <f t="array" aca="1" ref="V433" ca="1">_xlfn.IFS(Table1[[#This Row],[Age]] &lt; 30, "20-29", Table1[[#This Row],[Age]]&lt;40,"30-39",Table1[[#This Row],[Age]]&lt;50,"40-49",Table1[[#This Row],[Age]]&lt;60,"50-59",Table1[[#This Row],[Age]]&lt;70, "60-69",Table1[[#This Row],[Age]]&lt;80, "70-79",Table1[[#This Row],[Age]]&lt;90,"80-89")</f>
        <v>20-29</v>
      </c>
      <c r="W433" t="s">
        <v>39</v>
      </c>
      <c r="X433" t="s">
        <v>1973</v>
      </c>
      <c r="Y433" t="s">
        <v>54</v>
      </c>
      <c r="Z433">
        <v>77314</v>
      </c>
      <c r="AA433" t="s">
        <v>73</v>
      </c>
      <c r="AB433" t="s">
        <v>43</v>
      </c>
      <c r="AC433" t="s">
        <v>44</v>
      </c>
      <c r="AD433">
        <v>3</v>
      </c>
    </row>
    <row r="434" spans="1:30" x14ac:dyDescent="0.35">
      <c r="A434">
        <v>3856</v>
      </c>
      <c r="B434" t="s">
        <v>1974</v>
      </c>
      <c r="C434" t="s">
        <v>363</v>
      </c>
      <c r="D434" s="1">
        <v>45002</v>
      </c>
      <c r="E434" s="1">
        <v>45089</v>
      </c>
      <c r="F434">
        <f>IF(Table1[[#This Row],[ExitDate]],QUOTIENT(Table1[[#This Row],[ExitDate]]-Table1[[#This Row],[StartDate]],365/12),"")</f>
        <v>2</v>
      </c>
      <c r="G434" t="str">
        <f>IF(Table1[[#This Row],[ExitDate]], "Attrition", "Active")</f>
        <v>Attrition</v>
      </c>
      <c r="H434" t="s">
        <v>1778</v>
      </c>
      <c r="I434" t="s">
        <v>1975</v>
      </c>
      <c r="J434" t="s">
        <v>1976</v>
      </c>
      <c r="K434" t="s">
        <v>79</v>
      </c>
      <c r="L434" t="s">
        <v>32</v>
      </c>
      <c r="M434" t="s">
        <v>51</v>
      </c>
      <c r="N434" t="s">
        <v>34</v>
      </c>
      <c r="O434" t="s">
        <v>51</v>
      </c>
      <c r="P434" t="s">
        <v>98</v>
      </c>
      <c r="Q434" t="s">
        <v>1977</v>
      </c>
      <c r="R434" t="s">
        <v>1842</v>
      </c>
      <c r="S434" t="s">
        <v>304</v>
      </c>
      <c r="T434" s="2">
        <v>34471</v>
      </c>
      <c r="U434" s="3">
        <f ca="1">YEARFRAC(Table1[[#This Row],[DOB]],TODAY())</f>
        <v>31.6</v>
      </c>
      <c r="V434" s="3" t="str" cm="1">
        <f t="array" aca="1" ref="V434" ca="1">_xlfn.IFS(Table1[[#This Row],[Age]] &lt; 30, "20-29", Table1[[#This Row],[Age]]&lt;40,"30-39",Table1[[#This Row],[Age]]&lt;50,"40-49",Table1[[#This Row],[Age]]&lt;60,"50-59",Table1[[#This Row],[Age]]&lt;70, "60-69",Table1[[#This Row],[Age]]&lt;80, "70-79",Table1[[#This Row],[Age]]&lt;90,"80-89")</f>
        <v>30-39</v>
      </c>
      <c r="W434" t="s">
        <v>39</v>
      </c>
      <c r="X434" t="s">
        <v>351</v>
      </c>
      <c r="Y434" t="s">
        <v>54</v>
      </c>
      <c r="Z434">
        <v>57170</v>
      </c>
      <c r="AA434" t="s">
        <v>73</v>
      </c>
      <c r="AB434" t="s">
        <v>103</v>
      </c>
      <c r="AC434" t="s">
        <v>739</v>
      </c>
      <c r="AD434">
        <v>3</v>
      </c>
    </row>
    <row r="435" spans="1:30" x14ac:dyDescent="0.35">
      <c r="A435">
        <v>3857</v>
      </c>
      <c r="B435" t="s">
        <v>1978</v>
      </c>
      <c r="C435" t="s">
        <v>1239</v>
      </c>
      <c r="D435" s="1">
        <v>44836</v>
      </c>
      <c r="E435" s="1">
        <v>44845</v>
      </c>
      <c r="F435">
        <f>IF(Table1[[#This Row],[ExitDate]],QUOTIENT(Table1[[#This Row],[ExitDate]]-Table1[[#This Row],[StartDate]],365/12),"")</f>
        <v>0</v>
      </c>
      <c r="G435" t="str">
        <f>IF(Table1[[#This Row],[ExitDate]], "Attrition", "Active")</f>
        <v>Attrition</v>
      </c>
      <c r="H435" t="s">
        <v>1772</v>
      </c>
      <c r="I435" t="s">
        <v>1979</v>
      </c>
      <c r="J435" t="s">
        <v>1980</v>
      </c>
      <c r="K435" t="s">
        <v>132</v>
      </c>
      <c r="L435" t="s">
        <v>32</v>
      </c>
      <c r="M435" t="s">
        <v>33</v>
      </c>
      <c r="N435" t="s">
        <v>63</v>
      </c>
      <c r="O435" t="s">
        <v>35</v>
      </c>
      <c r="P435" t="s">
        <v>174</v>
      </c>
      <c r="Q435" t="s">
        <v>1981</v>
      </c>
      <c r="R435" t="s">
        <v>169</v>
      </c>
      <c r="S435" t="s">
        <v>230</v>
      </c>
      <c r="T435" s="2">
        <v>23155</v>
      </c>
      <c r="U435" s="3">
        <f ca="1">YEARFRAC(Table1[[#This Row],[DOB]],TODAY())</f>
        <v>62.580555555555556</v>
      </c>
      <c r="V435" s="3" t="str" cm="1">
        <f t="array" aca="1" ref="V435" ca="1">_xlfn.IFS(Table1[[#This Row],[Age]] &lt; 30, "20-29", Table1[[#This Row],[Age]]&lt;40,"30-39",Table1[[#This Row],[Age]]&lt;50,"40-49",Table1[[#This Row],[Age]]&lt;60,"50-59",Table1[[#This Row],[Age]]&lt;70, "60-69",Table1[[#This Row],[Age]]&lt;80, "70-79",Table1[[#This Row],[Age]]&lt;90,"80-89")</f>
        <v>60-69</v>
      </c>
      <c r="W435" t="s">
        <v>39</v>
      </c>
      <c r="X435" t="s">
        <v>112</v>
      </c>
      <c r="Y435" t="s">
        <v>54</v>
      </c>
      <c r="Z435">
        <v>18837</v>
      </c>
      <c r="AA435" t="s">
        <v>92</v>
      </c>
      <c r="AB435" t="s">
        <v>43</v>
      </c>
      <c r="AC435" t="s">
        <v>739</v>
      </c>
      <c r="AD435">
        <v>3</v>
      </c>
    </row>
    <row r="436" spans="1:30" x14ac:dyDescent="0.35">
      <c r="A436">
        <v>3858</v>
      </c>
      <c r="B436" t="s">
        <v>977</v>
      </c>
      <c r="C436" t="s">
        <v>1982</v>
      </c>
      <c r="D436" s="1">
        <v>44583</v>
      </c>
      <c r="F436" t="str">
        <f>IF(Table1[[#This Row],[ExitDate]],QUOTIENT(Table1[[#This Row],[ExitDate]]-Table1[[#This Row],[StartDate]],365/12),"")</f>
        <v/>
      </c>
      <c r="G436" t="str">
        <f>IF(Table1[[#This Row],[ExitDate]], "Attrition", "Active")</f>
        <v>Active</v>
      </c>
      <c r="H436" t="s">
        <v>1772</v>
      </c>
      <c r="I436" t="s">
        <v>1983</v>
      </c>
      <c r="J436" t="s">
        <v>1984</v>
      </c>
      <c r="K436" t="s">
        <v>167</v>
      </c>
      <c r="L436" t="s">
        <v>32</v>
      </c>
      <c r="M436" t="s">
        <v>62</v>
      </c>
      <c r="N436" t="s">
        <v>63</v>
      </c>
      <c r="O436" t="s">
        <v>62</v>
      </c>
      <c r="P436" t="s">
        <v>36</v>
      </c>
      <c r="R436" t="s">
        <v>169</v>
      </c>
      <c r="S436" t="s">
        <v>110</v>
      </c>
      <c r="T436" s="2">
        <v>18811</v>
      </c>
      <c r="U436" s="3">
        <f ca="1">YEARFRAC(Table1[[#This Row],[DOB]],TODAY())</f>
        <v>74.474999999999994</v>
      </c>
      <c r="V436" s="3" t="str" cm="1">
        <f t="array" aca="1" ref="V436" ca="1">_xlfn.IFS(Table1[[#This Row],[Age]] &lt; 30, "20-29", Table1[[#This Row],[Age]]&lt;40,"30-39",Table1[[#This Row],[Age]]&lt;50,"40-49",Table1[[#This Row],[Age]]&lt;60,"50-59",Table1[[#This Row],[Age]]&lt;70, "60-69",Table1[[#This Row],[Age]]&lt;80, "70-79",Table1[[#This Row],[Age]]&lt;90,"80-89")</f>
        <v>70-79</v>
      </c>
      <c r="W436" t="s">
        <v>39</v>
      </c>
      <c r="X436" t="s">
        <v>102</v>
      </c>
      <c r="Y436" t="s">
        <v>54</v>
      </c>
      <c r="Z436">
        <v>90580</v>
      </c>
      <c r="AA436" t="s">
        <v>73</v>
      </c>
      <c r="AB436" t="s">
        <v>83</v>
      </c>
      <c r="AC436" t="s">
        <v>44</v>
      </c>
      <c r="AD436">
        <v>3</v>
      </c>
    </row>
    <row r="437" spans="1:30" x14ac:dyDescent="0.35">
      <c r="A437">
        <v>3859</v>
      </c>
      <c r="B437" t="s">
        <v>1985</v>
      </c>
      <c r="C437" t="s">
        <v>1986</v>
      </c>
      <c r="D437" s="1">
        <v>43798</v>
      </c>
      <c r="E437" s="1">
        <v>44791</v>
      </c>
      <c r="F437">
        <f>IF(Table1[[#This Row],[ExitDate]],QUOTIENT(Table1[[#This Row],[ExitDate]]-Table1[[#This Row],[StartDate]],365/12),"")</f>
        <v>32</v>
      </c>
      <c r="G437" t="str">
        <f>IF(Table1[[#This Row],[ExitDate]], "Attrition", "Active")</f>
        <v>Attrition</v>
      </c>
      <c r="H437" t="s">
        <v>1772</v>
      </c>
      <c r="I437" t="s">
        <v>1987</v>
      </c>
      <c r="J437" t="s">
        <v>1988</v>
      </c>
      <c r="K437" t="s">
        <v>61</v>
      </c>
      <c r="L437" t="s">
        <v>32</v>
      </c>
      <c r="M437" t="s">
        <v>62</v>
      </c>
      <c r="N437" t="s">
        <v>63</v>
      </c>
      <c r="O437" t="s">
        <v>51</v>
      </c>
      <c r="P437" t="s">
        <v>174</v>
      </c>
      <c r="Q437" t="s">
        <v>1989</v>
      </c>
      <c r="R437" t="s">
        <v>169</v>
      </c>
      <c r="S437" t="s">
        <v>230</v>
      </c>
      <c r="T437" s="2">
        <v>33714</v>
      </c>
      <c r="U437" s="3">
        <f ca="1">YEARFRAC(Table1[[#This Row],[DOB]],TODAY())</f>
        <v>33.674999999999997</v>
      </c>
      <c r="V437" s="3" t="str" cm="1">
        <f t="array" aca="1" ref="V437" ca="1">_xlfn.IFS(Table1[[#This Row],[Age]] &lt; 30, "20-29", Table1[[#This Row],[Age]]&lt;40,"30-39",Table1[[#This Row],[Age]]&lt;50,"40-49",Table1[[#This Row],[Age]]&lt;60,"50-59",Table1[[#This Row],[Age]]&lt;70, "60-69",Table1[[#This Row],[Age]]&lt;80, "70-79",Table1[[#This Row],[Age]]&lt;90,"80-89")</f>
        <v>30-39</v>
      </c>
      <c r="W437" t="s">
        <v>39</v>
      </c>
      <c r="X437" t="s">
        <v>112</v>
      </c>
      <c r="Y437" t="s">
        <v>41</v>
      </c>
      <c r="Z437">
        <v>70282</v>
      </c>
      <c r="AA437" t="s">
        <v>55</v>
      </c>
      <c r="AB437" t="s">
        <v>83</v>
      </c>
      <c r="AC437" t="s">
        <v>739</v>
      </c>
      <c r="AD437">
        <v>3</v>
      </c>
    </row>
    <row r="438" spans="1:30" x14ac:dyDescent="0.35">
      <c r="A438">
        <v>3860</v>
      </c>
      <c r="B438" t="s">
        <v>1990</v>
      </c>
      <c r="C438" t="s">
        <v>1991</v>
      </c>
      <c r="D438" s="1">
        <v>44013</v>
      </c>
      <c r="E438" s="1">
        <v>44826</v>
      </c>
      <c r="F438">
        <f>IF(Table1[[#This Row],[ExitDate]],QUOTIENT(Table1[[#This Row],[ExitDate]]-Table1[[#This Row],[StartDate]],365/12),"")</f>
        <v>26</v>
      </c>
      <c r="G438" t="str">
        <f>IF(Table1[[#This Row],[ExitDate]], "Attrition", "Active")</f>
        <v>Attrition</v>
      </c>
      <c r="H438" t="s">
        <v>1772</v>
      </c>
      <c r="I438" t="s">
        <v>1992</v>
      </c>
      <c r="J438" t="s">
        <v>1993</v>
      </c>
      <c r="K438" t="s">
        <v>117</v>
      </c>
      <c r="L438" t="s">
        <v>32</v>
      </c>
      <c r="M438" t="s">
        <v>33</v>
      </c>
      <c r="N438" t="s">
        <v>63</v>
      </c>
      <c r="O438" t="s">
        <v>35</v>
      </c>
      <c r="P438" t="s">
        <v>125</v>
      </c>
      <c r="Q438" t="s">
        <v>1994</v>
      </c>
      <c r="R438" t="s">
        <v>169</v>
      </c>
      <c r="S438" t="s">
        <v>331</v>
      </c>
      <c r="T438" s="2">
        <v>35068</v>
      </c>
      <c r="U438" s="3">
        <f ca="1">YEARFRAC(Table1[[#This Row],[DOB]],TODAY())</f>
        <v>29.969444444444445</v>
      </c>
      <c r="V438" s="3" t="str" cm="1">
        <f t="array" aca="1" ref="V438" ca="1">_xlfn.IFS(Table1[[#This Row],[Age]] &lt; 30, "20-29", Table1[[#This Row],[Age]]&lt;40,"30-39",Table1[[#This Row],[Age]]&lt;50,"40-49",Table1[[#This Row],[Age]]&lt;60,"50-59",Table1[[#This Row],[Age]]&lt;70, "60-69",Table1[[#This Row],[Age]]&lt;80, "70-79",Table1[[#This Row],[Age]]&lt;90,"80-89")</f>
        <v>20-29</v>
      </c>
      <c r="W438" t="s">
        <v>39</v>
      </c>
      <c r="X438" t="s">
        <v>162</v>
      </c>
      <c r="Y438" t="s">
        <v>41</v>
      </c>
      <c r="Z438">
        <v>86329</v>
      </c>
      <c r="AA438" t="s">
        <v>127</v>
      </c>
      <c r="AB438" t="s">
        <v>74</v>
      </c>
      <c r="AC438" t="s">
        <v>44</v>
      </c>
      <c r="AD438">
        <v>3</v>
      </c>
    </row>
    <row r="439" spans="1:30" x14ac:dyDescent="0.35">
      <c r="A439">
        <v>3861</v>
      </c>
      <c r="B439" t="s">
        <v>1995</v>
      </c>
      <c r="C439" t="s">
        <v>1996</v>
      </c>
      <c r="D439" s="1">
        <v>44644</v>
      </c>
      <c r="F439" t="str">
        <f>IF(Table1[[#This Row],[ExitDate]],QUOTIENT(Table1[[#This Row],[ExitDate]]-Table1[[#This Row],[StartDate]],365/12),"")</f>
        <v/>
      </c>
      <c r="G439" t="str">
        <f>IF(Table1[[#This Row],[ExitDate]], "Attrition", "Active")</f>
        <v>Active</v>
      </c>
      <c r="H439" t="s">
        <v>1783</v>
      </c>
      <c r="I439" t="s">
        <v>1997</v>
      </c>
      <c r="J439" t="s">
        <v>1998</v>
      </c>
      <c r="K439" t="s">
        <v>61</v>
      </c>
      <c r="L439" t="s">
        <v>32</v>
      </c>
      <c r="M439" t="s">
        <v>62</v>
      </c>
      <c r="N439" t="s">
        <v>34</v>
      </c>
      <c r="O439" t="s">
        <v>51</v>
      </c>
      <c r="P439" t="s">
        <v>36</v>
      </c>
      <c r="R439" t="s">
        <v>169</v>
      </c>
      <c r="S439" t="s">
        <v>80</v>
      </c>
      <c r="T439" s="2">
        <v>23798</v>
      </c>
      <c r="U439" s="3">
        <f ca="1">YEARFRAC(Table1[[#This Row],[DOB]],TODAY())</f>
        <v>60.827777777777776</v>
      </c>
      <c r="V439" s="3" t="str" cm="1">
        <f t="array" aca="1" ref="V439" ca="1">_xlfn.IFS(Table1[[#This Row],[Age]] &lt; 30, "20-29", Table1[[#This Row],[Age]]&lt;40,"30-39",Table1[[#This Row],[Age]]&lt;50,"40-49",Table1[[#This Row],[Age]]&lt;60,"50-59",Table1[[#This Row],[Age]]&lt;70, "60-69",Table1[[#This Row],[Age]]&lt;80, "70-79",Table1[[#This Row],[Age]]&lt;90,"80-89")</f>
        <v>60-69</v>
      </c>
      <c r="W439" t="s">
        <v>39</v>
      </c>
      <c r="X439" t="s">
        <v>291</v>
      </c>
      <c r="Y439" t="s">
        <v>54</v>
      </c>
      <c r="Z439">
        <v>70757</v>
      </c>
      <c r="AA439" t="s">
        <v>73</v>
      </c>
      <c r="AB439" t="s">
        <v>43</v>
      </c>
      <c r="AC439" t="s">
        <v>739</v>
      </c>
      <c r="AD439">
        <v>3</v>
      </c>
    </row>
    <row r="440" spans="1:30" x14ac:dyDescent="0.35">
      <c r="A440">
        <v>3862</v>
      </c>
      <c r="B440" t="s">
        <v>1999</v>
      </c>
      <c r="C440" t="s">
        <v>546</v>
      </c>
      <c r="D440" s="1">
        <v>43598</v>
      </c>
      <c r="E440" s="1">
        <v>45083</v>
      </c>
      <c r="F440">
        <f>IF(Table1[[#This Row],[ExitDate]],QUOTIENT(Table1[[#This Row],[ExitDate]]-Table1[[#This Row],[StartDate]],365/12),"")</f>
        <v>48</v>
      </c>
      <c r="G440" t="str">
        <f>IF(Table1[[#This Row],[ExitDate]], "Attrition", "Active")</f>
        <v>Attrition</v>
      </c>
      <c r="H440" t="s">
        <v>1783</v>
      </c>
      <c r="I440" t="s">
        <v>2000</v>
      </c>
      <c r="J440" t="s">
        <v>2001</v>
      </c>
      <c r="K440" t="s">
        <v>88</v>
      </c>
      <c r="L440" t="s">
        <v>1804</v>
      </c>
      <c r="M440" t="s">
        <v>51</v>
      </c>
      <c r="N440" t="s">
        <v>63</v>
      </c>
      <c r="O440" t="s">
        <v>35</v>
      </c>
      <c r="P440" t="s">
        <v>98</v>
      </c>
      <c r="Q440" t="s">
        <v>2002</v>
      </c>
      <c r="R440" t="s">
        <v>169</v>
      </c>
      <c r="S440" t="s">
        <v>176</v>
      </c>
      <c r="T440" s="2">
        <v>32633</v>
      </c>
      <c r="U440" s="3">
        <f ca="1">YEARFRAC(Table1[[#This Row],[DOB]],TODAY())</f>
        <v>36.633333333333333</v>
      </c>
      <c r="V440" s="3" t="str" cm="1">
        <f t="array" aca="1" ref="V440" ca="1">_xlfn.IFS(Table1[[#This Row],[Age]] &lt; 30, "20-29", Table1[[#This Row],[Age]]&lt;40,"30-39",Table1[[#This Row],[Age]]&lt;50,"40-49",Table1[[#This Row],[Age]]&lt;60,"50-59",Table1[[#This Row],[Age]]&lt;70, "60-69",Table1[[#This Row],[Age]]&lt;80, "70-79",Table1[[#This Row],[Age]]&lt;90,"80-89")</f>
        <v>30-39</v>
      </c>
      <c r="W440" t="s">
        <v>90</v>
      </c>
      <c r="X440" t="s">
        <v>112</v>
      </c>
      <c r="Y440" t="s">
        <v>54</v>
      </c>
      <c r="Z440">
        <v>58224</v>
      </c>
      <c r="AA440" t="s">
        <v>42</v>
      </c>
      <c r="AB440" t="s">
        <v>83</v>
      </c>
      <c r="AC440" t="s">
        <v>739</v>
      </c>
      <c r="AD440">
        <v>3</v>
      </c>
    </row>
    <row r="441" spans="1:30" x14ac:dyDescent="0.35">
      <c r="A441">
        <v>3863</v>
      </c>
      <c r="B441" t="s">
        <v>455</v>
      </c>
      <c r="C441" t="s">
        <v>2003</v>
      </c>
      <c r="D441" s="1">
        <v>43623</v>
      </c>
      <c r="F441" t="str">
        <f>IF(Table1[[#This Row],[ExitDate]],QUOTIENT(Table1[[#This Row],[ExitDate]]-Table1[[#This Row],[StartDate]],365/12),"")</f>
        <v/>
      </c>
      <c r="G441" t="str">
        <f>IF(Table1[[#This Row],[ExitDate]], "Attrition", "Active")</f>
        <v>Active</v>
      </c>
      <c r="H441" t="s">
        <v>1870</v>
      </c>
      <c r="I441" t="s">
        <v>2004</v>
      </c>
      <c r="J441" t="s">
        <v>2005</v>
      </c>
      <c r="K441" t="s">
        <v>31</v>
      </c>
      <c r="L441" t="s">
        <v>32</v>
      </c>
      <c r="M441" t="s">
        <v>33</v>
      </c>
      <c r="N441" t="s">
        <v>50</v>
      </c>
      <c r="O441" t="s">
        <v>35</v>
      </c>
      <c r="P441" t="s">
        <v>36</v>
      </c>
      <c r="R441" t="s">
        <v>169</v>
      </c>
      <c r="S441" t="s">
        <v>52</v>
      </c>
      <c r="T441" s="2">
        <v>26377</v>
      </c>
      <c r="U441" s="3">
        <f ca="1">YEARFRAC(Table1[[#This Row],[DOB]],TODAY())</f>
        <v>53.761111111111113</v>
      </c>
      <c r="V441" s="3" t="str" cm="1">
        <f t="array" aca="1" ref="V441" ca="1">_xlfn.IFS(Table1[[#This Row],[Age]] &lt; 30, "20-29", Table1[[#This Row],[Age]]&lt;40,"30-39",Table1[[#This Row],[Age]]&lt;50,"40-49",Table1[[#This Row],[Age]]&lt;60,"50-59",Table1[[#This Row],[Age]]&lt;70, "60-69",Table1[[#This Row],[Age]]&lt;80, "70-79",Table1[[#This Row],[Age]]&lt;90,"80-89")</f>
        <v>50-59</v>
      </c>
      <c r="W441" t="s">
        <v>39</v>
      </c>
      <c r="X441" t="s">
        <v>102</v>
      </c>
      <c r="Y441" t="s">
        <v>41</v>
      </c>
      <c r="Z441">
        <v>38413</v>
      </c>
      <c r="AA441" t="s">
        <v>73</v>
      </c>
      <c r="AB441" t="s">
        <v>74</v>
      </c>
      <c r="AC441" t="s">
        <v>739</v>
      </c>
      <c r="AD441">
        <v>3</v>
      </c>
    </row>
    <row r="442" spans="1:30" x14ac:dyDescent="0.35">
      <c r="A442">
        <v>3864</v>
      </c>
      <c r="B442" t="s">
        <v>2006</v>
      </c>
      <c r="C442" t="s">
        <v>2007</v>
      </c>
      <c r="D442" s="1">
        <v>44900</v>
      </c>
      <c r="E442" s="1">
        <v>45090</v>
      </c>
      <c r="F442">
        <f>IF(Table1[[#This Row],[ExitDate]],QUOTIENT(Table1[[#This Row],[ExitDate]]-Table1[[#This Row],[StartDate]],365/12),"")</f>
        <v>6</v>
      </c>
      <c r="G442" t="str">
        <f>IF(Table1[[#This Row],[ExitDate]], "Attrition", "Active")</f>
        <v>Attrition</v>
      </c>
      <c r="H442" t="s">
        <v>1874</v>
      </c>
      <c r="I442" t="s">
        <v>2008</v>
      </c>
      <c r="J442" t="s">
        <v>2009</v>
      </c>
      <c r="K442" t="s">
        <v>132</v>
      </c>
      <c r="L442" t="s">
        <v>1804</v>
      </c>
      <c r="M442" t="s">
        <v>33</v>
      </c>
      <c r="N442" t="s">
        <v>50</v>
      </c>
      <c r="O442" t="s">
        <v>62</v>
      </c>
      <c r="P442" t="s">
        <v>125</v>
      </c>
      <c r="Q442" t="s">
        <v>2010</v>
      </c>
      <c r="R442" t="s">
        <v>169</v>
      </c>
      <c r="S442" t="s">
        <v>52</v>
      </c>
      <c r="T442" s="2">
        <v>25320</v>
      </c>
      <c r="U442" s="3">
        <f ca="1">YEARFRAC(Table1[[#This Row],[DOB]],TODAY())</f>
        <v>56.655555555555559</v>
      </c>
      <c r="V442" s="3" t="str" cm="1">
        <f t="array" aca="1" ref="V442" ca="1">_xlfn.IFS(Table1[[#This Row],[Age]] &lt; 30, "20-29", Table1[[#This Row],[Age]]&lt;40,"30-39",Table1[[#This Row],[Age]]&lt;50,"40-49",Table1[[#This Row],[Age]]&lt;60,"50-59",Table1[[#This Row],[Age]]&lt;70, "60-69",Table1[[#This Row],[Age]]&lt;80, "70-79",Table1[[#This Row],[Age]]&lt;90,"80-89")</f>
        <v>50-59</v>
      </c>
      <c r="W442" t="s">
        <v>39</v>
      </c>
      <c r="X442" t="s">
        <v>82</v>
      </c>
      <c r="Y442" t="s">
        <v>41</v>
      </c>
      <c r="Z442">
        <v>32977</v>
      </c>
      <c r="AA442" t="s">
        <v>73</v>
      </c>
      <c r="AB442" t="s">
        <v>83</v>
      </c>
      <c r="AC442" t="s">
        <v>235</v>
      </c>
      <c r="AD442">
        <v>3</v>
      </c>
    </row>
    <row r="443" spans="1:30" x14ac:dyDescent="0.35">
      <c r="A443">
        <v>3865</v>
      </c>
      <c r="B443" t="s">
        <v>1877</v>
      </c>
      <c r="C443" t="s">
        <v>1768</v>
      </c>
      <c r="D443" s="1">
        <v>44103</v>
      </c>
      <c r="E443" s="1">
        <v>44491</v>
      </c>
      <c r="F443">
        <f>IF(Table1[[#This Row],[ExitDate]],QUOTIENT(Table1[[#This Row],[ExitDate]]-Table1[[#This Row],[StartDate]],365/12),"")</f>
        <v>12</v>
      </c>
      <c r="G443" t="str">
        <f>IF(Table1[[#This Row],[ExitDate]], "Attrition", "Active")</f>
        <v>Attrition</v>
      </c>
      <c r="H443" t="s">
        <v>1778</v>
      </c>
      <c r="I443" t="s">
        <v>2011</v>
      </c>
      <c r="J443" t="s">
        <v>2012</v>
      </c>
      <c r="K443" t="s">
        <v>138</v>
      </c>
      <c r="L443" t="s">
        <v>32</v>
      </c>
      <c r="M443" t="s">
        <v>51</v>
      </c>
      <c r="N443" t="s">
        <v>34</v>
      </c>
      <c r="O443" t="s">
        <v>35</v>
      </c>
      <c r="P443" t="s">
        <v>98</v>
      </c>
      <c r="Q443" t="s">
        <v>2013</v>
      </c>
      <c r="R443" t="s">
        <v>37</v>
      </c>
      <c r="S443" t="s">
        <v>2014</v>
      </c>
      <c r="T443" s="2">
        <v>23287</v>
      </c>
      <c r="U443" s="3">
        <f ca="1">YEARFRAC(Table1[[#This Row],[DOB]],TODAY())</f>
        <v>62.222222222222221</v>
      </c>
      <c r="V443" s="3" t="str" cm="1">
        <f t="array" aca="1" ref="V443" ca="1">_xlfn.IFS(Table1[[#This Row],[Age]] &lt; 30, "20-29", Table1[[#This Row],[Age]]&lt;40,"30-39",Table1[[#This Row],[Age]]&lt;50,"40-49",Table1[[#This Row],[Age]]&lt;60,"50-59",Table1[[#This Row],[Age]]&lt;70, "60-69",Table1[[#This Row],[Age]]&lt;80, "70-79",Table1[[#This Row],[Age]]&lt;90,"80-89")</f>
        <v>60-69</v>
      </c>
      <c r="W443" t="s">
        <v>39</v>
      </c>
      <c r="X443" t="s">
        <v>707</v>
      </c>
      <c r="Y443" t="s">
        <v>54</v>
      </c>
      <c r="Z443">
        <v>9209</v>
      </c>
      <c r="AA443" t="s">
        <v>127</v>
      </c>
      <c r="AB443" t="s">
        <v>74</v>
      </c>
      <c r="AC443" t="s">
        <v>235</v>
      </c>
      <c r="AD443">
        <v>3</v>
      </c>
    </row>
    <row r="444" spans="1:30" x14ac:dyDescent="0.35">
      <c r="A444">
        <v>3866</v>
      </c>
      <c r="B444" t="s">
        <v>2015</v>
      </c>
      <c r="C444" t="s">
        <v>2016</v>
      </c>
      <c r="D444" s="1">
        <v>44078</v>
      </c>
      <c r="E444" s="1">
        <v>44303</v>
      </c>
      <c r="F444">
        <f>IF(Table1[[#This Row],[ExitDate]],QUOTIENT(Table1[[#This Row],[ExitDate]]-Table1[[#This Row],[StartDate]],365/12),"")</f>
        <v>7</v>
      </c>
      <c r="G444" t="str">
        <f>IF(Table1[[#This Row],[ExitDate]], "Attrition", "Active")</f>
        <v>Attrition</v>
      </c>
      <c r="H444" t="s">
        <v>1778</v>
      </c>
      <c r="I444" t="s">
        <v>2017</v>
      </c>
      <c r="J444" t="s">
        <v>2018</v>
      </c>
      <c r="K444" t="s">
        <v>79</v>
      </c>
      <c r="L444" t="s">
        <v>32</v>
      </c>
      <c r="M444" t="s">
        <v>33</v>
      </c>
      <c r="N444" t="s">
        <v>50</v>
      </c>
      <c r="O444" t="s">
        <v>62</v>
      </c>
      <c r="P444" t="s">
        <v>139</v>
      </c>
      <c r="Q444" t="s">
        <v>2019</v>
      </c>
      <c r="R444" t="s">
        <v>1842</v>
      </c>
      <c r="S444" t="s">
        <v>89</v>
      </c>
      <c r="T444" s="2">
        <v>21863</v>
      </c>
      <c r="U444" s="3">
        <f ca="1">YEARFRAC(Table1[[#This Row],[DOB]],TODAY())</f>
        <v>66.12222222222222</v>
      </c>
      <c r="V444" s="3" t="str" cm="1">
        <f t="array" aca="1" ref="V444" ca="1">_xlfn.IFS(Table1[[#This Row],[Age]] &lt; 30, "20-29", Table1[[#This Row],[Age]]&lt;40,"30-39",Table1[[#This Row],[Age]]&lt;50,"40-49",Table1[[#This Row],[Age]]&lt;60,"50-59",Table1[[#This Row],[Age]]&lt;70, "60-69",Table1[[#This Row],[Age]]&lt;80, "70-79",Table1[[#This Row],[Age]]&lt;90,"80-89")</f>
        <v>60-69</v>
      </c>
      <c r="W444" t="s">
        <v>39</v>
      </c>
      <c r="X444" t="s">
        <v>102</v>
      </c>
      <c r="Y444" t="s">
        <v>54</v>
      </c>
      <c r="Z444">
        <v>58737</v>
      </c>
      <c r="AA444" t="s">
        <v>73</v>
      </c>
      <c r="AB444" t="s">
        <v>103</v>
      </c>
      <c r="AC444" t="s">
        <v>44</v>
      </c>
      <c r="AD444">
        <v>3</v>
      </c>
    </row>
    <row r="445" spans="1:30" x14ac:dyDescent="0.35">
      <c r="A445">
        <v>3867</v>
      </c>
      <c r="B445" t="s">
        <v>2020</v>
      </c>
      <c r="C445" t="s">
        <v>1017</v>
      </c>
      <c r="D445" s="1">
        <v>43338</v>
      </c>
      <c r="F445" t="str">
        <f>IF(Table1[[#This Row],[ExitDate]],QUOTIENT(Table1[[#This Row],[ExitDate]]-Table1[[#This Row],[StartDate]],365/12),"")</f>
        <v/>
      </c>
      <c r="G445" t="str">
        <f>IF(Table1[[#This Row],[ExitDate]], "Attrition", "Active")</f>
        <v>Active</v>
      </c>
      <c r="H445" t="s">
        <v>1778</v>
      </c>
      <c r="I445" t="s">
        <v>2021</v>
      </c>
      <c r="J445" t="s">
        <v>2022</v>
      </c>
      <c r="K445" t="s">
        <v>167</v>
      </c>
      <c r="L445" t="s">
        <v>32</v>
      </c>
      <c r="M445" t="s">
        <v>51</v>
      </c>
      <c r="N445" t="s">
        <v>63</v>
      </c>
      <c r="O445" t="s">
        <v>62</v>
      </c>
      <c r="P445" t="s">
        <v>36</v>
      </c>
      <c r="R445" t="s">
        <v>1842</v>
      </c>
      <c r="S445" t="s">
        <v>331</v>
      </c>
      <c r="T445" s="2">
        <v>31706</v>
      </c>
      <c r="U445" s="3">
        <f ca="1">YEARFRAC(Table1[[#This Row],[DOB]],TODAY())</f>
        <v>39.172222222222224</v>
      </c>
      <c r="V445" s="3" t="str" cm="1">
        <f t="array" aca="1" ref="V445" ca="1">_xlfn.IFS(Table1[[#This Row],[Age]] &lt; 30, "20-29", Table1[[#This Row],[Age]]&lt;40,"30-39",Table1[[#This Row],[Age]]&lt;50,"40-49",Table1[[#This Row],[Age]]&lt;60,"50-59",Table1[[#This Row],[Age]]&lt;70, "60-69",Table1[[#This Row],[Age]]&lt;80, "70-79",Table1[[#This Row],[Age]]&lt;90,"80-89")</f>
        <v>30-39</v>
      </c>
      <c r="W445" t="s">
        <v>39</v>
      </c>
      <c r="X445" t="s">
        <v>72</v>
      </c>
      <c r="Y445" t="s">
        <v>54</v>
      </c>
      <c r="Z445">
        <v>5363</v>
      </c>
      <c r="AA445" t="s">
        <v>73</v>
      </c>
      <c r="AB445" t="s">
        <v>43</v>
      </c>
      <c r="AC445" t="s">
        <v>44</v>
      </c>
      <c r="AD445">
        <v>3</v>
      </c>
    </row>
    <row r="446" spans="1:30" x14ac:dyDescent="0.35">
      <c r="A446">
        <v>3868</v>
      </c>
      <c r="B446" t="s">
        <v>2023</v>
      </c>
      <c r="C446" t="s">
        <v>2024</v>
      </c>
      <c r="D446" s="1">
        <v>43694</v>
      </c>
      <c r="F446" t="str">
        <f>IF(Table1[[#This Row],[ExitDate]],QUOTIENT(Table1[[#This Row],[ExitDate]]-Table1[[#This Row],[StartDate]],365/12),"")</f>
        <v/>
      </c>
      <c r="G446" t="str">
        <f>IF(Table1[[#This Row],[ExitDate]], "Attrition", "Active")</f>
        <v>Active</v>
      </c>
      <c r="H446" t="s">
        <v>1778</v>
      </c>
      <c r="I446" t="s">
        <v>2025</v>
      </c>
      <c r="J446" t="s">
        <v>2026</v>
      </c>
      <c r="K446" t="s">
        <v>97</v>
      </c>
      <c r="L446" t="s">
        <v>32</v>
      </c>
      <c r="M446" t="s">
        <v>33</v>
      </c>
      <c r="N446" t="s">
        <v>50</v>
      </c>
      <c r="O446" t="s">
        <v>51</v>
      </c>
      <c r="P446" t="s">
        <v>36</v>
      </c>
      <c r="R446" t="s">
        <v>169</v>
      </c>
      <c r="S446" t="s">
        <v>38</v>
      </c>
      <c r="T446" s="2">
        <v>36608</v>
      </c>
      <c r="U446" s="3">
        <f ca="1">YEARFRAC(Table1[[#This Row],[DOB]],TODAY())</f>
        <v>25.75</v>
      </c>
      <c r="V446" s="3" t="str" cm="1">
        <f t="array" aca="1" ref="V446" ca="1">_xlfn.IFS(Table1[[#This Row],[Age]] &lt; 30, "20-29", Table1[[#This Row],[Age]]&lt;40,"30-39",Table1[[#This Row],[Age]]&lt;50,"40-49",Table1[[#This Row],[Age]]&lt;60,"50-59",Table1[[#This Row],[Age]]&lt;70, "60-69",Table1[[#This Row],[Age]]&lt;80, "70-79",Table1[[#This Row],[Age]]&lt;90,"80-89")</f>
        <v>20-29</v>
      </c>
      <c r="W446" t="s">
        <v>39</v>
      </c>
      <c r="X446" t="s">
        <v>612</v>
      </c>
      <c r="Y446" t="s">
        <v>54</v>
      </c>
      <c r="Z446">
        <v>51175</v>
      </c>
      <c r="AA446" t="s">
        <v>55</v>
      </c>
      <c r="AB446" t="s">
        <v>43</v>
      </c>
      <c r="AC446" t="s">
        <v>44</v>
      </c>
      <c r="AD446">
        <v>3</v>
      </c>
    </row>
    <row r="447" spans="1:30" x14ac:dyDescent="0.35">
      <c r="A447">
        <v>3869</v>
      </c>
      <c r="B447" t="s">
        <v>2027</v>
      </c>
      <c r="C447" t="s">
        <v>2028</v>
      </c>
      <c r="D447" s="1">
        <v>43733</v>
      </c>
      <c r="E447" s="1">
        <v>43868</v>
      </c>
      <c r="F447">
        <f>IF(Table1[[#This Row],[ExitDate]],QUOTIENT(Table1[[#This Row],[ExitDate]]-Table1[[#This Row],[StartDate]],365/12),"")</f>
        <v>4</v>
      </c>
      <c r="G447" t="str">
        <f>IF(Table1[[#This Row],[ExitDate]], "Attrition", "Active")</f>
        <v>Attrition</v>
      </c>
      <c r="H447" t="s">
        <v>1772</v>
      </c>
      <c r="I447" t="s">
        <v>2029</v>
      </c>
      <c r="J447" t="s">
        <v>2030</v>
      </c>
      <c r="K447" t="s">
        <v>117</v>
      </c>
      <c r="L447" t="s">
        <v>32</v>
      </c>
      <c r="M447" t="s">
        <v>62</v>
      </c>
      <c r="N447" t="s">
        <v>50</v>
      </c>
      <c r="O447" t="s">
        <v>35</v>
      </c>
      <c r="P447" t="s">
        <v>174</v>
      </c>
      <c r="Q447" t="s">
        <v>2031</v>
      </c>
      <c r="R447" t="s">
        <v>169</v>
      </c>
      <c r="S447" t="s">
        <v>89</v>
      </c>
      <c r="T447" s="2">
        <v>28286</v>
      </c>
      <c r="U447" s="3">
        <f ca="1">YEARFRAC(Table1[[#This Row],[DOB]],TODAY())</f>
        <v>48.536111111111111</v>
      </c>
      <c r="V447" s="3" t="str" cm="1">
        <f t="array" aca="1" ref="V447" ca="1">_xlfn.IFS(Table1[[#This Row],[Age]] &lt; 30, "20-29", Table1[[#This Row],[Age]]&lt;40,"30-39",Table1[[#This Row],[Age]]&lt;50,"40-49",Table1[[#This Row],[Age]]&lt;60,"50-59",Table1[[#This Row],[Age]]&lt;70, "60-69",Table1[[#This Row],[Age]]&lt;80, "70-79",Table1[[#This Row],[Age]]&lt;90,"80-89")</f>
        <v>40-49</v>
      </c>
      <c r="W447" t="s">
        <v>39</v>
      </c>
      <c r="X447" t="s">
        <v>702</v>
      </c>
      <c r="Y447" t="s">
        <v>54</v>
      </c>
      <c r="Z447">
        <v>49132</v>
      </c>
      <c r="AA447" t="s">
        <v>55</v>
      </c>
      <c r="AB447" t="s">
        <v>103</v>
      </c>
      <c r="AC447" t="s">
        <v>44</v>
      </c>
      <c r="AD447">
        <v>3</v>
      </c>
    </row>
    <row r="448" spans="1:30" x14ac:dyDescent="0.35">
      <c r="A448">
        <v>3870</v>
      </c>
      <c r="B448" t="s">
        <v>2032</v>
      </c>
      <c r="C448" t="s">
        <v>2033</v>
      </c>
      <c r="D448" s="1">
        <v>44996</v>
      </c>
      <c r="E448" s="1">
        <v>44996</v>
      </c>
      <c r="F448">
        <f>IF(Table1[[#This Row],[ExitDate]],QUOTIENT(Table1[[#This Row],[ExitDate]]-Table1[[#This Row],[StartDate]],365/12),"")</f>
        <v>0</v>
      </c>
      <c r="G448" t="str">
        <f>IF(Table1[[#This Row],[ExitDate]], "Attrition", "Active")</f>
        <v>Attrition</v>
      </c>
      <c r="H448" t="s">
        <v>1772</v>
      </c>
      <c r="I448" t="s">
        <v>2034</v>
      </c>
      <c r="J448" t="s">
        <v>2035</v>
      </c>
      <c r="K448" t="s">
        <v>61</v>
      </c>
      <c r="L448" t="s">
        <v>32</v>
      </c>
      <c r="M448" t="s">
        <v>33</v>
      </c>
      <c r="N448" t="s">
        <v>63</v>
      </c>
      <c r="O448" t="s">
        <v>35</v>
      </c>
      <c r="P448" t="s">
        <v>125</v>
      </c>
      <c r="Q448" t="s">
        <v>2036</v>
      </c>
      <c r="R448" t="s">
        <v>169</v>
      </c>
      <c r="S448" t="s">
        <v>176</v>
      </c>
      <c r="T448" s="2">
        <v>24434</v>
      </c>
      <c r="U448" s="3">
        <f ca="1">YEARFRAC(Table1[[#This Row],[DOB]],TODAY())</f>
        <v>59.083333333333336</v>
      </c>
      <c r="V448" s="3" t="str" cm="1">
        <f t="array" aca="1" ref="V448" ca="1">_xlfn.IFS(Table1[[#This Row],[Age]] &lt; 30, "20-29", Table1[[#This Row],[Age]]&lt;40,"30-39",Table1[[#This Row],[Age]]&lt;50,"40-49",Table1[[#This Row],[Age]]&lt;60,"50-59",Table1[[#This Row],[Age]]&lt;70, "60-69",Table1[[#This Row],[Age]]&lt;80, "70-79",Table1[[#This Row],[Age]]&lt;90,"80-89")</f>
        <v>50-59</v>
      </c>
      <c r="W448" t="s">
        <v>39</v>
      </c>
      <c r="X448" t="s">
        <v>82</v>
      </c>
      <c r="Y448" t="s">
        <v>54</v>
      </c>
      <c r="Z448">
        <v>64853</v>
      </c>
      <c r="AA448" t="s">
        <v>127</v>
      </c>
      <c r="AB448" t="s">
        <v>74</v>
      </c>
      <c r="AC448" t="s">
        <v>44</v>
      </c>
      <c r="AD448">
        <v>3</v>
      </c>
    </row>
    <row r="449" spans="1:30" x14ac:dyDescent="0.35">
      <c r="A449">
        <v>3871</v>
      </c>
      <c r="B449" t="s">
        <v>2037</v>
      </c>
      <c r="C449" t="s">
        <v>2038</v>
      </c>
      <c r="D449" s="1">
        <v>44910</v>
      </c>
      <c r="F449" t="str">
        <f>IF(Table1[[#This Row],[ExitDate]],QUOTIENT(Table1[[#This Row],[ExitDate]]-Table1[[#This Row],[StartDate]],365/12),"")</f>
        <v/>
      </c>
      <c r="G449" t="str">
        <f>IF(Table1[[#This Row],[ExitDate]], "Attrition", "Active")</f>
        <v>Active</v>
      </c>
      <c r="H449" t="s">
        <v>1772</v>
      </c>
      <c r="I449" t="s">
        <v>2039</v>
      </c>
      <c r="J449" t="s">
        <v>2040</v>
      </c>
      <c r="K449" t="s">
        <v>88</v>
      </c>
      <c r="L449" t="s">
        <v>32</v>
      </c>
      <c r="M449" t="s">
        <v>62</v>
      </c>
      <c r="N449" t="s">
        <v>63</v>
      </c>
      <c r="O449" t="s">
        <v>62</v>
      </c>
      <c r="P449" t="s">
        <v>36</v>
      </c>
      <c r="R449" t="s">
        <v>169</v>
      </c>
      <c r="S449" t="s">
        <v>80</v>
      </c>
      <c r="T449" s="2">
        <v>26089</v>
      </c>
      <c r="U449" s="3">
        <f ca="1">YEARFRAC(Table1[[#This Row],[DOB]],TODAY())</f>
        <v>54.55</v>
      </c>
      <c r="V449" s="3" t="str" cm="1">
        <f t="array" aca="1" ref="V449" ca="1">_xlfn.IFS(Table1[[#This Row],[Age]] &lt; 30, "20-29", Table1[[#This Row],[Age]]&lt;40,"30-39",Table1[[#This Row],[Age]]&lt;50,"40-49",Table1[[#This Row],[Age]]&lt;60,"50-59",Table1[[#This Row],[Age]]&lt;70, "60-69",Table1[[#This Row],[Age]]&lt;80, "70-79",Table1[[#This Row],[Age]]&lt;90,"80-89")</f>
        <v>50-59</v>
      </c>
      <c r="W449" t="s">
        <v>39</v>
      </c>
      <c r="X449" t="s">
        <v>162</v>
      </c>
      <c r="Y449" t="s">
        <v>41</v>
      </c>
      <c r="Z449">
        <v>39859</v>
      </c>
      <c r="AA449" t="s">
        <v>42</v>
      </c>
      <c r="AB449" t="s">
        <v>43</v>
      </c>
      <c r="AC449" t="s">
        <v>44</v>
      </c>
      <c r="AD449">
        <v>3</v>
      </c>
    </row>
    <row r="450" spans="1:30" x14ac:dyDescent="0.35">
      <c r="A450">
        <v>3872</v>
      </c>
      <c r="B450" t="s">
        <v>2041</v>
      </c>
      <c r="C450" t="s">
        <v>2042</v>
      </c>
      <c r="D450" s="1">
        <v>43322</v>
      </c>
      <c r="E450" s="1">
        <v>44235</v>
      </c>
      <c r="F450">
        <f>IF(Table1[[#This Row],[ExitDate]],QUOTIENT(Table1[[#This Row],[ExitDate]]-Table1[[#This Row],[StartDate]],365/12),"")</f>
        <v>30</v>
      </c>
      <c r="G450" t="str">
        <f>IF(Table1[[#This Row],[ExitDate]], "Attrition", "Active")</f>
        <v>Attrition</v>
      </c>
      <c r="H450" t="s">
        <v>1772</v>
      </c>
      <c r="I450" t="s">
        <v>2043</v>
      </c>
      <c r="J450" t="s">
        <v>2044</v>
      </c>
      <c r="K450" t="s">
        <v>31</v>
      </c>
      <c r="L450" t="s">
        <v>32</v>
      </c>
      <c r="M450" t="s">
        <v>33</v>
      </c>
      <c r="N450" t="s">
        <v>63</v>
      </c>
      <c r="O450" t="s">
        <v>51</v>
      </c>
      <c r="P450" t="s">
        <v>125</v>
      </c>
      <c r="Q450" t="s">
        <v>2045</v>
      </c>
      <c r="R450" t="s">
        <v>169</v>
      </c>
      <c r="S450" t="s">
        <v>110</v>
      </c>
      <c r="T450" s="2">
        <v>24115</v>
      </c>
      <c r="U450" s="3">
        <f ca="1">YEARFRAC(Table1[[#This Row],[DOB]],TODAY())</f>
        <v>59.958333333333336</v>
      </c>
      <c r="V450" s="3" t="str" cm="1">
        <f t="array" aca="1" ref="V450" ca="1">_xlfn.IFS(Table1[[#This Row],[Age]] &lt; 30, "20-29", Table1[[#This Row],[Age]]&lt;40,"30-39",Table1[[#This Row],[Age]]&lt;50,"40-49",Table1[[#This Row],[Age]]&lt;60,"50-59",Table1[[#This Row],[Age]]&lt;70, "60-69",Table1[[#This Row],[Age]]&lt;80, "70-79",Table1[[#This Row],[Age]]&lt;90,"80-89")</f>
        <v>50-59</v>
      </c>
      <c r="W450" t="s">
        <v>39</v>
      </c>
      <c r="X450" t="s">
        <v>183</v>
      </c>
      <c r="Y450" t="s">
        <v>41</v>
      </c>
      <c r="Z450">
        <v>48135</v>
      </c>
      <c r="AA450" t="s">
        <v>127</v>
      </c>
      <c r="AB450" t="s">
        <v>74</v>
      </c>
      <c r="AC450" t="s">
        <v>44</v>
      </c>
      <c r="AD450">
        <v>3</v>
      </c>
    </row>
    <row r="451" spans="1:30" x14ac:dyDescent="0.35">
      <c r="A451">
        <v>3873</v>
      </c>
      <c r="B451" t="s">
        <v>2046</v>
      </c>
      <c r="C451" t="s">
        <v>2047</v>
      </c>
      <c r="D451" s="1">
        <v>44624</v>
      </c>
      <c r="E451" s="1">
        <v>45099</v>
      </c>
      <c r="F451">
        <f>IF(Table1[[#This Row],[ExitDate]],QUOTIENT(Table1[[#This Row],[ExitDate]]-Table1[[#This Row],[StartDate]],365/12),"")</f>
        <v>15</v>
      </c>
      <c r="G451" t="str">
        <f>IF(Table1[[#This Row],[ExitDate]], "Attrition", "Active")</f>
        <v>Attrition</v>
      </c>
      <c r="H451" t="s">
        <v>1783</v>
      </c>
      <c r="I451" t="s">
        <v>2048</v>
      </c>
      <c r="J451" t="s">
        <v>2049</v>
      </c>
      <c r="K451" t="s">
        <v>117</v>
      </c>
      <c r="L451" t="s">
        <v>32</v>
      </c>
      <c r="M451" t="s">
        <v>62</v>
      </c>
      <c r="N451" t="s">
        <v>63</v>
      </c>
      <c r="O451" t="s">
        <v>51</v>
      </c>
      <c r="P451" t="s">
        <v>125</v>
      </c>
      <c r="Q451" t="s">
        <v>2050</v>
      </c>
      <c r="R451" t="s">
        <v>169</v>
      </c>
      <c r="S451" t="s">
        <v>118</v>
      </c>
      <c r="T451" s="2">
        <v>26599</v>
      </c>
      <c r="U451" s="3">
        <f ca="1">YEARFRAC(Table1[[#This Row],[DOB]],TODAY())</f>
        <v>53.155555555555559</v>
      </c>
      <c r="V451" s="3" t="str" cm="1">
        <f t="array" aca="1" ref="V451" ca="1">_xlfn.IFS(Table1[[#This Row],[Age]] &lt; 30, "20-29", Table1[[#This Row],[Age]]&lt;40,"30-39",Table1[[#This Row],[Age]]&lt;50,"40-49",Table1[[#This Row],[Age]]&lt;60,"50-59",Table1[[#This Row],[Age]]&lt;70, "60-69",Table1[[#This Row],[Age]]&lt;80, "70-79",Table1[[#This Row],[Age]]&lt;90,"80-89")</f>
        <v>50-59</v>
      </c>
      <c r="W451" t="s">
        <v>39</v>
      </c>
      <c r="X451" t="s">
        <v>2051</v>
      </c>
      <c r="Y451" t="s">
        <v>54</v>
      </c>
      <c r="Z451">
        <v>41066</v>
      </c>
      <c r="AA451" t="s">
        <v>55</v>
      </c>
      <c r="AB451" t="s">
        <v>43</v>
      </c>
      <c r="AC451" t="s">
        <v>44</v>
      </c>
      <c r="AD451">
        <v>3</v>
      </c>
    </row>
    <row r="452" spans="1:30" x14ac:dyDescent="0.35">
      <c r="A452">
        <v>3874</v>
      </c>
      <c r="B452" t="s">
        <v>428</v>
      </c>
      <c r="C452" t="s">
        <v>1369</v>
      </c>
      <c r="D452" s="1">
        <v>43984</v>
      </c>
      <c r="F452" t="str">
        <f>IF(Table1[[#This Row],[ExitDate]],QUOTIENT(Table1[[#This Row],[ExitDate]]-Table1[[#This Row],[StartDate]],365/12),"")</f>
        <v/>
      </c>
      <c r="G452" t="str">
        <f>IF(Table1[[#This Row],[ExitDate]], "Attrition", "Active")</f>
        <v>Active</v>
      </c>
      <c r="H452" t="s">
        <v>1783</v>
      </c>
      <c r="I452" t="s">
        <v>2052</v>
      </c>
      <c r="J452" t="s">
        <v>2053</v>
      </c>
      <c r="K452" t="s">
        <v>61</v>
      </c>
      <c r="L452" t="s">
        <v>32</v>
      </c>
      <c r="M452" t="s">
        <v>51</v>
      </c>
      <c r="N452" t="s">
        <v>34</v>
      </c>
      <c r="O452" t="s">
        <v>51</v>
      </c>
      <c r="P452" t="s">
        <v>36</v>
      </c>
      <c r="R452" t="s">
        <v>169</v>
      </c>
      <c r="S452" t="s">
        <v>80</v>
      </c>
      <c r="T452" s="2">
        <v>35725</v>
      </c>
      <c r="U452" s="3">
        <f ca="1">YEARFRAC(Table1[[#This Row],[DOB]],TODAY())</f>
        <v>28.169444444444444</v>
      </c>
      <c r="V452" s="3" t="str" cm="1">
        <f t="array" aca="1" ref="V452" ca="1">_xlfn.IFS(Table1[[#This Row],[Age]] &lt; 30, "20-29", Table1[[#This Row],[Age]]&lt;40,"30-39",Table1[[#This Row],[Age]]&lt;50,"40-49",Table1[[#This Row],[Age]]&lt;60,"50-59",Table1[[#This Row],[Age]]&lt;70, "60-69",Table1[[#This Row],[Age]]&lt;80, "70-79",Table1[[#This Row],[Age]]&lt;90,"80-89")</f>
        <v>20-29</v>
      </c>
      <c r="W452" t="s">
        <v>90</v>
      </c>
      <c r="X452" t="s">
        <v>82</v>
      </c>
      <c r="Y452" t="s">
        <v>54</v>
      </c>
      <c r="Z452">
        <v>28613</v>
      </c>
      <c r="AA452" t="s">
        <v>55</v>
      </c>
      <c r="AB452" t="s">
        <v>83</v>
      </c>
      <c r="AC452" t="s">
        <v>44</v>
      </c>
      <c r="AD452">
        <v>3</v>
      </c>
    </row>
    <row r="453" spans="1:30" x14ac:dyDescent="0.35">
      <c r="A453">
        <v>3875</v>
      </c>
      <c r="B453" t="s">
        <v>2054</v>
      </c>
      <c r="C453" t="s">
        <v>2055</v>
      </c>
      <c r="D453" s="1">
        <v>44376</v>
      </c>
      <c r="F453" t="str">
        <f>IF(Table1[[#This Row],[ExitDate]],QUOTIENT(Table1[[#This Row],[ExitDate]]-Table1[[#This Row],[StartDate]],365/12),"")</f>
        <v/>
      </c>
      <c r="G453" t="str">
        <f>IF(Table1[[#This Row],[ExitDate]], "Attrition", "Active")</f>
        <v>Active</v>
      </c>
      <c r="H453" t="s">
        <v>1783</v>
      </c>
      <c r="I453" t="s">
        <v>2056</v>
      </c>
      <c r="J453" t="s">
        <v>2057</v>
      </c>
      <c r="K453" t="s">
        <v>88</v>
      </c>
      <c r="L453" t="s">
        <v>32</v>
      </c>
      <c r="M453" t="s">
        <v>33</v>
      </c>
      <c r="N453" t="s">
        <v>50</v>
      </c>
      <c r="O453" t="s">
        <v>35</v>
      </c>
      <c r="P453" t="s">
        <v>36</v>
      </c>
      <c r="R453" t="s">
        <v>169</v>
      </c>
      <c r="S453" t="s">
        <v>793</v>
      </c>
      <c r="T453" s="2">
        <v>25438</v>
      </c>
      <c r="U453" s="3">
        <f ca="1">YEARFRAC(Table1[[#This Row],[DOB]],TODAY())</f>
        <v>56.333333333333336</v>
      </c>
      <c r="V453" s="3" t="str" cm="1">
        <f t="array" aca="1" ref="V453" ca="1">_xlfn.IFS(Table1[[#This Row],[Age]] &lt; 30, "20-29", Table1[[#This Row],[Age]]&lt;40,"30-39",Table1[[#This Row],[Age]]&lt;50,"40-49",Table1[[#This Row],[Age]]&lt;60,"50-59",Table1[[#This Row],[Age]]&lt;70, "60-69",Table1[[#This Row],[Age]]&lt;80, "70-79",Table1[[#This Row],[Age]]&lt;90,"80-89")</f>
        <v>50-59</v>
      </c>
      <c r="W453" t="s">
        <v>90</v>
      </c>
      <c r="X453" t="s">
        <v>82</v>
      </c>
      <c r="Y453" t="s">
        <v>54</v>
      </c>
      <c r="Z453">
        <v>81215</v>
      </c>
      <c r="AA453" t="s">
        <v>127</v>
      </c>
      <c r="AB453" t="s">
        <v>103</v>
      </c>
      <c r="AC453" t="s">
        <v>44</v>
      </c>
      <c r="AD453">
        <v>3</v>
      </c>
    </row>
    <row r="454" spans="1:30" x14ac:dyDescent="0.35">
      <c r="A454">
        <v>3876</v>
      </c>
      <c r="B454" t="s">
        <v>2058</v>
      </c>
      <c r="C454" t="s">
        <v>2059</v>
      </c>
      <c r="D454" s="1">
        <v>44493</v>
      </c>
      <c r="F454" t="str">
        <f>IF(Table1[[#This Row],[ExitDate]],QUOTIENT(Table1[[#This Row],[ExitDate]]-Table1[[#This Row],[StartDate]],365/12),"")</f>
        <v/>
      </c>
      <c r="G454" t="str">
        <f>IF(Table1[[#This Row],[ExitDate]], "Attrition", "Active")</f>
        <v>Active</v>
      </c>
      <c r="H454" t="s">
        <v>1870</v>
      </c>
      <c r="I454" t="s">
        <v>2060</v>
      </c>
      <c r="J454" t="s">
        <v>2061</v>
      </c>
      <c r="K454" t="s">
        <v>31</v>
      </c>
      <c r="L454" t="s">
        <v>32</v>
      </c>
      <c r="M454" t="s">
        <v>33</v>
      </c>
      <c r="N454" t="s">
        <v>34</v>
      </c>
      <c r="O454" t="s">
        <v>35</v>
      </c>
      <c r="P454" t="s">
        <v>36</v>
      </c>
      <c r="R454" t="s">
        <v>169</v>
      </c>
      <c r="S454" t="s">
        <v>80</v>
      </c>
      <c r="T454" s="2">
        <v>19874</v>
      </c>
      <c r="U454" s="3">
        <f ca="1">YEARFRAC(Table1[[#This Row],[DOB]],TODAY())</f>
        <v>71.563888888888883</v>
      </c>
      <c r="V454" s="3" t="str" cm="1">
        <f t="array" aca="1" ref="V454" ca="1">_xlfn.IFS(Table1[[#This Row],[Age]] &lt; 30, "20-29", Table1[[#This Row],[Age]]&lt;40,"30-39",Table1[[#This Row],[Age]]&lt;50,"40-49",Table1[[#This Row],[Age]]&lt;60,"50-59",Table1[[#This Row],[Age]]&lt;70, "60-69",Table1[[#This Row],[Age]]&lt;80, "70-79",Table1[[#This Row],[Age]]&lt;90,"80-89")</f>
        <v>70-79</v>
      </c>
      <c r="W454" t="s">
        <v>39</v>
      </c>
      <c r="X454" t="s">
        <v>162</v>
      </c>
      <c r="Y454" t="s">
        <v>41</v>
      </c>
      <c r="Z454">
        <v>70578</v>
      </c>
      <c r="AA454" t="s">
        <v>55</v>
      </c>
      <c r="AB454" t="s">
        <v>74</v>
      </c>
      <c r="AC454" t="s">
        <v>739</v>
      </c>
      <c r="AD454">
        <v>3</v>
      </c>
    </row>
    <row r="455" spans="1:30" x14ac:dyDescent="0.35">
      <c r="A455">
        <v>3877</v>
      </c>
      <c r="B455" t="s">
        <v>2062</v>
      </c>
      <c r="C455" t="s">
        <v>2063</v>
      </c>
      <c r="D455" s="1">
        <v>43395</v>
      </c>
      <c r="E455" s="1">
        <v>43928</v>
      </c>
      <c r="F455">
        <f>IF(Table1[[#This Row],[ExitDate]],QUOTIENT(Table1[[#This Row],[ExitDate]]-Table1[[#This Row],[StartDate]],365/12),"")</f>
        <v>17</v>
      </c>
      <c r="G455" t="str">
        <f>IF(Table1[[#This Row],[ExitDate]], "Attrition", "Active")</f>
        <v>Attrition</v>
      </c>
      <c r="H455" t="s">
        <v>1778</v>
      </c>
      <c r="I455" t="s">
        <v>2064</v>
      </c>
      <c r="J455" t="s">
        <v>2065</v>
      </c>
      <c r="K455" t="s">
        <v>138</v>
      </c>
      <c r="L455" t="s">
        <v>32</v>
      </c>
      <c r="M455" t="s">
        <v>51</v>
      </c>
      <c r="N455" t="s">
        <v>50</v>
      </c>
      <c r="O455" t="s">
        <v>62</v>
      </c>
      <c r="P455" t="s">
        <v>125</v>
      </c>
      <c r="Q455" t="s">
        <v>2066</v>
      </c>
      <c r="R455" t="s">
        <v>1842</v>
      </c>
      <c r="S455" t="s">
        <v>80</v>
      </c>
      <c r="T455" s="2">
        <v>27780</v>
      </c>
      <c r="U455" s="3">
        <f ca="1">YEARFRAC(Table1[[#This Row],[DOB]],TODAY())</f>
        <v>49.922222222222224</v>
      </c>
      <c r="V455" s="3" t="str" cm="1">
        <f t="array" aca="1" ref="V455" ca="1">_xlfn.IFS(Table1[[#This Row],[Age]] &lt; 30, "20-29", Table1[[#This Row],[Age]]&lt;40,"30-39",Table1[[#This Row],[Age]]&lt;50,"40-49",Table1[[#This Row],[Age]]&lt;60,"50-59",Table1[[#This Row],[Age]]&lt;70, "60-69",Table1[[#This Row],[Age]]&lt;80, "70-79",Table1[[#This Row],[Age]]&lt;90,"80-89")</f>
        <v>40-49</v>
      </c>
      <c r="W455" t="s">
        <v>39</v>
      </c>
      <c r="X455" t="s">
        <v>162</v>
      </c>
      <c r="Y455" t="s">
        <v>54</v>
      </c>
      <c r="Z455">
        <v>81607</v>
      </c>
      <c r="AA455" t="s">
        <v>127</v>
      </c>
      <c r="AB455" t="s">
        <v>74</v>
      </c>
      <c r="AC455" t="s">
        <v>739</v>
      </c>
      <c r="AD455">
        <v>3</v>
      </c>
    </row>
    <row r="456" spans="1:30" x14ac:dyDescent="0.35">
      <c r="A456">
        <v>3878</v>
      </c>
      <c r="B456" t="s">
        <v>227</v>
      </c>
      <c r="C456" t="s">
        <v>1516</v>
      </c>
      <c r="D456" s="1">
        <v>43351</v>
      </c>
      <c r="E456" s="1">
        <v>44431</v>
      </c>
      <c r="F456">
        <f>IF(Table1[[#This Row],[ExitDate]],QUOTIENT(Table1[[#This Row],[ExitDate]]-Table1[[#This Row],[StartDate]],365/12),"")</f>
        <v>35</v>
      </c>
      <c r="G456" t="str">
        <f>IF(Table1[[#This Row],[ExitDate]], "Attrition", "Active")</f>
        <v>Attrition</v>
      </c>
      <c r="H456" t="s">
        <v>1778</v>
      </c>
      <c r="I456" t="s">
        <v>2067</v>
      </c>
      <c r="J456" t="s">
        <v>2068</v>
      </c>
      <c r="K456" t="s">
        <v>79</v>
      </c>
      <c r="L456" t="s">
        <v>32</v>
      </c>
      <c r="M456" t="s">
        <v>33</v>
      </c>
      <c r="N456" t="s">
        <v>63</v>
      </c>
      <c r="O456" t="s">
        <v>51</v>
      </c>
      <c r="P456" t="s">
        <v>174</v>
      </c>
      <c r="Q456" t="s">
        <v>2069</v>
      </c>
      <c r="R456" t="s">
        <v>1842</v>
      </c>
      <c r="S456" t="s">
        <v>110</v>
      </c>
      <c r="T456" s="2">
        <v>24521</v>
      </c>
      <c r="U456" s="3">
        <f ca="1">YEARFRAC(Table1[[#This Row],[DOB]],TODAY())</f>
        <v>58.847222222222221</v>
      </c>
      <c r="V456" s="3" t="str" cm="1">
        <f t="array" aca="1" ref="V456" ca="1">_xlfn.IFS(Table1[[#This Row],[Age]] &lt; 30, "20-29", Table1[[#This Row],[Age]]&lt;40,"30-39",Table1[[#This Row],[Age]]&lt;50,"40-49",Table1[[#This Row],[Age]]&lt;60,"50-59",Table1[[#This Row],[Age]]&lt;70, "60-69",Table1[[#This Row],[Age]]&lt;80, "70-79",Table1[[#This Row],[Age]]&lt;90,"80-89")</f>
        <v>50-59</v>
      </c>
      <c r="W456" t="s">
        <v>39</v>
      </c>
      <c r="X456" t="s">
        <v>112</v>
      </c>
      <c r="Y456" t="s">
        <v>54</v>
      </c>
      <c r="Z456">
        <v>69536</v>
      </c>
      <c r="AA456" t="s">
        <v>73</v>
      </c>
      <c r="AB456" t="s">
        <v>103</v>
      </c>
      <c r="AC456" t="s">
        <v>44</v>
      </c>
      <c r="AD456">
        <v>3</v>
      </c>
    </row>
    <row r="457" spans="1:30" x14ac:dyDescent="0.35">
      <c r="A457">
        <v>3879</v>
      </c>
      <c r="B457" t="s">
        <v>2070</v>
      </c>
      <c r="C457" t="s">
        <v>2071</v>
      </c>
      <c r="D457" s="1">
        <v>43504</v>
      </c>
      <c r="E457" s="1">
        <v>44981</v>
      </c>
      <c r="F457">
        <f>IF(Table1[[#This Row],[ExitDate]],QUOTIENT(Table1[[#This Row],[ExitDate]]-Table1[[#This Row],[StartDate]],365/12),"")</f>
        <v>48</v>
      </c>
      <c r="G457" t="str">
        <f>IF(Table1[[#This Row],[ExitDate]], "Attrition", "Active")</f>
        <v>Attrition</v>
      </c>
      <c r="H457" t="s">
        <v>1778</v>
      </c>
      <c r="I457" t="s">
        <v>2072</v>
      </c>
      <c r="J457" t="s">
        <v>2073</v>
      </c>
      <c r="K457" t="s">
        <v>167</v>
      </c>
      <c r="L457" t="s">
        <v>32</v>
      </c>
      <c r="M457" t="s">
        <v>62</v>
      </c>
      <c r="N457" t="s">
        <v>34</v>
      </c>
      <c r="O457" t="s">
        <v>51</v>
      </c>
      <c r="P457" t="s">
        <v>98</v>
      </c>
      <c r="Q457" t="s">
        <v>2074</v>
      </c>
      <c r="R457" t="s">
        <v>169</v>
      </c>
      <c r="S457" t="s">
        <v>89</v>
      </c>
      <c r="T457" s="2">
        <v>35077</v>
      </c>
      <c r="U457" s="3">
        <f ca="1">YEARFRAC(Table1[[#This Row],[DOB]],TODAY())</f>
        <v>29.944444444444443</v>
      </c>
      <c r="V457" s="3" t="str" cm="1">
        <f t="array" aca="1" ref="V457" ca="1">_xlfn.IFS(Table1[[#This Row],[Age]] &lt; 30, "20-29", Table1[[#This Row],[Age]]&lt;40,"30-39",Table1[[#This Row],[Age]]&lt;50,"40-49",Table1[[#This Row],[Age]]&lt;60,"50-59",Table1[[#This Row],[Age]]&lt;70, "60-69",Table1[[#This Row],[Age]]&lt;80, "70-79",Table1[[#This Row],[Age]]&lt;90,"80-89")</f>
        <v>20-29</v>
      </c>
      <c r="W457" t="s">
        <v>39</v>
      </c>
      <c r="X457" t="s">
        <v>72</v>
      </c>
      <c r="Y457" t="s">
        <v>54</v>
      </c>
      <c r="Z457">
        <v>16655</v>
      </c>
      <c r="AA457" t="s">
        <v>55</v>
      </c>
      <c r="AB457" t="s">
        <v>83</v>
      </c>
      <c r="AC457" t="s">
        <v>44</v>
      </c>
      <c r="AD457">
        <v>3</v>
      </c>
    </row>
    <row r="458" spans="1:30" x14ac:dyDescent="0.35">
      <c r="A458">
        <v>3880</v>
      </c>
      <c r="B458" t="s">
        <v>2075</v>
      </c>
      <c r="C458" t="s">
        <v>927</v>
      </c>
      <c r="D458" s="1">
        <v>44284</v>
      </c>
      <c r="E458" s="1">
        <v>44374</v>
      </c>
      <c r="F458">
        <f>IF(Table1[[#This Row],[ExitDate]],QUOTIENT(Table1[[#This Row],[ExitDate]]-Table1[[#This Row],[StartDate]],365/12),"")</f>
        <v>2</v>
      </c>
      <c r="G458" t="str">
        <f>IF(Table1[[#This Row],[ExitDate]], "Attrition", "Active")</f>
        <v>Attrition</v>
      </c>
      <c r="H458" t="s">
        <v>1778</v>
      </c>
      <c r="I458" t="s">
        <v>2076</v>
      </c>
      <c r="J458" t="s">
        <v>2077</v>
      </c>
      <c r="K458" t="s">
        <v>97</v>
      </c>
      <c r="L458" t="s">
        <v>32</v>
      </c>
      <c r="M458" t="s">
        <v>51</v>
      </c>
      <c r="N458" t="s">
        <v>63</v>
      </c>
      <c r="O458" t="s">
        <v>35</v>
      </c>
      <c r="P458" t="s">
        <v>174</v>
      </c>
      <c r="Q458" t="s">
        <v>2078</v>
      </c>
      <c r="R458" t="s">
        <v>169</v>
      </c>
      <c r="S458" t="s">
        <v>80</v>
      </c>
      <c r="T458" s="2">
        <v>26799</v>
      </c>
      <c r="U458" s="3">
        <f ca="1">YEARFRAC(Table1[[#This Row],[DOB]],TODAY())</f>
        <v>52.605555555555554</v>
      </c>
      <c r="V458" s="3" t="str" cm="1">
        <f t="array" aca="1" ref="V458" ca="1">_xlfn.IFS(Table1[[#This Row],[Age]] &lt; 30, "20-29", Table1[[#This Row],[Age]]&lt;40,"30-39",Table1[[#This Row],[Age]]&lt;50,"40-49",Table1[[#This Row],[Age]]&lt;60,"50-59",Table1[[#This Row],[Age]]&lt;70, "60-69",Table1[[#This Row],[Age]]&lt;80, "70-79",Table1[[#This Row],[Age]]&lt;90,"80-89")</f>
        <v>50-59</v>
      </c>
      <c r="W458" t="s">
        <v>39</v>
      </c>
      <c r="X458" t="s">
        <v>2079</v>
      </c>
      <c r="Y458" t="s">
        <v>54</v>
      </c>
      <c r="Z458">
        <v>73726</v>
      </c>
      <c r="AA458" t="s">
        <v>92</v>
      </c>
      <c r="AB458" t="s">
        <v>74</v>
      </c>
      <c r="AC458" t="s">
        <v>44</v>
      </c>
      <c r="AD458">
        <v>3</v>
      </c>
    </row>
    <row r="459" spans="1:30" x14ac:dyDescent="0.35">
      <c r="A459">
        <v>3881</v>
      </c>
      <c r="B459" t="s">
        <v>2080</v>
      </c>
      <c r="C459" t="s">
        <v>2081</v>
      </c>
      <c r="D459" s="1">
        <v>43635</v>
      </c>
      <c r="F459" t="str">
        <f>IF(Table1[[#This Row],[ExitDate]],QUOTIENT(Table1[[#This Row],[ExitDate]]-Table1[[#This Row],[StartDate]],365/12),"")</f>
        <v/>
      </c>
      <c r="G459" t="str">
        <f>IF(Table1[[#This Row],[ExitDate]], "Attrition", "Active")</f>
        <v>Active</v>
      </c>
      <c r="H459" t="s">
        <v>1772</v>
      </c>
      <c r="I459" t="s">
        <v>2082</v>
      </c>
      <c r="J459" t="s">
        <v>2083</v>
      </c>
      <c r="K459" t="s">
        <v>117</v>
      </c>
      <c r="L459" t="s">
        <v>32</v>
      </c>
      <c r="M459" t="s">
        <v>51</v>
      </c>
      <c r="N459" t="s">
        <v>63</v>
      </c>
      <c r="O459" t="s">
        <v>51</v>
      </c>
      <c r="P459" t="s">
        <v>36</v>
      </c>
      <c r="R459" t="s">
        <v>169</v>
      </c>
      <c r="S459" t="s">
        <v>89</v>
      </c>
      <c r="T459" s="2">
        <v>33920</v>
      </c>
      <c r="U459" s="3">
        <f ca="1">YEARFRAC(Table1[[#This Row],[DOB]],TODAY())</f>
        <v>33.113888888888887</v>
      </c>
      <c r="V459" s="3" t="str" cm="1">
        <f t="array" aca="1" ref="V459" ca="1">_xlfn.IFS(Table1[[#This Row],[Age]] &lt; 30, "20-29", Table1[[#This Row],[Age]]&lt;40,"30-39",Table1[[#This Row],[Age]]&lt;50,"40-49",Table1[[#This Row],[Age]]&lt;60,"50-59",Table1[[#This Row],[Age]]&lt;70, "60-69",Table1[[#This Row],[Age]]&lt;80, "70-79",Table1[[#This Row],[Age]]&lt;90,"80-89")</f>
        <v>30-39</v>
      </c>
      <c r="W459" t="s">
        <v>39</v>
      </c>
      <c r="X459" t="s">
        <v>82</v>
      </c>
      <c r="Y459" t="s">
        <v>54</v>
      </c>
      <c r="Z459">
        <v>14181</v>
      </c>
      <c r="AA459" t="s">
        <v>73</v>
      </c>
      <c r="AB459" t="s">
        <v>103</v>
      </c>
      <c r="AC459" t="s">
        <v>44</v>
      </c>
      <c r="AD459">
        <v>3</v>
      </c>
    </row>
    <row r="460" spans="1:30" x14ac:dyDescent="0.35">
      <c r="A460">
        <v>3882</v>
      </c>
      <c r="B460" t="s">
        <v>2084</v>
      </c>
      <c r="C460" t="s">
        <v>2085</v>
      </c>
      <c r="D460" s="1">
        <v>43495</v>
      </c>
      <c r="F460" t="str">
        <f>IF(Table1[[#This Row],[ExitDate]],QUOTIENT(Table1[[#This Row],[ExitDate]]-Table1[[#This Row],[StartDate]],365/12),"")</f>
        <v/>
      </c>
      <c r="G460" t="str">
        <f>IF(Table1[[#This Row],[ExitDate]], "Attrition", "Active")</f>
        <v>Active</v>
      </c>
      <c r="H460" t="s">
        <v>1772</v>
      </c>
      <c r="I460" t="s">
        <v>2086</v>
      </c>
      <c r="J460" t="s">
        <v>2087</v>
      </c>
      <c r="K460" t="s">
        <v>61</v>
      </c>
      <c r="L460" t="s">
        <v>32</v>
      </c>
      <c r="M460" t="s">
        <v>33</v>
      </c>
      <c r="N460" t="s">
        <v>34</v>
      </c>
      <c r="O460" t="s">
        <v>51</v>
      </c>
      <c r="P460" t="s">
        <v>36</v>
      </c>
      <c r="R460" t="s">
        <v>169</v>
      </c>
      <c r="S460" t="s">
        <v>593</v>
      </c>
      <c r="T460" s="2">
        <v>16848</v>
      </c>
      <c r="U460" s="3">
        <f ca="1">YEARFRAC(Table1[[#This Row],[DOB]],TODAY())</f>
        <v>79.855555555555554</v>
      </c>
      <c r="V460" s="3" t="str" cm="1">
        <f t="array" aca="1" ref="V460" ca="1">_xlfn.IFS(Table1[[#This Row],[Age]] &lt; 30, "20-29", Table1[[#This Row],[Age]]&lt;40,"30-39",Table1[[#This Row],[Age]]&lt;50,"40-49",Table1[[#This Row],[Age]]&lt;60,"50-59",Table1[[#This Row],[Age]]&lt;70, "60-69",Table1[[#This Row],[Age]]&lt;80, "70-79",Table1[[#This Row],[Age]]&lt;90,"80-89")</f>
        <v>70-79</v>
      </c>
      <c r="W460" t="s">
        <v>39</v>
      </c>
      <c r="X460" t="s">
        <v>215</v>
      </c>
      <c r="Y460" t="s">
        <v>41</v>
      </c>
      <c r="Z460">
        <v>14438</v>
      </c>
      <c r="AA460" t="s">
        <v>127</v>
      </c>
      <c r="AB460" t="s">
        <v>83</v>
      </c>
      <c r="AC460" t="s">
        <v>44</v>
      </c>
      <c r="AD460">
        <v>3</v>
      </c>
    </row>
    <row r="461" spans="1:30" x14ac:dyDescent="0.35">
      <c r="A461">
        <v>3883</v>
      </c>
      <c r="B461" t="s">
        <v>2088</v>
      </c>
      <c r="C461" t="s">
        <v>2028</v>
      </c>
      <c r="D461" s="1">
        <v>44687</v>
      </c>
      <c r="E461" s="1">
        <v>44830</v>
      </c>
      <c r="F461">
        <f>IF(Table1[[#This Row],[ExitDate]],QUOTIENT(Table1[[#This Row],[ExitDate]]-Table1[[#This Row],[StartDate]],365/12),"")</f>
        <v>4</v>
      </c>
      <c r="G461" t="str">
        <f>IF(Table1[[#This Row],[ExitDate]], "Attrition", "Active")</f>
        <v>Attrition</v>
      </c>
      <c r="H461" t="s">
        <v>1772</v>
      </c>
      <c r="I461" t="s">
        <v>2089</v>
      </c>
      <c r="J461" t="s">
        <v>2090</v>
      </c>
      <c r="K461" t="s">
        <v>88</v>
      </c>
      <c r="L461" t="s">
        <v>32</v>
      </c>
      <c r="M461" t="s">
        <v>33</v>
      </c>
      <c r="N461" t="s">
        <v>63</v>
      </c>
      <c r="O461" t="s">
        <v>62</v>
      </c>
      <c r="P461" t="s">
        <v>98</v>
      </c>
      <c r="Q461" t="s">
        <v>2091</v>
      </c>
      <c r="R461" t="s">
        <v>169</v>
      </c>
      <c r="S461" t="s">
        <v>89</v>
      </c>
      <c r="T461" s="2">
        <v>33405</v>
      </c>
      <c r="U461" s="3">
        <f ca="1">YEARFRAC(Table1[[#This Row],[DOB]],TODAY())</f>
        <v>34.519444444444446</v>
      </c>
      <c r="V461" s="3" t="str" cm="1">
        <f t="array" aca="1" ref="V461" ca="1">_xlfn.IFS(Table1[[#This Row],[Age]] &lt; 30, "20-29", Table1[[#This Row],[Age]]&lt;40,"30-39",Table1[[#This Row],[Age]]&lt;50,"40-49",Table1[[#This Row],[Age]]&lt;60,"50-59",Table1[[#This Row],[Age]]&lt;70, "60-69",Table1[[#This Row],[Age]]&lt;80, "70-79",Table1[[#This Row],[Age]]&lt;90,"80-89")</f>
        <v>30-39</v>
      </c>
      <c r="W461" t="s">
        <v>39</v>
      </c>
      <c r="X461" t="s">
        <v>394</v>
      </c>
      <c r="Y461" t="s">
        <v>41</v>
      </c>
      <c r="Z461">
        <v>11294</v>
      </c>
      <c r="AA461" t="s">
        <v>42</v>
      </c>
      <c r="AB461" t="s">
        <v>43</v>
      </c>
      <c r="AC461" t="s">
        <v>44</v>
      </c>
      <c r="AD461">
        <v>3</v>
      </c>
    </row>
    <row r="462" spans="1:30" x14ac:dyDescent="0.35">
      <c r="A462">
        <v>3884</v>
      </c>
      <c r="B462" t="s">
        <v>2092</v>
      </c>
      <c r="C462" t="s">
        <v>2093</v>
      </c>
      <c r="D462" s="1">
        <v>43498</v>
      </c>
      <c r="F462" t="str">
        <f>IF(Table1[[#This Row],[ExitDate]],QUOTIENT(Table1[[#This Row],[ExitDate]]-Table1[[#This Row],[StartDate]],365/12),"")</f>
        <v/>
      </c>
      <c r="G462" t="str">
        <f>IF(Table1[[#This Row],[ExitDate]], "Attrition", "Active")</f>
        <v>Active</v>
      </c>
      <c r="H462" t="s">
        <v>1772</v>
      </c>
      <c r="I462" t="s">
        <v>2094</v>
      </c>
      <c r="J462" t="s">
        <v>2095</v>
      </c>
      <c r="K462" t="s">
        <v>31</v>
      </c>
      <c r="L462" t="s">
        <v>32</v>
      </c>
      <c r="M462" t="s">
        <v>62</v>
      </c>
      <c r="N462" t="s">
        <v>63</v>
      </c>
      <c r="O462" t="s">
        <v>35</v>
      </c>
      <c r="P462" t="s">
        <v>36</v>
      </c>
      <c r="R462" t="s">
        <v>169</v>
      </c>
      <c r="S462" t="s">
        <v>110</v>
      </c>
      <c r="T462" s="2">
        <v>31894</v>
      </c>
      <c r="U462" s="3">
        <f ca="1">YEARFRAC(Table1[[#This Row],[DOB]],TODAY())</f>
        <v>38.655555555555559</v>
      </c>
      <c r="V462" s="3" t="str" cm="1">
        <f t="array" aca="1" ref="V462" ca="1">_xlfn.IFS(Table1[[#This Row],[Age]] &lt; 30, "20-29", Table1[[#This Row],[Age]]&lt;40,"30-39",Table1[[#This Row],[Age]]&lt;50,"40-49",Table1[[#This Row],[Age]]&lt;60,"50-59",Table1[[#This Row],[Age]]&lt;70, "60-69",Table1[[#This Row],[Age]]&lt;80, "70-79",Table1[[#This Row],[Age]]&lt;90,"80-89")</f>
        <v>30-39</v>
      </c>
      <c r="W462" t="s">
        <v>39</v>
      </c>
      <c r="X462" t="s">
        <v>112</v>
      </c>
      <c r="Y462" t="s">
        <v>41</v>
      </c>
      <c r="Z462">
        <v>96985</v>
      </c>
      <c r="AA462" t="s">
        <v>92</v>
      </c>
      <c r="AB462" t="s">
        <v>43</v>
      </c>
      <c r="AC462" t="s">
        <v>44</v>
      </c>
      <c r="AD462">
        <v>3</v>
      </c>
    </row>
    <row r="463" spans="1:30" x14ac:dyDescent="0.35">
      <c r="A463">
        <v>3885</v>
      </c>
      <c r="B463" t="s">
        <v>2096</v>
      </c>
      <c r="C463" t="s">
        <v>2097</v>
      </c>
      <c r="D463" s="1">
        <v>44538</v>
      </c>
      <c r="F463" t="str">
        <f>IF(Table1[[#This Row],[ExitDate]],QUOTIENT(Table1[[#This Row],[ExitDate]]-Table1[[#This Row],[StartDate]],365/12),"")</f>
        <v/>
      </c>
      <c r="G463" t="str">
        <f>IF(Table1[[#This Row],[ExitDate]], "Attrition", "Active")</f>
        <v>Active</v>
      </c>
      <c r="H463" t="s">
        <v>1783</v>
      </c>
      <c r="I463" t="s">
        <v>2098</v>
      </c>
      <c r="J463" t="s">
        <v>2099</v>
      </c>
      <c r="K463" t="s">
        <v>49</v>
      </c>
      <c r="L463" t="s">
        <v>32</v>
      </c>
      <c r="M463" t="s">
        <v>62</v>
      </c>
      <c r="N463" t="s">
        <v>63</v>
      </c>
      <c r="O463" t="s">
        <v>51</v>
      </c>
      <c r="P463" t="s">
        <v>36</v>
      </c>
      <c r="R463" t="s">
        <v>169</v>
      </c>
      <c r="S463" t="s">
        <v>110</v>
      </c>
      <c r="T463" s="2">
        <v>17827</v>
      </c>
      <c r="U463" s="3">
        <f ca="1">YEARFRAC(Table1[[#This Row],[DOB]],TODAY())</f>
        <v>77.172222222222217</v>
      </c>
      <c r="V463" s="3" t="str" cm="1">
        <f t="array" aca="1" ref="V463" ca="1">_xlfn.IFS(Table1[[#This Row],[Age]] &lt; 30, "20-29", Table1[[#This Row],[Age]]&lt;40,"30-39",Table1[[#This Row],[Age]]&lt;50,"40-49",Table1[[#This Row],[Age]]&lt;60,"50-59",Table1[[#This Row],[Age]]&lt;70, "60-69",Table1[[#This Row],[Age]]&lt;80, "70-79",Table1[[#This Row],[Age]]&lt;90,"80-89")</f>
        <v>70-79</v>
      </c>
      <c r="W463" t="s">
        <v>90</v>
      </c>
      <c r="X463" t="s">
        <v>112</v>
      </c>
      <c r="Y463" t="s">
        <v>41</v>
      </c>
      <c r="Z463">
        <v>93436</v>
      </c>
      <c r="AA463" t="s">
        <v>92</v>
      </c>
      <c r="AB463" t="s">
        <v>74</v>
      </c>
      <c r="AC463" t="s">
        <v>44</v>
      </c>
      <c r="AD463">
        <v>3</v>
      </c>
    </row>
    <row r="464" spans="1:30" x14ac:dyDescent="0.35">
      <c r="A464">
        <v>3886</v>
      </c>
      <c r="B464" t="s">
        <v>2100</v>
      </c>
      <c r="C464" t="s">
        <v>2101</v>
      </c>
      <c r="D464" s="1">
        <v>43385</v>
      </c>
      <c r="F464" t="str">
        <f>IF(Table1[[#This Row],[ExitDate]],QUOTIENT(Table1[[#This Row],[ExitDate]]-Table1[[#This Row],[StartDate]],365/12),"")</f>
        <v/>
      </c>
      <c r="G464" t="str">
        <f>IF(Table1[[#This Row],[ExitDate]], "Attrition", "Active")</f>
        <v>Active</v>
      </c>
      <c r="H464" t="s">
        <v>1783</v>
      </c>
      <c r="I464" t="s">
        <v>2102</v>
      </c>
      <c r="J464" t="s">
        <v>2103</v>
      </c>
      <c r="K464" t="s">
        <v>138</v>
      </c>
      <c r="L464" t="s">
        <v>32</v>
      </c>
      <c r="M464" t="s">
        <v>51</v>
      </c>
      <c r="N464" t="s">
        <v>63</v>
      </c>
      <c r="O464" t="s">
        <v>35</v>
      </c>
      <c r="P464" t="s">
        <v>36</v>
      </c>
      <c r="R464" t="s">
        <v>169</v>
      </c>
      <c r="S464" t="s">
        <v>593</v>
      </c>
      <c r="T464" s="2">
        <v>28465</v>
      </c>
      <c r="U464" s="3">
        <f ca="1">YEARFRAC(Table1[[#This Row],[DOB]],TODAY())</f>
        <v>48.047222222222224</v>
      </c>
      <c r="V464" s="3" t="str" cm="1">
        <f t="array" aca="1" ref="V464" ca="1">_xlfn.IFS(Table1[[#This Row],[Age]] &lt; 30, "20-29", Table1[[#This Row],[Age]]&lt;40,"30-39",Table1[[#This Row],[Age]]&lt;50,"40-49",Table1[[#This Row],[Age]]&lt;60,"50-59",Table1[[#This Row],[Age]]&lt;70, "60-69",Table1[[#This Row],[Age]]&lt;80, "70-79",Table1[[#This Row],[Age]]&lt;90,"80-89")</f>
        <v>40-49</v>
      </c>
      <c r="W464" t="s">
        <v>90</v>
      </c>
      <c r="X464" t="s">
        <v>102</v>
      </c>
      <c r="Y464" t="s">
        <v>54</v>
      </c>
      <c r="Z464">
        <v>42646</v>
      </c>
      <c r="AA464" t="s">
        <v>73</v>
      </c>
      <c r="AB464" t="s">
        <v>74</v>
      </c>
      <c r="AC464" t="s">
        <v>44</v>
      </c>
      <c r="AD464">
        <v>3</v>
      </c>
    </row>
    <row r="465" spans="1:30" x14ac:dyDescent="0.35">
      <c r="A465">
        <v>3887</v>
      </c>
      <c r="B465" t="s">
        <v>2104</v>
      </c>
      <c r="C465" t="s">
        <v>2105</v>
      </c>
      <c r="D465" s="1">
        <v>44673</v>
      </c>
      <c r="E465" s="1">
        <v>45061</v>
      </c>
      <c r="F465">
        <f>IF(Table1[[#This Row],[ExitDate]],QUOTIENT(Table1[[#This Row],[ExitDate]]-Table1[[#This Row],[StartDate]],365/12),"")</f>
        <v>12</v>
      </c>
      <c r="G465" t="str">
        <f>IF(Table1[[#This Row],[ExitDate]], "Attrition", "Active")</f>
        <v>Attrition</v>
      </c>
      <c r="H465" t="s">
        <v>1783</v>
      </c>
      <c r="I465" t="s">
        <v>2106</v>
      </c>
      <c r="J465" t="s">
        <v>2107</v>
      </c>
      <c r="K465" t="s">
        <v>117</v>
      </c>
      <c r="L465" t="s">
        <v>1804</v>
      </c>
      <c r="M465" t="s">
        <v>33</v>
      </c>
      <c r="N465" t="s">
        <v>63</v>
      </c>
      <c r="O465" t="s">
        <v>35</v>
      </c>
      <c r="P465" t="s">
        <v>139</v>
      </c>
      <c r="Q465" t="s">
        <v>2108</v>
      </c>
      <c r="R465" t="s">
        <v>169</v>
      </c>
      <c r="S465" t="s">
        <v>80</v>
      </c>
      <c r="T465" s="2">
        <v>19899</v>
      </c>
      <c r="U465" s="3">
        <f ca="1">YEARFRAC(Table1[[#This Row],[DOB]],TODAY())</f>
        <v>71.49722222222222</v>
      </c>
      <c r="V465" s="3" t="str" cm="1">
        <f t="array" aca="1" ref="V465" ca="1">_xlfn.IFS(Table1[[#This Row],[Age]] &lt; 30, "20-29", Table1[[#This Row],[Age]]&lt;40,"30-39",Table1[[#This Row],[Age]]&lt;50,"40-49",Table1[[#This Row],[Age]]&lt;60,"50-59",Table1[[#This Row],[Age]]&lt;70, "60-69",Table1[[#This Row],[Age]]&lt;80, "70-79",Table1[[#This Row],[Age]]&lt;90,"80-89")</f>
        <v>70-79</v>
      </c>
      <c r="W465" t="s">
        <v>90</v>
      </c>
      <c r="X465" t="s">
        <v>291</v>
      </c>
      <c r="Y465" t="s">
        <v>54</v>
      </c>
      <c r="Z465">
        <v>54502</v>
      </c>
      <c r="AA465" t="s">
        <v>42</v>
      </c>
      <c r="AB465" t="s">
        <v>103</v>
      </c>
      <c r="AC465" t="s">
        <v>104</v>
      </c>
      <c r="AD465">
        <v>3</v>
      </c>
    </row>
    <row r="466" spans="1:30" x14ac:dyDescent="0.35">
      <c r="A466">
        <v>3888</v>
      </c>
      <c r="B466" t="s">
        <v>2109</v>
      </c>
      <c r="C466" t="s">
        <v>824</v>
      </c>
      <c r="D466" s="1">
        <v>44444</v>
      </c>
      <c r="E466" s="1">
        <v>44750</v>
      </c>
      <c r="F466">
        <f>IF(Table1[[#This Row],[ExitDate]],QUOTIENT(Table1[[#This Row],[ExitDate]]-Table1[[#This Row],[StartDate]],365/12),"")</f>
        <v>10</v>
      </c>
      <c r="G466" t="str">
        <f>IF(Table1[[#This Row],[ExitDate]], "Attrition", "Active")</f>
        <v>Attrition</v>
      </c>
      <c r="H466" t="s">
        <v>1870</v>
      </c>
      <c r="I466" t="s">
        <v>2110</v>
      </c>
      <c r="J466" t="s">
        <v>2111</v>
      </c>
      <c r="K466" t="s">
        <v>61</v>
      </c>
      <c r="L466" t="s">
        <v>1804</v>
      </c>
      <c r="M466" t="s">
        <v>62</v>
      </c>
      <c r="N466" t="s">
        <v>63</v>
      </c>
      <c r="O466" t="s">
        <v>62</v>
      </c>
      <c r="P466" t="s">
        <v>139</v>
      </c>
      <c r="Q466" t="s">
        <v>2112</v>
      </c>
      <c r="R466" t="s">
        <v>169</v>
      </c>
      <c r="S466" t="s">
        <v>110</v>
      </c>
      <c r="T466" s="2">
        <v>31948</v>
      </c>
      <c r="U466" s="3">
        <f ca="1">YEARFRAC(Table1[[#This Row],[DOB]],TODAY())</f>
        <v>38.508333333333333</v>
      </c>
      <c r="V466" s="3" t="str" cm="1">
        <f t="array" aca="1" ref="V466" ca="1">_xlfn.IFS(Table1[[#This Row],[Age]] &lt; 30, "20-29", Table1[[#This Row],[Age]]&lt;40,"30-39",Table1[[#This Row],[Age]]&lt;50,"40-49",Table1[[#This Row],[Age]]&lt;60,"50-59",Table1[[#This Row],[Age]]&lt;70, "60-69",Table1[[#This Row],[Age]]&lt;80, "70-79",Table1[[#This Row],[Age]]&lt;90,"80-89")</f>
        <v>30-39</v>
      </c>
      <c r="W466" t="s">
        <v>39</v>
      </c>
      <c r="X466" t="s">
        <v>112</v>
      </c>
      <c r="Y466" t="s">
        <v>41</v>
      </c>
      <c r="Z466">
        <v>88391</v>
      </c>
      <c r="AA466" t="s">
        <v>73</v>
      </c>
      <c r="AB466" t="s">
        <v>103</v>
      </c>
      <c r="AC466" t="s">
        <v>44</v>
      </c>
      <c r="AD466">
        <v>3</v>
      </c>
    </row>
    <row r="467" spans="1:30" x14ac:dyDescent="0.35">
      <c r="A467">
        <v>3889</v>
      </c>
      <c r="B467" t="s">
        <v>2113</v>
      </c>
      <c r="C467" t="s">
        <v>859</v>
      </c>
      <c r="D467" s="1">
        <v>44809</v>
      </c>
      <c r="E467" s="1">
        <v>44864</v>
      </c>
      <c r="F467">
        <f>IF(Table1[[#This Row],[ExitDate]],QUOTIENT(Table1[[#This Row],[ExitDate]]-Table1[[#This Row],[StartDate]],365/12),"")</f>
        <v>1</v>
      </c>
      <c r="G467" t="str">
        <f>IF(Table1[[#This Row],[ExitDate]], "Attrition", "Active")</f>
        <v>Attrition</v>
      </c>
      <c r="H467" t="s">
        <v>1778</v>
      </c>
      <c r="I467" t="s">
        <v>2114</v>
      </c>
      <c r="J467" t="s">
        <v>2115</v>
      </c>
      <c r="K467" t="s">
        <v>79</v>
      </c>
      <c r="L467" t="s">
        <v>32</v>
      </c>
      <c r="M467" t="s">
        <v>33</v>
      </c>
      <c r="N467" t="s">
        <v>63</v>
      </c>
      <c r="O467" t="s">
        <v>51</v>
      </c>
      <c r="P467" t="s">
        <v>125</v>
      </c>
      <c r="Q467" t="s">
        <v>2116</v>
      </c>
      <c r="R467" t="s">
        <v>1842</v>
      </c>
      <c r="S467" t="s">
        <v>80</v>
      </c>
      <c r="T467" s="2">
        <v>30239</v>
      </c>
      <c r="U467" s="3">
        <f ca="1">YEARFRAC(Table1[[#This Row],[DOB]],TODAY())</f>
        <v>43.18888888888889</v>
      </c>
      <c r="V467" s="3" t="str" cm="1">
        <f t="array" aca="1" ref="V467" ca="1">_xlfn.IFS(Table1[[#This Row],[Age]] &lt; 30, "20-29", Table1[[#This Row],[Age]]&lt;40,"30-39",Table1[[#This Row],[Age]]&lt;50,"40-49",Table1[[#This Row],[Age]]&lt;60,"50-59",Table1[[#This Row],[Age]]&lt;70, "60-69",Table1[[#This Row],[Age]]&lt;80, "70-79",Table1[[#This Row],[Age]]&lt;90,"80-89")</f>
        <v>40-49</v>
      </c>
      <c r="W467" t="s">
        <v>39</v>
      </c>
      <c r="X467" t="s">
        <v>225</v>
      </c>
      <c r="Y467" t="s">
        <v>54</v>
      </c>
      <c r="Z467">
        <v>26421</v>
      </c>
      <c r="AA467" t="s">
        <v>92</v>
      </c>
      <c r="AB467" t="s">
        <v>74</v>
      </c>
      <c r="AC467" t="s">
        <v>44</v>
      </c>
      <c r="AD467">
        <v>3</v>
      </c>
    </row>
    <row r="468" spans="1:30" x14ac:dyDescent="0.35">
      <c r="A468">
        <v>3890</v>
      </c>
      <c r="B468" t="s">
        <v>2117</v>
      </c>
      <c r="C468" t="s">
        <v>692</v>
      </c>
      <c r="D468" s="1">
        <v>44761</v>
      </c>
      <c r="E468" s="1">
        <v>45041</v>
      </c>
      <c r="F468">
        <f>IF(Table1[[#This Row],[ExitDate]],QUOTIENT(Table1[[#This Row],[ExitDate]]-Table1[[#This Row],[StartDate]],365/12),"")</f>
        <v>9</v>
      </c>
      <c r="G468" t="str">
        <f>IF(Table1[[#This Row],[ExitDate]], "Attrition", "Active")</f>
        <v>Attrition</v>
      </c>
      <c r="H468" t="s">
        <v>1778</v>
      </c>
      <c r="I468" t="s">
        <v>2118</v>
      </c>
      <c r="J468" t="s">
        <v>2119</v>
      </c>
      <c r="K468" t="s">
        <v>97</v>
      </c>
      <c r="L468" t="s">
        <v>32</v>
      </c>
      <c r="M468" t="s">
        <v>62</v>
      </c>
      <c r="N468" t="s">
        <v>63</v>
      </c>
      <c r="O468" t="s">
        <v>35</v>
      </c>
      <c r="P468" t="s">
        <v>125</v>
      </c>
      <c r="Q468" t="s">
        <v>2120</v>
      </c>
      <c r="R468" t="s">
        <v>169</v>
      </c>
      <c r="S468" t="s">
        <v>80</v>
      </c>
      <c r="T468" s="2">
        <v>36392</v>
      </c>
      <c r="U468" s="3">
        <f ca="1">YEARFRAC(Table1[[#This Row],[DOB]],TODAY())</f>
        <v>26.341666666666665</v>
      </c>
      <c r="V468" s="3" t="str" cm="1">
        <f t="array" aca="1" ref="V468" ca="1">_xlfn.IFS(Table1[[#This Row],[Age]] &lt; 30, "20-29", Table1[[#This Row],[Age]]&lt;40,"30-39",Table1[[#This Row],[Age]]&lt;50,"40-49",Table1[[#This Row],[Age]]&lt;60,"50-59",Table1[[#This Row],[Age]]&lt;70, "60-69",Table1[[#This Row],[Age]]&lt;80, "70-79",Table1[[#This Row],[Age]]&lt;90,"80-89")</f>
        <v>20-29</v>
      </c>
      <c r="W468" t="s">
        <v>39</v>
      </c>
      <c r="X468" t="s">
        <v>225</v>
      </c>
      <c r="Y468" t="s">
        <v>54</v>
      </c>
      <c r="Z468">
        <v>85660</v>
      </c>
      <c r="AA468" t="s">
        <v>127</v>
      </c>
      <c r="AB468" t="s">
        <v>103</v>
      </c>
      <c r="AC468" t="s">
        <v>44</v>
      </c>
      <c r="AD468">
        <v>3</v>
      </c>
    </row>
    <row r="469" spans="1:30" x14ac:dyDescent="0.35">
      <c r="A469">
        <v>3891</v>
      </c>
      <c r="B469" t="s">
        <v>2121</v>
      </c>
      <c r="C469" t="s">
        <v>2122</v>
      </c>
      <c r="D469" s="1">
        <v>44707</v>
      </c>
      <c r="F469" t="str">
        <f>IF(Table1[[#This Row],[ExitDate]],QUOTIENT(Table1[[#This Row],[ExitDate]]-Table1[[#This Row],[StartDate]],365/12),"")</f>
        <v/>
      </c>
      <c r="G469" t="str">
        <f>IF(Table1[[#This Row],[ExitDate]], "Attrition", "Active")</f>
        <v>Active</v>
      </c>
      <c r="H469" t="s">
        <v>1778</v>
      </c>
      <c r="I469" t="s">
        <v>2123</v>
      </c>
      <c r="J469" t="s">
        <v>2124</v>
      </c>
      <c r="K469" t="s">
        <v>88</v>
      </c>
      <c r="L469" t="s">
        <v>32</v>
      </c>
      <c r="M469" t="s">
        <v>62</v>
      </c>
      <c r="N469" t="s">
        <v>34</v>
      </c>
      <c r="O469" t="s">
        <v>35</v>
      </c>
      <c r="P469" t="s">
        <v>36</v>
      </c>
      <c r="R469" t="s">
        <v>169</v>
      </c>
      <c r="S469" t="s">
        <v>110</v>
      </c>
      <c r="T469" s="2">
        <v>22101</v>
      </c>
      <c r="U469" s="3">
        <f ca="1">YEARFRAC(Table1[[#This Row],[DOB]],TODAY())</f>
        <v>65.469444444444449</v>
      </c>
      <c r="V469" s="3" t="str" cm="1">
        <f t="array" aca="1" ref="V469" ca="1">_xlfn.IFS(Table1[[#This Row],[Age]] &lt; 30, "20-29", Table1[[#This Row],[Age]]&lt;40,"30-39",Table1[[#This Row],[Age]]&lt;50,"40-49",Table1[[#This Row],[Age]]&lt;60,"50-59",Table1[[#This Row],[Age]]&lt;70, "60-69",Table1[[#This Row],[Age]]&lt;80, "70-79",Table1[[#This Row],[Age]]&lt;90,"80-89")</f>
        <v>60-69</v>
      </c>
      <c r="W469" t="s">
        <v>39</v>
      </c>
      <c r="X469" t="s">
        <v>112</v>
      </c>
      <c r="Y469" t="s">
        <v>54</v>
      </c>
      <c r="Z469">
        <v>60107</v>
      </c>
      <c r="AA469" t="s">
        <v>73</v>
      </c>
      <c r="AB469" t="s">
        <v>74</v>
      </c>
      <c r="AC469" t="s">
        <v>44</v>
      </c>
      <c r="AD469">
        <v>3</v>
      </c>
    </row>
    <row r="470" spans="1:30" x14ac:dyDescent="0.35">
      <c r="A470">
        <v>3892</v>
      </c>
      <c r="B470" t="s">
        <v>1559</v>
      </c>
      <c r="C470" t="s">
        <v>1274</v>
      </c>
      <c r="D470" s="1">
        <v>44865</v>
      </c>
      <c r="F470" t="str">
        <f>IF(Table1[[#This Row],[ExitDate]],QUOTIENT(Table1[[#This Row],[ExitDate]]-Table1[[#This Row],[StartDate]],365/12),"")</f>
        <v/>
      </c>
      <c r="G470" t="str">
        <f>IF(Table1[[#This Row],[ExitDate]], "Attrition", "Active")</f>
        <v>Active</v>
      </c>
      <c r="H470" t="s">
        <v>1778</v>
      </c>
      <c r="I470" t="s">
        <v>2125</v>
      </c>
      <c r="J470" t="s">
        <v>2126</v>
      </c>
      <c r="K470" t="s">
        <v>31</v>
      </c>
      <c r="L470" t="s">
        <v>32</v>
      </c>
      <c r="M470" t="s">
        <v>62</v>
      </c>
      <c r="N470" t="s">
        <v>50</v>
      </c>
      <c r="O470" t="s">
        <v>62</v>
      </c>
      <c r="P470" t="s">
        <v>36</v>
      </c>
      <c r="R470" t="s">
        <v>169</v>
      </c>
      <c r="S470" t="s">
        <v>110</v>
      </c>
      <c r="T470" s="2">
        <v>28581</v>
      </c>
      <c r="U470" s="3">
        <f ca="1">YEARFRAC(Table1[[#This Row],[DOB]],TODAY())</f>
        <v>47.727777777777774</v>
      </c>
      <c r="V470" s="3" t="str" cm="1">
        <f t="array" aca="1" ref="V470" ca="1">_xlfn.IFS(Table1[[#This Row],[Age]] &lt; 30, "20-29", Table1[[#This Row],[Age]]&lt;40,"30-39",Table1[[#This Row],[Age]]&lt;50,"40-49",Table1[[#This Row],[Age]]&lt;60,"50-59",Table1[[#This Row],[Age]]&lt;70, "60-69",Table1[[#This Row],[Age]]&lt;80, "70-79",Table1[[#This Row],[Age]]&lt;90,"80-89")</f>
        <v>40-49</v>
      </c>
      <c r="W470" t="s">
        <v>39</v>
      </c>
      <c r="X470" t="s">
        <v>2127</v>
      </c>
      <c r="Y470" t="s">
        <v>54</v>
      </c>
      <c r="Z470">
        <v>60831</v>
      </c>
      <c r="AA470" t="s">
        <v>55</v>
      </c>
      <c r="AB470" t="s">
        <v>103</v>
      </c>
      <c r="AC470" t="s">
        <v>44</v>
      </c>
      <c r="AD470">
        <v>3</v>
      </c>
    </row>
    <row r="471" spans="1:30" x14ac:dyDescent="0.35">
      <c r="A471">
        <v>3893</v>
      </c>
      <c r="B471" t="s">
        <v>2128</v>
      </c>
      <c r="C471" t="s">
        <v>2129</v>
      </c>
      <c r="D471" s="1">
        <v>45007</v>
      </c>
      <c r="E471" s="1">
        <v>45135</v>
      </c>
      <c r="F471">
        <f>IF(Table1[[#This Row],[ExitDate]],QUOTIENT(Table1[[#This Row],[ExitDate]]-Table1[[#This Row],[StartDate]],365/12),"")</f>
        <v>4</v>
      </c>
      <c r="G471" t="str">
        <f>IF(Table1[[#This Row],[ExitDate]], "Attrition", "Active")</f>
        <v>Attrition</v>
      </c>
      <c r="H471" t="s">
        <v>1772</v>
      </c>
      <c r="I471" t="s">
        <v>2130</v>
      </c>
      <c r="J471" t="s">
        <v>2131</v>
      </c>
      <c r="K471" t="s">
        <v>49</v>
      </c>
      <c r="L471" t="s">
        <v>32</v>
      </c>
      <c r="M471" t="s">
        <v>62</v>
      </c>
      <c r="N471" t="s">
        <v>63</v>
      </c>
      <c r="O471" t="s">
        <v>51</v>
      </c>
      <c r="P471" t="s">
        <v>98</v>
      </c>
      <c r="Q471" t="s">
        <v>2132</v>
      </c>
      <c r="R471" t="s">
        <v>169</v>
      </c>
      <c r="S471" t="s">
        <v>80</v>
      </c>
      <c r="T471" s="2">
        <v>19464</v>
      </c>
      <c r="U471" s="3">
        <f ca="1">YEARFRAC(Table1[[#This Row],[DOB]],TODAY())</f>
        <v>72.688888888888883</v>
      </c>
      <c r="V471" s="3" t="str" cm="1">
        <f t="array" aca="1" ref="V471" ca="1">_xlfn.IFS(Table1[[#This Row],[Age]] &lt; 30, "20-29", Table1[[#This Row],[Age]]&lt;40,"30-39",Table1[[#This Row],[Age]]&lt;50,"40-49",Table1[[#This Row],[Age]]&lt;60,"50-59",Table1[[#This Row],[Age]]&lt;70, "60-69",Table1[[#This Row],[Age]]&lt;80, "70-79",Table1[[#This Row],[Age]]&lt;90,"80-89")</f>
        <v>70-79</v>
      </c>
      <c r="W471" t="s">
        <v>39</v>
      </c>
      <c r="X471" t="s">
        <v>82</v>
      </c>
      <c r="Y471" t="s">
        <v>41</v>
      </c>
      <c r="Z471">
        <v>68298</v>
      </c>
      <c r="AA471" t="s">
        <v>127</v>
      </c>
      <c r="AB471" t="s">
        <v>83</v>
      </c>
      <c r="AC471" t="s">
        <v>44</v>
      </c>
      <c r="AD471">
        <v>3</v>
      </c>
    </row>
    <row r="472" spans="1:30" x14ac:dyDescent="0.35">
      <c r="A472">
        <v>3894</v>
      </c>
      <c r="B472" t="s">
        <v>2133</v>
      </c>
      <c r="C472" t="s">
        <v>2134</v>
      </c>
      <c r="D472" s="1">
        <v>45075</v>
      </c>
      <c r="F472" t="str">
        <f>IF(Table1[[#This Row],[ExitDate]],QUOTIENT(Table1[[#This Row],[ExitDate]]-Table1[[#This Row],[StartDate]],365/12),"")</f>
        <v/>
      </c>
      <c r="G472" t="str">
        <f>IF(Table1[[#This Row],[ExitDate]], "Attrition", "Active")</f>
        <v>Active</v>
      </c>
      <c r="H472" t="s">
        <v>1772</v>
      </c>
      <c r="I472" t="s">
        <v>2135</v>
      </c>
      <c r="J472" t="s">
        <v>2136</v>
      </c>
      <c r="K472" t="s">
        <v>138</v>
      </c>
      <c r="L472" t="s">
        <v>32</v>
      </c>
      <c r="M472" t="s">
        <v>62</v>
      </c>
      <c r="N472" t="s">
        <v>50</v>
      </c>
      <c r="O472" t="s">
        <v>62</v>
      </c>
      <c r="P472" t="s">
        <v>36</v>
      </c>
      <c r="R472" t="s">
        <v>169</v>
      </c>
      <c r="S472" t="s">
        <v>52</v>
      </c>
      <c r="T472" s="2">
        <v>21611</v>
      </c>
      <c r="U472" s="3">
        <f ca="1">YEARFRAC(Table1[[#This Row],[DOB]],TODAY())</f>
        <v>66.808333333333337</v>
      </c>
      <c r="V472" s="3" t="str" cm="1">
        <f t="array" aca="1" ref="V472" ca="1">_xlfn.IFS(Table1[[#This Row],[Age]] &lt; 30, "20-29", Table1[[#This Row],[Age]]&lt;40,"30-39",Table1[[#This Row],[Age]]&lt;50,"40-49",Table1[[#This Row],[Age]]&lt;60,"50-59",Table1[[#This Row],[Age]]&lt;70, "60-69",Table1[[#This Row],[Age]]&lt;80, "70-79",Table1[[#This Row],[Age]]&lt;90,"80-89")</f>
        <v>60-69</v>
      </c>
      <c r="W472" t="s">
        <v>39</v>
      </c>
      <c r="X472" t="s">
        <v>162</v>
      </c>
      <c r="Y472" t="s">
        <v>41</v>
      </c>
      <c r="Z472">
        <v>72913</v>
      </c>
      <c r="AA472" t="s">
        <v>92</v>
      </c>
      <c r="AB472" t="s">
        <v>83</v>
      </c>
      <c r="AC472" t="s">
        <v>44</v>
      </c>
      <c r="AD472">
        <v>3</v>
      </c>
    </row>
    <row r="473" spans="1:30" x14ac:dyDescent="0.35">
      <c r="A473">
        <v>3895</v>
      </c>
      <c r="B473" t="s">
        <v>2137</v>
      </c>
      <c r="C473" t="s">
        <v>2138</v>
      </c>
      <c r="D473" s="1">
        <v>43884</v>
      </c>
      <c r="E473" s="1">
        <v>44447</v>
      </c>
      <c r="F473">
        <f>IF(Table1[[#This Row],[ExitDate]],QUOTIENT(Table1[[#This Row],[ExitDate]]-Table1[[#This Row],[StartDate]],365/12),"")</f>
        <v>18</v>
      </c>
      <c r="G473" t="str">
        <f>IF(Table1[[#This Row],[ExitDate]], "Attrition", "Active")</f>
        <v>Attrition</v>
      </c>
      <c r="H473" t="s">
        <v>1772</v>
      </c>
      <c r="I473" t="s">
        <v>2139</v>
      </c>
      <c r="J473" t="s">
        <v>2140</v>
      </c>
      <c r="K473" t="s">
        <v>117</v>
      </c>
      <c r="L473" t="s">
        <v>32</v>
      </c>
      <c r="M473" t="s">
        <v>62</v>
      </c>
      <c r="N473" t="s">
        <v>34</v>
      </c>
      <c r="O473" t="s">
        <v>62</v>
      </c>
      <c r="P473" t="s">
        <v>139</v>
      </c>
      <c r="Q473" t="s">
        <v>2141</v>
      </c>
      <c r="R473" t="s">
        <v>169</v>
      </c>
      <c r="S473" t="s">
        <v>147</v>
      </c>
      <c r="T473" s="2">
        <v>15842</v>
      </c>
      <c r="U473" s="3">
        <f ca="1">YEARFRAC(Table1[[#This Row],[DOB]],TODAY())</f>
        <v>82.602777777777774</v>
      </c>
      <c r="V473" s="3" t="str" cm="1">
        <f t="array" aca="1" ref="V473" ca="1">_xlfn.IFS(Table1[[#This Row],[Age]] &lt; 30, "20-29", Table1[[#This Row],[Age]]&lt;40,"30-39",Table1[[#This Row],[Age]]&lt;50,"40-49",Table1[[#This Row],[Age]]&lt;60,"50-59",Table1[[#This Row],[Age]]&lt;70, "60-69",Table1[[#This Row],[Age]]&lt;80, "70-79",Table1[[#This Row],[Age]]&lt;90,"80-89")</f>
        <v>80-89</v>
      </c>
      <c r="W473" t="s">
        <v>39</v>
      </c>
      <c r="X473" t="s">
        <v>2142</v>
      </c>
      <c r="Y473" t="s">
        <v>41</v>
      </c>
      <c r="Z473">
        <v>3137</v>
      </c>
      <c r="AA473" t="s">
        <v>73</v>
      </c>
      <c r="AB473" t="s">
        <v>74</v>
      </c>
      <c r="AC473" t="s">
        <v>44</v>
      </c>
      <c r="AD473">
        <v>3</v>
      </c>
    </row>
    <row r="474" spans="1:30" x14ac:dyDescent="0.35">
      <c r="A474">
        <v>3896</v>
      </c>
      <c r="B474" t="s">
        <v>2143</v>
      </c>
      <c r="C474" t="s">
        <v>311</v>
      </c>
      <c r="D474" s="1">
        <v>43690</v>
      </c>
      <c r="E474" s="1">
        <v>44752</v>
      </c>
      <c r="F474">
        <f>IF(Table1[[#This Row],[ExitDate]],QUOTIENT(Table1[[#This Row],[ExitDate]]-Table1[[#This Row],[StartDate]],365/12),"")</f>
        <v>34</v>
      </c>
      <c r="G474" t="str">
        <f>IF(Table1[[#This Row],[ExitDate]], "Attrition", "Active")</f>
        <v>Attrition</v>
      </c>
      <c r="H474" t="s">
        <v>1772</v>
      </c>
      <c r="I474" t="s">
        <v>2144</v>
      </c>
      <c r="J474" t="s">
        <v>2145</v>
      </c>
      <c r="K474" t="s">
        <v>61</v>
      </c>
      <c r="L474" t="s">
        <v>32</v>
      </c>
      <c r="M474" t="s">
        <v>51</v>
      </c>
      <c r="N474" t="s">
        <v>63</v>
      </c>
      <c r="O474" t="s">
        <v>35</v>
      </c>
      <c r="P474" t="s">
        <v>98</v>
      </c>
      <c r="Q474" t="s">
        <v>2146</v>
      </c>
      <c r="R474" t="s">
        <v>169</v>
      </c>
      <c r="S474" t="s">
        <v>110</v>
      </c>
      <c r="T474" s="2">
        <v>29545</v>
      </c>
      <c r="U474" s="3">
        <f ca="1">YEARFRAC(Table1[[#This Row],[DOB]],TODAY())</f>
        <v>45.091666666666669</v>
      </c>
      <c r="V474" s="3" t="str" cm="1">
        <f t="array" aca="1" ref="V474" ca="1">_xlfn.IFS(Table1[[#This Row],[Age]] &lt; 30, "20-29", Table1[[#This Row],[Age]]&lt;40,"30-39",Table1[[#This Row],[Age]]&lt;50,"40-49",Table1[[#This Row],[Age]]&lt;60,"50-59",Table1[[#This Row],[Age]]&lt;70, "60-69",Table1[[#This Row],[Age]]&lt;80, "70-79",Table1[[#This Row],[Age]]&lt;90,"80-89")</f>
        <v>40-49</v>
      </c>
      <c r="W474" t="s">
        <v>39</v>
      </c>
      <c r="X474" t="s">
        <v>418</v>
      </c>
      <c r="Y474" t="s">
        <v>41</v>
      </c>
      <c r="Z474">
        <v>2618</v>
      </c>
      <c r="AA474" t="s">
        <v>73</v>
      </c>
      <c r="AB474" t="s">
        <v>43</v>
      </c>
      <c r="AC474" t="s">
        <v>44</v>
      </c>
      <c r="AD474">
        <v>3</v>
      </c>
    </row>
    <row r="475" spans="1:30" x14ac:dyDescent="0.35">
      <c r="A475">
        <v>3897</v>
      </c>
      <c r="B475" t="s">
        <v>2147</v>
      </c>
      <c r="C475" t="s">
        <v>1923</v>
      </c>
      <c r="D475" s="1">
        <v>43549</v>
      </c>
      <c r="E475" s="1">
        <v>44452</v>
      </c>
      <c r="F475">
        <f>IF(Table1[[#This Row],[ExitDate]],QUOTIENT(Table1[[#This Row],[ExitDate]]-Table1[[#This Row],[StartDate]],365/12),"")</f>
        <v>29</v>
      </c>
      <c r="G475" t="str">
        <f>IF(Table1[[#This Row],[ExitDate]], "Attrition", "Active")</f>
        <v>Attrition</v>
      </c>
      <c r="H475" t="s">
        <v>1783</v>
      </c>
      <c r="I475" t="s">
        <v>2148</v>
      </c>
      <c r="J475" t="s">
        <v>2149</v>
      </c>
      <c r="K475" t="s">
        <v>117</v>
      </c>
      <c r="L475" t="s">
        <v>32</v>
      </c>
      <c r="M475" t="s">
        <v>51</v>
      </c>
      <c r="N475" t="s">
        <v>50</v>
      </c>
      <c r="O475" t="s">
        <v>51</v>
      </c>
      <c r="P475" t="s">
        <v>139</v>
      </c>
      <c r="Q475" t="s">
        <v>2150</v>
      </c>
      <c r="R475" t="s">
        <v>169</v>
      </c>
      <c r="S475" t="s">
        <v>52</v>
      </c>
      <c r="T475" s="2">
        <v>20545</v>
      </c>
      <c r="U475" s="3">
        <f ca="1">YEARFRAC(Table1[[#This Row],[DOB]],TODAY())</f>
        <v>69.730555555555554</v>
      </c>
      <c r="V475" s="3" t="str" cm="1">
        <f t="array" aca="1" ref="V475" ca="1">_xlfn.IFS(Table1[[#This Row],[Age]] &lt; 30, "20-29", Table1[[#This Row],[Age]]&lt;40,"30-39",Table1[[#This Row],[Age]]&lt;50,"40-49",Table1[[#This Row],[Age]]&lt;60,"50-59",Table1[[#This Row],[Age]]&lt;70, "60-69",Table1[[#This Row],[Age]]&lt;80, "70-79",Table1[[#This Row],[Age]]&lt;90,"80-89")</f>
        <v>60-69</v>
      </c>
      <c r="W475" t="s">
        <v>90</v>
      </c>
      <c r="X475" t="s">
        <v>418</v>
      </c>
      <c r="Y475" t="s">
        <v>41</v>
      </c>
      <c r="Z475">
        <v>84396</v>
      </c>
      <c r="AA475" t="s">
        <v>92</v>
      </c>
      <c r="AB475" t="s">
        <v>83</v>
      </c>
      <c r="AC475" t="s">
        <v>44</v>
      </c>
      <c r="AD475">
        <v>3</v>
      </c>
    </row>
    <row r="476" spans="1:30" x14ac:dyDescent="0.35">
      <c r="A476">
        <v>3898</v>
      </c>
      <c r="B476" t="s">
        <v>2151</v>
      </c>
      <c r="C476" t="s">
        <v>206</v>
      </c>
      <c r="D476" s="1">
        <v>43448</v>
      </c>
      <c r="E476" s="1">
        <v>44968</v>
      </c>
      <c r="F476">
        <f>IF(Table1[[#This Row],[ExitDate]],QUOTIENT(Table1[[#This Row],[ExitDate]]-Table1[[#This Row],[StartDate]],365/12),"")</f>
        <v>49</v>
      </c>
      <c r="G476" t="str">
        <f>IF(Table1[[#This Row],[ExitDate]], "Attrition", "Active")</f>
        <v>Attrition</v>
      </c>
      <c r="H476" t="s">
        <v>1783</v>
      </c>
      <c r="I476" t="s">
        <v>2152</v>
      </c>
      <c r="J476" t="s">
        <v>2153</v>
      </c>
      <c r="K476" t="s">
        <v>61</v>
      </c>
      <c r="L476" t="s">
        <v>1804</v>
      </c>
      <c r="M476" t="s">
        <v>51</v>
      </c>
      <c r="N476" t="s">
        <v>34</v>
      </c>
      <c r="O476" t="s">
        <v>35</v>
      </c>
      <c r="P476" t="s">
        <v>139</v>
      </c>
      <c r="Q476" t="s">
        <v>2154</v>
      </c>
      <c r="R476" t="s">
        <v>169</v>
      </c>
      <c r="S476" t="s">
        <v>80</v>
      </c>
      <c r="T476" s="2">
        <v>17725</v>
      </c>
      <c r="U476" s="3">
        <f ca="1">YEARFRAC(Table1[[#This Row],[DOB]],TODAY())</f>
        <v>77.45</v>
      </c>
      <c r="V476" s="3" t="str" cm="1">
        <f t="array" aca="1" ref="V476" ca="1">_xlfn.IFS(Table1[[#This Row],[Age]] &lt; 30, "20-29", Table1[[#This Row],[Age]]&lt;40,"30-39",Table1[[#This Row],[Age]]&lt;50,"40-49",Table1[[#This Row],[Age]]&lt;60,"50-59",Table1[[#This Row],[Age]]&lt;70, "60-69",Table1[[#This Row],[Age]]&lt;80, "70-79",Table1[[#This Row],[Age]]&lt;90,"80-89")</f>
        <v>70-79</v>
      </c>
      <c r="W476" t="s">
        <v>90</v>
      </c>
      <c r="X476" t="s">
        <v>162</v>
      </c>
      <c r="Y476" t="s">
        <v>54</v>
      </c>
      <c r="Z476">
        <v>83611</v>
      </c>
      <c r="AA476" t="s">
        <v>127</v>
      </c>
      <c r="AB476" t="s">
        <v>74</v>
      </c>
      <c r="AC476" t="s">
        <v>44</v>
      </c>
      <c r="AD476">
        <v>3</v>
      </c>
    </row>
    <row r="477" spans="1:30" x14ac:dyDescent="0.35">
      <c r="A477">
        <v>3899</v>
      </c>
      <c r="B477" t="s">
        <v>455</v>
      </c>
      <c r="C477" t="s">
        <v>2155</v>
      </c>
      <c r="D477" s="1">
        <v>44262</v>
      </c>
      <c r="E477" s="1">
        <v>44439</v>
      </c>
      <c r="F477">
        <f>IF(Table1[[#This Row],[ExitDate]],QUOTIENT(Table1[[#This Row],[ExitDate]]-Table1[[#This Row],[StartDate]],365/12),"")</f>
        <v>5</v>
      </c>
      <c r="G477" t="str">
        <f>IF(Table1[[#This Row],[ExitDate]], "Attrition", "Active")</f>
        <v>Attrition</v>
      </c>
      <c r="H477" t="s">
        <v>1783</v>
      </c>
      <c r="I477" t="s">
        <v>2156</v>
      </c>
      <c r="J477" t="s">
        <v>2157</v>
      </c>
      <c r="K477" t="s">
        <v>88</v>
      </c>
      <c r="L477" t="s">
        <v>1804</v>
      </c>
      <c r="M477" t="s">
        <v>33</v>
      </c>
      <c r="N477" t="s">
        <v>63</v>
      </c>
      <c r="O477" t="s">
        <v>51</v>
      </c>
      <c r="P477" t="s">
        <v>125</v>
      </c>
      <c r="Q477" t="s">
        <v>2158</v>
      </c>
      <c r="R477" t="s">
        <v>169</v>
      </c>
      <c r="S477" t="s">
        <v>110</v>
      </c>
      <c r="T477" s="2">
        <v>15879</v>
      </c>
      <c r="U477" s="3">
        <f ca="1">YEARFRAC(Table1[[#This Row],[DOB]],TODAY())</f>
        <v>82.50277777777778</v>
      </c>
      <c r="V477" s="3" t="str" cm="1">
        <f t="array" aca="1" ref="V477" ca="1">_xlfn.IFS(Table1[[#This Row],[Age]] &lt; 30, "20-29", Table1[[#This Row],[Age]]&lt;40,"30-39",Table1[[#This Row],[Age]]&lt;50,"40-49",Table1[[#This Row],[Age]]&lt;60,"50-59",Table1[[#This Row],[Age]]&lt;70, "60-69",Table1[[#This Row],[Age]]&lt;80, "70-79",Table1[[#This Row],[Age]]&lt;90,"80-89")</f>
        <v>80-89</v>
      </c>
      <c r="W477" t="s">
        <v>90</v>
      </c>
      <c r="X477" t="s">
        <v>112</v>
      </c>
      <c r="Y477" t="s">
        <v>41</v>
      </c>
      <c r="Z477">
        <v>88656</v>
      </c>
      <c r="AA477" t="s">
        <v>73</v>
      </c>
      <c r="AB477" t="s">
        <v>103</v>
      </c>
      <c r="AC477" t="s">
        <v>44</v>
      </c>
      <c r="AD477">
        <v>3</v>
      </c>
    </row>
    <row r="478" spans="1:30" x14ac:dyDescent="0.35">
      <c r="A478">
        <v>3900</v>
      </c>
      <c r="B478" t="s">
        <v>2159</v>
      </c>
      <c r="C478" t="s">
        <v>2160</v>
      </c>
      <c r="D478" s="1">
        <v>45093</v>
      </c>
      <c r="F478" t="str">
        <f>IF(Table1[[#This Row],[ExitDate]],QUOTIENT(Table1[[#This Row],[ExitDate]]-Table1[[#This Row],[StartDate]],365/12),"")</f>
        <v/>
      </c>
      <c r="G478" t="str">
        <f>IF(Table1[[#This Row],[ExitDate]], "Attrition", "Active")</f>
        <v>Active</v>
      </c>
      <c r="H478" t="s">
        <v>1870</v>
      </c>
      <c r="I478" t="s">
        <v>2161</v>
      </c>
      <c r="J478" t="s">
        <v>2162</v>
      </c>
      <c r="K478" t="s">
        <v>31</v>
      </c>
      <c r="L478" t="s">
        <v>32</v>
      </c>
      <c r="M478" t="s">
        <v>33</v>
      </c>
      <c r="N478" t="s">
        <v>34</v>
      </c>
      <c r="O478" t="s">
        <v>62</v>
      </c>
      <c r="P478" t="s">
        <v>36</v>
      </c>
      <c r="R478" t="s">
        <v>169</v>
      </c>
      <c r="S478" t="s">
        <v>89</v>
      </c>
      <c r="T478" s="2">
        <v>34968</v>
      </c>
      <c r="U478" s="3">
        <f ca="1">YEARFRAC(Table1[[#This Row],[DOB]],TODAY())</f>
        <v>30.241666666666667</v>
      </c>
      <c r="V478" s="3" t="str" cm="1">
        <f t="array" aca="1" ref="V478" ca="1">_xlfn.IFS(Table1[[#This Row],[Age]] &lt; 30, "20-29", Table1[[#This Row],[Age]]&lt;40,"30-39",Table1[[#This Row],[Age]]&lt;50,"40-49",Table1[[#This Row],[Age]]&lt;60,"50-59",Table1[[#This Row],[Age]]&lt;70, "60-69",Table1[[#This Row],[Age]]&lt;80, "70-79",Table1[[#This Row],[Age]]&lt;90,"80-89")</f>
        <v>30-39</v>
      </c>
      <c r="W478" t="s">
        <v>39</v>
      </c>
      <c r="X478" t="s">
        <v>1181</v>
      </c>
      <c r="Y478" t="s">
        <v>41</v>
      </c>
      <c r="Z478">
        <v>79249</v>
      </c>
      <c r="AA478" t="s">
        <v>127</v>
      </c>
      <c r="AB478" t="s">
        <v>74</v>
      </c>
      <c r="AC478" t="s">
        <v>44</v>
      </c>
      <c r="AD478">
        <v>3</v>
      </c>
    </row>
    <row r="479" spans="1:30" x14ac:dyDescent="0.35">
      <c r="A479">
        <v>3901</v>
      </c>
      <c r="B479" t="s">
        <v>1548</v>
      </c>
      <c r="C479" t="s">
        <v>411</v>
      </c>
      <c r="D479" s="1">
        <v>44365</v>
      </c>
      <c r="F479" t="str">
        <f>IF(Table1[[#This Row],[ExitDate]],QUOTIENT(Table1[[#This Row],[ExitDate]]-Table1[[#This Row],[StartDate]],365/12),"")</f>
        <v/>
      </c>
      <c r="G479" t="str">
        <f>IF(Table1[[#This Row],[ExitDate]], "Attrition", "Active")</f>
        <v>Active</v>
      </c>
      <c r="H479" t="s">
        <v>1778</v>
      </c>
      <c r="I479" t="s">
        <v>2163</v>
      </c>
      <c r="J479" t="s">
        <v>2164</v>
      </c>
      <c r="K479" t="s">
        <v>49</v>
      </c>
      <c r="L479" t="s">
        <v>32</v>
      </c>
      <c r="M479" t="s">
        <v>51</v>
      </c>
      <c r="N479" t="s">
        <v>50</v>
      </c>
      <c r="O479" t="s">
        <v>35</v>
      </c>
      <c r="P479" t="s">
        <v>36</v>
      </c>
      <c r="R479" t="s">
        <v>1842</v>
      </c>
      <c r="S479" t="s">
        <v>241</v>
      </c>
      <c r="T479" s="2">
        <v>32178</v>
      </c>
      <c r="U479" s="3">
        <f ca="1">YEARFRAC(Table1[[#This Row],[DOB]],TODAY())</f>
        <v>37.883333333333333</v>
      </c>
      <c r="V479" s="3" t="str" cm="1">
        <f t="array" aca="1" ref="V479" ca="1">_xlfn.IFS(Table1[[#This Row],[Age]] &lt; 30, "20-29", Table1[[#This Row],[Age]]&lt;40,"30-39",Table1[[#This Row],[Age]]&lt;50,"40-49",Table1[[#This Row],[Age]]&lt;60,"50-59",Table1[[#This Row],[Age]]&lt;70, "60-69",Table1[[#This Row],[Age]]&lt;80, "70-79",Table1[[#This Row],[Age]]&lt;90,"80-89")</f>
        <v>30-39</v>
      </c>
      <c r="W479" t="s">
        <v>39</v>
      </c>
      <c r="X479" t="s">
        <v>418</v>
      </c>
      <c r="Y479" t="s">
        <v>54</v>
      </c>
      <c r="Z479">
        <v>3921</v>
      </c>
      <c r="AA479" t="s">
        <v>55</v>
      </c>
      <c r="AB479" t="s">
        <v>74</v>
      </c>
      <c r="AC479" t="s">
        <v>44</v>
      </c>
      <c r="AD479">
        <v>3</v>
      </c>
    </row>
    <row r="480" spans="1:30" x14ac:dyDescent="0.35">
      <c r="A480">
        <v>3902</v>
      </c>
      <c r="B480" t="s">
        <v>2165</v>
      </c>
      <c r="C480" t="s">
        <v>2166</v>
      </c>
      <c r="D480" s="1">
        <v>45068</v>
      </c>
      <c r="E480" s="1">
        <v>45093</v>
      </c>
      <c r="F480">
        <f>IF(Table1[[#This Row],[ExitDate]],QUOTIENT(Table1[[#This Row],[ExitDate]]-Table1[[#This Row],[StartDate]],365/12),"")</f>
        <v>0</v>
      </c>
      <c r="G480" t="str">
        <f>IF(Table1[[#This Row],[ExitDate]], "Attrition", "Active")</f>
        <v>Attrition</v>
      </c>
      <c r="H480" t="s">
        <v>1778</v>
      </c>
      <c r="I480" t="s">
        <v>2167</v>
      </c>
      <c r="J480" t="s">
        <v>2168</v>
      </c>
      <c r="K480" t="s">
        <v>138</v>
      </c>
      <c r="L480" t="s">
        <v>32</v>
      </c>
      <c r="M480" t="s">
        <v>33</v>
      </c>
      <c r="N480" t="s">
        <v>63</v>
      </c>
      <c r="O480" t="s">
        <v>35</v>
      </c>
      <c r="P480" t="s">
        <v>125</v>
      </c>
      <c r="Q480" t="s">
        <v>2169</v>
      </c>
      <c r="R480" t="s">
        <v>1842</v>
      </c>
      <c r="S480" t="s">
        <v>304</v>
      </c>
      <c r="T480" s="2">
        <v>23530</v>
      </c>
      <c r="U480" s="3">
        <f ca="1">YEARFRAC(Table1[[#This Row],[DOB]],TODAY())</f>
        <v>61.55833333333333</v>
      </c>
      <c r="V480" s="3" t="str" cm="1">
        <f t="array" aca="1" ref="V480" ca="1">_xlfn.IFS(Table1[[#This Row],[Age]] &lt; 30, "20-29", Table1[[#This Row],[Age]]&lt;40,"30-39",Table1[[#This Row],[Age]]&lt;50,"40-49",Table1[[#This Row],[Age]]&lt;60,"50-59",Table1[[#This Row],[Age]]&lt;70, "60-69",Table1[[#This Row],[Age]]&lt;80, "70-79",Table1[[#This Row],[Age]]&lt;90,"80-89")</f>
        <v>60-69</v>
      </c>
      <c r="W480" t="s">
        <v>39</v>
      </c>
      <c r="X480" t="s">
        <v>351</v>
      </c>
      <c r="Y480" t="s">
        <v>54</v>
      </c>
      <c r="Z480">
        <v>84876</v>
      </c>
      <c r="AA480" t="s">
        <v>92</v>
      </c>
      <c r="AB480" t="s">
        <v>74</v>
      </c>
      <c r="AC480" t="s">
        <v>44</v>
      </c>
      <c r="AD480">
        <v>3</v>
      </c>
    </row>
    <row r="481" spans="1:30" x14ac:dyDescent="0.35">
      <c r="A481">
        <v>3903</v>
      </c>
      <c r="B481" t="s">
        <v>1668</v>
      </c>
      <c r="C481" t="s">
        <v>2170</v>
      </c>
      <c r="D481" s="1">
        <v>43599</v>
      </c>
      <c r="F481" t="str">
        <f>IF(Table1[[#This Row],[ExitDate]],QUOTIENT(Table1[[#This Row],[ExitDate]]-Table1[[#This Row],[StartDate]],365/12),"")</f>
        <v/>
      </c>
      <c r="G481" t="str">
        <f>IF(Table1[[#This Row],[ExitDate]], "Attrition", "Active")</f>
        <v>Active</v>
      </c>
      <c r="H481" t="s">
        <v>1778</v>
      </c>
      <c r="I481" t="s">
        <v>2171</v>
      </c>
      <c r="J481" t="s">
        <v>2172</v>
      </c>
      <c r="K481" t="s">
        <v>79</v>
      </c>
      <c r="L481" t="s">
        <v>32</v>
      </c>
      <c r="M481" t="s">
        <v>62</v>
      </c>
      <c r="N481" t="s">
        <v>50</v>
      </c>
      <c r="O481" t="s">
        <v>62</v>
      </c>
      <c r="P481" t="s">
        <v>36</v>
      </c>
      <c r="R481" t="s">
        <v>169</v>
      </c>
      <c r="S481" t="s">
        <v>89</v>
      </c>
      <c r="T481" s="2">
        <v>34171</v>
      </c>
      <c r="U481" s="3">
        <f ca="1">YEARFRAC(Table1[[#This Row],[DOB]],TODAY())</f>
        <v>32.422222222222224</v>
      </c>
      <c r="V481" s="3" t="str" cm="1">
        <f t="array" aca="1" ref="V481" ca="1">_xlfn.IFS(Table1[[#This Row],[Age]] &lt; 30, "20-29", Table1[[#This Row],[Age]]&lt;40,"30-39",Table1[[#This Row],[Age]]&lt;50,"40-49",Table1[[#This Row],[Age]]&lt;60,"50-59",Table1[[#This Row],[Age]]&lt;70, "60-69",Table1[[#This Row],[Age]]&lt;80, "70-79",Table1[[#This Row],[Age]]&lt;90,"80-89")</f>
        <v>30-39</v>
      </c>
      <c r="W481" t="s">
        <v>39</v>
      </c>
      <c r="X481" t="s">
        <v>91</v>
      </c>
      <c r="Y481" t="s">
        <v>54</v>
      </c>
      <c r="Z481">
        <v>66324</v>
      </c>
      <c r="AA481" t="s">
        <v>55</v>
      </c>
      <c r="AB481" t="s">
        <v>74</v>
      </c>
      <c r="AC481" t="s">
        <v>44</v>
      </c>
      <c r="AD481">
        <v>3</v>
      </c>
    </row>
    <row r="482" spans="1:30" x14ac:dyDescent="0.35">
      <c r="A482">
        <v>3904</v>
      </c>
      <c r="B482" t="s">
        <v>1861</v>
      </c>
      <c r="C482" t="s">
        <v>2173</v>
      </c>
      <c r="D482" s="1">
        <v>44192</v>
      </c>
      <c r="F482" t="str">
        <f>IF(Table1[[#This Row],[ExitDate]],QUOTIENT(Table1[[#This Row],[ExitDate]]-Table1[[#This Row],[StartDate]],365/12),"")</f>
        <v/>
      </c>
      <c r="G482" t="str">
        <f>IF(Table1[[#This Row],[ExitDate]], "Attrition", "Active")</f>
        <v>Active</v>
      </c>
      <c r="H482" t="s">
        <v>1778</v>
      </c>
      <c r="I482" t="s">
        <v>2174</v>
      </c>
      <c r="J482" t="s">
        <v>2175</v>
      </c>
      <c r="K482" t="s">
        <v>167</v>
      </c>
      <c r="L482" t="s">
        <v>32</v>
      </c>
      <c r="M482" t="s">
        <v>33</v>
      </c>
      <c r="N482" t="s">
        <v>50</v>
      </c>
      <c r="O482" t="s">
        <v>51</v>
      </c>
      <c r="P482" t="s">
        <v>36</v>
      </c>
      <c r="R482" t="s">
        <v>169</v>
      </c>
      <c r="S482" t="s">
        <v>110</v>
      </c>
      <c r="T482" s="2">
        <v>25630</v>
      </c>
      <c r="U482" s="3">
        <f ca="1">YEARFRAC(Table1[[#This Row],[DOB]],TODAY())</f>
        <v>55.805555555555557</v>
      </c>
      <c r="V482" s="3" t="str" cm="1">
        <f t="array" aca="1" ref="V482" ca="1">_xlfn.IFS(Table1[[#This Row],[Age]] &lt; 30, "20-29", Table1[[#This Row],[Age]]&lt;40,"30-39",Table1[[#This Row],[Age]]&lt;50,"40-49",Table1[[#This Row],[Age]]&lt;60,"50-59",Table1[[#This Row],[Age]]&lt;70, "60-69",Table1[[#This Row],[Age]]&lt;80, "70-79",Table1[[#This Row],[Age]]&lt;90,"80-89")</f>
        <v>50-59</v>
      </c>
      <c r="W482" t="s">
        <v>39</v>
      </c>
      <c r="X482" t="s">
        <v>112</v>
      </c>
      <c r="Y482" t="s">
        <v>54</v>
      </c>
      <c r="Z482">
        <v>86510</v>
      </c>
      <c r="AA482" t="s">
        <v>127</v>
      </c>
      <c r="AB482" t="s">
        <v>43</v>
      </c>
      <c r="AC482" t="s">
        <v>44</v>
      </c>
      <c r="AD482">
        <v>3</v>
      </c>
    </row>
    <row r="483" spans="1:30" x14ac:dyDescent="0.35">
      <c r="A483">
        <v>3905</v>
      </c>
      <c r="B483" t="s">
        <v>2176</v>
      </c>
      <c r="C483" t="s">
        <v>2177</v>
      </c>
      <c r="D483" s="1">
        <v>44047</v>
      </c>
      <c r="E483" s="1">
        <v>44596</v>
      </c>
      <c r="F483">
        <f>IF(Table1[[#This Row],[ExitDate]],QUOTIENT(Table1[[#This Row],[ExitDate]]-Table1[[#This Row],[StartDate]],365/12),"")</f>
        <v>18</v>
      </c>
      <c r="G483" t="str">
        <f>IF(Table1[[#This Row],[ExitDate]], "Attrition", "Active")</f>
        <v>Attrition</v>
      </c>
      <c r="H483" t="s">
        <v>1778</v>
      </c>
      <c r="I483" t="s">
        <v>2178</v>
      </c>
      <c r="J483" t="s">
        <v>2179</v>
      </c>
      <c r="K483" t="s">
        <v>97</v>
      </c>
      <c r="L483" t="s">
        <v>32</v>
      </c>
      <c r="M483" t="s">
        <v>62</v>
      </c>
      <c r="N483" t="s">
        <v>50</v>
      </c>
      <c r="O483" t="s">
        <v>62</v>
      </c>
      <c r="P483" t="s">
        <v>98</v>
      </c>
      <c r="Q483" t="s">
        <v>2180</v>
      </c>
      <c r="R483" t="s">
        <v>169</v>
      </c>
      <c r="S483" t="s">
        <v>935</v>
      </c>
      <c r="T483" s="2">
        <v>21344</v>
      </c>
      <c r="U483" s="3">
        <f ca="1">YEARFRAC(Table1[[#This Row],[DOB]],TODAY())</f>
        <v>67.541666666666671</v>
      </c>
      <c r="V483" s="3" t="str" cm="1">
        <f t="array" aca="1" ref="V483" ca="1">_xlfn.IFS(Table1[[#This Row],[Age]] &lt; 30, "20-29", Table1[[#This Row],[Age]]&lt;40,"30-39",Table1[[#This Row],[Age]]&lt;50,"40-49",Table1[[#This Row],[Age]]&lt;60,"50-59",Table1[[#This Row],[Age]]&lt;70, "60-69",Table1[[#This Row],[Age]]&lt;80, "70-79",Table1[[#This Row],[Age]]&lt;90,"80-89")</f>
        <v>60-69</v>
      </c>
      <c r="W483" t="s">
        <v>39</v>
      </c>
      <c r="X483" t="s">
        <v>112</v>
      </c>
      <c r="Y483" t="s">
        <v>41</v>
      </c>
      <c r="Z483">
        <v>48843</v>
      </c>
      <c r="AA483" t="s">
        <v>92</v>
      </c>
      <c r="AB483" t="s">
        <v>43</v>
      </c>
      <c r="AC483" t="s">
        <v>44</v>
      </c>
      <c r="AD483">
        <v>3</v>
      </c>
    </row>
    <row r="484" spans="1:30" x14ac:dyDescent="0.35">
      <c r="A484">
        <v>3906</v>
      </c>
      <c r="B484" t="s">
        <v>2181</v>
      </c>
      <c r="C484" t="s">
        <v>2182</v>
      </c>
      <c r="D484" s="1">
        <v>44068</v>
      </c>
      <c r="F484" t="str">
        <f>IF(Table1[[#This Row],[ExitDate]],QUOTIENT(Table1[[#This Row],[ExitDate]]-Table1[[#This Row],[StartDate]],365/12),"")</f>
        <v/>
      </c>
      <c r="G484" t="str">
        <f>IF(Table1[[#This Row],[ExitDate]], "Attrition", "Active")</f>
        <v>Active</v>
      </c>
      <c r="H484" t="s">
        <v>1772</v>
      </c>
      <c r="I484" t="s">
        <v>2183</v>
      </c>
      <c r="J484" t="s">
        <v>2184</v>
      </c>
      <c r="K484" t="s">
        <v>117</v>
      </c>
      <c r="L484" t="s">
        <v>32</v>
      </c>
      <c r="M484" t="s">
        <v>33</v>
      </c>
      <c r="N484" t="s">
        <v>34</v>
      </c>
      <c r="O484" t="s">
        <v>35</v>
      </c>
      <c r="P484" t="s">
        <v>36</v>
      </c>
      <c r="R484" t="s">
        <v>169</v>
      </c>
      <c r="S484" t="s">
        <v>304</v>
      </c>
      <c r="T484" s="2">
        <v>27642</v>
      </c>
      <c r="U484" s="3">
        <f ca="1">YEARFRAC(Table1[[#This Row],[DOB]],TODAY())</f>
        <v>50.3</v>
      </c>
      <c r="V484" s="3" t="str" cm="1">
        <f t="array" aca="1" ref="V484" ca="1">_xlfn.IFS(Table1[[#This Row],[Age]] &lt; 30, "20-29", Table1[[#This Row],[Age]]&lt;40,"30-39",Table1[[#This Row],[Age]]&lt;50,"40-49",Table1[[#This Row],[Age]]&lt;60,"50-59",Table1[[#This Row],[Age]]&lt;70, "60-69",Table1[[#This Row],[Age]]&lt;80, "70-79",Table1[[#This Row],[Age]]&lt;90,"80-89")</f>
        <v>50-59</v>
      </c>
      <c r="W484" t="s">
        <v>39</v>
      </c>
      <c r="X484" t="s">
        <v>149</v>
      </c>
      <c r="Y484" t="s">
        <v>41</v>
      </c>
      <c r="Z484">
        <v>70797</v>
      </c>
      <c r="AA484" t="s">
        <v>73</v>
      </c>
      <c r="AB484" t="s">
        <v>83</v>
      </c>
      <c r="AC484" t="s">
        <v>44</v>
      </c>
      <c r="AD484">
        <v>3</v>
      </c>
    </row>
    <row r="485" spans="1:30" x14ac:dyDescent="0.35">
      <c r="A485">
        <v>3907</v>
      </c>
      <c r="B485" t="s">
        <v>2185</v>
      </c>
      <c r="C485" t="s">
        <v>2186</v>
      </c>
      <c r="D485" s="1">
        <v>44616</v>
      </c>
      <c r="F485" t="str">
        <f>IF(Table1[[#This Row],[ExitDate]],QUOTIENT(Table1[[#This Row],[ExitDate]]-Table1[[#This Row],[StartDate]],365/12),"")</f>
        <v/>
      </c>
      <c r="G485" t="str">
        <f>IF(Table1[[#This Row],[ExitDate]], "Attrition", "Active")</f>
        <v>Active</v>
      </c>
      <c r="H485" t="s">
        <v>1772</v>
      </c>
      <c r="I485" t="s">
        <v>2187</v>
      </c>
      <c r="J485" t="s">
        <v>2188</v>
      </c>
      <c r="K485" t="s">
        <v>61</v>
      </c>
      <c r="L485" t="s">
        <v>32</v>
      </c>
      <c r="M485" t="s">
        <v>62</v>
      </c>
      <c r="N485" t="s">
        <v>50</v>
      </c>
      <c r="O485" t="s">
        <v>35</v>
      </c>
      <c r="P485" t="s">
        <v>36</v>
      </c>
      <c r="R485" t="s">
        <v>169</v>
      </c>
      <c r="S485" t="s">
        <v>110</v>
      </c>
      <c r="T485" s="2">
        <v>23569</v>
      </c>
      <c r="U485" s="3">
        <f ca="1">YEARFRAC(Table1[[#This Row],[DOB]],TODAY())</f>
        <v>61.45</v>
      </c>
      <c r="V485" s="3" t="str" cm="1">
        <f t="array" aca="1" ref="V485" ca="1">_xlfn.IFS(Table1[[#This Row],[Age]] &lt; 30, "20-29", Table1[[#This Row],[Age]]&lt;40,"30-39",Table1[[#This Row],[Age]]&lt;50,"40-49",Table1[[#This Row],[Age]]&lt;60,"50-59",Table1[[#This Row],[Age]]&lt;70, "60-69",Table1[[#This Row],[Age]]&lt;80, "70-79",Table1[[#This Row],[Age]]&lt;90,"80-89")</f>
        <v>60-69</v>
      </c>
      <c r="W485" t="s">
        <v>39</v>
      </c>
      <c r="X485" t="s">
        <v>183</v>
      </c>
      <c r="Y485" t="s">
        <v>41</v>
      </c>
      <c r="Z485">
        <v>6437</v>
      </c>
      <c r="AA485" t="s">
        <v>42</v>
      </c>
      <c r="AB485" t="s">
        <v>83</v>
      </c>
      <c r="AC485" t="s">
        <v>44</v>
      </c>
      <c r="AD485">
        <v>3</v>
      </c>
    </row>
    <row r="486" spans="1:30" x14ac:dyDescent="0.35">
      <c r="A486">
        <v>3908</v>
      </c>
      <c r="B486" t="s">
        <v>2189</v>
      </c>
      <c r="C486" t="s">
        <v>2190</v>
      </c>
      <c r="D486" s="1">
        <v>43683</v>
      </c>
      <c r="E486" s="1">
        <v>44276</v>
      </c>
      <c r="F486">
        <f>IF(Table1[[#This Row],[ExitDate]],QUOTIENT(Table1[[#This Row],[ExitDate]]-Table1[[#This Row],[StartDate]],365/12),"")</f>
        <v>19</v>
      </c>
      <c r="G486" t="str">
        <f>IF(Table1[[#This Row],[ExitDate]], "Attrition", "Active")</f>
        <v>Attrition</v>
      </c>
      <c r="H486" t="s">
        <v>1772</v>
      </c>
      <c r="I486" t="s">
        <v>2191</v>
      </c>
      <c r="J486" t="s">
        <v>2192</v>
      </c>
      <c r="K486" t="s">
        <v>88</v>
      </c>
      <c r="L486" t="s">
        <v>32</v>
      </c>
      <c r="M486" t="s">
        <v>51</v>
      </c>
      <c r="N486" t="s">
        <v>34</v>
      </c>
      <c r="O486" t="s">
        <v>35</v>
      </c>
      <c r="P486" t="s">
        <v>125</v>
      </c>
      <c r="Q486" t="s">
        <v>2193</v>
      </c>
      <c r="R486" t="s">
        <v>169</v>
      </c>
      <c r="S486" t="s">
        <v>147</v>
      </c>
      <c r="T486" s="2">
        <v>31604</v>
      </c>
      <c r="U486" s="3">
        <f ca="1">YEARFRAC(Table1[[#This Row],[DOB]],TODAY())</f>
        <v>39.450000000000003</v>
      </c>
      <c r="V486" s="3" t="str" cm="1">
        <f t="array" aca="1" ref="V486" ca="1">_xlfn.IFS(Table1[[#This Row],[Age]] &lt; 30, "20-29", Table1[[#This Row],[Age]]&lt;40,"30-39",Table1[[#This Row],[Age]]&lt;50,"40-49",Table1[[#This Row],[Age]]&lt;60,"50-59",Table1[[#This Row],[Age]]&lt;70, "60-69",Table1[[#This Row],[Age]]&lt;80, "70-79",Table1[[#This Row],[Age]]&lt;90,"80-89")</f>
        <v>30-39</v>
      </c>
      <c r="W486" t="s">
        <v>39</v>
      </c>
      <c r="X486" t="s">
        <v>149</v>
      </c>
      <c r="Y486" t="s">
        <v>41</v>
      </c>
      <c r="Z486">
        <v>92289</v>
      </c>
      <c r="AA486" t="s">
        <v>92</v>
      </c>
      <c r="AB486" t="s">
        <v>83</v>
      </c>
      <c r="AC486" t="s">
        <v>235</v>
      </c>
      <c r="AD486">
        <v>3</v>
      </c>
    </row>
    <row r="487" spans="1:30" x14ac:dyDescent="0.35">
      <c r="A487">
        <v>3909</v>
      </c>
      <c r="B487" t="s">
        <v>2194</v>
      </c>
      <c r="C487" t="s">
        <v>185</v>
      </c>
      <c r="D487" s="1">
        <v>44409</v>
      </c>
      <c r="E487" s="1">
        <v>44463</v>
      </c>
      <c r="F487">
        <f>IF(Table1[[#This Row],[ExitDate]],QUOTIENT(Table1[[#This Row],[ExitDate]]-Table1[[#This Row],[StartDate]],365/12),"")</f>
        <v>1</v>
      </c>
      <c r="G487" t="str">
        <f>IF(Table1[[#This Row],[ExitDate]], "Attrition", "Active")</f>
        <v>Attrition</v>
      </c>
      <c r="H487" t="s">
        <v>1772</v>
      </c>
      <c r="I487" t="s">
        <v>2195</v>
      </c>
      <c r="J487" t="s">
        <v>2196</v>
      </c>
      <c r="K487" t="s">
        <v>31</v>
      </c>
      <c r="L487" t="s">
        <v>32</v>
      </c>
      <c r="M487" t="s">
        <v>51</v>
      </c>
      <c r="N487" t="s">
        <v>34</v>
      </c>
      <c r="O487" t="s">
        <v>51</v>
      </c>
      <c r="P487" t="s">
        <v>125</v>
      </c>
      <c r="Q487" t="s">
        <v>2197</v>
      </c>
      <c r="R487" t="s">
        <v>169</v>
      </c>
      <c r="S487" t="s">
        <v>100</v>
      </c>
      <c r="T487" s="2">
        <v>16218</v>
      </c>
      <c r="U487" s="3">
        <f ca="1">YEARFRAC(Table1[[#This Row],[DOB]],TODAY())</f>
        <v>81.575000000000003</v>
      </c>
      <c r="V487" s="3" t="str" cm="1">
        <f t="array" aca="1" ref="V487" ca="1">_xlfn.IFS(Table1[[#This Row],[Age]] &lt; 30, "20-29", Table1[[#This Row],[Age]]&lt;40,"30-39",Table1[[#This Row],[Age]]&lt;50,"40-49",Table1[[#This Row],[Age]]&lt;60,"50-59",Table1[[#This Row],[Age]]&lt;70, "60-69",Table1[[#This Row],[Age]]&lt;80, "70-79",Table1[[#This Row],[Age]]&lt;90,"80-89")</f>
        <v>80-89</v>
      </c>
      <c r="W487" t="s">
        <v>39</v>
      </c>
      <c r="X487" t="s">
        <v>612</v>
      </c>
      <c r="Y487" t="s">
        <v>41</v>
      </c>
      <c r="Z487">
        <v>58900</v>
      </c>
      <c r="AA487" t="s">
        <v>73</v>
      </c>
      <c r="AB487" t="s">
        <v>83</v>
      </c>
      <c r="AC487" t="s">
        <v>235</v>
      </c>
      <c r="AD487">
        <v>3</v>
      </c>
    </row>
    <row r="488" spans="1:30" x14ac:dyDescent="0.35">
      <c r="A488">
        <v>3910</v>
      </c>
      <c r="B488" t="s">
        <v>2198</v>
      </c>
      <c r="C488" t="s">
        <v>2199</v>
      </c>
      <c r="D488" s="1">
        <v>44755</v>
      </c>
      <c r="E488" s="1">
        <v>44948</v>
      </c>
      <c r="F488">
        <f>IF(Table1[[#This Row],[ExitDate]],QUOTIENT(Table1[[#This Row],[ExitDate]]-Table1[[#This Row],[StartDate]],365/12),"")</f>
        <v>6</v>
      </c>
      <c r="G488" t="str">
        <f>IF(Table1[[#This Row],[ExitDate]], "Attrition", "Active")</f>
        <v>Attrition</v>
      </c>
      <c r="H488" t="s">
        <v>1783</v>
      </c>
      <c r="I488" t="s">
        <v>2200</v>
      </c>
      <c r="J488" t="s">
        <v>2201</v>
      </c>
      <c r="K488" t="s">
        <v>97</v>
      </c>
      <c r="L488" t="s">
        <v>32</v>
      </c>
      <c r="M488" t="s">
        <v>51</v>
      </c>
      <c r="N488" t="s">
        <v>50</v>
      </c>
      <c r="O488" t="s">
        <v>51</v>
      </c>
      <c r="P488" t="s">
        <v>174</v>
      </c>
      <c r="Q488" t="s">
        <v>2202</v>
      </c>
      <c r="R488" t="s">
        <v>169</v>
      </c>
      <c r="S488" t="s">
        <v>593</v>
      </c>
      <c r="T488" s="2">
        <v>35483</v>
      </c>
      <c r="U488" s="3">
        <f ca="1">YEARFRAC(Table1[[#This Row],[DOB]],TODAY())</f>
        <v>28.836111111111112</v>
      </c>
      <c r="V488" s="3" t="str" cm="1">
        <f t="array" aca="1" ref="V488" ca="1">_xlfn.IFS(Table1[[#This Row],[Age]] &lt; 30, "20-29", Table1[[#This Row],[Age]]&lt;40,"30-39",Table1[[#This Row],[Age]]&lt;50,"40-49",Table1[[#This Row],[Age]]&lt;60,"50-59",Table1[[#This Row],[Age]]&lt;70, "60-69",Table1[[#This Row],[Age]]&lt;80, "70-79",Table1[[#This Row],[Age]]&lt;90,"80-89")</f>
        <v>20-29</v>
      </c>
      <c r="W488" t="s">
        <v>39</v>
      </c>
      <c r="X488" t="s">
        <v>102</v>
      </c>
      <c r="Y488" t="s">
        <v>41</v>
      </c>
      <c r="Z488">
        <v>35673</v>
      </c>
      <c r="AA488" t="s">
        <v>42</v>
      </c>
      <c r="AB488" t="s">
        <v>43</v>
      </c>
      <c r="AC488" t="s">
        <v>235</v>
      </c>
      <c r="AD488">
        <v>3</v>
      </c>
    </row>
    <row r="489" spans="1:30" x14ac:dyDescent="0.35">
      <c r="A489">
        <v>3911</v>
      </c>
      <c r="B489" t="s">
        <v>2203</v>
      </c>
      <c r="C489" t="s">
        <v>262</v>
      </c>
      <c r="D489" s="1">
        <v>44344</v>
      </c>
      <c r="F489" t="str">
        <f>IF(Table1[[#This Row],[ExitDate]],QUOTIENT(Table1[[#This Row],[ExitDate]]-Table1[[#This Row],[StartDate]],365/12),"")</f>
        <v/>
      </c>
      <c r="G489" t="str">
        <f>IF(Table1[[#This Row],[ExitDate]], "Attrition", "Active")</f>
        <v>Active</v>
      </c>
      <c r="H489" t="s">
        <v>1783</v>
      </c>
      <c r="I489" t="s">
        <v>2204</v>
      </c>
      <c r="J489" t="s">
        <v>2205</v>
      </c>
      <c r="K489" t="s">
        <v>117</v>
      </c>
      <c r="L489" t="s">
        <v>32</v>
      </c>
      <c r="M489" t="s">
        <v>62</v>
      </c>
      <c r="N489" t="s">
        <v>50</v>
      </c>
      <c r="O489" t="s">
        <v>51</v>
      </c>
      <c r="P489" t="s">
        <v>36</v>
      </c>
      <c r="R489" t="s">
        <v>169</v>
      </c>
      <c r="S489" t="s">
        <v>147</v>
      </c>
      <c r="T489" s="2">
        <v>18473</v>
      </c>
      <c r="U489" s="3">
        <f ca="1">YEARFRAC(Table1[[#This Row],[DOB]],TODAY())</f>
        <v>75.400000000000006</v>
      </c>
      <c r="V489" s="3" t="str" cm="1">
        <f t="array" aca="1" ref="V489" ca="1">_xlfn.IFS(Table1[[#This Row],[Age]] &lt; 30, "20-29", Table1[[#This Row],[Age]]&lt;40,"30-39",Table1[[#This Row],[Age]]&lt;50,"40-49",Table1[[#This Row],[Age]]&lt;60,"50-59",Table1[[#This Row],[Age]]&lt;70, "60-69",Table1[[#This Row],[Age]]&lt;80, "70-79",Table1[[#This Row],[Age]]&lt;90,"80-89")</f>
        <v>70-79</v>
      </c>
      <c r="W489" t="s">
        <v>90</v>
      </c>
      <c r="X489" t="s">
        <v>149</v>
      </c>
      <c r="Y489" t="s">
        <v>54</v>
      </c>
      <c r="Z489">
        <v>68952</v>
      </c>
      <c r="AA489" t="s">
        <v>42</v>
      </c>
      <c r="AB489" t="s">
        <v>43</v>
      </c>
      <c r="AC489" t="s">
        <v>44</v>
      </c>
      <c r="AD489">
        <v>3</v>
      </c>
    </row>
    <row r="490" spans="1:30" x14ac:dyDescent="0.35">
      <c r="A490">
        <v>3912</v>
      </c>
      <c r="B490" t="s">
        <v>877</v>
      </c>
      <c r="C490" t="s">
        <v>2206</v>
      </c>
      <c r="D490" s="1">
        <v>44018</v>
      </c>
      <c r="E490" s="1">
        <v>44214</v>
      </c>
      <c r="F490">
        <f>IF(Table1[[#This Row],[ExitDate]],QUOTIENT(Table1[[#This Row],[ExitDate]]-Table1[[#This Row],[StartDate]],365/12),"")</f>
        <v>6</v>
      </c>
      <c r="G490" t="str">
        <f>IF(Table1[[#This Row],[ExitDate]], "Attrition", "Active")</f>
        <v>Attrition</v>
      </c>
      <c r="H490" t="s">
        <v>1783</v>
      </c>
      <c r="I490" t="s">
        <v>2207</v>
      </c>
      <c r="J490" t="s">
        <v>2208</v>
      </c>
      <c r="K490" t="s">
        <v>61</v>
      </c>
      <c r="L490" t="s">
        <v>1804</v>
      </c>
      <c r="M490" t="s">
        <v>51</v>
      </c>
      <c r="N490" t="s">
        <v>34</v>
      </c>
      <c r="O490" t="s">
        <v>62</v>
      </c>
      <c r="P490" t="s">
        <v>98</v>
      </c>
      <c r="Q490" t="s">
        <v>2209</v>
      </c>
      <c r="R490" t="s">
        <v>169</v>
      </c>
      <c r="S490" t="s">
        <v>80</v>
      </c>
      <c r="T490" s="2">
        <v>24977</v>
      </c>
      <c r="U490" s="3">
        <f ca="1">YEARFRAC(Table1[[#This Row],[DOB]],TODAY())</f>
        <v>57.594444444444441</v>
      </c>
      <c r="V490" s="3" t="str" cm="1">
        <f t="array" aca="1" ref="V490" ca="1">_xlfn.IFS(Table1[[#This Row],[Age]] &lt; 30, "20-29", Table1[[#This Row],[Age]]&lt;40,"30-39",Table1[[#This Row],[Age]]&lt;50,"40-49",Table1[[#This Row],[Age]]&lt;60,"50-59",Table1[[#This Row],[Age]]&lt;70, "60-69",Table1[[#This Row],[Age]]&lt;80, "70-79",Table1[[#This Row],[Age]]&lt;90,"80-89")</f>
        <v>50-59</v>
      </c>
      <c r="W490" t="s">
        <v>90</v>
      </c>
      <c r="X490" t="s">
        <v>225</v>
      </c>
      <c r="Y490" t="s">
        <v>54</v>
      </c>
      <c r="Z490">
        <v>97493</v>
      </c>
      <c r="AA490" t="s">
        <v>55</v>
      </c>
      <c r="AB490" t="s">
        <v>43</v>
      </c>
      <c r="AC490" t="s">
        <v>235</v>
      </c>
      <c r="AD490">
        <v>3</v>
      </c>
    </row>
    <row r="491" spans="1:30" x14ac:dyDescent="0.35">
      <c r="A491">
        <v>3913</v>
      </c>
      <c r="B491" t="s">
        <v>1606</v>
      </c>
      <c r="C491" t="s">
        <v>451</v>
      </c>
      <c r="D491" s="1">
        <v>43844</v>
      </c>
      <c r="E491" s="1">
        <v>44720</v>
      </c>
      <c r="F491">
        <f>IF(Table1[[#This Row],[ExitDate]],QUOTIENT(Table1[[#This Row],[ExitDate]]-Table1[[#This Row],[StartDate]],365/12),"")</f>
        <v>28</v>
      </c>
      <c r="G491" t="str">
        <f>IF(Table1[[#This Row],[ExitDate]], "Attrition", "Active")</f>
        <v>Attrition</v>
      </c>
      <c r="H491" t="s">
        <v>1783</v>
      </c>
      <c r="I491" t="s">
        <v>2210</v>
      </c>
      <c r="J491" t="s">
        <v>2211</v>
      </c>
      <c r="K491" t="s">
        <v>88</v>
      </c>
      <c r="L491" t="s">
        <v>1804</v>
      </c>
      <c r="M491" t="s">
        <v>62</v>
      </c>
      <c r="N491" t="s">
        <v>50</v>
      </c>
      <c r="O491" t="s">
        <v>51</v>
      </c>
      <c r="P491" t="s">
        <v>125</v>
      </c>
      <c r="Q491" t="s">
        <v>2212</v>
      </c>
      <c r="R491" t="s">
        <v>169</v>
      </c>
      <c r="S491" t="s">
        <v>176</v>
      </c>
      <c r="T491" s="2">
        <v>15494</v>
      </c>
      <c r="U491" s="3">
        <f ca="1">YEARFRAC(Table1[[#This Row],[DOB]],TODAY())</f>
        <v>83.558333333333337</v>
      </c>
      <c r="V491" s="3" t="str" cm="1">
        <f t="array" aca="1" ref="V491" ca="1">_xlfn.IFS(Table1[[#This Row],[Age]] &lt; 30, "20-29", Table1[[#This Row],[Age]]&lt;40,"30-39",Table1[[#This Row],[Age]]&lt;50,"40-49",Table1[[#This Row],[Age]]&lt;60,"50-59",Table1[[#This Row],[Age]]&lt;70, "60-69",Table1[[#This Row],[Age]]&lt;80, "70-79",Table1[[#This Row],[Age]]&lt;90,"80-89")</f>
        <v>80-89</v>
      </c>
      <c r="W491" t="s">
        <v>39</v>
      </c>
      <c r="X491" t="s">
        <v>2213</v>
      </c>
      <c r="Y491" t="s">
        <v>41</v>
      </c>
      <c r="Z491">
        <v>69903</v>
      </c>
      <c r="AA491" t="s">
        <v>42</v>
      </c>
      <c r="AB491" t="s">
        <v>83</v>
      </c>
      <c r="AC491" t="s">
        <v>44</v>
      </c>
      <c r="AD491">
        <v>3</v>
      </c>
    </row>
    <row r="492" spans="1:30" x14ac:dyDescent="0.35">
      <c r="A492">
        <v>3914</v>
      </c>
      <c r="B492" t="s">
        <v>2214</v>
      </c>
      <c r="C492" t="s">
        <v>2215</v>
      </c>
      <c r="D492" s="1">
        <v>43865</v>
      </c>
      <c r="E492" s="1">
        <v>44225</v>
      </c>
      <c r="F492">
        <f>IF(Table1[[#This Row],[ExitDate]],QUOTIENT(Table1[[#This Row],[ExitDate]]-Table1[[#This Row],[StartDate]],365/12),"")</f>
        <v>11</v>
      </c>
      <c r="G492" t="str">
        <f>IF(Table1[[#This Row],[ExitDate]], "Attrition", "Active")</f>
        <v>Attrition</v>
      </c>
      <c r="H492" t="s">
        <v>1778</v>
      </c>
      <c r="I492" t="s">
        <v>2216</v>
      </c>
      <c r="J492" t="s">
        <v>2217</v>
      </c>
      <c r="K492" t="s">
        <v>132</v>
      </c>
      <c r="L492" t="s">
        <v>32</v>
      </c>
      <c r="M492" t="s">
        <v>33</v>
      </c>
      <c r="N492" t="s">
        <v>34</v>
      </c>
      <c r="O492" t="s">
        <v>35</v>
      </c>
      <c r="P492" t="s">
        <v>125</v>
      </c>
      <c r="Q492" t="s">
        <v>2218</v>
      </c>
      <c r="R492" t="s">
        <v>1842</v>
      </c>
      <c r="S492" t="s">
        <v>110</v>
      </c>
      <c r="T492" s="2">
        <v>21388</v>
      </c>
      <c r="U492" s="3">
        <f ca="1">YEARFRAC(Table1[[#This Row],[DOB]],TODAY())</f>
        <v>67.419444444444451</v>
      </c>
      <c r="V492" s="3" t="str" cm="1">
        <f t="array" aca="1" ref="V492" ca="1">_xlfn.IFS(Table1[[#This Row],[Age]] &lt; 30, "20-29", Table1[[#This Row],[Age]]&lt;40,"30-39",Table1[[#This Row],[Age]]&lt;50,"40-49",Table1[[#This Row],[Age]]&lt;60,"50-59",Table1[[#This Row],[Age]]&lt;70, "60-69",Table1[[#This Row],[Age]]&lt;80, "70-79",Table1[[#This Row],[Age]]&lt;90,"80-89")</f>
        <v>60-69</v>
      </c>
      <c r="W492" t="s">
        <v>39</v>
      </c>
      <c r="X492" t="s">
        <v>418</v>
      </c>
      <c r="Y492" t="s">
        <v>54</v>
      </c>
      <c r="Z492">
        <v>9758</v>
      </c>
      <c r="AA492" t="s">
        <v>73</v>
      </c>
      <c r="AB492" t="s">
        <v>74</v>
      </c>
      <c r="AC492" t="s">
        <v>104</v>
      </c>
      <c r="AD492">
        <v>3</v>
      </c>
    </row>
    <row r="493" spans="1:30" x14ac:dyDescent="0.35">
      <c r="A493">
        <v>3915</v>
      </c>
      <c r="B493" t="s">
        <v>2219</v>
      </c>
      <c r="C493" t="s">
        <v>2220</v>
      </c>
      <c r="D493" s="1">
        <v>44801</v>
      </c>
      <c r="F493" t="str">
        <f>IF(Table1[[#This Row],[ExitDate]],QUOTIENT(Table1[[#This Row],[ExitDate]]-Table1[[#This Row],[StartDate]],365/12),"")</f>
        <v/>
      </c>
      <c r="G493" t="str">
        <f>IF(Table1[[#This Row],[ExitDate]], "Attrition", "Active")</f>
        <v>Active</v>
      </c>
      <c r="H493" t="s">
        <v>1778</v>
      </c>
      <c r="I493" t="s">
        <v>2221</v>
      </c>
      <c r="J493" t="s">
        <v>2222</v>
      </c>
      <c r="K493" t="s">
        <v>79</v>
      </c>
      <c r="L493" t="s">
        <v>32</v>
      </c>
      <c r="M493" t="s">
        <v>33</v>
      </c>
      <c r="N493" t="s">
        <v>63</v>
      </c>
      <c r="O493" t="s">
        <v>51</v>
      </c>
      <c r="P493" t="s">
        <v>36</v>
      </c>
      <c r="R493" t="s">
        <v>169</v>
      </c>
      <c r="S493" t="s">
        <v>89</v>
      </c>
      <c r="T493" s="2">
        <v>33361</v>
      </c>
      <c r="U493" s="3">
        <f ca="1">YEARFRAC(Table1[[#This Row],[DOB]],TODAY())</f>
        <v>34.638888888888886</v>
      </c>
      <c r="V493" s="3" t="str" cm="1">
        <f t="array" aca="1" ref="V493" ca="1">_xlfn.IFS(Table1[[#This Row],[Age]] &lt; 30, "20-29", Table1[[#This Row],[Age]]&lt;40,"30-39",Table1[[#This Row],[Age]]&lt;50,"40-49",Table1[[#This Row],[Age]]&lt;60,"50-59",Table1[[#This Row],[Age]]&lt;70, "60-69",Table1[[#This Row],[Age]]&lt;80, "70-79",Table1[[#This Row],[Age]]&lt;90,"80-89")</f>
        <v>30-39</v>
      </c>
      <c r="W493" t="s">
        <v>39</v>
      </c>
      <c r="X493" t="s">
        <v>225</v>
      </c>
      <c r="Y493" t="s">
        <v>54</v>
      </c>
      <c r="Z493">
        <v>31391</v>
      </c>
      <c r="AA493" t="s">
        <v>73</v>
      </c>
      <c r="AB493" t="s">
        <v>43</v>
      </c>
      <c r="AC493" t="s">
        <v>44</v>
      </c>
      <c r="AD493">
        <v>3</v>
      </c>
    </row>
    <row r="494" spans="1:30" x14ac:dyDescent="0.35">
      <c r="A494">
        <v>3916</v>
      </c>
      <c r="B494" t="s">
        <v>2223</v>
      </c>
      <c r="C494" t="s">
        <v>1631</v>
      </c>
      <c r="D494" s="1">
        <v>44739</v>
      </c>
      <c r="F494" t="str">
        <f>IF(Table1[[#This Row],[ExitDate]],QUOTIENT(Table1[[#This Row],[ExitDate]]-Table1[[#This Row],[StartDate]],365/12),"")</f>
        <v/>
      </c>
      <c r="G494" t="str">
        <f>IF(Table1[[#This Row],[ExitDate]], "Attrition", "Active")</f>
        <v>Active</v>
      </c>
      <c r="H494" t="s">
        <v>1778</v>
      </c>
      <c r="I494" t="s">
        <v>2224</v>
      </c>
      <c r="J494" t="s">
        <v>2225</v>
      </c>
      <c r="K494" t="s">
        <v>97</v>
      </c>
      <c r="L494" t="s">
        <v>32</v>
      </c>
      <c r="M494" t="s">
        <v>51</v>
      </c>
      <c r="N494" t="s">
        <v>34</v>
      </c>
      <c r="O494" t="s">
        <v>35</v>
      </c>
      <c r="P494" t="s">
        <v>36</v>
      </c>
      <c r="R494" t="s">
        <v>169</v>
      </c>
      <c r="S494" t="s">
        <v>176</v>
      </c>
      <c r="T494" s="2">
        <v>23522</v>
      </c>
      <c r="U494" s="3">
        <f ca="1">YEARFRAC(Table1[[#This Row],[DOB]],TODAY())</f>
        <v>61.577777777777776</v>
      </c>
      <c r="V494" s="3" t="str" cm="1">
        <f t="array" aca="1" ref="V494" ca="1">_xlfn.IFS(Table1[[#This Row],[Age]] &lt; 30, "20-29", Table1[[#This Row],[Age]]&lt;40,"30-39",Table1[[#This Row],[Age]]&lt;50,"40-49",Table1[[#This Row],[Age]]&lt;60,"50-59",Table1[[#This Row],[Age]]&lt;70, "60-69",Table1[[#This Row],[Age]]&lt;80, "70-79",Table1[[#This Row],[Age]]&lt;90,"80-89")</f>
        <v>60-69</v>
      </c>
      <c r="W494" t="s">
        <v>39</v>
      </c>
      <c r="X494" t="s">
        <v>177</v>
      </c>
      <c r="Y494" t="s">
        <v>54</v>
      </c>
      <c r="Z494">
        <v>14939</v>
      </c>
      <c r="AA494" t="s">
        <v>73</v>
      </c>
      <c r="AB494" t="s">
        <v>43</v>
      </c>
      <c r="AC494" t="s">
        <v>44</v>
      </c>
      <c r="AD494">
        <v>3</v>
      </c>
    </row>
    <row r="495" spans="1:30" x14ac:dyDescent="0.35">
      <c r="A495">
        <v>3917</v>
      </c>
      <c r="B495" t="s">
        <v>2226</v>
      </c>
      <c r="C495" t="s">
        <v>1585</v>
      </c>
      <c r="D495" s="1">
        <v>43818</v>
      </c>
      <c r="E495" s="1">
        <v>45016</v>
      </c>
      <c r="F495">
        <f>IF(Table1[[#This Row],[ExitDate]],QUOTIENT(Table1[[#This Row],[ExitDate]]-Table1[[#This Row],[StartDate]],365/12),"")</f>
        <v>39</v>
      </c>
      <c r="G495" t="str">
        <f>IF(Table1[[#This Row],[ExitDate]], "Attrition", "Active")</f>
        <v>Attrition</v>
      </c>
      <c r="H495" t="s">
        <v>1778</v>
      </c>
      <c r="I495" t="s">
        <v>2227</v>
      </c>
      <c r="J495" t="s">
        <v>2228</v>
      </c>
      <c r="K495" t="s">
        <v>167</v>
      </c>
      <c r="L495" t="s">
        <v>32</v>
      </c>
      <c r="M495" t="s">
        <v>51</v>
      </c>
      <c r="N495" t="s">
        <v>34</v>
      </c>
      <c r="O495" t="s">
        <v>62</v>
      </c>
      <c r="P495" t="s">
        <v>139</v>
      </c>
      <c r="Q495" t="s">
        <v>2229</v>
      </c>
      <c r="R495" t="s">
        <v>169</v>
      </c>
      <c r="S495" t="s">
        <v>80</v>
      </c>
      <c r="T495" s="2">
        <v>34070</v>
      </c>
      <c r="U495" s="3">
        <f ca="1">YEARFRAC(Table1[[#This Row],[DOB]],TODAY())</f>
        <v>32.700000000000003</v>
      </c>
      <c r="V495" s="3" t="str" cm="1">
        <f t="array" aca="1" ref="V495" ca="1">_xlfn.IFS(Table1[[#This Row],[Age]] &lt; 30, "20-29", Table1[[#This Row],[Age]]&lt;40,"30-39",Table1[[#This Row],[Age]]&lt;50,"40-49",Table1[[#This Row],[Age]]&lt;60,"50-59",Table1[[#This Row],[Age]]&lt;70, "60-69",Table1[[#This Row],[Age]]&lt;80, "70-79",Table1[[#This Row],[Age]]&lt;90,"80-89")</f>
        <v>30-39</v>
      </c>
      <c r="W495" t="s">
        <v>39</v>
      </c>
      <c r="X495" t="s">
        <v>102</v>
      </c>
      <c r="Y495" t="s">
        <v>41</v>
      </c>
      <c r="Z495">
        <v>89635</v>
      </c>
      <c r="AA495" t="s">
        <v>92</v>
      </c>
      <c r="AB495" t="s">
        <v>43</v>
      </c>
      <c r="AC495" t="s">
        <v>104</v>
      </c>
      <c r="AD495">
        <v>3</v>
      </c>
    </row>
    <row r="496" spans="1:30" x14ac:dyDescent="0.35">
      <c r="A496">
        <v>3918</v>
      </c>
      <c r="B496" t="s">
        <v>2137</v>
      </c>
      <c r="C496" t="s">
        <v>2230</v>
      </c>
      <c r="D496" s="1">
        <v>44098</v>
      </c>
      <c r="E496" s="1">
        <v>45012</v>
      </c>
      <c r="F496">
        <f>IF(Table1[[#This Row],[ExitDate]],QUOTIENT(Table1[[#This Row],[ExitDate]]-Table1[[#This Row],[StartDate]],365/12),"")</f>
        <v>30</v>
      </c>
      <c r="G496" t="str">
        <f>IF(Table1[[#This Row],[ExitDate]], "Attrition", "Active")</f>
        <v>Attrition</v>
      </c>
      <c r="H496" t="s">
        <v>1778</v>
      </c>
      <c r="I496" t="s">
        <v>2231</v>
      </c>
      <c r="J496" t="s">
        <v>2232</v>
      </c>
      <c r="K496" t="s">
        <v>97</v>
      </c>
      <c r="L496" t="s">
        <v>32</v>
      </c>
      <c r="M496" t="s">
        <v>33</v>
      </c>
      <c r="N496" t="s">
        <v>50</v>
      </c>
      <c r="O496" t="s">
        <v>62</v>
      </c>
      <c r="P496" t="s">
        <v>174</v>
      </c>
      <c r="Q496" t="s">
        <v>2233</v>
      </c>
      <c r="R496" t="s">
        <v>169</v>
      </c>
      <c r="S496" t="s">
        <v>89</v>
      </c>
      <c r="T496" s="2">
        <v>22084</v>
      </c>
      <c r="U496" s="3">
        <f ca="1">YEARFRAC(Table1[[#This Row],[DOB]],TODAY())</f>
        <v>65.516666666666666</v>
      </c>
      <c r="V496" s="3" t="str" cm="1">
        <f t="array" aca="1" ref="V496" ca="1">_xlfn.IFS(Table1[[#This Row],[Age]] &lt; 30, "20-29", Table1[[#This Row],[Age]]&lt;40,"30-39",Table1[[#This Row],[Age]]&lt;50,"40-49",Table1[[#This Row],[Age]]&lt;60,"50-59",Table1[[#This Row],[Age]]&lt;70, "60-69",Table1[[#This Row],[Age]]&lt;80, "70-79",Table1[[#This Row],[Age]]&lt;90,"80-89")</f>
        <v>60-69</v>
      </c>
      <c r="W496" t="s">
        <v>39</v>
      </c>
      <c r="X496" t="s">
        <v>82</v>
      </c>
      <c r="Y496" t="s">
        <v>41</v>
      </c>
      <c r="Z496">
        <v>48262</v>
      </c>
      <c r="AA496" t="s">
        <v>127</v>
      </c>
      <c r="AB496" t="s">
        <v>43</v>
      </c>
      <c r="AC496" t="s">
        <v>44</v>
      </c>
      <c r="AD496">
        <v>3</v>
      </c>
    </row>
    <row r="497" spans="1:30" x14ac:dyDescent="0.35">
      <c r="A497">
        <v>3919</v>
      </c>
      <c r="B497" t="s">
        <v>2234</v>
      </c>
      <c r="C497" t="s">
        <v>1991</v>
      </c>
      <c r="D497" s="1">
        <v>45113</v>
      </c>
      <c r="F497" t="str">
        <f>IF(Table1[[#This Row],[ExitDate]],QUOTIENT(Table1[[#This Row],[ExitDate]]-Table1[[#This Row],[StartDate]],365/12),"")</f>
        <v/>
      </c>
      <c r="G497" t="str">
        <f>IF(Table1[[#This Row],[ExitDate]], "Attrition", "Active")</f>
        <v>Active</v>
      </c>
      <c r="H497" t="s">
        <v>1772</v>
      </c>
      <c r="I497" t="s">
        <v>2235</v>
      </c>
      <c r="J497" t="s">
        <v>2236</v>
      </c>
      <c r="K497" t="s">
        <v>117</v>
      </c>
      <c r="L497" t="s">
        <v>32</v>
      </c>
      <c r="M497" t="s">
        <v>33</v>
      </c>
      <c r="N497" t="s">
        <v>34</v>
      </c>
      <c r="O497" t="s">
        <v>62</v>
      </c>
      <c r="P497" t="s">
        <v>36</v>
      </c>
      <c r="R497" t="s">
        <v>169</v>
      </c>
      <c r="S497" t="s">
        <v>89</v>
      </c>
      <c r="T497" s="2">
        <v>16352</v>
      </c>
      <c r="U497" s="3">
        <f ca="1">YEARFRAC(Table1[[#This Row],[DOB]],TODAY())</f>
        <v>81.211111111111109</v>
      </c>
      <c r="V497" s="3" t="str" cm="1">
        <f t="array" aca="1" ref="V497" ca="1">_xlfn.IFS(Table1[[#This Row],[Age]] &lt; 30, "20-29", Table1[[#This Row],[Age]]&lt;40,"30-39",Table1[[#This Row],[Age]]&lt;50,"40-49",Table1[[#This Row],[Age]]&lt;60,"50-59",Table1[[#This Row],[Age]]&lt;70, "60-69",Table1[[#This Row],[Age]]&lt;80, "70-79",Table1[[#This Row],[Age]]&lt;90,"80-89")</f>
        <v>80-89</v>
      </c>
      <c r="W497" t="s">
        <v>39</v>
      </c>
      <c r="X497" t="s">
        <v>280</v>
      </c>
      <c r="Y497" t="s">
        <v>41</v>
      </c>
      <c r="Z497">
        <v>42410</v>
      </c>
      <c r="AA497" t="s">
        <v>127</v>
      </c>
      <c r="AB497" t="s">
        <v>103</v>
      </c>
      <c r="AC497" t="s">
        <v>44</v>
      </c>
      <c r="AD497">
        <v>3</v>
      </c>
    </row>
    <row r="498" spans="1:30" x14ac:dyDescent="0.35">
      <c r="A498">
        <v>3920</v>
      </c>
      <c r="B498" t="s">
        <v>1053</v>
      </c>
      <c r="C498" t="s">
        <v>2237</v>
      </c>
      <c r="D498" s="1">
        <v>44297</v>
      </c>
      <c r="E498" s="1">
        <v>44914</v>
      </c>
      <c r="F498">
        <f>IF(Table1[[#This Row],[ExitDate]],QUOTIENT(Table1[[#This Row],[ExitDate]]-Table1[[#This Row],[StartDate]],365/12),"")</f>
        <v>20</v>
      </c>
      <c r="G498" t="str">
        <f>IF(Table1[[#This Row],[ExitDate]], "Attrition", "Active")</f>
        <v>Attrition</v>
      </c>
      <c r="H498" t="s">
        <v>1772</v>
      </c>
      <c r="I498" t="s">
        <v>2238</v>
      </c>
      <c r="J498" t="s">
        <v>2239</v>
      </c>
      <c r="K498" t="s">
        <v>61</v>
      </c>
      <c r="L498" t="s">
        <v>32</v>
      </c>
      <c r="M498" t="s">
        <v>62</v>
      </c>
      <c r="N498" t="s">
        <v>50</v>
      </c>
      <c r="O498" t="s">
        <v>51</v>
      </c>
      <c r="P498" t="s">
        <v>98</v>
      </c>
      <c r="Q498" t="s">
        <v>2240</v>
      </c>
      <c r="R498" t="s">
        <v>169</v>
      </c>
      <c r="S498" t="s">
        <v>89</v>
      </c>
      <c r="T498" s="2">
        <v>22589</v>
      </c>
      <c r="U498" s="3">
        <f ca="1">YEARFRAC(Table1[[#This Row],[DOB]],TODAY())</f>
        <v>64.136111111111106</v>
      </c>
      <c r="V498" s="3" t="str" cm="1">
        <f t="array" aca="1" ref="V498" ca="1">_xlfn.IFS(Table1[[#This Row],[Age]] &lt; 30, "20-29", Table1[[#This Row],[Age]]&lt;40,"30-39",Table1[[#This Row],[Age]]&lt;50,"40-49",Table1[[#This Row],[Age]]&lt;60,"50-59",Table1[[#This Row],[Age]]&lt;70, "60-69",Table1[[#This Row],[Age]]&lt;80, "70-79",Table1[[#This Row],[Age]]&lt;90,"80-89")</f>
        <v>60-69</v>
      </c>
      <c r="W498" t="s">
        <v>39</v>
      </c>
      <c r="X498" t="s">
        <v>82</v>
      </c>
      <c r="Y498" t="s">
        <v>41</v>
      </c>
      <c r="Z498">
        <v>62625</v>
      </c>
      <c r="AA498" t="s">
        <v>73</v>
      </c>
      <c r="AB498" t="s">
        <v>103</v>
      </c>
      <c r="AC498" t="s">
        <v>44</v>
      </c>
      <c r="AD498">
        <v>3</v>
      </c>
    </row>
    <row r="499" spans="1:30" x14ac:dyDescent="0.35">
      <c r="A499">
        <v>3921</v>
      </c>
      <c r="B499" t="s">
        <v>2241</v>
      </c>
      <c r="C499" t="s">
        <v>599</v>
      </c>
      <c r="D499" s="1">
        <v>43873</v>
      </c>
      <c r="E499" s="1">
        <v>44757</v>
      </c>
      <c r="F499">
        <f>IF(Table1[[#This Row],[ExitDate]],QUOTIENT(Table1[[#This Row],[ExitDate]]-Table1[[#This Row],[StartDate]],365/12),"")</f>
        <v>29</v>
      </c>
      <c r="G499" t="str">
        <f>IF(Table1[[#This Row],[ExitDate]], "Attrition", "Active")</f>
        <v>Attrition</v>
      </c>
      <c r="H499" t="s">
        <v>1772</v>
      </c>
      <c r="I499" t="s">
        <v>2242</v>
      </c>
      <c r="J499" t="s">
        <v>2243</v>
      </c>
      <c r="K499" t="s">
        <v>88</v>
      </c>
      <c r="L499" t="s">
        <v>32</v>
      </c>
      <c r="M499" t="s">
        <v>33</v>
      </c>
      <c r="N499" t="s">
        <v>50</v>
      </c>
      <c r="O499" t="s">
        <v>51</v>
      </c>
      <c r="P499" t="s">
        <v>139</v>
      </c>
      <c r="Q499" t="s">
        <v>2244</v>
      </c>
      <c r="R499" t="s">
        <v>169</v>
      </c>
      <c r="S499" t="s">
        <v>147</v>
      </c>
      <c r="T499" s="2">
        <v>16040</v>
      </c>
      <c r="U499" s="3">
        <f ca="1">YEARFRAC(Table1[[#This Row],[DOB]],TODAY())</f>
        <v>82.063888888888883</v>
      </c>
      <c r="V499" s="3" t="str" cm="1">
        <f t="array" aca="1" ref="V499" ca="1">_xlfn.IFS(Table1[[#This Row],[Age]] &lt; 30, "20-29", Table1[[#This Row],[Age]]&lt;40,"30-39",Table1[[#This Row],[Age]]&lt;50,"40-49",Table1[[#This Row],[Age]]&lt;60,"50-59",Table1[[#This Row],[Age]]&lt;70, "60-69",Table1[[#This Row],[Age]]&lt;80, "70-79",Table1[[#This Row],[Age]]&lt;90,"80-89")</f>
        <v>80-89</v>
      </c>
      <c r="W499" t="s">
        <v>39</v>
      </c>
      <c r="X499" t="s">
        <v>149</v>
      </c>
      <c r="Y499" t="s">
        <v>41</v>
      </c>
      <c r="Z499">
        <v>56684</v>
      </c>
      <c r="AA499" t="s">
        <v>73</v>
      </c>
      <c r="AB499" t="s">
        <v>83</v>
      </c>
      <c r="AC499" t="s">
        <v>44</v>
      </c>
      <c r="AD499">
        <v>3</v>
      </c>
    </row>
    <row r="500" spans="1:30" x14ac:dyDescent="0.35">
      <c r="A500">
        <v>3922</v>
      </c>
      <c r="B500" t="s">
        <v>1653</v>
      </c>
      <c r="C500" t="s">
        <v>2245</v>
      </c>
      <c r="D500" s="1">
        <v>43459</v>
      </c>
      <c r="F500" t="str">
        <f>IF(Table1[[#This Row],[ExitDate]],QUOTIENT(Table1[[#This Row],[ExitDate]]-Table1[[#This Row],[StartDate]],365/12),"")</f>
        <v/>
      </c>
      <c r="G500" t="str">
        <f>IF(Table1[[#This Row],[ExitDate]], "Attrition", "Active")</f>
        <v>Active</v>
      </c>
      <c r="H500" t="s">
        <v>1772</v>
      </c>
      <c r="I500" t="s">
        <v>2246</v>
      </c>
      <c r="J500" t="s">
        <v>2247</v>
      </c>
      <c r="K500" t="s">
        <v>31</v>
      </c>
      <c r="L500" t="s">
        <v>32</v>
      </c>
      <c r="M500" t="s">
        <v>51</v>
      </c>
      <c r="N500" t="s">
        <v>50</v>
      </c>
      <c r="O500" t="s">
        <v>62</v>
      </c>
      <c r="P500" t="s">
        <v>36</v>
      </c>
      <c r="R500" t="s">
        <v>169</v>
      </c>
      <c r="S500" t="s">
        <v>80</v>
      </c>
      <c r="T500" s="2">
        <v>35342</v>
      </c>
      <c r="U500" s="3">
        <f ca="1">YEARFRAC(Table1[[#This Row],[DOB]],TODAY())</f>
        <v>29.219444444444445</v>
      </c>
      <c r="V500" s="3" t="str" cm="1">
        <f t="array" aca="1" ref="V500" ca="1">_xlfn.IFS(Table1[[#This Row],[Age]] &lt; 30, "20-29", Table1[[#This Row],[Age]]&lt;40,"30-39",Table1[[#This Row],[Age]]&lt;50,"40-49",Table1[[#This Row],[Age]]&lt;60,"50-59",Table1[[#This Row],[Age]]&lt;70, "60-69",Table1[[#This Row],[Age]]&lt;80, "70-79",Table1[[#This Row],[Age]]&lt;90,"80-89")</f>
        <v>20-29</v>
      </c>
      <c r="W500" t="s">
        <v>39</v>
      </c>
      <c r="X500" t="s">
        <v>162</v>
      </c>
      <c r="Y500" t="s">
        <v>41</v>
      </c>
      <c r="Z500">
        <v>26513</v>
      </c>
      <c r="AA500" t="s">
        <v>42</v>
      </c>
      <c r="AB500" t="s">
        <v>43</v>
      </c>
      <c r="AC500" t="s">
        <v>44</v>
      </c>
      <c r="AD500">
        <v>3</v>
      </c>
    </row>
    <row r="501" spans="1:30" x14ac:dyDescent="0.35">
      <c r="A501">
        <v>3923</v>
      </c>
      <c r="B501" t="s">
        <v>1593</v>
      </c>
      <c r="C501" t="s">
        <v>2248</v>
      </c>
      <c r="D501" s="1">
        <v>44555</v>
      </c>
      <c r="E501" s="1">
        <v>45096</v>
      </c>
      <c r="F501">
        <f>IF(Table1[[#This Row],[ExitDate]],QUOTIENT(Table1[[#This Row],[ExitDate]]-Table1[[#This Row],[StartDate]],365/12),"")</f>
        <v>17</v>
      </c>
      <c r="G501" t="str">
        <f>IF(Table1[[#This Row],[ExitDate]], "Attrition", "Active")</f>
        <v>Attrition</v>
      </c>
      <c r="H501" t="s">
        <v>1783</v>
      </c>
      <c r="I501" t="s">
        <v>2249</v>
      </c>
      <c r="J501" t="s">
        <v>2250</v>
      </c>
      <c r="K501" t="s">
        <v>97</v>
      </c>
      <c r="L501" t="s">
        <v>32</v>
      </c>
      <c r="M501" t="s">
        <v>62</v>
      </c>
      <c r="N501" t="s">
        <v>34</v>
      </c>
      <c r="O501" t="s">
        <v>51</v>
      </c>
      <c r="P501" t="s">
        <v>98</v>
      </c>
      <c r="Q501" t="s">
        <v>2251</v>
      </c>
      <c r="R501" t="s">
        <v>169</v>
      </c>
      <c r="S501" t="s">
        <v>52</v>
      </c>
      <c r="T501" s="2">
        <v>20164</v>
      </c>
      <c r="U501" s="3">
        <f ca="1">YEARFRAC(Table1[[#This Row],[DOB]],TODAY())</f>
        <v>70.769444444444446</v>
      </c>
      <c r="V501" s="3" t="str" cm="1">
        <f t="array" aca="1" ref="V501" ca="1">_xlfn.IFS(Table1[[#This Row],[Age]] &lt; 30, "20-29", Table1[[#This Row],[Age]]&lt;40,"30-39",Table1[[#This Row],[Age]]&lt;50,"40-49",Table1[[#This Row],[Age]]&lt;60,"50-59",Table1[[#This Row],[Age]]&lt;70, "60-69",Table1[[#This Row],[Age]]&lt;80, "70-79",Table1[[#This Row],[Age]]&lt;90,"80-89")</f>
        <v>70-79</v>
      </c>
      <c r="W501" t="s">
        <v>39</v>
      </c>
      <c r="X501" t="s">
        <v>225</v>
      </c>
      <c r="Y501" t="s">
        <v>41</v>
      </c>
      <c r="Z501">
        <v>26918</v>
      </c>
      <c r="AA501" t="s">
        <v>55</v>
      </c>
      <c r="AB501" t="s">
        <v>74</v>
      </c>
      <c r="AC501" t="s">
        <v>104</v>
      </c>
      <c r="AD501">
        <v>3</v>
      </c>
    </row>
    <row r="502" spans="1:30" x14ac:dyDescent="0.35">
      <c r="A502">
        <v>3924</v>
      </c>
      <c r="B502" t="s">
        <v>2252</v>
      </c>
      <c r="C502" t="s">
        <v>1214</v>
      </c>
      <c r="D502" s="1">
        <v>44338</v>
      </c>
      <c r="F502" t="str">
        <f>IF(Table1[[#This Row],[ExitDate]],QUOTIENT(Table1[[#This Row],[ExitDate]]-Table1[[#This Row],[StartDate]],365/12),"")</f>
        <v/>
      </c>
      <c r="G502" t="str">
        <f>IF(Table1[[#This Row],[ExitDate]], "Attrition", "Active")</f>
        <v>Active</v>
      </c>
      <c r="H502" t="s">
        <v>1783</v>
      </c>
      <c r="I502" t="s">
        <v>2253</v>
      </c>
      <c r="J502" t="s">
        <v>2254</v>
      </c>
      <c r="K502" t="s">
        <v>117</v>
      </c>
      <c r="L502" t="s">
        <v>32</v>
      </c>
      <c r="M502" t="s">
        <v>62</v>
      </c>
      <c r="N502" t="s">
        <v>63</v>
      </c>
      <c r="O502" t="s">
        <v>62</v>
      </c>
      <c r="P502" t="s">
        <v>36</v>
      </c>
      <c r="R502" t="s">
        <v>169</v>
      </c>
      <c r="S502" t="s">
        <v>80</v>
      </c>
      <c r="T502" s="2">
        <v>34086</v>
      </c>
      <c r="U502" s="3">
        <f ca="1">YEARFRAC(Table1[[#This Row],[DOB]],TODAY())</f>
        <v>32.655555555555559</v>
      </c>
      <c r="V502" s="3" t="str" cm="1">
        <f t="array" aca="1" ref="V502" ca="1">_xlfn.IFS(Table1[[#This Row],[Age]] &lt; 30, "20-29", Table1[[#This Row],[Age]]&lt;40,"30-39",Table1[[#This Row],[Age]]&lt;50,"40-49",Table1[[#This Row],[Age]]&lt;60,"50-59",Table1[[#This Row],[Age]]&lt;70, "60-69",Table1[[#This Row],[Age]]&lt;80, "70-79",Table1[[#This Row],[Age]]&lt;90,"80-89")</f>
        <v>30-39</v>
      </c>
      <c r="W502" t="s">
        <v>90</v>
      </c>
      <c r="X502" t="s">
        <v>102</v>
      </c>
      <c r="Y502" t="s">
        <v>54</v>
      </c>
      <c r="Z502">
        <v>86917</v>
      </c>
      <c r="AA502" t="s">
        <v>73</v>
      </c>
      <c r="AB502" t="s">
        <v>43</v>
      </c>
      <c r="AC502" t="s">
        <v>44</v>
      </c>
      <c r="AD502">
        <v>3</v>
      </c>
    </row>
    <row r="503" spans="1:30" x14ac:dyDescent="0.35">
      <c r="A503">
        <v>3925</v>
      </c>
      <c r="B503" t="s">
        <v>788</v>
      </c>
      <c r="C503" t="s">
        <v>1523</v>
      </c>
      <c r="D503" s="1">
        <v>43954</v>
      </c>
      <c r="E503" s="1">
        <v>44879</v>
      </c>
      <c r="F503">
        <f>IF(Table1[[#This Row],[ExitDate]],QUOTIENT(Table1[[#This Row],[ExitDate]]-Table1[[#This Row],[StartDate]],365/12),"")</f>
        <v>30</v>
      </c>
      <c r="G503" t="str">
        <f>IF(Table1[[#This Row],[ExitDate]], "Attrition", "Active")</f>
        <v>Attrition</v>
      </c>
      <c r="H503" t="s">
        <v>1783</v>
      </c>
      <c r="I503" t="s">
        <v>2255</v>
      </c>
      <c r="J503" t="s">
        <v>2256</v>
      </c>
      <c r="K503" t="s">
        <v>61</v>
      </c>
      <c r="L503" t="s">
        <v>1804</v>
      </c>
      <c r="M503" t="s">
        <v>33</v>
      </c>
      <c r="N503" t="s">
        <v>34</v>
      </c>
      <c r="O503" t="s">
        <v>51</v>
      </c>
      <c r="P503" t="s">
        <v>125</v>
      </c>
      <c r="Q503" t="s">
        <v>2257</v>
      </c>
      <c r="R503" t="s">
        <v>169</v>
      </c>
      <c r="S503" t="s">
        <v>65</v>
      </c>
      <c r="T503" s="2">
        <v>22204</v>
      </c>
      <c r="U503" s="3">
        <f ca="1">YEARFRAC(Table1[[#This Row],[DOB]],TODAY())</f>
        <v>65.188888888888883</v>
      </c>
      <c r="V503" s="3" t="str" cm="1">
        <f t="array" aca="1" ref="V503" ca="1">_xlfn.IFS(Table1[[#This Row],[Age]] &lt; 30, "20-29", Table1[[#This Row],[Age]]&lt;40,"30-39",Table1[[#This Row],[Age]]&lt;50,"40-49",Table1[[#This Row],[Age]]&lt;60,"50-59",Table1[[#This Row],[Age]]&lt;70, "60-69",Table1[[#This Row],[Age]]&lt;80, "70-79",Table1[[#This Row],[Age]]&lt;90,"80-89")</f>
        <v>60-69</v>
      </c>
      <c r="W503" t="s">
        <v>39</v>
      </c>
      <c r="X503" t="s">
        <v>707</v>
      </c>
      <c r="Y503" t="s">
        <v>54</v>
      </c>
      <c r="Z503">
        <v>64495</v>
      </c>
      <c r="AA503" t="s">
        <v>55</v>
      </c>
      <c r="AB503" t="s">
        <v>43</v>
      </c>
      <c r="AC503" t="s">
        <v>44</v>
      </c>
      <c r="AD503">
        <v>3</v>
      </c>
    </row>
    <row r="504" spans="1:30" x14ac:dyDescent="0.35">
      <c r="A504">
        <v>3926</v>
      </c>
      <c r="B504" t="s">
        <v>2258</v>
      </c>
      <c r="C504" t="s">
        <v>2259</v>
      </c>
      <c r="D504" s="1">
        <v>43523</v>
      </c>
      <c r="F504" t="str">
        <f>IF(Table1[[#This Row],[ExitDate]],QUOTIENT(Table1[[#This Row],[ExitDate]]-Table1[[#This Row],[StartDate]],365/12),"")</f>
        <v/>
      </c>
      <c r="G504" t="str">
        <f>IF(Table1[[#This Row],[ExitDate]], "Attrition", "Active")</f>
        <v>Active</v>
      </c>
      <c r="H504" t="s">
        <v>1783</v>
      </c>
      <c r="I504" t="s">
        <v>2260</v>
      </c>
      <c r="J504" t="s">
        <v>2261</v>
      </c>
      <c r="K504" t="s">
        <v>88</v>
      </c>
      <c r="L504" t="s">
        <v>32</v>
      </c>
      <c r="M504" t="s">
        <v>62</v>
      </c>
      <c r="N504" t="s">
        <v>34</v>
      </c>
      <c r="O504" t="s">
        <v>62</v>
      </c>
      <c r="P504" t="s">
        <v>36</v>
      </c>
      <c r="R504" t="s">
        <v>169</v>
      </c>
      <c r="S504" t="s">
        <v>593</v>
      </c>
      <c r="T504" s="2">
        <v>15326</v>
      </c>
      <c r="U504" s="3">
        <f ca="1">YEARFRAC(Table1[[#This Row],[DOB]],TODAY())</f>
        <v>84.019444444444446</v>
      </c>
      <c r="V504" s="3" t="str" cm="1">
        <f t="array" aca="1" ref="V504" ca="1">_xlfn.IFS(Table1[[#This Row],[Age]] &lt; 30, "20-29", Table1[[#This Row],[Age]]&lt;40,"30-39",Table1[[#This Row],[Age]]&lt;50,"40-49",Table1[[#This Row],[Age]]&lt;60,"50-59",Table1[[#This Row],[Age]]&lt;70, "60-69",Table1[[#This Row],[Age]]&lt;80, "70-79",Table1[[#This Row],[Age]]&lt;90,"80-89")</f>
        <v>80-89</v>
      </c>
      <c r="W504" t="s">
        <v>39</v>
      </c>
      <c r="X504" t="s">
        <v>6</v>
      </c>
      <c r="Y504" t="s">
        <v>41</v>
      </c>
      <c r="Z504">
        <v>47528</v>
      </c>
      <c r="AA504" t="s">
        <v>55</v>
      </c>
      <c r="AB504" t="s">
        <v>74</v>
      </c>
      <c r="AC504" t="s">
        <v>235</v>
      </c>
      <c r="AD504">
        <v>3</v>
      </c>
    </row>
    <row r="505" spans="1:30" x14ac:dyDescent="0.35">
      <c r="A505">
        <v>3927</v>
      </c>
      <c r="B505" t="s">
        <v>2262</v>
      </c>
      <c r="C505" t="s">
        <v>1293</v>
      </c>
      <c r="D505" s="1">
        <v>43891</v>
      </c>
      <c r="E505" s="1">
        <v>44625</v>
      </c>
      <c r="F505">
        <f>IF(Table1[[#This Row],[ExitDate]],QUOTIENT(Table1[[#This Row],[ExitDate]]-Table1[[#This Row],[StartDate]],365/12),"")</f>
        <v>24</v>
      </c>
      <c r="G505" t="str">
        <f>IF(Table1[[#This Row],[ExitDate]], "Attrition", "Active")</f>
        <v>Attrition</v>
      </c>
      <c r="H505" t="s">
        <v>1778</v>
      </c>
      <c r="I505" t="s">
        <v>2263</v>
      </c>
      <c r="J505" t="s">
        <v>2264</v>
      </c>
      <c r="K505" t="s">
        <v>132</v>
      </c>
      <c r="L505" t="s">
        <v>32</v>
      </c>
      <c r="M505" t="s">
        <v>33</v>
      </c>
      <c r="N505" t="s">
        <v>34</v>
      </c>
      <c r="O505" t="s">
        <v>35</v>
      </c>
      <c r="P505" t="s">
        <v>98</v>
      </c>
      <c r="Q505" t="s">
        <v>2265</v>
      </c>
      <c r="R505" t="s">
        <v>1842</v>
      </c>
      <c r="S505" t="s">
        <v>52</v>
      </c>
      <c r="T505" s="2">
        <v>30236</v>
      </c>
      <c r="U505" s="3">
        <f ca="1">YEARFRAC(Table1[[#This Row],[DOB]],TODAY())</f>
        <v>43.197222222222223</v>
      </c>
      <c r="V505" s="3" t="str" cm="1">
        <f t="array" aca="1" ref="V505" ca="1">_xlfn.IFS(Table1[[#This Row],[Age]] &lt; 30, "20-29", Table1[[#This Row],[Age]]&lt;40,"30-39",Table1[[#This Row],[Age]]&lt;50,"40-49",Table1[[#This Row],[Age]]&lt;60,"50-59",Table1[[#This Row],[Age]]&lt;70, "60-69",Table1[[#This Row],[Age]]&lt;80, "70-79",Table1[[#This Row],[Age]]&lt;90,"80-89")</f>
        <v>40-49</v>
      </c>
      <c r="W505" t="s">
        <v>39</v>
      </c>
      <c r="X505" t="s">
        <v>162</v>
      </c>
      <c r="Y505" t="s">
        <v>54</v>
      </c>
      <c r="Z505">
        <v>50639</v>
      </c>
      <c r="AA505" t="s">
        <v>73</v>
      </c>
      <c r="AB505" t="s">
        <v>74</v>
      </c>
      <c r="AC505" t="s">
        <v>44</v>
      </c>
      <c r="AD505">
        <v>3</v>
      </c>
    </row>
    <row r="506" spans="1:30" x14ac:dyDescent="0.35">
      <c r="A506">
        <v>3928</v>
      </c>
      <c r="B506" t="s">
        <v>2266</v>
      </c>
      <c r="C506" t="s">
        <v>257</v>
      </c>
      <c r="D506" s="1">
        <v>44223</v>
      </c>
      <c r="E506" s="1">
        <v>44487</v>
      </c>
      <c r="F506">
        <f>IF(Table1[[#This Row],[ExitDate]],QUOTIENT(Table1[[#This Row],[ExitDate]]-Table1[[#This Row],[StartDate]],365/12),"")</f>
        <v>8</v>
      </c>
      <c r="G506" t="str">
        <f>IF(Table1[[#This Row],[ExitDate]], "Attrition", "Active")</f>
        <v>Attrition</v>
      </c>
      <c r="H506" t="s">
        <v>1778</v>
      </c>
      <c r="I506" t="s">
        <v>2267</v>
      </c>
      <c r="J506" t="s">
        <v>2268</v>
      </c>
      <c r="K506" t="s">
        <v>79</v>
      </c>
      <c r="L506" t="s">
        <v>32</v>
      </c>
      <c r="M506" t="s">
        <v>62</v>
      </c>
      <c r="N506" t="s">
        <v>50</v>
      </c>
      <c r="O506" t="s">
        <v>35</v>
      </c>
      <c r="P506" t="s">
        <v>125</v>
      </c>
      <c r="Q506" t="s">
        <v>2269</v>
      </c>
      <c r="R506" t="s">
        <v>169</v>
      </c>
      <c r="S506" t="s">
        <v>80</v>
      </c>
      <c r="T506" s="2">
        <v>20647</v>
      </c>
      <c r="U506" s="3">
        <f ca="1">YEARFRAC(Table1[[#This Row],[DOB]],TODAY())</f>
        <v>69.45</v>
      </c>
      <c r="V506" s="3" t="str" cm="1">
        <f t="array" aca="1" ref="V506" ca="1">_xlfn.IFS(Table1[[#This Row],[Age]] &lt; 30, "20-29", Table1[[#This Row],[Age]]&lt;40,"30-39",Table1[[#This Row],[Age]]&lt;50,"40-49",Table1[[#This Row],[Age]]&lt;60,"50-59",Table1[[#This Row],[Age]]&lt;70, "60-69",Table1[[#This Row],[Age]]&lt;80, "70-79",Table1[[#This Row],[Age]]&lt;90,"80-89")</f>
        <v>60-69</v>
      </c>
      <c r="W506" t="s">
        <v>39</v>
      </c>
      <c r="X506" t="s">
        <v>82</v>
      </c>
      <c r="Y506" t="s">
        <v>54</v>
      </c>
      <c r="Z506">
        <v>59834</v>
      </c>
      <c r="AA506" t="s">
        <v>42</v>
      </c>
      <c r="AB506" t="s">
        <v>43</v>
      </c>
      <c r="AC506" t="s">
        <v>44</v>
      </c>
      <c r="AD506">
        <v>3</v>
      </c>
    </row>
    <row r="507" spans="1:30" x14ac:dyDescent="0.35">
      <c r="A507">
        <v>3929</v>
      </c>
      <c r="B507" t="s">
        <v>2270</v>
      </c>
      <c r="C507" t="s">
        <v>2271</v>
      </c>
      <c r="D507" s="1">
        <v>45095</v>
      </c>
      <c r="E507" s="1">
        <v>45131</v>
      </c>
      <c r="F507">
        <f>IF(Table1[[#This Row],[ExitDate]],QUOTIENT(Table1[[#This Row],[ExitDate]]-Table1[[#This Row],[StartDate]],365/12),"")</f>
        <v>1</v>
      </c>
      <c r="G507" t="str">
        <f>IF(Table1[[#This Row],[ExitDate]], "Attrition", "Active")</f>
        <v>Attrition</v>
      </c>
      <c r="H507" t="s">
        <v>1778</v>
      </c>
      <c r="I507" t="s">
        <v>2272</v>
      </c>
      <c r="J507" t="s">
        <v>2273</v>
      </c>
      <c r="K507" t="s">
        <v>97</v>
      </c>
      <c r="L507" t="s">
        <v>32</v>
      </c>
      <c r="M507" t="s">
        <v>33</v>
      </c>
      <c r="N507" t="s">
        <v>34</v>
      </c>
      <c r="O507" t="s">
        <v>51</v>
      </c>
      <c r="P507" t="s">
        <v>125</v>
      </c>
      <c r="Q507" t="s">
        <v>2274</v>
      </c>
      <c r="R507" t="s">
        <v>169</v>
      </c>
      <c r="S507" t="s">
        <v>304</v>
      </c>
      <c r="T507" s="2">
        <v>28235</v>
      </c>
      <c r="U507" s="3">
        <f ca="1">YEARFRAC(Table1[[#This Row],[DOB]],TODAY())</f>
        <v>48.674999999999997</v>
      </c>
      <c r="V507" s="3" t="str" cm="1">
        <f t="array" aca="1" ref="V507" ca="1">_xlfn.IFS(Table1[[#This Row],[Age]] &lt; 30, "20-29", Table1[[#This Row],[Age]]&lt;40,"30-39",Table1[[#This Row],[Age]]&lt;50,"40-49",Table1[[#This Row],[Age]]&lt;60,"50-59",Table1[[#This Row],[Age]]&lt;70, "60-69",Table1[[#This Row],[Age]]&lt;80, "70-79",Table1[[#This Row],[Age]]&lt;90,"80-89")</f>
        <v>40-49</v>
      </c>
      <c r="W507" t="s">
        <v>39</v>
      </c>
      <c r="X507" t="s">
        <v>72</v>
      </c>
      <c r="Y507" t="s">
        <v>41</v>
      </c>
      <c r="Z507">
        <v>73645</v>
      </c>
      <c r="AA507" t="s">
        <v>127</v>
      </c>
      <c r="AB507" t="s">
        <v>83</v>
      </c>
      <c r="AC507" t="s">
        <v>44</v>
      </c>
      <c r="AD507">
        <v>3</v>
      </c>
    </row>
    <row r="508" spans="1:30" x14ac:dyDescent="0.35">
      <c r="A508">
        <v>3930</v>
      </c>
      <c r="B508" t="s">
        <v>623</v>
      </c>
      <c r="C508" t="s">
        <v>1249</v>
      </c>
      <c r="D508" s="1">
        <v>43793</v>
      </c>
      <c r="F508" t="str">
        <f>IF(Table1[[#This Row],[ExitDate]],QUOTIENT(Table1[[#This Row],[ExitDate]]-Table1[[#This Row],[StartDate]],365/12),"")</f>
        <v/>
      </c>
      <c r="G508" t="str">
        <f>IF(Table1[[#This Row],[ExitDate]], "Attrition", "Active")</f>
        <v>Active</v>
      </c>
      <c r="H508" t="s">
        <v>1778</v>
      </c>
      <c r="I508" t="s">
        <v>2275</v>
      </c>
      <c r="J508" t="s">
        <v>2276</v>
      </c>
      <c r="K508" t="s">
        <v>88</v>
      </c>
      <c r="L508" t="s">
        <v>32</v>
      </c>
      <c r="M508" t="s">
        <v>33</v>
      </c>
      <c r="N508" t="s">
        <v>50</v>
      </c>
      <c r="O508" t="s">
        <v>51</v>
      </c>
      <c r="P508" t="s">
        <v>36</v>
      </c>
      <c r="R508" t="s">
        <v>169</v>
      </c>
      <c r="S508" t="s">
        <v>80</v>
      </c>
      <c r="T508" s="2">
        <v>30781</v>
      </c>
      <c r="U508" s="3">
        <f ca="1">YEARFRAC(Table1[[#This Row],[DOB]],TODAY())</f>
        <v>41.705555555555556</v>
      </c>
      <c r="V508" s="3" t="str" cm="1">
        <f t="array" aca="1" ref="V508" ca="1">_xlfn.IFS(Table1[[#This Row],[Age]] &lt; 30, "20-29", Table1[[#This Row],[Age]]&lt;40,"30-39",Table1[[#This Row],[Age]]&lt;50,"40-49",Table1[[#This Row],[Age]]&lt;60,"50-59",Table1[[#This Row],[Age]]&lt;70, "60-69",Table1[[#This Row],[Age]]&lt;80, "70-79",Table1[[#This Row],[Age]]&lt;90,"80-89")</f>
        <v>40-49</v>
      </c>
      <c r="W508" t="s">
        <v>39</v>
      </c>
      <c r="X508" t="s">
        <v>2277</v>
      </c>
      <c r="Y508" t="s">
        <v>41</v>
      </c>
      <c r="Z508">
        <v>65218</v>
      </c>
      <c r="AA508" t="s">
        <v>127</v>
      </c>
      <c r="AB508" t="s">
        <v>83</v>
      </c>
      <c r="AC508" t="s">
        <v>44</v>
      </c>
      <c r="AD508">
        <v>3</v>
      </c>
    </row>
    <row r="509" spans="1:30" x14ac:dyDescent="0.35">
      <c r="A509">
        <v>3931</v>
      </c>
      <c r="B509" t="s">
        <v>854</v>
      </c>
      <c r="C509" t="s">
        <v>2278</v>
      </c>
      <c r="D509" s="1">
        <v>44463</v>
      </c>
      <c r="F509" t="str">
        <f>IF(Table1[[#This Row],[ExitDate]],QUOTIENT(Table1[[#This Row],[ExitDate]]-Table1[[#This Row],[StartDate]],365/12),"")</f>
        <v/>
      </c>
      <c r="G509" t="str">
        <f>IF(Table1[[#This Row],[ExitDate]], "Attrition", "Active")</f>
        <v>Active</v>
      </c>
      <c r="H509" t="s">
        <v>1778</v>
      </c>
      <c r="I509" t="s">
        <v>2279</v>
      </c>
      <c r="J509" t="s">
        <v>2280</v>
      </c>
      <c r="K509" t="s">
        <v>31</v>
      </c>
      <c r="L509" t="s">
        <v>32</v>
      </c>
      <c r="M509" t="s">
        <v>51</v>
      </c>
      <c r="N509" t="s">
        <v>50</v>
      </c>
      <c r="O509" t="s">
        <v>35</v>
      </c>
      <c r="P509" t="s">
        <v>36</v>
      </c>
      <c r="R509" t="s">
        <v>169</v>
      </c>
      <c r="S509" t="s">
        <v>110</v>
      </c>
      <c r="T509" s="2">
        <v>22093</v>
      </c>
      <c r="U509" s="3">
        <f ca="1">YEARFRAC(Table1[[#This Row],[DOB]],TODAY())</f>
        <v>65.49166666666666</v>
      </c>
      <c r="V509" s="3" t="str" cm="1">
        <f t="array" aca="1" ref="V509" ca="1">_xlfn.IFS(Table1[[#This Row],[Age]] &lt; 30, "20-29", Table1[[#This Row],[Age]]&lt;40,"30-39",Table1[[#This Row],[Age]]&lt;50,"40-49",Table1[[#This Row],[Age]]&lt;60,"50-59",Table1[[#This Row],[Age]]&lt;70, "60-69",Table1[[#This Row],[Age]]&lt;80, "70-79",Table1[[#This Row],[Age]]&lt;90,"80-89")</f>
        <v>60-69</v>
      </c>
      <c r="W509" t="s">
        <v>39</v>
      </c>
      <c r="X509" t="s">
        <v>702</v>
      </c>
      <c r="Y509" t="s">
        <v>54</v>
      </c>
      <c r="Z509">
        <v>34001</v>
      </c>
      <c r="AA509" t="s">
        <v>92</v>
      </c>
      <c r="AB509" t="s">
        <v>43</v>
      </c>
      <c r="AC509" t="s">
        <v>44</v>
      </c>
      <c r="AD509">
        <v>3</v>
      </c>
    </row>
    <row r="510" spans="1:30" x14ac:dyDescent="0.35">
      <c r="A510">
        <v>3932</v>
      </c>
      <c r="B510" t="s">
        <v>2281</v>
      </c>
      <c r="C510" t="s">
        <v>1810</v>
      </c>
      <c r="D510" s="1">
        <v>44790</v>
      </c>
      <c r="F510" t="str">
        <f>IF(Table1[[#This Row],[ExitDate]],QUOTIENT(Table1[[#This Row],[ExitDate]]-Table1[[#This Row],[StartDate]],365/12),"")</f>
        <v/>
      </c>
      <c r="G510" t="str">
        <f>IF(Table1[[#This Row],[ExitDate]], "Attrition", "Active")</f>
        <v>Active</v>
      </c>
      <c r="H510" t="s">
        <v>1772</v>
      </c>
      <c r="I510" t="s">
        <v>2282</v>
      </c>
      <c r="J510" t="s">
        <v>2283</v>
      </c>
      <c r="K510" t="s">
        <v>49</v>
      </c>
      <c r="L510" t="s">
        <v>32</v>
      </c>
      <c r="M510" t="s">
        <v>33</v>
      </c>
      <c r="N510" t="s">
        <v>63</v>
      </c>
      <c r="O510" t="s">
        <v>62</v>
      </c>
      <c r="P510" t="s">
        <v>36</v>
      </c>
      <c r="R510" t="s">
        <v>169</v>
      </c>
      <c r="S510" t="s">
        <v>100</v>
      </c>
      <c r="T510" s="2">
        <v>23853</v>
      </c>
      <c r="U510" s="3">
        <f ca="1">YEARFRAC(Table1[[#This Row],[DOB]],TODAY())</f>
        <v>60.672222222222224</v>
      </c>
      <c r="V510" s="3" t="str" cm="1">
        <f t="array" aca="1" ref="V510" ca="1">_xlfn.IFS(Table1[[#This Row],[Age]] &lt; 30, "20-29", Table1[[#This Row],[Age]]&lt;40,"30-39",Table1[[#This Row],[Age]]&lt;50,"40-49",Table1[[#This Row],[Age]]&lt;60,"50-59",Table1[[#This Row],[Age]]&lt;70, "60-69",Table1[[#This Row],[Age]]&lt;80, "70-79",Table1[[#This Row],[Age]]&lt;90,"80-89")</f>
        <v>60-69</v>
      </c>
      <c r="W510" t="s">
        <v>39</v>
      </c>
      <c r="X510" t="s">
        <v>677</v>
      </c>
      <c r="Y510" t="s">
        <v>41</v>
      </c>
      <c r="Z510">
        <v>23569</v>
      </c>
      <c r="AA510" t="s">
        <v>92</v>
      </c>
      <c r="AB510" t="s">
        <v>74</v>
      </c>
      <c r="AC510" t="s">
        <v>44</v>
      </c>
      <c r="AD510">
        <v>3</v>
      </c>
    </row>
    <row r="511" spans="1:30" x14ac:dyDescent="0.35">
      <c r="A511">
        <v>3933</v>
      </c>
      <c r="B511" t="s">
        <v>2284</v>
      </c>
      <c r="C511" t="s">
        <v>1339</v>
      </c>
      <c r="D511" s="1">
        <v>45034</v>
      </c>
      <c r="F511" t="str">
        <f>IF(Table1[[#This Row],[ExitDate]],QUOTIENT(Table1[[#This Row],[ExitDate]]-Table1[[#This Row],[StartDate]],365/12),"")</f>
        <v/>
      </c>
      <c r="G511" t="str">
        <f>IF(Table1[[#This Row],[ExitDate]], "Attrition", "Active")</f>
        <v>Active</v>
      </c>
      <c r="H511" t="s">
        <v>1772</v>
      </c>
      <c r="I511" t="s">
        <v>2285</v>
      </c>
      <c r="J511" t="s">
        <v>2286</v>
      </c>
      <c r="K511" t="s">
        <v>138</v>
      </c>
      <c r="L511" t="s">
        <v>32</v>
      </c>
      <c r="M511" t="s">
        <v>33</v>
      </c>
      <c r="N511" t="s">
        <v>50</v>
      </c>
      <c r="O511" t="s">
        <v>51</v>
      </c>
      <c r="P511" t="s">
        <v>36</v>
      </c>
      <c r="R511" t="s">
        <v>169</v>
      </c>
      <c r="S511" t="s">
        <v>110</v>
      </c>
      <c r="T511" s="2">
        <v>24705</v>
      </c>
      <c r="U511" s="3">
        <f ca="1">YEARFRAC(Table1[[#This Row],[DOB]],TODAY())</f>
        <v>58.338888888888889</v>
      </c>
      <c r="V511" s="3" t="str" cm="1">
        <f t="array" aca="1" ref="V511" ca="1">_xlfn.IFS(Table1[[#This Row],[Age]] &lt; 30, "20-29", Table1[[#This Row],[Age]]&lt;40,"30-39",Table1[[#This Row],[Age]]&lt;50,"40-49",Table1[[#This Row],[Age]]&lt;60,"50-59",Table1[[#This Row],[Age]]&lt;70, "60-69",Table1[[#This Row],[Age]]&lt;80, "70-79",Table1[[#This Row],[Age]]&lt;90,"80-89")</f>
        <v>50-59</v>
      </c>
      <c r="W511" t="s">
        <v>39</v>
      </c>
      <c r="X511" t="s">
        <v>112</v>
      </c>
      <c r="Y511" t="s">
        <v>41</v>
      </c>
      <c r="Z511">
        <v>46935</v>
      </c>
      <c r="AA511" t="s">
        <v>42</v>
      </c>
      <c r="AB511" t="s">
        <v>83</v>
      </c>
      <c r="AC511" t="s">
        <v>44</v>
      </c>
      <c r="AD511">
        <v>3</v>
      </c>
    </row>
    <row r="512" spans="1:30" x14ac:dyDescent="0.35">
      <c r="A512">
        <v>3934</v>
      </c>
      <c r="B512" t="s">
        <v>2287</v>
      </c>
      <c r="C512" t="s">
        <v>2288</v>
      </c>
      <c r="D512" s="1">
        <v>43936</v>
      </c>
      <c r="E512" s="1">
        <v>44694</v>
      </c>
      <c r="F512">
        <f>IF(Table1[[#This Row],[ExitDate]],QUOTIENT(Table1[[#This Row],[ExitDate]]-Table1[[#This Row],[StartDate]],365/12),"")</f>
        <v>24</v>
      </c>
      <c r="G512" t="str">
        <f>IF(Table1[[#This Row],[ExitDate]], "Attrition", "Active")</f>
        <v>Attrition</v>
      </c>
      <c r="H512" t="s">
        <v>1772</v>
      </c>
      <c r="I512" t="s">
        <v>2289</v>
      </c>
      <c r="J512" t="s">
        <v>2290</v>
      </c>
      <c r="K512" t="s">
        <v>117</v>
      </c>
      <c r="L512" t="s">
        <v>32</v>
      </c>
      <c r="M512" t="s">
        <v>62</v>
      </c>
      <c r="N512" t="s">
        <v>34</v>
      </c>
      <c r="O512" t="s">
        <v>35</v>
      </c>
      <c r="P512" t="s">
        <v>98</v>
      </c>
      <c r="Q512" t="s">
        <v>2291</v>
      </c>
      <c r="R512" t="s">
        <v>169</v>
      </c>
      <c r="S512" t="s">
        <v>118</v>
      </c>
      <c r="T512" s="2">
        <v>28858</v>
      </c>
      <c r="U512" s="3">
        <f ca="1">YEARFRAC(Table1[[#This Row],[DOB]],TODAY())</f>
        <v>46.972222222222221</v>
      </c>
      <c r="V512" s="3" t="str" cm="1">
        <f t="array" aca="1" ref="V512" ca="1">_xlfn.IFS(Table1[[#This Row],[Age]] &lt; 30, "20-29", Table1[[#This Row],[Age]]&lt;40,"30-39",Table1[[#This Row],[Age]]&lt;50,"40-49",Table1[[#This Row],[Age]]&lt;60,"50-59",Table1[[#This Row],[Age]]&lt;70, "60-69",Table1[[#This Row],[Age]]&lt;80, "70-79",Table1[[#This Row],[Age]]&lt;90,"80-89")</f>
        <v>40-49</v>
      </c>
      <c r="W512" t="s">
        <v>39</v>
      </c>
      <c r="X512" t="s">
        <v>707</v>
      </c>
      <c r="Y512" t="s">
        <v>41</v>
      </c>
      <c r="Z512">
        <v>80168</v>
      </c>
      <c r="AA512" t="s">
        <v>127</v>
      </c>
      <c r="AB512" t="s">
        <v>43</v>
      </c>
      <c r="AC512" t="s">
        <v>44</v>
      </c>
      <c r="AD512">
        <v>3</v>
      </c>
    </row>
    <row r="513" spans="1:30" x14ac:dyDescent="0.35">
      <c r="A513">
        <v>3935</v>
      </c>
      <c r="B513" t="s">
        <v>2292</v>
      </c>
      <c r="C513" t="s">
        <v>1195</v>
      </c>
      <c r="D513" s="1">
        <v>44190</v>
      </c>
      <c r="F513" t="str">
        <f>IF(Table1[[#This Row],[ExitDate]],QUOTIENT(Table1[[#This Row],[ExitDate]]-Table1[[#This Row],[StartDate]],365/12),"")</f>
        <v/>
      </c>
      <c r="G513" t="str">
        <f>IF(Table1[[#This Row],[ExitDate]], "Attrition", "Active")</f>
        <v>Active</v>
      </c>
      <c r="H513" t="s">
        <v>1772</v>
      </c>
      <c r="I513" t="s">
        <v>2293</v>
      </c>
      <c r="J513" t="s">
        <v>2294</v>
      </c>
      <c r="K513" t="s">
        <v>61</v>
      </c>
      <c r="L513" t="s">
        <v>32</v>
      </c>
      <c r="M513" t="s">
        <v>62</v>
      </c>
      <c r="N513" t="s">
        <v>34</v>
      </c>
      <c r="O513" t="s">
        <v>62</v>
      </c>
      <c r="P513" t="s">
        <v>36</v>
      </c>
      <c r="R513" t="s">
        <v>169</v>
      </c>
      <c r="S513" t="s">
        <v>52</v>
      </c>
      <c r="T513" s="2">
        <v>34289</v>
      </c>
      <c r="U513" s="3">
        <f ca="1">YEARFRAC(Table1[[#This Row],[DOB]],TODAY())</f>
        <v>32.102777777777774</v>
      </c>
      <c r="V513" s="3" t="str" cm="1">
        <f t="array" aca="1" ref="V513" ca="1">_xlfn.IFS(Table1[[#This Row],[Age]] &lt; 30, "20-29", Table1[[#This Row],[Age]]&lt;40,"30-39",Table1[[#This Row],[Age]]&lt;50,"40-49",Table1[[#This Row],[Age]]&lt;60,"50-59",Table1[[#This Row],[Age]]&lt;70, "60-69",Table1[[#This Row],[Age]]&lt;80, "70-79",Table1[[#This Row],[Age]]&lt;90,"80-89")</f>
        <v>30-39</v>
      </c>
      <c r="W513" t="s">
        <v>39</v>
      </c>
      <c r="X513" t="s">
        <v>162</v>
      </c>
      <c r="Y513" t="s">
        <v>54</v>
      </c>
      <c r="Z513">
        <v>97304</v>
      </c>
      <c r="AA513" t="s">
        <v>42</v>
      </c>
      <c r="AB513" t="s">
        <v>43</v>
      </c>
      <c r="AC513" t="s">
        <v>44</v>
      </c>
      <c r="AD513">
        <v>3</v>
      </c>
    </row>
    <row r="514" spans="1:30" x14ac:dyDescent="0.35">
      <c r="A514">
        <v>3936</v>
      </c>
      <c r="B514" t="s">
        <v>2295</v>
      </c>
      <c r="C514" t="s">
        <v>2296</v>
      </c>
      <c r="D514" s="1">
        <v>44763</v>
      </c>
      <c r="E514" s="1">
        <v>45047</v>
      </c>
      <c r="F514">
        <f>IF(Table1[[#This Row],[ExitDate]],QUOTIENT(Table1[[#This Row],[ExitDate]]-Table1[[#This Row],[StartDate]],365/12),"")</f>
        <v>9</v>
      </c>
      <c r="G514" t="str">
        <f>IF(Table1[[#This Row],[ExitDate]], "Attrition", "Active")</f>
        <v>Attrition</v>
      </c>
      <c r="H514" t="s">
        <v>1874</v>
      </c>
      <c r="I514" t="s">
        <v>2297</v>
      </c>
      <c r="J514" t="s">
        <v>2298</v>
      </c>
      <c r="K514" t="s">
        <v>138</v>
      </c>
      <c r="L514" t="s">
        <v>2299</v>
      </c>
      <c r="M514" t="s">
        <v>62</v>
      </c>
      <c r="N514" t="s">
        <v>63</v>
      </c>
      <c r="O514" t="s">
        <v>35</v>
      </c>
      <c r="P514" t="s">
        <v>98</v>
      </c>
      <c r="Q514" t="s">
        <v>2300</v>
      </c>
      <c r="R514" t="s">
        <v>169</v>
      </c>
      <c r="S514" t="s">
        <v>65</v>
      </c>
      <c r="T514" s="2">
        <v>35973</v>
      </c>
      <c r="U514" s="3">
        <f ca="1">YEARFRAC(Table1[[#This Row],[DOB]],TODAY())</f>
        <v>27.488888888888887</v>
      </c>
      <c r="V514" s="3" t="str" cm="1">
        <f t="array" aca="1" ref="V514" ca="1">_xlfn.IFS(Table1[[#This Row],[Age]] &lt; 30, "20-29", Table1[[#This Row],[Age]]&lt;40,"30-39",Table1[[#This Row],[Age]]&lt;50,"40-49",Table1[[#This Row],[Age]]&lt;60,"50-59",Table1[[#This Row],[Age]]&lt;70, "60-69",Table1[[#This Row],[Age]]&lt;80, "70-79",Table1[[#This Row],[Age]]&lt;90,"80-89")</f>
        <v>20-29</v>
      </c>
      <c r="W514" t="s">
        <v>90</v>
      </c>
      <c r="X514" t="s">
        <v>183</v>
      </c>
      <c r="Y514" t="s">
        <v>54</v>
      </c>
      <c r="Z514">
        <v>6033</v>
      </c>
      <c r="AA514" t="s">
        <v>73</v>
      </c>
      <c r="AB514" t="s">
        <v>43</v>
      </c>
      <c r="AC514" t="s">
        <v>44</v>
      </c>
      <c r="AD514">
        <v>3</v>
      </c>
    </row>
    <row r="515" spans="1:30" x14ac:dyDescent="0.35">
      <c r="A515">
        <v>3937</v>
      </c>
      <c r="B515" t="s">
        <v>2301</v>
      </c>
      <c r="C515" t="s">
        <v>2302</v>
      </c>
      <c r="D515" s="1">
        <v>44869</v>
      </c>
      <c r="F515" t="str">
        <f>IF(Table1[[#This Row],[ExitDate]],QUOTIENT(Table1[[#This Row],[ExitDate]]-Table1[[#This Row],[StartDate]],365/12),"")</f>
        <v/>
      </c>
      <c r="G515" t="str">
        <f>IF(Table1[[#This Row],[ExitDate]], "Attrition", "Active")</f>
        <v>Active</v>
      </c>
      <c r="H515" t="s">
        <v>2303</v>
      </c>
      <c r="I515" t="s">
        <v>2304</v>
      </c>
      <c r="J515" t="s">
        <v>2305</v>
      </c>
      <c r="K515" t="s">
        <v>49</v>
      </c>
      <c r="L515" t="s">
        <v>32</v>
      </c>
      <c r="M515" t="s">
        <v>33</v>
      </c>
      <c r="N515" t="s">
        <v>34</v>
      </c>
      <c r="O515" t="s">
        <v>51</v>
      </c>
      <c r="P515" t="s">
        <v>36</v>
      </c>
      <c r="R515" t="s">
        <v>169</v>
      </c>
      <c r="S515" t="s">
        <v>89</v>
      </c>
      <c r="T515" s="2">
        <v>16328</v>
      </c>
      <c r="U515" s="3">
        <f ca="1">YEARFRAC(Table1[[#This Row],[DOB]],TODAY())</f>
        <v>81.277777777777771</v>
      </c>
      <c r="V515" s="3" t="str" cm="1">
        <f t="array" aca="1" ref="V515" ca="1">_xlfn.IFS(Table1[[#This Row],[Age]] &lt; 30, "20-29", Table1[[#This Row],[Age]]&lt;40,"30-39",Table1[[#This Row],[Age]]&lt;50,"40-49",Table1[[#This Row],[Age]]&lt;60,"50-59",Table1[[#This Row],[Age]]&lt;70, "60-69",Table1[[#This Row],[Age]]&lt;80, "70-79",Table1[[#This Row],[Age]]&lt;90,"80-89")</f>
        <v>80-89</v>
      </c>
      <c r="W515" t="s">
        <v>39</v>
      </c>
      <c r="X515" t="s">
        <v>82</v>
      </c>
      <c r="Y515" t="s">
        <v>54</v>
      </c>
      <c r="Z515">
        <v>1960</v>
      </c>
      <c r="AA515" t="s">
        <v>42</v>
      </c>
      <c r="AB515" t="s">
        <v>43</v>
      </c>
      <c r="AC515" t="s">
        <v>44</v>
      </c>
      <c r="AD515">
        <v>3</v>
      </c>
    </row>
    <row r="516" spans="1:30" x14ac:dyDescent="0.35">
      <c r="A516">
        <v>3938</v>
      </c>
      <c r="B516" t="s">
        <v>2306</v>
      </c>
      <c r="C516" t="s">
        <v>2307</v>
      </c>
      <c r="D516" s="1">
        <v>43941</v>
      </c>
      <c r="F516" t="str">
        <f>IF(Table1[[#This Row],[ExitDate]],QUOTIENT(Table1[[#This Row],[ExitDate]]-Table1[[#This Row],[StartDate]],365/12),"")</f>
        <v/>
      </c>
      <c r="G516" t="str">
        <f>IF(Table1[[#This Row],[ExitDate]], "Attrition", "Active")</f>
        <v>Active</v>
      </c>
      <c r="H516" t="s">
        <v>2308</v>
      </c>
      <c r="I516" t="s">
        <v>2309</v>
      </c>
      <c r="J516" t="s">
        <v>2310</v>
      </c>
      <c r="K516" t="s">
        <v>88</v>
      </c>
      <c r="L516" t="s">
        <v>32</v>
      </c>
      <c r="M516" t="s">
        <v>51</v>
      </c>
      <c r="N516" t="s">
        <v>63</v>
      </c>
      <c r="O516" t="s">
        <v>35</v>
      </c>
      <c r="P516" t="s">
        <v>36</v>
      </c>
      <c r="R516" t="s">
        <v>169</v>
      </c>
      <c r="S516" t="s">
        <v>89</v>
      </c>
      <c r="T516" s="2">
        <v>20237</v>
      </c>
      <c r="U516" s="3">
        <f ca="1">YEARFRAC(Table1[[#This Row],[DOB]],TODAY())</f>
        <v>70.569444444444443</v>
      </c>
      <c r="V516" s="3" t="str" cm="1">
        <f t="array" aca="1" ref="V516" ca="1">_xlfn.IFS(Table1[[#This Row],[Age]] &lt; 30, "20-29", Table1[[#This Row],[Age]]&lt;40,"30-39",Table1[[#This Row],[Age]]&lt;50,"40-49",Table1[[#This Row],[Age]]&lt;60,"50-59",Table1[[#This Row],[Age]]&lt;70, "60-69",Table1[[#This Row],[Age]]&lt;80, "70-79",Table1[[#This Row],[Age]]&lt;90,"80-89")</f>
        <v>70-79</v>
      </c>
      <c r="W516" t="s">
        <v>39</v>
      </c>
      <c r="X516" t="s">
        <v>280</v>
      </c>
      <c r="Y516" t="s">
        <v>41</v>
      </c>
      <c r="Z516">
        <v>1886</v>
      </c>
      <c r="AA516" t="s">
        <v>55</v>
      </c>
      <c r="AB516" t="s">
        <v>83</v>
      </c>
      <c r="AC516" t="s">
        <v>44</v>
      </c>
      <c r="AD516">
        <v>3</v>
      </c>
    </row>
    <row r="517" spans="1:30" x14ac:dyDescent="0.35">
      <c r="A517">
        <v>3939</v>
      </c>
      <c r="B517" t="s">
        <v>346</v>
      </c>
      <c r="C517" t="s">
        <v>2311</v>
      </c>
      <c r="D517" s="1">
        <v>43713</v>
      </c>
      <c r="F517" t="str">
        <f>IF(Table1[[#This Row],[ExitDate]],QUOTIENT(Table1[[#This Row],[ExitDate]]-Table1[[#This Row],[StartDate]],365/12),"")</f>
        <v/>
      </c>
      <c r="G517" t="str">
        <f>IF(Table1[[#This Row],[ExitDate]], "Attrition", "Active")</f>
        <v>Active</v>
      </c>
      <c r="H517" t="s">
        <v>2308</v>
      </c>
      <c r="I517" t="s">
        <v>2312</v>
      </c>
      <c r="J517" t="s">
        <v>2313</v>
      </c>
      <c r="K517" t="s">
        <v>31</v>
      </c>
      <c r="L517" t="s">
        <v>32</v>
      </c>
      <c r="M517" t="s">
        <v>51</v>
      </c>
      <c r="N517" t="s">
        <v>50</v>
      </c>
      <c r="O517" t="s">
        <v>51</v>
      </c>
      <c r="P517" t="s">
        <v>36</v>
      </c>
      <c r="R517" t="s">
        <v>169</v>
      </c>
      <c r="S517" t="s">
        <v>80</v>
      </c>
      <c r="T517" s="2">
        <v>33851</v>
      </c>
      <c r="U517" s="3">
        <f ca="1">YEARFRAC(Table1[[#This Row],[DOB]],TODAY())</f>
        <v>33.302777777777777</v>
      </c>
      <c r="V517" s="3" t="str" cm="1">
        <f t="array" aca="1" ref="V517" ca="1">_xlfn.IFS(Table1[[#This Row],[Age]] &lt; 30, "20-29", Table1[[#This Row],[Age]]&lt;40,"30-39",Table1[[#This Row],[Age]]&lt;50,"40-49",Table1[[#This Row],[Age]]&lt;60,"50-59",Table1[[#This Row],[Age]]&lt;70, "60-69",Table1[[#This Row],[Age]]&lt;80, "70-79",Table1[[#This Row],[Age]]&lt;90,"80-89")</f>
        <v>30-39</v>
      </c>
      <c r="W517" t="s">
        <v>119</v>
      </c>
      <c r="X517" t="s">
        <v>225</v>
      </c>
      <c r="Y517" t="s">
        <v>54</v>
      </c>
      <c r="Z517">
        <v>78230</v>
      </c>
      <c r="AA517" t="s">
        <v>92</v>
      </c>
      <c r="AB517" t="s">
        <v>83</v>
      </c>
      <c r="AC517" t="s">
        <v>44</v>
      </c>
      <c r="AD517">
        <v>3</v>
      </c>
    </row>
    <row r="518" spans="1:30" x14ac:dyDescent="0.35">
      <c r="A518">
        <v>3940</v>
      </c>
      <c r="B518" t="s">
        <v>2314</v>
      </c>
      <c r="C518" t="s">
        <v>2315</v>
      </c>
      <c r="D518" s="1">
        <v>43688</v>
      </c>
      <c r="F518" t="str">
        <f>IF(Table1[[#This Row],[ExitDate]],QUOTIENT(Table1[[#This Row],[ExitDate]]-Table1[[#This Row],[StartDate]],365/12),"")</f>
        <v/>
      </c>
      <c r="G518" t="str">
        <f>IF(Table1[[#This Row],[ExitDate]], "Attrition", "Active")</f>
        <v>Active</v>
      </c>
      <c r="H518" t="s">
        <v>1879</v>
      </c>
      <c r="I518" t="s">
        <v>2316</v>
      </c>
      <c r="J518" t="s">
        <v>2317</v>
      </c>
      <c r="K518" t="s">
        <v>49</v>
      </c>
      <c r="L518" t="s">
        <v>32</v>
      </c>
      <c r="M518" t="s">
        <v>33</v>
      </c>
      <c r="N518" t="s">
        <v>63</v>
      </c>
      <c r="O518" t="s">
        <v>62</v>
      </c>
      <c r="P518" t="s">
        <v>36</v>
      </c>
      <c r="R518" t="s">
        <v>169</v>
      </c>
      <c r="S518" t="s">
        <v>80</v>
      </c>
      <c r="T518" s="2">
        <v>21406</v>
      </c>
      <c r="U518" s="3">
        <f ca="1">YEARFRAC(Table1[[#This Row],[DOB]],TODAY())</f>
        <v>67.37222222222222</v>
      </c>
      <c r="V518" s="3" t="str" cm="1">
        <f t="array" aca="1" ref="V518" ca="1">_xlfn.IFS(Table1[[#This Row],[Age]] &lt; 30, "20-29", Table1[[#This Row],[Age]]&lt;40,"30-39",Table1[[#This Row],[Age]]&lt;50,"40-49",Table1[[#This Row],[Age]]&lt;60,"50-59",Table1[[#This Row],[Age]]&lt;70, "60-69",Table1[[#This Row],[Age]]&lt;80, "70-79",Table1[[#This Row],[Age]]&lt;90,"80-89")</f>
        <v>60-69</v>
      </c>
      <c r="W518" t="s">
        <v>39</v>
      </c>
      <c r="X518" t="s">
        <v>102</v>
      </c>
      <c r="Y518" t="s">
        <v>54</v>
      </c>
      <c r="Z518">
        <v>2148</v>
      </c>
      <c r="AA518" t="s">
        <v>73</v>
      </c>
      <c r="AB518" t="s">
        <v>103</v>
      </c>
      <c r="AC518" t="s">
        <v>44</v>
      </c>
      <c r="AD518">
        <v>3</v>
      </c>
    </row>
    <row r="519" spans="1:30" x14ac:dyDescent="0.35">
      <c r="A519">
        <v>3941</v>
      </c>
      <c r="B519" t="s">
        <v>477</v>
      </c>
      <c r="C519" t="s">
        <v>2318</v>
      </c>
      <c r="D519" s="1">
        <v>43408</v>
      </c>
      <c r="F519" t="str">
        <f>IF(Table1[[#This Row],[ExitDate]],QUOTIENT(Table1[[#This Row],[ExitDate]]-Table1[[#This Row],[StartDate]],365/12),"")</f>
        <v/>
      </c>
      <c r="G519" t="str">
        <f>IF(Table1[[#This Row],[ExitDate]], "Attrition", "Active")</f>
        <v>Active</v>
      </c>
      <c r="H519" t="s">
        <v>2308</v>
      </c>
      <c r="I519" t="s">
        <v>2319</v>
      </c>
      <c r="J519" t="s">
        <v>2320</v>
      </c>
      <c r="K519" t="s">
        <v>88</v>
      </c>
      <c r="L519" t="s">
        <v>32</v>
      </c>
      <c r="M519" t="s">
        <v>62</v>
      </c>
      <c r="N519" t="s">
        <v>63</v>
      </c>
      <c r="O519" t="s">
        <v>35</v>
      </c>
      <c r="P519" t="s">
        <v>36</v>
      </c>
      <c r="R519" t="s">
        <v>169</v>
      </c>
      <c r="S519" t="s">
        <v>89</v>
      </c>
      <c r="T519" s="2">
        <v>31289</v>
      </c>
      <c r="U519" s="3">
        <f ca="1">YEARFRAC(Table1[[#This Row],[DOB]],TODAY())</f>
        <v>40.31388888888889</v>
      </c>
      <c r="V519" s="3" t="str" cm="1">
        <f t="array" aca="1" ref="V519" ca="1">_xlfn.IFS(Table1[[#This Row],[Age]] &lt; 30, "20-29", Table1[[#This Row],[Age]]&lt;40,"30-39",Table1[[#This Row],[Age]]&lt;50,"40-49",Table1[[#This Row],[Age]]&lt;60,"50-59",Table1[[#This Row],[Age]]&lt;70, "60-69",Table1[[#This Row],[Age]]&lt;80, "70-79",Table1[[#This Row],[Age]]&lt;90,"80-89")</f>
        <v>40-49</v>
      </c>
      <c r="W519" t="s">
        <v>39</v>
      </c>
      <c r="X519" t="s">
        <v>82</v>
      </c>
      <c r="Y519" t="s">
        <v>54</v>
      </c>
      <c r="Z519">
        <v>1810</v>
      </c>
      <c r="AA519" t="s">
        <v>42</v>
      </c>
      <c r="AB519" t="s">
        <v>83</v>
      </c>
      <c r="AC519" t="s">
        <v>44</v>
      </c>
      <c r="AD519">
        <v>3</v>
      </c>
    </row>
    <row r="520" spans="1:30" x14ac:dyDescent="0.35">
      <c r="A520">
        <v>3942</v>
      </c>
      <c r="B520" t="s">
        <v>2321</v>
      </c>
      <c r="C520" t="s">
        <v>2322</v>
      </c>
      <c r="D520" s="1">
        <v>43408</v>
      </c>
      <c r="E520" s="1">
        <v>44552</v>
      </c>
      <c r="F520">
        <f>IF(Table1[[#This Row],[ExitDate]],QUOTIENT(Table1[[#This Row],[ExitDate]]-Table1[[#This Row],[StartDate]],365/12),"")</f>
        <v>37</v>
      </c>
      <c r="G520" t="str">
        <f>IF(Table1[[#This Row],[ExitDate]], "Attrition", "Active")</f>
        <v>Attrition</v>
      </c>
      <c r="H520" t="s">
        <v>1870</v>
      </c>
      <c r="I520" t="s">
        <v>2323</v>
      </c>
      <c r="J520" t="s">
        <v>2324</v>
      </c>
      <c r="K520" t="s">
        <v>167</v>
      </c>
      <c r="L520" t="s">
        <v>744</v>
      </c>
      <c r="M520" t="s">
        <v>33</v>
      </c>
      <c r="N520" t="s">
        <v>63</v>
      </c>
      <c r="O520" t="s">
        <v>35</v>
      </c>
      <c r="P520" t="s">
        <v>125</v>
      </c>
      <c r="Q520" t="s">
        <v>2325</v>
      </c>
      <c r="R520" t="s">
        <v>169</v>
      </c>
      <c r="S520" t="s">
        <v>331</v>
      </c>
      <c r="T520" s="2">
        <v>18875</v>
      </c>
      <c r="U520" s="3">
        <f ca="1">YEARFRAC(Table1[[#This Row],[DOB]],TODAY())</f>
        <v>74.302777777777777</v>
      </c>
      <c r="V520" s="3" t="str" cm="1">
        <f t="array" aca="1" ref="V520" ca="1">_xlfn.IFS(Table1[[#This Row],[Age]] &lt; 30, "20-29", Table1[[#This Row],[Age]]&lt;40,"30-39",Table1[[#This Row],[Age]]&lt;50,"40-49",Table1[[#This Row],[Age]]&lt;60,"50-59",Table1[[#This Row],[Age]]&lt;70, "60-69",Table1[[#This Row],[Age]]&lt;80, "70-79",Table1[[#This Row],[Age]]&lt;90,"80-89")</f>
        <v>70-79</v>
      </c>
      <c r="W520" t="s">
        <v>39</v>
      </c>
      <c r="X520" t="s">
        <v>82</v>
      </c>
      <c r="Y520" t="s">
        <v>41</v>
      </c>
      <c r="Z520">
        <v>2703</v>
      </c>
      <c r="AA520" t="s">
        <v>127</v>
      </c>
      <c r="AB520" t="s">
        <v>83</v>
      </c>
      <c r="AC520" t="s">
        <v>739</v>
      </c>
      <c r="AD520">
        <v>3</v>
      </c>
    </row>
    <row r="521" spans="1:30" x14ac:dyDescent="0.35">
      <c r="A521">
        <v>3943</v>
      </c>
      <c r="B521" t="s">
        <v>2326</v>
      </c>
      <c r="C521" t="s">
        <v>2327</v>
      </c>
      <c r="D521" s="1">
        <v>43673</v>
      </c>
      <c r="E521" s="1">
        <v>44402</v>
      </c>
      <c r="F521">
        <f>IF(Table1[[#This Row],[ExitDate]],QUOTIENT(Table1[[#This Row],[ExitDate]]-Table1[[#This Row],[StartDate]],365/12),"")</f>
        <v>23</v>
      </c>
      <c r="G521" t="str">
        <f>IF(Table1[[#This Row],[ExitDate]], "Attrition", "Active")</f>
        <v>Attrition</v>
      </c>
      <c r="H521" t="s">
        <v>2328</v>
      </c>
      <c r="I521" t="s">
        <v>2329</v>
      </c>
      <c r="J521" t="s">
        <v>2330</v>
      </c>
      <c r="K521" t="s">
        <v>117</v>
      </c>
      <c r="L521" t="s">
        <v>744</v>
      </c>
      <c r="M521" t="s">
        <v>51</v>
      </c>
      <c r="N521" t="s">
        <v>50</v>
      </c>
      <c r="O521" t="s">
        <v>51</v>
      </c>
      <c r="P521" t="s">
        <v>125</v>
      </c>
      <c r="Q521" t="s">
        <v>2331</v>
      </c>
      <c r="R521" t="s">
        <v>169</v>
      </c>
      <c r="S521" t="s">
        <v>100</v>
      </c>
      <c r="T521" s="2">
        <v>26149</v>
      </c>
      <c r="U521" s="3">
        <f ca="1">YEARFRAC(Table1[[#This Row],[DOB]],TODAY())</f>
        <v>54.386111111111113</v>
      </c>
      <c r="V521" s="3" t="str" cm="1">
        <f t="array" aca="1" ref="V521" ca="1">_xlfn.IFS(Table1[[#This Row],[Age]] &lt; 30, "20-29", Table1[[#This Row],[Age]]&lt;40,"30-39",Table1[[#This Row],[Age]]&lt;50,"40-49",Table1[[#This Row],[Age]]&lt;60,"50-59",Table1[[#This Row],[Age]]&lt;70, "60-69",Table1[[#This Row],[Age]]&lt;80, "70-79",Table1[[#This Row],[Age]]&lt;90,"80-89")</f>
        <v>50-59</v>
      </c>
      <c r="W521" t="s">
        <v>39</v>
      </c>
      <c r="X521" t="s">
        <v>612</v>
      </c>
      <c r="Y521" t="s">
        <v>54</v>
      </c>
      <c r="Z521">
        <v>2452</v>
      </c>
      <c r="AA521" t="s">
        <v>92</v>
      </c>
      <c r="AB521" t="s">
        <v>74</v>
      </c>
      <c r="AC521" t="s">
        <v>44</v>
      </c>
      <c r="AD521">
        <v>3</v>
      </c>
    </row>
    <row r="522" spans="1:30" x14ac:dyDescent="0.35">
      <c r="A522">
        <v>3944</v>
      </c>
      <c r="B522" t="s">
        <v>2332</v>
      </c>
      <c r="C522" t="s">
        <v>2333</v>
      </c>
      <c r="D522" s="1">
        <v>44186</v>
      </c>
      <c r="F522" t="str">
        <f>IF(Table1[[#This Row],[ExitDate]],QUOTIENT(Table1[[#This Row],[ExitDate]]-Table1[[#This Row],[StartDate]],365/12),"")</f>
        <v/>
      </c>
      <c r="G522" t="str">
        <f>IF(Table1[[#This Row],[ExitDate]], "Attrition", "Active")</f>
        <v>Active</v>
      </c>
      <c r="H522" t="s">
        <v>2308</v>
      </c>
      <c r="I522" t="s">
        <v>2334</v>
      </c>
      <c r="J522" t="s">
        <v>2335</v>
      </c>
      <c r="K522" t="s">
        <v>132</v>
      </c>
      <c r="L522" t="s">
        <v>32</v>
      </c>
      <c r="M522" t="s">
        <v>62</v>
      </c>
      <c r="N522" t="s">
        <v>50</v>
      </c>
      <c r="O522" t="s">
        <v>62</v>
      </c>
      <c r="P522" t="s">
        <v>36</v>
      </c>
      <c r="R522" t="s">
        <v>169</v>
      </c>
      <c r="S522" t="s">
        <v>65</v>
      </c>
      <c r="T522" s="2">
        <v>35616</v>
      </c>
      <c r="U522" s="3">
        <f ca="1">YEARFRAC(Table1[[#This Row],[DOB]],TODAY())</f>
        <v>28.466666666666665</v>
      </c>
      <c r="V522" s="3" t="str" cm="1">
        <f t="array" aca="1" ref="V522" ca="1">_xlfn.IFS(Table1[[#This Row],[Age]] &lt; 30, "20-29", Table1[[#This Row],[Age]]&lt;40,"30-39",Table1[[#This Row],[Age]]&lt;50,"40-49",Table1[[#This Row],[Age]]&lt;60,"50-59",Table1[[#This Row],[Age]]&lt;70, "60-69",Table1[[#This Row],[Age]]&lt;80, "70-79",Table1[[#This Row],[Age]]&lt;90,"80-89")</f>
        <v>20-29</v>
      </c>
      <c r="W522" t="s">
        <v>39</v>
      </c>
      <c r="X522" t="s">
        <v>394</v>
      </c>
      <c r="Y522" t="s">
        <v>41</v>
      </c>
      <c r="Z522">
        <v>2148</v>
      </c>
      <c r="AA522" t="s">
        <v>42</v>
      </c>
      <c r="AB522" t="s">
        <v>74</v>
      </c>
      <c r="AC522" t="s">
        <v>44</v>
      </c>
      <c r="AD522">
        <v>3</v>
      </c>
    </row>
    <row r="523" spans="1:30" x14ac:dyDescent="0.35">
      <c r="A523">
        <v>3945</v>
      </c>
      <c r="B523" t="s">
        <v>2336</v>
      </c>
      <c r="C523" t="s">
        <v>2337</v>
      </c>
      <c r="D523" s="1">
        <v>44767</v>
      </c>
      <c r="F523" t="str">
        <f>IF(Table1[[#This Row],[ExitDate]],QUOTIENT(Table1[[#This Row],[ExitDate]]-Table1[[#This Row],[StartDate]],365/12),"")</f>
        <v/>
      </c>
      <c r="G523" t="str">
        <f>IF(Table1[[#This Row],[ExitDate]], "Attrition", "Active")</f>
        <v>Active</v>
      </c>
      <c r="H523" t="s">
        <v>2308</v>
      </c>
      <c r="I523" t="s">
        <v>2338</v>
      </c>
      <c r="J523" t="s">
        <v>2339</v>
      </c>
      <c r="K523" t="s">
        <v>138</v>
      </c>
      <c r="L523" t="s">
        <v>32</v>
      </c>
      <c r="M523" t="s">
        <v>62</v>
      </c>
      <c r="N523" t="s">
        <v>34</v>
      </c>
      <c r="O523" t="s">
        <v>35</v>
      </c>
      <c r="P523" t="s">
        <v>36</v>
      </c>
      <c r="R523" t="s">
        <v>169</v>
      </c>
      <c r="S523" t="s">
        <v>110</v>
      </c>
      <c r="T523" s="2">
        <v>35877</v>
      </c>
      <c r="U523" s="3">
        <f ca="1">YEARFRAC(Table1[[#This Row],[DOB]],TODAY())</f>
        <v>27.75</v>
      </c>
      <c r="V523" s="3" t="str" cm="1">
        <f t="array" aca="1" ref="V523" ca="1">_xlfn.IFS(Table1[[#This Row],[Age]] &lt; 30, "20-29", Table1[[#This Row],[Age]]&lt;40,"30-39",Table1[[#This Row],[Age]]&lt;50,"40-49",Table1[[#This Row],[Age]]&lt;60,"50-59",Table1[[#This Row],[Age]]&lt;70, "60-69",Table1[[#This Row],[Age]]&lt;80, "70-79",Table1[[#This Row],[Age]]&lt;90,"80-89")</f>
        <v>20-29</v>
      </c>
      <c r="W523" t="s">
        <v>39</v>
      </c>
      <c r="X523" t="s">
        <v>112</v>
      </c>
      <c r="Y523" t="s">
        <v>41</v>
      </c>
      <c r="Z523">
        <v>1886</v>
      </c>
      <c r="AA523" t="s">
        <v>92</v>
      </c>
      <c r="AB523" t="s">
        <v>74</v>
      </c>
      <c r="AC523" t="s">
        <v>739</v>
      </c>
      <c r="AD523">
        <v>3</v>
      </c>
    </row>
    <row r="524" spans="1:30" x14ac:dyDescent="0.35">
      <c r="A524">
        <v>3946</v>
      </c>
      <c r="B524" t="s">
        <v>2340</v>
      </c>
      <c r="C524" t="s">
        <v>2341</v>
      </c>
      <c r="D524" s="1">
        <v>43631</v>
      </c>
      <c r="F524" t="str">
        <f>IF(Table1[[#This Row],[ExitDate]],QUOTIENT(Table1[[#This Row],[ExitDate]]-Table1[[#This Row],[StartDate]],365/12),"")</f>
        <v/>
      </c>
      <c r="G524" t="str">
        <f>IF(Table1[[#This Row],[ExitDate]], "Attrition", "Active")</f>
        <v>Active</v>
      </c>
      <c r="H524" t="s">
        <v>2303</v>
      </c>
      <c r="I524" t="s">
        <v>2342</v>
      </c>
      <c r="J524" t="s">
        <v>2343</v>
      </c>
      <c r="K524" t="s">
        <v>117</v>
      </c>
      <c r="L524" t="s">
        <v>32</v>
      </c>
      <c r="M524" t="s">
        <v>33</v>
      </c>
      <c r="N524" t="s">
        <v>50</v>
      </c>
      <c r="O524" t="s">
        <v>35</v>
      </c>
      <c r="P524" t="s">
        <v>36</v>
      </c>
      <c r="R524" t="s">
        <v>169</v>
      </c>
      <c r="S524" t="s">
        <v>285</v>
      </c>
      <c r="T524" s="2">
        <v>21021</v>
      </c>
      <c r="U524" s="3">
        <f ca="1">YEARFRAC(Table1[[#This Row],[DOB]],TODAY())</f>
        <v>68.424999999999997</v>
      </c>
      <c r="V524" s="3" t="str" cm="1">
        <f t="array" aca="1" ref="V524" ca="1">_xlfn.IFS(Table1[[#This Row],[Age]] &lt; 30, "20-29", Table1[[#This Row],[Age]]&lt;40,"30-39",Table1[[#This Row],[Age]]&lt;50,"40-49",Table1[[#This Row],[Age]]&lt;60,"50-59",Table1[[#This Row],[Age]]&lt;70, "60-69",Table1[[#This Row],[Age]]&lt;80, "70-79",Table1[[#This Row],[Age]]&lt;90,"80-89")</f>
        <v>60-69</v>
      </c>
      <c r="W524" t="s">
        <v>39</v>
      </c>
      <c r="X524" t="s">
        <v>102</v>
      </c>
      <c r="Y524" t="s">
        <v>41</v>
      </c>
      <c r="Z524">
        <v>2493</v>
      </c>
      <c r="AA524" t="s">
        <v>42</v>
      </c>
      <c r="AB524" t="s">
        <v>83</v>
      </c>
      <c r="AC524" t="s">
        <v>44</v>
      </c>
      <c r="AD524">
        <v>3</v>
      </c>
    </row>
    <row r="525" spans="1:30" x14ac:dyDescent="0.35">
      <c r="A525">
        <v>3947</v>
      </c>
      <c r="B525" t="s">
        <v>2344</v>
      </c>
      <c r="C525" t="s">
        <v>1039</v>
      </c>
      <c r="D525" s="1">
        <v>43925</v>
      </c>
      <c r="E525" s="1">
        <v>44734</v>
      </c>
      <c r="F525">
        <f>IF(Table1[[#This Row],[ExitDate]],QUOTIENT(Table1[[#This Row],[ExitDate]]-Table1[[#This Row],[StartDate]],365/12),"")</f>
        <v>26</v>
      </c>
      <c r="G525" t="str">
        <f>IF(Table1[[#This Row],[ExitDate]], "Attrition", "Active")</f>
        <v>Attrition</v>
      </c>
      <c r="H525" t="s">
        <v>2303</v>
      </c>
      <c r="I525" t="s">
        <v>2345</v>
      </c>
      <c r="J525" t="s">
        <v>2346</v>
      </c>
      <c r="K525" t="s">
        <v>49</v>
      </c>
      <c r="L525" t="s">
        <v>2299</v>
      </c>
      <c r="M525" t="s">
        <v>62</v>
      </c>
      <c r="N525" t="s">
        <v>63</v>
      </c>
      <c r="O525" t="s">
        <v>62</v>
      </c>
      <c r="P525" t="s">
        <v>125</v>
      </c>
      <c r="Q525" t="s">
        <v>2347</v>
      </c>
      <c r="R525" t="s">
        <v>169</v>
      </c>
      <c r="S525" t="s">
        <v>89</v>
      </c>
      <c r="T525" s="2">
        <v>35402</v>
      </c>
      <c r="U525" s="3">
        <f ca="1">YEARFRAC(Table1[[#This Row],[DOB]],TODAY())</f>
        <v>29.055555555555557</v>
      </c>
      <c r="V525" s="3" t="str" cm="1">
        <f t="array" aca="1" ref="V525" ca="1">_xlfn.IFS(Table1[[#This Row],[Age]] &lt; 30, "20-29", Table1[[#This Row],[Age]]&lt;40,"30-39",Table1[[#This Row],[Age]]&lt;50,"40-49",Table1[[#This Row],[Age]]&lt;60,"50-59",Table1[[#This Row],[Age]]&lt;70, "60-69",Table1[[#This Row],[Age]]&lt;80, "70-79",Table1[[#This Row],[Age]]&lt;90,"80-89")</f>
        <v>20-29</v>
      </c>
      <c r="W525" t="s">
        <v>39</v>
      </c>
      <c r="X525" t="s">
        <v>1181</v>
      </c>
      <c r="Y525" t="s">
        <v>41</v>
      </c>
      <c r="Z525">
        <v>2026</v>
      </c>
      <c r="AA525" t="s">
        <v>55</v>
      </c>
      <c r="AB525" t="s">
        <v>83</v>
      </c>
      <c r="AC525" t="s">
        <v>44</v>
      </c>
      <c r="AD525">
        <v>3</v>
      </c>
    </row>
    <row r="526" spans="1:30" x14ac:dyDescent="0.35">
      <c r="A526">
        <v>3948</v>
      </c>
      <c r="B526" t="s">
        <v>698</v>
      </c>
      <c r="C526" t="s">
        <v>1511</v>
      </c>
      <c r="D526" s="1">
        <v>44960</v>
      </c>
      <c r="E526" s="1">
        <v>45075</v>
      </c>
      <c r="F526">
        <f>IF(Table1[[#This Row],[ExitDate]],QUOTIENT(Table1[[#This Row],[ExitDate]]-Table1[[#This Row],[StartDate]],365/12),"")</f>
        <v>3</v>
      </c>
      <c r="G526" t="str">
        <f>IF(Table1[[#This Row],[ExitDate]], "Attrition", "Active")</f>
        <v>Attrition</v>
      </c>
      <c r="H526" t="s">
        <v>2308</v>
      </c>
      <c r="I526" t="s">
        <v>2348</v>
      </c>
      <c r="J526" t="s">
        <v>2349</v>
      </c>
      <c r="K526" t="s">
        <v>138</v>
      </c>
      <c r="L526" t="s">
        <v>744</v>
      </c>
      <c r="M526" t="s">
        <v>33</v>
      </c>
      <c r="N526" t="s">
        <v>34</v>
      </c>
      <c r="O526" t="s">
        <v>62</v>
      </c>
      <c r="P526" t="s">
        <v>98</v>
      </c>
      <c r="Q526" t="s">
        <v>2350</v>
      </c>
      <c r="R526" t="s">
        <v>169</v>
      </c>
      <c r="S526" t="s">
        <v>52</v>
      </c>
      <c r="T526" s="2">
        <v>16008</v>
      </c>
      <c r="U526" s="3">
        <f ca="1">YEARFRAC(Table1[[#This Row],[DOB]],TODAY())</f>
        <v>82.15</v>
      </c>
      <c r="V526" s="3" t="str" cm="1">
        <f t="array" aca="1" ref="V526" ca="1">_xlfn.IFS(Table1[[#This Row],[Age]] &lt; 30, "20-29", Table1[[#This Row],[Age]]&lt;40,"30-39",Table1[[#This Row],[Age]]&lt;50,"40-49",Table1[[#This Row],[Age]]&lt;60,"50-59",Table1[[#This Row],[Age]]&lt;70, "60-69",Table1[[#This Row],[Age]]&lt;80, "70-79",Table1[[#This Row],[Age]]&lt;90,"80-89")</f>
        <v>80-89</v>
      </c>
      <c r="W526" t="s">
        <v>39</v>
      </c>
      <c r="X526" t="s">
        <v>225</v>
      </c>
      <c r="Y526" t="s">
        <v>54</v>
      </c>
      <c r="Z526">
        <v>2747</v>
      </c>
      <c r="AA526" t="s">
        <v>55</v>
      </c>
      <c r="AB526" t="s">
        <v>83</v>
      </c>
      <c r="AC526" t="s">
        <v>44</v>
      </c>
      <c r="AD526">
        <v>3</v>
      </c>
    </row>
    <row r="527" spans="1:30" x14ac:dyDescent="0.35">
      <c r="A527">
        <v>3949</v>
      </c>
      <c r="B527" t="s">
        <v>2351</v>
      </c>
      <c r="C527" t="s">
        <v>655</v>
      </c>
      <c r="D527" s="1">
        <v>44824</v>
      </c>
      <c r="E527" s="1">
        <v>45111</v>
      </c>
      <c r="F527">
        <f>IF(Table1[[#This Row],[ExitDate]],QUOTIENT(Table1[[#This Row],[ExitDate]]-Table1[[#This Row],[StartDate]],365/12),"")</f>
        <v>9</v>
      </c>
      <c r="G527" t="str">
        <f>IF(Table1[[#This Row],[ExitDate]], "Attrition", "Active")</f>
        <v>Attrition</v>
      </c>
      <c r="H527" t="s">
        <v>1879</v>
      </c>
      <c r="I527" t="s">
        <v>2352</v>
      </c>
      <c r="J527" t="s">
        <v>2353</v>
      </c>
      <c r="K527" t="s">
        <v>132</v>
      </c>
      <c r="L527" t="s">
        <v>197</v>
      </c>
      <c r="M527" t="s">
        <v>62</v>
      </c>
      <c r="N527" t="s">
        <v>50</v>
      </c>
      <c r="O527" t="s">
        <v>35</v>
      </c>
      <c r="P527" t="s">
        <v>174</v>
      </c>
      <c r="Q527" t="s">
        <v>2354</v>
      </c>
      <c r="R527" t="s">
        <v>169</v>
      </c>
      <c r="S527" t="s">
        <v>80</v>
      </c>
      <c r="T527" s="2">
        <v>33314</v>
      </c>
      <c r="U527" s="3">
        <f ca="1">YEARFRAC(Table1[[#This Row],[DOB]],TODAY())</f>
        <v>34.766666666666666</v>
      </c>
      <c r="V527" s="3" t="str" cm="1">
        <f t="array" aca="1" ref="V527" ca="1">_xlfn.IFS(Table1[[#This Row],[Age]] &lt; 30, "20-29", Table1[[#This Row],[Age]]&lt;40,"30-39",Table1[[#This Row],[Age]]&lt;50,"40-49",Table1[[#This Row],[Age]]&lt;60,"50-59",Table1[[#This Row],[Age]]&lt;70, "60-69",Table1[[#This Row],[Age]]&lt;80, "70-79",Table1[[#This Row],[Age]]&lt;90,"80-89")</f>
        <v>30-39</v>
      </c>
      <c r="W527" t="s">
        <v>39</v>
      </c>
      <c r="X527" t="s">
        <v>82</v>
      </c>
      <c r="Y527" t="s">
        <v>41</v>
      </c>
      <c r="Z527">
        <v>1886</v>
      </c>
      <c r="AA527" t="s">
        <v>42</v>
      </c>
      <c r="AB527" t="s">
        <v>74</v>
      </c>
      <c r="AC527" t="s">
        <v>44</v>
      </c>
      <c r="AD527">
        <v>3</v>
      </c>
    </row>
    <row r="528" spans="1:30" x14ac:dyDescent="0.35">
      <c r="A528">
        <v>3950</v>
      </c>
      <c r="B528" t="s">
        <v>1258</v>
      </c>
      <c r="C528" t="s">
        <v>382</v>
      </c>
      <c r="D528" s="1">
        <v>45119</v>
      </c>
      <c r="F528" t="str">
        <f>IF(Table1[[#This Row],[ExitDate]],QUOTIENT(Table1[[#This Row],[ExitDate]]-Table1[[#This Row],[StartDate]],365/12),"")</f>
        <v/>
      </c>
      <c r="G528" t="str">
        <f>IF(Table1[[#This Row],[ExitDate]], "Attrition", "Active")</f>
        <v>Active</v>
      </c>
      <c r="H528" t="s">
        <v>2303</v>
      </c>
      <c r="I528" t="s">
        <v>2355</v>
      </c>
      <c r="J528" t="s">
        <v>2356</v>
      </c>
      <c r="K528" t="s">
        <v>31</v>
      </c>
      <c r="L528" t="s">
        <v>32</v>
      </c>
      <c r="M528" t="s">
        <v>62</v>
      </c>
      <c r="N528" t="s">
        <v>50</v>
      </c>
      <c r="O528" t="s">
        <v>51</v>
      </c>
      <c r="P528" t="s">
        <v>36</v>
      </c>
      <c r="R528" t="s">
        <v>169</v>
      </c>
      <c r="S528" t="s">
        <v>230</v>
      </c>
      <c r="T528" s="2">
        <v>32537</v>
      </c>
      <c r="U528" s="3">
        <f ca="1">YEARFRAC(Table1[[#This Row],[DOB]],TODAY())</f>
        <v>36.9</v>
      </c>
      <c r="V528" s="3" t="str" cm="1">
        <f t="array" aca="1" ref="V528" ca="1">_xlfn.IFS(Table1[[#This Row],[Age]] &lt; 30, "20-29", Table1[[#This Row],[Age]]&lt;40,"30-39",Table1[[#This Row],[Age]]&lt;50,"40-49",Table1[[#This Row],[Age]]&lt;60,"50-59",Table1[[#This Row],[Age]]&lt;70, "60-69",Table1[[#This Row],[Age]]&lt;80, "70-79",Table1[[#This Row],[Age]]&lt;90,"80-89")</f>
        <v>30-39</v>
      </c>
      <c r="W528" t="s">
        <v>39</v>
      </c>
      <c r="X528" t="s">
        <v>112</v>
      </c>
      <c r="Y528" t="s">
        <v>41</v>
      </c>
      <c r="Z528">
        <v>2301</v>
      </c>
      <c r="AA528" t="s">
        <v>55</v>
      </c>
      <c r="AB528" t="s">
        <v>43</v>
      </c>
      <c r="AC528" t="s">
        <v>44</v>
      </c>
      <c r="AD528">
        <v>3</v>
      </c>
    </row>
    <row r="529" spans="1:30" x14ac:dyDescent="0.35">
      <c r="A529">
        <v>3951</v>
      </c>
      <c r="B529" t="s">
        <v>2357</v>
      </c>
      <c r="C529" t="s">
        <v>2358</v>
      </c>
      <c r="D529" s="1">
        <v>44311</v>
      </c>
      <c r="E529" s="1">
        <v>44969</v>
      </c>
      <c r="F529">
        <f>IF(Table1[[#This Row],[ExitDate]],QUOTIENT(Table1[[#This Row],[ExitDate]]-Table1[[#This Row],[StartDate]],365/12),"")</f>
        <v>21</v>
      </c>
      <c r="G529" t="str">
        <f>IF(Table1[[#This Row],[ExitDate]], "Attrition", "Active")</f>
        <v>Attrition</v>
      </c>
      <c r="H529" t="s">
        <v>2303</v>
      </c>
      <c r="I529" t="s">
        <v>2359</v>
      </c>
      <c r="J529" t="s">
        <v>2360</v>
      </c>
      <c r="K529" t="s">
        <v>138</v>
      </c>
      <c r="L529" t="s">
        <v>2299</v>
      </c>
      <c r="M529" t="s">
        <v>33</v>
      </c>
      <c r="N529" t="s">
        <v>50</v>
      </c>
      <c r="O529" t="s">
        <v>35</v>
      </c>
      <c r="P529" t="s">
        <v>125</v>
      </c>
      <c r="Q529" t="s">
        <v>2361</v>
      </c>
      <c r="R529" t="s">
        <v>169</v>
      </c>
      <c r="S529" t="s">
        <v>304</v>
      </c>
      <c r="T529" s="2">
        <v>22531</v>
      </c>
      <c r="U529" s="3">
        <f ca="1">YEARFRAC(Table1[[#This Row],[DOB]],TODAY())</f>
        <v>64.294444444444451</v>
      </c>
      <c r="V529" s="3" t="str" cm="1">
        <f t="array" aca="1" ref="V529" ca="1">_xlfn.IFS(Table1[[#This Row],[Age]] &lt; 30, "20-29", Table1[[#This Row],[Age]]&lt;40,"30-39",Table1[[#This Row],[Age]]&lt;50,"40-49",Table1[[#This Row],[Age]]&lt;60,"50-59",Table1[[#This Row],[Age]]&lt;70, "60-69",Table1[[#This Row],[Age]]&lt;80, "70-79",Table1[[#This Row],[Age]]&lt;90,"80-89")</f>
        <v>60-69</v>
      </c>
      <c r="W529" t="s">
        <v>39</v>
      </c>
      <c r="X529" t="s">
        <v>351</v>
      </c>
      <c r="Y529" t="s">
        <v>41</v>
      </c>
      <c r="Z529">
        <v>2127</v>
      </c>
      <c r="AA529" t="s">
        <v>127</v>
      </c>
      <c r="AB529" t="s">
        <v>103</v>
      </c>
      <c r="AC529" t="s">
        <v>44</v>
      </c>
      <c r="AD529">
        <v>3</v>
      </c>
    </row>
    <row r="530" spans="1:30" x14ac:dyDescent="0.35">
      <c r="A530">
        <v>3952</v>
      </c>
      <c r="B530" t="s">
        <v>746</v>
      </c>
      <c r="C530" t="s">
        <v>2362</v>
      </c>
      <c r="D530" s="1">
        <v>44268</v>
      </c>
      <c r="F530" t="str">
        <f>IF(Table1[[#This Row],[ExitDate]],QUOTIENT(Table1[[#This Row],[ExitDate]]-Table1[[#This Row],[StartDate]],365/12),"")</f>
        <v/>
      </c>
      <c r="G530" t="str">
        <f>IF(Table1[[#This Row],[ExitDate]], "Attrition", "Active")</f>
        <v>Active</v>
      </c>
      <c r="H530" t="s">
        <v>2308</v>
      </c>
      <c r="I530" t="s">
        <v>2363</v>
      </c>
      <c r="J530" t="s">
        <v>2364</v>
      </c>
      <c r="K530" t="s">
        <v>49</v>
      </c>
      <c r="L530" t="s">
        <v>32</v>
      </c>
      <c r="M530" t="s">
        <v>62</v>
      </c>
      <c r="N530" t="s">
        <v>50</v>
      </c>
      <c r="O530" t="s">
        <v>62</v>
      </c>
      <c r="P530" t="s">
        <v>36</v>
      </c>
      <c r="R530" t="s">
        <v>169</v>
      </c>
      <c r="S530" t="s">
        <v>38</v>
      </c>
      <c r="T530" s="2">
        <v>18568</v>
      </c>
      <c r="U530" s="3">
        <f ca="1">YEARFRAC(Table1[[#This Row],[DOB]],TODAY())</f>
        <v>75.144444444444446</v>
      </c>
      <c r="V530" s="3" t="str" cm="1">
        <f t="array" aca="1" ref="V530" ca="1">_xlfn.IFS(Table1[[#This Row],[Age]] &lt; 30, "20-29", Table1[[#This Row],[Age]]&lt;40,"30-39",Table1[[#This Row],[Age]]&lt;50,"40-49",Table1[[#This Row],[Age]]&lt;60,"50-59",Table1[[#This Row],[Age]]&lt;70, "60-69",Table1[[#This Row],[Age]]&lt;80, "70-79",Table1[[#This Row],[Age]]&lt;90,"80-89")</f>
        <v>70-79</v>
      </c>
      <c r="W530" t="s">
        <v>39</v>
      </c>
      <c r="X530" t="s">
        <v>66</v>
      </c>
      <c r="Y530" t="s">
        <v>54</v>
      </c>
      <c r="Z530">
        <v>2110</v>
      </c>
      <c r="AA530" t="s">
        <v>92</v>
      </c>
      <c r="AB530" t="s">
        <v>74</v>
      </c>
      <c r="AC530" t="s">
        <v>44</v>
      </c>
      <c r="AD530">
        <v>3</v>
      </c>
    </row>
    <row r="531" spans="1:30" x14ac:dyDescent="0.35">
      <c r="A531">
        <v>3953</v>
      </c>
      <c r="B531" t="s">
        <v>2365</v>
      </c>
      <c r="C531" t="s">
        <v>595</v>
      </c>
      <c r="D531" s="1">
        <v>44424</v>
      </c>
      <c r="F531" t="str">
        <f>IF(Table1[[#This Row],[ExitDate]],QUOTIENT(Table1[[#This Row],[ExitDate]]-Table1[[#This Row],[StartDate]],365/12),"")</f>
        <v/>
      </c>
      <c r="G531" t="str">
        <f>IF(Table1[[#This Row],[ExitDate]], "Attrition", "Active")</f>
        <v>Active</v>
      </c>
      <c r="H531" t="s">
        <v>2308</v>
      </c>
      <c r="I531" t="s">
        <v>2366</v>
      </c>
      <c r="J531" t="s">
        <v>2367</v>
      </c>
      <c r="K531" t="s">
        <v>88</v>
      </c>
      <c r="L531" t="s">
        <v>32</v>
      </c>
      <c r="M531" t="s">
        <v>62</v>
      </c>
      <c r="N531" t="s">
        <v>63</v>
      </c>
      <c r="O531" t="s">
        <v>62</v>
      </c>
      <c r="P531" t="s">
        <v>36</v>
      </c>
      <c r="R531" t="s">
        <v>169</v>
      </c>
      <c r="S531" t="s">
        <v>100</v>
      </c>
      <c r="T531" s="2">
        <v>23795</v>
      </c>
      <c r="U531" s="3">
        <f ca="1">YEARFRAC(Table1[[#This Row],[DOB]],TODAY())</f>
        <v>60.836111111111109</v>
      </c>
      <c r="V531" s="3" t="str" cm="1">
        <f t="array" aca="1" ref="V531" ca="1">_xlfn.IFS(Table1[[#This Row],[Age]] &lt; 30, "20-29", Table1[[#This Row],[Age]]&lt;40,"30-39",Table1[[#This Row],[Age]]&lt;50,"40-49",Table1[[#This Row],[Age]]&lt;60,"50-59",Table1[[#This Row],[Age]]&lt;70, "60-69",Table1[[#This Row],[Age]]&lt;80, "70-79",Table1[[#This Row],[Age]]&lt;90,"80-89")</f>
        <v>60-69</v>
      </c>
      <c r="W531" t="s">
        <v>39</v>
      </c>
      <c r="X531" t="s">
        <v>112</v>
      </c>
      <c r="Y531" t="s">
        <v>41</v>
      </c>
      <c r="Z531">
        <v>78692</v>
      </c>
      <c r="AA531" t="s">
        <v>42</v>
      </c>
      <c r="AB531" t="s">
        <v>83</v>
      </c>
      <c r="AC531" t="s">
        <v>44</v>
      </c>
      <c r="AD531">
        <v>3</v>
      </c>
    </row>
    <row r="532" spans="1:30" x14ac:dyDescent="0.35">
      <c r="A532">
        <v>3954</v>
      </c>
      <c r="B532" t="s">
        <v>2368</v>
      </c>
      <c r="C532" t="s">
        <v>1205</v>
      </c>
      <c r="D532" s="1">
        <v>44487</v>
      </c>
      <c r="F532" t="str">
        <f>IF(Table1[[#This Row],[ExitDate]],QUOTIENT(Table1[[#This Row],[ExitDate]]-Table1[[#This Row],[StartDate]],365/12),"")</f>
        <v/>
      </c>
      <c r="G532" t="str">
        <f>IF(Table1[[#This Row],[ExitDate]], "Attrition", "Active")</f>
        <v>Active</v>
      </c>
      <c r="H532" t="s">
        <v>2303</v>
      </c>
      <c r="I532" t="s">
        <v>2369</v>
      </c>
      <c r="J532" t="s">
        <v>2370</v>
      </c>
      <c r="K532" t="s">
        <v>31</v>
      </c>
      <c r="L532" t="s">
        <v>32</v>
      </c>
      <c r="M532" t="s">
        <v>62</v>
      </c>
      <c r="N532" t="s">
        <v>63</v>
      </c>
      <c r="O532" t="s">
        <v>35</v>
      </c>
      <c r="P532" t="s">
        <v>36</v>
      </c>
      <c r="R532" t="s">
        <v>169</v>
      </c>
      <c r="S532" t="s">
        <v>80</v>
      </c>
      <c r="T532" s="2">
        <v>17117</v>
      </c>
      <c r="U532" s="3">
        <f ca="1">YEARFRAC(Table1[[#This Row],[DOB]],TODAY())</f>
        <v>79.11666666666666</v>
      </c>
      <c r="V532" s="3" t="str" cm="1">
        <f t="array" aca="1" ref="V532" ca="1">_xlfn.IFS(Table1[[#This Row],[Age]] &lt; 30, "20-29", Table1[[#This Row],[Age]]&lt;40,"30-39",Table1[[#This Row],[Age]]&lt;50,"40-49",Table1[[#This Row],[Age]]&lt;60,"50-59",Table1[[#This Row],[Age]]&lt;70, "60-69",Table1[[#This Row],[Age]]&lt;80, "70-79",Table1[[#This Row],[Age]]&lt;90,"80-89")</f>
        <v>70-79</v>
      </c>
      <c r="W532" t="s">
        <v>39</v>
      </c>
      <c r="X532" t="s">
        <v>291</v>
      </c>
      <c r="Y532" t="s">
        <v>41</v>
      </c>
      <c r="Z532">
        <v>87816</v>
      </c>
      <c r="AA532" t="s">
        <v>55</v>
      </c>
      <c r="AB532" t="s">
        <v>83</v>
      </c>
      <c r="AC532" t="s">
        <v>44</v>
      </c>
      <c r="AD532">
        <v>3</v>
      </c>
    </row>
    <row r="533" spans="1:30" x14ac:dyDescent="0.35">
      <c r="A533">
        <v>3955</v>
      </c>
      <c r="B533" t="s">
        <v>2371</v>
      </c>
      <c r="C533" t="s">
        <v>2372</v>
      </c>
      <c r="D533" s="1">
        <v>43877</v>
      </c>
      <c r="E533" s="1">
        <v>45001</v>
      </c>
      <c r="F533">
        <f>IF(Table1[[#This Row],[ExitDate]],QUOTIENT(Table1[[#This Row],[ExitDate]]-Table1[[#This Row],[StartDate]],365/12),"")</f>
        <v>36</v>
      </c>
      <c r="G533" t="str">
        <f>IF(Table1[[#This Row],[ExitDate]], "Attrition", "Active")</f>
        <v>Attrition</v>
      </c>
      <c r="H533" t="s">
        <v>2303</v>
      </c>
      <c r="I533" t="s">
        <v>2373</v>
      </c>
      <c r="J533" t="s">
        <v>2374</v>
      </c>
      <c r="K533" t="s">
        <v>132</v>
      </c>
      <c r="L533" t="s">
        <v>32</v>
      </c>
      <c r="M533" t="s">
        <v>33</v>
      </c>
      <c r="N533" t="s">
        <v>34</v>
      </c>
      <c r="O533" t="s">
        <v>62</v>
      </c>
      <c r="P533" t="s">
        <v>125</v>
      </c>
      <c r="Q533" t="s">
        <v>2375</v>
      </c>
      <c r="R533" t="s">
        <v>169</v>
      </c>
      <c r="S533" t="s">
        <v>176</v>
      </c>
      <c r="T533" s="2">
        <v>36096</v>
      </c>
      <c r="U533" s="3">
        <f ca="1">YEARFRAC(Table1[[#This Row],[DOB]],TODAY())</f>
        <v>27.152777777777779</v>
      </c>
      <c r="V533" s="3" t="str" cm="1">
        <f t="array" aca="1" ref="V533" ca="1">_xlfn.IFS(Table1[[#This Row],[Age]] &lt; 30, "20-29", Table1[[#This Row],[Age]]&lt;40,"30-39",Table1[[#This Row],[Age]]&lt;50,"40-49",Table1[[#This Row],[Age]]&lt;60,"50-59",Table1[[#This Row],[Age]]&lt;70, "60-69",Table1[[#This Row],[Age]]&lt;80, "70-79",Table1[[#This Row],[Age]]&lt;90,"80-89")</f>
        <v>20-29</v>
      </c>
      <c r="W533" t="s">
        <v>39</v>
      </c>
      <c r="X533" t="s">
        <v>177</v>
      </c>
      <c r="Y533" t="s">
        <v>41</v>
      </c>
      <c r="Z533">
        <v>31207</v>
      </c>
      <c r="AA533" t="s">
        <v>55</v>
      </c>
      <c r="AB533" t="s">
        <v>83</v>
      </c>
      <c r="AC533" t="s">
        <v>44</v>
      </c>
      <c r="AD533">
        <v>3</v>
      </c>
    </row>
    <row r="534" spans="1:30" x14ac:dyDescent="0.35">
      <c r="A534">
        <v>3956</v>
      </c>
      <c r="B534" t="s">
        <v>270</v>
      </c>
      <c r="C534" t="s">
        <v>2376</v>
      </c>
      <c r="D534" s="1">
        <v>43684</v>
      </c>
      <c r="E534" s="1">
        <v>44993</v>
      </c>
      <c r="F534">
        <f>IF(Table1[[#This Row],[ExitDate]],QUOTIENT(Table1[[#This Row],[ExitDate]]-Table1[[#This Row],[StartDate]],365/12),"")</f>
        <v>43</v>
      </c>
      <c r="G534" t="str">
        <f>IF(Table1[[#This Row],[ExitDate]], "Attrition", "Active")</f>
        <v>Attrition</v>
      </c>
      <c r="H534" t="s">
        <v>2303</v>
      </c>
      <c r="I534" t="s">
        <v>2377</v>
      </c>
      <c r="J534" t="s">
        <v>2378</v>
      </c>
      <c r="K534" t="s">
        <v>49</v>
      </c>
      <c r="L534" t="s">
        <v>32</v>
      </c>
      <c r="M534" t="s">
        <v>33</v>
      </c>
      <c r="N534" t="s">
        <v>50</v>
      </c>
      <c r="O534" t="s">
        <v>35</v>
      </c>
      <c r="P534" t="s">
        <v>139</v>
      </c>
      <c r="Q534" t="s">
        <v>2379</v>
      </c>
      <c r="R534" t="s">
        <v>169</v>
      </c>
      <c r="S534" t="s">
        <v>65</v>
      </c>
      <c r="T534" s="2">
        <v>35432</v>
      </c>
      <c r="U534" s="3">
        <f ca="1">YEARFRAC(Table1[[#This Row],[DOB]],TODAY())</f>
        <v>28.975000000000001</v>
      </c>
      <c r="V534" s="3" t="str" cm="1">
        <f t="array" aca="1" ref="V534" ca="1">_xlfn.IFS(Table1[[#This Row],[Age]] &lt; 30, "20-29", Table1[[#This Row],[Age]]&lt;40,"30-39",Table1[[#This Row],[Age]]&lt;50,"40-49",Table1[[#This Row],[Age]]&lt;60,"50-59",Table1[[#This Row],[Age]]&lt;70, "60-69",Table1[[#This Row],[Age]]&lt;80, "70-79",Table1[[#This Row],[Age]]&lt;90,"80-89")</f>
        <v>20-29</v>
      </c>
      <c r="W534" t="s">
        <v>119</v>
      </c>
      <c r="X534" t="s">
        <v>225</v>
      </c>
      <c r="Y534" t="s">
        <v>41</v>
      </c>
      <c r="Z534">
        <v>6158</v>
      </c>
      <c r="AA534" t="s">
        <v>92</v>
      </c>
      <c r="AB534" t="s">
        <v>43</v>
      </c>
      <c r="AC534" t="s">
        <v>44</v>
      </c>
      <c r="AD534">
        <v>3</v>
      </c>
    </row>
    <row r="535" spans="1:30" x14ac:dyDescent="0.35">
      <c r="A535">
        <v>3957</v>
      </c>
      <c r="B535" t="s">
        <v>2380</v>
      </c>
      <c r="C535" t="s">
        <v>2381</v>
      </c>
      <c r="D535" s="1">
        <v>44564</v>
      </c>
      <c r="F535" t="str">
        <f>IF(Table1[[#This Row],[ExitDate]],QUOTIENT(Table1[[#This Row],[ExitDate]]-Table1[[#This Row],[StartDate]],365/12),"")</f>
        <v/>
      </c>
      <c r="G535" t="str">
        <f>IF(Table1[[#This Row],[ExitDate]], "Attrition", "Active")</f>
        <v>Active</v>
      </c>
      <c r="H535" t="s">
        <v>2303</v>
      </c>
      <c r="I535" t="s">
        <v>2382</v>
      </c>
      <c r="J535" t="s">
        <v>2383</v>
      </c>
      <c r="K535" t="s">
        <v>138</v>
      </c>
      <c r="L535" t="s">
        <v>32</v>
      </c>
      <c r="M535" t="s">
        <v>33</v>
      </c>
      <c r="N535" t="s">
        <v>34</v>
      </c>
      <c r="O535" t="s">
        <v>35</v>
      </c>
      <c r="P535" t="s">
        <v>36</v>
      </c>
      <c r="R535" t="s">
        <v>169</v>
      </c>
      <c r="S535" t="s">
        <v>89</v>
      </c>
      <c r="T535" s="2">
        <v>33240</v>
      </c>
      <c r="U535" s="3">
        <f ca="1">YEARFRAC(Table1[[#This Row],[DOB]],TODAY())</f>
        <v>34.975000000000001</v>
      </c>
      <c r="V535" s="3" t="str" cm="1">
        <f t="array" aca="1" ref="V535" ca="1">_xlfn.IFS(Table1[[#This Row],[Age]] &lt; 30, "20-29", Table1[[#This Row],[Age]]&lt;40,"30-39",Table1[[#This Row],[Age]]&lt;50,"40-49",Table1[[#This Row],[Age]]&lt;60,"50-59",Table1[[#This Row],[Age]]&lt;70, "60-69",Table1[[#This Row],[Age]]&lt;80, "70-79",Table1[[#This Row],[Age]]&lt;90,"80-89")</f>
        <v>30-39</v>
      </c>
      <c r="W535" t="s">
        <v>119</v>
      </c>
      <c r="X535" t="s">
        <v>1257</v>
      </c>
      <c r="Y535" t="s">
        <v>41</v>
      </c>
      <c r="Z535">
        <v>36554</v>
      </c>
      <c r="AA535" t="s">
        <v>73</v>
      </c>
      <c r="AB535" t="s">
        <v>103</v>
      </c>
      <c r="AC535" t="s">
        <v>44</v>
      </c>
      <c r="AD535">
        <v>3</v>
      </c>
    </row>
    <row r="536" spans="1:30" x14ac:dyDescent="0.35">
      <c r="A536">
        <v>3958</v>
      </c>
      <c r="B536" t="s">
        <v>2384</v>
      </c>
      <c r="C536" t="s">
        <v>2385</v>
      </c>
      <c r="D536" s="1">
        <v>44096</v>
      </c>
      <c r="F536" t="str">
        <f>IF(Table1[[#This Row],[ExitDate]],QUOTIENT(Table1[[#This Row],[ExitDate]]-Table1[[#This Row],[StartDate]],365/12),"")</f>
        <v/>
      </c>
      <c r="G536" t="str">
        <f>IF(Table1[[#This Row],[ExitDate]], "Attrition", "Active")</f>
        <v>Active</v>
      </c>
      <c r="H536" t="s">
        <v>2303</v>
      </c>
      <c r="I536" t="s">
        <v>2386</v>
      </c>
      <c r="J536" t="s">
        <v>2387</v>
      </c>
      <c r="K536" t="s">
        <v>79</v>
      </c>
      <c r="L536" t="s">
        <v>32</v>
      </c>
      <c r="M536" t="s">
        <v>51</v>
      </c>
      <c r="N536" t="s">
        <v>34</v>
      </c>
      <c r="O536" t="s">
        <v>62</v>
      </c>
      <c r="P536" t="s">
        <v>36</v>
      </c>
      <c r="R536" t="s">
        <v>169</v>
      </c>
      <c r="S536" t="s">
        <v>89</v>
      </c>
      <c r="T536" s="2">
        <v>27290</v>
      </c>
      <c r="U536" s="3">
        <f ca="1">YEARFRAC(Table1[[#This Row],[DOB]],TODAY())</f>
        <v>51.263888888888886</v>
      </c>
      <c r="V536" s="3" t="str" cm="1">
        <f t="array" aca="1" ref="V536" ca="1">_xlfn.IFS(Table1[[#This Row],[Age]] &lt; 30, "20-29", Table1[[#This Row],[Age]]&lt;40,"30-39",Table1[[#This Row],[Age]]&lt;50,"40-49",Table1[[#This Row],[Age]]&lt;60,"50-59",Table1[[#This Row],[Age]]&lt;70, "60-69",Table1[[#This Row],[Age]]&lt;80, "70-79",Table1[[#This Row],[Age]]&lt;90,"80-89")</f>
        <v>50-59</v>
      </c>
      <c r="W536" t="s">
        <v>119</v>
      </c>
      <c r="X536" t="s">
        <v>225</v>
      </c>
      <c r="Y536" t="s">
        <v>41</v>
      </c>
      <c r="Z536">
        <v>53042</v>
      </c>
      <c r="AA536" t="s">
        <v>55</v>
      </c>
      <c r="AB536" t="s">
        <v>83</v>
      </c>
      <c r="AC536" t="s">
        <v>739</v>
      </c>
      <c r="AD536">
        <v>3</v>
      </c>
    </row>
    <row r="537" spans="1:30" x14ac:dyDescent="0.35">
      <c r="A537">
        <v>3959</v>
      </c>
      <c r="B537" t="s">
        <v>2388</v>
      </c>
      <c r="C537" t="s">
        <v>2389</v>
      </c>
      <c r="D537" s="1">
        <v>44876</v>
      </c>
      <c r="E537" s="1">
        <v>45121</v>
      </c>
      <c r="F537">
        <f>IF(Table1[[#This Row],[ExitDate]],QUOTIENT(Table1[[#This Row],[ExitDate]]-Table1[[#This Row],[StartDate]],365/12),"")</f>
        <v>8</v>
      </c>
      <c r="G537" t="str">
        <f>IF(Table1[[#This Row],[ExitDate]], "Attrition", "Active")</f>
        <v>Attrition</v>
      </c>
      <c r="H537" t="s">
        <v>2390</v>
      </c>
      <c r="I537" t="s">
        <v>2391</v>
      </c>
      <c r="J537" t="s">
        <v>2392</v>
      </c>
      <c r="K537" t="s">
        <v>167</v>
      </c>
      <c r="L537" t="s">
        <v>2299</v>
      </c>
      <c r="M537" t="s">
        <v>51</v>
      </c>
      <c r="N537" t="s">
        <v>50</v>
      </c>
      <c r="O537" t="s">
        <v>62</v>
      </c>
      <c r="P537" t="s">
        <v>125</v>
      </c>
      <c r="Q537" t="s">
        <v>2393</v>
      </c>
      <c r="R537" t="s">
        <v>169</v>
      </c>
      <c r="S537" t="s">
        <v>80</v>
      </c>
      <c r="T537" s="2">
        <v>32375</v>
      </c>
      <c r="U537" s="3">
        <f ca="1">YEARFRAC(Table1[[#This Row],[DOB]],TODAY())</f>
        <v>37.341666666666669</v>
      </c>
      <c r="V537" s="3" t="str" cm="1">
        <f t="array" aca="1" ref="V537" ca="1">_xlfn.IFS(Table1[[#This Row],[Age]] &lt; 30, "20-29", Table1[[#This Row],[Age]]&lt;40,"30-39",Table1[[#This Row],[Age]]&lt;50,"40-49",Table1[[#This Row],[Age]]&lt;60,"50-59",Table1[[#This Row],[Age]]&lt;70, "60-69",Table1[[#This Row],[Age]]&lt;80, "70-79",Table1[[#This Row],[Age]]&lt;90,"80-89")</f>
        <v>30-39</v>
      </c>
      <c r="W537" t="s">
        <v>119</v>
      </c>
      <c r="X537" t="s">
        <v>225</v>
      </c>
      <c r="Y537" t="s">
        <v>54</v>
      </c>
      <c r="Z537">
        <v>42665</v>
      </c>
      <c r="AA537" t="s">
        <v>55</v>
      </c>
      <c r="AB537" t="s">
        <v>74</v>
      </c>
      <c r="AC537" t="s">
        <v>44</v>
      </c>
      <c r="AD537">
        <v>3</v>
      </c>
    </row>
    <row r="538" spans="1:30" x14ac:dyDescent="0.35">
      <c r="A538">
        <v>3960</v>
      </c>
      <c r="B538" t="s">
        <v>2394</v>
      </c>
      <c r="C538" t="s">
        <v>2395</v>
      </c>
      <c r="D538" s="1">
        <v>43323</v>
      </c>
      <c r="F538" t="str">
        <f>IF(Table1[[#This Row],[ExitDate]],QUOTIENT(Table1[[#This Row],[ExitDate]]-Table1[[#This Row],[StartDate]],365/12),"")</f>
        <v/>
      </c>
      <c r="G538" t="str">
        <f>IF(Table1[[#This Row],[ExitDate]], "Attrition", "Active")</f>
        <v>Active</v>
      </c>
      <c r="H538" t="s">
        <v>2396</v>
      </c>
      <c r="I538" t="s">
        <v>2397</v>
      </c>
      <c r="J538" t="s">
        <v>2398</v>
      </c>
      <c r="K538" t="s">
        <v>97</v>
      </c>
      <c r="L538" t="s">
        <v>32</v>
      </c>
      <c r="M538" t="s">
        <v>51</v>
      </c>
      <c r="N538" t="s">
        <v>50</v>
      </c>
      <c r="O538" t="s">
        <v>62</v>
      </c>
      <c r="P538" t="s">
        <v>36</v>
      </c>
      <c r="R538" t="s">
        <v>169</v>
      </c>
      <c r="S538" t="s">
        <v>89</v>
      </c>
      <c r="T538" s="2">
        <v>17262</v>
      </c>
      <c r="U538" s="3">
        <f ca="1">YEARFRAC(Table1[[#This Row],[DOB]],TODAY())</f>
        <v>78.716666666666669</v>
      </c>
      <c r="V538" s="3" t="str" cm="1">
        <f t="array" aca="1" ref="V538" ca="1">_xlfn.IFS(Table1[[#This Row],[Age]] &lt; 30, "20-29", Table1[[#This Row],[Age]]&lt;40,"30-39",Table1[[#This Row],[Age]]&lt;50,"40-49",Table1[[#This Row],[Age]]&lt;60,"50-59",Table1[[#This Row],[Age]]&lt;70, "60-69",Table1[[#This Row],[Age]]&lt;80, "70-79",Table1[[#This Row],[Age]]&lt;90,"80-89")</f>
        <v>70-79</v>
      </c>
      <c r="W538" t="s">
        <v>119</v>
      </c>
      <c r="X538" t="s">
        <v>82</v>
      </c>
      <c r="Y538" t="s">
        <v>54</v>
      </c>
      <c r="Z538">
        <v>95490</v>
      </c>
      <c r="AA538" t="s">
        <v>42</v>
      </c>
      <c r="AB538" t="s">
        <v>83</v>
      </c>
      <c r="AC538" t="s">
        <v>44</v>
      </c>
      <c r="AD538">
        <v>3</v>
      </c>
    </row>
    <row r="539" spans="1:30" x14ac:dyDescent="0.35">
      <c r="A539">
        <v>3961</v>
      </c>
      <c r="B539" t="s">
        <v>2399</v>
      </c>
      <c r="C539" t="s">
        <v>2400</v>
      </c>
      <c r="D539" s="1">
        <v>45016</v>
      </c>
      <c r="F539" t="str">
        <f>IF(Table1[[#This Row],[ExitDate]],QUOTIENT(Table1[[#This Row],[ExitDate]]-Table1[[#This Row],[StartDate]],365/12),"")</f>
        <v/>
      </c>
      <c r="G539" t="str">
        <f>IF(Table1[[#This Row],[ExitDate]], "Attrition", "Active")</f>
        <v>Active</v>
      </c>
      <c r="H539" t="s">
        <v>2401</v>
      </c>
      <c r="I539" t="s">
        <v>2402</v>
      </c>
      <c r="J539" t="s">
        <v>2403</v>
      </c>
      <c r="K539" t="s">
        <v>117</v>
      </c>
      <c r="L539" t="s">
        <v>32</v>
      </c>
      <c r="M539" t="s">
        <v>62</v>
      </c>
      <c r="N539" t="s">
        <v>50</v>
      </c>
      <c r="O539" t="s">
        <v>62</v>
      </c>
      <c r="P539" t="s">
        <v>36</v>
      </c>
      <c r="R539" t="s">
        <v>169</v>
      </c>
      <c r="S539" t="s">
        <v>52</v>
      </c>
      <c r="T539" s="2">
        <v>28660</v>
      </c>
      <c r="U539" s="3">
        <f ca="1">YEARFRAC(Table1[[#This Row],[DOB]],TODAY())</f>
        <v>47.511111111111113</v>
      </c>
      <c r="V539" s="3" t="str" cm="1">
        <f t="array" aca="1" ref="V539" ca="1">_xlfn.IFS(Table1[[#This Row],[Age]] &lt; 30, "20-29", Table1[[#This Row],[Age]]&lt;40,"30-39",Table1[[#This Row],[Age]]&lt;50,"40-49",Table1[[#This Row],[Age]]&lt;60,"50-59",Table1[[#This Row],[Age]]&lt;70, "60-69",Table1[[#This Row],[Age]]&lt;80, "70-79",Table1[[#This Row],[Age]]&lt;90,"80-89")</f>
        <v>40-49</v>
      </c>
      <c r="W539" t="s">
        <v>39</v>
      </c>
      <c r="X539" t="s">
        <v>162</v>
      </c>
      <c r="Y539" t="s">
        <v>54</v>
      </c>
      <c r="Z539">
        <v>74182</v>
      </c>
      <c r="AA539" t="s">
        <v>92</v>
      </c>
      <c r="AB539" t="s">
        <v>103</v>
      </c>
      <c r="AC539" t="s">
        <v>44</v>
      </c>
      <c r="AD539">
        <v>3</v>
      </c>
    </row>
    <row r="540" spans="1:30" x14ac:dyDescent="0.35">
      <c r="A540">
        <v>3962</v>
      </c>
      <c r="B540" t="s">
        <v>2404</v>
      </c>
      <c r="C540" t="s">
        <v>2405</v>
      </c>
      <c r="D540" s="1">
        <v>44265</v>
      </c>
      <c r="F540" t="str">
        <f>IF(Table1[[#This Row],[ExitDate]],QUOTIENT(Table1[[#This Row],[ExitDate]]-Table1[[#This Row],[StartDate]],365/12),"")</f>
        <v/>
      </c>
      <c r="G540" t="str">
        <f>IF(Table1[[#This Row],[ExitDate]], "Attrition", "Active")</f>
        <v>Active</v>
      </c>
      <c r="H540" t="s">
        <v>1879</v>
      </c>
      <c r="I540" t="s">
        <v>2406</v>
      </c>
      <c r="J540" t="s">
        <v>2407</v>
      </c>
      <c r="K540" t="s">
        <v>138</v>
      </c>
      <c r="L540" t="s">
        <v>32</v>
      </c>
      <c r="M540" t="s">
        <v>33</v>
      </c>
      <c r="N540" t="s">
        <v>63</v>
      </c>
      <c r="O540" t="s">
        <v>51</v>
      </c>
      <c r="P540" t="s">
        <v>36</v>
      </c>
      <c r="R540" t="s">
        <v>169</v>
      </c>
      <c r="S540" t="s">
        <v>52</v>
      </c>
      <c r="T540" s="2">
        <v>33195</v>
      </c>
      <c r="U540" s="3">
        <f ca="1">YEARFRAC(Table1[[#This Row],[DOB]],TODAY())</f>
        <v>35.097222222222221</v>
      </c>
      <c r="V540" s="3" t="str" cm="1">
        <f t="array" aca="1" ref="V540" ca="1">_xlfn.IFS(Table1[[#This Row],[Age]] &lt; 30, "20-29", Table1[[#This Row],[Age]]&lt;40,"30-39",Table1[[#This Row],[Age]]&lt;50,"40-49",Table1[[#This Row],[Age]]&lt;60,"50-59",Table1[[#This Row],[Age]]&lt;70, "60-69",Table1[[#This Row],[Age]]&lt;80, "70-79",Table1[[#This Row],[Age]]&lt;90,"80-89")</f>
        <v>30-39</v>
      </c>
      <c r="W540" t="s">
        <v>39</v>
      </c>
      <c r="X540" t="s">
        <v>162</v>
      </c>
      <c r="Y540" t="s">
        <v>41</v>
      </c>
      <c r="Z540">
        <v>49449</v>
      </c>
      <c r="AA540" t="s">
        <v>55</v>
      </c>
      <c r="AB540" t="s">
        <v>103</v>
      </c>
      <c r="AC540" t="s">
        <v>44</v>
      </c>
      <c r="AD540">
        <v>3</v>
      </c>
    </row>
    <row r="541" spans="1:30" x14ac:dyDescent="0.35">
      <c r="A541">
        <v>3963</v>
      </c>
      <c r="B541" t="s">
        <v>2408</v>
      </c>
      <c r="C541" t="s">
        <v>2409</v>
      </c>
      <c r="D541" s="1">
        <v>43707</v>
      </c>
      <c r="F541" t="str">
        <f>IF(Table1[[#This Row],[ExitDate]],QUOTIENT(Table1[[#This Row],[ExitDate]]-Table1[[#This Row],[StartDate]],365/12),"")</f>
        <v/>
      </c>
      <c r="G541" t="str">
        <f>IF(Table1[[#This Row],[ExitDate]], "Attrition", "Active")</f>
        <v>Active</v>
      </c>
      <c r="H541" t="s">
        <v>2410</v>
      </c>
      <c r="I541" t="s">
        <v>2411</v>
      </c>
      <c r="J541" t="s">
        <v>2412</v>
      </c>
      <c r="K541" t="s">
        <v>79</v>
      </c>
      <c r="L541" t="s">
        <v>32</v>
      </c>
      <c r="M541" t="s">
        <v>51</v>
      </c>
      <c r="N541" t="s">
        <v>63</v>
      </c>
      <c r="O541" t="s">
        <v>35</v>
      </c>
      <c r="P541" t="s">
        <v>36</v>
      </c>
      <c r="R541" t="s">
        <v>169</v>
      </c>
      <c r="S541" t="s">
        <v>89</v>
      </c>
      <c r="T541" s="2">
        <v>35934</v>
      </c>
      <c r="U541" s="3">
        <f ca="1">YEARFRAC(Table1[[#This Row],[DOB]],TODAY())</f>
        <v>27.594444444444445</v>
      </c>
      <c r="V541" s="3" t="str" cm="1">
        <f t="array" aca="1" ref="V541" ca="1">_xlfn.IFS(Table1[[#This Row],[Age]] &lt; 30, "20-29", Table1[[#This Row],[Age]]&lt;40,"30-39",Table1[[#This Row],[Age]]&lt;50,"40-49",Table1[[#This Row],[Age]]&lt;60,"50-59",Table1[[#This Row],[Age]]&lt;70, "60-69",Table1[[#This Row],[Age]]&lt;80, "70-79",Table1[[#This Row],[Age]]&lt;90,"80-89")</f>
        <v>20-29</v>
      </c>
      <c r="W541" t="s">
        <v>39</v>
      </c>
      <c r="X541" t="s">
        <v>225</v>
      </c>
      <c r="Y541" t="s">
        <v>41</v>
      </c>
      <c r="Z541">
        <v>39060</v>
      </c>
      <c r="AA541" t="s">
        <v>92</v>
      </c>
      <c r="AB541" t="s">
        <v>43</v>
      </c>
      <c r="AC541" t="s">
        <v>44</v>
      </c>
      <c r="AD541">
        <v>3</v>
      </c>
    </row>
    <row r="542" spans="1:30" x14ac:dyDescent="0.35">
      <c r="A542">
        <v>3964</v>
      </c>
      <c r="B542" t="s">
        <v>2413</v>
      </c>
      <c r="C542" t="s">
        <v>2414</v>
      </c>
      <c r="D542" s="1">
        <v>44354</v>
      </c>
      <c r="E542" s="1">
        <v>44951</v>
      </c>
      <c r="F542">
        <f>IF(Table1[[#This Row],[ExitDate]],QUOTIENT(Table1[[#This Row],[ExitDate]]-Table1[[#This Row],[StartDate]],365/12),"")</f>
        <v>19</v>
      </c>
      <c r="G542" t="str">
        <f>IF(Table1[[#This Row],[ExitDate]], "Attrition", "Active")</f>
        <v>Attrition</v>
      </c>
      <c r="H542" t="s">
        <v>2410</v>
      </c>
      <c r="I542" t="s">
        <v>2415</v>
      </c>
      <c r="J542" t="s">
        <v>2416</v>
      </c>
      <c r="K542" t="s">
        <v>167</v>
      </c>
      <c r="L542" t="s">
        <v>197</v>
      </c>
      <c r="M542" t="s">
        <v>51</v>
      </c>
      <c r="N542" t="s">
        <v>50</v>
      </c>
      <c r="O542" t="s">
        <v>35</v>
      </c>
      <c r="P542" t="s">
        <v>98</v>
      </c>
      <c r="Q542" t="s">
        <v>2417</v>
      </c>
      <c r="R542" t="s">
        <v>169</v>
      </c>
      <c r="S542" t="s">
        <v>52</v>
      </c>
      <c r="T542" s="2">
        <v>36948</v>
      </c>
      <c r="U542" s="3">
        <f ca="1">YEARFRAC(Table1[[#This Row],[DOB]],TODAY())</f>
        <v>24.824999999999999</v>
      </c>
      <c r="V542" s="3" t="str" cm="1">
        <f t="array" aca="1" ref="V542" ca="1">_xlfn.IFS(Table1[[#This Row],[Age]] &lt; 30, "20-29", Table1[[#This Row],[Age]]&lt;40,"30-39",Table1[[#This Row],[Age]]&lt;50,"40-49",Table1[[#This Row],[Age]]&lt;60,"50-59",Table1[[#This Row],[Age]]&lt;70, "60-69",Table1[[#This Row],[Age]]&lt;80, "70-79",Table1[[#This Row],[Age]]&lt;90,"80-89")</f>
        <v>20-29</v>
      </c>
      <c r="W542" t="s">
        <v>39</v>
      </c>
      <c r="X542" t="s">
        <v>162</v>
      </c>
      <c r="Y542" t="s">
        <v>54</v>
      </c>
      <c r="Z542">
        <v>21007</v>
      </c>
      <c r="AA542" t="s">
        <v>92</v>
      </c>
      <c r="AB542" t="s">
        <v>74</v>
      </c>
      <c r="AC542" t="s">
        <v>104</v>
      </c>
      <c r="AD542">
        <v>3</v>
      </c>
    </row>
    <row r="543" spans="1:30" x14ac:dyDescent="0.35">
      <c r="A543">
        <v>3965</v>
      </c>
      <c r="B543" t="s">
        <v>2418</v>
      </c>
      <c r="C543" t="s">
        <v>982</v>
      </c>
      <c r="D543" s="1">
        <v>43943</v>
      </c>
      <c r="F543" t="str">
        <f>IF(Table1[[#This Row],[ExitDate]],QUOTIENT(Table1[[#This Row],[ExitDate]]-Table1[[#This Row],[StartDate]],365/12),"")</f>
        <v/>
      </c>
      <c r="G543" t="str">
        <f>IF(Table1[[#This Row],[ExitDate]], "Attrition", "Active")</f>
        <v>Active</v>
      </c>
      <c r="H543" t="s">
        <v>2419</v>
      </c>
      <c r="I543" t="s">
        <v>2420</v>
      </c>
      <c r="J543" t="s">
        <v>2421</v>
      </c>
      <c r="K543" t="s">
        <v>97</v>
      </c>
      <c r="L543" t="s">
        <v>32</v>
      </c>
      <c r="M543" t="s">
        <v>33</v>
      </c>
      <c r="N543" t="s">
        <v>63</v>
      </c>
      <c r="O543" t="s">
        <v>51</v>
      </c>
      <c r="P543" t="s">
        <v>36</v>
      </c>
      <c r="R543" t="s">
        <v>169</v>
      </c>
      <c r="S543" t="s">
        <v>80</v>
      </c>
      <c r="T543" s="2">
        <v>36100</v>
      </c>
      <c r="U543" s="3">
        <f ca="1">YEARFRAC(Table1[[#This Row],[DOB]],TODAY())</f>
        <v>27.144444444444446</v>
      </c>
      <c r="V543" s="3" t="str" cm="1">
        <f t="array" aca="1" ref="V543" ca="1">_xlfn.IFS(Table1[[#This Row],[Age]] &lt; 30, "20-29", Table1[[#This Row],[Age]]&lt;40,"30-39",Table1[[#This Row],[Age]]&lt;50,"40-49",Table1[[#This Row],[Age]]&lt;60,"50-59",Table1[[#This Row],[Age]]&lt;70, "60-69",Table1[[#This Row],[Age]]&lt;80, "70-79",Table1[[#This Row],[Age]]&lt;90,"80-89")</f>
        <v>20-29</v>
      </c>
      <c r="W543" t="s">
        <v>39</v>
      </c>
      <c r="X543" t="s">
        <v>82</v>
      </c>
      <c r="Y543" t="s">
        <v>41</v>
      </c>
      <c r="Z543">
        <v>12883</v>
      </c>
      <c r="AA543" t="s">
        <v>73</v>
      </c>
      <c r="AB543" t="s">
        <v>83</v>
      </c>
      <c r="AC543" t="s">
        <v>44</v>
      </c>
      <c r="AD543">
        <v>3</v>
      </c>
    </row>
    <row r="544" spans="1:30" x14ac:dyDescent="0.35">
      <c r="A544">
        <v>3966</v>
      </c>
      <c r="B544" t="s">
        <v>2422</v>
      </c>
      <c r="C544" t="s">
        <v>1552</v>
      </c>
      <c r="D544" s="1">
        <v>43392</v>
      </c>
      <c r="E544" s="1">
        <v>44443</v>
      </c>
      <c r="F544">
        <f>IF(Table1[[#This Row],[ExitDate]],QUOTIENT(Table1[[#This Row],[ExitDate]]-Table1[[#This Row],[StartDate]],365/12),"")</f>
        <v>34</v>
      </c>
      <c r="G544" t="str">
        <f>IF(Table1[[#This Row],[ExitDate]], "Attrition", "Active")</f>
        <v>Attrition</v>
      </c>
      <c r="H544" t="s">
        <v>2423</v>
      </c>
      <c r="I544" t="s">
        <v>2424</v>
      </c>
      <c r="J544" t="s">
        <v>2425</v>
      </c>
      <c r="K544" t="s">
        <v>117</v>
      </c>
      <c r="L544" t="s">
        <v>197</v>
      </c>
      <c r="M544" t="s">
        <v>33</v>
      </c>
      <c r="N544" t="s">
        <v>50</v>
      </c>
      <c r="O544" t="s">
        <v>51</v>
      </c>
      <c r="P544" t="s">
        <v>174</v>
      </c>
      <c r="Q544" t="s">
        <v>2426</v>
      </c>
      <c r="R544" t="s">
        <v>2427</v>
      </c>
      <c r="S544" t="s">
        <v>89</v>
      </c>
      <c r="T544" s="2">
        <v>28608</v>
      </c>
      <c r="U544" s="3">
        <f ca="1">YEARFRAC(Table1[[#This Row],[DOB]],TODAY())</f>
        <v>47.652777777777779</v>
      </c>
      <c r="V544" s="3" t="str" cm="1">
        <f t="array" aca="1" ref="V544" ca="1">_xlfn.IFS(Table1[[#This Row],[Age]] &lt; 30, "20-29", Table1[[#This Row],[Age]]&lt;40,"30-39",Table1[[#This Row],[Age]]&lt;50,"40-49",Table1[[#This Row],[Age]]&lt;60,"50-59",Table1[[#This Row],[Age]]&lt;70, "60-69",Table1[[#This Row],[Age]]&lt;80, "70-79",Table1[[#This Row],[Age]]&lt;90,"80-89")</f>
        <v>40-49</v>
      </c>
      <c r="W544" t="s">
        <v>39</v>
      </c>
      <c r="X544" t="s">
        <v>82</v>
      </c>
      <c r="Y544" t="s">
        <v>41</v>
      </c>
      <c r="Z544">
        <v>5707</v>
      </c>
      <c r="AA544" t="s">
        <v>92</v>
      </c>
      <c r="AB544" t="s">
        <v>74</v>
      </c>
      <c r="AC544" t="s">
        <v>44</v>
      </c>
      <c r="AD544">
        <v>3</v>
      </c>
    </row>
    <row r="545" spans="1:30" x14ac:dyDescent="0.35">
      <c r="A545">
        <v>3967</v>
      </c>
      <c r="B545" t="s">
        <v>2428</v>
      </c>
      <c r="C545" t="s">
        <v>1146</v>
      </c>
      <c r="D545" s="1">
        <v>43437</v>
      </c>
      <c r="E545" s="1">
        <v>44216</v>
      </c>
      <c r="F545">
        <f>IF(Table1[[#This Row],[ExitDate]],QUOTIENT(Table1[[#This Row],[ExitDate]]-Table1[[#This Row],[StartDate]],365/12),"")</f>
        <v>25</v>
      </c>
      <c r="G545" t="str">
        <f>IF(Table1[[#This Row],[ExitDate]], "Attrition", "Active")</f>
        <v>Attrition</v>
      </c>
      <c r="H545" t="s">
        <v>2308</v>
      </c>
      <c r="I545" t="s">
        <v>2429</v>
      </c>
      <c r="J545" t="s">
        <v>2430</v>
      </c>
      <c r="K545" t="s">
        <v>138</v>
      </c>
      <c r="L545" t="s">
        <v>32</v>
      </c>
      <c r="M545" t="s">
        <v>62</v>
      </c>
      <c r="N545" t="s">
        <v>50</v>
      </c>
      <c r="O545" t="s">
        <v>35</v>
      </c>
      <c r="P545" t="s">
        <v>98</v>
      </c>
      <c r="Q545" t="s">
        <v>2431</v>
      </c>
      <c r="R545" t="s">
        <v>169</v>
      </c>
      <c r="S545" t="s">
        <v>38</v>
      </c>
      <c r="T545" s="2">
        <v>20289</v>
      </c>
      <c r="U545" s="3">
        <f ca="1">YEARFRAC(Table1[[#This Row],[DOB]],TODAY())</f>
        <v>70.427777777777777</v>
      </c>
      <c r="V545" s="3" t="str" cm="1">
        <f t="array" aca="1" ref="V545" ca="1">_xlfn.IFS(Table1[[#This Row],[Age]] &lt; 30, "20-29", Table1[[#This Row],[Age]]&lt;40,"30-39",Table1[[#This Row],[Age]]&lt;50,"40-49",Table1[[#This Row],[Age]]&lt;60,"50-59",Table1[[#This Row],[Age]]&lt;70, "60-69",Table1[[#This Row],[Age]]&lt;80, "70-79",Table1[[#This Row],[Age]]&lt;90,"80-89")</f>
        <v>70-79</v>
      </c>
      <c r="W545" t="s">
        <v>39</v>
      </c>
      <c r="X545" t="s">
        <v>1257</v>
      </c>
      <c r="Y545" t="s">
        <v>41</v>
      </c>
      <c r="Z545">
        <v>10856</v>
      </c>
      <c r="AA545" t="s">
        <v>92</v>
      </c>
      <c r="AB545" t="s">
        <v>83</v>
      </c>
      <c r="AC545" t="s">
        <v>44</v>
      </c>
      <c r="AD545">
        <v>3</v>
      </c>
    </row>
    <row r="546" spans="1:30" x14ac:dyDescent="0.35">
      <c r="A546">
        <v>3968</v>
      </c>
      <c r="B546" t="s">
        <v>2432</v>
      </c>
      <c r="C546" t="s">
        <v>2042</v>
      </c>
      <c r="D546" s="1">
        <v>44247</v>
      </c>
      <c r="F546" t="str">
        <f>IF(Table1[[#This Row],[ExitDate]],QUOTIENT(Table1[[#This Row],[ExitDate]]-Table1[[#This Row],[StartDate]],365/12),"")</f>
        <v/>
      </c>
      <c r="G546" t="str">
        <f>IF(Table1[[#This Row],[ExitDate]], "Attrition", "Active")</f>
        <v>Active</v>
      </c>
      <c r="H546" t="s">
        <v>2308</v>
      </c>
      <c r="I546" t="s">
        <v>2433</v>
      </c>
      <c r="J546" t="s">
        <v>2434</v>
      </c>
      <c r="K546" t="s">
        <v>117</v>
      </c>
      <c r="L546" t="s">
        <v>32</v>
      </c>
      <c r="M546" t="s">
        <v>33</v>
      </c>
      <c r="N546" t="s">
        <v>63</v>
      </c>
      <c r="O546" t="s">
        <v>35</v>
      </c>
      <c r="P546" t="s">
        <v>36</v>
      </c>
      <c r="R546" t="s">
        <v>169</v>
      </c>
      <c r="S546" t="s">
        <v>110</v>
      </c>
      <c r="T546" s="2">
        <v>24667</v>
      </c>
      <c r="U546" s="3">
        <f ca="1">YEARFRAC(Table1[[#This Row],[DOB]],TODAY())</f>
        <v>58.44166666666667</v>
      </c>
      <c r="V546" s="3" t="str" cm="1">
        <f t="array" aca="1" ref="V546" ca="1">_xlfn.IFS(Table1[[#This Row],[Age]] &lt; 30, "20-29", Table1[[#This Row],[Age]]&lt;40,"30-39",Table1[[#This Row],[Age]]&lt;50,"40-49",Table1[[#This Row],[Age]]&lt;60,"50-59",Table1[[#This Row],[Age]]&lt;70, "60-69",Table1[[#This Row],[Age]]&lt;80, "70-79",Table1[[#This Row],[Age]]&lt;90,"80-89")</f>
        <v>50-59</v>
      </c>
      <c r="W546" t="s">
        <v>39</v>
      </c>
      <c r="X546" t="s">
        <v>112</v>
      </c>
      <c r="Y546" t="s">
        <v>41</v>
      </c>
      <c r="Z546">
        <v>94663</v>
      </c>
      <c r="AA546" t="s">
        <v>73</v>
      </c>
      <c r="AB546" t="s">
        <v>83</v>
      </c>
      <c r="AC546" t="s">
        <v>44</v>
      </c>
      <c r="AD546">
        <v>3</v>
      </c>
    </row>
    <row r="547" spans="1:30" x14ac:dyDescent="0.35">
      <c r="A547">
        <v>3969</v>
      </c>
      <c r="B547" t="s">
        <v>974</v>
      </c>
      <c r="C547" t="s">
        <v>2381</v>
      </c>
      <c r="D547" s="1">
        <v>44213</v>
      </c>
      <c r="F547" t="str">
        <f>IF(Table1[[#This Row],[ExitDate]],QUOTIENT(Table1[[#This Row],[ExitDate]]-Table1[[#This Row],[StartDate]],365/12),"")</f>
        <v/>
      </c>
      <c r="G547" t="str">
        <f>IF(Table1[[#This Row],[ExitDate]], "Attrition", "Active")</f>
        <v>Active</v>
      </c>
      <c r="H547" t="s">
        <v>2303</v>
      </c>
      <c r="I547" t="s">
        <v>2435</v>
      </c>
      <c r="J547" t="s">
        <v>2436</v>
      </c>
      <c r="K547" t="s">
        <v>61</v>
      </c>
      <c r="L547" t="s">
        <v>32</v>
      </c>
      <c r="M547" t="s">
        <v>33</v>
      </c>
      <c r="N547" t="s">
        <v>50</v>
      </c>
      <c r="O547" t="s">
        <v>62</v>
      </c>
      <c r="P547" t="s">
        <v>36</v>
      </c>
      <c r="R547" t="s">
        <v>169</v>
      </c>
      <c r="S547" t="s">
        <v>52</v>
      </c>
      <c r="T547" s="2">
        <v>24276</v>
      </c>
      <c r="U547" s="3">
        <f ca="1">YEARFRAC(Table1[[#This Row],[DOB]],TODAY())</f>
        <v>59.513888888888886</v>
      </c>
      <c r="V547" s="3" t="str" cm="1">
        <f t="array" aca="1" ref="V547" ca="1">_xlfn.IFS(Table1[[#This Row],[Age]] &lt; 30, "20-29", Table1[[#This Row],[Age]]&lt;40,"30-39",Table1[[#This Row],[Age]]&lt;50,"40-49",Table1[[#This Row],[Age]]&lt;60,"50-59",Table1[[#This Row],[Age]]&lt;70, "60-69",Table1[[#This Row],[Age]]&lt;80, "70-79",Table1[[#This Row],[Age]]&lt;90,"80-89")</f>
        <v>50-59</v>
      </c>
      <c r="W547" t="s">
        <v>39</v>
      </c>
      <c r="X547" t="s">
        <v>162</v>
      </c>
      <c r="Y547" t="s">
        <v>41</v>
      </c>
      <c r="Z547">
        <v>61086</v>
      </c>
      <c r="AA547" t="s">
        <v>127</v>
      </c>
      <c r="AB547" t="s">
        <v>103</v>
      </c>
      <c r="AC547" t="s">
        <v>104</v>
      </c>
      <c r="AD547">
        <v>3</v>
      </c>
    </row>
    <row r="548" spans="1:30" x14ac:dyDescent="0.35">
      <c r="A548">
        <v>3970</v>
      </c>
      <c r="B548" t="s">
        <v>2437</v>
      </c>
      <c r="C548" t="s">
        <v>2438</v>
      </c>
      <c r="D548" s="1">
        <v>44108</v>
      </c>
      <c r="E548" s="1">
        <v>45043</v>
      </c>
      <c r="F548">
        <f>IF(Table1[[#This Row],[ExitDate]],QUOTIENT(Table1[[#This Row],[ExitDate]]-Table1[[#This Row],[StartDate]],365/12),"")</f>
        <v>30</v>
      </c>
      <c r="G548" t="str">
        <f>IF(Table1[[#This Row],[ExitDate]], "Attrition", "Active")</f>
        <v>Attrition</v>
      </c>
      <c r="H548" t="s">
        <v>2303</v>
      </c>
      <c r="I548" t="s">
        <v>2439</v>
      </c>
      <c r="J548" t="s">
        <v>2440</v>
      </c>
      <c r="K548" t="s">
        <v>167</v>
      </c>
      <c r="L548" t="s">
        <v>32</v>
      </c>
      <c r="M548" t="s">
        <v>51</v>
      </c>
      <c r="N548" t="s">
        <v>63</v>
      </c>
      <c r="O548" t="s">
        <v>62</v>
      </c>
      <c r="P548" t="s">
        <v>174</v>
      </c>
      <c r="Q548" t="s">
        <v>2441</v>
      </c>
      <c r="R548" t="s">
        <v>169</v>
      </c>
      <c r="S548" t="s">
        <v>89</v>
      </c>
      <c r="T548" s="2">
        <v>18575</v>
      </c>
      <c r="U548" s="3">
        <f ca="1">YEARFRAC(Table1[[#This Row],[DOB]],TODAY())</f>
        <v>75.125</v>
      </c>
      <c r="V548" s="3" t="str" cm="1">
        <f t="array" aca="1" ref="V548" ca="1">_xlfn.IFS(Table1[[#This Row],[Age]] &lt; 30, "20-29", Table1[[#This Row],[Age]]&lt;40,"30-39",Table1[[#This Row],[Age]]&lt;50,"40-49",Table1[[#This Row],[Age]]&lt;60,"50-59",Table1[[#This Row],[Age]]&lt;70, "60-69",Table1[[#This Row],[Age]]&lt;80, "70-79",Table1[[#This Row],[Age]]&lt;90,"80-89")</f>
        <v>70-79</v>
      </c>
      <c r="W548" t="s">
        <v>39</v>
      </c>
      <c r="X548" t="s">
        <v>225</v>
      </c>
      <c r="Y548" t="s">
        <v>41</v>
      </c>
      <c r="Z548">
        <v>44077</v>
      </c>
      <c r="AA548" t="s">
        <v>73</v>
      </c>
      <c r="AB548" t="s">
        <v>83</v>
      </c>
      <c r="AC548" t="s">
        <v>104</v>
      </c>
      <c r="AD548">
        <v>3</v>
      </c>
    </row>
    <row r="549" spans="1:30" x14ac:dyDescent="0.35">
      <c r="A549">
        <v>3971</v>
      </c>
      <c r="B549" t="s">
        <v>2442</v>
      </c>
      <c r="C549" t="s">
        <v>2443</v>
      </c>
      <c r="D549" s="1">
        <v>44225</v>
      </c>
      <c r="F549" t="str">
        <f>IF(Table1[[#This Row],[ExitDate]],QUOTIENT(Table1[[#This Row],[ExitDate]]-Table1[[#This Row],[StartDate]],365/12),"")</f>
        <v/>
      </c>
      <c r="G549" t="str">
        <f>IF(Table1[[#This Row],[ExitDate]], "Attrition", "Active")</f>
        <v>Active</v>
      </c>
      <c r="H549" t="s">
        <v>2303</v>
      </c>
      <c r="I549" t="s">
        <v>2444</v>
      </c>
      <c r="J549" t="s">
        <v>2445</v>
      </c>
      <c r="K549" t="s">
        <v>132</v>
      </c>
      <c r="L549" t="s">
        <v>32</v>
      </c>
      <c r="M549" t="s">
        <v>51</v>
      </c>
      <c r="N549" t="s">
        <v>50</v>
      </c>
      <c r="O549" t="s">
        <v>35</v>
      </c>
      <c r="P549" t="s">
        <v>36</v>
      </c>
      <c r="R549" t="s">
        <v>169</v>
      </c>
      <c r="S549" t="s">
        <v>80</v>
      </c>
      <c r="T549" s="2">
        <v>21489</v>
      </c>
      <c r="U549" s="3">
        <f ca="1">YEARFRAC(Table1[[#This Row],[DOB]],TODAY())</f>
        <v>67.147222222222226</v>
      </c>
      <c r="V549" s="3" t="str" cm="1">
        <f t="array" aca="1" ref="V549" ca="1">_xlfn.IFS(Table1[[#This Row],[Age]] &lt; 30, "20-29", Table1[[#This Row],[Age]]&lt;40,"30-39",Table1[[#This Row],[Age]]&lt;50,"40-49",Table1[[#This Row],[Age]]&lt;60,"50-59",Table1[[#This Row],[Age]]&lt;70, "60-69",Table1[[#This Row],[Age]]&lt;80, "70-79",Table1[[#This Row],[Age]]&lt;90,"80-89")</f>
        <v>60-69</v>
      </c>
      <c r="W549" t="s">
        <v>119</v>
      </c>
      <c r="X549" t="s">
        <v>102</v>
      </c>
      <c r="Y549" t="s">
        <v>41</v>
      </c>
      <c r="Z549">
        <v>49694</v>
      </c>
      <c r="AA549" t="s">
        <v>73</v>
      </c>
      <c r="AB549" t="s">
        <v>43</v>
      </c>
      <c r="AC549" t="s">
        <v>44</v>
      </c>
      <c r="AD549">
        <v>3</v>
      </c>
    </row>
    <row r="550" spans="1:30" x14ac:dyDescent="0.35">
      <c r="A550">
        <v>3972</v>
      </c>
      <c r="B550" t="s">
        <v>2446</v>
      </c>
      <c r="C550" t="s">
        <v>328</v>
      </c>
      <c r="D550" s="1">
        <v>44768</v>
      </c>
      <c r="F550" t="str">
        <f>IF(Table1[[#This Row],[ExitDate]],QUOTIENT(Table1[[#This Row],[ExitDate]]-Table1[[#This Row],[StartDate]],365/12),"")</f>
        <v/>
      </c>
      <c r="G550" t="str">
        <f>IF(Table1[[#This Row],[ExitDate]], "Attrition", "Active")</f>
        <v>Active</v>
      </c>
      <c r="H550" t="s">
        <v>2303</v>
      </c>
      <c r="I550" t="s">
        <v>2447</v>
      </c>
      <c r="J550" t="s">
        <v>2448</v>
      </c>
      <c r="K550" t="s">
        <v>79</v>
      </c>
      <c r="L550" t="s">
        <v>32</v>
      </c>
      <c r="M550" t="s">
        <v>51</v>
      </c>
      <c r="N550" t="s">
        <v>63</v>
      </c>
      <c r="O550" t="s">
        <v>51</v>
      </c>
      <c r="P550" t="s">
        <v>36</v>
      </c>
      <c r="R550" t="s">
        <v>169</v>
      </c>
      <c r="S550" t="s">
        <v>80</v>
      </c>
      <c r="T550" s="2">
        <v>20247</v>
      </c>
      <c r="U550" s="3">
        <f ca="1">YEARFRAC(Table1[[#This Row],[DOB]],TODAY())</f>
        <v>70.544444444444451</v>
      </c>
      <c r="V550" s="3" t="str" cm="1">
        <f t="array" aca="1" ref="V550" ca="1">_xlfn.IFS(Table1[[#This Row],[Age]] &lt; 30, "20-29", Table1[[#This Row],[Age]]&lt;40,"30-39",Table1[[#This Row],[Age]]&lt;50,"40-49",Table1[[#This Row],[Age]]&lt;60,"50-59",Table1[[#This Row],[Age]]&lt;70, "60-69",Table1[[#This Row],[Age]]&lt;80, "70-79",Table1[[#This Row],[Age]]&lt;90,"80-89")</f>
        <v>70-79</v>
      </c>
      <c r="W550" t="s">
        <v>119</v>
      </c>
      <c r="X550" t="s">
        <v>225</v>
      </c>
      <c r="Y550" t="s">
        <v>41</v>
      </c>
      <c r="Z550">
        <v>21727</v>
      </c>
      <c r="AA550" t="s">
        <v>92</v>
      </c>
      <c r="AB550" t="s">
        <v>103</v>
      </c>
      <c r="AC550" t="s">
        <v>44</v>
      </c>
      <c r="AD550">
        <v>3</v>
      </c>
    </row>
    <row r="551" spans="1:30" x14ac:dyDescent="0.35">
      <c r="A551">
        <v>3973</v>
      </c>
      <c r="B551" t="s">
        <v>2449</v>
      </c>
      <c r="C551" t="s">
        <v>2450</v>
      </c>
      <c r="D551" s="1">
        <v>43364</v>
      </c>
      <c r="E551" s="1">
        <v>45099</v>
      </c>
      <c r="F551">
        <f>IF(Table1[[#This Row],[ExitDate]],QUOTIENT(Table1[[#This Row],[ExitDate]]-Table1[[#This Row],[StartDate]],365/12),"")</f>
        <v>57</v>
      </c>
      <c r="G551" t="str">
        <f>IF(Table1[[#This Row],[ExitDate]], "Attrition", "Active")</f>
        <v>Attrition</v>
      </c>
      <c r="H551" t="s">
        <v>2303</v>
      </c>
      <c r="I551" t="s">
        <v>2451</v>
      </c>
      <c r="J551" t="s">
        <v>2452</v>
      </c>
      <c r="K551" t="s">
        <v>97</v>
      </c>
      <c r="L551" t="s">
        <v>2299</v>
      </c>
      <c r="M551" t="s">
        <v>51</v>
      </c>
      <c r="N551" t="s">
        <v>34</v>
      </c>
      <c r="O551" t="s">
        <v>35</v>
      </c>
      <c r="P551" t="s">
        <v>125</v>
      </c>
      <c r="Q551" t="s">
        <v>2453</v>
      </c>
      <c r="R551" t="s">
        <v>169</v>
      </c>
      <c r="S551" t="s">
        <v>89</v>
      </c>
      <c r="T551" s="2">
        <v>26806</v>
      </c>
      <c r="U551" s="3">
        <f ca="1">YEARFRAC(Table1[[#This Row],[DOB]],TODAY())</f>
        <v>52.586111111111109</v>
      </c>
      <c r="V551" s="3" t="str" cm="1">
        <f t="array" aca="1" ref="V551" ca="1">_xlfn.IFS(Table1[[#This Row],[Age]] &lt; 30, "20-29", Table1[[#This Row],[Age]]&lt;40,"30-39",Table1[[#This Row],[Age]]&lt;50,"40-49",Table1[[#This Row],[Age]]&lt;60,"50-59",Table1[[#This Row],[Age]]&lt;70, "60-69",Table1[[#This Row],[Age]]&lt;80, "70-79",Table1[[#This Row],[Age]]&lt;90,"80-89")</f>
        <v>50-59</v>
      </c>
      <c r="W551" t="s">
        <v>119</v>
      </c>
      <c r="X551" t="s">
        <v>82</v>
      </c>
      <c r="Y551" t="s">
        <v>41</v>
      </c>
      <c r="Z551">
        <v>50856</v>
      </c>
      <c r="AA551" t="s">
        <v>55</v>
      </c>
      <c r="AB551" t="s">
        <v>74</v>
      </c>
      <c r="AC551" t="s">
        <v>104</v>
      </c>
      <c r="AD551">
        <v>3</v>
      </c>
    </row>
    <row r="552" spans="1:30" x14ac:dyDescent="0.35">
      <c r="A552">
        <v>3974</v>
      </c>
      <c r="B552" t="s">
        <v>2454</v>
      </c>
      <c r="C552" t="s">
        <v>996</v>
      </c>
      <c r="D552" s="1">
        <v>43459</v>
      </c>
      <c r="E552" s="1">
        <v>43656</v>
      </c>
      <c r="F552">
        <f>IF(Table1[[#This Row],[ExitDate]],QUOTIENT(Table1[[#This Row],[ExitDate]]-Table1[[#This Row],[StartDate]],365/12),"")</f>
        <v>6</v>
      </c>
      <c r="G552" t="str">
        <f>IF(Table1[[#This Row],[ExitDate]], "Attrition", "Active")</f>
        <v>Attrition</v>
      </c>
      <c r="H552" t="s">
        <v>2390</v>
      </c>
      <c r="I552" t="s">
        <v>2455</v>
      </c>
      <c r="J552" t="s">
        <v>2456</v>
      </c>
      <c r="K552" t="s">
        <v>88</v>
      </c>
      <c r="L552" t="s">
        <v>2299</v>
      </c>
      <c r="M552" t="s">
        <v>51</v>
      </c>
      <c r="N552" t="s">
        <v>34</v>
      </c>
      <c r="O552" t="s">
        <v>62</v>
      </c>
      <c r="P552" t="s">
        <v>98</v>
      </c>
      <c r="Q552" t="s">
        <v>2457</v>
      </c>
      <c r="R552" t="s">
        <v>169</v>
      </c>
      <c r="S552" t="s">
        <v>100</v>
      </c>
      <c r="T552" s="2">
        <v>31419</v>
      </c>
      <c r="U552" s="3">
        <f ca="1">YEARFRAC(Table1[[#This Row],[DOB]],TODAY())</f>
        <v>39.961111111111109</v>
      </c>
      <c r="V552" s="3" t="str" cm="1">
        <f t="array" aca="1" ref="V552" ca="1">_xlfn.IFS(Table1[[#This Row],[Age]] &lt; 30, "20-29", Table1[[#This Row],[Age]]&lt;40,"30-39",Table1[[#This Row],[Age]]&lt;50,"40-49",Table1[[#This Row],[Age]]&lt;60,"50-59",Table1[[#This Row],[Age]]&lt;70, "60-69",Table1[[#This Row],[Age]]&lt;80, "70-79",Table1[[#This Row],[Age]]&lt;90,"80-89")</f>
        <v>30-39</v>
      </c>
      <c r="W552" t="s">
        <v>119</v>
      </c>
      <c r="X552" t="s">
        <v>112</v>
      </c>
      <c r="Y552" t="s">
        <v>54</v>
      </c>
      <c r="Z552">
        <v>97255</v>
      </c>
      <c r="AA552" t="s">
        <v>73</v>
      </c>
      <c r="AB552" t="s">
        <v>83</v>
      </c>
      <c r="AC552" t="s">
        <v>104</v>
      </c>
      <c r="AD552">
        <v>3</v>
      </c>
    </row>
    <row r="553" spans="1:30" x14ac:dyDescent="0.35">
      <c r="A553">
        <v>3975</v>
      </c>
      <c r="B553" t="s">
        <v>2458</v>
      </c>
      <c r="C553" t="s">
        <v>1098</v>
      </c>
      <c r="D553" s="1">
        <v>44138</v>
      </c>
      <c r="E553" s="1">
        <v>44829</v>
      </c>
      <c r="F553">
        <f>IF(Table1[[#This Row],[ExitDate]],QUOTIENT(Table1[[#This Row],[ExitDate]]-Table1[[#This Row],[StartDate]],365/12),"")</f>
        <v>22</v>
      </c>
      <c r="G553" t="str">
        <f>IF(Table1[[#This Row],[ExitDate]], "Attrition", "Active")</f>
        <v>Attrition</v>
      </c>
      <c r="H553" t="s">
        <v>2396</v>
      </c>
      <c r="I553" t="s">
        <v>2459</v>
      </c>
      <c r="J553" t="s">
        <v>2460</v>
      </c>
      <c r="K553" t="s">
        <v>31</v>
      </c>
      <c r="L553" t="s">
        <v>2299</v>
      </c>
      <c r="M553" t="s">
        <v>51</v>
      </c>
      <c r="N553" t="s">
        <v>63</v>
      </c>
      <c r="O553" t="s">
        <v>35</v>
      </c>
      <c r="P553" t="s">
        <v>174</v>
      </c>
      <c r="Q553" t="s">
        <v>2461</v>
      </c>
      <c r="R553" t="s">
        <v>169</v>
      </c>
      <c r="S553" t="s">
        <v>89</v>
      </c>
      <c r="T553" s="2">
        <v>36185</v>
      </c>
      <c r="U553" s="3">
        <f ca="1">YEARFRAC(Table1[[#This Row],[DOB]],TODAY())</f>
        <v>26.911111111111111</v>
      </c>
      <c r="V553" s="3" t="str" cm="1">
        <f t="array" aca="1" ref="V553" ca="1">_xlfn.IFS(Table1[[#This Row],[Age]] &lt; 30, "20-29", Table1[[#This Row],[Age]]&lt;40,"30-39",Table1[[#This Row],[Age]]&lt;50,"40-49",Table1[[#This Row],[Age]]&lt;60,"50-59",Table1[[#This Row],[Age]]&lt;70, "60-69",Table1[[#This Row],[Age]]&lt;80, "70-79",Table1[[#This Row],[Age]]&lt;90,"80-89")</f>
        <v>20-29</v>
      </c>
      <c r="W553" t="s">
        <v>119</v>
      </c>
      <c r="X553" t="s">
        <v>102</v>
      </c>
      <c r="Y553" t="s">
        <v>54</v>
      </c>
      <c r="Z553">
        <v>44793</v>
      </c>
      <c r="AA553" t="s">
        <v>127</v>
      </c>
      <c r="AB553" t="s">
        <v>74</v>
      </c>
      <c r="AC553" t="s">
        <v>44</v>
      </c>
      <c r="AD553">
        <v>3</v>
      </c>
    </row>
    <row r="554" spans="1:30" x14ac:dyDescent="0.35">
      <c r="A554">
        <v>3976</v>
      </c>
      <c r="B554" t="s">
        <v>513</v>
      </c>
      <c r="C554" t="s">
        <v>2462</v>
      </c>
      <c r="D554" s="1">
        <v>44491</v>
      </c>
      <c r="F554" t="str">
        <f>IF(Table1[[#This Row],[ExitDate]],QUOTIENT(Table1[[#This Row],[ExitDate]]-Table1[[#This Row],[StartDate]],365/12),"")</f>
        <v/>
      </c>
      <c r="G554" t="str">
        <f>IF(Table1[[#This Row],[ExitDate]], "Attrition", "Active")</f>
        <v>Active</v>
      </c>
      <c r="H554" t="s">
        <v>1879</v>
      </c>
      <c r="I554" t="s">
        <v>2463</v>
      </c>
      <c r="J554" t="s">
        <v>2464</v>
      </c>
      <c r="K554" t="s">
        <v>138</v>
      </c>
      <c r="L554" t="s">
        <v>32</v>
      </c>
      <c r="M554" t="s">
        <v>62</v>
      </c>
      <c r="N554" t="s">
        <v>34</v>
      </c>
      <c r="O554" t="s">
        <v>35</v>
      </c>
      <c r="P554" t="s">
        <v>36</v>
      </c>
      <c r="R554" t="s">
        <v>169</v>
      </c>
      <c r="S554" t="s">
        <v>89</v>
      </c>
      <c r="T554" s="2">
        <v>33559</v>
      </c>
      <c r="U554" s="3">
        <f ca="1">YEARFRAC(Table1[[#This Row],[DOB]],TODAY())</f>
        <v>34.1</v>
      </c>
      <c r="V554" s="3" t="str" cm="1">
        <f t="array" aca="1" ref="V554" ca="1">_xlfn.IFS(Table1[[#This Row],[Age]] &lt; 30, "20-29", Table1[[#This Row],[Age]]&lt;40,"30-39",Table1[[#This Row],[Age]]&lt;50,"40-49",Table1[[#This Row],[Age]]&lt;60,"50-59",Table1[[#This Row],[Age]]&lt;70, "60-69",Table1[[#This Row],[Age]]&lt;80, "70-79",Table1[[#This Row],[Age]]&lt;90,"80-89")</f>
        <v>30-39</v>
      </c>
      <c r="W554" t="s">
        <v>39</v>
      </c>
      <c r="X554" t="s">
        <v>82</v>
      </c>
      <c r="Y554" t="s">
        <v>41</v>
      </c>
      <c r="Z554">
        <v>24094</v>
      </c>
      <c r="AA554" t="s">
        <v>42</v>
      </c>
      <c r="AB554" t="s">
        <v>103</v>
      </c>
      <c r="AC554" t="s">
        <v>44</v>
      </c>
      <c r="AD554">
        <v>3</v>
      </c>
    </row>
    <row r="555" spans="1:30" x14ac:dyDescent="0.35">
      <c r="A555">
        <v>3977</v>
      </c>
      <c r="B555" t="s">
        <v>2465</v>
      </c>
      <c r="C555" t="s">
        <v>1528</v>
      </c>
      <c r="D555" s="1">
        <v>43339</v>
      </c>
      <c r="F555" t="str">
        <f>IF(Table1[[#This Row],[ExitDate]],QUOTIENT(Table1[[#This Row],[ExitDate]]-Table1[[#This Row],[StartDate]],365/12),"")</f>
        <v/>
      </c>
      <c r="G555" t="str">
        <f>IF(Table1[[#This Row],[ExitDate]], "Attrition", "Active")</f>
        <v>Active</v>
      </c>
      <c r="H555" t="s">
        <v>2410</v>
      </c>
      <c r="I555" t="s">
        <v>2466</v>
      </c>
      <c r="J555" t="s">
        <v>2467</v>
      </c>
      <c r="K555" t="s">
        <v>79</v>
      </c>
      <c r="L555" t="s">
        <v>32</v>
      </c>
      <c r="M555" t="s">
        <v>62</v>
      </c>
      <c r="N555" t="s">
        <v>50</v>
      </c>
      <c r="O555" t="s">
        <v>62</v>
      </c>
      <c r="P555" t="s">
        <v>36</v>
      </c>
      <c r="R555" t="s">
        <v>169</v>
      </c>
      <c r="S555" t="s">
        <v>304</v>
      </c>
      <c r="T555" s="2">
        <v>15937</v>
      </c>
      <c r="U555" s="3">
        <f ca="1">YEARFRAC(Table1[[#This Row],[DOB]],TODAY())</f>
        <v>82.344444444444449</v>
      </c>
      <c r="V555" s="3" t="str" cm="1">
        <f t="array" aca="1" ref="V555" ca="1">_xlfn.IFS(Table1[[#This Row],[Age]] &lt; 30, "20-29", Table1[[#This Row],[Age]]&lt;40,"30-39",Table1[[#This Row],[Age]]&lt;50,"40-49",Table1[[#This Row],[Age]]&lt;60,"50-59",Table1[[#This Row],[Age]]&lt;70, "60-69",Table1[[#This Row],[Age]]&lt;80, "70-79",Table1[[#This Row],[Age]]&lt;90,"80-89")</f>
        <v>80-89</v>
      </c>
      <c r="W555" t="s">
        <v>39</v>
      </c>
      <c r="X555" t="s">
        <v>1043</v>
      </c>
      <c r="Y555" t="s">
        <v>41</v>
      </c>
      <c r="Z555">
        <v>41670</v>
      </c>
      <c r="AA555" t="s">
        <v>92</v>
      </c>
      <c r="AB555" t="s">
        <v>103</v>
      </c>
      <c r="AC555" t="s">
        <v>44</v>
      </c>
      <c r="AD555">
        <v>3</v>
      </c>
    </row>
    <row r="556" spans="1:30" x14ac:dyDescent="0.35">
      <c r="A556">
        <v>3978</v>
      </c>
      <c r="B556" t="s">
        <v>2468</v>
      </c>
      <c r="C556" t="s">
        <v>1594</v>
      </c>
      <c r="D556" s="1">
        <v>44024</v>
      </c>
      <c r="F556" t="str">
        <f>IF(Table1[[#This Row],[ExitDate]],QUOTIENT(Table1[[#This Row],[ExitDate]]-Table1[[#This Row],[StartDate]],365/12),"")</f>
        <v/>
      </c>
      <c r="G556" t="str">
        <f>IF(Table1[[#This Row],[ExitDate]], "Attrition", "Active")</f>
        <v>Active</v>
      </c>
      <c r="H556" t="s">
        <v>2410</v>
      </c>
      <c r="I556" t="s">
        <v>2469</v>
      </c>
      <c r="J556" t="s">
        <v>2470</v>
      </c>
      <c r="K556" t="s">
        <v>167</v>
      </c>
      <c r="L556" t="s">
        <v>32</v>
      </c>
      <c r="M556" t="s">
        <v>51</v>
      </c>
      <c r="N556" t="s">
        <v>63</v>
      </c>
      <c r="O556" t="s">
        <v>51</v>
      </c>
      <c r="P556" t="s">
        <v>36</v>
      </c>
      <c r="R556" t="s">
        <v>169</v>
      </c>
      <c r="S556" t="s">
        <v>80</v>
      </c>
      <c r="T556" s="2">
        <v>29337</v>
      </c>
      <c r="U556" s="3">
        <f ca="1">YEARFRAC(Table1[[#This Row],[DOB]],TODAY())</f>
        <v>45.658333333333331</v>
      </c>
      <c r="V556" s="3" t="str" cm="1">
        <f t="array" aca="1" ref="V556" ca="1">_xlfn.IFS(Table1[[#This Row],[Age]] &lt; 30, "20-29", Table1[[#This Row],[Age]]&lt;40,"30-39",Table1[[#This Row],[Age]]&lt;50,"40-49",Table1[[#This Row],[Age]]&lt;60,"50-59",Table1[[#This Row],[Age]]&lt;70, "60-69",Table1[[#This Row],[Age]]&lt;80, "70-79",Table1[[#This Row],[Age]]&lt;90,"80-89")</f>
        <v>40-49</v>
      </c>
      <c r="W556" t="s">
        <v>39</v>
      </c>
      <c r="X556" t="s">
        <v>82</v>
      </c>
      <c r="Y556" t="s">
        <v>54</v>
      </c>
      <c r="Z556">
        <v>56453</v>
      </c>
      <c r="AA556" t="s">
        <v>127</v>
      </c>
      <c r="AB556" t="s">
        <v>43</v>
      </c>
      <c r="AC556" t="s">
        <v>44</v>
      </c>
      <c r="AD556">
        <v>3</v>
      </c>
    </row>
    <row r="557" spans="1:30" x14ac:dyDescent="0.35">
      <c r="A557">
        <v>3979</v>
      </c>
      <c r="B557" t="s">
        <v>1025</v>
      </c>
      <c r="C557" t="s">
        <v>2471</v>
      </c>
      <c r="D557" s="1">
        <v>44221</v>
      </c>
      <c r="E557" s="1">
        <v>44723</v>
      </c>
      <c r="F557">
        <f>IF(Table1[[#This Row],[ExitDate]],QUOTIENT(Table1[[#This Row],[ExitDate]]-Table1[[#This Row],[StartDate]],365/12),"")</f>
        <v>16</v>
      </c>
      <c r="G557" t="str">
        <f>IF(Table1[[#This Row],[ExitDate]], "Attrition", "Active")</f>
        <v>Attrition</v>
      </c>
      <c r="H557" t="s">
        <v>2419</v>
      </c>
      <c r="I557" t="s">
        <v>2472</v>
      </c>
      <c r="J557" t="s">
        <v>2473</v>
      </c>
      <c r="K557" t="s">
        <v>97</v>
      </c>
      <c r="L557" t="s">
        <v>197</v>
      </c>
      <c r="M557" t="s">
        <v>33</v>
      </c>
      <c r="N557" t="s">
        <v>34</v>
      </c>
      <c r="O557" t="s">
        <v>35</v>
      </c>
      <c r="P557" t="s">
        <v>125</v>
      </c>
      <c r="Q557" t="s">
        <v>2474</v>
      </c>
      <c r="R557" t="s">
        <v>169</v>
      </c>
      <c r="S557" t="s">
        <v>1011</v>
      </c>
      <c r="T557" s="2">
        <v>24775</v>
      </c>
      <c r="U557" s="3">
        <f ca="1">YEARFRAC(Table1[[#This Row],[DOB]],TODAY())</f>
        <v>58.147222222222226</v>
      </c>
      <c r="V557" s="3" t="str" cm="1">
        <f t="array" aca="1" ref="V557" ca="1">_xlfn.IFS(Table1[[#This Row],[Age]] &lt; 30, "20-29", Table1[[#This Row],[Age]]&lt;40,"30-39",Table1[[#This Row],[Age]]&lt;50,"40-49",Table1[[#This Row],[Age]]&lt;60,"50-59",Table1[[#This Row],[Age]]&lt;70, "60-69",Table1[[#This Row],[Age]]&lt;80, "70-79",Table1[[#This Row],[Age]]&lt;90,"80-89")</f>
        <v>50-59</v>
      </c>
      <c r="W557" t="s">
        <v>39</v>
      </c>
      <c r="X557" t="s">
        <v>156</v>
      </c>
      <c r="Y557" t="s">
        <v>41</v>
      </c>
      <c r="Z557">
        <v>5067</v>
      </c>
      <c r="AA557" t="s">
        <v>92</v>
      </c>
      <c r="AB557" t="s">
        <v>83</v>
      </c>
      <c r="AC557" t="s">
        <v>44</v>
      </c>
      <c r="AD557">
        <v>3</v>
      </c>
    </row>
    <row r="558" spans="1:30" x14ac:dyDescent="0.35">
      <c r="A558">
        <v>3980</v>
      </c>
      <c r="B558" t="s">
        <v>2475</v>
      </c>
      <c r="C558" t="s">
        <v>937</v>
      </c>
      <c r="D558" s="1">
        <v>43962</v>
      </c>
      <c r="F558" t="str">
        <f>IF(Table1[[#This Row],[ExitDate]],QUOTIENT(Table1[[#This Row],[ExitDate]]-Table1[[#This Row],[StartDate]],365/12),"")</f>
        <v/>
      </c>
      <c r="G558" t="str">
        <f>IF(Table1[[#This Row],[ExitDate]], "Attrition", "Active")</f>
        <v>Active</v>
      </c>
      <c r="H558" t="s">
        <v>2308</v>
      </c>
      <c r="I558" t="s">
        <v>2476</v>
      </c>
      <c r="J558" t="s">
        <v>2477</v>
      </c>
      <c r="K558" t="s">
        <v>61</v>
      </c>
      <c r="L558" t="s">
        <v>32</v>
      </c>
      <c r="M558" t="s">
        <v>62</v>
      </c>
      <c r="N558" t="s">
        <v>34</v>
      </c>
      <c r="O558" t="s">
        <v>62</v>
      </c>
      <c r="P558" t="s">
        <v>36</v>
      </c>
      <c r="R558" t="s">
        <v>169</v>
      </c>
      <c r="S558" t="s">
        <v>176</v>
      </c>
      <c r="T558" s="2">
        <v>27730</v>
      </c>
      <c r="U558" s="3">
        <f ca="1">YEARFRAC(Table1[[#This Row],[DOB]],TODAY())</f>
        <v>50.05833333333333</v>
      </c>
      <c r="V558" s="3" t="str" cm="1">
        <f t="array" aca="1" ref="V558" ca="1">_xlfn.IFS(Table1[[#This Row],[Age]] &lt; 30, "20-29", Table1[[#This Row],[Age]]&lt;40,"30-39",Table1[[#This Row],[Age]]&lt;50,"40-49",Table1[[#This Row],[Age]]&lt;60,"50-59",Table1[[#This Row],[Age]]&lt;70, "60-69",Table1[[#This Row],[Age]]&lt;80, "70-79",Table1[[#This Row],[Age]]&lt;90,"80-89")</f>
        <v>50-59</v>
      </c>
      <c r="W558" t="s">
        <v>39</v>
      </c>
      <c r="X558" t="s">
        <v>418</v>
      </c>
      <c r="Y558" t="s">
        <v>41</v>
      </c>
      <c r="Z558">
        <v>39598</v>
      </c>
      <c r="AA558" t="s">
        <v>42</v>
      </c>
      <c r="AB558" t="s">
        <v>83</v>
      </c>
      <c r="AC558" t="s">
        <v>104</v>
      </c>
      <c r="AD558">
        <v>3</v>
      </c>
    </row>
    <row r="559" spans="1:30" x14ac:dyDescent="0.35">
      <c r="A559">
        <v>3981</v>
      </c>
      <c r="B559" t="s">
        <v>2478</v>
      </c>
      <c r="C559" t="s">
        <v>2479</v>
      </c>
      <c r="D559" s="1">
        <v>44036</v>
      </c>
      <c r="E559" s="1">
        <v>45025</v>
      </c>
      <c r="F559">
        <f>IF(Table1[[#This Row],[ExitDate]],QUOTIENT(Table1[[#This Row],[ExitDate]]-Table1[[#This Row],[StartDate]],365/12),"")</f>
        <v>32</v>
      </c>
      <c r="G559" t="str">
        <f>IF(Table1[[#This Row],[ExitDate]], "Attrition", "Active")</f>
        <v>Attrition</v>
      </c>
      <c r="H559" t="s">
        <v>2308</v>
      </c>
      <c r="I559" t="s">
        <v>2480</v>
      </c>
      <c r="J559" t="s">
        <v>2481</v>
      </c>
      <c r="K559" t="s">
        <v>88</v>
      </c>
      <c r="L559" t="s">
        <v>32</v>
      </c>
      <c r="M559" t="s">
        <v>62</v>
      </c>
      <c r="N559" t="s">
        <v>50</v>
      </c>
      <c r="O559" t="s">
        <v>35</v>
      </c>
      <c r="P559" t="s">
        <v>125</v>
      </c>
      <c r="Q559" t="s">
        <v>2482</v>
      </c>
      <c r="R559" t="s">
        <v>169</v>
      </c>
      <c r="S559" t="s">
        <v>89</v>
      </c>
      <c r="T559" s="2">
        <v>21953</v>
      </c>
      <c r="U559" s="3">
        <f ca="1">YEARFRAC(Table1[[#This Row],[DOB]],TODAY())</f>
        <v>65.87777777777778</v>
      </c>
      <c r="V559" s="3" t="str" cm="1">
        <f t="array" aca="1" ref="V559" ca="1">_xlfn.IFS(Table1[[#This Row],[Age]] &lt; 30, "20-29", Table1[[#This Row],[Age]]&lt;40,"30-39",Table1[[#This Row],[Age]]&lt;50,"40-49",Table1[[#This Row],[Age]]&lt;60,"50-59",Table1[[#This Row],[Age]]&lt;70, "60-69",Table1[[#This Row],[Age]]&lt;80, "70-79",Table1[[#This Row],[Age]]&lt;90,"80-89")</f>
        <v>60-69</v>
      </c>
      <c r="W559" t="s">
        <v>39</v>
      </c>
      <c r="X559" t="s">
        <v>82</v>
      </c>
      <c r="Y559" t="s">
        <v>41</v>
      </c>
      <c r="Z559">
        <v>35765</v>
      </c>
      <c r="AA559" t="s">
        <v>92</v>
      </c>
      <c r="AB559" t="s">
        <v>103</v>
      </c>
      <c r="AC559" t="s">
        <v>44</v>
      </c>
      <c r="AD559">
        <v>3</v>
      </c>
    </row>
    <row r="560" spans="1:30" x14ac:dyDescent="0.35">
      <c r="A560">
        <v>3982</v>
      </c>
      <c r="B560" t="s">
        <v>2483</v>
      </c>
      <c r="C560" t="s">
        <v>2484</v>
      </c>
      <c r="D560" s="1">
        <v>44782</v>
      </c>
      <c r="F560" t="str">
        <f>IF(Table1[[#This Row],[ExitDate]],QUOTIENT(Table1[[#This Row],[ExitDate]]-Table1[[#This Row],[StartDate]],365/12),"")</f>
        <v/>
      </c>
      <c r="G560" t="str">
        <f>IF(Table1[[#This Row],[ExitDate]], "Attrition", "Active")</f>
        <v>Active</v>
      </c>
      <c r="H560" t="s">
        <v>2303</v>
      </c>
      <c r="I560" t="s">
        <v>2485</v>
      </c>
      <c r="J560" t="s">
        <v>2486</v>
      </c>
      <c r="K560" t="s">
        <v>31</v>
      </c>
      <c r="L560" t="s">
        <v>32</v>
      </c>
      <c r="M560" t="s">
        <v>51</v>
      </c>
      <c r="N560" t="s">
        <v>63</v>
      </c>
      <c r="O560" t="s">
        <v>51</v>
      </c>
      <c r="P560" t="s">
        <v>36</v>
      </c>
      <c r="R560" t="s">
        <v>169</v>
      </c>
      <c r="S560" t="s">
        <v>52</v>
      </c>
      <c r="T560" s="2">
        <v>20983</v>
      </c>
      <c r="U560" s="3">
        <f ca="1">YEARFRAC(Table1[[#This Row],[DOB]],TODAY())</f>
        <v>68.530555555555551</v>
      </c>
      <c r="V560" s="3" t="str" cm="1">
        <f t="array" aca="1" ref="V560" ca="1">_xlfn.IFS(Table1[[#This Row],[Age]] &lt; 30, "20-29", Table1[[#This Row],[Age]]&lt;40,"30-39",Table1[[#This Row],[Age]]&lt;50,"40-49",Table1[[#This Row],[Age]]&lt;60,"50-59",Table1[[#This Row],[Age]]&lt;70, "60-69",Table1[[#This Row],[Age]]&lt;80, "70-79",Table1[[#This Row],[Age]]&lt;90,"80-89")</f>
        <v>60-69</v>
      </c>
      <c r="W560" t="s">
        <v>39</v>
      </c>
      <c r="X560" t="s">
        <v>82</v>
      </c>
      <c r="Y560" t="s">
        <v>41</v>
      </c>
      <c r="Z560">
        <v>24218</v>
      </c>
      <c r="AA560" t="s">
        <v>73</v>
      </c>
      <c r="AB560" t="s">
        <v>83</v>
      </c>
      <c r="AC560" t="s">
        <v>235</v>
      </c>
      <c r="AD560">
        <v>3</v>
      </c>
    </row>
    <row r="561" spans="1:30" x14ac:dyDescent="0.35">
      <c r="A561">
        <v>3983</v>
      </c>
      <c r="B561" t="s">
        <v>2487</v>
      </c>
      <c r="C561" t="s">
        <v>2488</v>
      </c>
      <c r="D561" s="1">
        <v>44724</v>
      </c>
      <c r="F561" t="str">
        <f>IF(Table1[[#This Row],[ExitDate]],QUOTIENT(Table1[[#This Row],[ExitDate]]-Table1[[#This Row],[StartDate]],365/12),"")</f>
        <v/>
      </c>
      <c r="G561" t="str">
        <f>IF(Table1[[#This Row],[ExitDate]], "Attrition", "Active")</f>
        <v>Active</v>
      </c>
      <c r="H561" t="s">
        <v>2303</v>
      </c>
      <c r="I561" t="s">
        <v>2489</v>
      </c>
      <c r="J561" t="s">
        <v>2490</v>
      </c>
      <c r="K561" t="s">
        <v>132</v>
      </c>
      <c r="L561" t="s">
        <v>32</v>
      </c>
      <c r="M561" t="s">
        <v>62</v>
      </c>
      <c r="N561" t="s">
        <v>50</v>
      </c>
      <c r="O561" t="s">
        <v>62</v>
      </c>
      <c r="P561" t="s">
        <v>36</v>
      </c>
      <c r="R561" t="s">
        <v>169</v>
      </c>
      <c r="S561" t="s">
        <v>89</v>
      </c>
      <c r="T561" s="2">
        <v>23479</v>
      </c>
      <c r="U561" s="3">
        <f ca="1">YEARFRAC(Table1[[#This Row],[DOB]],TODAY())</f>
        <v>61.697222222222223</v>
      </c>
      <c r="V561" s="3" t="str" cm="1">
        <f t="array" aca="1" ref="V561" ca="1">_xlfn.IFS(Table1[[#This Row],[Age]] &lt; 30, "20-29", Table1[[#This Row],[Age]]&lt;40,"30-39",Table1[[#This Row],[Age]]&lt;50,"40-49",Table1[[#This Row],[Age]]&lt;60,"50-59",Table1[[#This Row],[Age]]&lt;70, "60-69",Table1[[#This Row],[Age]]&lt;80, "70-79",Table1[[#This Row],[Age]]&lt;90,"80-89")</f>
        <v>60-69</v>
      </c>
      <c r="W561" t="s">
        <v>39</v>
      </c>
      <c r="X561" t="s">
        <v>102</v>
      </c>
      <c r="Y561" t="s">
        <v>41</v>
      </c>
      <c r="Z561">
        <v>62116</v>
      </c>
      <c r="AA561" t="s">
        <v>55</v>
      </c>
      <c r="AB561" t="s">
        <v>83</v>
      </c>
      <c r="AC561" t="s">
        <v>104</v>
      </c>
      <c r="AD561">
        <v>3</v>
      </c>
    </row>
    <row r="562" spans="1:30" x14ac:dyDescent="0.35">
      <c r="A562">
        <v>3984</v>
      </c>
      <c r="B562" t="s">
        <v>2491</v>
      </c>
      <c r="C562" t="s">
        <v>1317</v>
      </c>
      <c r="D562" s="1">
        <v>44602</v>
      </c>
      <c r="E562" s="1">
        <v>44720</v>
      </c>
      <c r="F562">
        <f>IF(Table1[[#This Row],[ExitDate]],QUOTIENT(Table1[[#This Row],[ExitDate]]-Table1[[#This Row],[StartDate]],365/12),"")</f>
        <v>3</v>
      </c>
      <c r="G562" t="str">
        <f>IF(Table1[[#This Row],[ExitDate]], "Attrition", "Active")</f>
        <v>Attrition</v>
      </c>
      <c r="H562" t="s">
        <v>2303</v>
      </c>
      <c r="I562" t="s">
        <v>2492</v>
      </c>
      <c r="J562" t="s">
        <v>2493</v>
      </c>
      <c r="K562" t="s">
        <v>49</v>
      </c>
      <c r="L562" t="s">
        <v>32</v>
      </c>
      <c r="M562" t="s">
        <v>33</v>
      </c>
      <c r="N562" t="s">
        <v>63</v>
      </c>
      <c r="O562" t="s">
        <v>62</v>
      </c>
      <c r="P562" t="s">
        <v>139</v>
      </c>
      <c r="Q562" t="s">
        <v>2494</v>
      </c>
      <c r="R562" t="s">
        <v>169</v>
      </c>
      <c r="S562" t="s">
        <v>304</v>
      </c>
      <c r="T562" s="2">
        <v>23215</v>
      </c>
      <c r="U562" s="3">
        <f ca="1">YEARFRAC(Table1[[#This Row],[DOB]],TODAY())</f>
        <v>62.416666666666664</v>
      </c>
      <c r="V562" s="3" t="str" cm="1">
        <f t="array" aca="1" ref="V562" ca="1">_xlfn.IFS(Table1[[#This Row],[Age]] &lt; 30, "20-29", Table1[[#This Row],[Age]]&lt;40,"30-39",Table1[[#This Row],[Age]]&lt;50,"40-49",Table1[[#This Row],[Age]]&lt;60,"50-59",Table1[[#This Row],[Age]]&lt;70, "60-69",Table1[[#This Row],[Age]]&lt;80, "70-79",Table1[[#This Row],[Age]]&lt;90,"80-89")</f>
        <v>60-69</v>
      </c>
      <c r="W562" t="s">
        <v>119</v>
      </c>
      <c r="X562" t="s">
        <v>82</v>
      </c>
      <c r="Y562" t="s">
        <v>41</v>
      </c>
      <c r="Z562">
        <v>67986</v>
      </c>
      <c r="AA562" t="s">
        <v>55</v>
      </c>
      <c r="AB562" t="s">
        <v>74</v>
      </c>
      <c r="AC562" t="s">
        <v>44</v>
      </c>
      <c r="AD562">
        <v>3</v>
      </c>
    </row>
    <row r="563" spans="1:30" x14ac:dyDescent="0.35">
      <c r="A563">
        <v>3985</v>
      </c>
      <c r="B563" t="s">
        <v>1292</v>
      </c>
      <c r="C563" t="s">
        <v>845</v>
      </c>
      <c r="D563" s="1">
        <v>44939</v>
      </c>
      <c r="E563" s="1">
        <v>45065</v>
      </c>
      <c r="F563">
        <f>IF(Table1[[#This Row],[ExitDate]],QUOTIENT(Table1[[#This Row],[ExitDate]]-Table1[[#This Row],[StartDate]],365/12),"")</f>
        <v>4</v>
      </c>
      <c r="G563" t="str">
        <f>IF(Table1[[#This Row],[ExitDate]], "Attrition", "Active")</f>
        <v>Attrition</v>
      </c>
      <c r="H563" t="s">
        <v>2303</v>
      </c>
      <c r="I563" t="s">
        <v>2495</v>
      </c>
      <c r="J563" t="s">
        <v>2496</v>
      </c>
      <c r="K563" t="s">
        <v>138</v>
      </c>
      <c r="L563" t="s">
        <v>2299</v>
      </c>
      <c r="M563" t="s">
        <v>51</v>
      </c>
      <c r="N563" t="s">
        <v>50</v>
      </c>
      <c r="O563" t="s">
        <v>51</v>
      </c>
      <c r="P563" t="s">
        <v>125</v>
      </c>
      <c r="Q563" t="s">
        <v>2497</v>
      </c>
      <c r="R563" t="s">
        <v>169</v>
      </c>
      <c r="S563" t="s">
        <v>695</v>
      </c>
      <c r="T563" s="2">
        <v>33621</v>
      </c>
      <c r="U563" s="3">
        <f ca="1">YEARFRAC(Table1[[#This Row],[DOB]],TODAY())</f>
        <v>33.930555555555557</v>
      </c>
      <c r="V563" s="3" t="str" cm="1">
        <f t="array" aca="1" ref="V563" ca="1">_xlfn.IFS(Table1[[#This Row],[Age]] &lt; 30, "20-29", Table1[[#This Row],[Age]]&lt;40,"30-39",Table1[[#This Row],[Age]]&lt;50,"40-49",Table1[[#This Row],[Age]]&lt;60,"50-59",Table1[[#This Row],[Age]]&lt;70, "60-69",Table1[[#This Row],[Age]]&lt;80, "70-79",Table1[[#This Row],[Age]]&lt;90,"80-89")</f>
        <v>30-39</v>
      </c>
      <c r="W563" t="s">
        <v>119</v>
      </c>
      <c r="X563" t="s">
        <v>183</v>
      </c>
      <c r="Y563" t="s">
        <v>54</v>
      </c>
      <c r="Z563">
        <v>26193</v>
      </c>
      <c r="AA563" t="s">
        <v>42</v>
      </c>
      <c r="AB563" t="s">
        <v>43</v>
      </c>
      <c r="AC563" t="s">
        <v>44</v>
      </c>
      <c r="AD563">
        <v>3</v>
      </c>
    </row>
    <row r="564" spans="1:30" x14ac:dyDescent="0.35">
      <c r="A564">
        <v>3986</v>
      </c>
      <c r="B564" t="s">
        <v>2498</v>
      </c>
      <c r="C564" t="s">
        <v>2499</v>
      </c>
      <c r="D564" s="1">
        <v>43900</v>
      </c>
      <c r="F564" t="str">
        <f>IF(Table1[[#This Row],[ExitDate]],QUOTIENT(Table1[[#This Row],[ExitDate]]-Table1[[#This Row],[StartDate]],365/12),"")</f>
        <v/>
      </c>
      <c r="G564" t="str">
        <f>IF(Table1[[#This Row],[ExitDate]], "Attrition", "Active")</f>
        <v>Active</v>
      </c>
      <c r="H564" t="s">
        <v>2303</v>
      </c>
      <c r="I564" t="s">
        <v>2500</v>
      </c>
      <c r="J564" t="s">
        <v>2501</v>
      </c>
      <c r="K564" t="s">
        <v>79</v>
      </c>
      <c r="L564" t="s">
        <v>32</v>
      </c>
      <c r="M564" t="s">
        <v>51</v>
      </c>
      <c r="N564" t="s">
        <v>50</v>
      </c>
      <c r="O564" t="s">
        <v>35</v>
      </c>
      <c r="P564" t="s">
        <v>36</v>
      </c>
      <c r="R564" t="s">
        <v>169</v>
      </c>
      <c r="S564" t="s">
        <v>331</v>
      </c>
      <c r="T564" s="2">
        <v>26630</v>
      </c>
      <c r="U564" s="3">
        <f ca="1">YEARFRAC(Table1[[#This Row],[DOB]],TODAY())</f>
        <v>53.072222222222223</v>
      </c>
      <c r="V564" s="3" t="str" cm="1">
        <f t="array" aca="1" ref="V564" ca="1">_xlfn.IFS(Table1[[#This Row],[Age]] &lt; 30, "20-29", Table1[[#This Row],[Age]]&lt;40,"30-39",Table1[[#This Row],[Age]]&lt;50,"40-49",Table1[[#This Row],[Age]]&lt;60,"50-59",Table1[[#This Row],[Age]]&lt;70, "60-69",Table1[[#This Row],[Age]]&lt;80, "70-79",Table1[[#This Row],[Age]]&lt;90,"80-89")</f>
        <v>50-59</v>
      </c>
      <c r="W564" t="s">
        <v>119</v>
      </c>
      <c r="X564" t="s">
        <v>6</v>
      </c>
      <c r="Y564" t="s">
        <v>41</v>
      </c>
      <c r="Z564">
        <v>46762</v>
      </c>
      <c r="AA564" t="s">
        <v>55</v>
      </c>
      <c r="AB564" t="s">
        <v>83</v>
      </c>
      <c r="AC564" t="s">
        <v>44</v>
      </c>
      <c r="AD564">
        <v>3</v>
      </c>
    </row>
    <row r="565" spans="1:30" x14ac:dyDescent="0.35">
      <c r="A565">
        <v>3987</v>
      </c>
      <c r="B565" t="s">
        <v>1450</v>
      </c>
      <c r="C565" t="s">
        <v>573</v>
      </c>
      <c r="D565" s="1">
        <v>44617</v>
      </c>
      <c r="E565" s="1">
        <v>44761</v>
      </c>
      <c r="F565">
        <f>IF(Table1[[#This Row],[ExitDate]],QUOTIENT(Table1[[#This Row],[ExitDate]]-Table1[[#This Row],[StartDate]],365/12),"")</f>
        <v>4</v>
      </c>
      <c r="G565" t="str">
        <f>IF(Table1[[#This Row],[ExitDate]], "Attrition", "Active")</f>
        <v>Attrition</v>
      </c>
      <c r="H565" t="s">
        <v>2390</v>
      </c>
      <c r="I565" t="s">
        <v>2502</v>
      </c>
      <c r="J565" t="s">
        <v>2503</v>
      </c>
      <c r="K565" t="s">
        <v>167</v>
      </c>
      <c r="L565" t="s">
        <v>2299</v>
      </c>
      <c r="M565" t="s">
        <v>62</v>
      </c>
      <c r="N565" t="s">
        <v>50</v>
      </c>
      <c r="O565" t="s">
        <v>62</v>
      </c>
      <c r="P565" t="s">
        <v>139</v>
      </c>
      <c r="Q565" t="s">
        <v>2504</v>
      </c>
      <c r="R565" t="s">
        <v>169</v>
      </c>
      <c r="S565" t="s">
        <v>331</v>
      </c>
      <c r="T565" s="2">
        <v>30074</v>
      </c>
      <c r="U565" s="3">
        <f ca="1">YEARFRAC(Table1[[#This Row],[DOB]],TODAY())</f>
        <v>43.638888888888886</v>
      </c>
      <c r="V565" s="3" t="str" cm="1">
        <f t="array" aca="1" ref="V565" ca="1">_xlfn.IFS(Table1[[#This Row],[Age]] &lt; 30, "20-29", Table1[[#This Row],[Age]]&lt;40,"30-39",Table1[[#This Row],[Age]]&lt;50,"40-49",Table1[[#This Row],[Age]]&lt;60,"50-59",Table1[[#This Row],[Age]]&lt;70, "60-69",Table1[[#This Row],[Age]]&lt;80, "70-79",Table1[[#This Row],[Age]]&lt;90,"80-89")</f>
        <v>40-49</v>
      </c>
      <c r="W565" t="s">
        <v>119</v>
      </c>
      <c r="X565" t="s">
        <v>6</v>
      </c>
      <c r="Y565" t="s">
        <v>54</v>
      </c>
      <c r="Z565">
        <v>81376</v>
      </c>
      <c r="AA565" t="s">
        <v>73</v>
      </c>
      <c r="AB565" t="s">
        <v>43</v>
      </c>
      <c r="AC565" t="s">
        <v>104</v>
      </c>
      <c r="AD565">
        <v>3</v>
      </c>
    </row>
    <row r="566" spans="1:30" x14ac:dyDescent="0.35">
      <c r="A566">
        <v>3988</v>
      </c>
      <c r="B566" t="s">
        <v>2505</v>
      </c>
      <c r="C566" t="s">
        <v>2288</v>
      </c>
      <c r="D566" s="1">
        <v>44763</v>
      </c>
      <c r="E566" s="1">
        <v>44886</v>
      </c>
      <c r="F566">
        <f>IF(Table1[[#This Row],[ExitDate]],QUOTIENT(Table1[[#This Row],[ExitDate]]-Table1[[#This Row],[StartDate]],365/12),"")</f>
        <v>4</v>
      </c>
      <c r="G566" t="str">
        <f>IF(Table1[[#This Row],[ExitDate]], "Attrition", "Active")</f>
        <v>Attrition</v>
      </c>
      <c r="H566" t="s">
        <v>1879</v>
      </c>
      <c r="I566" t="s">
        <v>2506</v>
      </c>
      <c r="J566" t="s">
        <v>2507</v>
      </c>
      <c r="K566" t="s">
        <v>132</v>
      </c>
      <c r="L566" t="s">
        <v>1804</v>
      </c>
      <c r="M566" t="s">
        <v>33</v>
      </c>
      <c r="N566" t="s">
        <v>50</v>
      </c>
      <c r="O566" t="s">
        <v>35</v>
      </c>
      <c r="P566" t="s">
        <v>174</v>
      </c>
      <c r="Q566" t="s">
        <v>2508</v>
      </c>
      <c r="R566" t="s">
        <v>169</v>
      </c>
      <c r="S566" t="s">
        <v>285</v>
      </c>
      <c r="T566" s="2">
        <v>29754</v>
      </c>
      <c r="U566" s="3">
        <f ca="1">YEARFRAC(Table1[[#This Row],[DOB]],TODAY())</f>
        <v>44.516666666666666</v>
      </c>
      <c r="V566" s="3" t="str" cm="1">
        <f t="array" aca="1" ref="V566" ca="1">_xlfn.IFS(Table1[[#This Row],[Age]] &lt; 30, "20-29", Table1[[#This Row],[Age]]&lt;40,"30-39",Table1[[#This Row],[Age]]&lt;50,"40-49",Table1[[#This Row],[Age]]&lt;60,"50-59",Table1[[#This Row],[Age]]&lt;70, "60-69",Table1[[#This Row],[Age]]&lt;80, "70-79",Table1[[#This Row],[Age]]&lt;90,"80-89")</f>
        <v>40-49</v>
      </c>
      <c r="W566" t="s">
        <v>39</v>
      </c>
      <c r="X566" t="s">
        <v>286</v>
      </c>
      <c r="Y566" t="s">
        <v>41</v>
      </c>
      <c r="Z566">
        <v>73583</v>
      </c>
      <c r="AA566" t="s">
        <v>42</v>
      </c>
      <c r="AB566" t="s">
        <v>43</v>
      </c>
      <c r="AC566" t="s">
        <v>44</v>
      </c>
      <c r="AD566">
        <v>3</v>
      </c>
    </row>
    <row r="567" spans="1:30" x14ac:dyDescent="0.35">
      <c r="A567">
        <v>3989</v>
      </c>
      <c r="B567" t="s">
        <v>2509</v>
      </c>
      <c r="C567" t="s">
        <v>1711</v>
      </c>
      <c r="D567" s="1">
        <v>44753</v>
      </c>
      <c r="F567" t="str">
        <f>IF(Table1[[#This Row],[ExitDate]],QUOTIENT(Table1[[#This Row],[ExitDate]]-Table1[[#This Row],[StartDate]],365/12),"")</f>
        <v/>
      </c>
      <c r="G567" t="str">
        <f>IF(Table1[[#This Row],[ExitDate]], "Attrition", "Active")</f>
        <v>Active</v>
      </c>
      <c r="H567" t="s">
        <v>1879</v>
      </c>
      <c r="I567" t="s">
        <v>2510</v>
      </c>
      <c r="J567" t="s">
        <v>2511</v>
      </c>
      <c r="K567" t="s">
        <v>79</v>
      </c>
      <c r="L567" t="s">
        <v>32</v>
      </c>
      <c r="M567" t="s">
        <v>62</v>
      </c>
      <c r="N567" t="s">
        <v>34</v>
      </c>
      <c r="O567" t="s">
        <v>51</v>
      </c>
      <c r="P567" t="s">
        <v>36</v>
      </c>
      <c r="R567" t="s">
        <v>169</v>
      </c>
      <c r="S567" t="s">
        <v>80</v>
      </c>
      <c r="T567" s="2">
        <v>19163</v>
      </c>
      <c r="U567" s="3">
        <f ca="1">YEARFRAC(Table1[[#This Row],[DOB]],TODAY())</f>
        <v>73.513888888888886</v>
      </c>
      <c r="V567" s="3" t="str" cm="1">
        <f t="array" aca="1" ref="V567" ca="1">_xlfn.IFS(Table1[[#This Row],[Age]] &lt; 30, "20-29", Table1[[#This Row],[Age]]&lt;40,"30-39",Table1[[#This Row],[Age]]&lt;50,"40-49",Table1[[#This Row],[Age]]&lt;60,"50-59",Table1[[#This Row],[Age]]&lt;70, "60-69",Table1[[#This Row],[Age]]&lt;80, "70-79",Table1[[#This Row],[Age]]&lt;90,"80-89")</f>
        <v>70-79</v>
      </c>
      <c r="W567" t="s">
        <v>39</v>
      </c>
      <c r="X567" t="s">
        <v>225</v>
      </c>
      <c r="Y567" t="s">
        <v>41</v>
      </c>
      <c r="Z567">
        <v>43953</v>
      </c>
      <c r="AA567" t="s">
        <v>127</v>
      </c>
      <c r="AB567" t="s">
        <v>43</v>
      </c>
      <c r="AC567" t="s">
        <v>44</v>
      </c>
      <c r="AD567">
        <v>3</v>
      </c>
    </row>
    <row r="568" spans="1:30" x14ac:dyDescent="0.35">
      <c r="A568">
        <v>3990</v>
      </c>
      <c r="B568" t="s">
        <v>2512</v>
      </c>
      <c r="C568" t="s">
        <v>2199</v>
      </c>
      <c r="D568" s="1">
        <v>43801</v>
      </c>
      <c r="E568" s="1">
        <v>43825</v>
      </c>
      <c r="F568">
        <f>IF(Table1[[#This Row],[ExitDate]],QUOTIENT(Table1[[#This Row],[ExitDate]]-Table1[[#This Row],[StartDate]],365/12),"")</f>
        <v>0</v>
      </c>
      <c r="G568" t="str">
        <f>IF(Table1[[#This Row],[ExitDate]], "Attrition", "Active")</f>
        <v>Attrition</v>
      </c>
      <c r="H568" t="s">
        <v>2410</v>
      </c>
      <c r="I568" t="s">
        <v>2513</v>
      </c>
      <c r="J568" t="s">
        <v>2514</v>
      </c>
      <c r="K568" t="s">
        <v>97</v>
      </c>
      <c r="L568" t="s">
        <v>197</v>
      </c>
      <c r="M568" t="s">
        <v>33</v>
      </c>
      <c r="N568" t="s">
        <v>34</v>
      </c>
      <c r="O568" t="s">
        <v>35</v>
      </c>
      <c r="P568" t="s">
        <v>98</v>
      </c>
      <c r="Q568" t="s">
        <v>2515</v>
      </c>
      <c r="R568" t="s">
        <v>169</v>
      </c>
      <c r="S568" t="s">
        <v>2516</v>
      </c>
      <c r="T568" s="2">
        <v>20807</v>
      </c>
      <c r="U568" s="3">
        <f ca="1">YEARFRAC(Table1[[#This Row],[DOB]],TODAY())</f>
        <v>69.013888888888886</v>
      </c>
      <c r="V568" s="3" t="str" cm="1">
        <f t="array" aca="1" ref="V568" ca="1">_xlfn.IFS(Table1[[#This Row],[Age]] &lt; 30, "20-29", Table1[[#This Row],[Age]]&lt;40,"30-39",Table1[[#This Row],[Age]]&lt;50,"40-49",Table1[[#This Row],[Age]]&lt;60,"50-59",Table1[[#This Row],[Age]]&lt;70, "60-69",Table1[[#This Row],[Age]]&lt;80, "70-79",Table1[[#This Row],[Age]]&lt;90,"80-89")</f>
        <v>60-69</v>
      </c>
      <c r="W568" t="s">
        <v>39</v>
      </c>
      <c r="X568" t="s">
        <v>2516</v>
      </c>
      <c r="Y568" t="s">
        <v>54</v>
      </c>
      <c r="Z568">
        <v>73329</v>
      </c>
      <c r="AA568" t="s">
        <v>42</v>
      </c>
      <c r="AB568" t="s">
        <v>103</v>
      </c>
      <c r="AC568" t="s">
        <v>44</v>
      </c>
      <c r="AD568">
        <v>3</v>
      </c>
    </row>
    <row r="569" spans="1:30" x14ac:dyDescent="0.35">
      <c r="A569">
        <v>3991</v>
      </c>
      <c r="B569" t="s">
        <v>2517</v>
      </c>
      <c r="C569" t="s">
        <v>179</v>
      </c>
      <c r="D569" s="1">
        <v>45026</v>
      </c>
      <c r="F569" t="str">
        <f>IF(Table1[[#This Row],[ExitDate]],QUOTIENT(Table1[[#This Row],[ExitDate]]-Table1[[#This Row],[StartDate]],365/12),"")</f>
        <v/>
      </c>
      <c r="G569" t="str">
        <f>IF(Table1[[#This Row],[ExitDate]], "Attrition", "Active")</f>
        <v>Active</v>
      </c>
      <c r="H569" t="s">
        <v>2410</v>
      </c>
      <c r="I569" t="s">
        <v>2518</v>
      </c>
      <c r="J569" t="s">
        <v>2519</v>
      </c>
      <c r="K569" t="s">
        <v>88</v>
      </c>
      <c r="L569" t="s">
        <v>32</v>
      </c>
      <c r="M569" t="s">
        <v>33</v>
      </c>
      <c r="N569" t="s">
        <v>63</v>
      </c>
      <c r="O569" t="s">
        <v>62</v>
      </c>
      <c r="P569" t="s">
        <v>36</v>
      </c>
      <c r="R569" t="s">
        <v>169</v>
      </c>
      <c r="S569" t="s">
        <v>176</v>
      </c>
      <c r="T569" s="2">
        <v>27097</v>
      </c>
      <c r="U569" s="3">
        <f ca="1">YEARFRAC(Table1[[#This Row],[DOB]],TODAY())</f>
        <v>51.788888888888891</v>
      </c>
      <c r="V569" s="3" t="str" cm="1">
        <f t="array" aca="1" ref="V569" ca="1">_xlfn.IFS(Table1[[#This Row],[Age]] &lt; 30, "20-29", Table1[[#This Row],[Age]]&lt;40,"30-39",Table1[[#This Row],[Age]]&lt;50,"40-49",Table1[[#This Row],[Age]]&lt;60,"50-59",Table1[[#This Row],[Age]]&lt;70, "60-69",Table1[[#This Row],[Age]]&lt;80, "70-79",Table1[[#This Row],[Age]]&lt;90,"80-89")</f>
        <v>50-59</v>
      </c>
      <c r="W569" t="s">
        <v>39</v>
      </c>
      <c r="X569" t="s">
        <v>177</v>
      </c>
      <c r="Y569" t="s">
        <v>54</v>
      </c>
      <c r="Z569">
        <v>89576</v>
      </c>
      <c r="AA569" t="s">
        <v>92</v>
      </c>
      <c r="AB569" t="s">
        <v>74</v>
      </c>
      <c r="AC569" t="s">
        <v>44</v>
      </c>
      <c r="AD569">
        <v>3</v>
      </c>
    </row>
    <row r="570" spans="1:30" x14ac:dyDescent="0.35">
      <c r="A570">
        <v>3992</v>
      </c>
      <c r="B570" t="s">
        <v>2520</v>
      </c>
      <c r="C570" t="s">
        <v>2521</v>
      </c>
      <c r="D570" s="1">
        <v>44903</v>
      </c>
      <c r="E570" s="1">
        <v>45053</v>
      </c>
      <c r="F570">
        <f>IF(Table1[[#This Row],[ExitDate]],QUOTIENT(Table1[[#This Row],[ExitDate]]-Table1[[#This Row],[StartDate]],365/12),"")</f>
        <v>4</v>
      </c>
      <c r="G570" t="str">
        <f>IF(Table1[[#This Row],[ExitDate]], "Attrition", "Active")</f>
        <v>Attrition</v>
      </c>
      <c r="H570" t="s">
        <v>2308</v>
      </c>
      <c r="I570" t="s">
        <v>2522</v>
      </c>
      <c r="J570" t="s">
        <v>2523</v>
      </c>
      <c r="K570" t="s">
        <v>132</v>
      </c>
      <c r="L570" t="s">
        <v>32</v>
      </c>
      <c r="M570" t="s">
        <v>51</v>
      </c>
      <c r="N570" t="s">
        <v>50</v>
      </c>
      <c r="O570" t="s">
        <v>62</v>
      </c>
      <c r="P570" t="s">
        <v>174</v>
      </c>
      <c r="Q570" t="s">
        <v>2524</v>
      </c>
      <c r="R570" t="s">
        <v>169</v>
      </c>
      <c r="S570" t="s">
        <v>100</v>
      </c>
      <c r="T570" s="2">
        <v>22643</v>
      </c>
      <c r="U570" s="3">
        <f ca="1">YEARFRAC(Table1[[#This Row],[DOB]],TODAY())</f>
        <v>63.986111111111114</v>
      </c>
      <c r="V570" s="3" t="str" cm="1">
        <f t="array" aca="1" ref="V570" ca="1">_xlfn.IFS(Table1[[#This Row],[Age]] &lt; 30, "20-29", Table1[[#This Row],[Age]]&lt;40,"30-39",Table1[[#This Row],[Age]]&lt;50,"40-49",Table1[[#This Row],[Age]]&lt;60,"50-59",Table1[[#This Row],[Age]]&lt;70, "60-69",Table1[[#This Row],[Age]]&lt;80, "70-79",Table1[[#This Row],[Age]]&lt;90,"80-89")</f>
        <v>60-69</v>
      </c>
      <c r="W570" t="s">
        <v>39</v>
      </c>
      <c r="X570" t="s">
        <v>102</v>
      </c>
      <c r="Y570" t="s">
        <v>54</v>
      </c>
      <c r="Z570">
        <v>49077</v>
      </c>
      <c r="AA570" t="s">
        <v>92</v>
      </c>
      <c r="AB570" t="s">
        <v>83</v>
      </c>
      <c r="AC570" t="s">
        <v>44</v>
      </c>
      <c r="AD570">
        <v>3</v>
      </c>
    </row>
    <row r="571" spans="1:30" x14ac:dyDescent="0.35">
      <c r="A571">
        <v>3993</v>
      </c>
      <c r="B571" t="s">
        <v>2525</v>
      </c>
      <c r="C571" t="s">
        <v>206</v>
      </c>
      <c r="D571" s="1">
        <v>44734</v>
      </c>
      <c r="F571" t="str">
        <f>IF(Table1[[#This Row],[ExitDate]],QUOTIENT(Table1[[#This Row],[ExitDate]]-Table1[[#This Row],[StartDate]],365/12),"")</f>
        <v/>
      </c>
      <c r="G571" t="str">
        <f>IF(Table1[[#This Row],[ExitDate]], "Attrition", "Active")</f>
        <v>Active</v>
      </c>
      <c r="H571" t="s">
        <v>2308</v>
      </c>
      <c r="I571" t="s">
        <v>2526</v>
      </c>
      <c r="J571" t="s">
        <v>2527</v>
      </c>
      <c r="K571" t="s">
        <v>167</v>
      </c>
      <c r="L571" t="s">
        <v>32</v>
      </c>
      <c r="M571" t="s">
        <v>33</v>
      </c>
      <c r="N571" t="s">
        <v>34</v>
      </c>
      <c r="O571" t="s">
        <v>62</v>
      </c>
      <c r="P571" t="s">
        <v>36</v>
      </c>
      <c r="R571" t="s">
        <v>169</v>
      </c>
      <c r="S571" t="s">
        <v>89</v>
      </c>
      <c r="T571" s="2">
        <v>35209</v>
      </c>
      <c r="U571" s="3">
        <f ca="1">YEARFRAC(Table1[[#This Row],[DOB]],TODAY())</f>
        <v>29.580555555555556</v>
      </c>
      <c r="V571" s="3" t="str" cm="1">
        <f t="array" aca="1" ref="V571" ca="1">_xlfn.IFS(Table1[[#This Row],[Age]] &lt; 30, "20-29", Table1[[#This Row],[Age]]&lt;40,"30-39",Table1[[#This Row],[Age]]&lt;50,"40-49",Table1[[#This Row],[Age]]&lt;60,"50-59",Table1[[#This Row],[Age]]&lt;70, "60-69",Table1[[#This Row],[Age]]&lt;80, "70-79",Table1[[#This Row],[Age]]&lt;90,"80-89")</f>
        <v>20-29</v>
      </c>
      <c r="W571" t="s">
        <v>39</v>
      </c>
      <c r="X571" t="s">
        <v>225</v>
      </c>
      <c r="Y571" t="s">
        <v>41</v>
      </c>
      <c r="Z571">
        <v>42676</v>
      </c>
      <c r="AA571" t="s">
        <v>127</v>
      </c>
      <c r="AB571" t="s">
        <v>83</v>
      </c>
      <c r="AC571" t="s">
        <v>44</v>
      </c>
      <c r="AD571">
        <v>3</v>
      </c>
    </row>
    <row r="572" spans="1:30" x14ac:dyDescent="0.35">
      <c r="A572">
        <v>3994</v>
      </c>
      <c r="B572" t="s">
        <v>2528</v>
      </c>
      <c r="C572" t="s">
        <v>2498</v>
      </c>
      <c r="D572" s="1">
        <v>44826</v>
      </c>
      <c r="F572" t="str">
        <f>IF(Table1[[#This Row],[ExitDate]],QUOTIENT(Table1[[#This Row],[ExitDate]]-Table1[[#This Row],[StartDate]],365/12),"")</f>
        <v/>
      </c>
      <c r="G572" t="str">
        <f>IF(Table1[[#This Row],[ExitDate]], "Attrition", "Active")</f>
        <v>Active</v>
      </c>
      <c r="H572" t="s">
        <v>2308</v>
      </c>
      <c r="I572" t="s">
        <v>2529</v>
      </c>
      <c r="J572" t="s">
        <v>2530</v>
      </c>
      <c r="K572" t="s">
        <v>61</v>
      </c>
      <c r="L572" t="s">
        <v>32</v>
      </c>
      <c r="M572" t="s">
        <v>62</v>
      </c>
      <c r="N572" t="s">
        <v>50</v>
      </c>
      <c r="O572" t="s">
        <v>62</v>
      </c>
      <c r="P572" t="s">
        <v>36</v>
      </c>
      <c r="R572" t="s">
        <v>169</v>
      </c>
      <c r="S572" t="s">
        <v>89</v>
      </c>
      <c r="T572" s="2">
        <v>31816</v>
      </c>
      <c r="U572" s="3">
        <f ca="1">YEARFRAC(Table1[[#This Row],[DOB]],TODAY())</f>
        <v>38.875</v>
      </c>
      <c r="V572" s="3" t="str" cm="1">
        <f t="array" aca="1" ref="V572" ca="1">_xlfn.IFS(Table1[[#This Row],[Age]] &lt; 30, "20-29", Table1[[#This Row],[Age]]&lt;40,"30-39",Table1[[#This Row],[Age]]&lt;50,"40-49",Table1[[#This Row],[Age]]&lt;60,"50-59",Table1[[#This Row],[Age]]&lt;70, "60-69",Table1[[#This Row],[Age]]&lt;80, "70-79",Table1[[#This Row],[Age]]&lt;90,"80-89")</f>
        <v>30-39</v>
      </c>
      <c r="W572" t="s">
        <v>39</v>
      </c>
      <c r="X572" t="s">
        <v>581</v>
      </c>
      <c r="Y572" t="s">
        <v>41</v>
      </c>
      <c r="Z572">
        <v>53464</v>
      </c>
      <c r="AA572" t="s">
        <v>127</v>
      </c>
      <c r="AB572" t="s">
        <v>74</v>
      </c>
      <c r="AC572" t="s">
        <v>44</v>
      </c>
      <c r="AD572">
        <v>3</v>
      </c>
    </row>
    <row r="573" spans="1:30" x14ac:dyDescent="0.35">
      <c r="A573">
        <v>3995</v>
      </c>
      <c r="B573" t="s">
        <v>2531</v>
      </c>
      <c r="C573" t="s">
        <v>2532</v>
      </c>
      <c r="D573" s="1">
        <v>43661</v>
      </c>
      <c r="E573" s="1">
        <v>44348</v>
      </c>
      <c r="F573">
        <f>IF(Table1[[#This Row],[ExitDate]],QUOTIENT(Table1[[#This Row],[ExitDate]]-Table1[[#This Row],[StartDate]],365/12),"")</f>
        <v>22</v>
      </c>
      <c r="G573" t="str">
        <f>IF(Table1[[#This Row],[ExitDate]], "Attrition", "Active")</f>
        <v>Attrition</v>
      </c>
      <c r="H573" t="s">
        <v>2303</v>
      </c>
      <c r="I573" t="s">
        <v>2533</v>
      </c>
      <c r="J573" t="s">
        <v>2534</v>
      </c>
      <c r="K573" t="s">
        <v>117</v>
      </c>
      <c r="L573" t="s">
        <v>32</v>
      </c>
      <c r="M573" t="s">
        <v>62</v>
      </c>
      <c r="N573" t="s">
        <v>50</v>
      </c>
      <c r="O573" t="s">
        <v>35</v>
      </c>
      <c r="P573" t="s">
        <v>125</v>
      </c>
      <c r="Q573" t="s">
        <v>2535</v>
      </c>
      <c r="R573" t="s">
        <v>169</v>
      </c>
      <c r="S573" t="s">
        <v>304</v>
      </c>
      <c r="T573" s="2">
        <v>17144</v>
      </c>
      <c r="U573" s="3">
        <f ca="1">YEARFRAC(Table1[[#This Row],[DOB]],TODAY())</f>
        <v>79.041666666666671</v>
      </c>
      <c r="V573" s="3" t="str" cm="1">
        <f t="array" aca="1" ref="V573" ca="1">_xlfn.IFS(Table1[[#This Row],[Age]] &lt; 30, "20-29", Table1[[#This Row],[Age]]&lt;40,"30-39",Table1[[#This Row],[Age]]&lt;50,"40-49",Table1[[#This Row],[Age]]&lt;60,"50-59",Table1[[#This Row],[Age]]&lt;70, "60-69",Table1[[#This Row],[Age]]&lt;80, "70-79",Table1[[#This Row],[Age]]&lt;90,"80-89")</f>
        <v>70-79</v>
      </c>
      <c r="W573" t="s">
        <v>39</v>
      </c>
      <c r="X573" t="s">
        <v>418</v>
      </c>
      <c r="Y573" t="s">
        <v>41</v>
      </c>
      <c r="Z573">
        <v>95641</v>
      </c>
      <c r="AA573" t="s">
        <v>92</v>
      </c>
      <c r="AB573" t="s">
        <v>43</v>
      </c>
      <c r="AC573" t="s">
        <v>104</v>
      </c>
      <c r="AD573">
        <v>3</v>
      </c>
    </row>
    <row r="574" spans="1:30" x14ac:dyDescent="0.35">
      <c r="A574">
        <v>3996</v>
      </c>
      <c r="B574" t="s">
        <v>2536</v>
      </c>
      <c r="C574" t="s">
        <v>2537</v>
      </c>
      <c r="D574" s="1">
        <v>44440</v>
      </c>
      <c r="F574" t="str">
        <f>IF(Table1[[#This Row],[ExitDate]],QUOTIENT(Table1[[#This Row],[ExitDate]]-Table1[[#This Row],[StartDate]],365/12),"")</f>
        <v/>
      </c>
      <c r="G574" t="str">
        <f>IF(Table1[[#This Row],[ExitDate]], "Attrition", "Active")</f>
        <v>Active</v>
      </c>
      <c r="H574" t="s">
        <v>2303</v>
      </c>
      <c r="I574" t="s">
        <v>2538</v>
      </c>
      <c r="J574" t="s">
        <v>2539</v>
      </c>
      <c r="K574" t="s">
        <v>138</v>
      </c>
      <c r="L574" t="s">
        <v>32</v>
      </c>
      <c r="M574" t="s">
        <v>51</v>
      </c>
      <c r="N574" t="s">
        <v>34</v>
      </c>
      <c r="O574" t="s">
        <v>62</v>
      </c>
      <c r="P574" t="s">
        <v>36</v>
      </c>
      <c r="R574" t="s">
        <v>169</v>
      </c>
      <c r="S574" t="s">
        <v>331</v>
      </c>
      <c r="T574" s="2">
        <v>36493</v>
      </c>
      <c r="U574" s="3">
        <f ca="1">YEARFRAC(Table1[[#This Row],[DOB]],TODAY())</f>
        <v>26.066666666666666</v>
      </c>
      <c r="V574" s="3" t="str" cm="1">
        <f t="array" aca="1" ref="V574" ca="1">_xlfn.IFS(Table1[[#This Row],[Age]] &lt; 30, "20-29", Table1[[#This Row],[Age]]&lt;40,"30-39",Table1[[#This Row],[Age]]&lt;50,"40-49",Table1[[#This Row],[Age]]&lt;60,"50-59",Table1[[#This Row],[Age]]&lt;70, "60-69",Table1[[#This Row],[Age]]&lt;80, "70-79",Table1[[#This Row],[Age]]&lt;90,"80-89")</f>
        <v>20-29</v>
      </c>
      <c r="W574" t="s">
        <v>39</v>
      </c>
      <c r="X574" t="s">
        <v>82</v>
      </c>
      <c r="Y574" t="s">
        <v>41</v>
      </c>
      <c r="Z574">
        <v>82286</v>
      </c>
      <c r="AA574" t="s">
        <v>42</v>
      </c>
      <c r="AB574" t="s">
        <v>43</v>
      </c>
      <c r="AC574" t="s">
        <v>44</v>
      </c>
      <c r="AD574">
        <v>3</v>
      </c>
    </row>
    <row r="575" spans="1:30" x14ac:dyDescent="0.35">
      <c r="A575">
        <v>3997</v>
      </c>
      <c r="B575" t="s">
        <v>2475</v>
      </c>
      <c r="C575" t="s">
        <v>442</v>
      </c>
      <c r="D575" s="1">
        <v>43662</v>
      </c>
      <c r="F575" t="str">
        <f>IF(Table1[[#This Row],[ExitDate]],QUOTIENT(Table1[[#This Row],[ExitDate]]-Table1[[#This Row],[StartDate]],365/12),"")</f>
        <v/>
      </c>
      <c r="G575" t="str">
        <f>IF(Table1[[#This Row],[ExitDate]], "Attrition", "Active")</f>
        <v>Active</v>
      </c>
      <c r="H575" t="s">
        <v>2303</v>
      </c>
      <c r="I575" t="s">
        <v>2540</v>
      </c>
      <c r="J575" t="s">
        <v>2541</v>
      </c>
      <c r="K575" t="s">
        <v>49</v>
      </c>
      <c r="L575" t="s">
        <v>32</v>
      </c>
      <c r="M575" t="s">
        <v>33</v>
      </c>
      <c r="N575" t="s">
        <v>50</v>
      </c>
      <c r="O575" t="s">
        <v>35</v>
      </c>
      <c r="P575" t="s">
        <v>36</v>
      </c>
      <c r="R575" t="s">
        <v>169</v>
      </c>
      <c r="S575" t="s">
        <v>110</v>
      </c>
      <c r="T575" s="2">
        <v>17138</v>
      </c>
      <c r="U575" s="3">
        <f ca="1">YEARFRAC(Table1[[#This Row],[DOB]],TODAY())</f>
        <v>79.058333333333337</v>
      </c>
      <c r="V575" s="3" t="str" cm="1">
        <f t="array" aca="1" ref="V575" ca="1">_xlfn.IFS(Table1[[#This Row],[Age]] &lt; 30, "20-29", Table1[[#This Row],[Age]]&lt;40,"30-39",Table1[[#This Row],[Age]]&lt;50,"40-49",Table1[[#This Row],[Age]]&lt;60,"50-59",Table1[[#This Row],[Age]]&lt;70, "60-69",Table1[[#This Row],[Age]]&lt;80, "70-79",Table1[[#This Row],[Age]]&lt;90,"80-89")</f>
        <v>70-79</v>
      </c>
      <c r="W575" t="s">
        <v>119</v>
      </c>
      <c r="X575" t="s">
        <v>418</v>
      </c>
      <c r="Y575" t="s">
        <v>54</v>
      </c>
      <c r="Z575">
        <v>72560</v>
      </c>
      <c r="AA575" t="s">
        <v>92</v>
      </c>
      <c r="AB575" t="s">
        <v>74</v>
      </c>
      <c r="AC575" t="s">
        <v>235</v>
      </c>
      <c r="AD575">
        <v>3</v>
      </c>
    </row>
    <row r="576" spans="1:30" x14ac:dyDescent="0.35">
      <c r="A576">
        <v>3998</v>
      </c>
      <c r="B576" t="s">
        <v>2542</v>
      </c>
      <c r="C576" t="s">
        <v>564</v>
      </c>
      <c r="D576" s="1">
        <v>44554</v>
      </c>
      <c r="E576" s="1">
        <v>44769</v>
      </c>
      <c r="F576">
        <f>IF(Table1[[#This Row],[ExitDate]],QUOTIENT(Table1[[#This Row],[ExitDate]]-Table1[[#This Row],[StartDate]],365/12),"")</f>
        <v>7</v>
      </c>
      <c r="G576" t="str">
        <f>IF(Table1[[#This Row],[ExitDate]], "Attrition", "Active")</f>
        <v>Attrition</v>
      </c>
      <c r="H576" t="s">
        <v>2303</v>
      </c>
      <c r="I576" t="s">
        <v>2543</v>
      </c>
      <c r="J576" t="s">
        <v>2544</v>
      </c>
      <c r="K576" t="s">
        <v>31</v>
      </c>
      <c r="L576" t="s">
        <v>2299</v>
      </c>
      <c r="M576" t="s">
        <v>62</v>
      </c>
      <c r="N576" t="s">
        <v>63</v>
      </c>
      <c r="O576" t="s">
        <v>62</v>
      </c>
      <c r="P576" t="s">
        <v>125</v>
      </c>
      <c r="Q576" t="s">
        <v>2545</v>
      </c>
      <c r="R576" t="s">
        <v>169</v>
      </c>
      <c r="S576" t="s">
        <v>503</v>
      </c>
      <c r="T576" s="2">
        <v>25955</v>
      </c>
      <c r="U576" s="3">
        <f ca="1">YEARFRAC(Table1[[#This Row],[DOB]],TODAY())</f>
        <v>54.919444444444444</v>
      </c>
      <c r="V576" s="3" t="str" cm="1">
        <f t="array" aca="1" ref="V576" ca="1">_xlfn.IFS(Table1[[#This Row],[Age]] &lt; 30, "20-29", Table1[[#This Row],[Age]]&lt;40,"30-39",Table1[[#This Row],[Age]]&lt;50,"40-49",Table1[[#This Row],[Age]]&lt;60,"50-59",Table1[[#This Row],[Age]]&lt;70, "60-69",Table1[[#This Row],[Age]]&lt;80, "70-79",Table1[[#This Row],[Age]]&lt;90,"80-89")</f>
        <v>50-59</v>
      </c>
      <c r="W576" t="s">
        <v>119</v>
      </c>
      <c r="X576" t="s">
        <v>612</v>
      </c>
      <c r="Y576" t="s">
        <v>41</v>
      </c>
      <c r="Z576">
        <v>82557</v>
      </c>
      <c r="AA576" t="s">
        <v>73</v>
      </c>
      <c r="AB576" t="s">
        <v>83</v>
      </c>
      <c r="AC576" t="s">
        <v>44</v>
      </c>
      <c r="AD576">
        <v>3</v>
      </c>
    </row>
    <row r="577" spans="1:30" x14ac:dyDescent="0.35">
      <c r="A577">
        <v>3999</v>
      </c>
      <c r="B577" t="s">
        <v>2546</v>
      </c>
      <c r="C577" t="s">
        <v>2547</v>
      </c>
      <c r="D577" s="1">
        <v>43572</v>
      </c>
      <c r="E577" s="1">
        <v>44425</v>
      </c>
      <c r="F577">
        <f>IF(Table1[[#This Row],[ExitDate]],QUOTIENT(Table1[[#This Row],[ExitDate]]-Table1[[#This Row],[StartDate]],365/12),"")</f>
        <v>28</v>
      </c>
      <c r="G577" t="str">
        <f>IF(Table1[[#This Row],[ExitDate]], "Attrition", "Active")</f>
        <v>Attrition</v>
      </c>
      <c r="H577" t="s">
        <v>2303</v>
      </c>
      <c r="I577" t="s">
        <v>2548</v>
      </c>
      <c r="J577" t="s">
        <v>2549</v>
      </c>
      <c r="K577" t="s">
        <v>88</v>
      </c>
      <c r="L577" t="s">
        <v>2299</v>
      </c>
      <c r="M577" t="s">
        <v>62</v>
      </c>
      <c r="N577" t="s">
        <v>63</v>
      </c>
      <c r="O577" t="s">
        <v>62</v>
      </c>
      <c r="P577" t="s">
        <v>98</v>
      </c>
      <c r="Q577" t="s">
        <v>2550</v>
      </c>
      <c r="R577" t="s">
        <v>169</v>
      </c>
      <c r="S577" t="s">
        <v>110</v>
      </c>
      <c r="T577" s="2">
        <v>15738</v>
      </c>
      <c r="U577" s="3">
        <f ca="1">YEARFRAC(Table1[[#This Row],[DOB]],TODAY())</f>
        <v>82.894444444444446</v>
      </c>
      <c r="V577" s="3" t="str" cm="1">
        <f t="array" aca="1" ref="V577" ca="1">_xlfn.IFS(Table1[[#This Row],[Age]] &lt; 30, "20-29", Table1[[#This Row],[Age]]&lt;40,"30-39",Table1[[#This Row],[Age]]&lt;50,"40-49",Table1[[#This Row],[Age]]&lt;60,"50-59",Table1[[#This Row],[Age]]&lt;70, "60-69",Table1[[#This Row],[Age]]&lt;80, "70-79",Table1[[#This Row],[Age]]&lt;90,"80-89")</f>
        <v>80-89</v>
      </c>
      <c r="W577" t="s">
        <v>119</v>
      </c>
      <c r="X577" t="s">
        <v>112</v>
      </c>
      <c r="Y577" t="s">
        <v>54</v>
      </c>
      <c r="Z577">
        <v>13760</v>
      </c>
      <c r="AA577" t="s">
        <v>127</v>
      </c>
      <c r="AB577" t="s">
        <v>74</v>
      </c>
      <c r="AC577" t="s">
        <v>104</v>
      </c>
      <c r="AD577">
        <v>3</v>
      </c>
    </row>
    <row r="578" spans="1:30" x14ac:dyDescent="0.35">
      <c r="A578">
        <v>4000</v>
      </c>
      <c r="B578" t="s">
        <v>2551</v>
      </c>
      <c r="C578" t="s">
        <v>957</v>
      </c>
      <c r="D578" s="1">
        <v>43764</v>
      </c>
      <c r="E578" s="1">
        <v>44355</v>
      </c>
      <c r="F578">
        <f>IF(Table1[[#This Row],[ExitDate]],QUOTIENT(Table1[[#This Row],[ExitDate]]-Table1[[#This Row],[StartDate]],365/12),"")</f>
        <v>19</v>
      </c>
      <c r="G578" t="str">
        <f>IF(Table1[[#This Row],[ExitDate]], "Attrition", "Active")</f>
        <v>Attrition</v>
      </c>
      <c r="H578" t="s">
        <v>2390</v>
      </c>
      <c r="I578" t="s">
        <v>2552</v>
      </c>
      <c r="J578" t="s">
        <v>2553</v>
      </c>
      <c r="K578" t="s">
        <v>167</v>
      </c>
      <c r="L578" t="s">
        <v>2299</v>
      </c>
      <c r="M578" t="s">
        <v>33</v>
      </c>
      <c r="N578" t="s">
        <v>34</v>
      </c>
      <c r="O578" t="s">
        <v>62</v>
      </c>
      <c r="P578" t="s">
        <v>98</v>
      </c>
      <c r="Q578" t="s">
        <v>2554</v>
      </c>
      <c r="R578" t="s">
        <v>169</v>
      </c>
      <c r="S578" t="s">
        <v>89</v>
      </c>
      <c r="T578" s="2">
        <v>22006</v>
      </c>
      <c r="U578" s="3">
        <f ca="1">YEARFRAC(Table1[[#This Row],[DOB]],TODAY())</f>
        <v>65.730555555555554</v>
      </c>
      <c r="V578" s="3" t="str" cm="1">
        <f t="array" aca="1" ref="V578" ca="1">_xlfn.IFS(Table1[[#This Row],[Age]] &lt; 30, "20-29", Table1[[#This Row],[Age]]&lt;40,"30-39",Table1[[#This Row],[Age]]&lt;50,"40-49",Table1[[#This Row],[Age]]&lt;60,"50-59",Table1[[#This Row],[Age]]&lt;70, "60-69",Table1[[#This Row],[Age]]&lt;80, "70-79",Table1[[#This Row],[Age]]&lt;90,"80-89")</f>
        <v>60-69</v>
      </c>
      <c r="W578" t="s">
        <v>119</v>
      </c>
      <c r="X578" t="s">
        <v>102</v>
      </c>
      <c r="Y578" t="s">
        <v>54</v>
      </c>
      <c r="Z578">
        <v>18464</v>
      </c>
      <c r="AA578" t="s">
        <v>92</v>
      </c>
      <c r="AB578" t="s">
        <v>103</v>
      </c>
      <c r="AC578" t="s">
        <v>44</v>
      </c>
      <c r="AD578">
        <v>3</v>
      </c>
    </row>
    <row r="579" spans="1:30" x14ac:dyDescent="0.35">
      <c r="A579">
        <v>1001</v>
      </c>
      <c r="B579" t="s">
        <v>740</v>
      </c>
      <c r="C579" t="s">
        <v>2555</v>
      </c>
      <c r="D579" s="1">
        <v>43706</v>
      </c>
      <c r="F579" t="str">
        <f>IF(Table1[[#This Row],[ExitDate]],QUOTIENT(Table1[[#This Row],[ExitDate]]-Table1[[#This Row],[StartDate]],365/12),"")</f>
        <v/>
      </c>
      <c r="G579" t="str">
        <f>IF(Table1[[#This Row],[ExitDate]], "Attrition", "Active")</f>
        <v>Active</v>
      </c>
      <c r="H579" t="s">
        <v>2423</v>
      </c>
      <c r="I579" t="s">
        <v>2556</v>
      </c>
      <c r="J579" t="s">
        <v>2557</v>
      </c>
      <c r="K579" t="s">
        <v>88</v>
      </c>
      <c r="L579" t="s">
        <v>32</v>
      </c>
      <c r="M579" t="s">
        <v>51</v>
      </c>
      <c r="N579" t="s">
        <v>50</v>
      </c>
      <c r="O579" t="s">
        <v>51</v>
      </c>
      <c r="P579" t="s">
        <v>36</v>
      </c>
      <c r="R579" t="s">
        <v>2427</v>
      </c>
      <c r="S579" t="s">
        <v>110</v>
      </c>
      <c r="T579" s="2">
        <v>21084</v>
      </c>
      <c r="U579" s="3">
        <f ca="1">YEARFRAC(Table1[[#This Row],[DOB]],TODAY())</f>
        <v>68.25555555555556</v>
      </c>
      <c r="V579" s="3" t="str" cm="1">
        <f t="array" aca="1" ref="V579" ca="1">_xlfn.IFS(Table1[[#This Row],[Age]] &lt; 30, "20-29", Table1[[#This Row],[Age]]&lt;40,"30-39",Table1[[#This Row],[Age]]&lt;50,"40-49",Table1[[#This Row],[Age]]&lt;60,"50-59",Table1[[#This Row],[Age]]&lt;70, "60-69",Table1[[#This Row],[Age]]&lt;80, "70-79",Table1[[#This Row],[Age]]&lt;90,"80-89")</f>
        <v>60-69</v>
      </c>
      <c r="W579" t="s">
        <v>39</v>
      </c>
      <c r="X579" t="s">
        <v>112</v>
      </c>
      <c r="Y579" t="s">
        <v>41</v>
      </c>
      <c r="Z579">
        <v>1749</v>
      </c>
      <c r="AA579" t="s">
        <v>92</v>
      </c>
      <c r="AB579" t="s">
        <v>83</v>
      </c>
      <c r="AC579" t="s">
        <v>44</v>
      </c>
      <c r="AD579">
        <v>3</v>
      </c>
    </row>
    <row r="580" spans="1:30" x14ac:dyDescent="0.35">
      <c r="A580">
        <v>1002</v>
      </c>
      <c r="B580" t="s">
        <v>1200</v>
      </c>
      <c r="C580" t="s">
        <v>969</v>
      </c>
      <c r="D580" s="1">
        <v>44907</v>
      </c>
      <c r="E580" s="1">
        <v>45074</v>
      </c>
      <c r="F580">
        <f>IF(Table1[[#This Row],[ExitDate]],QUOTIENT(Table1[[#This Row],[ExitDate]]-Table1[[#This Row],[StartDate]],365/12),"")</f>
        <v>5</v>
      </c>
      <c r="G580" t="str">
        <f>IF(Table1[[#This Row],[ExitDate]], "Attrition", "Active")</f>
        <v>Attrition</v>
      </c>
      <c r="H580" t="s">
        <v>2423</v>
      </c>
      <c r="I580" t="s">
        <v>2558</v>
      </c>
      <c r="J580" t="s">
        <v>2559</v>
      </c>
      <c r="K580" t="s">
        <v>117</v>
      </c>
      <c r="L580" t="s">
        <v>32</v>
      </c>
      <c r="M580" t="s">
        <v>51</v>
      </c>
      <c r="N580" t="s">
        <v>50</v>
      </c>
      <c r="O580" t="s">
        <v>35</v>
      </c>
      <c r="P580" t="s">
        <v>98</v>
      </c>
      <c r="Q580" t="s">
        <v>2560</v>
      </c>
      <c r="R580" t="s">
        <v>2427</v>
      </c>
      <c r="S580" t="s">
        <v>331</v>
      </c>
      <c r="T580" s="2">
        <v>18452</v>
      </c>
      <c r="U580" s="3">
        <f ca="1">YEARFRAC(Table1[[#This Row],[DOB]],TODAY())</f>
        <v>75.458333333333329</v>
      </c>
      <c r="V580" s="3" t="str" cm="1">
        <f t="array" aca="1" ref="V580" ca="1">_xlfn.IFS(Table1[[#This Row],[Age]] &lt; 30, "20-29", Table1[[#This Row],[Age]]&lt;40,"30-39",Table1[[#This Row],[Age]]&lt;50,"40-49",Table1[[#This Row],[Age]]&lt;60,"50-59",Table1[[#This Row],[Age]]&lt;70, "60-69",Table1[[#This Row],[Age]]&lt;80, "70-79",Table1[[#This Row],[Age]]&lt;90,"80-89")</f>
        <v>70-79</v>
      </c>
      <c r="W580" t="s">
        <v>39</v>
      </c>
      <c r="X580" t="s">
        <v>225</v>
      </c>
      <c r="Y580" t="s">
        <v>41</v>
      </c>
      <c r="Z580">
        <v>2135</v>
      </c>
      <c r="AA580" t="s">
        <v>127</v>
      </c>
      <c r="AB580" t="s">
        <v>43</v>
      </c>
      <c r="AC580" t="s">
        <v>44</v>
      </c>
      <c r="AD580">
        <v>3</v>
      </c>
    </row>
    <row r="581" spans="1:30" x14ac:dyDescent="0.35">
      <c r="A581">
        <v>1003</v>
      </c>
      <c r="B581" t="s">
        <v>2561</v>
      </c>
      <c r="C581" t="s">
        <v>2562</v>
      </c>
      <c r="D581" s="1">
        <v>44993</v>
      </c>
      <c r="E581" s="1">
        <v>45000</v>
      </c>
      <c r="F581">
        <f>IF(Table1[[#This Row],[ExitDate]],QUOTIENT(Table1[[#This Row],[ExitDate]]-Table1[[#This Row],[StartDate]],365/12),"")</f>
        <v>0</v>
      </c>
      <c r="G581" t="str">
        <f>IF(Table1[[#This Row],[ExitDate]], "Attrition", "Active")</f>
        <v>Attrition</v>
      </c>
      <c r="H581" t="s">
        <v>2423</v>
      </c>
      <c r="I581" t="s">
        <v>2563</v>
      </c>
      <c r="J581" t="s">
        <v>2564</v>
      </c>
      <c r="K581" t="s">
        <v>97</v>
      </c>
      <c r="L581" t="s">
        <v>32</v>
      </c>
      <c r="M581" t="s">
        <v>33</v>
      </c>
      <c r="N581" t="s">
        <v>50</v>
      </c>
      <c r="O581" t="s">
        <v>51</v>
      </c>
      <c r="P581" t="s">
        <v>174</v>
      </c>
      <c r="Q581" t="s">
        <v>2565</v>
      </c>
      <c r="R581" t="s">
        <v>2427</v>
      </c>
      <c r="S581" t="s">
        <v>89</v>
      </c>
      <c r="T581" s="2">
        <v>26991</v>
      </c>
      <c r="U581" s="3">
        <f ca="1">YEARFRAC(Table1[[#This Row],[DOB]],TODAY())</f>
        <v>52.083333333333336</v>
      </c>
      <c r="V581" s="3" t="str" cm="1">
        <f t="array" aca="1" ref="V581" ca="1">_xlfn.IFS(Table1[[#This Row],[Age]] &lt; 30, "20-29", Table1[[#This Row],[Age]]&lt;40,"30-39",Table1[[#This Row],[Age]]&lt;50,"40-49",Table1[[#This Row],[Age]]&lt;60,"50-59",Table1[[#This Row],[Age]]&lt;70, "60-69",Table1[[#This Row],[Age]]&lt;80, "70-79",Table1[[#This Row],[Age]]&lt;90,"80-89")</f>
        <v>50-59</v>
      </c>
      <c r="W581" t="s">
        <v>39</v>
      </c>
      <c r="X581" t="s">
        <v>225</v>
      </c>
      <c r="Y581" t="s">
        <v>41</v>
      </c>
      <c r="Z581">
        <v>2176</v>
      </c>
      <c r="AA581" t="s">
        <v>42</v>
      </c>
      <c r="AB581" t="s">
        <v>83</v>
      </c>
      <c r="AC581" t="s">
        <v>44</v>
      </c>
      <c r="AD581">
        <v>3</v>
      </c>
    </row>
    <row r="582" spans="1:30" x14ac:dyDescent="0.35">
      <c r="A582">
        <v>1004</v>
      </c>
      <c r="B582" t="s">
        <v>2566</v>
      </c>
      <c r="C582" t="s">
        <v>2567</v>
      </c>
      <c r="D582" s="1">
        <v>43980</v>
      </c>
      <c r="E582" s="1">
        <v>44260</v>
      </c>
      <c r="F582">
        <f>IF(Table1[[#This Row],[ExitDate]],QUOTIENT(Table1[[#This Row],[ExitDate]]-Table1[[#This Row],[StartDate]],365/12),"")</f>
        <v>9</v>
      </c>
      <c r="G582" t="str">
        <f>IF(Table1[[#This Row],[ExitDate]], "Attrition", "Active")</f>
        <v>Attrition</v>
      </c>
      <c r="H582" t="s">
        <v>2423</v>
      </c>
      <c r="I582" t="s">
        <v>2568</v>
      </c>
      <c r="J582" t="s">
        <v>2569</v>
      </c>
      <c r="K582" t="s">
        <v>167</v>
      </c>
      <c r="L582" t="s">
        <v>32</v>
      </c>
      <c r="M582" t="s">
        <v>51</v>
      </c>
      <c r="N582" t="s">
        <v>34</v>
      </c>
      <c r="O582" t="s">
        <v>51</v>
      </c>
      <c r="P582" t="s">
        <v>98</v>
      </c>
      <c r="Q582" t="s">
        <v>2570</v>
      </c>
      <c r="R582" t="s">
        <v>2427</v>
      </c>
      <c r="S582" t="s">
        <v>176</v>
      </c>
      <c r="T582" s="2">
        <v>20847</v>
      </c>
      <c r="U582" s="3">
        <f ca="1">YEARFRAC(Table1[[#This Row],[DOB]],TODAY())</f>
        <v>68.905555555555551</v>
      </c>
      <c r="V582" s="3" t="str" cm="1">
        <f t="array" aca="1" ref="V582" ca="1">_xlfn.IFS(Table1[[#This Row],[Age]] &lt; 30, "20-29", Table1[[#This Row],[Age]]&lt;40,"30-39",Table1[[#This Row],[Age]]&lt;50,"40-49",Table1[[#This Row],[Age]]&lt;60,"50-59",Table1[[#This Row],[Age]]&lt;70, "60-69",Table1[[#This Row],[Age]]&lt;80, "70-79",Table1[[#This Row],[Age]]&lt;90,"80-89")</f>
        <v>60-69</v>
      </c>
      <c r="W582" t="s">
        <v>39</v>
      </c>
      <c r="X582" t="s">
        <v>177</v>
      </c>
      <c r="Y582" t="s">
        <v>54</v>
      </c>
      <c r="Z582">
        <v>2140</v>
      </c>
      <c r="AA582" t="s">
        <v>92</v>
      </c>
      <c r="AB582" t="s">
        <v>74</v>
      </c>
      <c r="AC582" t="s">
        <v>44</v>
      </c>
      <c r="AD582">
        <v>3</v>
      </c>
    </row>
    <row r="583" spans="1:30" x14ac:dyDescent="0.35">
      <c r="A583">
        <v>1005</v>
      </c>
      <c r="B583" t="s">
        <v>2571</v>
      </c>
      <c r="C583" t="s">
        <v>2572</v>
      </c>
      <c r="D583" s="1">
        <v>44820</v>
      </c>
      <c r="F583" t="str">
        <f>IF(Table1[[#This Row],[ExitDate]],QUOTIENT(Table1[[#This Row],[ExitDate]]-Table1[[#This Row],[StartDate]],365/12),"")</f>
        <v/>
      </c>
      <c r="G583" t="str">
        <f>IF(Table1[[#This Row],[ExitDate]], "Attrition", "Active")</f>
        <v>Active</v>
      </c>
      <c r="H583" t="s">
        <v>2423</v>
      </c>
      <c r="I583" t="s">
        <v>2573</v>
      </c>
      <c r="J583" t="s">
        <v>2574</v>
      </c>
      <c r="K583" t="s">
        <v>132</v>
      </c>
      <c r="L583" t="s">
        <v>32</v>
      </c>
      <c r="M583" t="s">
        <v>62</v>
      </c>
      <c r="N583" t="s">
        <v>63</v>
      </c>
      <c r="O583" t="s">
        <v>35</v>
      </c>
      <c r="P583" t="s">
        <v>36</v>
      </c>
      <c r="R583" t="s">
        <v>2427</v>
      </c>
      <c r="S583" t="s">
        <v>89</v>
      </c>
      <c r="T583" s="2">
        <v>25777</v>
      </c>
      <c r="U583" s="3">
        <f ca="1">YEARFRAC(Table1[[#This Row],[DOB]],TODAY())</f>
        <v>55.402777777777779</v>
      </c>
      <c r="V583" s="3" t="str" cm="1">
        <f t="array" aca="1" ref="V583" ca="1">_xlfn.IFS(Table1[[#This Row],[Age]] &lt; 30, "20-29", Table1[[#This Row],[Age]]&lt;40,"30-39",Table1[[#This Row],[Age]]&lt;50,"40-49",Table1[[#This Row],[Age]]&lt;60,"50-59",Table1[[#This Row],[Age]]&lt;70, "60-69",Table1[[#This Row],[Age]]&lt;80, "70-79",Table1[[#This Row],[Age]]&lt;90,"80-89")</f>
        <v>50-59</v>
      </c>
      <c r="W583" t="s">
        <v>39</v>
      </c>
      <c r="X583" t="s">
        <v>418</v>
      </c>
      <c r="Y583" t="s">
        <v>54</v>
      </c>
      <c r="Z583">
        <v>1844</v>
      </c>
      <c r="AA583" t="s">
        <v>92</v>
      </c>
      <c r="AB583" t="s">
        <v>103</v>
      </c>
      <c r="AC583" t="s">
        <v>44</v>
      </c>
      <c r="AD583">
        <v>3</v>
      </c>
    </row>
    <row r="584" spans="1:30" x14ac:dyDescent="0.35">
      <c r="A584">
        <v>1006</v>
      </c>
      <c r="B584" t="s">
        <v>2575</v>
      </c>
      <c r="C584" t="s">
        <v>2576</v>
      </c>
      <c r="D584" s="1">
        <v>44423</v>
      </c>
      <c r="E584" s="1">
        <v>44520</v>
      </c>
      <c r="F584">
        <f>IF(Table1[[#This Row],[ExitDate]],QUOTIENT(Table1[[#This Row],[ExitDate]]-Table1[[#This Row],[StartDate]],365/12),"")</f>
        <v>3</v>
      </c>
      <c r="G584" t="str">
        <f>IF(Table1[[#This Row],[ExitDate]], "Attrition", "Active")</f>
        <v>Attrition</v>
      </c>
      <c r="H584" t="s">
        <v>2423</v>
      </c>
      <c r="I584" t="s">
        <v>2577</v>
      </c>
      <c r="J584" t="s">
        <v>2578</v>
      </c>
      <c r="K584" t="s">
        <v>138</v>
      </c>
      <c r="L584" t="s">
        <v>32</v>
      </c>
      <c r="M584" t="s">
        <v>62</v>
      </c>
      <c r="N584" t="s">
        <v>34</v>
      </c>
      <c r="O584" t="s">
        <v>51</v>
      </c>
      <c r="P584" t="s">
        <v>125</v>
      </c>
      <c r="Q584" t="s">
        <v>2579</v>
      </c>
      <c r="R584" t="s">
        <v>2427</v>
      </c>
      <c r="S584" t="s">
        <v>110</v>
      </c>
      <c r="T584" s="2">
        <v>21600</v>
      </c>
      <c r="U584" s="3">
        <f ca="1">YEARFRAC(Table1[[#This Row],[DOB]],TODAY())</f>
        <v>66.844444444444449</v>
      </c>
      <c r="V584" s="3" t="str" cm="1">
        <f t="array" aca="1" ref="V584" ca="1">_xlfn.IFS(Table1[[#This Row],[Age]] &lt; 30, "20-29", Table1[[#This Row],[Age]]&lt;40,"30-39",Table1[[#This Row],[Age]]&lt;50,"40-49",Table1[[#This Row],[Age]]&lt;60,"50-59",Table1[[#This Row],[Age]]&lt;70, "60-69",Table1[[#This Row],[Age]]&lt;80, "70-79",Table1[[#This Row],[Age]]&lt;90,"80-89")</f>
        <v>60-69</v>
      </c>
      <c r="W584" t="s">
        <v>39</v>
      </c>
      <c r="X584" t="s">
        <v>612</v>
      </c>
      <c r="Y584" t="s">
        <v>41</v>
      </c>
      <c r="Z584">
        <v>2110</v>
      </c>
      <c r="AA584" t="s">
        <v>42</v>
      </c>
      <c r="AB584" t="s">
        <v>43</v>
      </c>
      <c r="AC584" t="s">
        <v>44</v>
      </c>
      <c r="AD584">
        <v>3</v>
      </c>
    </row>
    <row r="585" spans="1:30" x14ac:dyDescent="0.35">
      <c r="A585">
        <v>1007</v>
      </c>
      <c r="B585" t="s">
        <v>56</v>
      </c>
      <c r="C585" t="b">
        <v>1</v>
      </c>
      <c r="D585" s="1">
        <v>44129</v>
      </c>
      <c r="E585" s="1">
        <v>44465</v>
      </c>
      <c r="F585">
        <f>IF(Table1[[#This Row],[ExitDate]],QUOTIENT(Table1[[#This Row],[ExitDate]]-Table1[[#This Row],[StartDate]],365/12),"")</f>
        <v>11</v>
      </c>
      <c r="G585" t="str">
        <f>IF(Table1[[#This Row],[ExitDate]], "Attrition", "Active")</f>
        <v>Attrition</v>
      </c>
      <c r="H585" t="s">
        <v>2423</v>
      </c>
      <c r="I585" t="s">
        <v>2580</v>
      </c>
      <c r="J585" t="s">
        <v>2581</v>
      </c>
      <c r="K585" t="s">
        <v>132</v>
      </c>
      <c r="L585" t="s">
        <v>744</v>
      </c>
      <c r="M585" t="s">
        <v>51</v>
      </c>
      <c r="N585" t="s">
        <v>50</v>
      </c>
      <c r="O585" t="s">
        <v>51</v>
      </c>
      <c r="P585" t="s">
        <v>98</v>
      </c>
      <c r="Q585" t="s">
        <v>2582</v>
      </c>
      <c r="R585" t="s">
        <v>2427</v>
      </c>
      <c r="S585" t="s">
        <v>80</v>
      </c>
      <c r="T585" s="2">
        <v>36603</v>
      </c>
      <c r="U585" s="3">
        <f ca="1">YEARFRAC(Table1[[#This Row],[DOB]],TODAY())</f>
        <v>25.763888888888889</v>
      </c>
      <c r="V585" s="3" t="str" cm="1">
        <f t="array" aca="1" ref="V585" ca="1">_xlfn.IFS(Table1[[#This Row],[Age]] &lt; 30, "20-29", Table1[[#This Row],[Age]]&lt;40,"30-39",Table1[[#This Row],[Age]]&lt;50,"40-49",Table1[[#This Row],[Age]]&lt;60,"50-59",Table1[[#This Row],[Age]]&lt;70, "60-69",Table1[[#This Row],[Age]]&lt;80, "70-79",Table1[[#This Row],[Age]]&lt;90,"80-89")</f>
        <v>20-29</v>
      </c>
      <c r="W585" t="s">
        <v>39</v>
      </c>
      <c r="X585" t="s">
        <v>162</v>
      </c>
      <c r="Y585" t="s">
        <v>54</v>
      </c>
      <c r="Z585">
        <v>2451</v>
      </c>
      <c r="AA585" t="s">
        <v>92</v>
      </c>
      <c r="AB585" t="s">
        <v>43</v>
      </c>
      <c r="AC585" t="s">
        <v>44</v>
      </c>
      <c r="AD585">
        <v>3</v>
      </c>
    </row>
    <row r="586" spans="1:30" x14ac:dyDescent="0.35">
      <c r="A586">
        <v>1008</v>
      </c>
      <c r="B586" t="s">
        <v>2583</v>
      </c>
      <c r="C586" t="s">
        <v>2584</v>
      </c>
      <c r="D586" s="1">
        <v>43705</v>
      </c>
      <c r="E586" s="1">
        <v>43955</v>
      </c>
      <c r="F586">
        <f>IF(Table1[[#This Row],[ExitDate]],QUOTIENT(Table1[[#This Row],[ExitDate]]-Table1[[#This Row],[StartDate]],365/12),"")</f>
        <v>8</v>
      </c>
      <c r="G586" t="str">
        <f>IF(Table1[[#This Row],[ExitDate]], "Attrition", "Active")</f>
        <v>Attrition</v>
      </c>
      <c r="H586" t="s">
        <v>2423</v>
      </c>
      <c r="I586" t="s">
        <v>2585</v>
      </c>
      <c r="J586" t="s">
        <v>2586</v>
      </c>
      <c r="K586" t="s">
        <v>88</v>
      </c>
      <c r="L586" t="s">
        <v>32</v>
      </c>
      <c r="M586" t="s">
        <v>33</v>
      </c>
      <c r="N586" t="s">
        <v>63</v>
      </c>
      <c r="O586" t="s">
        <v>35</v>
      </c>
      <c r="P586" t="s">
        <v>174</v>
      </c>
      <c r="Q586" t="s">
        <v>2587</v>
      </c>
      <c r="R586" t="s">
        <v>2427</v>
      </c>
      <c r="S586" t="s">
        <v>80</v>
      </c>
      <c r="T586" s="2">
        <v>29941</v>
      </c>
      <c r="U586" s="3">
        <f ca="1">YEARFRAC(Table1[[#This Row],[DOB]],TODAY())</f>
        <v>44.005555555555553</v>
      </c>
      <c r="V586" s="3" t="str" cm="1">
        <f t="array" aca="1" ref="V586" ca="1">_xlfn.IFS(Table1[[#This Row],[Age]] &lt; 30, "20-29", Table1[[#This Row],[Age]]&lt;40,"30-39",Table1[[#This Row],[Age]]&lt;50,"40-49",Table1[[#This Row],[Age]]&lt;60,"50-59",Table1[[#This Row],[Age]]&lt;70, "60-69",Table1[[#This Row],[Age]]&lt;80, "70-79",Table1[[#This Row],[Age]]&lt;90,"80-89")</f>
        <v>40-49</v>
      </c>
      <c r="W586" t="s">
        <v>39</v>
      </c>
      <c r="X586" t="s">
        <v>225</v>
      </c>
      <c r="Y586" t="s">
        <v>41</v>
      </c>
      <c r="Z586">
        <v>2132</v>
      </c>
      <c r="AA586" t="s">
        <v>55</v>
      </c>
      <c r="AB586" t="s">
        <v>83</v>
      </c>
      <c r="AC586" t="s">
        <v>44</v>
      </c>
      <c r="AD586">
        <v>3</v>
      </c>
    </row>
    <row r="587" spans="1:30" x14ac:dyDescent="0.35">
      <c r="A587">
        <v>1009</v>
      </c>
      <c r="B587" t="s">
        <v>2588</v>
      </c>
      <c r="C587" t="s">
        <v>2589</v>
      </c>
      <c r="D587" s="1">
        <v>43629</v>
      </c>
      <c r="E587" s="1">
        <v>44938</v>
      </c>
      <c r="F587">
        <f>IF(Table1[[#This Row],[ExitDate]],QUOTIENT(Table1[[#This Row],[ExitDate]]-Table1[[#This Row],[StartDate]],365/12),"")</f>
        <v>43</v>
      </c>
      <c r="G587" t="str">
        <f>IF(Table1[[#This Row],[ExitDate]], "Attrition", "Active")</f>
        <v>Attrition</v>
      </c>
      <c r="H587" t="s">
        <v>2423</v>
      </c>
      <c r="I587" t="s">
        <v>2590</v>
      </c>
      <c r="J587" t="s">
        <v>2591</v>
      </c>
      <c r="K587" t="s">
        <v>117</v>
      </c>
      <c r="L587" t="s">
        <v>32</v>
      </c>
      <c r="M587" t="s">
        <v>51</v>
      </c>
      <c r="N587" t="s">
        <v>34</v>
      </c>
      <c r="O587" t="s">
        <v>35</v>
      </c>
      <c r="P587" t="s">
        <v>139</v>
      </c>
      <c r="Q587" t="s">
        <v>2592</v>
      </c>
      <c r="R587" t="s">
        <v>2427</v>
      </c>
      <c r="S587" t="s">
        <v>80</v>
      </c>
      <c r="T587" s="2">
        <v>31837</v>
      </c>
      <c r="U587" s="3">
        <f ca="1">YEARFRAC(Table1[[#This Row],[DOB]],TODAY())</f>
        <v>38.81111111111111</v>
      </c>
      <c r="V587" s="3" t="str" cm="1">
        <f t="array" aca="1" ref="V587" ca="1">_xlfn.IFS(Table1[[#This Row],[Age]] &lt; 30, "20-29", Table1[[#This Row],[Age]]&lt;40,"30-39",Table1[[#This Row],[Age]]&lt;50,"40-49",Table1[[#This Row],[Age]]&lt;60,"50-59",Table1[[#This Row],[Age]]&lt;70, "60-69",Table1[[#This Row],[Age]]&lt;80, "70-79",Table1[[#This Row],[Age]]&lt;90,"80-89")</f>
        <v>30-39</v>
      </c>
      <c r="W587" t="s">
        <v>39</v>
      </c>
      <c r="X587" t="s">
        <v>380</v>
      </c>
      <c r="Y587" t="s">
        <v>41</v>
      </c>
      <c r="Z587">
        <v>2132</v>
      </c>
      <c r="AA587" t="s">
        <v>73</v>
      </c>
      <c r="AB587" t="s">
        <v>74</v>
      </c>
      <c r="AC587" t="s">
        <v>44</v>
      </c>
      <c r="AD587">
        <v>3</v>
      </c>
    </row>
    <row r="588" spans="1:30" x14ac:dyDescent="0.35">
      <c r="A588">
        <v>1010</v>
      </c>
      <c r="B588" t="s">
        <v>2037</v>
      </c>
      <c r="C588" t="s">
        <v>1293</v>
      </c>
      <c r="D588" s="1">
        <v>44208</v>
      </c>
      <c r="E588" s="1">
        <v>44638</v>
      </c>
      <c r="F588">
        <f>IF(Table1[[#This Row],[ExitDate]],QUOTIENT(Table1[[#This Row],[ExitDate]]-Table1[[#This Row],[StartDate]],365/12),"")</f>
        <v>14</v>
      </c>
      <c r="G588" t="str">
        <f>IF(Table1[[#This Row],[ExitDate]], "Attrition", "Active")</f>
        <v>Attrition</v>
      </c>
      <c r="H588" t="s">
        <v>2423</v>
      </c>
      <c r="I588" t="s">
        <v>2593</v>
      </c>
      <c r="J588" t="s">
        <v>2594</v>
      </c>
      <c r="K588" t="s">
        <v>49</v>
      </c>
      <c r="L588" t="s">
        <v>744</v>
      </c>
      <c r="M588" t="s">
        <v>51</v>
      </c>
      <c r="N588" t="s">
        <v>34</v>
      </c>
      <c r="O588" t="s">
        <v>35</v>
      </c>
      <c r="P588" t="s">
        <v>174</v>
      </c>
      <c r="Q588" t="s">
        <v>2595</v>
      </c>
      <c r="R588" t="s">
        <v>2427</v>
      </c>
      <c r="S588" t="s">
        <v>89</v>
      </c>
      <c r="T588" s="2">
        <v>33898</v>
      </c>
      <c r="U588" s="3">
        <f ca="1">YEARFRAC(Table1[[#This Row],[DOB]],TODAY())</f>
        <v>33.172222222222224</v>
      </c>
      <c r="V588" s="3" t="str" cm="1">
        <f t="array" aca="1" ref="V588" ca="1">_xlfn.IFS(Table1[[#This Row],[Age]] &lt; 30, "20-29", Table1[[#This Row],[Age]]&lt;40,"30-39",Table1[[#This Row],[Age]]&lt;50,"40-49",Table1[[#This Row],[Age]]&lt;60,"50-59",Table1[[#This Row],[Age]]&lt;70, "60-69",Table1[[#This Row],[Age]]&lt;80, "70-79",Table1[[#This Row],[Age]]&lt;90,"80-89")</f>
        <v>30-39</v>
      </c>
      <c r="W588" t="s">
        <v>39</v>
      </c>
      <c r="X588" t="s">
        <v>6</v>
      </c>
      <c r="Y588" t="s">
        <v>54</v>
      </c>
      <c r="Z588">
        <v>12889</v>
      </c>
      <c r="AA588" t="s">
        <v>55</v>
      </c>
      <c r="AB588" t="s">
        <v>103</v>
      </c>
      <c r="AC588" t="s">
        <v>44</v>
      </c>
      <c r="AD588">
        <v>3</v>
      </c>
    </row>
    <row r="589" spans="1:30" x14ac:dyDescent="0.35">
      <c r="A589">
        <v>1011</v>
      </c>
      <c r="B589" t="s">
        <v>1791</v>
      </c>
      <c r="C589" t="s">
        <v>874</v>
      </c>
      <c r="D589" s="1">
        <v>44599</v>
      </c>
      <c r="E589" s="1">
        <v>44969</v>
      </c>
      <c r="F589">
        <f>IF(Table1[[#This Row],[ExitDate]],QUOTIENT(Table1[[#This Row],[ExitDate]]-Table1[[#This Row],[StartDate]],365/12),"")</f>
        <v>12</v>
      </c>
      <c r="G589" t="str">
        <f>IF(Table1[[#This Row],[ExitDate]], "Attrition", "Active")</f>
        <v>Attrition</v>
      </c>
      <c r="H589" t="s">
        <v>2423</v>
      </c>
      <c r="I589" t="s">
        <v>2596</v>
      </c>
      <c r="J589" t="s">
        <v>2597</v>
      </c>
      <c r="K589" t="s">
        <v>138</v>
      </c>
      <c r="L589" t="s">
        <v>744</v>
      </c>
      <c r="M589" t="s">
        <v>33</v>
      </c>
      <c r="N589" t="s">
        <v>50</v>
      </c>
      <c r="O589" t="s">
        <v>35</v>
      </c>
      <c r="P589" t="s">
        <v>125</v>
      </c>
      <c r="Q589" t="s">
        <v>2598</v>
      </c>
      <c r="R589" t="s">
        <v>2427</v>
      </c>
      <c r="S589" t="s">
        <v>80</v>
      </c>
      <c r="T589" s="2">
        <v>17585</v>
      </c>
      <c r="U589" s="3">
        <f ca="1">YEARFRAC(Table1[[#This Row],[DOB]],TODAY())</f>
        <v>77.836111111111109</v>
      </c>
      <c r="V589" s="3" t="str" cm="1">
        <f t="array" aca="1" ref="V589" ca="1">_xlfn.IFS(Table1[[#This Row],[Age]] &lt; 30, "20-29", Table1[[#This Row],[Age]]&lt;40,"30-39",Table1[[#This Row],[Age]]&lt;50,"40-49",Table1[[#This Row],[Age]]&lt;60,"50-59",Table1[[#This Row],[Age]]&lt;70, "60-69",Table1[[#This Row],[Age]]&lt;80, "70-79",Table1[[#This Row],[Age]]&lt;90,"80-89")</f>
        <v>70-79</v>
      </c>
      <c r="W589" t="s">
        <v>39</v>
      </c>
      <c r="X589" t="s">
        <v>225</v>
      </c>
      <c r="Y589" t="s">
        <v>54</v>
      </c>
      <c r="Z589">
        <v>21340</v>
      </c>
      <c r="AA589" t="s">
        <v>55</v>
      </c>
      <c r="AB589" t="s">
        <v>83</v>
      </c>
      <c r="AC589" t="s">
        <v>44</v>
      </c>
      <c r="AD589">
        <v>3</v>
      </c>
    </row>
    <row r="590" spans="1:30" x14ac:dyDescent="0.35">
      <c r="A590">
        <v>1012</v>
      </c>
      <c r="B590" t="s">
        <v>1519</v>
      </c>
      <c r="C590" t="s">
        <v>1615</v>
      </c>
      <c r="D590" s="1">
        <v>44144</v>
      </c>
      <c r="E590" s="1">
        <v>44353</v>
      </c>
      <c r="F590">
        <f>IF(Table1[[#This Row],[ExitDate]],QUOTIENT(Table1[[#This Row],[ExitDate]]-Table1[[#This Row],[StartDate]],365/12),"")</f>
        <v>6</v>
      </c>
      <c r="G590" t="str">
        <f>IF(Table1[[#This Row],[ExitDate]], "Attrition", "Active")</f>
        <v>Attrition</v>
      </c>
      <c r="H590" t="s">
        <v>2423</v>
      </c>
      <c r="I590" t="s">
        <v>2599</v>
      </c>
      <c r="J590" t="s">
        <v>2600</v>
      </c>
      <c r="K590" t="s">
        <v>79</v>
      </c>
      <c r="L590" t="s">
        <v>744</v>
      </c>
      <c r="M590" t="s">
        <v>33</v>
      </c>
      <c r="N590" t="s">
        <v>50</v>
      </c>
      <c r="O590" t="s">
        <v>35</v>
      </c>
      <c r="P590" t="s">
        <v>98</v>
      </c>
      <c r="Q590" t="s">
        <v>2601</v>
      </c>
      <c r="R590" t="s">
        <v>2427</v>
      </c>
      <c r="S590" t="s">
        <v>100</v>
      </c>
      <c r="T590" s="2">
        <v>28766</v>
      </c>
      <c r="U590" s="3">
        <f ca="1">YEARFRAC(Table1[[#This Row],[DOB]],TODAY())</f>
        <v>47.222222222222221</v>
      </c>
      <c r="V590" s="3" t="str" cm="1">
        <f t="array" aca="1" ref="V590" ca="1">_xlfn.IFS(Table1[[#This Row],[Age]] &lt; 30, "20-29", Table1[[#This Row],[Age]]&lt;40,"30-39",Table1[[#This Row],[Age]]&lt;50,"40-49",Table1[[#This Row],[Age]]&lt;60,"50-59",Table1[[#This Row],[Age]]&lt;70, "60-69",Table1[[#This Row],[Age]]&lt;80, "70-79",Table1[[#This Row],[Age]]&lt;90,"80-89")</f>
        <v>40-49</v>
      </c>
      <c r="W590" t="s">
        <v>39</v>
      </c>
      <c r="X590" t="s">
        <v>612</v>
      </c>
      <c r="Y590" t="s">
        <v>54</v>
      </c>
      <c r="Z590">
        <v>67544</v>
      </c>
      <c r="AA590" t="s">
        <v>42</v>
      </c>
      <c r="AB590" t="s">
        <v>74</v>
      </c>
      <c r="AC590" t="s">
        <v>44</v>
      </c>
      <c r="AD590">
        <v>3</v>
      </c>
    </row>
    <row r="591" spans="1:30" x14ac:dyDescent="0.35">
      <c r="A591">
        <v>1013</v>
      </c>
      <c r="B591" t="s">
        <v>2602</v>
      </c>
      <c r="C591" t="s">
        <v>2603</v>
      </c>
      <c r="D591" s="1">
        <v>43964</v>
      </c>
      <c r="F591" t="str">
        <f>IF(Table1[[#This Row],[ExitDate]],QUOTIENT(Table1[[#This Row],[ExitDate]]-Table1[[#This Row],[StartDate]],365/12),"")</f>
        <v/>
      </c>
      <c r="G591" t="str">
        <f>IF(Table1[[#This Row],[ExitDate]], "Attrition", "Active")</f>
        <v>Active</v>
      </c>
      <c r="H591" t="s">
        <v>2423</v>
      </c>
      <c r="I591" t="s">
        <v>2604</v>
      </c>
      <c r="J591" t="s">
        <v>2605</v>
      </c>
      <c r="K591" t="s">
        <v>167</v>
      </c>
      <c r="L591" t="s">
        <v>32</v>
      </c>
      <c r="M591" t="s">
        <v>51</v>
      </c>
      <c r="N591" t="s">
        <v>63</v>
      </c>
      <c r="O591" t="s">
        <v>62</v>
      </c>
      <c r="P591" t="s">
        <v>36</v>
      </c>
      <c r="R591" t="s">
        <v>2427</v>
      </c>
      <c r="S591" t="s">
        <v>110</v>
      </c>
      <c r="T591" s="2">
        <v>27352</v>
      </c>
      <c r="U591" s="3">
        <f ca="1">YEARFRAC(Table1[[#This Row],[DOB]],TODAY())</f>
        <v>51.094444444444441</v>
      </c>
      <c r="V591" s="3" t="str" cm="1">
        <f t="array" aca="1" ref="V591" ca="1">_xlfn.IFS(Table1[[#This Row],[Age]] &lt; 30, "20-29", Table1[[#This Row],[Age]]&lt;40,"30-39",Table1[[#This Row],[Age]]&lt;50,"40-49",Table1[[#This Row],[Age]]&lt;60,"50-59",Table1[[#This Row],[Age]]&lt;70, "60-69",Table1[[#This Row],[Age]]&lt;80, "70-79",Table1[[#This Row],[Age]]&lt;90,"80-89")</f>
        <v>50-59</v>
      </c>
      <c r="W591" t="s">
        <v>39</v>
      </c>
      <c r="X591" t="s">
        <v>112</v>
      </c>
      <c r="Y591" t="s">
        <v>54</v>
      </c>
      <c r="Z591">
        <v>36398</v>
      </c>
      <c r="AA591" t="s">
        <v>127</v>
      </c>
      <c r="AB591" t="s">
        <v>74</v>
      </c>
      <c r="AC591" t="s">
        <v>44</v>
      </c>
      <c r="AD591">
        <v>3</v>
      </c>
    </row>
    <row r="592" spans="1:30" x14ac:dyDescent="0.35">
      <c r="A592">
        <v>1014</v>
      </c>
      <c r="B592" t="s">
        <v>2606</v>
      </c>
      <c r="C592" t="s">
        <v>758</v>
      </c>
      <c r="D592" s="1">
        <v>44926</v>
      </c>
      <c r="E592" s="1">
        <v>45120</v>
      </c>
      <c r="F592">
        <f>IF(Table1[[#This Row],[ExitDate]],QUOTIENT(Table1[[#This Row],[ExitDate]]-Table1[[#This Row],[StartDate]],365/12),"")</f>
        <v>6</v>
      </c>
      <c r="G592" t="str">
        <f>IF(Table1[[#This Row],[ExitDate]], "Attrition", "Active")</f>
        <v>Attrition</v>
      </c>
      <c r="H592" t="s">
        <v>2607</v>
      </c>
      <c r="I592" t="s">
        <v>2608</v>
      </c>
      <c r="J592" t="s">
        <v>2609</v>
      </c>
      <c r="K592" t="s">
        <v>97</v>
      </c>
      <c r="L592" t="s">
        <v>32</v>
      </c>
      <c r="M592" t="s">
        <v>51</v>
      </c>
      <c r="N592" t="s">
        <v>50</v>
      </c>
      <c r="O592" t="s">
        <v>62</v>
      </c>
      <c r="P592" t="s">
        <v>139</v>
      </c>
      <c r="Q592" t="s">
        <v>2610</v>
      </c>
      <c r="R592" t="s">
        <v>2427</v>
      </c>
      <c r="S592" t="s">
        <v>331</v>
      </c>
      <c r="T592" s="2">
        <v>19553</v>
      </c>
      <c r="U592" s="3">
        <f ca="1">YEARFRAC(Table1[[#This Row],[DOB]],TODAY())</f>
        <v>72.444444444444443</v>
      </c>
      <c r="V592" s="3" t="str" cm="1">
        <f t="array" aca="1" ref="V592" ca="1">_xlfn.IFS(Table1[[#This Row],[Age]] &lt; 30, "20-29", Table1[[#This Row],[Age]]&lt;40,"30-39",Table1[[#This Row],[Age]]&lt;50,"40-49",Table1[[#This Row],[Age]]&lt;60,"50-59",Table1[[#This Row],[Age]]&lt;70, "60-69",Table1[[#This Row],[Age]]&lt;80, "70-79",Table1[[#This Row],[Age]]&lt;90,"80-89")</f>
        <v>70-79</v>
      </c>
      <c r="W592" t="s">
        <v>39</v>
      </c>
      <c r="X592" t="s">
        <v>72</v>
      </c>
      <c r="Y592" t="s">
        <v>54</v>
      </c>
      <c r="Z592">
        <v>2562</v>
      </c>
      <c r="AA592" t="s">
        <v>73</v>
      </c>
      <c r="AB592" t="s">
        <v>74</v>
      </c>
      <c r="AC592" t="s">
        <v>44</v>
      </c>
      <c r="AD592">
        <v>3</v>
      </c>
    </row>
    <row r="593" spans="1:30" x14ac:dyDescent="0.35">
      <c r="A593">
        <v>1015</v>
      </c>
      <c r="B593" t="s">
        <v>2611</v>
      </c>
      <c r="C593" t="s">
        <v>2612</v>
      </c>
      <c r="D593" s="1">
        <v>43437</v>
      </c>
      <c r="F593" t="str">
        <f>IF(Table1[[#This Row],[ExitDate]],QUOTIENT(Table1[[#This Row],[ExitDate]]-Table1[[#This Row],[StartDate]],365/12),"")</f>
        <v/>
      </c>
      <c r="G593" t="str">
        <f>IF(Table1[[#This Row],[ExitDate]], "Attrition", "Active")</f>
        <v>Active</v>
      </c>
      <c r="H593" t="s">
        <v>2607</v>
      </c>
      <c r="I593" t="s">
        <v>2613</v>
      </c>
      <c r="J593" t="s">
        <v>2614</v>
      </c>
      <c r="K593" t="s">
        <v>117</v>
      </c>
      <c r="L593" t="s">
        <v>32</v>
      </c>
      <c r="M593" t="s">
        <v>33</v>
      </c>
      <c r="N593" t="s">
        <v>50</v>
      </c>
      <c r="O593" t="s">
        <v>51</v>
      </c>
      <c r="P593" t="s">
        <v>36</v>
      </c>
      <c r="R593" t="s">
        <v>2427</v>
      </c>
      <c r="S593" t="s">
        <v>695</v>
      </c>
      <c r="T593" s="2">
        <v>22619</v>
      </c>
      <c r="U593" s="3">
        <f ca="1">YEARFRAC(Table1[[#This Row],[DOB]],TODAY())</f>
        <v>64.052777777777777</v>
      </c>
      <c r="V593" s="3" t="str" cm="1">
        <f t="array" aca="1" ref="V593" ca="1">_xlfn.IFS(Table1[[#This Row],[Age]] &lt; 30, "20-29", Table1[[#This Row],[Age]]&lt;40,"30-39",Table1[[#This Row],[Age]]&lt;50,"40-49",Table1[[#This Row],[Age]]&lt;60,"50-59",Table1[[#This Row],[Age]]&lt;70, "60-69",Table1[[#This Row],[Age]]&lt;80, "70-79",Table1[[#This Row],[Age]]&lt;90,"80-89")</f>
        <v>60-69</v>
      </c>
      <c r="W593" t="s">
        <v>39</v>
      </c>
      <c r="X593" t="s">
        <v>707</v>
      </c>
      <c r="Y593" t="s">
        <v>41</v>
      </c>
      <c r="Z593">
        <v>22621</v>
      </c>
      <c r="AA593" t="s">
        <v>42</v>
      </c>
      <c r="AB593" t="s">
        <v>83</v>
      </c>
      <c r="AC593" t="s">
        <v>44</v>
      </c>
      <c r="AD593">
        <v>3</v>
      </c>
    </row>
    <row r="594" spans="1:30" x14ac:dyDescent="0.35">
      <c r="A594">
        <v>1016</v>
      </c>
      <c r="B594" t="s">
        <v>2615</v>
      </c>
      <c r="C594" t="s">
        <v>2616</v>
      </c>
      <c r="D594" s="1">
        <v>43882</v>
      </c>
      <c r="E594" s="1">
        <v>44345</v>
      </c>
      <c r="F594">
        <f>IF(Table1[[#This Row],[ExitDate]],QUOTIENT(Table1[[#This Row],[ExitDate]]-Table1[[#This Row],[StartDate]],365/12),"")</f>
        <v>15</v>
      </c>
      <c r="G594" t="str">
        <f>IF(Table1[[#This Row],[ExitDate]], "Attrition", "Active")</f>
        <v>Attrition</v>
      </c>
      <c r="H594" t="s">
        <v>2617</v>
      </c>
      <c r="I594" t="s">
        <v>2618</v>
      </c>
      <c r="J594" t="s">
        <v>2619</v>
      </c>
      <c r="K594" t="s">
        <v>61</v>
      </c>
      <c r="L594" t="s">
        <v>32</v>
      </c>
      <c r="M594" t="s">
        <v>51</v>
      </c>
      <c r="N594" t="s">
        <v>63</v>
      </c>
      <c r="O594" t="s">
        <v>51</v>
      </c>
      <c r="P594" t="s">
        <v>98</v>
      </c>
      <c r="Q594" t="s">
        <v>2620</v>
      </c>
      <c r="R594" t="s">
        <v>2621</v>
      </c>
      <c r="S594" t="s">
        <v>285</v>
      </c>
      <c r="T594" s="2">
        <v>20522</v>
      </c>
      <c r="U594" s="3">
        <f ca="1">YEARFRAC(Table1[[#This Row],[DOB]],TODAY())</f>
        <v>69.791666666666671</v>
      </c>
      <c r="V594" s="3" t="str" cm="1">
        <f t="array" aca="1" ref="V594" ca="1">_xlfn.IFS(Table1[[#This Row],[Age]] &lt; 30, "20-29", Table1[[#This Row],[Age]]&lt;40,"30-39",Table1[[#This Row],[Age]]&lt;50,"40-49",Table1[[#This Row],[Age]]&lt;60,"50-59",Table1[[#This Row],[Age]]&lt;70, "60-69",Table1[[#This Row],[Age]]&lt;80, "70-79",Table1[[#This Row],[Age]]&lt;90,"80-89")</f>
        <v>60-69</v>
      </c>
      <c r="W594" t="s">
        <v>39</v>
      </c>
      <c r="X594" t="s">
        <v>286</v>
      </c>
      <c r="Y594" t="s">
        <v>41</v>
      </c>
      <c r="Z594">
        <v>64065</v>
      </c>
      <c r="AA594" t="s">
        <v>42</v>
      </c>
      <c r="AB594" t="s">
        <v>74</v>
      </c>
      <c r="AC594" t="s">
        <v>44</v>
      </c>
      <c r="AD594">
        <v>3</v>
      </c>
    </row>
    <row r="595" spans="1:30" x14ac:dyDescent="0.35">
      <c r="A595">
        <v>1017</v>
      </c>
      <c r="B595" t="s">
        <v>1320</v>
      </c>
      <c r="C595" t="s">
        <v>1090</v>
      </c>
      <c r="D595" s="1">
        <v>44081</v>
      </c>
      <c r="E595" s="1">
        <v>44545</v>
      </c>
      <c r="F595">
        <f>IF(Table1[[#This Row],[ExitDate]],QUOTIENT(Table1[[#This Row],[ExitDate]]-Table1[[#This Row],[StartDate]],365/12),"")</f>
        <v>15</v>
      </c>
      <c r="G595" t="str">
        <f>IF(Table1[[#This Row],[ExitDate]], "Attrition", "Active")</f>
        <v>Attrition</v>
      </c>
      <c r="H595" t="s">
        <v>2617</v>
      </c>
      <c r="I595" t="s">
        <v>2622</v>
      </c>
      <c r="J595" t="s">
        <v>2623</v>
      </c>
      <c r="K595" t="s">
        <v>88</v>
      </c>
      <c r="L595" t="s">
        <v>32</v>
      </c>
      <c r="M595" t="s">
        <v>62</v>
      </c>
      <c r="N595" t="s">
        <v>63</v>
      </c>
      <c r="O595" t="s">
        <v>62</v>
      </c>
      <c r="P595" t="s">
        <v>98</v>
      </c>
      <c r="Q595" t="s">
        <v>2624</v>
      </c>
      <c r="R595" t="s">
        <v>2621</v>
      </c>
      <c r="S595" t="s">
        <v>89</v>
      </c>
      <c r="T595" s="2">
        <v>17353</v>
      </c>
      <c r="U595" s="3">
        <f ca="1">YEARFRAC(Table1[[#This Row],[DOB]],TODAY())</f>
        <v>78.466666666666669</v>
      </c>
      <c r="V595" s="3" t="str" cm="1">
        <f t="array" aca="1" ref="V595" ca="1">_xlfn.IFS(Table1[[#This Row],[Age]] &lt; 30, "20-29", Table1[[#This Row],[Age]]&lt;40,"30-39",Table1[[#This Row],[Age]]&lt;50,"40-49",Table1[[#This Row],[Age]]&lt;60,"50-59",Table1[[#This Row],[Age]]&lt;70, "60-69",Table1[[#This Row],[Age]]&lt;80, "70-79",Table1[[#This Row],[Age]]&lt;90,"80-89")</f>
        <v>70-79</v>
      </c>
      <c r="W595" t="s">
        <v>39</v>
      </c>
      <c r="X595" t="s">
        <v>82</v>
      </c>
      <c r="Y595" t="s">
        <v>41</v>
      </c>
      <c r="Z595">
        <v>97374</v>
      </c>
      <c r="AA595" t="s">
        <v>92</v>
      </c>
      <c r="AB595" t="s">
        <v>74</v>
      </c>
      <c r="AC595" t="s">
        <v>44</v>
      </c>
      <c r="AD595">
        <v>3</v>
      </c>
    </row>
    <row r="596" spans="1:30" x14ac:dyDescent="0.35">
      <c r="A596">
        <v>1018</v>
      </c>
      <c r="B596" t="s">
        <v>2117</v>
      </c>
      <c r="C596" t="s">
        <v>2625</v>
      </c>
      <c r="D596" s="1">
        <v>44001</v>
      </c>
      <c r="E596" s="1">
        <v>44538</v>
      </c>
      <c r="F596">
        <f>IF(Table1[[#This Row],[ExitDate]],QUOTIENT(Table1[[#This Row],[ExitDate]]-Table1[[#This Row],[StartDate]],365/12),"")</f>
        <v>17</v>
      </c>
      <c r="G596" t="str">
        <f>IF(Table1[[#This Row],[ExitDate]], "Attrition", "Active")</f>
        <v>Attrition</v>
      </c>
      <c r="H596" t="s">
        <v>2617</v>
      </c>
      <c r="I596" t="s">
        <v>2626</v>
      </c>
      <c r="J596" t="s">
        <v>2627</v>
      </c>
      <c r="K596" t="s">
        <v>31</v>
      </c>
      <c r="L596" t="s">
        <v>32</v>
      </c>
      <c r="M596" t="s">
        <v>51</v>
      </c>
      <c r="N596" t="s">
        <v>50</v>
      </c>
      <c r="O596" t="s">
        <v>51</v>
      </c>
      <c r="P596" t="s">
        <v>98</v>
      </c>
      <c r="Q596" t="s">
        <v>2628</v>
      </c>
      <c r="R596" t="s">
        <v>2621</v>
      </c>
      <c r="S596" t="s">
        <v>80</v>
      </c>
      <c r="T596" s="2">
        <v>15396</v>
      </c>
      <c r="U596" s="3">
        <f ca="1">YEARFRAC(Table1[[#This Row],[DOB]],TODAY())</f>
        <v>83.830555555555549</v>
      </c>
      <c r="V596" s="3" t="str" cm="1">
        <f t="array" aca="1" ref="V596" ca="1">_xlfn.IFS(Table1[[#This Row],[Age]] &lt; 30, "20-29", Table1[[#This Row],[Age]]&lt;40,"30-39",Table1[[#This Row],[Age]]&lt;50,"40-49",Table1[[#This Row],[Age]]&lt;60,"50-59",Table1[[#This Row],[Age]]&lt;70, "60-69",Table1[[#This Row],[Age]]&lt;80, "70-79",Table1[[#This Row],[Age]]&lt;90,"80-89")</f>
        <v>80-89</v>
      </c>
      <c r="W596" t="s">
        <v>39</v>
      </c>
      <c r="X596" t="s">
        <v>82</v>
      </c>
      <c r="Y596" t="s">
        <v>41</v>
      </c>
      <c r="Z596">
        <v>87646</v>
      </c>
      <c r="AA596" t="s">
        <v>42</v>
      </c>
      <c r="AB596" t="s">
        <v>83</v>
      </c>
      <c r="AC596" t="s">
        <v>44</v>
      </c>
      <c r="AD596">
        <v>3</v>
      </c>
    </row>
    <row r="597" spans="1:30" x14ac:dyDescent="0.35">
      <c r="A597">
        <v>1019</v>
      </c>
      <c r="B597" t="s">
        <v>2629</v>
      </c>
      <c r="C597" t="s">
        <v>2630</v>
      </c>
      <c r="D597" s="1">
        <v>44848</v>
      </c>
      <c r="E597" s="1">
        <v>45135</v>
      </c>
      <c r="F597">
        <f>IF(Table1[[#This Row],[ExitDate]],QUOTIENT(Table1[[#This Row],[ExitDate]]-Table1[[#This Row],[StartDate]],365/12),"")</f>
        <v>9</v>
      </c>
      <c r="G597" t="str">
        <f>IF(Table1[[#This Row],[ExitDate]], "Attrition", "Active")</f>
        <v>Attrition</v>
      </c>
      <c r="H597" t="s">
        <v>2423</v>
      </c>
      <c r="I597" t="s">
        <v>2631</v>
      </c>
      <c r="J597" t="s">
        <v>2632</v>
      </c>
      <c r="K597" t="s">
        <v>49</v>
      </c>
      <c r="L597" t="s">
        <v>744</v>
      </c>
      <c r="M597" t="s">
        <v>62</v>
      </c>
      <c r="N597" t="s">
        <v>50</v>
      </c>
      <c r="O597" t="s">
        <v>35</v>
      </c>
      <c r="P597" t="s">
        <v>139</v>
      </c>
      <c r="Q597" t="s">
        <v>2633</v>
      </c>
      <c r="R597" t="s">
        <v>2427</v>
      </c>
      <c r="S597" t="s">
        <v>230</v>
      </c>
      <c r="T597" s="2">
        <v>28822</v>
      </c>
      <c r="U597" s="3">
        <f ca="1">YEARFRAC(Table1[[#This Row],[DOB]],TODAY())</f>
        <v>47.069444444444443</v>
      </c>
      <c r="V597" s="3" t="str" cm="1">
        <f t="array" aca="1" ref="V597" ca="1">_xlfn.IFS(Table1[[#This Row],[Age]] &lt; 30, "20-29", Table1[[#This Row],[Age]]&lt;40,"30-39",Table1[[#This Row],[Age]]&lt;50,"40-49",Table1[[#This Row],[Age]]&lt;60,"50-59",Table1[[#This Row],[Age]]&lt;70, "60-69",Table1[[#This Row],[Age]]&lt;80, "70-79",Table1[[#This Row],[Age]]&lt;90,"80-89")</f>
        <v>40-49</v>
      </c>
      <c r="W597" t="s">
        <v>39</v>
      </c>
      <c r="X597" t="s">
        <v>112</v>
      </c>
      <c r="Y597" t="s">
        <v>54</v>
      </c>
      <c r="Z597">
        <v>77974</v>
      </c>
      <c r="AA597" t="s">
        <v>55</v>
      </c>
      <c r="AB597" t="s">
        <v>43</v>
      </c>
      <c r="AC597" t="s">
        <v>44</v>
      </c>
      <c r="AD597">
        <v>3</v>
      </c>
    </row>
    <row r="598" spans="1:30" x14ac:dyDescent="0.35">
      <c r="A598">
        <v>1020</v>
      </c>
      <c r="B598" t="s">
        <v>2634</v>
      </c>
      <c r="C598" t="s">
        <v>2271</v>
      </c>
      <c r="D598" s="1">
        <v>45097</v>
      </c>
      <c r="E598" s="1">
        <v>45125</v>
      </c>
      <c r="F598">
        <f>IF(Table1[[#This Row],[ExitDate]],QUOTIENT(Table1[[#This Row],[ExitDate]]-Table1[[#This Row],[StartDate]],365/12),"")</f>
        <v>0</v>
      </c>
      <c r="G598" t="str">
        <f>IF(Table1[[#This Row],[ExitDate]], "Attrition", "Active")</f>
        <v>Attrition</v>
      </c>
      <c r="H598" t="s">
        <v>2423</v>
      </c>
      <c r="I598" t="s">
        <v>2635</v>
      </c>
      <c r="J598" t="s">
        <v>2636</v>
      </c>
      <c r="K598" t="s">
        <v>138</v>
      </c>
      <c r="L598" t="s">
        <v>744</v>
      </c>
      <c r="M598" t="s">
        <v>33</v>
      </c>
      <c r="N598" t="s">
        <v>34</v>
      </c>
      <c r="O598" t="s">
        <v>62</v>
      </c>
      <c r="P598" t="s">
        <v>125</v>
      </c>
      <c r="Q598" t="s">
        <v>2637</v>
      </c>
      <c r="R598" t="s">
        <v>2427</v>
      </c>
      <c r="S598" t="s">
        <v>89</v>
      </c>
      <c r="T598" s="2">
        <v>33227</v>
      </c>
      <c r="U598" s="3">
        <f ca="1">YEARFRAC(Table1[[#This Row],[DOB]],TODAY())</f>
        <v>35.008333333333333</v>
      </c>
      <c r="V598" s="3" t="str" cm="1">
        <f t="array" aca="1" ref="V598" ca="1">_xlfn.IFS(Table1[[#This Row],[Age]] &lt; 30, "20-29", Table1[[#This Row],[Age]]&lt;40,"30-39",Table1[[#This Row],[Age]]&lt;50,"40-49",Table1[[#This Row],[Age]]&lt;60,"50-59",Table1[[#This Row],[Age]]&lt;70, "60-69",Table1[[#This Row],[Age]]&lt;80, "70-79",Table1[[#This Row],[Age]]&lt;90,"80-89")</f>
        <v>30-39</v>
      </c>
      <c r="W598" t="s">
        <v>39</v>
      </c>
      <c r="X598" t="s">
        <v>6</v>
      </c>
      <c r="Y598" t="s">
        <v>41</v>
      </c>
      <c r="Z598">
        <v>42126</v>
      </c>
      <c r="AA598" t="s">
        <v>92</v>
      </c>
      <c r="AB598" t="s">
        <v>43</v>
      </c>
      <c r="AC598" t="s">
        <v>44</v>
      </c>
      <c r="AD598">
        <v>3</v>
      </c>
    </row>
    <row r="599" spans="1:30" x14ac:dyDescent="0.35">
      <c r="A599">
        <v>1021</v>
      </c>
      <c r="B599" t="s">
        <v>1786</v>
      </c>
      <c r="C599" t="s">
        <v>2638</v>
      </c>
      <c r="D599" s="1">
        <v>44144</v>
      </c>
      <c r="E599" s="1">
        <v>45124</v>
      </c>
      <c r="F599">
        <f>IF(Table1[[#This Row],[ExitDate]],QUOTIENT(Table1[[#This Row],[ExitDate]]-Table1[[#This Row],[StartDate]],365/12),"")</f>
        <v>32</v>
      </c>
      <c r="G599" t="str">
        <f>IF(Table1[[#This Row],[ExitDate]], "Attrition", "Active")</f>
        <v>Attrition</v>
      </c>
      <c r="H599" t="s">
        <v>2423</v>
      </c>
      <c r="I599" t="s">
        <v>2639</v>
      </c>
      <c r="J599" t="s">
        <v>2640</v>
      </c>
      <c r="K599" t="s">
        <v>79</v>
      </c>
      <c r="L599" t="s">
        <v>744</v>
      </c>
      <c r="M599" t="s">
        <v>62</v>
      </c>
      <c r="N599" t="s">
        <v>34</v>
      </c>
      <c r="O599" t="s">
        <v>62</v>
      </c>
      <c r="P599" t="s">
        <v>125</v>
      </c>
      <c r="Q599" t="s">
        <v>2641</v>
      </c>
      <c r="R599" t="s">
        <v>2427</v>
      </c>
      <c r="S599" t="s">
        <v>100</v>
      </c>
      <c r="T599" s="2">
        <v>32533</v>
      </c>
      <c r="U599" s="3">
        <f ca="1">YEARFRAC(Table1[[#This Row],[DOB]],TODAY())</f>
        <v>36.911111111111111</v>
      </c>
      <c r="V599" s="3" t="str" cm="1">
        <f t="array" aca="1" ref="V599" ca="1">_xlfn.IFS(Table1[[#This Row],[Age]] &lt; 30, "20-29", Table1[[#This Row],[Age]]&lt;40,"30-39",Table1[[#This Row],[Age]]&lt;50,"40-49",Table1[[#This Row],[Age]]&lt;60,"50-59",Table1[[#This Row],[Age]]&lt;70, "60-69",Table1[[#This Row],[Age]]&lt;80, "70-79",Table1[[#This Row],[Age]]&lt;90,"80-89")</f>
        <v>30-39</v>
      </c>
      <c r="W599" t="s">
        <v>39</v>
      </c>
      <c r="X599" t="s">
        <v>677</v>
      </c>
      <c r="Y599" t="s">
        <v>54</v>
      </c>
      <c r="Z599">
        <v>51613</v>
      </c>
      <c r="AA599" t="s">
        <v>55</v>
      </c>
      <c r="AB599" t="s">
        <v>74</v>
      </c>
      <c r="AC599" t="s">
        <v>44</v>
      </c>
      <c r="AD599">
        <v>3</v>
      </c>
    </row>
    <row r="600" spans="1:30" x14ac:dyDescent="0.35">
      <c r="A600">
        <v>1022</v>
      </c>
      <c r="B600" t="s">
        <v>2642</v>
      </c>
      <c r="C600" t="s">
        <v>244</v>
      </c>
      <c r="D600" s="1">
        <v>44823</v>
      </c>
      <c r="F600" t="str">
        <f>IF(Table1[[#This Row],[ExitDate]],QUOTIENT(Table1[[#This Row],[ExitDate]]-Table1[[#This Row],[StartDate]],365/12),"")</f>
        <v/>
      </c>
      <c r="G600" t="str">
        <f>IF(Table1[[#This Row],[ExitDate]], "Attrition", "Active")</f>
        <v>Active</v>
      </c>
      <c r="H600" t="s">
        <v>2423</v>
      </c>
      <c r="I600" t="s">
        <v>2643</v>
      </c>
      <c r="J600" t="s">
        <v>2644</v>
      </c>
      <c r="K600" t="s">
        <v>167</v>
      </c>
      <c r="L600" t="s">
        <v>32</v>
      </c>
      <c r="M600" t="s">
        <v>51</v>
      </c>
      <c r="N600" t="s">
        <v>50</v>
      </c>
      <c r="O600" t="s">
        <v>35</v>
      </c>
      <c r="P600" t="s">
        <v>36</v>
      </c>
      <c r="R600" t="s">
        <v>2427</v>
      </c>
      <c r="S600" t="s">
        <v>89</v>
      </c>
      <c r="T600" s="2">
        <v>22808</v>
      </c>
      <c r="U600" s="3">
        <f ca="1">YEARFRAC(Table1[[#This Row],[DOB]],TODAY())</f>
        <v>63.533333333333331</v>
      </c>
      <c r="V600" s="3" t="str" cm="1">
        <f t="array" aca="1" ref="V600" ca="1">_xlfn.IFS(Table1[[#This Row],[Age]] &lt; 30, "20-29", Table1[[#This Row],[Age]]&lt;40,"30-39",Table1[[#This Row],[Age]]&lt;50,"40-49",Table1[[#This Row],[Age]]&lt;60,"50-59",Table1[[#This Row],[Age]]&lt;70, "60-69",Table1[[#This Row],[Age]]&lt;80, "70-79",Table1[[#This Row],[Age]]&lt;90,"80-89")</f>
        <v>60-69</v>
      </c>
      <c r="W600" t="s">
        <v>39</v>
      </c>
      <c r="X600" t="s">
        <v>112</v>
      </c>
      <c r="Y600" t="s">
        <v>54</v>
      </c>
      <c r="Z600">
        <v>12765</v>
      </c>
      <c r="AA600" t="s">
        <v>92</v>
      </c>
      <c r="AB600" t="s">
        <v>103</v>
      </c>
      <c r="AC600" t="s">
        <v>44</v>
      </c>
      <c r="AD600">
        <v>3</v>
      </c>
    </row>
    <row r="601" spans="1:30" x14ac:dyDescent="0.35">
      <c r="A601">
        <v>1023</v>
      </c>
      <c r="B601" t="s">
        <v>1301</v>
      </c>
      <c r="C601" t="s">
        <v>2547</v>
      </c>
      <c r="D601" s="1">
        <v>43413</v>
      </c>
      <c r="E601" s="1">
        <v>44479</v>
      </c>
      <c r="F601">
        <f>IF(Table1[[#This Row],[ExitDate]],QUOTIENT(Table1[[#This Row],[ExitDate]]-Table1[[#This Row],[StartDate]],365/12),"")</f>
        <v>35</v>
      </c>
      <c r="G601" t="str">
        <f>IF(Table1[[#This Row],[ExitDate]], "Attrition", "Active")</f>
        <v>Attrition</v>
      </c>
      <c r="H601" t="s">
        <v>2607</v>
      </c>
      <c r="I601" t="s">
        <v>2645</v>
      </c>
      <c r="J601" t="s">
        <v>2646</v>
      </c>
      <c r="K601" t="s">
        <v>97</v>
      </c>
      <c r="L601" t="s">
        <v>32</v>
      </c>
      <c r="M601" t="s">
        <v>33</v>
      </c>
      <c r="N601" t="s">
        <v>34</v>
      </c>
      <c r="O601" t="s">
        <v>51</v>
      </c>
      <c r="P601" t="s">
        <v>174</v>
      </c>
      <c r="Q601" t="s">
        <v>2647</v>
      </c>
      <c r="R601" t="s">
        <v>2427</v>
      </c>
      <c r="S601" t="s">
        <v>80</v>
      </c>
      <c r="T601" s="2">
        <v>33699</v>
      </c>
      <c r="U601" s="3">
        <f ca="1">YEARFRAC(Table1[[#This Row],[DOB]],TODAY())</f>
        <v>33.716666666666669</v>
      </c>
      <c r="V601" s="3" t="str" cm="1">
        <f t="array" aca="1" ref="V601" ca="1">_xlfn.IFS(Table1[[#This Row],[Age]] &lt; 30, "20-29", Table1[[#This Row],[Age]]&lt;40,"30-39",Table1[[#This Row],[Age]]&lt;50,"40-49",Table1[[#This Row],[Age]]&lt;60,"50-59",Table1[[#This Row],[Age]]&lt;70, "60-69",Table1[[#This Row],[Age]]&lt;80, "70-79",Table1[[#This Row],[Age]]&lt;90,"80-89")</f>
        <v>30-39</v>
      </c>
      <c r="W601" t="s">
        <v>39</v>
      </c>
      <c r="X601" t="s">
        <v>72</v>
      </c>
      <c r="Y601" t="s">
        <v>54</v>
      </c>
      <c r="Z601">
        <v>64122</v>
      </c>
      <c r="AA601" t="s">
        <v>55</v>
      </c>
      <c r="AB601" t="s">
        <v>103</v>
      </c>
      <c r="AC601" t="s">
        <v>44</v>
      </c>
      <c r="AD601">
        <v>3</v>
      </c>
    </row>
    <row r="602" spans="1:30" x14ac:dyDescent="0.35">
      <c r="A602">
        <v>1024</v>
      </c>
      <c r="B602" t="s">
        <v>2648</v>
      </c>
      <c r="C602" t="s">
        <v>486</v>
      </c>
      <c r="D602" s="1">
        <v>43464</v>
      </c>
      <c r="E602" s="1">
        <v>44370</v>
      </c>
      <c r="F602">
        <f>IF(Table1[[#This Row],[ExitDate]],QUOTIENT(Table1[[#This Row],[ExitDate]]-Table1[[#This Row],[StartDate]],365/12),"")</f>
        <v>29</v>
      </c>
      <c r="G602" t="str">
        <f>IF(Table1[[#This Row],[ExitDate]], "Attrition", "Active")</f>
        <v>Attrition</v>
      </c>
      <c r="H602" t="s">
        <v>2607</v>
      </c>
      <c r="I602" t="s">
        <v>2649</v>
      </c>
      <c r="J602" t="s">
        <v>2650</v>
      </c>
      <c r="K602" t="s">
        <v>117</v>
      </c>
      <c r="L602" t="s">
        <v>32</v>
      </c>
      <c r="M602" t="s">
        <v>33</v>
      </c>
      <c r="N602" t="s">
        <v>50</v>
      </c>
      <c r="O602" t="s">
        <v>51</v>
      </c>
      <c r="P602" t="s">
        <v>98</v>
      </c>
      <c r="Q602" t="s">
        <v>2651</v>
      </c>
      <c r="R602" t="s">
        <v>2427</v>
      </c>
      <c r="S602" t="s">
        <v>230</v>
      </c>
      <c r="T602" s="2">
        <v>31866</v>
      </c>
      <c r="U602" s="3">
        <f ca="1">YEARFRAC(Table1[[#This Row],[DOB]],TODAY())</f>
        <v>38.730555555555554</v>
      </c>
      <c r="V602" s="3" t="str" cm="1">
        <f t="array" aca="1" ref="V602" ca="1">_xlfn.IFS(Table1[[#This Row],[Age]] &lt; 30, "20-29", Table1[[#This Row],[Age]]&lt;40,"30-39",Table1[[#This Row],[Age]]&lt;50,"40-49",Table1[[#This Row],[Age]]&lt;60,"50-59",Table1[[#This Row],[Age]]&lt;70, "60-69",Table1[[#This Row],[Age]]&lt;80, "70-79",Table1[[#This Row],[Age]]&lt;90,"80-89")</f>
        <v>30-39</v>
      </c>
      <c r="W602" t="s">
        <v>39</v>
      </c>
      <c r="X602" t="s">
        <v>177</v>
      </c>
      <c r="Y602" t="s">
        <v>41</v>
      </c>
      <c r="Z602">
        <v>91332</v>
      </c>
      <c r="AA602" t="s">
        <v>73</v>
      </c>
      <c r="AB602" t="s">
        <v>103</v>
      </c>
      <c r="AC602" t="s">
        <v>44</v>
      </c>
      <c r="AD602">
        <v>3</v>
      </c>
    </row>
    <row r="603" spans="1:30" x14ac:dyDescent="0.35">
      <c r="A603">
        <v>1025</v>
      </c>
      <c r="B603" t="s">
        <v>2652</v>
      </c>
      <c r="C603" t="s">
        <v>2653</v>
      </c>
      <c r="D603" s="1">
        <v>45057</v>
      </c>
      <c r="E603" s="1">
        <v>45061</v>
      </c>
      <c r="F603">
        <f>IF(Table1[[#This Row],[ExitDate]],QUOTIENT(Table1[[#This Row],[ExitDate]]-Table1[[#This Row],[StartDate]],365/12),"")</f>
        <v>0</v>
      </c>
      <c r="G603" t="str">
        <f>IF(Table1[[#This Row],[ExitDate]], "Attrition", "Active")</f>
        <v>Attrition</v>
      </c>
      <c r="H603" t="s">
        <v>2617</v>
      </c>
      <c r="I603" t="s">
        <v>2654</v>
      </c>
      <c r="J603" t="s">
        <v>2655</v>
      </c>
      <c r="K603" t="s">
        <v>61</v>
      </c>
      <c r="L603" t="s">
        <v>32</v>
      </c>
      <c r="M603" t="s">
        <v>62</v>
      </c>
      <c r="N603" t="s">
        <v>50</v>
      </c>
      <c r="O603" t="s">
        <v>35</v>
      </c>
      <c r="P603" t="s">
        <v>139</v>
      </c>
      <c r="Q603" t="s">
        <v>2656</v>
      </c>
      <c r="R603" t="s">
        <v>2621</v>
      </c>
      <c r="S603" t="s">
        <v>89</v>
      </c>
      <c r="T603" s="2">
        <v>22233</v>
      </c>
      <c r="U603" s="3">
        <f ca="1">YEARFRAC(Table1[[#This Row],[DOB]],TODAY())</f>
        <v>65.111111111111114</v>
      </c>
      <c r="V603" s="3" t="str" cm="1">
        <f t="array" aca="1" ref="V603" ca="1">_xlfn.IFS(Table1[[#This Row],[Age]] &lt; 30, "20-29", Table1[[#This Row],[Age]]&lt;40,"30-39",Table1[[#This Row],[Age]]&lt;50,"40-49",Table1[[#This Row],[Age]]&lt;60,"50-59",Table1[[#This Row],[Age]]&lt;70, "60-69",Table1[[#This Row],[Age]]&lt;80, "70-79",Table1[[#This Row],[Age]]&lt;90,"80-89")</f>
        <v>60-69</v>
      </c>
      <c r="W603" t="s">
        <v>39</v>
      </c>
      <c r="X603" t="s">
        <v>225</v>
      </c>
      <c r="Y603" t="s">
        <v>41</v>
      </c>
      <c r="Z603">
        <v>39827</v>
      </c>
      <c r="AA603" t="s">
        <v>73</v>
      </c>
      <c r="AB603" t="s">
        <v>103</v>
      </c>
      <c r="AC603" t="s">
        <v>44</v>
      </c>
      <c r="AD603">
        <v>3</v>
      </c>
    </row>
    <row r="604" spans="1:30" x14ac:dyDescent="0.35">
      <c r="A604">
        <v>1026</v>
      </c>
      <c r="B604" t="s">
        <v>2657</v>
      </c>
      <c r="C604" t="s">
        <v>1768</v>
      </c>
      <c r="D604" s="1">
        <v>44868</v>
      </c>
      <c r="E604" s="1">
        <v>44966</v>
      </c>
      <c r="F604">
        <f>IF(Table1[[#This Row],[ExitDate]],QUOTIENT(Table1[[#This Row],[ExitDate]]-Table1[[#This Row],[StartDate]],365/12),"")</f>
        <v>3</v>
      </c>
      <c r="G604" t="str">
        <f>IF(Table1[[#This Row],[ExitDate]], "Attrition", "Active")</f>
        <v>Attrition</v>
      </c>
      <c r="H604" t="s">
        <v>2617</v>
      </c>
      <c r="I604" t="s">
        <v>2658</v>
      </c>
      <c r="J604" t="s">
        <v>2659</v>
      </c>
      <c r="K604" t="s">
        <v>88</v>
      </c>
      <c r="L604" t="s">
        <v>32</v>
      </c>
      <c r="M604" t="s">
        <v>33</v>
      </c>
      <c r="N604" t="s">
        <v>50</v>
      </c>
      <c r="O604" t="s">
        <v>51</v>
      </c>
      <c r="P604" t="s">
        <v>125</v>
      </c>
      <c r="Q604" t="s">
        <v>2660</v>
      </c>
      <c r="R604" t="s">
        <v>2621</v>
      </c>
      <c r="S604" t="s">
        <v>110</v>
      </c>
      <c r="T604" s="2">
        <v>18574</v>
      </c>
      <c r="U604" s="3">
        <f ca="1">YEARFRAC(Table1[[#This Row],[DOB]],TODAY())</f>
        <v>75.12777777777778</v>
      </c>
      <c r="V604" s="3" t="str" cm="1">
        <f t="array" aca="1" ref="V604" ca="1">_xlfn.IFS(Table1[[#This Row],[Age]] &lt; 30, "20-29", Table1[[#This Row],[Age]]&lt;40,"30-39",Table1[[#This Row],[Age]]&lt;50,"40-49",Table1[[#This Row],[Age]]&lt;60,"50-59",Table1[[#This Row],[Age]]&lt;70, "60-69",Table1[[#This Row],[Age]]&lt;80, "70-79",Table1[[#This Row],[Age]]&lt;90,"80-89")</f>
        <v>70-79</v>
      </c>
      <c r="W604" t="s">
        <v>39</v>
      </c>
      <c r="X604" t="s">
        <v>112</v>
      </c>
      <c r="Y604" t="s">
        <v>41</v>
      </c>
      <c r="Z604">
        <v>27418</v>
      </c>
      <c r="AA604" t="s">
        <v>73</v>
      </c>
      <c r="AB604" t="s">
        <v>43</v>
      </c>
      <c r="AC604" t="s">
        <v>44</v>
      </c>
      <c r="AD604">
        <v>3</v>
      </c>
    </row>
    <row r="605" spans="1:30" x14ac:dyDescent="0.35">
      <c r="A605">
        <v>1027</v>
      </c>
      <c r="B605" t="s">
        <v>2661</v>
      </c>
      <c r="C605" t="s">
        <v>2662</v>
      </c>
      <c r="D605" s="1">
        <v>43996</v>
      </c>
      <c r="E605" s="1">
        <v>44345</v>
      </c>
      <c r="F605">
        <f>IF(Table1[[#This Row],[ExitDate]],QUOTIENT(Table1[[#This Row],[ExitDate]]-Table1[[#This Row],[StartDate]],365/12),"")</f>
        <v>11</v>
      </c>
      <c r="G605" t="str">
        <f>IF(Table1[[#This Row],[ExitDate]], "Attrition", "Active")</f>
        <v>Attrition</v>
      </c>
      <c r="H605" t="s">
        <v>2617</v>
      </c>
      <c r="I605" t="s">
        <v>2663</v>
      </c>
      <c r="J605" t="s">
        <v>2664</v>
      </c>
      <c r="K605" t="s">
        <v>31</v>
      </c>
      <c r="L605" t="s">
        <v>32</v>
      </c>
      <c r="M605" t="s">
        <v>51</v>
      </c>
      <c r="N605" t="s">
        <v>50</v>
      </c>
      <c r="O605" t="s">
        <v>62</v>
      </c>
      <c r="P605" t="s">
        <v>174</v>
      </c>
      <c r="Q605" t="s">
        <v>2665</v>
      </c>
      <c r="R605" t="s">
        <v>2621</v>
      </c>
      <c r="S605" t="s">
        <v>80</v>
      </c>
      <c r="T605" s="2">
        <v>23001</v>
      </c>
      <c r="U605" s="3">
        <f ca="1">YEARFRAC(Table1[[#This Row],[DOB]],TODAY())</f>
        <v>63.005555555555553</v>
      </c>
      <c r="V605" s="3" t="str" cm="1">
        <f t="array" aca="1" ref="V605" ca="1">_xlfn.IFS(Table1[[#This Row],[Age]] &lt; 30, "20-29", Table1[[#This Row],[Age]]&lt;40,"30-39",Table1[[#This Row],[Age]]&lt;50,"40-49",Table1[[#This Row],[Age]]&lt;60,"50-59",Table1[[#This Row],[Age]]&lt;70, "60-69",Table1[[#This Row],[Age]]&lt;80, "70-79",Table1[[#This Row],[Age]]&lt;90,"80-89")</f>
        <v>60-69</v>
      </c>
      <c r="W605" t="s">
        <v>39</v>
      </c>
      <c r="X605" t="s">
        <v>291</v>
      </c>
      <c r="Y605" t="s">
        <v>54</v>
      </c>
      <c r="Z605">
        <v>24931</v>
      </c>
      <c r="AA605" t="s">
        <v>73</v>
      </c>
      <c r="AB605" t="s">
        <v>74</v>
      </c>
      <c r="AC605" t="s">
        <v>44</v>
      </c>
      <c r="AD605">
        <v>3</v>
      </c>
    </row>
    <row r="606" spans="1:30" x14ac:dyDescent="0.35">
      <c r="A606">
        <v>1028</v>
      </c>
      <c r="B606" t="s">
        <v>121</v>
      </c>
      <c r="C606" t="s">
        <v>2666</v>
      </c>
      <c r="D606" s="1">
        <v>43753</v>
      </c>
      <c r="E606" s="1">
        <v>44927</v>
      </c>
      <c r="F606">
        <f>IF(Table1[[#This Row],[ExitDate]],QUOTIENT(Table1[[#This Row],[ExitDate]]-Table1[[#This Row],[StartDate]],365/12),"")</f>
        <v>38</v>
      </c>
      <c r="G606" t="str">
        <f>IF(Table1[[#This Row],[ExitDate]], "Attrition", "Active")</f>
        <v>Attrition</v>
      </c>
      <c r="H606" t="s">
        <v>2423</v>
      </c>
      <c r="I606" t="s">
        <v>2667</v>
      </c>
      <c r="J606" t="s">
        <v>2668</v>
      </c>
      <c r="K606" t="s">
        <v>167</v>
      </c>
      <c r="L606" t="s">
        <v>744</v>
      </c>
      <c r="M606" t="s">
        <v>62</v>
      </c>
      <c r="N606" t="s">
        <v>34</v>
      </c>
      <c r="O606" t="s">
        <v>51</v>
      </c>
      <c r="P606" t="s">
        <v>125</v>
      </c>
      <c r="Q606" t="s">
        <v>2669</v>
      </c>
      <c r="R606" t="s">
        <v>2427</v>
      </c>
      <c r="S606" t="s">
        <v>80</v>
      </c>
      <c r="T606" s="2">
        <v>36821</v>
      </c>
      <c r="U606" s="3">
        <f ca="1">YEARFRAC(Table1[[#This Row],[DOB]],TODAY())</f>
        <v>25.169444444444444</v>
      </c>
      <c r="V606" s="3" t="str" cm="1">
        <f t="array" aca="1" ref="V606" ca="1">_xlfn.IFS(Table1[[#This Row],[Age]] &lt; 30, "20-29", Table1[[#This Row],[Age]]&lt;40,"30-39",Table1[[#This Row],[Age]]&lt;50,"40-49",Table1[[#This Row],[Age]]&lt;60,"50-59",Table1[[#This Row],[Age]]&lt;70, "60-69",Table1[[#This Row],[Age]]&lt;80, "70-79",Table1[[#This Row],[Age]]&lt;90,"80-89")</f>
        <v>20-29</v>
      </c>
      <c r="W606" t="s">
        <v>39</v>
      </c>
      <c r="X606" t="s">
        <v>380</v>
      </c>
      <c r="Y606" t="s">
        <v>54</v>
      </c>
      <c r="Z606">
        <v>2121</v>
      </c>
      <c r="AA606" t="s">
        <v>127</v>
      </c>
      <c r="AB606" t="s">
        <v>74</v>
      </c>
      <c r="AC606" t="s">
        <v>44</v>
      </c>
      <c r="AD606">
        <v>3</v>
      </c>
    </row>
    <row r="607" spans="1:30" x14ac:dyDescent="0.35">
      <c r="A607">
        <v>1029</v>
      </c>
      <c r="B607" t="s">
        <v>2670</v>
      </c>
      <c r="C607" t="s">
        <v>2671</v>
      </c>
      <c r="D607" s="1">
        <v>43949</v>
      </c>
      <c r="F607" t="str">
        <f>IF(Table1[[#This Row],[ExitDate]],QUOTIENT(Table1[[#This Row],[ExitDate]]-Table1[[#This Row],[StartDate]],365/12),"")</f>
        <v/>
      </c>
      <c r="G607" t="str">
        <f>IF(Table1[[#This Row],[ExitDate]], "Attrition", "Active")</f>
        <v>Active</v>
      </c>
      <c r="H607" t="s">
        <v>2423</v>
      </c>
      <c r="I607" t="s">
        <v>2672</v>
      </c>
      <c r="J607" t="s">
        <v>2673</v>
      </c>
      <c r="K607" t="s">
        <v>132</v>
      </c>
      <c r="L607" t="s">
        <v>32</v>
      </c>
      <c r="M607" t="s">
        <v>51</v>
      </c>
      <c r="N607" t="s">
        <v>63</v>
      </c>
      <c r="O607" t="s">
        <v>51</v>
      </c>
      <c r="P607" t="s">
        <v>36</v>
      </c>
      <c r="R607" t="s">
        <v>2427</v>
      </c>
      <c r="S607" t="s">
        <v>89</v>
      </c>
      <c r="T607" s="2">
        <v>29007</v>
      </c>
      <c r="U607" s="3">
        <f ca="1">YEARFRAC(Table1[[#This Row],[DOB]],TODAY())</f>
        <v>46.56111111111111</v>
      </c>
      <c r="V607" s="3" t="str" cm="1">
        <f t="array" aca="1" ref="V607" ca="1">_xlfn.IFS(Table1[[#This Row],[Age]] &lt; 30, "20-29", Table1[[#This Row],[Age]]&lt;40,"30-39",Table1[[#This Row],[Age]]&lt;50,"40-49",Table1[[#This Row],[Age]]&lt;60,"50-59",Table1[[#This Row],[Age]]&lt;70, "60-69",Table1[[#This Row],[Age]]&lt;80, "70-79",Table1[[#This Row],[Age]]&lt;90,"80-89")</f>
        <v>40-49</v>
      </c>
      <c r="W607" t="s">
        <v>39</v>
      </c>
      <c r="X607" t="s">
        <v>204</v>
      </c>
      <c r="Y607" t="s">
        <v>41</v>
      </c>
      <c r="Z607">
        <v>97697</v>
      </c>
      <c r="AA607" t="s">
        <v>127</v>
      </c>
      <c r="AB607" t="s">
        <v>103</v>
      </c>
      <c r="AC607" t="s">
        <v>44</v>
      </c>
      <c r="AD607">
        <v>3</v>
      </c>
    </row>
    <row r="608" spans="1:30" x14ac:dyDescent="0.35">
      <c r="A608">
        <v>1030</v>
      </c>
      <c r="B608" t="s">
        <v>2674</v>
      </c>
      <c r="C608" t="s">
        <v>2675</v>
      </c>
      <c r="D608" s="1">
        <v>43767</v>
      </c>
      <c r="F608" t="str">
        <f>IF(Table1[[#This Row],[ExitDate]],QUOTIENT(Table1[[#This Row],[ExitDate]]-Table1[[#This Row],[StartDate]],365/12),"")</f>
        <v/>
      </c>
      <c r="G608" t="str">
        <f>IF(Table1[[#This Row],[ExitDate]], "Attrition", "Active")</f>
        <v>Active</v>
      </c>
      <c r="H608" t="s">
        <v>2423</v>
      </c>
      <c r="I608" t="s">
        <v>2676</v>
      </c>
      <c r="J608" t="s">
        <v>2677</v>
      </c>
      <c r="K608" t="s">
        <v>79</v>
      </c>
      <c r="L608" t="s">
        <v>32</v>
      </c>
      <c r="M608" t="s">
        <v>33</v>
      </c>
      <c r="N608" t="s">
        <v>34</v>
      </c>
      <c r="O608" t="s">
        <v>35</v>
      </c>
      <c r="P608" t="s">
        <v>36</v>
      </c>
      <c r="R608" t="s">
        <v>2427</v>
      </c>
      <c r="S608" t="s">
        <v>89</v>
      </c>
      <c r="T608" s="2">
        <v>20276</v>
      </c>
      <c r="U608" s="3">
        <f ca="1">YEARFRAC(Table1[[#This Row],[DOB]],TODAY())</f>
        <v>70.463888888888889</v>
      </c>
      <c r="V608" s="3" t="str" cm="1">
        <f t="array" aca="1" ref="V608" ca="1">_xlfn.IFS(Table1[[#This Row],[Age]] &lt; 30, "20-29", Table1[[#This Row],[Age]]&lt;40,"30-39",Table1[[#This Row],[Age]]&lt;50,"40-49",Table1[[#This Row],[Age]]&lt;60,"50-59",Table1[[#This Row],[Age]]&lt;70, "60-69",Table1[[#This Row],[Age]]&lt;80, "70-79",Table1[[#This Row],[Age]]&lt;90,"80-89")</f>
        <v>70-79</v>
      </c>
      <c r="W608" t="s">
        <v>39</v>
      </c>
      <c r="X608" t="s">
        <v>225</v>
      </c>
      <c r="Y608" t="s">
        <v>54</v>
      </c>
      <c r="Z608">
        <v>75783</v>
      </c>
      <c r="AA608" t="s">
        <v>92</v>
      </c>
      <c r="AB608" t="s">
        <v>74</v>
      </c>
      <c r="AC608" t="s">
        <v>44</v>
      </c>
      <c r="AD608">
        <v>3</v>
      </c>
    </row>
    <row r="609" spans="1:30" x14ac:dyDescent="0.35">
      <c r="A609">
        <v>1031</v>
      </c>
      <c r="B609" t="s">
        <v>973</v>
      </c>
      <c r="C609" t="s">
        <v>2678</v>
      </c>
      <c r="D609" s="1">
        <v>44314</v>
      </c>
      <c r="F609" t="str">
        <f>IF(Table1[[#This Row],[ExitDate]],QUOTIENT(Table1[[#This Row],[ExitDate]]-Table1[[#This Row],[StartDate]],365/12),"")</f>
        <v/>
      </c>
      <c r="G609" t="str">
        <f>IF(Table1[[#This Row],[ExitDate]], "Attrition", "Active")</f>
        <v>Active</v>
      </c>
      <c r="H609" t="s">
        <v>2423</v>
      </c>
      <c r="I609" t="s">
        <v>2679</v>
      </c>
      <c r="J609" t="s">
        <v>2680</v>
      </c>
      <c r="K609" t="s">
        <v>97</v>
      </c>
      <c r="L609" t="s">
        <v>32</v>
      </c>
      <c r="M609" t="s">
        <v>51</v>
      </c>
      <c r="N609" t="s">
        <v>63</v>
      </c>
      <c r="O609" t="s">
        <v>35</v>
      </c>
      <c r="P609" t="s">
        <v>36</v>
      </c>
      <c r="R609" t="s">
        <v>2427</v>
      </c>
      <c r="S609" t="s">
        <v>80</v>
      </c>
      <c r="T609" s="2">
        <v>26601</v>
      </c>
      <c r="U609" s="3">
        <f ca="1">YEARFRAC(Table1[[#This Row],[DOB]],TODAY())</f>
        <v>53.15</v>
      </c>
      <c r="V609" s="3" t="str" cm="1">
        <f t="array" aca="1" ref="V609" ca="1">_xlfn.IFS(Table1[[#This Row],[Age]] &lt; 30, "20-29", Table1[[#This Row],[Age]]&lt;40,"30-39",Table1[[#This Row],[Age]]&lt;50,"40-49",Table1[[#This Row],[Age]]&lt;60,"50-59",Table1[[#This Row],[Age]]&lt;70, "60-69",Table1[[#This Row],[Age]]&lt;80, "70-79",Table1[[#This Row],[Age]]&lt;90,"80-89")</f>
        <v>50-59</v>
      </c>
      <c r="W609" t="s">
        <v>39</v>
      </c>
      <c r="X609" t="s">
        <v>162</v>
      </c>
      <c r="Y609" t="s">
        <v>54</v>
      </c>
      <c r="Z609">
        <v>26111</v>
      </c>
      <c r="AA609" t="s">
        <v>42</v>
      </c>
      <c r="AB609" t="s">
        <v>43</v>
      </c>
      <c r="AC609" t="s">
        <v>44</v>
      </c>
      <c r="AD609">
        <v>3</v>
      </c>
    </row>
    <row r="610" spans="1:30" x14ac:dyDescent="0.35">
      <c r="A610">
        <v>1032</v>
      </c>
      <c r="B610" t="s">
        <v>2681</v>
      </c>
      <c r="C610" t="s">
        <v>2625</v>
      </c>
      <c r="D610" s="1">
        <v>44670</v>
      </c>
      <c r="E610" s="1">
        <v>44799</v>
      </c>
      <c r="F610">
        <f>IF(Table1[[#This Row],[ExitDate]],QUOTIENT(Table1[[#This Row],[ExitDate]]-Table1[[#This Row],[StartDate]],365/12),"")</f>
        <v>4</v>
      </c>
      <c r="G610" t="str">
        <f>IF(Table1[[#This Row],[ExitDate]], "Attrition", "Active")</f>
        <v>Attrition</v>
      </c>
      <c r="H610" t="s">
        <v>2423</v>
      </c>
      <c r="I610" t="s">
        <v>2682</v>
      </c>
      <c r="J610" t="s">
        <v>2683</v>
      </c>
      <c r="K610" t="s">
        <v>167</v>
      </c>
      <c r="L610" t="s">
        <v>32</v>
      </c>
      <c r="M610" t="s">
        <v>62</v>
      </c>
      <c r="N610" t="s">
        <v>34</v>
      </c>
      <c r="O610" t="s">
        <v>51</v>
      </c>
      <c r="P610" t="s">
        <v>174</v>
      </c>
      <c r="Q610" t="s">
        <v>2684</v>
      </c>
      <c r="R610" t="s">
        <v>2427</v>
      </c>
      <c r="S610" t="s">
        <v>52</v>
      </c>
      <c r="T610" s="2">
        <v>19906</v>
      </c>
      <c r="U610" s="3">
        <f ca="1">YEARFRAC(Table1[[#This Row],[DOB]],TODAY())</f>
        <v>71.477777777777774</v>
      </c>
      <c r="V610" s="3" t="str" cm="1">
        <f t="array" aca="1" ref="V610" ca="1">_xlfn.IFS(Table1[[#This Row],[Age]] &lt; 30, "20-29", Table1[[#This Row],[Age]]&lt;40,"30-39",Table1[[#This Row],[Age]]&lt;50,"40-49",Table1[[#This Row],[Age]]&lt;60,"50-59",Table1[[#This Row],[Age]]&lt;70, "60-69",Table1[[#This Row],[Age]]&lt;80, "70-79",Table1[[#This Row],[Age]]&lt;90,"80-89")</f>
        <v>70-79</v>
      </c>
      <c r="W610" t="s">
        <v>39</v>
      </c>
      <c r="X610" t="s">
        <v>82</v>
      </c>
      <c r="Y610" t="s">
        <v>54</v>
      </c>
      <c r="Z610">
        <v>50656</v>
      </c>
      <c r="AA610" t="s">
        <v>127</v>
      </c>
      <c r="AB610" t="s">
        <v>43</v>
      </c>
      <c r="AC610" t="s">
        <v>44</v>
      </c>
      <c r="AD610">
        <v>3</v>
      </c>
    </row>
    <row r="611" spans="1:30" x14ac:dyDescent="0.35">
      <c r="A611">
        <v>1033</v>
      </c>
      <c r="B611" t="s">
        <v>2685</v>
      </c>
      <c r="C611" t="s">
        <v>2686</v>
      </c>
      <c r="D611" s="1">
        <v>45013</v>
      </c>
      <c r="F611" t="str">
        <f>IF(Table1[[#This Row],[ExitDate]],QUOTIENT(Table1[[#This Row],[ExitDate]]-Table1[[#This Row],[StartDate]],365/12),"")</f>
        <v/>
      </c>
      <c r="G611" t="str">
        <f>IF(Table1[[#This Row],[ExitDate]], "Attrition", "Active")</f>
        <v>Active</v>
      </c>
      <c r="H611" t="s">
        <v>2607</v>
      </c>
      <c r="I611" t="s">
        <v>2687</v>
      </c>
      <c r="J611" t="s">
        <v>2688</v>
      </c>
      <c r="K611" t="s">
        <v>97</v>
      </c>
      <c r="L611" t="s">
        <v>32</v>
      </c>
      <c r="M611" t="s">
        <v>33</v>
      </c>
      <c r="N611" t="s">
        <v>63</v>
      </c>
      <c r="O611" t="s">
        <v>62</v>
      </c>
      <c r="P611" t="s">
        <v>36</v>
      </c>
      <c r="R611" t="s">
        <v>2427</v>
      </c>
      <c r="S611" t="s">
        <v>89</v>
      </c>
      <c r="T611" s="2">
        <v>35517</v>
      </c>
      <c r="U611" s="3">
        <f ca="1">YEARFRAC(Table1[[#This Row],[DOB]],TODAY())</f>
        <v>28.736111111111111</v>
      </c>
      <c r="V611" s="3" t="str" cm="1">
        <f t="array" aca="1" ref="V611" ca="1">_xlfn.IFS(Table1[[#This Row],[Age]] &lt; 30, "20-29", Table1[[#This Row],[Age]]&lt;40,"30-39",Table1[[#This Row],[Age]]&lt;50,"40-49",Table1[[#This Row],[Age]]&lt;60,"50-59",Table1[[#This Row],[Age]]&lt;70, "60-69",Table1[[#This Row],[Age]]&lt;80, "70-79",Table1[[#This Row],[Age]]&lt;90,"80-89")</f>
        <v>20-29</v>
      </c>
      <c r="W611" t="s">
        <v>39</v>
      </c>
      <c r="X611" t="s">
        <v>215</v>
      </c>
      <c r="Y611" t="s">
        <v>54</v>
      </c>
      <c r="Z611">
        <v>71808</v>
      </c>
      <c r="AA611" t="s">
        <v>73</v>
      </c>
      <c r="AB611" t="s">
        <v>74</v>
      </c>
      <c r="AC611" t="s">
        <v>44</v>
      </c>
      <c r="AD611">
        <v>3</v>
      </c>
    </row>
    <row r="612" spans="1:30" x14ac:dyDescent="0.35">
      <c r="A612">
        <v>1034</v>
      </c>
      <c r="B612" t="s">
        <v>2498</v>
      </c>
      <c r="C612" t="s">
        <v>2689</v>
      </c>
      <c r="D612" s="1">
        <v>43591</v>
      </c>
      <c r="F612" t="str">
        <f>IF(Table1[[#This Row],[ExitDate]],QUOTIENT(Table1[[#This Row],[ExitDate]]-Table1[[#This Row],[StartDate]],365/12),"")</f>
        <v/>
      </c>
      <c r="G612" t="str">
        <f>IF(Table1[[#This Row],[ExitDate]], "Attrition", "Active")</f>
        <v>Active</v>
      </c>
      <c r="H612" t="s">
        <v>2607</v>
      </c>
      <c r="I612" t="s">
        <v>2690</v>
      </c>
      <c r="J612" t="s">
        <v>2691</v>
      </c>
      <c r="K612" t="s">
        <v>117</v>
      </c>
      <c r="L612" t="s">
        <v>32</v>
      </c>
      <c r="M612" t="s">
        <v>62</v>
      </c>
      <c r="N612" t="s">
        <v>34</v>
      </c>
      <c r="O612" t="s">
        <v>51</v>
      </c>
      <c r="P612" t="s">
        <v>36</v>
      </c>
      <c r="R612" t="s">
        <v>2427</v>
      </c>
      <c r="S612" t="s">
        <v>176</v>
      </c>
      <c r="T612" s="2">
        <v>28467</v>
      </c>
      <c r="U612" s="3">
        <f ca="1">YEARFRAC(Table1[[#This Row],[DOB]],TODAY())</f>
        <v>48.041666666666664</v>
      </c>
      <c r="V612" s="3" t="str" cm="1">
        <f t="array" aca="1" ref="V612" ca="1">_xlfn.IFS(Table1[[#This Row],[Age]] &lt; 30, "20-29", Table1[[#This Row],[Age]]&lt;40,"30-39",Table1[[#This Row],[Age]]&lt;50,"40-49",Table1[[#This Row],[Age]]&lt;60,"50-59",Table1[[#This Row],[Age]]&lt;70, "60-69",Table1[[#This Row],[Age]]&lt;80, "70-79",Table1[[#This Row],[Age]]&lt;90,"80-89")</f>
        <v>40-49</v>
      </c>
      <c r="W612" t="s">
        <v>39</v>
      </c>
      <c r="X612" t="s">
        <v>242</v>
      </c>
      <c r="Y612" t="s">
        <v>41</v>
      </c>
      <c r="Z612">
        <v>1043</v>
      </c>
      <c r="AA612" t="s">
        <v>92</v>
      </c>
      <c r="AB612" t="s">
        <v>74</v>
      </c>
      <c r="AC612" t="s">
        <v>44</v>
      </c>
      <c r="AD612">
        <v>3</v>
      </c>
    </row>
    <row r="613" spans="1:30" x14ac:dyDescent="0.35">
      <c r="A613">
        <v>1035</v>
      </c>
      <c r="B613" t="s">
        <v>1364</v>
      </c>
      <c r="C613" t="s">
        <v>2692</v>
      </c>
      <c r="D613" s="1">
        <v>44117</v>
      </c>
      <c r="F613" t="str">
        <f>IF(Table1[[#This Row],[ExitDate]],QUOTIENT(Table1[[#This Row],[ExitDate]]-Table1[[#This Row],[StartDate]],365/12),"")</f>
        <v/>
      </c>
      <c r="G613" t="str">
        <f>IF(Table1[[#This Row],[ExitDate]], "Attrition", "Active")</f>
        <v>Active</v>
      </c>
      <c r="H613" t="s">
        <v>2617</v>
      </c>
      <c r="I613" t="s">
        <v>2693</v>
      </c>
      <c r="J613" t="s">
        <v>2694</v>
      </c>
      <c r="K613" t="s">
        <v>61</v>
      </c>
      <c r="L613" t="s">
        <v>32</v>
      </c>
      <c r="M613" t="s">
        <v>62</v>
      </c>
      <c r="N613" t="s">
        <v>50</v>
      </c>
      <c r="O613" t="s">
        <v>35</v>
      </c>
      <c r="P613" t="s">
        <v>36</v>
      </c>
      <c r="R613" t="s">
        <v>2621</v>
      </c>
      <c r="S613" t="s">
        <v>793</v>
      </c>
      <c r="T613" s="2">
        <v>28902</v>
      </c>
      <c r="U613" s="3">
        <f ca="1">YEARFRAC(Table1[[#This Row],[DOB]],TODAY())</f>
        <v>46.852777777777774</v>
      </c>
      <c r="V613" s="3" t="str" cm="1">
        <f t="array" aca="1" ref="V613" ca="1">_xlfn.IFS(Table1[[#This Row],[Age]] &lt; 30, "20-29", Table1[[#This Row],[Age]]&lt;40,"30-39",Table1[[#This Row],[Age]]&lt;50,"40-49",Table1[[#This Row],[Age]]&lt;60,"50-59",Table1[[#This Row],[Age]]&lt;70, "60-69",Table1[[#This Row],[Age]]&lt;80, "70-79",Table1[[#This Row],[Age]]&lt;90,"80-89")</f>
        <v>40-49</v>
      </c>
      <c r="W613" t="s">
        <v>39</v>
      </c>
      <c r="X613" t="s">
        <v>82</v>
      </c>
      <c r="Y613" t="s">
        <v>41</v>
      </c>
      <c r="Z613">
        <v>41260</v>
      </c>
      <c r="AA613" t="s">
        <v>127</v>
      </c>
      <c r="AB613" t="s">
        <v>103</v>
      </c>
      <c r="AC613" t="s">
        <v>44</v>
      </c>
      <c r="AD613">
        <v>3</v>
      </c>
    </row>
    <row r="614" spans="1:30" x14ac:dyDescent="0.35">
      <c r="A614">
        <v>1036</v>
      </c>
      <c r="B614" t="s">
        <v>2695</v>
      </c>
      <c r="C614" t="s">
        <v>1264</v>
      </c>
      <c r="D614" s="1">
        <v>44383</v>
      </c>
      <c r="E614" s="1">
        <v>44525</v>
      </c>
      <c r="F614">
        <f>IF(Table1[[#This Row],[ExitDate]],QUOTIENT(Table1[[#This Row],[ExitDate]]-Table1[[#This Row],[StartDate]],365/12),"")</f>
        <v>4</v>
      </c>
      <c r="G614" t="str">
        <f>IF(Table1[[#This Row],[ExitDate]], "Attrition", "Active")</f>
        <v>Attrition</v>
      </c>
      <c r="H614" t="s">
        <v>2617</v>
      </c>
      <c r="I614" t="s">
        <v>2696</v>
      </c>
      <c r="J614" t="s">
        <v>2697</v>
      </c>
      <c r="K614" t="s">
        <v>88</v>
      </c>
      <c r="L614" t="s">
        <v>32</v>
      </c>
      <c r="M614" t="s">
        <v>51</v>
      </c>
      <c r="N614" t="s">
        <v>50</v>
      </c>
      <c r="O614" t="s">
        <v>51</v>
      </c>
      <c r="P614" t="s">
        <v>125</v>
      </c>
      <c r="Q614" t="s">
        <v>2698</v>
      </c>
      <c r="R614" t="s">
        <v>2621</v>
      </c>
      <c r="S614" t="s">
        <v>89</v>
      </c>
      <c r="T614" s="2">
        <v>34189</v>
      </c>
      <c r="U614" s="3">
        <f ca="1">YEARFRAC(Table1[[#This Row],[DOB]],TODAY())</f>
        <v>32.375</v>
      </c>
      <c r="V614" s="3" t="str" cm="1">
        <f t="array" aca="1" ref="V614" ca="1">_xlfn.IFS(Table1[[#This Row],[Age]] &lt; 30, "20-29", Table1[[#This Row],[Age]]&lt;40,"30-39",Table1[[#This Row],[Age]]&lt;50,"40-49",Table1[[#This Row],[Age]]&lt;60,"50-59",Table1[[#This Row],[Age]]&lt;70, "60-69",Table1[[#This Row],[Age]]&lt;80, "70-79",Table1[[#This Row],[Age]]&lt;90,"80-89")</f>
        <v>30-39</v>
      </c>
      <c r="W614" t="s">
        <v>39</v>
      </c>
      <c r="X614" t="s">
        <v>225</v>
      </c>
      <c r="Y614" t="s">
        <v>54</v>
      </c>
      <c r="Z614">
        <v>15346</v>
      </c>
      <c r="AA614" t="s">
        <v>127</v>
      </c>
      <c r="AB614" t="s">
        <v>74</v>
      </c>
      <c r="AC614" t="s">
        <v>44</v>
      </c>
      <c r="AD614">
        <v>3</v>
      </c>
    </row>
    <row r="615" spans="1:30" x14ac:dyDescent="0.35">
      <c r="A615">
        <v>1037</v>
      </c>
      <c r="B615" t="s">
        <v>2699</v>
      </c>
      <c r="C615" t="s">
        <v>2700</v>
      </c>
      <c r="D615" s="1">
        <v>44098</v>
      </c>
      <c r="E615" s="1">
        <v>44137</v>
      </c>
      <c r="F615">
        <f>IF(Table1[[#This Row],[ExitDate]],QUOTIENT(Table1[[#This Row],[ExitDate]]-Table1[[#This Row],[StartDate]],365/12),"")</f>
        <v>1</v>
      </c>
      <c r="G615" t="str">
        <f>IF(Table1[[#This Row],[ExitDate]], "Attrition", "Active")</f>
        <v>Attrition</v>
      </c>
      <c r="H615" t="s">
        <v>2423</v>
      </c>
      <c r="I615" t="s">
        <v>2701</v>
      </c>
      <c r="J615" t="s">
        <v>2702</v>
      </c>
      <c r="K615" t="s">
        <v>31</v>
      </c>
      <c r="L615" t="s">
        <v>744</v>
      </c>
      <c r="M615" t="s">
        <v>51</v>
      </c>
      <c r="N615" t="s">
        <v>34</v>
      </c>
      <c r="O615" t="s">
        <v>62</v>
      </c>
      <c r="P615" t="s">
        <v>174</v>
      </c>
      <c r="Q615" t="s">
        <v>2703</v>
      </c>
      <c r="R615" t="s">
        <v>2427</v>
      </c>
      <c r="S615" t="s">
        <v>230</v>
      </c>
      <c r="T615" s="2">
        <v>34177</v>
      </c>
      <c r="U615" s="3">
        <f ca="1">YEARFRAC(Table1[[#This Row],[DOB]],TODAY())</f>
        <v>32.405555555555559</v>
      </c>
      <c r="V615" s="3" t="str" cm="1">
        <f t="array" aca="1" ref="V615" ca="1">_xlfn.IFS(Table1[[#This Row],[Age]] &lt; 30, "20-29", Table1[[#This Row],[Age]]&lt;40,"30-39",Table1[[#This Row],[Age]]&lt;50,"40-49",Table1[[#This Row],[Age]]&lt;60,"50-59",Table1[[#This Row],[Age]]&lt;70, "60-69",Table1[[#This Row],[Age]]&lt;80, "70-79",Table1[[#This Row],[Age]]&lt;90,"80-89")</f>
        <v>30-39</v>
      </c>
      <c r="W615" t="s">
        <v>39</v>
      </c>
      <c r="X615" t="s">
        <v>112</v>
      </c>
      <c r="Y615" t="s">
        <v>54</v>
      </c>
      <c r="Z615">
        <v>4876</v>
      </c>
      <c r="AA615" t="s">
        <v>73</v>
      </c>
      <c r="AB615" t="s">
        <v>43</v>
      </c>
      <c r="AC615" t="s">
        <v>44</v>
      </c>
      <c r="AD615">
        <v>3</v>
      </c>
    </row>
    <row r="616" spans="1:30" x14ac:dyDescent="0.35">
      <c r="A616">
        <v>1038</v>
      </c>
      <c r="B616" t="s">
        <v>2704</v>
      </c>
      <c r="C616" t="s">
        <v>1899</v>
      </c>
      <c r="D616" s="1">
        <v>44944</v>
      </c>
      <c r="F616" t="str">
        <f>IF(Table1[[#This Row],[ExitDate]],QUOTIENT(Table1[[#This Row],[ExitDate]]-Table1[[#This Row],[StartDate]],365/12),"")</f>
        <v/>
      </c>
      <c r="G616" t="str">
        <f>IF(Table1[[#This Row],[ExitDate]], "Attrition", "Active")</f>
        <v>Active</v>
      </c>
      <c r="H616" t="s">
        <v>2423</v>
      </c>
      <c r="I616" t="s">
        <v>2705</v>
      </c>
      <c r="J616" t="s">
        <v>2706</v>
      </c>
      <c r="K616" t="s">
        <v>132</v>
      </c>
      <c r="L616" t="s">
        <v>32</v>
      </c>
      <c r="M616" t="s">
        <v>33</v>
      </c>
      <c r="N616" t="s">
        <v>63</v>
      </c>
      <c r="O616" t="s">
        <v>51</v>
      </c>
      <c r="P616" t="s">
        <v>36</v>
      </c>
      <c r="R616" t="s">
        <v>2427</v>
      </c>
      <c r="S616" t="s">
        <v>89</v>
      </c>
      <c r="T616" s="2">
        <v>26057</v>
      </c>
      <c r="U616" s="3">
        <f ca="1">YEARFRAC(Table1[[#This Row],[DOB]],TODAY())</f>
        <v>54.636111111111113</v>
      </c>
      <c r="V616" s="3" t="str" cm="1">
        <f t="array" aca="1" ref="V616" ca="1">_xlfn.IFS(Table1[[#This Row],[Age]] &lt; 30, "20-29", Table1[[#This Row],[Age]]&lt;40,"30-39",Table1[[#This Row],[Age]]&lt;50,"40-49",Table1[[#This Row],[Age]]&lt;60,"50-59",Table1[[#This Row],[Age]]&lt;70, "60-69",Table1[[#This Row],[Age]]&lt;80, "70-79",Table1[[#This Row],[Age]]&lt;90,"80-89")</f>
        <v>50-59</v>
      </c>
      <c r="W616" t="s">
        <v>39</v>
      </c>
      <c r="X616" t="s">
        <v>2707</v>
      </c>
      <c r="Y616" t="s">
        <v>54</v>
      </c>
      <c r="Z616">
        <v>14886</v>
      </c>
      <c r="AA616" t="s">
        <v>55</v>
      </c>
      <c r="AB616" t="s">
        <v>83</v>
      </c>
      <c r="AC616" t="s">
        <v>44</v>
      </c>
      <c r="AD616">
        <v>3</v>
      </c>
    </row>
    <row r="617" spans="1:30" x14ac:dyDescent="0.35">
      <c r="A617">
        <v>1039</v>
      </c>
      <c r="B617" t="s">
        <v>271</v>
      </c>
      <c r="C617" t="s">
        <v>2400</v>
      </c>
      <c r="D617" s="1">
        <v>43699</v>
      </c>
      <c r="E617" s="1">
        <v>44645</v>
      </c>
      <c r="F617">
        <f>IF(Table1[[#This Row],[ExitDate]],QUOTIENT(Table1[[#This Row],[ExitDate]]-Table1[[#This Row],[StartDate]],365/12),"")</f>
        <v>31</v>
      </c>
      <c r="G617" t="str">
        <f>IF(Table1[[#This Row],[ExitDate]], "Attrition", "Active")</f>
        <v>Attrition</v>
      </c>
      <c r="H617" t="s">
        <v>2423</v>
      </c>
      <c r="I617" t="s">
        <v>2708</v>
      </c>
      <c r="J617" t="s">
        <v>2709</v>
      </c>
      <c r="K617" t="s">
        <v>49</v>
      </c>
      <c r="L617" t="s">
        <v>744</v>
      </c>
      <c r="M617" t="s">
        <v>51</v>
      </c>
      <c r="N617" t="s">
        <v>63</v>
      </c>
      <c r="O617" t="s">
        <v>51</v>
      </c>
      <c r="P617" t="s">
        <v>98</v>
      </c>
      <c r="Q617" t="s">
        <v>2710</v>
      </c>
      <c r="R617" t="s">
        <v>2427</v>
      </c>
      <c r="S617" t="s">
        <v>38</v>
      </c>
      <c r="T617" s="2">
        <v>30272</v>
      </c>
      <c r="U617" s="3">
        <f ca="1">YEARFRAC(Table1[[#This Row],[DOB]],TODAY())</f>
        <v>43.1</v>
      </c>
      <c r="V617" s="3" t="str" cm="1">
        <f t="array" aca="1" ref="V617" ca="1">_xlfn.IFS(Table1[[#This Row],[Age]] &lt; 30, "20-29", Table1[[#This Row],[Age]]&lt;40,"30-39",Table1[[#This Row],[Age]]&lt;50,"40-49",Table1[[#This Row],[Age]]&lt;60,"50-59",Table1[[#This Row],[Age]]&lt;70, "60-69",Table1[[#This Row],[Age]]&lt;80, "70-79",Table1[[#This Row],[Age]]&lt;90,"80-89")</f>
        <v>40-49</v>
      </c>
      <c r="W617" t="s">
        <v>39</v>
      </c>
      <c r="X617" t="s">
        <v>612</v>
      </c>
      <c r="Y617" t="s">
        <v>41</v>
      </c>
      <c r="Z617">
        <v>46407</v>
      </c>
      <c r="AA617" t="s">
        <v>73</v>
      </c>
      <c r="AB617" t="s">
        <v>43</v>
      </c>
      <c r="AC617" t="s">
        <v>44</v>
      </c>
      <c r="AD617">
        <v>3</v>
      </c>
    </row>
    <row r="618" spans="1:30" x14ac:dyDescent="0.35">
      <c r="A618">
        <v>1040</v>
      </c>
      <c r="B618" t="s">
        <v>1837</v>
      </c>
      <c r="C618" t="s">
        <v>2711</v>
      </c>
      <c r="D618" s="1">
        <v>43671</v>
      </c>
      <c r="E618" s="1">
        <v>44912</v>
      </c>
      <c r="F618">
        <f>IF(Table1[[#This Row],[ExitDate]],QUOTIENT(Table1[[#This Row],[ExitDate]]-Table1[[#This Row],[StartDate]],365/12),"")</f>
        <v>40</v>
      </c>
      <c r="G618" t="str">
        <f>IF(Table1[[#This Row],[ExitDate]], "Attrition", "Active")</f>
        <v>Attrition</v>
      </c>
      <c r="H618" t="s">
        <v>2423</v>
      </c>
      <c r="I618" t="s">
        <v>2712</v>
      </c>
      <c r="J618" t="s">
        <v>2713</v>
      </c>
      <c r="K618" t="s">
        <v>138</v>
      </c>
      <c r="L618" t="s">
        <v>744</v>
      </c>
      <c r="M618" t="s">
        <v>33</v>
      </c>
      <c r="N618" t="s">
        <v>50</v>
      </c>
      <c r="O618" t="s">
        <v>51</v>
      </c>
      <c r="P618" t="s">
        <v>139</v>
      </c>
      <c r="Q618" t="s">
        <v>2714</v>
      </c>
      <c r="R618" t="s">
        <v>2427</v>
      </c>
      <c r="S618" t="s">
        <v>89</v>
      </c>
      <c r="T618" s="2">
        <v>26414</v>
      </c>
      <c r="U618" s="3">
        <f ca="1">YEARFRAC(Table1[[#This Row],[DOB]],TODAY())</f>
        <v>53.661111111111111</v>
      </c>
      <c r="V618" s="3" t="str" cm="1">
        <f t="array" aca="1" ref="V618" ca="1">_xlfn.IFS(Table1[[#This Row],[Age]] &lt; 30, "20-29", Table1[[#This Row],[Age]]&lt;40,"30-39",Table1[[#This Row],[Age]]&lt;50,"40-49",Table1[[#This Row],[Age]]&lt;60,"50-59",Table1[[#This Row],[Age]]&lt;70, "60-69",Table1[[#This Row],[Age]]&lt;80, "70-79",Table1[[#This Row],[Age]]&lt;90,"80-89")</f>
        <v>50-59</v>
      </c>
      <c r="W618" t="s">
        <v>39</v>
      </c>
      <c r="X618" t="s">
        <v>102</v>
      </c>
      <c r="Y618" t="s">
        <v>54</v>
      </c>
      <c r="Z618">
        <v>74234</v>
      </c>
      <c r="AA618" t="s">
        <v>42</v>
      </c>
      <c r="AB618" t="s">
        <v>103</v>
      </c>
      <c r="AC618" t="s">
        <v>44</v>
      </c>
      <c r="AD618">
        <v>3</v>
      </c>
    </row>
    <row r="619" spans="1:30" x14ac:dyDescent="0.35">
      <c r="A619">
        <v>1041</v>
      </c>
      <c r="B619" t="s">
        <v>2715</v>
      </c>
      <c r="C619" t="s">
        <v>2101</v>
      </c>
      <c r="D619" s="1">
        <v>43780</v>
      </c>
      <c r="E619" s="1">
        <v>43840</v>
      </c>
      <c r="F619">
        <f>IF(Table1[[#This Row],[ExitDate]],QUOTIENT(Table1[[#This Row],[ExitDate]]-Table1[[#This Row],[StartDate]],365/12),"")</f>
        <v>1</v>
      </c>
      <c r="G619" t="str">
        <f>IF(Table1[[#This Row],[ExitDate]], "Attrition", "Active")</f>
        <v>Attrition</v>
      </c>
      <c r="H619" t="s">
        <v>2423</v>
      </c>
      <c r="I619" t="s">
        <v>2716</v>
      </c>
      <c r="J619" t="s">
        <v>2717</v>
      </c>
      <c r="K619" t="s">
        <v>79</v>
      </c>
      <c r="L619" t="s">
        <v>744</v>
      </c>
      <c r="M619" t="s">
        <v>62</v>
      </c>
      <c r="N619" t="s">
        <v>50</v>
      </c>
      <c r="O619" t="s">
        <v>62</v>
      </c>
      <c r="P619" t="s">
        <v>139</v>
      </c>
      <c r="Q619" t="s">
        <v>2718</v>
      </c>
      <c r="R619" t="s">
        <v>2427</v>
      </c>
      <c r="S619" t="s">
        <v>110</v>
      </c>
      <c r="T619" s="2">
        <v>28068</v>
      </c>
      <c r="U619" s="3">
        <f ca="1">YEARFRAC(Table1[[#This Row],[DOB]],TODAY())</f>
        <v>49.136111111111113</v>
      </c>
      <c r="V619" s="3" t="str" cm="1">
        <f t="array" aca="1" ref="V619" ca="1">_xlfn.IFS(Table1[[#This Row],[Age]] &lt; 30, "20-29", Table1[[#This Row],[Age]]&lt;40,"30-39",Table1[[#This Row],[Age]]&lt;50,"40-49",Table1[[#This Row],[Age]]&lt;60,"50-59",Table1[[#This Row],[Age]]&lt;70, "60-69",Table1[[#This Row],[Age]]&lt;80, "70-79",Table1[[#This Row],[Age]]&lt;90,"80-89")</f>
        <v>40-49</v>
      </c>
      <c r="W619" t="s">
        <v>39</v>
      </c>
      <c r="X619" t="s">
        <v>612</v>
      </c>
      <c r="Y619" t="s">
        <v>54</v>
      </c>
      <c r="Z619">
        <v>45272</v>
      </c>
      <c r="AA619" t="s">
        <v>42</v>
      </c>
      <c r="AB619" t="s">
        <v>74</v>
      </c>
      <c r="AC619" t="s">
        <v>44</v>
      </c>
      <c r="AD619">
        <v>3</v>
      </c>
    </row>
    <row r="620" spans="1:30" x14ac:dyDescent="0.35">
      <c r="A620">
        <v>1042</v>
      </c>
      <c r="B620" t="s">
        <v>2719</v>
      </c>
      <c r="C620" t="s">
        <v>1622</v>
      </c>
      <c r="D620" s="1">
        <v>44758</v>
      </c>
      <c r="F620" t="str">
        <f>IF(Table1[[#This Row],[ExitDate]],QUOTIENT(Table1[[#This Row],[ExitDate]]-Table1[[#This Row],[StartDate]],365/12),"")</f>
        <v/>
      </c>
      <c r="G620" t="str">
        <f>IF(Table1[[#This Row],[ExitDate]], "Attrition", "Active")</f>
        <v>Active</v>
      </c>
      <c r="H620" t="s">
        <v>2423</v>
      </c>
      <c r="I620" t="s">
        <v>2720</v>
      </c>
      <c r="J620" t="s">
        <v>2721</v>
      </c>
      <c r="K620" t="s">
        <v>167</v>
      </c>
      <c r="L620" t="s">
        <v>32</v>
      </c>
      <c r="M620" t="s">
        <v>33</v>
      </c>
      <c r="N620" t="s">
        <v>63</v>
      </c>
      <c r="O620" t="s">
        <v>35</v>
      </c>
      <c r="P620" t="s">
        <v>36</v>
      </c>
      <c r="R620" t="s">
        <v>2427</v>
      </c>
      <c r="S620" t="s">
        <v>89</v>
      </c>
      <c r="T620" s="2">
        <v>15571</v>
      </c>
      <c r="U620" s="3">
        <f ca="1">YEARFRAC(Table1[[#This Row],[DOB]],TODAY())</f>
        <v>83.347222222222229</v>
      </c>
      <c r="V620" s="3" t="str" cm="1">
        <f t="array" aca="1" ref="V620" ca="1">_xlfn.IFS(Table1[[#This Row],[Age]] &lt; 30, "20-29", Table1[[#This Row],[Age]]&lt;40,"30-39",Table1[[#This Row],[Age]]&lt;50,"40-49",Table1[[#This Row],[Age]]&lt;60,"50-59",Table1[[#This Row],[Age]]&lt;70, "60-69",Table1[[#This Row],[Age]]&lt;80, "70-79",Table1[[#This Row],[Age]]&lt;90,"80-89")</f>
        <v>80-89</v>
      </c>
      <c r="W620" t="s">
        <v>39</v>
      </c>
      <c r="X620" t="s">
        <v>192</v>
      </c>
      <c r="Y620" t="s">
        <v>54</v>
      </c>
      <c r="Z620">
        <v>96170</v>
      </c>
      <c r="AA620" t="s">
        <v>92</v>
      </c>
      <c r="AB620" t="s">
        <v>43</v>
      </c>
      <c r="AC620" t="s">
        <v>44</v>
      </c>
      <c r="AD620">
        <v>3</v>
      </c>
    </row>
    <row r="621" spans="1:30" x14ac:dyDescent="0.35">
      <c r="A621">
        <v>1043</v>
      </c>
      <c r="B621" t="s">
        <v>1077</v>
      </c>
      <c r="C621" t="s">
        <v>2722</v>
      </c>
      <c r="D621" s="1">
        <v>44914</v>
      </c>
      <c r="E621" s="1">
        <v>45056</v>
      </c>
      <c r="F621">
        <f>IF(Table1[[#This Row],[ExitDate]],QUOTIENT(Table1[[#This Row],[ExitDate]]-Table1[[#This Row],[StartDate]],365/12),"")</f>
        <v>4</v>
      </c>
      <c r="G621" t="str">
        <f>IF(Table1[[#This Row],[ExitDate]], "Attrition", "Active")</f>
        <v>Attrition</v>
      </c>
      <c r="H621" t="s">
        <v>2607</v>
      </c>
      <c r="I621" t="s">
        <v>2723</v>
      </c>
      <c r="J621" t="s">
        <v>2724</v>
      </c>
      <c r="K621" t="s">
        <v>97</v>
      </c>
      <c r="L621" t="s">
        <v>32</v>
      </c>
      <c r="M621" t="s">
        <v>62</v>
      </c>
      <c r="N621" t="s">
        <v>34</v>
      </c>
      <c r="O621" t="s">
        <v>51</v>
      </c>
      <c r="P621" t="s">
        <v>125</v>
      </c>
      <c r="Q621" t="s">
        <v>2725</v>
      </c>
      <c r="R621" t="s">
        <v>2427</v>
      </c>
      <c r="S621" t="s">
        <v>147</v>
      </c>
      <c r="T621" s="2">
        <v>20439</v>
      </c>
      <c r="U621" s="3">
        <f ca="1">YEARFRAC(Table1[[#This Row],[DOB]],TODAY())</f>
        <v>70.019444444444446</v>
      </c>
      <c r="V621" s="3" t="str" cm="1">
        <f t="array" aca="1" ref="V621" ca="1">_xlfn.IFS(Table1[[#This Row],[Age]] &lt; 30, "20-29", Table1[[#This Row],[Age]]&lt;40,"30-39",Table1[[#This Row],[Age]]&lt;50,"40-49",Table1[[#This Row],[Age]]&lt;60,"50-59",Table1[[#This Row],[Age]]&lt;70, "60-69",Table1[[#This Row],[Age]]&lt;80, "70-79",Table1[[#This Row],[Age]]&lt;90,"80-89")</f>
        <v>70-79</v>
      </c>
      <c r="W621" t="s">
        <v>39</v>
      </c>
      <c r="X621" t="s">
        <v>677</v>
      </c>
      <c r="Y621" t="s">
        <v>41</v>
      </c>
      <c r="Z621">
        <v>65963</v>
      </c>
      <c r="AA621" t="s">
        <v>42</v>
      </c>
      <c r="AB621" t="s">
        <v>83</v>
      </c>
      <c r="AC621" t="s">
        <v>44</v>
      </c>
      <c r="AD621">
        <v>3</v>
      </c>
    </row>
    <row r="622" spans="1:30" x14ac:dyDescent="0.35">
      <c r="A622">
        <v>1044</v>
      </c>
      <c r="B622" t="s">
        <v>2726</v>
      </c>
      <c r="C622" t="s">
        <v>2727</v>
      </c>
      <c r="D622" s="1">
        <v>44089</v>
      </c>
      <c r="F622" t="str">
        <f>IF(Table1[[#This Row],[ExitDate]],QUOTIENT(Table1[[#This Row],[ExitDate]]-Table1[[#This Row],[StartDate]],365/12),"")</f>
        <v/>
      </c>
      <c r="G622" t="str">
        <f>IF(Table1[[#This Row],[ExitDate]], "Attrition", "Active")</f>
        <v>Active</v>
      </c>
      <c r="H622" t="s">
        <v>2607</v>
      </c>
      <c r="I622" t="s">
        <v>2728</v>
      </c>
      <c r="J622" t="s">
        <v>2729</v>
      </c>
      <c r="K622" t="s">
        <v>117</v>
      </c>
      <c r="L622" t="s">
        <v>32</v>
      </c>
      <c r="M622" t="s">
        <v>33</v>
      </c>
      <c r="N622" t="s">
        <v>50</v>
      </c>
      <c r="O622" t="s">
        <v>35</v>
      </c>
      <c r="P622" t="s">
        <v>36</v>
      </c>
      <c r="R622" t="s">
        <v>2427</v>
      </c>
      <c r="S622" t="s">
        <v>89</v>
      </c>
      <c r="T622" s="2">
        <v>20714</v>
      </c>
      <c r="U622" s="3">
        <f ca="1">YEARFRAC(Table1[[#This Row],[DOB]],TODAY())</f>
        <v>69.269444444444446</v>
      </c>
      <c r="V622" s="3" t="str" cm="1">
        <f t="array" aca="1" ref="V622" ca="1">_xlfn.IFS(Table1[[#This Row],[Age]] &lt; 30, "20-29", Table1[[#This Row],[Age]]&lt;40,"30-39",Table1[[#This Row],[Age]]&lt;50,"40-49",Table1[[#This Row],[Age]]&lt;60,"50-59",Table1[[#This Row],[Age]]&lt;70, "60-69",Table1[[#This Row],[Age]]&lt;80, "70-79",Table1[[#This Row],[Age]]&lt;90,"80-89")</f>
        <v>60-69</v>
      </c>
      <c r="W622" t="s">
        <v>39</v>
      </c>
      <c r="X622" t="s">
        <v>225</v>
      </c>
      <c r="Y622" t="s">
        <v>41</v>
      </c>
      <c r="Z622">
        <v>75123</v>
      </c>
      <c r="AA622" t="s">
        <v>55</v>
      </c>
      <c r="AB622" t="s">
        <v>103</v>
      </c>
      <c r="AC622" t="s">
        <v>44</v>
      </c>
      <c r="AD622">
        <v>3</v>
      </c>
    </row>
    <row r="623" spans="1:30" x14ac:dyDescent="0.35">
      <c r="A623">
        <v>1045</v>
      </c>
      <c r="B623" t="s">
        <v>2730</v>
      </c>
      <c r="C623" t="s">
        <v>2731</v>
      </c>
      <c r="D623" s="1">
        <v>44108</v>
      </c>
      <c r="E623" s="1">
        <v>44984</v>
      </c>
      <c r="F623">
        <f>IF(Table1[[#This Row],[ExitDate]],QUOTIENT(Table1[[#This Row],[ExitDate]]-Table1[[#This Row],[StartDate]],365/12),"")</f>
        <v>28</v>
      </c>
      <c r="G623" t="str">
        <f>IF(Table1[[#This Row],[ExitDate]], "Attrition", "Active")</f>
        <v>Attrition</v>
      </c>
      <c r="H623" t="s">
        <v>2617</v>
      </c>
      <c r="I623" t="s">
        <v>2732</v>
      </c>
      <c r="J623" t="s">
        <v>2733</v>
      </c>
      <c r="K623" t="s">
        <v>61</v>
      </c>
      <c r="L623" t="s">
        <v>32</v>
      </c>
      <c r="M623" t="s">
        <v>62</v>
      </c>
      <c r="N623" t="s">
        <v>34</v>
      </c>
      <c r="O623" t="s">
        <v>35</v>
      </c>
      <c r="P623" t="s">
        <v>98</v>
      </c>
      <c r="Q623" t="s">
        <v>2734</v>
      </c>
      <c r="R623" t="s">
        <v>2621</v>
      </c>
      <c r="S623" t="s">
        <v>331</v>
      </c>
      <c r="T623" s="2">
        <v>23172</v>
      </c>
      <c r="U623" s="3">
        <f ca="1">YEARFRAC(Table1[[#This Row],[DOB]],TODAY())</f>
        <v>62.536111111111111</v>
      </c>
      <c r="V623" s="3" t="str" cm="1">
        <f t="array" aca="1" ref="V623" ca="1">_xlfn.IFS(Table1[[#This Row],[Age]] &lt; 30, "20-29", Table1[[#This Row],[Age]]&lt;40,"30-39",Table1[[#This Row],[Age]]&lt;50,"40-49",Table1[[#This Row],[Age]]&lt;60,"50-59",Table1[[#This Row],[Age]]&lt;70, "60-69",Table1[[#This Row],[Age]]&lt;80, "70-79",Table1[[#This Row],[Age]]&lt;90,"80-89")</f>
        <v>60-69</v>
      </c>
      <c r="W623" t="s">
        <v>39</v>
      </c>
      <c r="X623" t="s">
        <v>225</v>
      </c>
      <c r="Y623" t="s">
        <v>41</v>
      </c>
      <c r="Z623">
        <v>11164</v>
      </c>
      <c r="AA623" t="s">
        <v>92</v>
      </c>
      <c r="AB623" t="s">
        <v>74</v>
      </c>
      <c r="AC623" t="s">
        <v>44</v>
      </c>
      <c r="AD623">
        <v>3</v>
      </c>
    </row>
    <row r="624" spans="1:30" x14ac:dyDescent="0.35">
      <c r="A624">
        <v>1046</v>
      </c>
      <c r="B624" t="s">
        <v>1334</v>
      </c>
      <c r="C624" t="s">
        <v>2735</v>
      </c>
      <c r="D624" s="1">
        <v>44674</v>
      </c>
      <c r="E624" s="1">
        <v>44776</v>
      </c>
      <c r="F624">
        <f>IF(Table1[[#This Row],[ExitDate]],QUOTIENT(Table1[[#This Row],[ExitDate]]-Table1[[#This Row],[StartDate]],365/12),"")</f>
        <v>3</v>
      </c>
      <c r="G624" t="str">
        <f>IF(Table1[[#This Row],[ExitDate]], "Attrition", "Active")</f>
        <v>Attrition</v>
      </c>
      <c r="H624" t="s">
        <v>2423</v>
      </c>
      <c r="I624" t="s">
        <v>2736</v>
      </c>
      <c r="J624" t="s">
        <v>2737</v>
      </c>
      <c r="K624" t="s">
        <v>31</v>
      </c>
      <c r="L624" t="s">
        <v>744</v>
      </c>
      <c r="M624" t="s">
        <v>62</v>
      </c>
      <c r="N624" t="s">
        <v>50</v>
      </c>
      <c r="O624" t="s">
        <v>35</v>
      </c>
      <c r="P624" t="s">
        <v>98</v>
      </c>
      <c r="Q624" t="s">
        <v>2738</v>
      </c>
      <c r="R624" t="s">
        <v>2427</v>
      </c>
      <c r="S624" t="s">
        <v>793</v>
      </c>
      <c r="T624" s="2">
        <v>22967</v>
      </c>
      <c r="U624" s="3">
        <f ca="1">YEARFRAC(Table1[[#This Row],[DOB]],TODAY())</f>
        <v>63.1</v>
      </c>
      <c r="V624" s="3" t="str" cm="1">
        <f t="array" aca="1" ref="V624" ca="1">_xlfn.IFS(Table1[[#This Row],[Age]] &lt; 30, "20-29", Table1[[#This Row],[Age]]&lt;40,"30-39",Table1[[#This Row],[Age]]&lt;50,"40-49",Table1[[#This Row],[Age]]&lt;60,"50-59",Table1[[#This Row],[Age]]&lt;70, "60-69",Table1[[#This Row],[Age]]&lt;80, "70-79",Table1[[#This Row],[Age]]&lt;90,"80-89")</f>
        <v>60-69</v>
      </c>
      <c r="W624" t="s">
        <v>39</v>
      </c>
      <c r="X624" t="s">
        <v>82</v>
      </c>
      <c r="Y624" t="s">
        <v>54</v>
      </c>
      <c r="Z624">
        <v>65978</v>
      </c>
      <c r="AA624" t="s">
        <v>42</v>
      </c>
      <c r="AB624" t="s">
        <v>74</v>
      </c>
      <c r="AC624" t="s">
        <v>44</v>
      </c>
      <c r="AD624">
        <v>3</v>
      </c>
    </row>
    <row r="625" spans="1:30" x14ac:dyDescent="0.35">
      <c r="A625">
        <v>1047</v>
      </c>
      <c r="B625" t="s">
        <v>2739</v>
      </c>
      <c r="C625" t="s">
        <v>1264</v>
      </c>
      <c r="D625" s="1">
        <v>44527</v>
      </c>
      <c r="F625" t="str">
        <f>IF(Table1[[#This Row],[ExitDate]],QUOTIENT(Table1[[#This Row],[ExitDate]]-Table1[[#This Row],[StartDate]],365/12),"")</f>
        <v/>
      </c>
      <c r="G625" t="str">
        <f>IF(Table1[[#This Row],[ExitDate]], "Attrition", "Active")</f>
        <v>Active</v>
      </c>
      <c r="H625" t="s">
        <v>2423</v>
      </c>
      <c r="I625" t="s">
        <v>2740</v>
      </c>
      <c r="J625" t="s">
        <v>2741</v>
      </c>
      <c r="K625" t="s">
        <v>132</v>
      </c>
      <c r="L625" t="s">
        <v>32</v>
      </c>
      <c r="M625" t="s">
        <v>33</v>
      </c>
      <c r="N625" t="s">
        <v>50</v>
      </c>
      <c r="O625" t="s">
        <v>51</v>
      </c>
      <c r="P625" t="s">
        <v>36</v>
      </c>
      <c r="R625" t="s">
        <v>2427</v>
      </c>
      <c r="S625" t="s">
        <v>89</v>
      </c>
      <c r="T625" s="2">
        <v>17495</v>
      </c>
      <c r="U625" s="3">
        <f ca="1">YEARFRAC(Table1[[#This Row],[DOB]],TODAY())</f>
        <v>78.080555555555549</v>
      </c>
      <c r="V625" s="3" t="str" cm="1">
        <f t="array" aca="1" ref="V625" ca="1">_xlfn.IFS(Table1[[#This Row],[Age]] &lt; 30, "20-29", Table1[[#This Row],[Age]]&lt;40,"30-39",Table1[[#This Row],[Age]]&lt;50,"40-49",Table1[[#This Row],[Age]]&lt;60,"50-59",Table1[[#This Row],[Age]]&lt;70, "60-69",Table1[[#This Row],[Age]]&lt;80, "70-79",Table1[[#This Row],[Age]]&lt;90,"80-89")</f>
        <v>70-79</v>
      </c>
      <c r="W625" t="s">
        <v>39</v>
      </c>
      <c r="X625" t="s">
        <v>102</v>
      </c>
      <c r="Y625" t="s">
        <v>41</v>
      </c>
      <c r="Z625">
        <v>73877</v>
      </c>
      <c r="AA625" t="s">
        <v>55</v>
      </c>
      <c r="AB625" t="s">
        <v>74</v>
      </c>
      <c r="AC625" t="s">
        <v>44</v>
      </c>
      <c r="AD625">
        <v>3</v>
      </c>
    </row>
    <row r="626" spans="1:30" x14ac:dyDescent="0.35">
      <c r="A626">
        <v>1048</v>
      </c>
      <c r="B626" t="s">
        <v>2742</v>
      </c>
      <c r="C626" t="s">
        <v>2743</v>
      </c>
      <c r="D626" s="1">
        <v>43798</v>
      </c>
      <c r="F626" t="str">
        <f>IF(Table1[[#This Row],[ExitDate]],QUOTIENT(Table1[[#This Row],[ExitDate]]-Table1[[#This Row],[StartDate]],365/12),"")</f>
        <v/>
      </c>
      <c r="G626" t="str">
        <f>IF(Table1[[#This Row],[ExitDate]], "Attrition", "Active")</f>
        <v>Active</v>
      </c>
      <c r="H626" t="s">
        <v>2423</v>
      </c>
      <c r="I626" t="s">
        <v>2744</v>
      </c>
      <c r="J626" t="s">
        <v>2745</v>
      </c>
      <c r="K626" t="s">
        <v>49</v>
      </c>
      <c r="L626" t="s">
        <v>32</v>
      </c>
      <c r="M626" t="s">
        <v>51</v>
      </c>
      <c r="N626" t="s">
        <v>50</v>
      </c>
      <c r="O626" t="s">
        <v>35</v>
      </c>
      <c r="P626" t="s">
        <v>36</v>
      </c>
      <c r="R626" t="s">
        <v>2427</v>
      </c>
      <c r="S626" t="s">
        <v>80</v>
      </c>
      <c r="T626" s="2">
        <v>20655</v>
      </c>
      <c r="U626" s="3">
        <f ca="1">YEARFRAC(Table1[[#This Row],[DOB]],TODAY())</f>
        <v>69.427777777777777</v>
      </c>
      <c r="V626" s="3" t="str" cm="1">
        <f t="array" aca="1" ref="V626" ca="1">_xlfn.IFS(Table1[[#This Row],[Age]] &lt; 30, "20-29", Table1[[#This Row],[Age]]&lt;40,"30-39",Table1[[#This Row],[Age]]&lt;50,"40-49",Table1[[#This Row],[Age]]&lt;60,"50-59",Table1[[#This Row],[Age]]&lt;70, "60-69",Table1[[#This Row],[Age]]&lt;80, "70-79",Table1[[#This Row],[Age]]&lt;90,"80-89")</f>
        <v>60-69</v>
      </c>
      <c r="W626" t="s">
        <v>39</v>
      </c>
      <c r="X626" t="s">
        <v>2277</v>
      </c>
      <c r="Y626" t="s">
        <v>54</v>
      </c>
      <c r="Z626">
        <v>48971</v>
      </c>
      <c r="AA626" t="s">
        <v>127</v>
      </c>
      <c r="AB626" t="s">
        <v>43</v>
      </c>
      <c r="AC626" t="s">
        <v>44</v>
      </c>
      <c r="AD626">
        <v>3</v>
      </c>
    </row>
    <row r="627" spans="1:30" x14ac:dyDescent="0.35">
      <c r="A627">
        <v>1049</v>
      </c>
      <c r="B627" t="s">
        <v>2746</v>
      </c>
      <c r="C627" t="s">
        <v>2747</v>
      </c>
      <c r="D627" s="1">
        <v>43615</v>
      </c>
      <c r="E627" s="1">
        <v>44184</v>
      </c>
      <c r="F627">
        <f>IF(Table1[[#This Row],[ExitDate]],QUOTIENT(Table1[[#This Row],[ExitDate]]-Table1[[#This Row],[StartDate]],365/12),"")</f>
        <v>18</v>
      </c>
      <c r="G627" t="str">
        <f>IF(Table1[[#This Row],[ExitDate]], "Attrition", "Active")</f>
        <v>Attrition</v>
      </c>
      <c r="H627" t="s">
        <v>2423</v>
      </c>
      <c r="I627" t="s">
        <v>2748</v>
      </c>
      <c r="J627" t="s">
        <v>2749</v>
      </c>
      <c r="K627" t="s">
        <v>138</v>
      </c>
      <c r="L627" t="s">
        <v>744</v>
      </c>
      <c r="M627" t="s">
        <v>51</v>
      </c>
      <c r="N627" t="s">
        <v>63</v>
      </c>
      <c r="O627" t="s">
        <v>51</v>
      </c>
      <c r="P627" t="s">
        <v>98</v>
      </c>
      <c r="Q627" t="s">
        <v>2750</v>
      </c>
      <c r="R627" t="s">
        <v>2427</v>
      </c>
      <c r="S627" t="s">
        <v>89</v>
      </c>
      <c r="T627" s="2">
        <v>19993</v>
      </c>
      <c r="U627" s="3">
        <f ca="1">YEARFRAC(Table1[[#This Row],[DOB]],TODAY())</f>
        <v>71.24166666666666</v>
      </c>
      <c r="V627" s="3" t="str" cm="1">
        <f t="array" aca="1" ref="V627" ca="1">_xlfn.IFS(Table1[[#This Row],[Age]] &lt; 30, "20-29", Table1[[#This Row],[Age]]&lt;40,"30-39",Table1[[#This Row],[Age]]&lt;50,"40-49",Table1[[#This Row],[Age]]&lt;60,"50-59",Table1[[#This Row],[Age]]&lt;70, "60-69",Table1[[#This Row],[Age]]&lt;80, "70-79",Table1[[#This Row],[Age]]&lt;90,"80-89")</f>
        <v>70-79</v>
      </c>
      <c r="W627" t="s">
        <v>39</v>
      </c>
      <c r="X627" t="s">
        <v>102</v>
      </c>
      <c r="Y627" t="s">
        <v>54</v>
      </c>
      <c r="Z627">
        <v>16259</v>
      </c>
      <c r="AA627" t="s">
        <v>42</v>
      </c>
      <c r="AB627" t="s">
        <v>83</v>
      </c>
      <c r="AC627" t="s">
        <v>44</v>
      </c>
      <c r="AD627">
        <v>3</v>
      </c>
    </row>
    <row r="628" spans="1:30" x14ac:dyDescent="0.35">
      <c r="A628">
        <v>1050</v>
      </c>
      <c r="B628" t="s">
        <v>2751</v>
      </c>
      <c r="C628" t="s">
        <v>2199</v>
      </c>
      <c r="D628" s="1">
        <v>44158</v>
      </c>
      <c r="F628" t="str">
        <f>IF(Table1[[#This Row],[ExitDate]],QUOTIENT(Table1[[#This Row],[ExitDate]]-Table1[[#This Row],[StartDate]],365/12),"")</f>
        <v/>
      </c>
      <c r="G628" t="str">
        <f>IF(Table1[[#This Row],[ExitDate]], "Attrition", "Active")</f>
        <v>Active</v>
      </c>
      <c r="H628" t="s">
        <v>2423</v>
      </c>
      <c r="I628" t="s">
        <v>2752</v>
      </c>
      <c r="J628" t="s">
        <v>2753</v>
      </c>
      <c r="K628" t="s">
        <v>79</v>
      </c>
      <c r="L628" t="s">
        <v>32</v>
      </c>
      <c r="M628" t="s">
        <v>33</v>
      </c>
      <c r="N628" t="s">
        <v>63</v>
      </c>
      <c r="O628" t="s">
        <v>35</v>
      </c>
      <c r="P628" t="s">
        <v>36</v>
      </c>
      <c r="R628" t="s">
        <v>2427</v>
      </c>
      <c r="S628" t="s">
        <v>38</v>
      </c>
      <c r="T628" s="2">
        <v>34154</v>
      </c>
      <c r="U628" s="3">
        <f ca="1">YEARFRAC(Table1[[#This Row],[DOB]],TODAY())</f>
        <v>32.469444444444441</v>
      </c>
      <c r="V628" s="3" t="str" cm="1">
        <f t="array" aca="1" ref="V628" ca="1">_xlfn.IFS(Table1[[#This Row],[Age]] &lt; 30, "20-29", Table1[[#This Row],[Age]]&lt;40,"30-39",Table1[[#This Row],[Age]]&lt;50,"40-49",Table1[[#This Row],[Age]]&lt;60,"50-59",Table1[[#This Row],[Age]]&lt;70, "60-69",Table1[[#This Row],[Age]]&lt;80, "70-79",Table1[[#This Row],[Age]]&lt;90,"80-89")</f>
        <v>30-39</v>
      </c>
      <c r="W628" t="s">
        <v>39</v>
      </c>
      <c r="X628" t="s">
        <v>40</v>
      </c>
      <c r="Y628" t="s">
        <v>54</v>
      </c>
      <c r="Z628">
        <v>64114</v>
      </c>
      <c r="AA628" t="s">
        <v>92</v>
      </c>
      <c r="AB628" t="s">
        <v>43</v>
      </c>
      <c r="AC628" t="s">
        <v>44</v>
      </c>
      <c r="AD628">
        <v>3</v>
      </c>
    </row>
    <row r="629" spans="1:30" x14ac:dyDescent="0.35">
      <c r="A629">
        <v>1051</v>
      </c>
      <c r="B629" t="s">
        <v>2754</v>
      </c>
      <c r="C629" t="s">
        <v>2755</v>
      </c>
      <c r="D629" s="1">
        <v>44659</v>
      </c>
      <c r="E629" s="1">
        <v>44937</v>
      </c>
      <c r="F629">
        <f>IF(Table1[[#This Row],[ExitDate]],QUOTIENT(Table1[[#This Row],[ExitDate]]-Table1[[#This Row],[StartDate]],365/12),"")</f>
        <v>9</v>
      </c>
      <c r="G629" t="str">
        <f>IF(Table1[[#This Row],[ExitDate]], "Attrition", "Active")</f>
        <v>Attrition</v>
      </c>
      <c r="H629" t="s">
        <v>2423</v>
      </c>
      <c r="I629" t="s">
        <v>2756</v>
      </c>
      <c r="J629" t="s">
        <v>2757</v>
      </c>
      <c r="K629" t="s">
        <v>167</v>
      </c>
      <c r="L629" t="s">
        <v>32</v>
      </c>
      <c r="M629" t="s">
        <v>62</v>
      </c>
      <c r="N629" t="s">
        <v>34</v>
      </c>
      <c r="O629" t="s">
        <v>51</v>
      </c>
      <c r="P629" t="s">
        <v>98</v>
      </c>
      <c r="Q629" t="s">
        <v>2758</v>
      </c>
      <c r="R629" t="s">
        <v>2427</v>
      </c>
      <c r="S629" t="s">
        <v>89</v>
      </c>
      <c r="T629" s="2">
        <v>29705</v>
      </c>
      <c r="U629" s="3">
        <f ca="1">YEARFRAC(Table1[[#This Row],[DOB]],TODAY())</f>
        <v>44.65</v>
      </c>
      <c r="V629" s="3" t="str" cm="1">
        <f t="array" aca="1" ref="V629" ca="1">_xlfn.IFS(Table1[[#This Row],[Age]] &lt; 30, "20-29", Table1[[#This Row],[Age]]&lt;40,"30-39",Table1[[#This Row],[Age]]&lt;50,"40-49",Table1[[#This Row],[Age]]&lt;60,"50-59",Table1[[#This Row],[Age]]&lt;70, "60-69",Table1[[#This Row],[Age]]&lt;80, "70-79",Table1[[#This Row],[Age]]&lt;90,"80-89")</f>
        <v>40-49</v>
      </c>
      <c r="W629" t="s">
        <v>39</v>
      </c>
      <c r="X629" t="s">
        <v>215</v>
      </c>
      <c r="Y629" t="s">
        <v>54</v>
      </c>
      <c r="Z629">
        <v>14669</v>
      </c>
      <c r="AA629" t="s">
        <v>42</v>
      </c>
      <c r="AB629" t="s">
        <v>103</v>
      </c>
      <c r="AC629" t="s">
        <v>44</v>
      </c>
      <c r="AD629">
        <v>3</v>
      </c>
    </row>
    <row r="630" spans="1:30" x14ac:dyDescent="0.35">
      <c r="A630">
        <v>1052</v>
      </c>
      <c r="B630" t="s">
        <v>2759</v>
      </c>
      <c r="C630" t="s">
        <v>2760</v>
      </c>
      <c r="D630" s="1">
        <v>44252</v>
      </c>
      <c r="E630" s="1">
        <v>44351</v>
      </c>
      <c r="F630">
        <f>IF(Table1[[#This Row],[ExitDate]],QUOTIENT(Table1[[#This Row],[ExitDate]]-Table1[[#This Row],[StartDate]],365/12),"")</f>
        <v>3</v>
      </c>
      <c r="G630" t="str">
        <f>IF(Table1[[#This Row],[ExitDate]], "Attrition", "Active")</f>
        <v>Attrition</v>
      </c>
      <c r="H630" t="s">
        <v>2607</v>
      </c>
      <c r="I630" t="s">
        <v>2761</v>
      </c>
      <c r="J630" t="s">
        <v>2762</v>
      </c>
      <c r="K630" t="s">
        <v>97</v>
      </c>
      <c r="L630" t="s">
        <v>32</v>
      </c>
      <c r="M630" t="s">
        <v>33</v>
      </c>
      <c r="N630" t="s">
        <v>63</v>
      </c>
      <c r="O630" t="s">
        <v>51</v>
      </c>
      <c r="P630" t="s">
        <v>174</v>
      </c>
      <c r="Q630" t="s">
        <v>2763</v>
      </c>
      <c r="R630" t="s">
        <v>2427</v>
      </c>
      <c r="S630" t="s">
        <v>80</v>
      </c>
      <c r="T630" s="2">
        <v>29393</v>
      </c>
      <c r="U630" s="3">
        <f ca="1">YEARFRAC(Table1[[#This Row],[DOB]],TODAY())</f>
        <v>45.505555555555553</v>
      </c>
      <c r="V630" s="3" t="str" cm="1">
        <f t="array" aca="1" ref="V630" ca="1">_xlfn.IFS(Table1[[#This Row],[Age]] &lt; 30, "20-29", Table1[[#This Row],[Age]]&lt;40,"30-39",Table1[[#This Row],[Age]]&lt;50,"40-49",Table1[[#This Row],[Age]]&lt;60,"50-59",Table1[[#This Row],[Age]]&lt;70, "60-69",Table1[[#This Row],[Age]]&lt;80, "70-79",Table1[[#This Row],[Age]]&lt;90,"80-89")</f>
        <v>40-49</v>
      </c>
      <c r="W630" t="s">
        <v>39</v>
      </c>
      <c r="X630" t="s">
        <v>225</v>
      </c>
      <c r="Y630" t="s">
        <v>41</v>
      </c>
      <c r="Z630">
        <v>52448</v>
      </c>
      <c r="AA630" t="s">
        <v>55</v>
      </c>
      <c r="AB630" t="s">
        <v>74</v>
      </c>
      <c r="AC630" t="s">
        <v>44</v>
      </c>
      <c r="AD630">
        <v>3</v>
      </c>
    </row>
    <row r="631" spans="1:30" x14ac:dyDescent="0.35">
      <c r="A631">
        <v>1053</v>
      </c>
      <c r="B631" t="s">
        <v>2685</v>
      </c>
      <c r="C631" t="s">
        <v>617</v>
      </c>
      <c r="D631" s="1">
        <v>43537</v>
      </c>
      <c r="E631" s="1">
        <v>44293</v>
      </c>
      <c r="F631">
        <f>IF(Table1[[#This Row],[ExitDate]],QUOTIENT(Table1[[#This Row],[ExitDate]]-Table1[[#This Row],[StartDate]],365/12),"")</f>
        <v>24</v>
      </c>
      <c r="G631" t="str">
        <f>IF(Table1[[#This Row],[ExitDate]], "Attrition", "Active")</f>
        <v>Attrition</v>
      </c>
      <c r="H631" t="s">
        <v>2607</v>
      </c>
      <c r="I631" t="s">
        <v>2764</v>
      </c>
      <c r="J631" t="s">
        <v>2765</v>
      </c>
      <c r="K631" t="s">
        <v>117</v>
      </c>
      <c r="L631" t="s">
        <v>32</v>
      </c>
      <c r="M631" t="s">
        <v>33</v>
      </c>
      <c r="N631" t="s">
        <v>34</v>
      </c>
      <c r="O631" t="s">
        <v>62</v>
      </c>
      <c r="P631" t="s">
        <v>125</v>
      </c>
      <c r="Q631" t="s">
        <v>2766</v>
      </c>
      <c r="R631" t="s">
        <v>2427</v>
      </c>
      <c r="S631" t="s">
        <v>176</v>
      </c>
      <c r="T631" s="2">
        <v>17373</v>
      </c>
      <c r="U631" s="3">
        <f ca="1">YEARFRAC(Table1[[#This Row],[DOB]],TODAY())</f>
        <v>78.411111111111111</v>
      </c>
      <c r="V631" s="3" t="str" cm="1">
        <f t="array" aca="1" ref="V631" ca="1">_xlfn.IFS(Table1[[#This Row],[Age]] &lt; 30, "20-29", Table1[[#This Row],[Age]]&lt;40,"30-39",Table1[[#This Row],[Age]]&lt;50,"40-49",Table1[[#This Row],[Age]]&lt;60,"50-59",Table1[[#This Row],[Age]]&lt;70, "60-69",Table1[[#This Row],[Age]]&lt;80, "70-79",Table1[[#This Row],[Age]]&lt;90,"80-89")</f>
        <v>70-79</v>
      </c>
      <c r="W631" t="s">
        <v>39</v>
      </c>
      <c r="X631" t="s">
        <v>418</v>
      </c>
      <c r="Y631" t="s">
        <v>41</v>
      </c>
      <c r="Z631">
        <v>43336</v>
      </c>
      <c r="AA631" t="s">
        <v>55</v>
      </c>
      <c r="AB631" t="s">
        <v>103</v>
      </c>
      <c r="AC631" t="s">
        <v>44</v>
      </c>
      <c r="AD631">
        <v>3</v>
      </c>
    </row>
    <row r="632" spans="1:30" x14ac:dyDescent="0.35">
      <c r="A632">
        <v>1054</v>
      </c>
      <c r="B632" t="s">
        <v>2767</v>
      </c>
      <c r="C632" t="s">
        <v>2768</v>
      </c>
      <c r="D632" s="1">
        <v>44969</v>
      </c>
      <c r="F632" t="str">
        <f>IF(Table1[[#This Row],[ExitDate]],QUOTIENT(Table1[[#This Row],[ExitDate]]-Table1[[#This Row],[StartDate]],365/12),"")</f>
        <v/>
      </c>
      <c r="G632" t="str">
        <f>IF(Table1[[#This Row],[ExitDate]], "Attrition", "Active")</f>
        <v>Active</v>
      </c>
      <c r="H632" t="s">
        <v>2423</v>
      </c>
      <c r="I632" t="s">
        <v>2761</v>
      </c>
      <c r="J632" t="s">
        <v>2769</v>
      </c>
      <c r="K632" t="s">
        <v>61</v>
      </c>
      <c r="L632" t="s">
        <v>32</v>
      </c>
      <c r="M632" t="s">
        <v>51</v>
      </c>
      <c r="N632" t="s">
        <v>50</v>
      </c>
      <c r="O632" t="s">
        <v>62</v>
      </c>
      <c r="P632" t="s">
        <v>36</v>
      </c>
      <c r="R632" t="s">
        <v>2427</v>
      </c>
      <c r="S632" t="s">
        <v>110</v>
      </c>
      <c r="T632" s="2">
        <v>34099</v>
      </c>
      <c r="U632" s="3">
        <f ca="1">YEARFRAC(Table1[[#This Row],[DOB]],TODAY())</f>
        <v>32.619444444444447</v>
      </c>
      <c r="V632" s="3" t="str" cm="1">
        <f t="array" aca="1" ref="V632" ca="1">_xlfn.IFS(Table1[[#This Row],[Age]] &lt; 30, "20-29", Table1[[#This Row],[Age]]&lt;40,"30-39",Table1[[#This Row],[Age]]&lt;50,"40-49",Table1[[#This Row],[Age]]&lt;60,"50-59",Table1[[#This Row],[Age]]&lt;70, "60-69",Table1[[#This Row],[Age]]&lt;80, "70-79",Table1[[#This Row],[Age]]&lt;90,"80-89")</f>
        <v>30-39</v>
      </c>
      <c r="W632" t="s">
        <v>39</v>
      </c>
      <c r="X632" t="s">
        <v>418</v>
      </c>
      <c r="Y632" t="s">
        <v>54</v>
      </c>
      <c r="Z632">
        <v>56271</v>
      </c>
      <c r="AA632" t="s">
        <v>42</v>
      </c>
      <c r="AB632" t="s">
        <v>74</v>
      </c>
      <c r="AC632" t="s">
        <v>44</v>
      </c>
      <c r="AD632">
        <v>3</v>
      </c>
    </row>
    <row r="633" spans="1:30" x14ac:dyDescent="0.35">
      <c r="A633">
        <v>1055</v>
      </c>
      <c r="B633" t="s">
        <v>622</v>
      </c>
      <c r="C633" t="s">
        <v>2770</v>
      </c>
      <c r="D633" s="1">
        <v>43351</v>
      </c>
      <c r="F633" t="str">
        <f>IF(Table1[[#This Row],[ExitDate]],QUOTIENT(Table1[[#This Row],[ExitDate]]-Table1[[#This Row],[StartDate]],365/12),"")</f>
        <v/>
      </c>
      <c r="G633" t="str">
        <f>IF(Table1[[#This Row],[ExitDate]], "Attrition", "Active")</f>
        <v>Active</v>
      </c>
      <c r="H633" t="s">
        <v>2423</v>
      </c>
      <c r="I633" t="s">
        <v>2771</v>
      </c>
      <c r="J633" t="s">
        <v>2772</v>
      </c>
      <c r="K633" t="s">
        <v>167</v>
      </c>
      <c r="L633" t="s">
        <v>32</v>
      </c>
      <c r="M633" t="s">
        <v>33</v>
      </c>
      <c r="N633" t="s">
        <v>34</v>
      </c>
      <c r="O633" t="s">
        <v>62</v>
      </c>
      <c r="P633" t="s">
        <v>36</v>
      </c>
      <c r="R633" t="s">
        <v>2427</v>
      </c>
      <c r="S633" t="s">
        <v>89</v>
      </c>
      <c r="T633" s="2">
        <v>35027</v>
      </c>
      <c r="U633" s="3">
        <f ca="1">YEARFRAC(Table1[[#This Row],[DOB]],TODAY())</f>
        <v>30.080555555555556</v>
      </c>
      <c r="V633" s="3" t="str" cm="1">
        <f t="array" aca="1" ref="V633" ca="1">_xlfn.IFS(Table1[[#This Row],[Age]] &lt; 30, "20-29", Table1[[#This Row],[Age]]&lt;40,"30-39",Table1[[#This Row],[Age]]&lt;50,"40-49",Table1[[#This Row],[Age]]&lt;60,"50-59",Table1[[#This Row],[Age]]&lt;70, "60-69",Table1[[#This Row],[Age]]&lt;80, "70-79",Table1[[#This Row],[Age]]&lt;90,"80-89")</f>
        <v>30-39</v>
      </c>
      <c r="W633" t="s">
        <v>39</v>
      </c>
      <c r="X633" t="s">
        <v>82</v>
      </c>
      <c r="Y633" t="s">
        <v>41</v>
      </c>
      <c r="Z633">
        <v>56708</v>
      </c>
      <c r="AA633" t="s">
        <v>42</v>
      </c>
      <c r="AB633" t="s">
        <v>43</v>
      </c>
      <c r="AC633" t="s">
        <v>44</v>
      </c>
      <c r="AD633">
        <v>3</v>
      </c>
    </row>
    <row r="634" spans="1:30" x14ac:dyDescent="0.35">
      <c r="A634">
        <v>1056</v>
      </c>
      <c r="B634" t="s">
        <v>2773</v>
      </c>
      <c r="C634" t="s">
        <v>1169</v>
      </c>
      <c r="D634" s="1">
        <v>44518</v>
      </c>
      <c r="F634" t="str">
        <f>IF(Table1[[#This Row],[ExitDate]],QUOTIENT(Table1[[#This Row],[ExitDate]]-Table1[[#This Row],[StartDate]],365/12),"")</f>
        <v/>
      </c>
      <c r="G634" t="str">
        <f>IF(Table1[[#This Row],[ExitDate]], "Attrition", "Active")</f>
        <v>Active</v>
      </c>
      <c r="H634" t="s">
        <v>2423</v>
      </c>
      <c r="I634" t="s">
        <v>2774</v>
      </c>
      <c r="J634" t="s">
        <v>2775</v>
      </c>
      <c r="K634" t="s">
        <v>132</v>
      </c>
      <c r="L634" t="s">
        <v>32</v>
      </c>
      <c r="M634" t="s">
        <v>33</v>
      </c>
      <c r="N634" t="s">
        <v>34</v>
      </c>
      <c r="O634" t="s">
        <v>35</v>
      </c>
      <c r="P634" t="s">
        <v>36</v>
      </c>
      <c r="R634" t="s">
        <v>2427</v>
      </c>
      <c r="S634" t="s">
        <v>304</v>
      </c>
      <c r="T634" s="2">
        <v>15950</v>
      </c>
      <c r="U634" s="3">
        <f ca="1">YEARFRAC(Table1[[#This Row],[DOB]],TODAY())</f>
        <v>82.311111111111117</v>
      </c>
      <c r="V634" s="3" t="str" cm="1">
        <f t="array" aca="1" ref="V634" ca="1">_xlfn.IFS(Table1[[#This Row],[Age]] &lt; 30, "20-29", Table1[[#This Row],[Age]]&lt;40,"30-39",Table1[[#This Row],[Age]]&lt;50,"40-49",Table1[[#This Row],[Age]]&lt;60,"50-59",Table1[[#This Row],[Age]]&lt;70, "60-69",Table1[[#This Row],[Age]]&lt;80, "70-79",Table1[[#This Row],[Age]]&lt;90,"80-89")</f>
        <v>80-89</v>
      </c>
      <c r="W634" t="s">
        <v>39</v>
      </c>
      <c r="X634" t="s">
        <v>91</v>
      </c>
      <c r="Y634" t="s">
        <v>54</v>
      </c>
      <c r="Z634">
        <v>12869</v>
      </c>
      <c r="AA634" t="s">
        <v>55</v>
      </c>
      <c r="AB634" t="s">
        <v>43</v>
      </c>
      <c r="AC634" t="s">
        <v>44</v>
      </c>
      <c r="AD634">
        <v>3</v>
      </c>
    </row>
    <row r="635" spans="1:30" x14ac:dyDescent="0.35">
      <c r="A635">
        <v>1057</v>
      </c>
      <c r="B635" t="s">
        <v>1739</v>
      </c>
      <c r="C635" t="s">
        <v>2776</v>
      </c>
      <c r="D635" s="1">
        <v>45108</v>
      </c>
      <c r="F635" t="str">
        <f>IF(Table1[[#This Row],[ExitDate]],QUOTIENT(Table1[[#This Row],[ExitDate]]-Table1[[#This Row],[StartDate]],365/12),"")</f>
        <v/>
      </c>
      <c r="G635" t="str">
        <f>IF(Table1[[#This Row],[ExitDate]], "Attrition", "Active")</f>
        <v>Active</v>
      </c>
      <c r="H635" t="s">
        <v>2423</v>
      </c>
      <c r="I635" t="s">
        <v>2777</v>
      </c>
      <c r="J635" t="s">
        <v>2778</v>
      </c>
      <c r="K635" t="s">
        <v>79</v>
      </c>
      <c r="L635" t="s">
        <v>32</v>
      </c>
      <c r="M635" t="s">
        <v>62</v>
      </c>
      <c r="N635" t="s">
        <v>50</v>
      </c>
      <c r="O635" t="s">
        <v>62</v>
      </c>
      <c r="P635" t="s">
        <v>36</v>
      </c>
      <c r="R635" t="s">
        <v>2427</v>
      </c>
      <c r="S635" t="s">
        <v>304</v>
      </c>
      <c r="T635" s="2">
        <v>36095</v>
      </c>
      <c r="U635" s="3">
        <f ca="1">YEARFRAC(Table1[[#This Row],[DOB]],TODAY())</f>
        <v>27.155555555555555</v>
      </c>
      <c r="V635" s="3" t="str" cm="1">
        <f t="array" aca="1" ref="V635" ca="1">_xlfn.IFS(Table1[[#This Row],[Age]] &lt; 30, "20-29", Table1[[#This Row],[Age]]&lt;40,"30-39",Table1[[#This Row],[Age]]&lt;50,"40-49",Table1[[#This Row],[Age]]&lt;60,"50-59",Table1[[#This Row],[Age]]&lt;70, "60-69",Table1[[#This Row],[Age]]&lt;80, "70-79",Table1[[#This Row],[Age]]&lt;90,"80-89")</f>
        <v>20-29</v>
      </c>
      <c r="W635" t="s">
        <v>39</v>
      </c>
      <c r="X635" t="s">
        <v>225</v>
      </c>
      <c r="Y635" t="s">
        <v>54</v>
      </c>
      <c r="Z635">
        <v>18240</v>
      </c>
      <c r="AA635" t="s">
        <v>127</v>
      </c>
      <c r="AB635" t="s">
        <v>43</v>
      </c>
      <c r="AC635" t="s">
        <v>44</v>
      </c>
      <c r="AD635">
        <v>3</v>
      </c>
    </row>
    <row r="636" spans="1:30" x14ac:dyDescent="0.35">
      <c r="A636">
        <v>1058</v>
      </c>
      <c r="B636" t="s">
        <v>2020</v>
      </c>
      <c r="C636" t="s">
        <v>2779</v>
      </c>
      <c r="D636" s="1">
        <v>44669</v>
      </c>
      <c r="F636" t="str">
        <f>IF(Table1[[#This Row],[ExitDate]],QUOTIENT(Table1[[#This Row],[ExitDate]]-Table1[[#This Row],[StartDate]],365/12),"")</f>
        <v/>
      </c>
      <c r="G636" t="str">
        <f>IF(Table1[[#This Row],[ExitDate]], "Attrition", "Active")</f>
        <v>Active</v>
      </c>
      <c r="H636" t="s">
        <v>2423</v>
      </c>
      <c r="I636" t="s">
        <v>2780</v>
      </c>
      <c r="J636" t="s">
        <v>2781</v>
      </c>
      <c r="K636" t="s">
        <v>97</v>
      </c>
      <c r="L636" t="s">
        <v>32</v>
      </c>
      <c r="M636" t="s">
        <v>33</v>
      </c>
      <c r="N636" t="s">
        <v>34</v>
      </c>
      <c r="O636" t="s">
        <v>35</v>
      </c>
      <c r="P636" t="s">
        <v>36</v>
      </c>
      <c r="R636" t="s">
        <v>2427</v>
      </c>
      <c r="S636" t="s">
        <v>935</v>
      </c>
      <c r="T636" s="2">
        <v>15413</v>
      </c>
      <c r="U636" s="3">
        <f ca="1">YEARFRAC(Table1[[#This Row],[DOB]],TODAY())</f>
        <v>83.777777777777771</v>
      </c>
      <c r="V636" s="3" t="str" cm="1">
        <f t="array" aca="1" ref="V636" ca="1">_xlfn.IFS(Table1[[#This Row],[Age]] &lt; 30, "20-29", Table1[[#This Row],[Age]]&lt;40,"30-39",Table1[[#This Row],[Age]]&lt;50,"40-49",Table1[[#This Row],[Age]]&lt;60,"50-59",Table1[[#This Row],[Age]]&lt;70, "60-69",Table1[[#This Row],[Age]]&lt;80, "70-79",Table1[[#This Row],[Age]]&lt;90,"80-89")</f>
        <v>80-89</v>
      </c>
      <c r="W636" t="s">
        <v>39</v>
      </c>
      <c r="X636" t="s">
        <v>102</v>
      </c>
      <c r="Y636" t="s">
        <v>54</v>
      </c>
      <c r="Z636">
        <v>77311</v>
      </c>
      <c r="AA636" t="s">
        <v>55</v>
      </c>
      <c r="AB636" t="s">
        <v>83</v>
      </c>
      <c r="AC636" t="s">
        <v>44</v>
      </c>
      <c r="AD636">
        <v>3</v>
      </c>
    </row>
    <row r="637" spans="1:30" x14ac:dyDescent="0.35">
      <c r="A637">
        <v>1059</v>
      </c>
      <c r="B637" t="s">
        <v>2782</v>
      </c>
      <c r="C637" t="s">
        <v>559</v>
      </c>
      <c r="D637" s="1">
        <v>45045</v>
      </c>
      <c r="F637" t="str">
        <f>IF(Table1[[#This Row],[ExitDate]],QUOTIENT(Table1[[#This Row],[ExitDate]]-Table1[[#This Row],[StartDate]],365/12),"")</f>
        <v/>
      </c>
      <c r="G637" t="str">
        <f>IF(Table1[[#This Row],[ExitDate]], "Attrition", "Active")</f>
        <v>Active</v>
      </c>
      <c r="H637" t="s">
        <v>2423</v>
      </c>
      <c r="I637" t="s">
        <v>2783</v>
      </c>
      <c r="J637" t="s">
        <v>2784</v>
      </c>
      <c r="K637" t="s">
        <v>88</v>
      </c>
      <c r="L637" t="s">
        <v>32</v>
      </c>
      <c r="M637" t="s">
        <v>51</v>
      </c>
      <c r="N637" t="s">
        <v>34</v>
      </c>
      <c r="O637" t="s">
        <v>62</v>
      </c>
      <c r="P637" t="s">
        <v>36</v>
      </c>
      <c r="R637" t="s">
        <v>2427</v>
      </c>
      <c r="S637" t="s">
        <v>110</v>
      </c>
      <c r="T637" s="2">
        <v>27172</v>
      </c>
      <c r="U637" s="3">
        <f ca="1">YEARFRAC(Table1[[#This Row],[DOB]],TODAY())</f>
        <v>51.583333333333336</v>
      </c>
      <c r="V637" s="3" t="str" cm="1">
        <f t="array" aca="1" ref="V637" ca="1">_xlfn.IFS(Table1[[#This Row],[Age]] &lt; 30, "20-29", Table1[[#This Row],[Age]]&lt;40,"30-39",Table1[[#This Row],[Age]]&lt;50,"40-49",Table1[[#This Row],[Age]]&lt;60,"50-59",Table1[[#This Row],[Age]]&lt;70, "60-69",Table1[[#This Row],[Age]]&lt;80, "70-79",Table1[[#This Row],[Age]]&lt;90,"80-89")</f>
        <v>50-59</v>
      </c>
      <c r="W637" t="s">
        <v>39</v>
      </c>
      <c r="X637" t="s">
        <v>112</v>
      </c>
      <c r="Y637" t="s">
        <v>41</v>
      </c>
      <c r="Z637">
        <v>63959</v>
      </c>
      <c r="AA637" t="s">
        <v>127</v>
      </c>
      <c r="AB637" t="s">
        <v>43</v>
      </c>
      <c r="AC637" t="s">
        <v>44</v>
      </c>
      <c r="AD637">
        <v>3</v>
      </c>
    </row>
    <row r="638" spans="1:30" x14ac:dyDescent="0.35">
      <c r="A638">
        <v>1060</v>
      </c>
      <c r="B638" t="s">
        <v>2785</v>
      </c>
      <c r="C638" t="s">
        <v>2689</v>
      </c>
      <c r="D638" s="1">
        <v>43383</v>
      </c>
      <c r="E638" s="1">
        <v>43459</v>
      </c>
      <c r="F638">
        <f>IF(Table1[[#This Row],[ExitDate]],QUOTIENT(Table1[[#This Row],[ExitDate]]-Table1[[#This Row],[StartDate]],365/12),"")</f>
        <v>2</v>
      </c>
      <c r="G638" t="str">
        <f>IF(Table1[[#This Row],[ExitDate]], "Attrition", "Active")</f>
        <v>Attrition</v>
      </c>
      <c r="H638" t="s">
        <v>2607</v>
      </c>
      <c r="I638" t="s">
        <v>2786</v>
      </c>
      <c r="J638" t="s">
        <v>2787</v>
      </c>
      <c r="K638" t="s">
        <v>31</v>
      </c>
      <c r="L638" t="s">
        <v>32</v>
      </c>
      <c r="M638" t="s">
        <v>51</v>
      </c>
      <c r="N638" t="s">
        <v>63</v>
      </c>
      <c r="O638" t="s">
        <v>62</v>
      </c>
      <c r="P638" t="s">
        <v>174</v>
      </c>
      <c r="Q638" t="s">
        <v>2788</v>
      </c>
      <c r="R638" t="s">
        <v>2427</v>
      </c>
      <c r="S638" t="s">
        <v>80</v>
      </c>
      <c r="T638" s="2">
        <v>27795</v>
      </c>
      <c r="U638" s="3">
        <f ca="1">YEARFRAC(Table1[[#This Row],[DOB]],TODAY())</f>
        <v>49.883333333333333</v>
      </c>
      <c r="V638" s="3" t="str" cm="1">
        <f t="array" aca="1" ref="V638" ca="1">_xlfn.IFS(Table1[[#This Row],[Age]] &lt; 30, "20-29", Table1[[#This Row],[Age]]&lt;40,"30-39",Table1[[#This Row],[Age]]&lt;50,"40-49",Table1[[#This Row],[Age]]&lt;60,"50-59",Table1[[#This Row],[Age]]&lt;70, "60-69",Table1[[#This Row],[Age]]&lt;80, "70-79",Table1[[#This Row],[Age]]&lt;90,"80-89")</f>
        <v>40-49</v>
      </c>
      <c r="W638" t="s">
        <v>39</v>
      </c>
      <c r="X638" t="s">
        <v>418</v>
      </c>
      <c r="Y638" t="s">
        <v>41</v>
      </c>
      <c r="Z638">
        <v>20331</v>
      </c>
      <c r="AA638" t="s">
        <v>92</v>
      </c>
      <c r="AB638" t="s">
        <v>74</v>
      </c>
      <c r="AC638" t="s">
        <v>44</v>
      </c>
      <c r="AD638">
        <v>3</v>
      </c>
    </row>
    <row r="639" spans="1:30" x14ac:dyDescent="0.35">
      <c r="A639">
        <v>1061</v>
      </c>
      <c r="B639" t="s">
        <v>2789</v>
      </c>
      <c r="C639" t="s">
        <v>2790</v>
      </c>
      <c r="D639" s="1">
        <v>44885</v>
      </c>
      <c r="F639" t="str">
        <f>IF(Table1[[#This Row],[ExitDate]],QUOTIENT(Table1[[#This Row],[ExitDate]]-Table1[[#This Row],[StartDate]],365/12),"")</f>
        <v/>
      </c>
      <c r="G639" t="str">
        <f>IF(Table1[[#This Row],[ExitDate]], "Attrition", "Active")</f>
        <v>Active</v>
      </c>
      <c r="H639" t="s">
        <v>2607</v>
      </c>
      <c r="I639" t="s">
        <v>2791</v>
      </c>
      <c r="J639" t="s">
        <v>2792</v>
      </c>
      <c r="K639" t="s">
        <v>49</v>
      </c>
      <c r="L639" t="s">
        <v>32</v>
      </c>
      <c r="M639" t="s">
        <v>51</v>
      </c>
      <c r="N639" t="s">
        <v>34</v>
      </c>
      <c r="O639" t="s">
        <v>51</v>
      </c>
      <c r="P639" t="s">
        <v>36</v>
      </c>
      <c r="R639" t="s">
        <v>2427</v>
      </c>
      <c r="S639" t="s">
        <v>65</v>
      </c>
      <c r="T639" s="2">
        <v>34110</v>
      </c>
      <c r="U639" s="3">
        <f ca="1">YEARFRAC(Table1[[#This Row],[DOB]],TODAY())</f>
        <v>32.588888888888889</v>
      </c>
      <c r="V639" s="3" t="str" cm="1">
        <f t="array" aca="1" ref="V639" ca="1">_xlfn.IFS(Table1[[#This Row],[Age]] &lt; 30, "20-29", Table1[[#This Row],[Age]]&lt;40,"30-39",Table1[[#This Row],[Age]]&lt;50,"40-49",Table1[[#This Row],[Age]]&lt;60,"50-59",Table1[[#This Row],[Age]]&lt;70, "60-69",Table1[[#This Row],[Age]]&lt;80, "70-79",Table1[[#This Row],[Age]]&lt;90,"80-89")</f>
        <v>30-39</v>
      </c>
      <c r="W639" t="s">
        <v>39</v>
      </c>
      <c r="X639" t="s">
        <v>204</v>
      </c>
      <c r="Y639" t="s">
        <v>41</v>
      </c>
      <c r="Z639">
        <v>45515</v>
      </c>
      <c r="AA639" t="s">
        <v>73</v>
      </c>
      <c r="AB639" t="s">
        <v>74</v>
      </c>
      <c r="AC639" t="s">
        <v>44</v>
      </c>
      <c r="AD639">
        <v>3</v>
      </c>
    </row>
    <row r="640" spans="1:30" x14ac:dyDescent="0.35">
      <c r="A640">
        <v>1062</v>
      </c>
      <c r="B640" t="s">
        <v>2793</v>
      </c>
      <c r="C640" t="s">
        <v>2794</v>
      </c>
      <c r="D640" s="1">
        <v>43603</v>
      </c>
      <c r="E640" s="1">
        <v>43844</v>
      </c>
      <c r="F640">
        <f>IF(Table1[[#This Row],[ExitDate]],QUOTIENT(Table1[[#This Row],[ExitDate]]-Table1[[#This Row],[StartDate]],365/12),"")</f>
        <v>7</v>
      </c>
      <c r="G640" t="str">
        <f>IF(Table1[[#This Row],[ExitDate]], "Attrition", "Active")</f>
        <v>Attrition</v>
      </c>
      <c r="H640" t="s">
        <v>2423</v>
      </c>
      <c r="I640" t="s">
        <v>2795</v>
      </c>
      <c r="J640" t="s">
        <v>2796</v>
      </c>
      <c r="K640" t="s">
        <v>88</v>
      </c>
      <c r="L640" t="s">
        <v>744</v>
      </c>
      <c r="M640" t="s">
        <v>51</v>
      </c>
      <c r="N640" t="s">
        <v>50</v>
      </c>
      <c r="O640" t="s">
        <v>51</v>
      </c>
      <c r="P640" t="s">
        <v>98</v>
      </c>
      <c r="Q640" t="s">
        <v>2797</v>
      </c>
      <c r="R640" t="s">
        <v>2427</v>
      </c>
      <c r="S640" t="s">
        <v>110</v>
      </c>
      <c r="T640" s="2">
        <v>25510</v>
      </c>
      <c r="U640" s="3">
        <f ca="1">YEARFRAC(Table1[[#This Row],[DOB]],TODAY())</f>
        <v>56.138888888888886</v>
      </c>
      <c r="V640" s="3" t="str" cm="1">
        <f t="array" aca="1" ref="V640" ca="1">_xlfn.IFS(Table1[[#This Row],[Age]] &lt; 30, "20-29", Table1[[#This Row],[Age]]&lt;40,"30-39",Table1[[#This Row],[Age]]&lt;50,"40-49",Table1[[#This Row],[Age]]&lt;60,"50-59",Table1[[#This Row],[Age]]&lt;70, "60-69",Table1[[#This Row],[Age]]&lt;80, "70-79",Table1[[#This Row],[Age]]&lt;90,"80-89")</f>
        <v>50-59</v>
      </c>
      <c r="W640" t="s">
        <v>39</v>
      </c>
      <c r="X640" t="s">
        <v>2798</v>
      </c>
      <c r="Y640" t="s">
        <v>54</v>
      </c>
      <c r="Z640">
        <v>59717</v>
      </c>
      <c r="AA640" t="s">
        <v>55</v>
      </c>
      <c r="AB640" t="s">
        <v>83</v>
      </c>
      <c r="AC640" t="s">
        <v>44</v>
      </c>
      <c r="AD640">
        <v>3</v>
      </c>
    </row>
    <row r="641" spans="1:30" x14ac:dyDescent="0.35">
      <c r="A641">
        <v>1063</v>
      </c>
      <c r="B641" t="s">
        <v>2799</v>
      </c>
      <c r="C641" t="s">
        <v>2800</v>
      </c>
      <c r="D641" s="1">
        <v>44369</v>
      </c>
      <c r="F641" t="str">
        <f>IF(Table1[[#This Row],[ExitDate]],QUOTIENT(Table1[[#This Row],[ExitDate]]-Table1[[#This Row],[StartDate]],365/12),"")</f>
        <v/>
      </c>
      <c r="G641" t="str">
        <f>IF(Table1[[#This Row],[ExitDate]], "Attrition", "Active")</f>
        <v>Active</v>
      </c>
      <c r="H641" t="s">
        <v>2423</v>
      </c>
      <c r="I641" t="s">
        <v>2801</v>
      </c>
      <c r="J641" t="s">
        <v>2802</v>
      </c>
      <c r="K641" t="s">
        <v>31</v>
      </c>
      <c r="L641" t="s">
        <v>32</v>
      </c>
      <c r="M641" t="s">
        <v>62</v>
      </c>
      <c r="N641" t="s">
        <v>63</v>
      </c>
      <c r="O641" t="s">
        <v>35</v>
      </c>
      <c r="P641" t="s">
        <v>36</v>
      </c>
      <c r="R641" t="s">
        <v>2427</v>
      </c>
      <c r="S641" t="s">
        <v>52</v>
      </c>
      <c r="T641" s="2">
        <v>16546</v>
      </c>
      <c r="U641" s="3">
        <f ca="1">YEARFRAC(Table1[[#This Row],[DOB]],TODAY())</f>
        <v>80.677777777777777</v>
      </c>
      <c r="V641" s="3" t="str" cm="1">
        <f t="array" aca="1" ref="V641" ca="1">_xlfn.IFS(Table1[[#This Row],[Age]] &lt; 30, "20-29", Table1[[#This Row],[Age]]&lt;40,"30-39",Table1[[#This Row],[Age]]&lt;50,"40-49",Table1[[#This Row],[Age]]&lt;60,"50-59",Table1[[#This Row],[Age]]&lt;70, "60-69",Table1[[#This Row],[Age]]&lt;80, "70-79",Table1[[#This Row],[Age]]&lt;90,"80-89")</f>
        <v>80-89</v>
      </c>
      <c r="W641" t="s">
        <v>39</v>
      </c>
      <c r="X641" t="s">
        <v>225</v>
      </c>
      <c r="Y641" t="s">
        <v>41</v>
      </c>
      <c r="Z641">
        <v>15748</v>
      </c>
      <c r="AA641" t="s">
        <v>92</v>
      </c>
      <c r="AB641" t="s">
        <v>74</v>
      </c>
      <c r="AC641" t="s">
        <v>44</v>
      </c>
      <c r="AD641">
        <v>3</v>
      </c>
    </row>
    <row r="642" spans="1:30" x14ac:dyDescent="0.35">
      <c r="A642">
        <v>1064</v>
      </c>
      <c r="B642" t="s">
        <v>1955</v>
      </c>
      <c r="C642" t="s">
        <v>2803</v>
      </c>
      <c r="D642" s="1">
        <v>44650</v>
      </c>
      <c r="E642" s="1">
        <v>44664</v>
      </c>
      <c r="F642">
        <f>IF(Table1[[#This Row],[ExitDate]],QUOTIENT(Table1[[#This Row],[ExitDate]]-Table1[[#This Row],[StartDate]],365/12),"")</f>
        <v>0</v>
      </c>
      <c r="G642" t="str">
        <f>IF(Table1[[#This Row],[ExitDate]], "Attrition", "Active")</f>
        <v>Attrition</v>
      </c>
      <c r="H642" t="s">
        <v>2423</v>
      </c>
      <c r="I642" t="s">
        <v>2804</v>
      </c>
      <c r="J642" t="s">
        <v>2805</v>
      </c>
      <c r="K642" t="s">
        <v>132</v>
      </c>
      <c r="L642" t="s">
        <v>744</v>
      </c>
      <c r="M642" t="s">
        <v>51</v>
      </c>
      <c r="N642" t="s">
        <v>50</v>
      </c>
      <c r="O642" t="s">
        <v>51</v>
      </c>
      <c r="P642" t="s">
        <v>139</v>
      </c>
      <c r="Q642" t="s">
        <v>2806</v>
      </c>
      <c r="R642" t="s">
        <v>2427</v>
      </c>
      <c r="S642" t="s">
        <v>89</v>
      </c>
      <c r="T642" s="2">
        <v>31832</v>
      </c>
      <c r="U642" s="3">
        <f ca="1">YEARFRAC(Table1[[#This Row],[DOB]],TODAY())</f>
        <v>38.830555555555556</v>
      </c>
      <c r="V642" s="3" t="str" cm="1">
        <f t="array" aca="1" ref="V642" ca="1">_xlfn.IFS(Table1[[#This Row],[Age]] &lt; 30, "20-29", Table1[[#This Row],[Age]]&lt;40,"30-39",Table1[[#This Row],[Age]]&lt;50,"40-49",Table1[[#This Row],[Age]]&lt;60,"50-59",Table1[[#This Row],[Age]]&lt;70, "60-69",Table1[[#This Row],[Age]]&lt;80, "70-79",Table1[[#This Row],[Age]]&lt;90,"80-89")</f>
        <v>30-39</v>
      </c>
      <c r="W642" t="s">
        <v>39</v>
      </c>
      <c r="X642" t="s">
        <v>102</v>
      </c>
      <c r="Y642" t="s">
        <v>54</v>
      </c>
      <c r="Z642">
        <v>67106</v>
      </c>
      <c r="AA642" t="s">
        <v>42</v>
      </c>
      <c r="AB642" t="s">
        <v>103</v>
      </c>
      <c r="AC642" t="s">
        <v>44</v>
      </c>
      <c r="AD642">
        <v>3</v>
      </c>
    </row>
    <row r="643" spans="1:30" x14ac:dyDescent="0.35">
      <c r="A643">
        <v>1065</v>
      </c>
      <c r="B643" t="s">
        <v>1940</v>
      </c>
      <c r="C643" t="s">
        <v>2807</v>
      </c>
      <c r="D643" s="1">
        <v>43340</v>
      </c>
      <c r="F643" t="str">
        <f>IF(Table1[[#This Row],[ExitDate]],QUOTIENT(Table1[[#This Row],[ExitDate]]-Table1[[#This Row],[StartDate]],365/12),"")</f>
        <v/>
      </c>
      <c r="G643" t="str">
        <f>IF(Table1[[#This Row],[ExitDate]], "Attrition", "Active")</f>
        <v>Active</v>
      </c>
      <c r="H643" t="s">
        <v>2423</v>
      </c>
      <c r="I643" t="s">
        <v>2808</v>
      </c>
      <c r="J643" t="s">
        <v>2809</v>
      </c>
      <c r="K643" t="s">
        <v>49</v>
      </c>
      <c r="L643" t="s">
        <v>32</v>
      </c>
      <c r="M643" t="s">
        <v>33</v>
      </c>
      <c r="N643" t="s">
        <v>34</v>
      </c>
      <c r="O643" t="s">
        <v>35</v>
      </c>
      <c r="P643" t="s">
        <v>36</v>
      </c>
      <c r="R643" t="s">
        <v>2427</v>
      </c>
      <c r="S643" t="s">
        <v>110</v>
      </c>
      <c r="T643" s="2">
        <v>34876</v>
      </c>
      <c r="U643" s="3">
        <f ca="1">YEARFRAC(Table1[[#This Row],[DOB]],TODAY())</f>
        <v>30.491666666666667</v>
      </c>
      <c r="V643" s="3" t="str" cm="1">
        <f t="array" aca="1" ref="V643" ca="1">_xlfn.IFS(Table1[[#This Row],[Age]] &lt; 30, "20-29", Table1[[#This Row],[Age]]&lt;40,"30-39",Table1[[#This Row],[Age]]&lt;50,"40-49",Table1[[#This Row],[Age]]&lt;60,"50-59",Table1[[#This Row],[Age]]&lt;70, "60-69",Table1[[#This Row],[Age]]&lt;80, "70-79",Table1[[#This Row],[Age]]&lt;90,"80-89")</f>
        <v>30-39</v>
      </c>
      <c r="W643" t="s">
        <v>39</v>
      </c>
      <c r="X643" t="s">
        <v>112</v>
      </c>
      <c r="Y643" t="s">
        <v>54</v>
      </c>
      <c r="Z643">
        <v>33438</v>
      </c>
      <c r="AA643" t="s">
        <v>73</v>
      </c>
      <c r="AB643" t="s">
        <v>43</v>
      </c>
      <c r="AC643" t="s">
        <v>44</v>
      </c>
      <c r="AD643">
        <v>3</v>
      </c>
    </row>
    <row r="644" spans="1:30" x14ac:dyDescent="0.35">
      <c r="A644">
        <v>1066</v>
      </c>
      <c r="B644" t="s">
        <v>2810</v>
      </c>
      <c r="C644" t="s">
        <v>900</v>
      </c>
      <c r="D644" s="1">
        <v>44557</v>
      </c>
      <c r="E644" s="1">
        <v>44931</v>
      </c>
      <c r="F644">
        <f>IF(Table1[[#This Row],[ExitDate]],QUOTIENT(Table1[[#This Row],[ExitDate]]-Table1[[#This Row],[StartDate]],365/12),"")</f>
        <v>12</v>
      </c>
      <c r="G644" t="str">
        <f>IF(Table1[[#This Row],[ExitDate]], "Attrition", "Active")</f>
        <v>Attrition</v>
      </c>
      <c r="H644" t="s">
        <v>2423</v>
      </c>
      <c r="I644" t="s">
        <v>2811</v>
      </c>
      <c r="J644" t="s">
        <v>2812</v>
      </c>
      <c r="K644" t="s">
        <v>138</v>
      </c>
      <c r="L644" t="s">
        <v>32</v>
      </c>
      <c r="M644" t="s">
        <v>62</v>
      </c>
      <c r="N644" t="s">
        <v>34</v>
      </c>
      <c r="O644" t="s">
        <v>35</v>
      </c>
      <c r="P644" t="s">
        <v>174</v>
      </c>
      <c r="Q644" t="s">
        <v>2813</v>
      </c>
      <c r="R644" t="s">
        <v>2427</v>
      </c>
      <c r="S644" t="s">
        <v>331</v>
      </c>
      <c r="T644" s="2">
        <v>29699</v>
      </c>
      <c r="U644" s="3">
        <f ca="1">YEARFRAC(Table1[[#This Row],[DOB]],TODAY())</f>
        <v>44.666666666666664</v>
      </c>
      <c r="V644" s="3" t="str" cm="1">
        <f t="array" aca="1" ref="V644" ca="1">_xlfn.IFS(Table1[[#This Row],[Age]] &lt; 30, "20-29", Table1[[#This Row],[Age]]&lt;40,"30-39",Table1[[#This Row],[Age]]&lt;50,"40-49",Table1[[#This Row],[Age]]&lt;60,"50-59",Table1[[#This Row],[Age]]&lt;70, "60-69",Table1[[#This Row],[Age]]&lt;80, "70-79",Table1[[#This Row],[Age]]&lt;90,"80-89")</f>
        <v>40-49</v>
      </c>
      <c r="W644" t="s">
        <v>39</v>
      </c>
      <c r="X644" t="s">
        <v>215</v>
      </c>
      <c r="Y644" t="s">
        <v>54</v>
      </c>
      <c r="Z644">
        <v>61106</v>
      </c>
      <c r="AA644" t="s">
        <v>55</v>
      </c>
      <c r="AB644" t="s">
        <v>74</v>
      </c>
      <c r="AC644" t="s">
        <v>44</v>
      </c>
      <c r="AD644">
        <v>3</v>
      </c>
    </row>
    <row r="645" spans="1:30" x14ac:dyDescent="0.35">
      <c r="A645">
        <v>1067</v>
      </c>
      <c r="B645" t="s">
        <v>2814</v>
      </c>
      <c r="C645" t="s">
        <v>600</v>
      </c>
      <c r="D645" s="1">
        <v>44149</v>
      </c>
      <c r="F645" t="str">
        <f>IF(Table1[[#This Row],[ExitDate]],QUOTIENT(Table1[[#This Row],[ExitDate]]-Table1[[#This Row],[StartDate]],365/12),"")</f>
        <v/>
      </c>
      <c r="G645" t="str">
        <f>IF(Table1[[#This Row],[ExitDate]], "Attrition", "Active")</f>
        <v>Active</v>
      </c>
      <c r="H645" t="s">
        <v>2423</v>
      </c>
      <c r="I645" t="s">
        <v>2815</v>
      </c>
      <c r="J645" t="s">
        <v>2816</v>
      </c>
      <c r="K645" t="s">
        <v>79</v>
      </c>
      <c r="L645" t="s">
        <v>32</v>
      </c>
      <c r="M645" t="s">
        <v>51</v>
      </c>
      <c r="N645" t="s">
        <v>50</v>
      </c>
      <c r="O645" t="s">
        <v>35</v>
      </c>
      <c r="P645" t="s">
        <v>36</v>
      </c>
      <c r="R645" t="s">
        <v>2427</v>
      </c>
      <c r="S645" t="s">
        <v>89</v>
      </c>
      <c r="T645" s="2">
        <v>17874</v>
      </c>
      <c r="U645" s="3">
        <f ca="1">YEARFRAC(Table1[[#This Row],[DOB]],TODAY())</f>
        <v>77.044444444444451</v>
      </c>
      <c r="V645" s="3" t="str" cm="1">
        <f t="array" aca="1" ref="V645" ca="1">_xlfn.IFS(Table1[[#This Row],[Age]] &lt; 30, "20-29", Table1[[#This Row],[Age]]&lt;40,"30-39",Table1[[#This Row],[Age]]&lt;50,"40-49",Table1[[#This Row],[Age]]&lt;60,"50-59",Table1[[#This Row],[Age]]&lt;70, "60-69",Table1[[#This Row],[Age]]&lt;80, "70-79",Table1[[#This Row],[Age]]&lt;90,"80-89")</f>
        <v>70-79</v>
      </c>
      <c r="W645" t="s">
        <v>39</v>
      </c>
      <c r="X645" t="s">
        <v>102</v>
      </c>
      <c r="Y645" t="s">
        <v>41</v>
      </c>
      <c r="Z645">
        <v>25160</v>
      </c>
      <c r="AA645" t="s">
        <v>42</v>
      </c>
      <c r="AB645" t="s">
        <v>83</v>
      </c>
      <c r="AC645" t="s">
        <v>44</v>
      </c>
      <c r="AD645">
        <v>3</v>
      </c>
    </row>
    <row r="646" spans="1:30" x14ac:dyDescent="0.35">
      <c r="A646">
        <v>1068</v>
      </c>
      <c r="B646" t="s">
        <v>2817</v>
      </c>
      <c r="C646" t="s">
        <v>818</v>
      </c>
      <c r="D646" s="1">
        <v>44470</v>
      </c>
      <c r="F646" t="str">
        <f>IF(Table1[[#This Row],[ExitDate]],QUOTIENT(Table1[[#This Row],[ExitDate]]-Table1[[#This Row],[StartDate]],365/12),"")</f>
        <v/>
      </c>
      <c r="G646" t="str">
        <f>IF(Table1[[#This Row],[ExitDate]], "Attrition", "Active")</f>
        <v>Active</v>
      </c>
      <c r="H646" t="s">
        <v>2423</v>
      </c>
      <c r="I646" t="s">
        <v>2818</v>
      </c>
      <c r="J646" t="s">
        <v>2819</v>
      </c>
      <c r="K646" t="s">
        <v>167</v>
      </c>
      <c r="L646" t="s">
        <v>32</v>
      </c>
      <c r="M646" t="s">
        <v>62</v>
      </c>
      <c r="N646" t="s">
        <v>63</v>
      </c>
      <c r="O646" t="s">
        <v>51</v>
      </c>
      <c r="P646" t="s">
        <v>36</v>
      </c>
      <c r="R646" t="s">
        <v>2427</v>
      </c>
      <c r="S646" t="s">
        <v>304</v>
      </c>
      <c r="T646" s="2">
        <v>36153</v>
      </c>
      <c r="U646" s="3">
        <f ca="1">YEARFRAC(Table1[[#This Row],[DOB]],TODAY())</f>
        <v>26.997222222222224</v>
      </c>
      <c r="V646" s="3" t="str" cm="1">
        <f t="array" aca="1" ref="V646" ca="1">_xlfn.IFS(Table1[[#This Row],[Age]] &lt; 30, "20-29", Table1[[#This Row],[Age]]&lt;40,"30-39",Table1[[#This Row],[Age]]&lt;50,"40-49",Table1[[#This Row],[Age]]&lt;60,"50-59",Table1[[#This Row],[Age]]&lt;70, "60-69",Table1[[#This Row],[Age]]&lt;80, "70-79",Table1[[#This Row],[Age]]&lt;90,"80-89")</f>
        <v>20-29</v>
      </c>
      <c r="W646" t="s">
        <v>39</v>
      </c>
      <c r="X646" t="s">
        <v>418</v>
      </c>
      <c r="Y646" t="s">
        <v>41</v>
      </c>
      <c r="Z646">
        <v>52694</v>
      </c>
      <c r="AA646" t="s">
        <v>92</v>
      </c>
      <c r="AB646" t="s">
        <v>43</v>
      </c>
      <c r="AC646" t="s">
        <v>44</v>
      </c>
      <c r="AD646">
        <v>3</v>
      </c>
    </row>
    <row r="647" spans="1:30" x14ac:dyDescent="0.35">
      <c r="A647">
        <v>1069</v>
      </c>
      <c r="B647" t="s">
        <v>1955</v>
      </c>
      <c r="C647" t="s">
        <v>2820</v>
      </c>
      <c r="D647" s="1">
        <v>43386</v>
      </c>
      <c r="E647" s="1">
        <v>45074</v>
      </c>
      <c r="F647">
        <f>IF(Table1[[#This Row],[ExitDate]],QUOTIENT(Table1[[#This Row],[ExitDate]]-Table1[[#This Row],[StartDate]],365/12),"")</f>
        <v>55</v>
      </c>
      <c r="G647" t="str">
        <f>IF(Table1[[#This Row],[ExitDate]], "Attrition", "Active")</f>
        <v>Attrition</v>
      </c>
      <c r="H647" t="s">
        <v>2607</v>
      </c>
      <c r="I647" t="s">
        <v>2821</v>
      </c>
      <c r="J647" t="s">
        <v>2822</v>
      </c>
      <c r="K647" t="s">
        <v>97</v>
      </c>
      <c r="L647" t="s">
        <v>32</v>
      </c>
      <c r="M647" t="s">
        <v>62</v>
      </c>
      <c r="N647" t="s">
        <v>63</v>
      </c>
      <c r="O647" t="s">
        <v>51</v>
      </c>
      <c r="P647" t="s">
        <v>125</v>
      </c>
      <c r="Q647" t="s">
        <v>2823</v>
      </c>
      <c r="R647" t="s">
        <v>2427</v>
      </c>
      <c r="S647" t="s">
        <v>80</v>
      </c>
      <c r="T647" s="2">
        <v>27650</v>
      </c>
      <c r="U647" s="3">
        <f ca="1">YEARFRAC(Table1[[#This Row],[DOB]],TODAY())</f>
        <v>50.277777777777779</v>
      </c>
      <c r="V647" s="3" t="str" cm="1">
        <f t="array" aca="1" ref="V647" ca="1">_xlfn.IFS(Table1[[#This Row],[Age]] &lt; 30, "20-29", Table1[[#This Row],[Age]]&lt;40,"30-39",Table1[[#This Row],[Age]]&lt;50,"40-49",Table1[[#This Row],[Age]]&lt;60,"50-59",Table1[[#This Row],[Age]]&lt;70, "60-69",Table1[[#This Row],[Age]]&lt;80, "70-79",Table1[[#This Row],[Age]]&lt;90,"80-89")</f>
        <v>50-59</v>
      </c>
      <c r="W647" t="s">
        <v>39</v>
      </c>
      <c r="X647" t="s">
        <v>225</v>
      </c>
      <c r="Y647" t="s">
        <v>41</v>
      </c>
      <c r="Z647">
        <v>30264</v>
      </c>
      <c r="AA647" t="s">
        <v>73</v>
      </c>
      <c r="AB647" t="s">
        <v>43</v>
      </c>
      <c r="AC647" t="s">
        <v>44</v>
      </c>
      <c r="AD647">
        <v>3</v>
      </c>
    </row>
    <row r="648" spans="1:30" x14ac:dyDescent="0.35">
      <c r="A648">
        <v>1070</v>
      </c>
      <c r="B648" t="s">
        <v>2824</v>
      </c>
      <c r="C648" t="s">
        <v>2825</v>
      </c>
      <c r="D648" s="1">
        <v>43449</v>
      </c>
      <c r="E648" s="1">
        <v>44709</v>
      </c>
      <c r="F648">
        <f>IF(Table1[[#This Row],[ExitDate]],QUOTIENT(Table1[[#This Row],[ExitDate]]-Table1[[#This Row],[StartDate]],365/12),"")</f>
        <v>41</v>
      </c>
      <c r="G648" t="str">
        <f>IF(Table1[[#This Row],[ExitDate]], "Attrition", "Active")</f>
        <v>Attrition</v>
      </c>
      <c r="H648" t="s">
        <v>2607</v>
      </c>
      <c r="I648" t="s">
        <v>2826</v>
      </c>
      <c r="J648" t="s">
        <v>2827</v>
      </c>
      <c r="K648" t="s">
        <v>117</v>
      </c>
      <c r="L648" t="s">
        <v>32</v>
      </c>
      <c r="M648" t="s">
        <v>62</v>
      </c>
      <c r="N648" t="s">
        <v>34</v>
      </c>
      <c r="O648" t="s">
        <v>35</v>
      </c>
      <c r="P648" t="s">
        <v>125</v>
      </c>
      <c r="Q648" t="s">
        <v>2828</v>
      </c>
      <c r="R648" t="s">
        <v>2427</v>
      </c>
      <c r="S648" t="s">
        <v>65</v>
      </c>
      <c r="T648" s="2">
        <v>36103</v>
      </c>
      <c r="U648" s="3">
        <f ca="1">YEARFRAC(Table1[[#This Row],[DOB]],TODAY())</f>
        <v>27.136111111111113</v>
      </c>
      <c r="V648" s="3" t="str" cm="1">
        <f t="array" aca="1" ref="V648" ca="1">_xlfn.IFS(Table1[[#This Row],[Age]] &lt; 30, "20-29", Table1[[#This Row],[Age]]&lt;40,"30-39",Table1[[#This Row],[Age]]&lt;50,"40-49",Table1[[#This Row],[Age]]&lt;60,"50-59",Table1[[#This Row],[Age]]&lt;70, "60-69",Table1[[#This Row],[Age]]&lt;80, "70-79",Table1[[#This Row],[Age]]&lt;90,"80-89")</f>
        <v>20-29</v>
      </c>
      <c r="W648" t="s">
        <v>39</v>
      </c>
      <c r="X648" t="s">
        <v>418</v>
      </c>
      <c r="Y648" t="s">
        <v>54</v>
      </c>
      <c r="Z648">
        <v>22326</v>
      </c>
      <c r="AA648" t="s">
        <v>92</v>
      </c>
      <c r="AB648" t="s">
        <v>83</v>
      </c>
      <c r="AC648" t="s">
        <v>44</v>
      </c>
      <c r="AD648">
        <v>3</v>
      </c>
    </row>
    <row r="649" spans="1:30" x14ac:dyDescent="0.35">
      <c r="A649">
        <v>1071</v>
      </c>
      <c r="B649" t="s">
        <v>2829</v>
      </c>
      <c r="C649" t="s">
        <v>437</v>
      </c>
      <c r="D649" s="1">
        <v>43552</v>
      </c>
      <c r="E649" s="1">
        <v>44121</v>
      </c>
      <c r="F649">
        <f>IF(Table1[[#This Row],[ExitDate]],QUOTIENT(Table1[[#This Row],[ExitDate]]-Table1[[#This Row],[StartDate]],365/12),"")</f>
        <v>18</v>
      </c>
      <c r="G649" t="str">
        <f>IF(Table1[[#This Row],[ExitDate]], "Attrition", "Active")</f>
        <v>Attrition</v>
      </c>
      <c r="H649" t="s">
        <v>2423</v>
      </c>
      <c r="I649" t="s">
        <v>2830</v>
      </c>
      <c r="J649" t="s">
        <v>2831</v>
      </c>
      <c r="K649" t="s">
        <v>61</v>
      </c>
      <c r="L649" t="s">
        <v>744</v>
      </c>
      <c r="M649" t="s">
        <v>33</v>
      </c>
      <c r="N649" t="s">
        <v>50</v>
      </c>
      <c r="O649" t="s">
        <v>51</v>
      </c>
      <c r="P649" t="s">
        <v>98</v>
      </c>
      <c r="Q649" t="s">
        <v>2832</v>
      </c>
      <c r="R649" t="s">
        <v>2427</v>
      </c>
      <c r="S649" t="s">
        <v>89</v>
      </c>
      <c r="T649" s="2">
        <v>25012</v>
      </c>
      <c r="U649" s="3">
        <f ca="1">YEARFRAC(Table1[[#This Row],[DOB]],TODAY())</f>
        <v>57.5</v>
      </c>
      <c r="V649" s="3" t="str" cm="1">
        <f t="array" aca="1" ref="V649" ca="1">_xlfn.IFS(Table1[[#This Row],[Age]] &lt; 30, "20-29", Table1[[#This Row],[Age]]&lt;40,"30-39",Table1[[#This Row],[Age]]&lt;50,"40-49",Table1[[#This Row],[Age]]&lt;60,"50-59",Table1[[#This Row],[Age]]&lt;70, "60-69",Table1[[#This Row],[Age]]&lt;80, "70-79",Table1[[#This Row],[Age]]&lt;90,"80-89")</f>
        <v>50-59</v>
      </c>
      <c r="W649" t="s">
        <v>39</v>
      </c>
      <c r="X649" t="s">
        <v>82</v>
      </c>
      <c r="Y649" t="s">
        <v>54</v>
      </c>
      <c r="Z649">
        <v>30139</v>
      </c>
      <c r="AA649" t="s">
        <v>92</v>
      </c>
      <c r="AB649" t="s">
        <v>83</v>
      </c>
      <c r="AC649" t="s">
        <v>44</v>
      </c>
      <c r="AD649">
        <v>3</v>
      </c>
    </row>
    <row r="650" spans="1:30" x14ac:dyDescent="0.35">
      <c r="A650">
        <v>1072</v>
      </c>
      <c r="B650" t="s">
        <v>2833</v>
      </c>
      <c r="C650" t="s">
        <v>386</v>
      </c>
      <c r="D650" s="1">
        <v>43461</v>
      </c>
      <c r="F650" t="str">
        <f>IF(Table1[[#This Row],[ExitDate]],QUOTIENT(Table1[[#This Row],[ExitDate]]-Table1[[#This Row],[StartDate]],365/12),"")</f>
        <v/>
      </c>
      <c r="G650" t="str">
        <f>IF(Table1[[#This Row],[ExitDate]], "Attrition", "Active")</f>
        <v>Active</v>
      </c>
      <c r="H650" t="s">
        <v>2423</v>
      </c>
      <c r="I650" t="s">
        <v>2834</v>
      </c>
      <c r="J650" t="s">
        <v>2835</v>
      </c>
      <c r="K650" t="s">
        <v>88</v>
      </c>
      <c r="L650" t="s">
        <v>32</v>
      </c>
      <c r="M650" t="s">
        <v>51</v>
      </c>
      <c r="N650" t="s">
        <v>34</v>
      </c>
      <c r="O650" t="s">
        <v>51</v>
      </c>
      <c r="P650" t="s">
        <v>36</v>
      </c>
      <c r="R650" t="s">
        <v>2427</v>
      </c>
      <c r="S650" t="s">
        <v>89</v>
      </c>
      <c r="T650" s="2">
        <v>28145</v>
      </c>
      <c r="U650" s="3">
        <f ca="1">YEARFRAC(Table1[[#This Row],[DOB]],TODAY())</f>
        <v>48.924999999999997</v>
      </c>
      <c r="V650" s="3" t="str" cm="1">
        <f t="array" aca="1" ref="V650" ca="1">_xlfn.IFS(Table1[[#This Row],[Age]] &lt; 30, "20-29", Table1[[#This Row],[Age]]&lt;40,"30-39",Table1[[#This Row],[Age]]&lt;50,"40-49",Table1[[#This Row],[Age]]&lt;60,"50-59",Table1[[#This Row],[Age]]&lt;70, "60-69",Table1[[#This Row],[Age]]&lt;80, "70-79",Table1[[#This Row],[Age]]&lt;90,"80-89")</f>
        <v>40-49</v>
      </c>
      <c r="W650" t="s">
        <v>39</v>
      </c>
      <c r="X650" t="s">
        <v>215</v>
      </c>
      <c r="Y650" t="s">
        <v>41</v>
      </c>
      <c r="Z650">
        <v>93329</v>
      </c>
      <c r="AA650" t="s">
        <v>127</v>
      </c>
      <c r="AB650" t="s">
        <v>43</v>
      </c>
      <c r="AC650" t="s">
        <v>44</v>
      </c>
      <c r="AD650">
        <v>3</v>
      </c>
    </row>
    <row r="651" spans="1:30" x14ac:dyDescent="0.35">
      <c r="A651">
        <v>1073</v>
      </c>
      <c r="B651" t="s">
        <v>2836</v>
      </c>
      <c r="C651" t="s">
        <v>2837</v>
      </c>
      <c r="D651" s="1">
        <v>43596</v>
      </c>
      <c r="F651" t="str">
        <f>IF(Table1[[#This Row],[ExitDate]],QUOTIENT(Table1[[#This Row],[ExitDate]]-Table1[[#This Row],[StartDate]],365/12),"")</f>
        <v/>
      </c>
      <c r="G651" t="str">
        <f>IF(Table1[[#This Row],[ExitDate]], "Attrition", "Active")</f>
        <v>Active</v>
      </c>
      <c r="H651" t="s">
        <v>2423</v>
      </c>
      <c r="I651" t="s">
        <v>2838</v>
      </c>
      <c r="J651" t="s">
        <v>2839</v>
      </c>
      <c r="K651" t="s">
        <v>31</v>
      </c>
      <c r="L651" t="s">
        <v>32</v>
      </c>
      <c r="M651" t="s">
        <v>62</v>
      </c>
      <c r="N651" t="s">
        <v>50</v>
      </c>
      <c r="O651" t="s">
        <v>62</v>
      </c>
      <c r="P651" t="s">
        <v>36</v>
      </c>
      <c r="R651" t="s">
        <v>2427</v>
      </c>
      <c r="S651" t="s">
        <v>89</v>
      </c>
      <c r="T651" s="2">
        <v>36062</v>
      </c>
      <c r="U651" s="3">
        <f ca="1">YEARFRAC(Table1[[#This Row],[DOB]],TODAY())</f>
        <v>27.247222222222224</v>
      </c>
      <c r="V651" s="3" t="str" cm="1">
        <f t="array" aca="1" ref="V651" ca="1">_xlfn.IFS(Table1[[#This Row],[Age]] &lt; 30, "20-29", Table1[[#This Row],[Age]]&lt;40,"30-39",Table1[[#This Row],[Age]]&lt;50,"40-49",Table1[[#This Row],[Age]]&lt;60,"50-59",Table1[[#This Row],[Age]]&lt;70, "60-69",Table1[[#This Row],[Age]]&lt;80, "70-79",Table1[[#This Row],[Age]]&lt;90,"80-89")</f>
        <v>20-29</v>
      </c>
      <c r="W651" t="s">
        <v>39</v>
      </c>
      <c r="X651" t="s">
        <v>225</v>
      </c>
      <c r="Y651" t="s">
        <v>54</v>
      </c>
      <c r="Z651">
        <v>67825</v>
      </c>
      <c r="AA651" t="s">
        <v>42</v>
      </c>
      <c r="AB651" t="s">
        <v>74</v>
      </c>
      <c r="AC651" t="s">
        <v>44</v>
      </c>
      <c r="AD651">
        <v>3</v>
      </c>
    </row>
    <row r="652" spans="1:30" x14ac:dyDescent="0.35">
      <c r="A652">
        <v>1074</v>
      </c>
      <c r="B652" t="s">
        <v>2840</v>
      </c>
      <c r="C652" t="s">
        <v>2841</v>
      </c>
      <c r="D652" s="1">
        <v>44246</v>
      </c>
      <c r="E652" s="1">
        <v>44981</v>
      </c>
      <c r="F652">
        <f>IF(Table1[[#This Row],[ExitDate]],QUOTIENT(Table1[[#This Row],[ExitDate]]-Table1[[#This Row],[StartDate]],365/12),"")</f>
        <v>24</v>
      </c>
      <c r="G652" t="str">
        <f>IF(Table1[[#This Row],[ExitDate]], "Attrition", "Active")</f>
        <v>Attrition</v>
      </c>
      <c r="H652" t="s">
        <v>2423</v>
      </c>
      <c r="I652" t="s">
        <v>2842</v>
      </c>
      <c r="J652" t="s">
        <v>2843</v>
      </c>
      <c r="K652" t="s">
        <v>132</v>
      </c>
      <c r="L652" t="s">
        <v>744</v>
      </c>
      <c r="M652" t="s">
        <v>62</v>
      </c>
      <c r="N652" t="s">
        <v>50</v>
      </c>
      <c r="O652" t="s">
        <v>35</v>
      </c>
      <c r="P652" t="s">
        <v>174</v>
      </c>
      <c r="Q652" t="s">
        <v>2844</v>
      </c>
      <c r="R652" t="s">
        <v>2427</v>
      </c>
      <c r="S652" t="s">
        <v>80</v>
      </c>
      <c r="T652" s="2">
        <v>30505</v>
      </c>
      <c r="U652" s="3">
        <f ca="1">YEARFRAC(Table1[[#This Row],[DOB]],TODAY())</f>
        <v>42.458333333333336</v>
      </c>
      <c r="V652" s="3" t="str" cm="1">
        <f t="array" aca="1" ref="V652" ca="1">_xlfn.IFS(Table1[[#This Row],[Age]] &lt; 30, "20-29", Table1[[#This Row],[Age]]&lt;40,"30-39",Table1[[#This Row],[Age]]&lt;50,"40-49",Table1[[#This Row],[Age]]&lt;60,"50-59",Table1[[#This Row],[Age]]&lt;70, "60-69",Table1[[#This Row],[Age]]&lt;80, "70-79",Table1[[#This Row],[Age]]&lt;90,"80-89")</f>
        <v>40-49</v>
      </c>
      <c r="W652" t="s">
        <v>39</v>
      </c>
      <c r="X652" t="s">
        <v>82</v>
      </c>
      <c r="Y652" t="s">
        <v>54</v>
      </c>
      <c r="Z652">
        <v>86545</v>
      </c>
      <c r="AA652" t="s">
        <v>127</v>
      </c>
      <c r="AB652" t="s">
        <v>103</v>
      </c>
      <c r="AC652" t="s">
        <v>44</v>
      </c>
      <c r="AD652">
        <v>3</v>
      </c>
    </row>
    <row r="653" spans="1:30" x14ac:dyDescent="0.35">
      <c r="A653">
        <v>1075</v>
      </c>
      <c r="B653" t="s">
        <v>2845</v>
      </c>
      <c r="C653" t="s">
        <v>346</v>
      </c>
      <c r="D653" s="1">
        <v>44870</v>
      </c>
      <c r="E653" s="1">
        <v>45032</v>
      </c>
      <c r="F653">
        <f>IF(Table1[[#This Row],[ExitDate]],QUOTIENT(Table1[[#This Row],[ExitDate]]-Table1[[#This Row],[StartDate]],365/12),"")</f>
        <v>5</v>
      </c>
      <c r="G653" t="str">
        <f>IF(Table1[[#This Row],[ExitDate]], "Attrition", "Active")</f>
        <v>Attrition</v>
      </c>
      <c r="H653" t="s">
        <v>2423</v>
      </c>
      <c r="I653" t="s">
        <v>2846</v>
      </c>
      <c r="J653" t="s">
        <v>2847</v>
      </c>
      <c r="K653" t="s">
        <v>49</v>
      </c>
      <c r="L653" t="s">
        <v>32</v>
      </c>
      <c r="M653" t="s">
        <v>51</v>
      </c>
      <c r="N653" t="s">
        <v>63</v>
      </c>
      <c r="O653" t="s">
        <v>62</v>
      </c>
      <c r="P653" t="s">
        <v>98</v>
      </c>
      <c r="Q653" t="s">
        <v>2848</v>
      </c>
      <c r="R653" t="s">
        <v>2427</v>
      </c>
      <c r="S653" t="s">
        <v>110</v>
      </c>
      <c r="T653" s="2">
        <v>24951</v>
      </c>
      <c r="U653" s="3">
        <f ca="1">YEARFRAC(Table1[[#This Row],[DOB]],TODAY())</f>
        <v>57.666666666666664</v>
      </c>
      <c r="V653" s="3" t="str" cm="1">
        <f t="array" aca="1" ref="V653" ca="1">_xlfn.IFS(Table1[[#This Row],[Age]] &lt; 30, "20-29", Table1[[#This Row],[Age]]&lt;40,"30-39",Table1[[#This Row],[Age]]&lt;50,"40-49",Table1[[#This Row],[Age]]&lt;60,"50-59",Table1[[#This Row],[Age]]&lt;70, "60-69",Table1[[#This Row],[Age]]&lt;80, "70-79",Table1[[#This Row],[Age]]&lt;90,"80-89")</f>
        <v>50-59</v>
      </c>
      <c r="W653" t="s">
        <v>39</v>
      </c>
      <c r="X653" t="s">
        <v>112</v>
      </c>
      <c r="Y653" t="s">
        <v>54</v>
      </c>
      <c r="Z653">
        <v>76670</v>
      </c>
      <c r="AA653" t="s">
        <v>127</v>
      </c>
      <c r="AB653" t="s">
        <v>83</v>
      </c>
      <c r="AC653" t="s">
        <v>44</v>
      </c>
      <c r="AD653">
        <v>3</v>
      </c>
    </row>
    <row r="654" spans="1:30" x14ac:dyDescent="0.35">
      <c r="A654">
        <v>1076</v>
      </c>
      <c r="B654" t="s">
        <v>2849</v>
      </c>
      <c r="C654" t="s">
        <v>2850</v>
      </c>
      <c r="D654" s="1">
        <v>43912</v>
      </c>
      <c r="E654" s="1">
        <v>44102</v>
      </c>
      <c r="F654">
        <f>IF(Table1[[#This Row],[ExitDate]],QUOTIENT(Table1[[#This Row],[ExitDate]]-Table1[[#This Row],[StartDate]],365/12),"")</f>
        <v>6</v>
      </c>
      <c r="G654" t="str">
        <f>IF(Table1[[#This Row],[ExitDate]], "Attrition", "Active")</f>
        <v>Attrition</v>
      </c>
      <c r="H654" t="s">
        <v>2423</v>
      </c>
      <c r="I654" t="s">
        <v>2851</v>
      </c>
      <c r="J654" t="s">
        <v>2852</v>
      </c>
      <c r="K654" t="s">
        <v>138</v>
      </c>
      <c r="L654" t="s">
        <v>32</v>
      </c>
      <c r="M654" t="s">
        <v>33</v>
      </c>
      <c r="N654" t="s">
        <v>34</v>
      </c>
      <c r="O654" t="s">
        <v>51</v>
      </c>
      <c r="P654" t="s">
        <v>139</v>
      </c>
      <c r="Q654" t="s">
        <v>2853</v>
      </c>
      <c r="R654" t="s">
        <v>2427</v>
      </c>
      <c r="S654" t="s">
        <v>100</v>
      </c>
      <c r="T654" s="2">
        <v>15734</v>
      </c>
      <c r="U654" s="3">
        <f ca="1">YEARFRAC(Table1[[#This Row],[DOB]],TODAY())</f>
        <v>82.902777777777771</v>
      </c>
      <c r="V654" s="3" t="str" cm="1">
        <f t="array" aca="1" ref="V654" ca="1">_xlfn.IFS(Table1[[#This Row],[Age]] &lt; 30, "20-29", Table1[[#This Row],[Age]]&lt;40,"30-39",Table1[[#This Row],[Age]]&lt;50,"40-49",Table1[[#This Row],[Age]]&lt;60,"50-59",Table1[[#This Row],[Age]]&lt;70, "60-69",Table1[[#This Row],[Age]]&lt;80, "70-79",Table1[[#This Row],[Age]]&lt;90,"80-89")</f>
        <v>80-89</v>
      </c>
      <c r="W654" t="s">
        <v>39</v>
      </c>
      <c r="X654" t="s">
        <v>612</v>
      </c>
      <c r="Y654" t="s">
        <v>41</v>
      </c>
      <c r="Z654">
        <v>29368</v>
      </c>
      <c r="AA654" t="s">
        <v>42</v>
      </c>
      <c r="AB654" t="s">
        <v>43</v>
      </c>
      <c r="AC654" t="s">
        <v>44</v>
      </c>
      <c r="AD654">
        <v>3</v>
      </c>
    </row>
    <row r="655" spans="1:30" x14ac:dyDescent="0.35">
      <c r="A655">
        <v>1077</v>
      </c>
      <c r="B655" t="s">
        <v>1848</v>
      </c>
      <c r="C655" t="s">
        <v>2854</v>
      </c>
      <c r="D655" s="1">
        <v>43498</v>
      </c>
      <c r="F655" t="str">
        <f>IF(Table1[[#This Row],[ExitDate]],QUOTIENT(Table1[[#This Row],[ExitDate]]-Table1[[#This Row],[StartDate]],365/12),"")</f>
        <v/>
      </c>
      <c r="G655" t="str">
        <f>IF(Table1[[#This Row],[ExitDate]], "Attrition", "Active")</f>
        <v>Active</v>
      </c>
      <c r="H655" t="s">
        <v>2423</v>
      </c>
      <c r="I655" t="s">
        <v>2855</v>
      </c>
      <c r="J655" t="s">
        <v>2856</v>
      </c>
      <c r="K655" t="s">
        <v>79</v>
      </c>
      <c r="L655" t="s">
        <v>32</v>
      </c>
      <c r="M655" t="s">
        <v>33</v>
      </c>
      <c r="N655" t="s">
        <v>63</v>
      </c>
      <c r="O655" t="s">
        <v>35</v>
      </c>
      <c r="P655" t="s">
        <v>36</v>
      </c>
      <c r="R655" t="s">
        <v>2427</v>
      </c>
      <c r="S655" t="s">
        <v>593</v>
      </c>
      <c r="T655" s="2">
        <v>33734</v>
      </c>
      <c r="U655" s="3">
        <f ca="1">YEARFRAC(Table1[[#This Row],[DOB]],TODAY())</f>
        <v>33.619444444444447</v>
      </c>
      <c r="V655" s="3" t="str" cm="1">
        <f t="array" aca="1" ref="V655" ca="1">_xlfn.IFS(Table1[[#This Row],[Age]] &lt; 30, "20-29", Table1[[#This Row],[Age]]&lt;40,"30-39",Table1[[#This Row],[Age]]&lt;50,"40-49",Table1[[#This Row],[Age]]&lt;60,"50-59",Table1[[#This Row],[Age]]&lt;70, "60-69",Table1[[#This Row],[Age]]&lt;80, "70-79",Table1[[#This Row],[Age]]&lt;90,"80-89")</f>
        <v>30-39</v>
      </c>
      <c r="W655" t="s">
        <v>39</v>
      </c>
      <c r="X655" t="s">
        <v>225</v>
      </c>
      <c r="Y655" t="s">
        <v>41</v>
      </c>
      <c r="Z655">
        <v>97585</v>
      </c>
      <c r="AA655" t="s">
        <v>92</v>
      </c>
      <c r="AB655" t="s">
        <v>74</v>
      </c>
      <c r="AC655" t="s">
        <v>44</v>
      </c>
      <c r="AD655">
        <v>3</v>
      </c>
    </row>
    <row r="656" spans="1:30" x14ac:dyDescent="0.35">
      <c r="A656">
        <v>1078</v>
      </c>
      <c r="B656" t="s">
        <v>2084</v>
      </c>
      <c r="C656" t="s">
        <v>1542</v>
      </c>
      <c r="D656" s="1">
        <v>43885</v>
      </c>
      <c r="E656" s="1">
        <v>44363</v>
      </c>
      <c r="F656">
        <f>IF(Table1[[#This Row],[ExitDate]],QUOTIENT(Table1[[#This Row],[ExitDate]]-Table1[[#This Row],[StartDate]],365/12),"")</f>
        <v>15</v>
      </c>
      <c r="G656" t="str">
        <f>IF(Table1[[#This Row],[ExitDate]], "Attrition", "Active")</f>
        <v>Attrition</v>
      </c>
      <c r="H656" t="s">
        <v>2423</v>
      </c>
      <c r="I656" t="s">
        <v>2857</v>
      </c>
      <c r="J656" t="s">
        <v>2858</v>
      </c>
      <c r="K656" t="s">
        <v>167</v>
      </c>
      <c r="L656" t="s">
        <v>32</v>
      </c>
      <c r="M656" t="s">
        <v>33</v>
      </c>
      <c r="N656" t="s">
        <v>34</v>
      </c>
      <c r="O656" t="s">
        <v>35</v>
      </c>
      <c r="P656" t="s">
        <v>174</v>
      </c>
      <c r="Q656" t="s">
        <v>2859</v>
      </c>
      <c r="R656" t="s">
        <v>2427</v>
      </c>
      <c r="S656" t="s">
        <v>52</v>
      </c>
      <c r="T656" s="2">
        <v>35508</v>
      </c>
      <c r="U656" s="3">
        <f ca="1">YEARFRAC(Table1[[#This Row],[DOB]],TODAY())</f>
        <v>28.761111111111113</v>
      </c>
      <c r="V656" s="3" t="str" cm="1">
        <f t="array" aca="1" ref="V656" ca="1">_xlfn.IFS(Table1[[#This Row],[Age]] &lt; 30, "20-29", Table1[[#This Row],[Age]]&lt;40,"30-39",Table1[[#This Row],[Age]]&lt;50,"40-49",Table1[[#This Row],[Age]]&lt;60,"50-59",Table1[[#This Row],[Age]]&lt;70, "60-69",Table1[[#This Row],[Age]]&lt;80, "70-79",Table1[[#This Row],[Age]]&lt;90,"80-89")</f>
        <v>20-29</v>
      </c>
      <c r="W656" t="s">
        <v>39</v>
      </c>
      <c r="X656" t="s">
        <v>225</v>
      </c>
      <c r="Y656" t="s">
        <v>41</v>
      </c>
      <c r="Z656">
        <v>42710</v>
      </c>
      <c r="AA656" t="s">
        <v>127</v>
      </c>
      <c r="AB656" t="s">
        <v>103</v>
      </c>
      <c r="AC656" t="s">
        <v>44</v>
      </c>
      <c r="AD656">
        <v>3</v>
      </c>
    </row>
    <row r="657" spans="1:30" x14ac:dyDescent="0.35">
      <c r="A657">
        <v>1079</v>
      </c>
      <c r="B657" t="s">
        <v>2661</v>
      </c>
      <c r="C657" t="s">
        <v>2860</v>
      </c>
      <c r="D657" s="1">
        <v>44293</v>
      </c>
      <c r="E657" s="1">
        <v>44682</v>
      </c>
      <c r="F657">
        <f>IF(Table1[[#This Row],[ExitDate]],QUOTIENT(Table1[[#This Row],[ExitDate]]-Table1[[#This Row],[StartDate]],365/12),"")</f>
        <v>12</v>
      </c>
      <c r="G657" t="str">
        <f>IF(Table1[[#This Row],[ExitDate]], "Attrition", "Active")</f>
        <v>Attrition</v>
      </c>
      <c r="H657" t="s">
        <v>2607</v>
      </c>
      <c r="I657" t="s">
        <v>2861</v>
      </c>
      <c r="J657" t="s">
        <v>2862</v>
      </c>
      <c r="K657" t="s">
        <v>97</v>
      </c>
      <c r="L657" t="s">
        <v>32</v>
      </c>
      <c r="M657" t="s">
        <v>51</v>
      </c>
      <c r="N657" t="s">
        <v>63</v>
      </c>
      <c r="O657" t="s">
        <v>62</v>
      </c>
      <c r="P657" t="s">
        <v>125</v>
      </c>
      <c r="Q657" t="s">
        <v>2863</v>
      </c>
      <c r="R657" t="s">
        <v>2427</v>
      </c>
      <c r="S657" t="s">
        <v>241</v>
      </c>
      <c r="T657" s="2">
        <v>36627</v>
      </c>
      <c r="U657" s="3">
        <f ca="1">YEARFRAC(Table1[[#This Row],[DOB]],TODAY())</f>
        <v>25.7</v>
      </c>
      <c r="V657" s="3" t="str" cm="1">
        <f t="array" aca="1" ref="V657" ca="1">_xlfn.IFS(Table1[[#This Row],[Age]] &lt; 30, "20-29", Table1[[#This Row],[Age]]&lt;40,"30-39",Table1[[#This Row],[Age]]&lt;50,"40-49",Table1[[#This Row],[Age]]&lt;60,"50-59",Table1[[#This Row],[Age]]&lt;70, "60-69",Table1[[#This Row],[Age]]&lt;80, "70-79",Table1[[#This Row],[Age]]&lt;90,"80-89")</f>
        <v>20-29</v>
      </c>
      <c r="W657" t="s">
        <v>39</v>
      </c>
      <c r="X657" t="s">
        <v>242</v>
      </c>
      <c r="Y657" t="s">
        <v>41</v>
      </c>
      <c r="Z657">
        <v>21279</v>
      </c>
      <c r="AA657" t="s">
        <v>55</v>
      </c>
      <c r="AB657" t="s">
        <v>103</v>
      </c>
      <c r="AC657" t="s">
        <v>44</v>
      </c>
      <c r="AD657">
        <v>3</v>
      </c>
    </row>
    <row r="658" spans="1:30" x14ac:dyDescent="0.35">
      <c r="A658">
        <v>1080</v>
      </c>
      <c r="B658" t="s">
        <v>863</v>
      </c>
      <c r="C658" t="s">
        <v>2642</v>
      </c>
      <c r="D658" s="1">
        <v>44149</v>
      </c>
      <c r="F658" t="str">
        <f>IF(Table1[[#This Row],[ExitDate]],QUOTIENT(Table1[[#This Row],[ExitDate]]-Table1[[#This Row],[StartDate]],365/12),"")</f>
        <v/>
      </c>
      <c r="G658" t="str">
        <f>IF(Table1[[#This Row],[ExitDate]], "Attrition", "Active")</f>
        <v>Active</v>
      </c>
      <c r="H658" t="s">
        <v>2607</v>
      </c>
      <c r="I658" t="s">
        <v>2864</v>
      </c>
      <c r="J658" t="s">
        <v>2865</v>
      </c>
      <c r="K658" t="s">
        <v>117</v>
      </c>
      <c r="L658" t="s">
        <v>32</v>
      </c>
      <c r="M658" t="s">
        <v>51</v>
      </c>
      <c r="N658" t="s">
        <v>34</v>
      </c>
      <c r="O658" t="s">
        <v>62</v>
      </c>
      <c r="P658" t="s">
        <v>36</v>
      </c>
      <c r="R658" t="s">
        <v>2427</v>
      </c>
      <c r="S658" t="s">
        <v>230</v>
      </c>
      <c r="T658" s="2">
        <v>32359</v>
      </c>
      <c r="U658" s="3">
        <f ca="1">YEARFRAC(Table1[[#This Row],[DOB]],TODAY())</f>
        <v>37.386111111111113</v>
      </c>
      <c r="V658" s="3" t="str" cm="1">
        <f t="array" aca="1" ref="V658" ca="1">_xlfn.IFS(Table1[[#This Row],[Age]] &lt; 30, "20-29", Table1[[#This Row],[Age]]&lt;40,"30-39",Table1[[#This Row],[Age]]&lt;50,"40-49",Table1[[#This Row],[Age]]&lt;60,"50-59",Table1[[#This Row],[Age]]&lt;70, "60-69",Table1[[#This Row],[Age]]&lt;80, "70-79",Table1[[#This Row],[Age]]&lt;90,"80-89")</f>
        <v>30-39</v>
      </c>
      <c r="W658" t="s">
        <v>39</v>
      </c>
      <c r="X658" t="s">
        <v>112</v>
      </c>
      <c r="Y658" t="s">
        <v>54</v>
      </c>
      <c r="Z658">
        <v>17976</v>
      </c>
      <c r="AA658" t="s">
        <v>92</v>
      </c>
      <c r="AB658" t="s">
        <v>43</v>
      </c>
      <c r="AC658" t="s">
        <v>44</v>
      </c>
      <c r="AD658">
        <v>3</v>
      </c>
    </row>
    <row r="659" spans="1:30" x14ac:dyDescent="0.35">
      <c r="A659">
        <v>1081</v>
      </c>
      <c r="B659" t="s">
        <v>2866</v>
      </c>
      <c r="C659" t="s">
        <v>2867</v>
      </c>
      <c r="D659" s="1">
        <v>44578</v>
      </c>
      <c r="E659" s="1">
        <v>44783</v>
      </c>
      <c r="F659">
        <f>IF(Table1[[#This Row],[ExitDate]],QUOTIENT(Table1[[#This Row],[ExitDate]]-Table1[[#This Row],[StartDate]],365/12),"")</f>
        <v>6</v>
      </c>
      <c r="G659" t="str">
        <f>IF(Table1[[#This Row],[ExitDate]], "Attrition", "Active")</f>
        <v>Attrition</v>
      </c>
      <c r="H659" t="s">
        <v>2423</v>
      </c>
      <c r="I659" t="s">
        <v>2868</v>
      </c>
      <c r="J659" t="s">
        <v>2869</v>
      </c>
      <c r="K659" t="s">
        <v>49</v>
      </c>
      <c r="L659" t="s">
        <v>744</v>
      </c>
      <c r="M659" t="s">
        <v>33</v>
      </c>
      <c r="N659" t="s">
        <v>63</v>
      </c>
      <c r="O659" t="s">
        <v>51</v>
      </c>
      <c r="P659" t="s">
        <v>98</v>
      </c>
      <c r="Q659" t="s">
        <v>2870</v>
      </c>
      <c r="R659" t="s">
        <v>2427</v>
      </c>
      <c r="S659" t="s">
        <v>80</v>
      </c>
      <c r="T659" s="2">
        <v>23978</v>
      </c>
      <c r="U659" s="3">
        <f ca="1">YEARFRAC(Table1[[#This Row],[DOB]],TODAY())</f>
        <v>60.330555555555556</v>
      </c>
      <c r="V659" s="3" t="str" cm="1">
        <f t="array" aca="1" ref="V659" ca="1">_xlfn.IFS(Table1[[#This Row],[Age]] &lt; 30, "20-29", Table1[[#This Row],[Age]]&lt;40,"30-39",Table1[[#This Row],[Age]]&lt;50,"40-49",Table1[[#This Row],[Age]]&lt;60,"50-59",Table1[[#This Row],[Age]]&lt;70, "60-69",Table1[[#This Row],[Age]]&lt;80, "70-79",Table1[[#This Row],[Age]]&lt;90,"80-89")</f>
        <v>60-69</v>
      </c>
      <c r="W659" t="s">
        <v>39</v>
      </c>
      <c r="X659" t="s">
        <v>82</v>
      </c>
      <c r="Y659" t="s">
        <v>54</v>
      </c>
      <c r="Z659">
        <v>53628</v>
      </c>
      <c r="AA659" t="s">
        <v>127</v>
      </c>
      <c r="AB659" t="s">
        <v>103</v>
      </c>
      <c r="AC659" t="s">
        <v>44</v>
      </c>
      <c r="AD659">
        <v>3</v>
      </c>
    </row>
    <row r="660" spans="1:30" x14ac:dyDescent="0.35">
      <c r="A660">
        <v>1082</v>
      </c>
      <c r="B660" t="s">
        <v>2528</v>
      </c>
      <c r="C660" t="s">
        <v>2871</v>
      </c>
      <c r="D660" s="1">
        <v>44441</v>
      </c>
      <c r="E660" s="1">
        <v>45104</v>
      </c>
      <c r="F660">
        <f>IF(Table1[[#This Row],[ExitDate]],QUOTIENT(Table1[[#This Row],[ExitDate]]-Table1[[#This Row],[StartDate]],365/12),"")</f>
        <v>21</v>
      </c>
      <c r="G660" t="str">
        <f>IF(Table1[[#This Row],[ExitDate]], "Attrition", "Active")</f>
        <v>Attrition</v>
      </c>
      <c r="H660" t="s">
        <v>2423</v>
      </c>
      <c r="I660" t="s">
        <v>2872</v>
      </c>
      <c r="J660" t="s">
        <v>2873</v>
      </c>
      <c r="K660" t="s">
        <v>138</v>
      </c>
      <c r="L660" t="s">
        <v>32</v>
      </c>
      <c r="M660" t="s">
        <v>51</v>
      </c>
      <c r="N660" t="s">
        <v>63</v>
      </c>
      <c r="O660" t="s">
        <v>51</v>
      </c>
      <c r="P660" t="s">
        <v>139</v>
      </c>
      <c r="Q660" t="s">
        <v>2874</v>
      </c>
      <c r="R660" t="s">
        <v>2427</v>
      </c>
      <c r="S660" t="s">
        <v>80</v>
      </c>
      <c r="T660" s="2">
        <v>27822</v>
      </c>
      <c r="U660" s="3">
        <f ca="1">YEARFRAC(Table1[[#This Row],[DOB]],TODAY())</f>
        <v>49.805555555555557</v>
      </c>
      <c r="V660" s="3" t="str" cm="1">
        <f t="array" aca="1" ref="V660" ca="1">_xlfn.IFS(Table1[[#This Row],[Age]] &lt; 30, "20-29", Table1[[#This Row],[Age]]&lt;40,"30-39",Table1[[#This Row],[Age]]&lt;50,"40-49",Table1[[#This Row],[Age]]&lt;60,"50-59",Table1[[#This Row],[Age]]&lt;70, "60-69",Table1[[#This Row],[Age]]&lt;80, "70-79",Table1[[#This Row],[Age]]&lt;90,"80-89")</f>
        <v>40-49</v>
      </c>
      <c r="W660" t="s">
        <v>39</v>
      </c>
      <c r="X660" t="s">
        <v>102</v>
      </c>
      <c r="Y660" t="s">
        <v>54</v>
      </c>
      <c r="Z660">
        <v>84761</v>
      </c>
      <c r="AA660" t="s">
        <v>73</v>
      </c>
      <c r="AB660" t="s">
        <v>83</v>
      </c>
      <c r="AC660" t="s">
        <v>44</v>
      </c>
      <c r="AD660">
        <v>3</v>
      </c>
    </row>
    <row r="661" spans="1:30" x14ac:dyDescent="0.35">
      <c r="A661">
        <v>1083</v>
      </c>
      <c r="B661" t="s">
        <v>2875</v>
      </c>
      <c r="C661" t="s">
        <v>698</v>
      </c>
      <c r="D661" s="1">
        <v>45137</v>
      </c>
      <c r="F661" t="str">
        <f>IF(Table1[[#This Row],[ExitDate]],QUOTIENT(Table1[[#This Row],[ExitDate]]-Table1[[#This Row],[StartDate]],365/12),"")</f>
        <v/>
      </c>
      <c r="G661" t="str">
        <f>IF(Table1[[#This Row],[ExitDate]], "Attrition", "Active")</f>
        <v>Active</v>
      </c>
      <c r="H661" t="s">
        <v>2423</v>
      </c>
      <c r="I661" t="s">
        <v>2876</v>
      </c>
      <c r="J661" t="s">
        <v>2877</v>
      </c>
      <c r="K661" t="s">
        <v>117</v>
      </c>
      <c r="L661" t="s">
        <v>32</v>
      </c>
      <c r="M661" t="s">
        <v>51</v>
      </c>
      <c r="N661" t="s">
        <v>50</v>
      </c>
      <c r="O661" t="s">
        <v>62</v>
      </c>
      <c r="P661" t="s">
        <v>36</v>
      </c>
      <c r="R661" t="s">
        <v>2427</v>
      </c>
      <c r="S661" t="s">
        <v>52</v>
      </c>
      <c r="T661" s="2">
        <v>23020</v>
      </c>
      <c r="U661" s="3">
        <f ca="1">YEARFRAC(Table1[[#This Row],[DOB]],TODAY())</f>
        <v>62.955555555555556</v>
      </c>
      <c r="V661" s="3" t="str" cm="1">
        <f t="array" aca="1" ref="V661" ca="1">_xlfn.IFS(Table1[[#This Row],[Age]] &lt; 30, "20-29", Table1[[#This Row],[Age]]&lt;40,"30-39",Table1[[#This Row],[Age]]&lt;50,"40-49",Table1[[#This Row],[Age]]&lt;60,"50-59",Table1[[#This Row],[Age]]&lt;70, "60-69",Table1[[#This Row],[Age]]&lt;80, "70-79",Table1[[#This Row],[Age]]&lt;90,"80-89")</f>
        <v>60-69</v>
      </c>
      <c r="W661" t="s">
        <v>39</v>
      </c>
      <c r="X661" t="s">
        <v>6</v>
      </c>
      <c r="Y661" t="s">
        <v>41</v>
      </c>
      <c r="Z661">
        <v>2187</v>
      </c>
      <c r="AA661" t="s">
        <v>127</v>
      </c>
      <c r="AB661" t="s">
        <v>103</v>
      </c>
      <c r="AC661" t="s">
        <v>44</v>
      </c>
      <c r="AD661">
        <v>3</v>
      </c>
    </row>
    <row r="662" spans="1:30" x14ac:dyDescent="0.35">
      <c r="A662">
        <v>1084</v>
      </c>
      <c r="B662" t="s">
        <v>2571</v>
      </c>
      <c r="C662" t="s">
        <v>2878</v>
      </c>
      <c r="D662" s="1">
        <v>45104</v>
      </c>
      <c r="F662" t="str">
        <f>IF(Table1[[#This Row],[ExitDate]],QUOTIENT(Table1[[#This Row],[ExitDate]]-Table1[[#This Row],[StartDate]],365/12),"")</f>
        <v/>
      </c>
      <c r="G662" t="str">
        <f>IF(Table1[[#This Row],[ExitDate]], "Attrition", "Active")</f>
        <v>Active</v>
      </c>
      <c r="H662" t="s">
        <v>2423</v>
      </c>
      <c r="I662" t="s">
        <v>2879</v>
      </c>
      <c r="J662" t="s">
        <v>2880</v>
      </c>
      <c r="K662" t="s">
        <v>61</v>
      </c>
      <c r="L662" t="s">
        <v>32</v>
      </c>
      <c r="M662" t="s">
        <v>33</v>
      </c>
      <c r="N662" t="s">
        <v>34</v>
      </c>
      <c r="O662" t="s">
        <v>51</v>
      </c>
      <c r="P662" t="s">
        <v>36</v>
      </c>
      <c r="R662" t="s">
        <v>2427</v>
      </c>
      <c r="S662" t="s">
        <v>118</v>
      </c>
      <c r="T662" s="2">
        <v>32732</v>
      </c>
      <c r="U662" s="3">
        <f ca="1">YEARFRAC(Table1[[#This Row],[DOB]],TODAY())</f>
        <v>36.363888888888887</v>
      </c>
      <c r="V662" s="3" t="str" cm="1">
        <f t="array" aca="1" ref="V662" ca="1">_xlfn.IFS(Table1[[#This Row],[Age]] &lt; 30, "20-29", Table1[[#This Row],[Age]]&lt;40,"30-39",Table1[[#This Row],[Age]]&lt;50,"40-49",Table1[[#This Row],[Age]]&lt;60,"50-59",Table1[[#This Row],[Age]]&lt;70, "60-69",Table1[[#This Row],[Age]]&lt;80, "70-79",Table1[[#This Row],[Age]]&lt;90,"80-89")</f>
        <v>30-39</v>
      </c>
      <c r="W662" t="s">
        <v>39</v>
      </c>
      <c r="X662" t="s">
        <v>394</v>
      </c>
      <c r="Y662" t="s">
        <v>54</v>
      </c>
      <c r="Z662">
        <v>76615</v>
      </c>
      <c r="AA662" t="s">
        <v>42</v>
      </c>
      <c r="AB662" t="s">
        <v>74</v>
      </c>
      <c r="AC662" t="s">
        <v>44</v>
      </c>
      <c r="AD662">
        <v>3</v>
      </c>
    </row>
    <row r="663" spans="1:30" x14ac:dyDescent="0.35">
      <c r="A663">
        <v>1085</v>
      </c>
      <c r="B663" t="s">
        <v>1325</v>
      </c>
      <c r="C663" t="s">
        <v>1838</v>
      </c>
      <c r="D663" s="1">
        <v>44647</v>
      </c>
      <c r="F663" t="str">
        <f>IF(Table1[[#This Row],[ExitDate]],QUOTIENT(Table1[[#This Row],[ExitDate]]-Table1[[#This Row],[StartDate]],365/12),"")</f>
        <v/>
      </c>
      <c r="G663" t="str">
        <f>IF(Table1[[#This Row],[ExitDate]], "Attrition", "Active")</f>
        <v>Active</v>
      </c>
      <c r="H663" t="s">
        <v>2423</v>
      </c>
      <c r="I663" t="s">
        <v>2881</v>
      </c>
      <c r="J663" t="s">
        <v>2882</v>
      </c>
      <c r="K663" t="s">
        <v>167</v>
      </c>
      <c r="L663" t="s">
        <v>32</v>
      </c>
      <c r="M663" t="s">
        <v>33</v>
      </c>
      <c r="N663" t="s">
        <v>63</v>
      </c>
      <c r="O663" t="s">
        <v>62</v>
      </c>
      <c r="P663" t="s">
        <v>36</v>
      </c>
      <c r="R663" t="s">
        <v>2427</v>
      </c>
      <c r="S663" t="s">
        <v>80</v>
      </c>
      <c r="T663" s="2">
        <v>19063</v>
      </c>
      <c r="U663" s="3">
        <f ca="1">YEARFRAC(Table1[[#This Row],[DOB]],TODAY())</f>
        <v>73.786111111111111</v>
      </c>
      <c r="V663" s="3" t="str" cm="1">
        <f t="array" aca="1" ref="V663" ca="1">_xlfn.IFS(Table1[[#This Row],[Age]] &lt; 30, "20-29", Table1[[#This Row],[Age]]&lt;40,"30-39",Table1[[#This Row],[Age]]&lt;50,"40-49",Table1[[#This Row],[Age]]&lt;60,"50-59",Table1[[#This Row],[Age]]&lt;70, "60-69",Table1[[#This Row],[Age]]&lt;80, "70-79",Table1[[#This Row],[Age]]&lt;90,"80-89")</f>
        <v>70-79</v>
      </c>
      <c r="W663" t="s">
        <v>39</v>
      </c>
      <c r="X663" t="s">
        <v>162</v>
      </c>
      <c r="Y663" t="s">
        <v>54</v>
      </c>
      <c r="Z663">
        <v>18707</v>
      </c>
      <c r="AA663" t="s">
        <v>73</v>
      </c>
      <c r="AB663" t="s">
        <v>103</v>
      </c>
      <c r="AC663" t="s">
        <v>44</v>
      </c>
      <c r="AD663">
        <v>3</v>
      </c>
    </row>
    <row r="664" spans="1:30" x14ac:dyDescent="0.35">
      <c r="A664">
        <v>1086</v>
      </c>
      <c r="B664" t="s">
        <v>2883</v>
      </c>
      <c r="C664" t="s">
        <v>2409</v>
      </c>
      <c r="D664" s="1">
        <v>44785</v>
      </c>
      <c r="E664" s="1">
        <v>44854</v>
      </c>
      <c r="F664">
        <f>IF(Table1[[#This Row],[ExitDate]],QUOTIENT(Table1[[#This Row],[ExitDate]]-Table1[[#This Row],[StartDate]],365/12),"")</f>
        <v>2</v>
      </c>
      <c r="G664" t="str">
        <f>IF(Table1[[#This Row],[ExitDate]], "Attrition", "Active")</f>
        <v>Attrition</v>
      </c>
      <c r="H664" t="s">
        <v>2423</v>
      </c>
      <c r="I664" t="s">
        <v>2884</v>
      </c>
      <c r="J664" t="s">
        <v>2885</v>
      </c>
      <c r="K664" t="s">
        <v>132</v>
      </c>
      <c r="L664" t="s">
        <v>32</v>
      </c>
      <c r="M664" t="s">
        <v>33</v>
      </c>
      <c r="N664" t="s">
        <v>50</v>
      </c>
      <c r="O664" t="s">
        <v>35</v>
      </c>
      <c r="P664" t="s">
        <v>174</v>
      </c>
      <c r="Q664" t="s">
        <v>2886</v>
      </c>
      <c r="R664" t="s">
        <v>2427</v>
      </c>
      <c r="S664" t="s">
        <v>89</v>
      </c>
      <c r="T664" s="2">
        <v>26875</v>
      </c>
      <c r="U664" s="3">
        <f ca="1">YEARFRAC(Table1[[#This Row],[DOB]],TODAY())</f>
        <v>52.397222222222226</v>
      </c>
      <c r="V664" s="3" t="str" cm="1">
        <f t="array" aca="1" ref="V664" ca="1">_xlfn.IFS(Table1[[#This Row],[Age]] &lt; 30, "20-29", Table1[[#This Row],[Age]]&lt;40,"30-39",Table1[[#This Row],[Age]]&lt;50,"40-49",Table1[[#This Row],[Age]]&lt;60,"50-59",Table1[[#This Row],[Age]]&lt;70, "60-69",Table1[[#This Row],[Age]]&lt;80, "70-79",Table1[[#This Row],[Age]]&lt;90,"80-89")</f>
        <v>50-59</v>
      </c>
      <c r="W664" t="s">
        <v>39</v>
      </c>
      <c r="X664" t="s">
        <v>6</v>
      </c>
      <c r="Y664" t="s">
        <v>41</v>
      </c>
      <c r="Z664">
        <v>23203</v>
      </c>
      <c r="AA664" t="s">
        <v>92</v>
      </c>
      <c r="AB664" t="s">
        <v>74</v>
      </c>
      <c r="AC664" t="s">
        <v>44</v>
      </c>
      <c r="AD664">
        <v>3</v>
      </c>
    </row>
    <row r="665" spans="1:30" x14ac:dyDescent="0.35">
      <c r="A665">
        <v>1087</v>
      </c>
      <c r="B665" t="s">
        <v>2887</v>
      </c>
      <c r="C665" t="s">
        <v>623</v>
      </c>
      <c r="D665" s="1">
        <v>44750</v>
      </c>
      <c r="E665" s="1">
        <v>45142</v>
      </c>
      <c r="F665">
        <f>IF(Table1[[#This Row],[ExitDate]],QUOTIENT(Table1[[#This Row],[ExitDate]]-Table1[[#This Row],[StartDate]],365/12),"")</f>
        <v>12</v>
      </c>
      <c r="G665" t="str">
        <f>IF(Table1[[#This Row],[ExitDate]], "Attrition", "Active")</f>
        <v>Attrition</v>
      </c>
      <c r="H665" t="s">
        <v>2423</v>
      </c>
      <c r="I665" t="s">
        <v>2888</v>
      </c>
      <c r="J665" t="s">
        <v>2889</v>
      </c>
      <c r="K665" t="s">
        <v>79</v>
      </c>
      <c r="L665" t="s">
        <v>32</v>
      </c>
      <c r="M665" t="s">
        <v>51</v>
      </c>
      <c r="N665" t="s">
        <v>50</v>
      </c>
      <c r="O665" t="s">
        <v>51</v>
      </c>
      <c r="P665" t="s">
        <v>174</v>
      </c>
      <c r="Q665" t="s">
        <v>2890</v>
      </c>
      <c r="R665" t="s">
        <v>2427</v>
      </c>
      <c r="S665" t="s">
        <v>89</v>
      </c>
      <c r="T665" s="2">
        <v>27246</v>
      </c>
      <c r="U665" s="3">
        <f ca="1">YEARFRAC(Table1[[#This Row],[DOB]],TODAY())</f>
        <v>51.383333333333333</v>
      </c>
      <c r="V665" s="3" t="str" cm="1">
        <f t="array" aca="1" ref="V665" ca="1">_xlfn.IFS(Table1[[#This Row],[Age]] &lt; 30, "20-29", Table1[[#This Row],[Age]]&lt;40,"30-39",Table1[[#This Row],[Age]]&lt;50,"40-49",Table1[[#This Row],[Age]]&lt;60,"50-59",Table1[[#This Row],[Age]]&lt;70, "60-69",Table1[[#This Row],[Age]]&lt;80, "70-79",Table1[[#This Row],[Age]]&lt;90,"80-89")</f>
        <v>50-59</v>
      </c>
      <c r="W665" t="s">
        <v>39</v>
      </c>
      <c r="X665" t="s">
        <v>280</v>
      </c>
      <c r="Y665" t="s">
        <v>41</v>
      </c>
      <c r="Z665">
        <v>18844</v>
      </c>
      <c r="AA665" t="s">
        <v>73</v>
      </c>
      <c r="AB665" t="s">
        <v>83</v>
      </c>
      <c r="AC665" t="s">
        <v>44</v>
      </c>
      <c r="AD665">
        <v>3</v>
      </c>
    </row>
    <row r="666" spans="1:30" x14ac:dyDescent="0.35">
      <c r="A666">
        <v>1088</v>
      </c>
      <c r="B666" t="s">
        <v>2849</v>
      </c>
      <c r="C666" t="s">
        <v>2891</v>
      </c>
      <c r="D666" s="1">
        <v>44058</v>
      </c>
      <c r="E666" s="1">
        <v>44219</v>
      </c>
      <c r="F666">
        <f>IF(Table1[[#This Row],[ExitDate]],QUOTIENT(Table1[[#This Row],[ExitDate]]-Table1[[#This Row],[StartDate]],365/12),"")</f>
        <v>5</v>
      </c>
      <c r="G666" t="str">
        <f>IF(Table1[[#This Row],[ExitDate]], "Attrition", "Active")</f>
        <v>Attrition</v>
      </c>
      <c r="H666" t="s">
        <v>2423</v>
      </c>
      <c r="I666" t="s">
        <v>2892</v>
      </c>
      <c r="J666" t="s">
        <v>2893</v>
      </c>
      <c r="K666" t="s">
        <v>97</v>
      </c>
      <c r="L666" t="s">
        <v>32</v>
      </c>
      <c r="M666" t="s">
        <v>33</v>
      </c>
      <c r="N666" t="s">
        <v>63</v>
      </c>
      <c r="O666" t="s">
        <v>51</v>
      </c>
      <c r="P666" t="s">
        <v>125</v>
      </c>
      <c r="Q666" t="s">
        <v>2894</v>
      </c>
      <c r="R666" t="s">
        <v>2427</v>
      </c>
      <c r="S666" t="s">
        <v>80</v>
      </c>
      <c r="T666" s="2">
        <v>33336</v>
      </c>
      <c r="U666" s="3">
        <f ca="1">YEARFRAC(Table1[[#This Row],[DOB]],TODAY())</f>
        <v>34.708333333333336</v>
      </c>
      <c r="V666" s="3" t="str" cm="1">
        <f t="array" aca="1" ref="V666" ca="1">_xlfn.IFS(Table1[[#This Row],[Age]] &lt; 30, "20-29", Table1[[#This Row],[Age]]&lt;40,"30-39",Table1[[#This Row],[Age]]&lt;50,"40-49",Table1[[#This Row],[Age]]&lt;60,"50-59",Table1[[#This Row],[Age]]&lt;70, "60-69",Table1[[#This Row],[Age]]&lt;80, "70-79",Table1[[#This Row],[Age]]&lt;90,"80-89")</f>
        <v>30-39</v>
      </c>
      <c r="W666" t="s">
        <v>39</v>
      </c>
      <c r="X666" t="s">
        <v>225</v>
      </c>
      <c r="Y666" t="s">
        <v>41</v>
      </c>
      <c r="Z666">
        <v>64815</v>
      </c>
      <c r="AA666" t="s">
        <v>42</v>
      </c>
      <c r="AB666" t="s">
        <v>43</v>
      </c>
      <c r="AC666" t="s">
        <v>44</v>
      </c>
      <c r="AD666">
        <v>3</v>
      </c>
    </row>
    <row r="667" spans="1:30" x14ac:dyDescent="0.35">
      <c r="A667">
        <v>1089</v>
      </c>
      <c r="B667" t="s">
        <v>2895</v>
      </c>
      <c r="C667" t="s">
        <v>2711</v>
      </c>
      <c r="D667" s="1">
        <v>45073</v>
      </c>
      <c r="E667" s="1">
        <v>45091</v>
      </c>
      <c r="F667">
        <f>IF(Table1[[#This Row],[ExitDate]],QUOTIENT(Table1[[#This Row],[ExitDate]]-Table1[[#This Row],[StartDate]],365/12),"")</f>
        <v>0</v>
      </c>
      <c r="G667" t="str">
        <f>IF(Table1[[#This Row],[ExitDate]], "Attrition", "Active")</f>
        <v>Attrition</v>
      </c>
      <c r="H667" t="s">
        <v>2423</v>
      </c>
      <c r="I667" t="s">
        <v>2896</v>
      </c>
      <c r="J667" t="s">
        <v>2897</v>
      </c>
      <c r="K667" t="s">
        <v>88</v>
      </c>
      <c r="L667" t="s">
        <v>32</v>
      </c>
      <c r="M667" t="s">
        <v>62</v>
      </c>
      <c r="N667" t="s">
        <v>50</v>
      </c>
      <c r="O667" t="s">
        <v>35</v>
      </c>
      <c r="P667" t="s">
        <v>98</v>
      </c>
      <c r="Q667" t="s">
        <v>2898</v>
      </c>
      <c r="R667" t="s">
        <v>2427</v>
      </c>
      <c r="S667" t="s">
        <v>304</v>
      </c>
      <c r="T667" s="2">
        <v>19478</v>
      </c>
      <c r="U667" s="3">
        <f ca="1">YEARFRAC(Table1[[#This Row],[DOB]],TODAY())</f>
        <v>72.650000000000006</v>
      </c>
      <c r="V667" s="3" t="str" cm="1">
        <f t="array" aca="1" ref="V667" ca="1">_xlfn.IFS(Table1[[#This Row],[Age]] &lt; 30, "20-29", Table1[[#This Row],[Age]]&lt;40,"30-39",Table1[[#This Row],[Age]]&lt;50,"40-49",Table1[[#This Row],[Age]]&lt;60,"50-59",Table1[[#This Row],[Age]]&lt;70, "60-69",Table1[[#This Row],[Age]]&lt;80, "70-79",Table1[[#This Row],[Age]]&lt;90,"80-89")</f>
        <v>70-79</v>
      </c>
      <c r="W667" t="s">
        <v>39</v>
      </c>
      <c r="X667" t="s">
        <v>351</v>
      </c>
      <c r="Y667" t="s">
        <v>41</v>
      </c>
      <c r="Z667">
        <v>69860</v>
      </c>
      <c r="AA667" t="s">
        <v>92</v>
      </c>
      <c r="AB667" t="s">
        <v>83</v>
      </c>
      <c r="AC667" t="s">
        <v>44</v>
      </c>
      <c r="AD667">
        <v>3</v>
      </c>
    </row>
    <row r="668" spans="1:30" x14ac:dyDescent="0.35">
      <c r="A668">
        <v>1090</v>
      </c>
      <c r="B668" t="s">
        <v>2528</v>
      </c>
      <c r="C668" t="s">
        <v>2259</v>
      </c>
      <c r="D668" s="1">
        <v>44928</v>
      </c>
      <c r="F668" t="str">
        <f>IF(Table1[[#This Row],[ExitDate]],QUOTIENT(Table1[[#This Row],[ExitDate]]-Table1[[#This Row],[StartDate]],365/12),"")</f>
        <v/>
      </c>
      <c r="G668" t="str">
        <f>IF(Table1[[#This Row],[ExitDate]], "Attrition", "Active")</f>
        <v>Active</v>
      </c>
      <c r="H668" t="s">
        <v>2607</v>
      </c>
      <c r="I668" t="s">
        <v>2899</v>
      </c>
      <c r="J668" t="s">
        <v>2900</v>
      </c>
      <c r="K668" t="s">
        <v>31</v>
      </c>
      <c r="L668" t="s">
        <v>32</v>
      </c>
      <c r="M668" t="s">
        <v>51</v>
      </c>
      <c r="N668" t="s">
        <v>34</v>
      </c>
      <c r="O668" t="s">
        <v>62</v>
      </c>
      <c r="P668" t="s">
        <v>36</v>
      </c>
      <c r="R668" t="s">
        <v>2427</v>
      </c>
      <c r="S668" t="s">
        <v>89</v>
      </c>
      <c r="T668" s="2">
        <v>23982</v>
      </c>
      <c r="U668" s="3">
        <f ca="1">YEARFRAC(Table1[[#This Row],[DOB]],TODAY())</f>
        <v>60.319444444444443</v>
      </c>
      <c r="V668" s="3" t="str" cm="1">
        <f t="array" aca="1" ref="V668" ca="1">_xlfn.IFS(Table1[[#This Row],[Age]] &lt; 30, "20-29", Table1[[#This Row],[Age]]&lt;40,"30-39",Table1[[#This Row],[Age]]&lt;50,"40-49",Table1[[#This Row],[Age]]&lt;60,"50-59",Table1[[#This Row],[Age]]&lt;70, "60-69",Table1[[#This Row],[Age]]&lt;80, "70-79",Table1[[#This Row],[Age]]&lt;90,"80-89")</f>
        <v>60-69</v>
      </c>
      <c r="W668" t="s">
        <v>39</v>
      </c>
      <c r="X668" t="s">
        <v>102</v>
      </c>
      <c r="Y668" t="s">
        <v>41</v>
      </c>
      <c r="Z668">
        <v>93542</v>
      </c>
      <c r="AA668" t="s">
        <v>92</v>
      </c>
      <c r="AB668" t="s">
        <v>103</v>
      </c>
      <c r="AC668" t="s">
        <v>44</v>
      </c>
      <c r="AD668">
        <v>3</v>
      </c>
    </row>
    <row r="669" spans="1:30" x14ac:dyDescent="0.35">
      <c r="A669">
        <v>1091</v>
      </c>
      <c r="B669" t="s">
        <v>2901</v>
      </c>
      <c r="C669" t="s">
        <v>2902</v>
      </c>
      <c r="D669" s="1">
        <v>43420</v>
      </c>
      <c r="E669" s="1">
        <v>44289</v>
      </c>
      <c r="F669">
        <f>IF(Table1[[#This Row],[ExitDate]],QUOTIENT(Table1[[#This Row],[ExitDate]]-Table1[[#This Row],[StartDate]],365/12),"")</f>
        <v>28</v>
      </c>
      <c r="G669" t="str">
        <f>IF(Table1[[#This Row],[ExitDate]], "Attrition", "Active")</f>
        <v>Attrition</v>
      </c>
      <c r="H669" t="s">
        <v>28</v>
      </c>
      <c r="I669" t="s">
        <v>2903</v>
      </c>
      <c r="J669" t="s">
        <v>2904</v>
      </c>
      <c r="K669" t="s">
        <v>167</v>
      </c>
      <c r="L669" t="s">
        <v>32</v>
      </c>
      <c r="M669" t="s">
        <v>33</v>
      </c>
      <c r="N669" t="s">
        <v>63</v>
      </c>
      <c r="O669" t="s">
        <v>35</v>
      </c>
      <c r="P669" t="s">
        <v>98</v>
      </c>
      <c r="Q669" t="s">
        <v>2905</v>
      </c>
      <c r="R669" t="s">
        <v>37</v>
      </c>
      <c r="S669" t="s">
        <v>65</v>
      </c>
      <c r="T669" s="2">
        <v>31650</v>
      </c>
      <c r="U669" s="3">
        <f ca="1">YEARFRAC(Table1[[#This Row],[DOB]],TODAY())</f>
        <v>39.325000000000003</v>
      </c>
      <c r="V669" s="3" t="str" cm="1">
        <f t="array" aca="1" ref="V669" ca="1">_xlfn.IFS(Table1[[#This Row],[Age]] &lt; 30, "20-29", Table1[[#This Row],[Age]]&lt;40,"30-39",Table1[[#This Row],[Age]]&lt;50,"40-49",Table1[[#This Row],[Age]]&lt;60,"50-59",Table1[[#This Row],[Age]]&lt;70, "60-69",Table1[[#This Row],[Age]]&lt;80, "70-79",Table1[[#This Row],[Age]]&lt;90,"80-89")</f>
        <v>30-39</v>
      </c>
      <c r="W669" t="s">
        <v>39</v>
      </c>
      <c r="X669" t="s">
        <v>6</v>
      </c>
      <c r="Y669" t="s">
        <v>54</v>
      </c>
      <c r="Z669">
        <v>2061</v>
      </c>
      <c r="AA669" t="s">
        <v>127</v>
      </c>
      <c r="AB669" t="s">
        <v>74</v>
      </c>
      <c r="AC669" t="s">
        <v>44</v>
      </c>
      <c r="AD669">
        <v>3</v>
      </c>
    </row>
    <row r="670" spans="1:30" x14ac:dyDescent="0.35">
      <c r="A670">
        <v>1092</v>
      </c>
      <c r="B670" t="s">
        <v>2906</v>
      </c>
      <c r="C670" t="s">
        <v>2907</v>
      </c>
      <c r="D670" s="1">
        <v>44754</v>
      </c>
      <c r="F670" t="str">
        <f>IF(Table1[[#This Row],[ExitDate]],QUOTIENT(Table1[[#This Row],[ExitDate]]-Table1[[#This Row],[StartDate]],365/12),"")</f>
        <v/>
      </c>
      <c r="G670" t="str">
        <f>IF(Table1[[#This Row],[ExitDate]], "Attrition", "Active")</f>
        <v>Active</v>
      </c>
      <c r="H670" t="s">
        <v>28</v>
      </c>
      <c r="I670" t="s">
        <v>2908</v>
      </c>
      <c r="J670" t="s">
        <v>2909</v>
      </c>
      <c r="K670" t="s">
        <v>167</v>
      </c>
      <c r="L670" t="s">
        <v>32</v>
      </c>
      <c r="M670" t="s">
        <v>51</v>
      </c>
      <c r="N670" t="s">
        <v>34</v>
      </c>
      <c r="O670" t="s">
        <v>62</v>
      </c>
      <c r="P670" t="s">
        <v>36</v>
      </c>
      <c r="R670" t="s">
        <v>37</v>
      </c>
      <c r="S670" t="s">
        <v>89</v>
      </c>
      <c r="T670" s="2">
        <v>25595</v>
      </c>
      <c r="U670" s="3">
        <f ca="1">YEARFRAC(Table1[[#This Row],[DOB]],TODAY())</f>
        <v>55.905555555555559</v>
      </c>
      <c r="V670" s="3" t="str" cm="1">
        <f t="array" aca="1" ref="V670" ca="1">_xlfn.IFS(Table1[[#This Row],[Age]] &lt; 30, "20-29", Table1[[#This Row],[Age]]&lt;40,"30-39",Table1[[#This Row],[Age]]&lt;50,"40-49",Table1[[#This Row],[Age]]&lt;60,"50-59",Table1[[#This Row],[Age]]&lt;70, "60-69",Table1[[#This Row],[Age]]&lt;80, "70-79",Table1[[#This Row],[Age]]&lt;90,"80-89")</f>
        <v>50-59</v>
      </c>
      <c r="W670" t="s">
        <v>39</v>
      </c>
      <c r="X670" t="s">
        <v>72</v>
      </c>
      <c r="Y670" t="s">
        <v>41</v>
      </c>
      <c r="Z670">
        <v>2066</v>
      </c>
      <c r="AA670" t="s">
        <v>55</v>
      </c>
      <c r="AB670" t="s">
        <v>103</v>
      </c>
      <c r="AC670" t="s">
        <v>44</v>
      </c>
      <c r="AD670">
        <v>3</v>
      </c>
    </row>
    <row r="671" spans="1:30" x14ac:dyDescent="0.35">
      <c r="A671">
        <v>1093</v>
      </c>
      <c r="B671" t="s">
        <v>2910</v>
      </c>
      <c r="C671" t="s">
        <v>1239</v>
      </c>
      <c r="D671" s="1">
        <v>44911</v>
      </c>
      <c r="F671" t="str">
        <f>IF(Table1[[#This Row],[ExitDate]],QUOTIENT(Table1[[#This Row],[ExitDate]]-Table1[[#This Row],[StartDate]],365/12),"")</f>
        <v/>
      </c>
      <c r="G671" t="str">
        <f>IF(Table1[[#This Row],[ExitDate]], "Attrition", "Active")</f>
        <v>Active</v>
      </c>
      <c r="H671" t="s">
        <v>28</v>
      </c>
      <c r="I671" t="s">
        <v>2911</v>
      </c>
      <c r="J671" t="s">
        <v>2912</v>
      </c>
      <c r="K671" t="s">
        <v>117</v>
      </c>
      <c r="L671" t="s">
        <v>32</v>
      </c>
      <c r="M671" t="s">
        <v>33</v>
      </c>
      <c r="N671" t="s">
        <v>63</v>
      </c>
      <c r="O671" t="s">
        <v>51</v>
      </c>
      <c r="P671" t="s">
        <v>36</v>
      </c>
      <c r="R671" t="s">
        <v>37</v>
      </c>
      <c r="S671" t="s">
        <v>110</v>
      </c>
      <c r="T671" s="2">
        <v>28971</v>
      </c>
      <c r="U671" s="3">
        <f ca="1">YEARFRAC(Table1[[#This Row],[DOB]],TODAY())</f>
        <v>46.658333333333331</v>
      </c>
      <c r="V671" s="3" t="str" cm="1">
        <f t="array" aca="1" ref="V671" ca="1">_xlfn.IFS(Table1[[#This Row],[Age]] &lt; 30, "20-29", Table1[[#This Row],[Age]]&lt;40,"30-39",Table1[[#This Row],[Age]]&lt;50,"40-49",Table1[[#This Row],[Age]]&lt;60,"50-59",Table1[[#This Row],[Age]]&lt;70, "60-69",Table1[[#This Row],[Age]]&lt;80, "70-79",Table1[[#This Row],[Age]]&lt;90,"80-89")</f>
        <v>40-49</v>
      </c>
      <c r="W671" t="s">
        <v>39</v>
      </c>
      <c r="X671" t="s">
        <v>112</v>
      </c>
      <c r="Y671" t="s">
        <v>41</v>
      </c>
      <c r="Z671">
        <v>1886</v>
      </c>
      <c r="AA671" t="s">
        <v>127</v>
      </c>
      <c r="AB671" t="s">
        <v>43</v>
      </c>
      <c r="AC671" t="s">
        <v>44</v>
      </c>
      <c r="AD671">
        <v>3</v>
      </c>
    </row>
    <row r="672" spans="1:30" x14ac:dyDescent="0.35">
      <c r="A672">
        <v>1094</v>
      </c>
      <c r="B672" t="s">
        <v>2913</v>
      </c>
      <c r="C672" t="s">
        <v>829</v>
      </c>
      <c r="D672" s="1">
        <v>45054</v>
      </c>
      <c r="F672" t="str">
        <f>IF(Table1[[#This Row],[ExitDate]],QUOTIENT(Table1[[#This Row],[ExitDate]]-Table1[[#This Row],[StartDate]],365/12),"")</f>
        <v/>
      </c>
      <c r="G672" t="str">
        <f>IF(Table1[[#This Row],[ExitDate]], "Attrition", "Active")</f>
        <v>Active</v>
      </c>
      <c r="H672" t="s">
        <v>727</v>
      </c>
      <c r="I672" t="s">
        <v>2914</v>
      </c>
      <c r="J672" t="s">
        <v>2915</v>
      </c>
      <c r="K672" t="s">
        <v>49</v>
      </c>
      <c r="L672" t="s">
        <v>32</v>
      </c>
      <c r="M672" t="s">
        <v>51</v>
      </c>
      <c r="N672" t="s">
        <v>50</v>
      </c>
      <c r="O672" t="s">
        <v>62</v>
      </c>
      <c r="P672" t="s">
        <v>36</v>
      </c>
      <c r="R672" t="s">
        <v>37</v>
      </c>
      <c r="S672" t="s">
        <v>89</v>
      </c>
      <c r="T672" s="2">
        <v>34411</v>
      </c>
      <c r="U672" s="3">
        <f ca="1">YEARFRAC(Table1[[#This Row],[DOB]],TODAY())</f>
        <v>31.763888888888889</v>
      </c>
      <c r="V672" s="3" t="str" cm="1">
        <f t="array" aca="1" ref="V672" ca="1">_xlfn.IFS(Table1[[#This Row],[Age]] &lt; 30, "20-29", Table1[[#This Row],[Age]]&lt;40,"30-39",Table1[[#This Row],[Age]]&lt;50,"40-49",Table1[[#This Row],[Age]]&lt;60,"50-59",Table1[[#This Row],[Age]]&lt;70, "60-69",Table1[[#This Row],[Age]]&lt;80, "70-79",Table1[[#This Row],[Age]]&lt;90,"80-89")</f>
        <v>30-39</v>
      </c>
      <c r="W672" t="s">
        <v>39</v>
      </c>
      <c r="X672" t="s">
        <v>225</v>
      </c>
      <c r="Y672" t="s">
        <v>41</v>
      </c>
      <c r="Z672">
        <v>1742</v>
      </c>
      <c r="AA672" t="s">
        <v>73</v>
      </c>
      <c r="AB672" t="s">
        <v>74</v>
      </c>
      <c r="AC672" t="s">
        <v>44</v>
      </c>
      <c r="AD672">
        <v>3</v>
      </c>
    </row>
    <row r="673" spans="1:30" x14ac:dyDescent="0.35">
      <c r="A673">
        <v>1095</v>
      </c>
      <c r="B673" t="s">
        <v>2916</v>
      </c>
      <c r="C673" t="s">
        <v>2917</v>
      </c>
      <c r="D673" s="1">
        <v>45023</v>
      </c>
      <c r="F673" t="str">
        <f>IF(Table1[[#This Row],[ExitDate]],QUOTIENT(Table1[[#This Row],[ExitDate]]-Table1[[#This Row],[StartDate]],365/12),"")</f>
        <v/>
      </c>
      <c r="G673" t="str">
        <f>IF(Table1[[#This Row],[ExitDate]], "Attrition", "Active")</f>
        <v>Active</v>
      </c>
      <c r="H673" t="s">
        <v>727</v>
      </c>
      <c r="I673" t="s">
        <v>2918</v>
      </c>
      <c r="J673" t="s">
        <v>2919</v>
      </c>
      <c r="K673" t="s">
        <v>97</v>
      </c>
      <c r="L673" t="s">
        <v>32</v>
      </c>
      <c r="M673" t="s">
        <v>62</v>
      </c>
      <c r="N673" t="s">
        <v>50</v>
      </c>
      <c r="O673" t="s">
        <v>35</v>
      </c>
      <c r="P673" t="s">
        <v>36</v>
      </c>
      <c r="R673" t="s">
        <v>37</v>
      </c>
      <c r="S673" t="s">
        <v>110</v>
      </c>
      <c r="T673" s="2">
        <v>15308</v>
      </c>
      <c r="U673" s="3">
        <f ca="1">YEARFRAC(Table1[[#This Row],[DOB]],TODAY())</f>
        <v>84.069444444444443</v>
      </c>
      <c r="V673" s="3" t="str" cm="1">
        <f t="array" aca="1" ref="V673" ca="1">_xlfn.IFS(Table1[[#This Row],[Age]] &lt; 30, "20-29", Table1[[#This Row],[Age]]&lt;40,"30-39",Table1[[#This Row],[Age]]&lt;50,"40-49",Table1[[#This Row],[Age]]&lt;60,"50-59",Table1[[#This Row],[Age]]&lt;70, "60-69",Table1[[#This Row],[Age]]&lt;80, "70-79",Table1[[#This Row],[Age]]&lt;90,"80-89")</f>
        <v>80-89</v>
      </c>
      <c r="W673" t="s">
        <v>39</v>
      </c>
      <c r="X673" t="s">
        <v>112</v>
      </c>
      <c r="Y673" t="s">
        <v>41</v>
      </c>
      <c r="Z673">
        <v>2176</v>
      </c>
      <c r="AA673" t="s">
        <v>55</v>
      </c>
      <c r="AB673" t="s">
        <v>103</v>
      </c>
      <c r="AC673" t="s">
        <v>44</v>
      </c>
      <c r="AD673">
        <v>3</v>
      </c>
    </row>
    <row r="674" spans="1:30" x14ac:dyDescent="0.35">
      <c r="A674">
        <v>1096</v>
      </c>
      <c r="B674" t="s">
        <v>1814</v>
      </c>
      <c r="C674" t="s">
        <v>1169</v>
      </c>
      <c r="D674" s="1">
        <v>44607</v>
      </c>
      <c r="E674" s="1">
        <v>44853</v>
      </c>
      <c r="F674">
        <f>IF(Table1[[#This Row],[ExitDate]],QUOTIENT(Table1[[#This Row],[ExitDate]]-Table1[[#This Row],[StartDate]],365/12),"")</f>
        <v>8</v>
      </c>
      <c r="G674" t="str">
        <f>IF(Table1[[#This Row],[ExitDate]], "Attrition", "Active")</f>
        <v>Attrition</v>
      </c>
      <c r="H674" t="s">
        <v>28</v>
      </c>
      <c r="I674" t="s">
        <v>2920</v>
      </c>
      <c r="J674" t="s">
        <v>2921</v>
      </c>
      <c r="K674" t="s">
        <v>167</v>
      </c>
      <c r="L674" t="s">
        <v>32</v>
      </c>
      <c r="M674" t="s">
        <v>51</v>
      </c>
      <c r="N674" t="s">
        <v>34</v>
      </c>
      <c r="O674" t="s">
        <v>51</v>
      </c>
      <c r="P674" t="s">
        <v>174</v>
      </c>
      <c r="Q674" t="s">
        <v>2922</v>
      </c>
      <c r="R674" t="s">
        <v>37</v>
      </c>
      <c r="S674" t="s">
        <v>285</v>
      </c>
      <c r="T674" s="2">
        <v>26675</v>
      </c>
      <c r="U674" s="3">
        <f ca="1">YEARFRAC(Table1[[#This Row],[DOB]],TODAY())</f>
        <v>52.95</v>
      </c>
      <c r="V674" s="3" t="str" cm="1">
        <f t="array" aca="1" ref="V674" ca="1">_xlfn.IFS(Table1[[#This Row],[Age]] &lt; 30, "20-29", Table1[[#This Row],[Age]]&lt;40,"30-39",Table1[[#This Row],[Age]]&lt;50,"40-49",Table1[[#This Row],[Age]]&lt;60,"50-59",Table1[[#This Row],[Age]]&lt;70, "60-69",Table1[[#This Row],[Age]]&lt;80, "70-79",Table1[[#This Row],[Age]]&lt;90,"80-89")</f>
        <v>50-59</v>
      </c>
      <c r="W674" t="s">
        <v>39</v>
      </c>
      <c r="X674" t="s">
        <v>286</v>
      </c>
      <c r="Y674" t="s">
        <v>41</v>
      </c>
      <c r="Z674">
        <v>1844</v>
      </c>
      <c r="AA674" t="s">
        <v>127</v>
      </c>
      <c r="AB674" t="s">
        <v>83</v>
      </c>
      <c r="AC674" t="s">
        <v>44</v>
      </c>
      <c r="AD674">
        <v>3</v>
      </c>
    </row>
    <row r="675" spans="1:30" x14ac:dyDescent="0.35">
      <c r="A675">
        <v>1097</v>
      </c>
      <c r="B675" t="s">
        <v>2923</v>
      </c>
      <c r="C675" t="s">
        <v>2924</v>
      </c>
      <c r="D675" s="1">
        <v>45124</v>
      </c>
      <c r="E675" s="1">
        <v>45141</v>
      </c>
      <c r="F675">
        <f>IF(Table1[[#This Row],[ExitDate]],QUOTIENT(Table1[[#This Row],[ExitDate]]-Table1[[#This Row],[StartDate]],365/12),"")</f>
        <v>0</v>
      </c>
      <c r="G675" t="str">
        <f>IF(Table1[[#This Row],[ExitDate]], "Attrition", "Active")</f>
        <v>Attrition</v>
      </c>
      <c r="H675" t="s">
        <v>28</v>
      </c>
      <c r="I675" t="s">
        <v>2925</v>
      </c>
      <c r="J675" t="s">
        <v>2926</v>
      </c>
      <c r="K675" t="s">
        <v>132</v>
      </c>
      <c r="L675" t="s">
        <v>32</v>
      </c>
      <c r="M675" t="s">
        <v>33</v>
      </c>
      <c r="N675" t="s">
        <v>63</v>
      </c>
      <c r="O675" t="s">
        <v>51</v>
      </c>
      <c r="P675" t="s">
        <v>98</v>
      </c>
      <c r="Q675" t="s">
        <v>2927</v>
      </c>
      <c r="R675" t="s">
        <v>37</v>
      </c>
      <c r="S675" t="s">
        <v>89</v>
      </c>
      <c r="T675" s="2">
        <v>36374</v>
      </c>
      <c r="U675" s="3">
        <f ca="1">YEARFRAC(Table1[[#This Row],[DOB]],TODAY())</f>
        <v>26.391666666666666</v>
      </c>
      <c r="V675" s="3" t="str" cm="1">
        <f t="array" aca="1" ref="V675" ca="1">_xlfn.IFS(Table1[[#This Row],[Age]] &lt; 30, "20-29", Table1[[#This Row],[Age]]&lt;40,"30-39",Table1[[#This Row],[Age]]&lt;50,"40-49",Table1[[#This Row],[Age]]&lt;60,"50-59",Table1[[#This Row],[Age]]&lt;70, "60-69",Table1[[#This Row],[Age]]&lt;80, "70-79",Table1[[#This Row],[Age]]&lt;90,"80-89")</f>
        <v>20-29</v>
      </c>
      <c r="W675" t="s">
        <v>39</v>
      </c>
      <c r="X675" t="s">
        <v>102</v>
      </c>
      <c r="Y675" t="s">
        <v>54</v>
      </c>
      <c r="Z675">
        <v>2132</v>
      </c>
      <c r="AA675" t="s">
        <v>55</v>
      </c>
      <c r="AB675" t="s">
        <v>103</v>
      </c>
      <c r="AC675" t="s">
        <v>44</v>
      </c>
      <c r="AD675">
        <v>3</v>
      </c>
    </row>
    <row r="676" spans="1:30" x14ac:dyDescent="0.35">
      <c r="A676">
        <v>1098</v>
      </c>
      <c r="B676" t="s">
        <v>2928</v>
      </c>
      <c r="C676" t="s">
        <v>252</v>
      </c>
      <c r="D676" s="1">
        <v>43588</v>
      </c>
      <c r="E676" s="1">
        <v>45079</v>
      </c>
      <c r="F676">
        <f>IF(Table1[[#This Row],[ExitDate]],QUOTIENT(Table1[[#This Row],[ExitDate]]-Table1[[#This Row],[StartDate]],365/12),"")</f>
        <v>49</v>
      </c>
      <c r="G676" t="str">
        <f>IF(Table1[[#This Row],[ExitDate]], "Attrition", "Active")</f>
        <v>Attrition</v>
      </c>
      <c r="H676" t="s">
        <v>28</v>
      </c>
      <c r="I676" t="s">
        <v>2929</v>
      </c>
      <c r="J676" t="s">
        <v>2930</v>
      </c>
      <c r="K676" t="s">
        <v>61</v>
      </c>
      <c r="L676" t="s">
        <v>744</v>
      </c>
      <c r="M676" t="s">
        <v>51</v>
      </c>
      <c r="N676" t="s">
        <v>50</v>
      </c>
      <c r="O676" t="s">
        <v>35</v>
      </c>
      <c r="P676" t="s">
        <v>98</v>
      </c>
      <c r="Q676" t="s">
        <v>2931</v>
      </c>
      <c r="R676" t="s">
        <v>37</v>
      </c>
      <c r="S676" t="s">
        <v>100</v>
      </c>
      <c r="T676" s="2">
        <v>33979</v>
      </c>
      <c r="U676" s="3">
        <f ca="1">YEARFRAC(Table1[[#This Row],[DOB]],TODAY())</f>
        <v>32.952777777777776</v>
      </c>
      <c r="V676" s="3" t="str" cm="1">
        <f t="array" aca="1" ref="V676" ca="1">_xlfn.IFS(Table1[[#This Row],[Age]] &lt; 30, "20-29", Table1[[#This Row],[Age]]&lt;40,"30-39",Table1[[#This Row],[Age]]&lt;50,"40-49",Table1[[#This Row],[Age]]&lt;60,"50-59",Table1[[#This Row],[Age]]&lt;70, "60-69",Table1[[#This Row],[Age]]&lt;80, "70-79",Table1[[#This Row],[Age]]&lt;90,"80-89")</f>
        <v>30-39</v>
      </c>
      <c r="W676" t="s">
        <v>39</v>
      </c>
      <c r="X676" t="s">
        <v>112</v>
      </c>
      <c r="Y676" t="s">
        <v>54</v>
      </c>
      <c r="Z676">
        <v>1420</v>
      </c>
      <c r="AA676" t="s">
        <v>127</v>
      </c>
      <c r="AB676" t="s">
        <v>43</v>
      </c>
      <c r="AC676" t="s">
        <v>44</v>
      </c>
      <c r="AD676">
        <v>3</v>
      </c>
    </row>
    <row r="677" spans="1:30" x14ac:dyDescent="0.35">
      <c r="A677">
        <v>1099</v>
      </c>
      <c r="B677" t="s">
        <v>2932</v>
      </c>
      <c r="C677" t="s">
        <v>1219</v>
      </c>
      <c r="D677" s="1">
        <v>44645</v>
      </c>
      <c r="E677" s="1">
        <v>44673</v>
      </c>
      <c r="F677">
        <f>IF(Table1[[#This Row],[ExitDate]],QUOTIENT(Table1[[#This Row],[ExitDate]]-Table1[[#This Row],[StartDate]],365/12),"")</f>
        <v>0</v>
      </c>
      <c r="G677" t="str">
        <f>IF(Table1[[#This Row],[ExitDate]], "Attrition", "Active")</f>
        <v>Attrition</v>
      </c>
      <c r="H677" t="s">
        <v>28</v>
      </c>
      <c r="I677" t="s">
        <v>2933</v>
      </c>
      <c r="J677" t="s">
        <v>2934</v>
      </c>
      <c r="K677" t="s">
        <v>132</v>
      </c>
      <c r="L677" t="s">
        <v>32</v>
      </c>
      <c r="M677" t="s">
        <v>51</v>
      </c>
      <c r="N677" t="s">
        <v>50</v>
      </c>
      <c r="O677" t="s">
        <v>51</v>
      </c>
      <c r="P677" t="s">
        <v>139</v>
      </c>
      <c r="Q677" t="s">
        <v>2935</v>
      </c>
      <c r="R677" t="s">
        <v>37</v>
      </c>
      <c r="S677" t="s">
        <v>89</v>
      </c>
      <c r="T677" s="2">
        <v>26291</v>
      </c>
      <c r="U677" s="3">
        <f ca="1">YEARFRAC(Table1[[#This Row],[DOB]],TODAY())</f>
        <v>53.99722222222222</v>
      </c>
      <c r="V677" s="3" t="str" cm="1">
        <f t="array" aca="1" ref="V677" ca="1">_xlfn.IFS(Table1[[#This Row],[Age]] &lt; 30, "20-29", Table1[[#This Row],[Age]]&lt;40,"30-39",Table1[[#This Row],[Age]]&lt;50,"40-49",Table1[[#This Row],[Age]]&lt;60,"50-59",Table1[[#This Row],[Age]]&lt;70, "60-69",Table1[[#This Row],[Age]]&lt;80, "70-79",Table1[[#This Row],[Age]]&lt;90,"80-89")</f>
        <v>50-59</v>
      </c>
      <c r="W677" t="s">
        <v>39</v>
      </c>
      <c r="X677" t="s">
        <v>82</v>
      </c>
      <c r="Y677" t="s">
        <v>41</v>
      </c>
      <c r="Z677">
        <v>2149</v>
      </c>
      <c r="AA677" t="s">
        <v>73</v>
      </c>
      <c r="AB677" t="s">
        <v>74</v>
      </c>
      <c r="AC677" t="s">
        <v>44</v>
      </c>
      <c r="AD677">
        <v>3</v>
      </c>
    </row>
    <row r="678" spans="1:30" x14ac:dyDescent="0.35">
      <c r="A678">
        <v>1100</v>
      </c>
      <c r="B678" t="s">
        <v>2936</v>
      </c>
      <c r="C678" t="s">
        <v>2937</v>
      </c>
      <c r="D678" s="1">
        <v>43928</v>
      </c>
      <c r="F678" t="str">
        <f>IF(Table1[[#This Row],[ExitDate]],QUOTIENT(Table1[[#This Row],[ExitDate]]-Table1[[#This Row],[StartDate]],365/12),"")</f>
        <v/>
      </c>
      <c r="G678" t="str">
        <f>IF(Table1[[#This Row],[ExitDate]], "Attrition", "Active")</f>
        <v>Active</v>
      </c>
      <c r="H678" t="s">
        <v>28</v>
      </c>
      <c r="I678" t="s">
        <v>2938</v>
      </c>
      <c r="J678" t="s">
        <v>2939</v>
      </c>
      <c r="K678" t="s">
        <v>49</v>
      </c>
      <c r="L678" t="s">
        <v>32</v>
      </c>
      <c r="M678" t="s">
        <v>62</v>
      </c>
      <c r="N678" t="s">
        <v>34</v>
      </c>
      <c r="O678" t="s">
        <v>35</v>
      </c>
      <c r="P678" t="s">
        <v>36</v>
      </c>
      <c r="R678" t="s">
        <v>37</v>
      </c>
      <c r="S678" t="s">
        <v>89</v>
      </c>
      <c r="T678" s="2">
        <v>23507</v>
      </c>
      <c r="U678" s="3">
        <f ca="1">YEARFRAC(Table1[[#This Row],[DOB]],TODAY())</f>
        <v>61.619444444444447</v>
      </c>
      <c r="V678" s="3" t="str" cm="1">
        <f t="array" aca="1" ref="V678" ca="1">_xlfn.IFS(Table1[[#This Row],[Age]] &lt; 30, "20-29", Table1[[#This Row],[Age]]&lt;40,"30-39",Table1[[#This Row],[Age]]&lt;50,"40-49",Table1[[#This Row],[Age]]&lt;60,"50-59",Table1[[#This Row],[Age]]&lt;70, "60-69",Table1[[#This Row],[Age]]&lt;80, "70-79",Table1[[#This Row],[Age]]&lt;90,"80-89")</f>
        <v>60-69</v>
      </c>
      <c r="W678" t="s">
        <v>39</v>
      </c>
      <c r="X678" t="s">
        <v>82</v>
      </c>
      <c r="Y678" t="s">
        <v>54</v>
      </c>
      <c r="Z678">
        <v>2421</v>
      </c>
      <c r="AA678" t="s">
        <v>42</v>
      </c>
      <c r="AB678" t="s">
        <v>103</v>
      </c>
      <c r="AC678" t="s">
        <v>44</v>
      </c>
      <c r="AD678">
        <v>3</v>
      </c>
    </row>
    <row r="679" spans="1:30" x14ac:dyDescent="0.35">
      <c r="A679">
        <v>1101</v>
      </c>
      <c r="B679" t="s">
        <v>2940</v>
      </c>
      <c r="C679" t="s">
        <v>2941</v>
      </c>
      <c r="D679" s="1">
        <v>44265</v>
      </c>
      <c r="F679" t="str">
        <f>IF(Table1[[#This Row],[ExitDate]],QUOTIENT(Table1[[#This Row],[ExitDate]]-Table1[[#This Row],[StartDate]],365/12),"")</f>
        <v/>
      </c>
      <c r="G679" t="str">
        <f>IF(Table1[[#This Row],[ExitDate]], "Attrition", "Active")</f>
        <v>Active</v>
      </c>
      <c r="H679" t="s">
        <v>28</v>
      </c>
      <c r="I679" t="s">
        <v>2942</v>
      </c>
      <c r="J679" t="s">
        <v>2943</v>
      </c>
      <c r="K679" t="s">
        <v>79</v>
      </c>
      <c r="L679" t="s">
        <v>32</v>
      </c>
      <c r="M679" t="s">
        <v>62</v>
      </c>
      <c r="N679" t="s">
        <v>50</v>
      </c>
      <c r="O679" t="s">
        <v>51</v>
      </c>
      <c r="P679" t="s">
        <v>36</v>
      </c>
      <c r="R679" t="s">
        <v>37</v>
      </c>
      <c r="S679" t="s">
        <v>110</v>
      </c>
      <c r="T679" s="2">
        <v>16150</v>
      </c>
      <c r="U679" s="3">
        <f ca="1">YEARFRAC(Table1[[#This Row],[DOB]],TODAY())</f>
        <v>81.761111111111106</v>
      </c>
      <c r="V679" s="3" t="str" cm="1">
        <f t="array" aca="1" ref="V679" ca="1">_xlfn.IFS(Table1[[#This Row],[Age]] &lt; 30, "20-29", Table1[[#This Row],[Age]]&lt;40,"30-39",Table1[[#This Row],[Age]]&lt;50,"40-49",Table1[[#This Row],[Age]]&lt;60,"50-59",Table1[[#This Row],[Age]]&lt;70, "60-69",Table1[[#This Row],[Age]]&lt;80, "70-79",Table1[[#This Row],[Age]]&lt;90,"80-89")</f>
        <v>80-89</v>
      </c>
      <c r="W679" t="s">
        <v>39</v>
      </c>
      <c r="X679" t="s">
        <v>112</v>
      </c>
      <c r="Y679" t="s">
        <v>41</v>
      </c>
      <c r="Z679">
        <v>2451</v>
      </c>
      <c r="AA679" t="s">
        <v>42</v>
      </c>
      <c r="AB679" t="s">
        <v>43</v>
      </c>
      <c r="AC679" t="s">
        <v>44</v>
      </c>
      <c r="AD679">
        <v>3</v>
      </c>
    </row>
    <row r="680" spans="1:30" x14ac:dyDescent="0.35">
      <c r="A680">
        <v>1102</v>
      </c>
      <c r="B680" t="s">
        <v>2944</v>
      </c>
      <c r="C680" t="s">
        <v>2945</v>
      </c>
      <c r="D680" s="1">
        <v>43681</v>
      </c>
      <c r="F680" t="str">
        <f>IF(Table1[[#This Row],[ExitDate]],QUOTIENT(Table1[[#This Row],[ExitDate]]-Table1[[#This Row],[StartDate]],365/12),"")</f>
        <v/>
      </c>
      <c r="G680" t="str">
        <f>IF(Table1[[#This Row],[ExitDate]], "Attrition", "Active")</f>
        <v>Active</v>
      </c>
      <c r="H680" t="s">
        <v>727</v>
      </c>
      <c r="I680" t="s">
        <v>2946</v>
      </c>
      <c r="J680" t="s">
        <v>2947</v>
      </c>
      <c r="K680" t="s">
        <v>49</v>
      </c>
      <c r="L680" t="s">
        <v>32</v>
      </c>
      <c r="M680" t="s">
        <v>51</v>
      </c>
      <c r="N680" t="s">
        <v>50</v>
      </c>
      <c r="O680" t="s">
        <v>51</v>
      </c>
      <c r="P680" t="s">
        <v>36</v>
      </c>
      <c r="R680" t="s">
        <v>37</v>
      </c>
      <c r="S680" t="s">
        <v>80</v>
      </c>
      <c r="T680" s="2">
        <v>19621</v>
      </c>
      <c r="U680" s="3">
        <f ca="1">YEARFRAC(Table1[[#This Row],[DOB]],TODAY())</f>
        <v>72.261111111111106</v>
      </c>
      <c r="V680" s="3" t="str" cm="1">
        <f t="array" aca="1" ref="V680" ca="1">_xlfn.IFS(Table1[[#This Row],[Age]] &lt; 30, "20-29", Table1[[#This Row],[Age]]&lt;40,"30-39",Table1[[#This Row],[Age]]&lt;50,"40-49",Table1[[#This Row],[Age]]&lt;60,"50-59",Table1[[#This Row],[Age]]&lt;70, "60-69",Table1[[#This Row],[Age]]&lt;80, "70-79",Table1[[#This Row],[Age]]&lt;90,"80-89")</f>
        <v>70-79</v>
      </c>
      <c r="W680" t="s">
        <v>39</v>
      </c>
      <c r="X680" t="s">
        <v>351</v>
      </c>
      <c r="Y680" t="s">
        <v>41</v>
      </c>
      <c r="Z680">
        <v>2472</v>
      </c>
      <c r="AA680" t="s">
        <v>92</v>
      </c>
      <c r="AB680" t="s">
        <v>74</v>
      </c>
      <c r="AC680" t="s">
        <v>44</v>
      </c>
      <c r="AD680">
        <v>3</v>
      </c>
    </row>
    <row r="681" spans="1:30" x14ac:dyDescent="0.35">
      <c r="A681">
        <v>1103</v>
      </c>
      <c r="B681" t="s">
        <v>2948</v>
      </c>
      <c r="C681" t="s">
        <v>2949</v>
      </c>
      <c r="D681" s="1">
        <v>44297</v>
      </c>
      <c r="E681" s="1">
        <v>45073</v>
      </c>
      <c r="F681">
        <f>IF(Table1[[#This Row],[ExitDate]],QUOTIENT(Table1[[#This Row],[ExitDate]]-Table1[[#This Row],[StartDate]],365/12),"")</f>
        <v>25</v>
      </c>
      <c r="G681" t="str">
        <f>IF(Table1[[#This Row],[ExitDate]], "Attrition", "Active")</f>
        <v>Attrition</v>
      </c>
      <c r="H681" t="s">
        <v>28</v>
      </c>
      <c r="I681" t="s">
        <v>2950</v>
      </c>
      <c r="J681" t="s">
        <v>2951</v>
      </c>
      <c r="K681" t="s">
        <v>88</v>
      </c>
      <c r="L681" t="s">
        <v>744</v>
      </c>
      <c r="M681" t="s">
        <v>62</v>
      </c>
      <c r="N681" t="s">
        <v>34</v>
      </c>
      <c r="O681" t="s">
        <v>35</v>
      </c>
      <c r="P681" t="s">
        <v>98</v>
      </c>
      <c r="Q681" t="s">
        <v>2952</v>
      </c>
      <c r="R681" t="s">
        <v>37</v>
      </c>
      <c r="S681" t="s">
        <v>147</v>
      </c>
      <c r="T681" s="2">
        <v>20912</v>
      </c>
      <c r="U681" s="3">
        <f ca="1">YEARFRAC(Table1[[#This Row],[DOB]],TODAY())</f>
        <v>68.724999999999994</v>
      </c>
      <c r="V681" s="3" t="str" cm="1">
        <f t="array" aca="1" ref="V681" ca="1">_xlfn.IFS(Table1[[#This Row],[Age]] &lt; 30, "20-29", Table1[[#This Row],[Age]]&lt;40,"30-39",Table1[[#This Row],[Age]]&lt;50,"40-49",Table1[[#This Row],[Age]]&lt;60,"50-59",Table1[[#This Row],[Age]]&lt;70, "60-69",Table1[[#This Row],[Age]]&lt;80, "70-79",Table1[[#This Row],[Age]]&lt;90,"80-89")</f>
        <v>60-69</v>
      </c>
      <c r="W681" t="s">
        <v>39</v>
      </c>
      <c r="X681" t="s">
        <v>149</v>
      </c>
      <c r="Y681" t="s">
        <v>54</v>
      </c>
      <c r="Z681">
        <v>1938</v>
      </c>
      <c r="AA681" t="s">
        <v>127</v>
      </c>
      <c r="AB681" t="s">
        <v>43</v>
      </c>
      <c r="AC681" t="s">
        <v>44</v>
      </c>
      <c r="AD681">
        <v>3</v>
      </c>
    </row>
    <row r="682" spans="1:30" x14ac:dyDescent="0.35">
      <c r="A682">
        <v>1104</v>
      </c>
      <c r="B682" t="s">
        <v>2836</v>
      </c>
      <c r="C682" t="s">
        <v>2953</v>
      </c>
      <c r="D682" s="1">
        <v>43632</v>
      </c>
      <c r="F682" t="str">
        <f>IF(Table1[[#This Row],[ExitDate]],QUOTIENT(Table1[[#This Row],[ExitDate]]-Table1[[#This Row],[StartDate]],365/12),"")</f>
        <v/>
      </c>
      <c r="G682" t="str">
        <f>IF(Table1[[#This Row],[ExitDate]], "Attrition", "Active")</f>
        <v>Active</v>
      </c>
      <c r="H682" t="s">
        <v>28</v>
      </c>
      <c r="I682" t="s">
        <v>2954</v>
      </c>
      <c r="J682" t="s">
        <v>2955</v>
      </c>
      <c r="K682" t="s">
        <v>167</v>
      </c>
      <c r="L682" t="s">
        <v>32</v>
      </c>
      <c r="M682" t="s">
        <v>51</v>
      </c>
      <c r="N682" t="s">
        <v>34</v>
      </c>
      <c r="O682" t="s">
        <v>35</v>
      </c>
      <c r="P682" t="s">
        <v>36</v>
      </c>
      <c r="R682" t="s">
        <v>37</v>
      </c>
      <c r="S682" t="s">
        <v>100</v>
      </c>
      <c r="T682" s="2">
        <v>34956</v>
      </c>
      <c r="U682" s="3">
        <f ca="1">YEARFRAC(Table1[[#This Row],[DOB]],TODAY())</f>
        <v>30.274999999999999</v>
      </c>
      <c r="V682" s="3" t="str" cm="1">
        <f t="array" aca="1" ref="V682" ca="1">_xlfn.IFS(Table1[[#This Row],[Age]] &lt; 30, "20-29", Table1[[#This Row],[Age]]&lt;40,"30-39",Table1[[#This Row],[Age]]&lt;50,"40-49",Table1[[#This Row],[Age]]&lt;60,"50-59",Table1[[#This Row],[Age]]&lt;70, "60-69",Table1[[#This Row],[Age]]&lt;80, "70-79",Table1[[#This Row],[Age]]&lt;90,"80-89")</f>
        <v>30-39</v>
      </c>
      <c r="W682" t="s">
        <v>39</v>
      </c>
      <c r="X682" t="s">
        <v>6</v>
      </c>
      <c r="Y682" t="s">
        <v>54</v>
      </c>
      <c r="Z682">
        <v>2072</v>
      </c>
      <c r="AA682" t="s">
        <v>127</v>
      </c>
      <c r="AB682" t="s">
        <v>103</v>
      </c>
      <c r="AC682" t="s">
        <v>44</v>
      </c>
      <c r="AD682">
        <v>3</v>
      </c>
    </row>
    <row r="683" spans="1:30" x14ac:dyDescent="0.35">
      <c r="A683">
        <v>1105</v>
      </c>
      <c r="B683" t="s">
        <v>2956</v>
      </c>
      <c r="C683" t="s">
        <v>2957</v>
      </c>
      <c r="D683" s="1">
        <v>44112</v>
      </c>
      <c r="E683" s="1">
        <v>44899</v>
      </c>
      <c r="F683">
        <f>IF(Table1[[#This Row],[ExitDate]],QUOTIENT(Table1[[#This Row],[ExitDate]]-Table1[[#This Row],[StartDate]],365/12),"")</f>
        <v>25</v>
      </c>
      <c r="G683" t="str">
        <f>IF(Table1[[#This Row],[ExitDate]], "Attrition", "Active")</f>
        <v>Attrition</v>
      </c>
      <c r="H683" t="s">
        <v>28</v>
      </c>
      <c r="I683" t="s">
        <v>2958</v>
      </c>
      <c r="J683" t="s">
        <v>2959</v>
      </c>
      <c r="K683" t="s">
        <v>61</v>
      </c>
      <c r="L683" t="s">
        <v>744</v>
      </c>
      <c r="M683" t="s">
        <v>33</v>
      </c>
      <c r="N683" t="s">
        <v>50</v>
      </c>
      <c r="O683" t="s">
        <v>62</v>
      </c>
      <c r="P683" t="s">
        <v>174</v>
      </c>
      <c r="Q683" t="s">
        <v>2960</v>
      </c>
      <c r="R683" t="s">
        <v>37</v>
      </c>
      <c r="S683" t="s">
        <v>80</v>
      </c>
      <c r="T683" s="2">
        <v>17817</v>
      </c>
      <c r="U683" s="3">
        <f ca="1">YEARFRAC(Table1[[#This Row],[DOB]],TODAY())</f>
        <v>77.2</v>
      </c>
      <c r="V683" s="3" t="str" cm="1">
        <f t="array" aca="1" ref="V683" ca="1">_xlfn.IFS(Table1[[#This Row],[Age]] &lt; 30, "20-29", Table1[[#This Row],[Age]]&lt;40,"30-39",Table1[[#This Row],[Age]]&lt;50,"40-49",Table1[[#This Row],[Age]]&lt;60,"50-59",Table1[[#This Row],[Age]]&lt;70, "60-69",Table1[[#This Row],[Age]]&lt;80, "70-79",Table1[[#This Row],[Age]]&lt;90,"80-89")</f>
        <v>70-79</v>
      </c>
      <c r="W683" t="s">
        <v>39</v>
      </c>
      <c r="X683" t="s">
        <v>102</v>
      </c>
      <c r="Y683" t="s">
        <v>41</v>
      </c>
      <c r="Z683">
        <v>2176</v>
      </c>
      <c r="AA683" t="s">
        <v>55</v>
      </c>
      <c r="AB683" t="s">
        <v>74</v>
      </c>
      <c r="AC683" t="s">
        <v>44</v>
      </c>
      <c r="AD683">
        <v>3</v>
      </c>
    </row>
    <row r="684" spans="1:30" x14ac:dyDescent="0.35">
      <c r="A684">
        <v>1106</v>
      </c>
      <c r="B684" t="s">
        <v>2961</v>
      </c>
      <c r="C684" t="s">
        <v>2962</v>
      </c>
      <c r="D684" s="1">
        <v>44426</v>
      </c>
      <c r="F684" t="str">
        <f>IF(Table1[[#This Row],[ExitDate]],QUOTIENT(Table1[[#This Row],[ExitDate]]-Table1[[#This Row],[StartDate]],365/12),"")</f>
        <v/>
      </c>
      <c r="G684" t="str">
        <f>IF(Table1[[#This Row],[ExitDate]], "Attrition", "Active")</f>
        <v>Active</v>
      </c>
      <c r="H684" t="s">
        <v>727</v>
      </c>
      <c r="I684" t="s">
        <v>2963</v>
      </c>
      <c r="J684" t="s">
        <v>2964</v>
      </c>
      <c r="K684" t="s">
        <v>88</v>
      </c>
      <c r="L684" t="s">
        <v>32</v>
      </c>
      <c r="M684" t="s">
        <v>62</v>
      </c>
      <c r="N684" t="s">
        <v>63</v>
      </c>
      <c r="O684" t="s">
        <v>35</v>
      </c>
      <c r="P684" t="s">
        <v>36</v>
      </c>
      <c r="R684" t="s">
        <v>37</v>
      </c>
      <c r="S684" t="s">
        <v>52</v>
      </c>
      <c r="T684" s="2">
        <v>34700</v>
      </c>
      <c r="U684" s="3">
        <f ca="1">YEARFRAC(Table1[[#This Row],[DOB]],TODAY())</f>
        <v>30.977777777777778</v>
      </c>
      <c r="V684" s="3" t="str" cm="1">
        <f t="array" aca="1" ref="V684" ca="1">_xlfn.IFS(Table1[[#This Row],[Age]] &lt; 30, "20-29", Table1[[#This Row],[Age]]&lt;40,"30-39",Table1[[#This Row],[Age]]&lt;50,"40-49",Table1[[#This Row],[Age]]&lt;60,"50-59",Table1[[#This Row],[Age]]&lt;70, "60-69",Table1[[#This Row],[Age]]&lt;80, "70-79",Table1[[#This Row],[Age]]&lt;90,"80-89")</f>
        <v>30-39</v>
      </c>
      <c r="W684" t="s">
        <v>39</v>
      </c>
      <c r="X684" t="s">
        <v>162</v>
      </c>
      <c r="Y684" t="s">
        <v>54</v>
      </c>
      <c r="Z684">
        <v>2143</v>
      </c>
      <c r="AA684" t="s">
        <v>73</v>
      </c>
      <c r="AB684" t="s">
        <v>74</v>
      </c>
      <c r="AC684" t="s">
        <v>44</v>
      </c>
      <c r="AD684">
        <v>3</v>
      </c>
    </row>
    <row r="685" spans="1:30" x14ac:dyDescent="0.35">
      <c r="A685">
        <v>1107</v>
      </c>
      <c r="B685" t="s">
        <v>2965</v>
      </c>
      <c r="C685" t="s">
        <v>2966</v>
      </c>
      <c r="D685" s="1">
        <v>43906</v>
      </c>
      <c r="F685" t="str">
        <f>IF(Table1[[#This Row],[ExitDate]],QUOTIENT(Table1[[#This Row],[ExitDate]]-Table1[[#This Row],[StartDate]],365/12),"")</f>
        <v/>
      </c>
      <c r="G685" t="str">
        <f>IF(Table1[[#This Row],[ExitDate]], "Attrition", "Active")</f>
        <v>Active</v>
      </c>
      <c r="H685" t="s">
        <v>727</v>
      </c>
      <c r="I685" t="s">
        <v>2967</v>
      </c>
      <c r="J685" t="s">
        <v>2968</v>
      </c>
      <c r="K685" t="s">
        <v>88</v>
      </c>
      <c r="L685" t="s">
        <v>32</v>
      </c>
      <c r="M685" t="s">
        <v>33</v>
      </c>
      <c r="N685" t="s">
        <v>50</v>
      </c>
      <c r="O685" t="s">
        <v>51</v>
      </c>
      <c r="P685" t="s">
        <v>36</v>
      </c>
      <c r="R685" t="s">
        <v>37</v>
      </c>
      <c r="S685" t="s">
        <v>304</v>
      </c>
      <c r="T685" s="2">
        <v>33643</v>
      </c>
      <c r="U685" s="3">
        <f ca="1">YEARFRAC(Table1[[#This Row],[DOB]],TODAY())</f>
        <v>33.87222222222222</v>
      </c>
      <c r="V685" s="3" t="str" cm="1">
        <f t="array" aca="1" ref="V685" ca="1">_xlfn.IFS(Table1[[#This Row],[Age]] &lt; 30, "20-29", Table1[[#This Row],[Age]]&lt;40,"30-39",Table1[[#This Row],[Age]]&lt;50,"40-49",Table1[[#This Row],[Age]]&lt;60,"50-59",Table1[[#This Row],[Age]]&lt;70, "60-69",Table1[[#This Row],[Age]]&lt;80, "70-79",Table1[[#This Row],[Age]]&lt;90,"80-89")</f>
        <v>30-39</v>
      </c>
      <c r="W685" t="s">
        <v>39</v>
      </c>
      <c r="X685" t="s">
        <v>82</v>
      </c>
      <c r="Y685" t="s">
        <v>41</v>
      </c>
      <c r="Z685">
        <v>1778</v>
      </c>
      <c r="AA685" t="s">
        <v>73</v>
      </c>
      <c r="AB685" t="s">
        <v>74</v>
      </c>
      <c r="AC685" t="s">
        <v>44</v>
      </c>
      <c r="AD685">
        <v>3</v>
      </c>
    </row>
    <row r="686" spans="1:30" x14ac:dyDescent="0.35">
      <c r="A686">
        <v>1108</v>
      </c>
      <c r="B686" t="s">
        <v>2220</v>
      </c>
      <c r="C686" t="s">
        <v>2969</v>
      </c>
      <c r="D686" s="1">
        <v>43489</v>
      </c>
      <c r="F686" t="str">
        <f>IF(Table1[[#This Row],[ExitDate]],QUOTIENT(Table1[[#This Row],[ExitDate]]-Table1[[#This Row],[StartDate]],365/12),"")</f>
        <v/>
      </c>
      <c r="G686" t="str">
        <f>IF(Table1[[#This Row],[ExitDate]], "Attrition", "Active")</f>
        <v>Active</v>
      </c>
      <c r="H686" t="s">
        <v>28</v>
      </c>
      <c r="I686" t="s">
        <v>2970</v>
      </c>
      <c r="J686" t="s">
        <v>2971</v>
      </c>
      <c r="K686" t="s">
        <v>79</v>
      </c>
      <c r="L686" t="s">
        <v>32</v>
      </c>
      <c r="M686" t="s">
        <v>62</v>
      </c>
      <c r="N686" t="s">
        <v>50</v>
      </c>
      <c r="O686" t="s">
        <v>62</v>
      </c>
      <c r="P686" t="s">
        <v>36</v>
      </c>
      <c r="R686" t="s">
        <v>37</v>
      </c>
      <c r="S686" t="s">
        <v>80</v>
      </c>
      <c r="T686" s="2">
        <v>25311</v>
      </c>
      <c r="U686" s="3">
        <f ca="1">YEARFRAC(Table1[[#This Row],[DOB]],TODAY())</f>
        <v>56.680555555555557</v>
      </c>
      <c r="V686" s="3" t="str" cm="1">
        <f t="array" aca="1" ref="V686" ca="1">_xlfn.IFS(Table1[[#This Row],[Age]] &lt; 30, "20-29", Table1[[#This Row],[Age]]&lt;40,"30-39",Table1[[#This Row],[Age]]&lt;50,"40-49",Table1[[#This Row],[Age]]&lt;60,"50-59",Table1[[#This Row],[Age]]&lt;70, "60-69",Table1[[#This Row],[Age]]&lt;80, "70-79",Table1[[#This Row],[Age]]&lt;90,"80-89")</f>
        <v>50-59</v>
      </c>
      <c r="W686" t="s">
        <v>39</v>
      </c>
      <c r="X686" t="s">
        <v>291</v>
      </c>
      <c r="Y686" t="s">
        <v>54</v>
      </c>
      <c r="Z686">
        <v>2324</v>
      </c>
      <c r="AA686" t="s">
        <v>42</v>
      </c>
      <c r="AB686" t="s">
        <v>83</v>
      </c>
      <c r="AC686" t="s">
        <v>44</v>
      </c>
      <c r="AD686">
        <v>3</v>
      </c>
    </row>
    <row r="687" spans="1:30" x14ac:dyDescent="0.35">
      <c r="A687">
        <v>1109</v>
      </c>
      <c r="B687" t="s">
        <v>2972</v>
      </c>
      <c r="C687" t="s">
        <v>2973</v>
      </c>
      <c r="D687" s="1">
        <v>44723</v>
      </c>
      <c r="E687" s="1">
        <v>44829</v>
      </c>
      <c r="F687">
        <f>IF(Table1[[#This Row],[ExitDate]],QUOTIENT(Table1[[#This Row],[ExitDate]]-Table1[[#This Row],[StartDate]],365/12),"")</f>
        <v>3</v>
      </c>
      <c r="G687" t="str">
        <f>IF(Table1[[#This Row],[ExitDate]], "Attrition", "Active")</f>
        <v>Attrition</v>
      </c>
      <c r="H687" t="s">
        <v>28</v>
      </c>
      <c r="I687" t="s">
        <v>2974</v>
      </c>
      <c r="J687" t="s">
        <v>2975</v>
      </c>
      <c r="K687" t="s">
        <v>49</v>
      </c>
      <c r="L687" t="s">
        <v>744</v>
      </c>
      <c r="M687" t="s">
        <v>62</v>
      </c>
      <c r="N687" t="s">
        <v>34</v>
      </c>
      <c r="O687" t="s">
        <v>51</v>
      </c>
      <c r="P687" t="s">
        <v>139</v>
      </c>
      <c r="Q687" t="s">
        <v>2976</v>
      </c>
      <c r="R687" t="s">
        <v>37</v>
      </c>
      <c r="S687" t="s">
        <v>89</v>
      </c>
      <c r="T687" s="2">
        <v>29860</v>
      </c>
      <c r="U687" s="3">
        <f ca="1">YEARFRAC(Table1[[#This Row],[DOB]],TODAY())</f>
        <v>44.227777777777774</v>
      </c>
      <c r="V687" s="3" t="str" cm="1">
        <f t="array" aca="1" ref="V687" ca="1">_xlfn.IFS(Table1[[#This Row],[Age]] &lt; 30, "20-29", Table1[[#This Row],[Age]]&lt;40,"30-39",Table1[[#This Row],[Age]]&lt;50,"40-49",Table1[[#This Row],[Age]]&lt;60,"50-59",Table1[[#This Row],[Age]]&lt;70, "60-69",Table1[[#This Row],[Age]]&lt;80, "70-79",Table1[[#This Row],[Age]]&lt;90,"80-89")</f>
        <v>40-49</v>
      </c>
      <c r="W687" t="s">
        <v>39</v>
      </c>
      <c r="X687" t="s">
        <v>82</v>
      </c>
      <c r="Y687" t="s">
        <v>41</v>
      </c>
      <c r="Z687">
        <v>1775</v>
      </c>
      <c r="AA687" t="s">
        <v>42</v>
      </c>
      <c r="AB687" t="s">
        <v>103</v>
      </c>
      <c r="AC687" t="s">
        <v>44</v>
      </c>
      <c r="AD687">
        <v>3</v>
      </c>
    </row>
    <row r="688" spans="1:30" x14ac:dyDescent="0.35">
      <c r="A688">
        <v>1110</v>
      </c>
      <c r="B688" t="s">
        <v>2977</v>
      </c>
      <c r="C688" t="s">
        <v>1602</v>
      </c>
      <c r="D688" s="1">
        <v>44744</v>
      </c>
      <c r="F688" t="str">
        <f>IF(Table1[[#This Row],[ExitDate]],QUOTIENT(Table1[[#This Row],[ExitDate]]-Table1[[#This Row],[StartDate]],365/12),"")</f>
        <v/>
      </c>
      <c r="G688" t="str">
        <f>IF(Table1[[#This Row],[ExitDate]], "Attrition", "Active")</f>
        <v>Active</v>
      </c>
      <c r="H688" t="s">
        <v>727</v>
      </c>
      <c r="I688" t="s">
        <v>2978</v>
      </c>
      <c r="J688" t="s">
        <v>2979</v>
      </c>
      <c r="K688" t="s">
        <v>117</v>
      </c>
      <c r="L688" t="s">
        <v>32</v>
      </c>
      <c r="M688" t="s">
        <v>62</v>
      </c>
      <c r="N688" t="s">
        <v>63</v>
      </c>
      <c r="O688" t="s">
        <v>35</v>
      </c>
      <c r="P688" t="s">
        <v>36</v>
      </c>
      <c r="R688" t="s">
        <v>37</v>
      </c>
      <c r="S688" t="s">
        <v>80</v>
      </c>
      <c r="T688" s="2">
        <v>31902</v>
      </c>
      <c r="U688" s="3">
        <f ca="1">YEARFRAC(Table1[[#This Row],[DOB]],TODAY())</f>
        <v>38.633333333333333</v>
      </c>
      <c r="V688" s="3" t="str" cm="1">
        <f t="array" aca="1" ref="V688" ca="1">_xlfn.IFS(Table1[[#This Row],[Age]] &lt; 30, "20-29", Table1[[#This Row],[Age]]&lt;40,"30-39",Table1[[#This Row],[Age]]&lt;50,"40-49",Table1[[#This Row],[Age]]&lt;60,"50-59",Table1[[#This Row],[Age]]&lt;70, "60-69",Table1[[#This Row],[Age]]&lt;80, "70-79",Table1[[#This Row],[Age]]&lt;90,"80-89")</f>
        <v>30-39</v>
      </c>
      <c r="W688" t="s">
        <v>39</v>
      </c>
      <c r="X688" t="s">
        <v>225</v>
      </c>
      <c r="Y688" t="s">
        <v>41</v>
      </c>
      <c r="Z688">
        <v>2148</v>
      </c>
      <c r="AA688" t="s">
        <v>127</v>
      </c>
      <c r="AB688" t="s">
        <v>74</v>
      </c>
      <c r="AC688" t="s">
        <v>44</v>
      </c>
      <c r="AD688">
        <v>3</v>
      </c>
    </row>
    <row r="689" spans="1:30" x14ac:dyDescent="0.35">
      <c r="A689">
        <v>1111</v>
      </c>
      <c r="B689" t="s">
        <v>2980</v>
      </c>
      <c r="C689" t="s">
        <v>2981</v>
      </c>
      <c r="D689" s="1">
        <v>43716</v>
      </c>
      <c r="E689" s="1">
        <v>44072</v>
      </c>
      <c r="F689">
        <f>IF(Table1[[#This Row],[ExitDate]],QUOTIENT(Table1[[#This Row],[ExitDate]]-Table1[[#This Row],[StartDate]],365/12),"")</f>
        <v>11</v>
      </c>
      <c r="G689" t="str">
        <f>IF(Table1[[#This Row],[ExitDate]], "Attrition", "Active")</f>
        <v>Attrition</v>
      </c>
      <c r="H689" t="s">
        <v>28</v>
      </c>
      <c r="I689" t="s">
        <v>2982</v>
      </c>
      <c r="J689" t="s">
        <v>2983</v>
      </c>
      <c r="K689" t="s">
        <v>88</v>
      </c>
      <c r="L689" t="s">
        <v>744</v>
      </c>
      <c r="M689" t="s">
        <v>62</v>
      </c>
      <c r="N689" t="s">
        <v>50</v>
      </c>
      <c r="O689" t="s">
        <v>51</v>
      </c>
      <c r="P689" t="s">
        <v>139</v>
      </c>
      <c r="Q689" t="s">
        <v>2984</v>
      </c>
      <c r="R689" t="s">
        <v>37</v>
      </c>
      <c r="S689" t="s">
        <v>147</v>
      </c>
      <c r="T689" s="2">
        <v>19145</v>
      </c>
      <c r="U689" s="3">
        <f ca="1">YEARFRAC(Table1[[#This Row],[DOB]],TODAY())</f>
        <v>73.563888888888883</v>
      </c>
      <c r="V689" s="3" t="str" cm="1">
        <f t="array" aca="1" ref="V689" ca="1">_xlfn.IFS(Table1[[#This Row],[Age]] &lt; 30, "20-29", Table1[[#This Row],[Age]]&lt;40,"30-39",Table1[[#This Row],[Age]]&lt;50,"40-49",Table1[[#This Row],[Age]]&lt;60,"50-59",Table1[[#This Row],[Age]]&lt;70, "60-69",Table1[[#This Row],[Age]]&lt;80, "70-79",Table1[[#This Row],[Age]]&lt;90,"80-89")</f>
        <v>70-79</v>
      </c>
      <c r="W689" t="s">
        <v>39</v>
      </c>
      <c r="X689" t="s">
        <v>149</v>
      </c>
      <c r="Y689" t="s">
        <v>41</v>
      </c>
      <c r="Z689">
        <v>2127</v>
      </c>
      <c r="AA689" t="s">
        <v>42</v>
      </c>
      <c r="AB689" t="s">
        <v>43</v>
      </c>
      <c r="AC689" t="s">
        <v>44</v>
      </c>
      <c r="AD689">
        <v>3</v>
      </c>
    </row>
    <row r="690" spans="1:30" x14ac:dyDescent="0.35">
      <c r="A690">
        <v>1112</v>
      </c>
      <c r="B690" t="s">
        <v>2985</v>
      </c>
      <c r="C690" t="s">
        <v>382</v>
      </c>
      <c r="D690" s="1">
        <v>44752</v>
      </c>
      <c r="F690" t="str">
        <f>IF(Table1[[#This Row],[ExitDate]],QUOTIENT(Table1[[#This Row],[ExitDate]]-Table1[[#This Row],[StartDate]],365/12),"")</f>
        <v/>
      </c>
      <c r="G690" t="str">
        <f>IF(Table1[[#This Row],[ExitDate]], "Attrition", "Active")</f>
        <v>Active</v>
      </c>
      <c r="H690" t="s">
        <v>28</v>
      </c>
      <c r="I690" t="s">
        <v>2986</v>
      </c>
      <c r="J690" t="s">
        <v>2987</v>
      </c>
      <c r="K690" t="s">
        <v>138</v>
      </c>
      <c r="L690" t="s">
        <v>32</v>
      </c>
      <c r="M690" t="s">
        <v>62</v>
      </c>
      <c r="N690" t="s">
        <v>50</v>
      </c>
      <c r="O690" t="s">
        <v>51</v>
      </c>
      <c r="P690" t="s">
        <v>36</v>
      </c>
      <c r="R690" t="s">
        <v>37</v>
      </c>
      <c r="S690" t="s">
        <v>110</v>
      </c>
      <c r="T690" s="2">
        <v>27590</v>
      </c>
      <c r="U690" s="3">
        <f ca="1">YEARFRAC(Table1[[#This Row],[DOB]],TODAY())</f>
        <v>50.43888888888889</v>
      </c>
      <c r="V690" s="3" t="str" cm="1">
        <f t="array" aca="1" ref="V690" ca="1">_xlfn.IFS(Table1[[#This Row],[Age]] &lt; 30, "20-29", Table1[[#This Row],[Age]]&lt;40,"30-39",Table1[[#This Row],[Age]]&lt;50,"40-49",Table1[[#This Row],[Age]]&lt;60,"50-59",Table1[[#This Row],[Age]]&lt;70, "60-69",Table1[[#This Row],[Age]]&lt;80, "70-79",Table1[[#This Row],[Age]]&lt;90,"80-89")</f>
        <v>50-59</v>
      </c>
      <c r="W690" t="s">
        <v>39</v>
      </c>
      <c r="X690" t="s">
        <v>418</v>
      </c>
      <c r="Y690" t="s">
        <v>41</v>
      </c>
      <c r="Z690">
        <v>84262</v>
      </c>
      <c r="AA690" t="s">
        <v>42</v>
      </c>
      <c r="AB690" t="s">
        <v>74</v>
      </c>
      <c r="AC690" t="s">
        <v>44</v>
      </c>
      <c r="AD690">
        <v>3</v>
      </c>
    </row>
    <row r="691" spans="1:30" x14ac:dyDescent="0.35">
      <c r="A691">
        <v>1113</v>
      </c>
      <c r="B691" t="s">
        <v>2988</v>
      </c>
      <c r="C691" t="s">
        <v>1649</v>
      </c>
      <c r="D691" s="1">
        <v>44675</v>
      </c>
      <c r="F691" t="str">
        <f>IF(Table1[[#This Row],[ExitDate]],QUOTIENT(Table1[[#This Row],[ExitDate]]-Table1[[#This Row],[StartDate]],365/12),"")</f>
        <v/>
      </c>
      <c r="G691" t="str">
        <f>IF(Table1[[#This Row],[ExitDate]], "Attrition", "Active")</f>
        <v>Active</v>
      </c>
      <c r="H691" t="s">
        <v>28</v>
      </c>
      <c r="I691" t="s">
        <v>2989</v>
      </c>
      <c r="J691" t="s">
        <v>2990</v>
      </c>
      <c r="K691" t="s">
        <v>117</v>
      </c>
      <c r="L691" t="s">
        <v>32</v>
      </c>
      <c r="M691" t="s">
        <v>33</v>
      </c>
      <c r="N691" t="s">
        <v>63</v>
      </c>
      <c r="O691" t="s">
        <v>51</v>
      </c>
      <c r="P691" t="s">
        <v>36</v>
      </c>
      <c r="R691" t="s">
        <v>37</v>
      </c>
      <c r="S691" t="s">
        <v>80</v>
      </c>
      <c r="T691" s="2">
        <v>28006</v>
      </c>
      <c r="U691" s="3">
        <f ca="1">YEARFRAC(Table1[[#This Row],[DOB]],TODAY())</f>
        <v>49.305555555555557</v>
      </c>
      <c r="V691" s="3" t="str" cm="1">
        <f t="array" aca="1" ref="V691" ca="1">_xlfn.IFS(Table1[[#This Row],[Age]] &lt; 30, "20-29", Table1[[#This Row],[Age]]&lt;40,"30-39",Table1[[#This Row],[Age]]&lt;50,"40-49",Table1[[#This Row],[Age]]&lt;60,"50-59",Table1[[#This Row],[Age]]&lt;70, "60-69",Table1[[#This Row],[Age]]&lt;80, "70-79",Table1[[#This Row],[Age]]&lt;90,"80-89")</f>
        <v>40-49</v>
      </c>
      <c r="W691" t="s">
        <v>39</v>
      </c>
      <c r="X691" t="s">
        <v>162</v>
      </c>
      <c r="Y691" t="s">
        <v>41</v>
      </c>
      <c r="Z691">
        <v>31490</v>
      </c>
      <c r="AA691" t="s">
        <v>127</v>
      </c>
      <c r="AB691" t="s">
        <v>103</v>
      </c>
      <c r="AC691" t="s">
        <v>44</v>
      </c>
      <c r="AD691">
        <v>3</v>
      </c>
    </row>
    <row r="692" spans="1:30" x14ac:dyDescent="0.35">
      <c r="A692">
        <v>1114</v>
      </c>
      <c r="B692" t="s">
        <v>2991</v>
      </c>
      <c r="C692" t="s">
        <v>1178</v>
      </c>
      <c r="D692" s="1">
        <v>43921</v>
      </c>
      <c r="F692" t="str">
        <f>IF(Table1[[#This Row],[ExitDate]],QUOTIENT(Table1[[#This Row],[ExitDate]]-Table1[[#This Row],[StartDate]],365/12),"")</f>
        <v/>
      </c>
      <c r="G692" t="str">
        <f>IF(Table1[[#This Row],[ExitDate]], "Attrition", "Active")</f>
        <v>Active</v>
      </c>
      <c r="H692" t="s">
        <v>28</v>
      </c>
      <c r="I692" t="s">
        <v>2992</v>
      </c>
      <c r="J692" t="s">
        <v>2993</v>
      </c>
      <c r="K692" t="s">
        <v>61</v>
      </c>
      <c r="L692" t="s">
        <v>32</v>
      </c>
      <c r="M692" t="s">
        <v>62</v>
      </c>
      <c r="N692" t="s">
        <v>34</v>
      </c>
      <c r="O692" t="s">
        <v>51</v>
      </c>
      <c r="P692" t="s">
        <v>36</v>
      </c>
      <c r="R692" t="s">
        <v>37</v>
      </c>
      <c r="S692" t="s">
        <v>80</v>
      </c>
      <c r="T692" s="2">
        <v>22281</v>
      </c>
      <c r="U692" s="3">
        <f ca="1">YEARFRAC(Table1[[#This Row],[DOB]],TODAY())</f>
        <v>64.980555555555554</v>
      </c>
      <c r="V692" s="3" t="str" cm="1">
        <f t="array" aca="1" ref="V692" ca="1">_xlfn.IFS(Table1[[#This Row],[Age]] &lt; 30, "20-29", Table1[[#This Row],[Age]]&lt;40,"30-39",Table1[[#This Row],[Age]]&lt;50,"40-49",Table1[[#This Row],[Age]]&lt;60,"50-59",Table1[[#This Row],[Age]]&lt;70, "60-69",Table1[[#This Row],[Age]]&lt;80, "70-79",Table1[[#This Row],[Age]]&lt;90,"80-89")</f>
        <v>60-69</v>
      </c>
      <c r="W692" t="s">
        <v>39</v>
      </c>
      <c r="X692" t="s">
        <v>82</v>
      </c>
      <c r="Y692" t="s">
        <v>41</v>
      </c>
      <c r="Z692">
        <v>59522</v>
      </c>
      <c r="AA692" t="s">
        <v>55</v>
      </c>
      <c r="AB692" t="s">
        <v>43</v>
      </c>
      <c r="AC692" t="s">
        <v>44</v>
      </c>
      <c r="AD692">
        <v>3</v>
      </c>
    </row>
    <row r="693" spans="1:30" x14ac:dyDescent="0.35">
      <c r="A693">
        <v>1115</v>
      </c>
      <c r="B693" t="s">
        <v>2994</v>
      </c>
      <c r="C693" t="s">
        <v>2995</v>
      </c>
      <c r="D693" s="1">
        <v>43547</v>
      </c>
      <c r="F693" t="str">
        <f>IF(Table1[[#This Row],[ExitDate]],QUOTIENT(Table1[[#This Row],[ExitDate]]-Table1[[#This Row],[StartDate]],365/12),"")</f>
        <v/>
      </c>
      <c r="G693" t="str">
        <f>IF(Table1[[#This Row],[ExitDate]], "Attrition", "Active")</f>
        <v>Active</v>
      </c>
      <c r="H693" t="s">
        <v>28</v>
      </c>
      <c r="I693" t="s">
        <v>2996</v>
      </c>
      <c r="J693" t="s">
        <v>2997</v>
      </c>
      <c r="K693" t="s">
        <v>167</v>
      </c>
      <c r="L693" t="s">
        <v>32</v>
      </c>
      <c r="M693" t="s">
        <v>33</v>
      </c>
      <c r="N693" t="s">
        <v>50</v>
      </c>
      <c r="O693" t="s">
        <v>51</v>
      </c>
      <c r="P693" t="s">
        <v>36</v>
      </c>
      <c r="R693" t="s">
        <v>37</v>
      </c>
      <c r="S693" t="s">
        <v>89</v>
      </c>
      <c r="T693" s="2">
        <v>35480</v>
      </c>
      <c r="U693" s="3">
        <f ca="1">YEARFRAC(Table1[[#This Row],[DOB]],TODAY())</f>
        <v>28.844444444444445</v>
      </c>
      <c r="V693" s="3" t="str" cm="1">
        <f t="array" aca="1" ref="V693" ca="1">_xlfn.IFS(Table1[[#This Row],[Age]] &lt; 30, "20-29", Table1[[#This Row],[Age]]&lt;40,"30-39",Table1[[#This Row],[Age]]&lt;50,"40-49",Table1[[#This Row],[Age]]&lt;60,"50-59",Table1[[#This Row],[Age]]&lt;70, "60-69",Table1[[#This Row],[Age]]&lt;80, "70-79",Table1[[#This Row],[Age]]&lt;90,"80-89")</f>
        <v>20-29</v>
      </c>
      <c r="W693" t="s">
        <v>39</v>
      </c>
      <c r="X693" t="s">
        <v>102</v>
      </c>
      <c r="Y693" t="s">
        <v>54</v>
      </c>
      <c r="Z693">
        <v>63452</v>
      </c>
      <c r="AA693" t="s">
        <v>92</v>
      </c>
      <c r="AB693" t="s">
        <v>43</v>
      </c>
      <c r="AC693" t="s">
        <v>44</v>
      </c>
      <c r="AD693">
        <v>3</v>
      </c>
    </row>
    <row r="694" spans="1:30" x14ac:dyDescent="0.35">
      <c r="A694">
        <v>1116</v>
      </c>
      <c r="B694" t="s">
        <v>1436</v>
      </c>
      <c r="C694" t="s">
        <v>2998</v>
      </c>
      <c r="D694" s="1">
        <v>43533</v>
      </c>
      <c r="E694" s="1">
        <v>45119</v>
      </c>
      <c r="F694">
        <f>IF(Table1[[#This Row],[ExitDate]],QUOTIENT(Table1[[#This Row],[ExitDate]]-Table1[[#This Row],[StartDate]],365/12),"")</f>
        <v>52</v>
      </c>
      <c r="G694" t="str">
        <f>IF(Table1[[#This Row],[ExitDate]], "Attrition", "Active")</f>
        <v>Attrition</v>
      </c>
      <c r="H694" t="s">
        <v>28</v>
      </c>
      <c r="I694" t="s">
        <v>2999</v>
      </c>
      <c r="J694" t="s">
        <v>3000</v>
      </c>
      <c r="K694" t="s">
        <v>132</v>
      </c>
      <c r="L694" t="s">
        <v>744</v>
      </c>
      <c r="M694" t="s">
        <v>62</v>
      </c>
      <c r="N694" t="s">
        <v>50</v>
      </c>
      <c r="O694" t="s">
        <v>62</v>
      </c>
      <c r="P694" t="s">
        <v>174</v>
      </c>
      <c r="Q694" t="s">
        <v>3001</v>
      </c>
      <c r="R694" t="s">
        <v>37</v>
      </c>
      <c r="S694" t="s">
        <v>89</v>
      </c>
      <c r="T694" s="2">
        <v>30904</v>
      </c>
      <c r="U694" s="3">
        <f ca="1">YEARFRAC(Table1[[#This Row],[DOB]],TODAY())</f>
        <v>41.369444444444447</v>
      </c>
      <c r="V694" s="3" t="str" cm="1">
        <f t="array" aca="1" ref="V694" ca="1">_xlfn.IFS(Table1[[#This Row],[Age]] &lt; 30, "20-29", Table1[[#This Row],[Age]]&lt;40,"30-39",Table1[[#This Row],[Age]]&lt;50,"40-49",Table1[[#This Row],[Age]]&lt;60,"50-59",Table1[[#This Row],[Age]]&lt;70, "60-69",Table1[[#This Row],[Age]]&lt;80, "70-79",Table1[[#This Row],[Age]]&lt;90,"80-89")</f>
        <v>40-49</v>
      </c>
      <c r="W694" t="s">
        <v>39</v>
      </c>
      <c r="X694" t="s">
        <v>72</v>
      </c>
      <c r="Y694" t="s">
        <v>54</v>
      </c>
      <c r="Z694">
        <v>50055</v>
      </c>
      <c r="AA694" t="s">
        <v>42</v>
      </c>
      <c r="AB694" t="s">
        <v>103</v>
      </c>
      <c r="AC694" t="s">
        <v>44</v>
      </c>
      <c r="AD694">
        <v>3</v>
      </c>
    </row>
    <row r="695" spans="1:30" x14ac:dyDescent="0.35">
      <c r="A695">
        <v>1117</v>
      </c>
      <c r="B695" t="s">
        <v>3002</v>
      </c>
      <c r="C695" t="s">
        <v>1374</v>
      </c>
      <c r="D695" s="1">
        <v>43517</v>
      </c>
      <c r="E695" s="1">
        <v>43530</v>
      </c>
      <c r="F695">
        <f>IF(Table1[[#This Row],[ExitDate]],QUOTIENT(Table1[[#This Row],[ExitDate]]-Table1[[#This Row],[StartDate]],365/12),"")</f>
        <v>0</v>
      </c>
      <c r="G695" t="str">
        <f>IF(Table1[[#This Row],[ExitDate]], "Attrition", "Active")</f>
        <v>Attrition</v>
      </c>
      <c r="H695" t="s">
        <v>28</v>
      </c>
      <c r="I695" t="s">
        <v>3003</v>
      </c>
      <c r="J695" t="s">
        <v>3004</v>
      </c>
      <c r="K695" t="s">
        <v>79</v>
      </c>
      <c r="L695" t="s">
        <v>744</v>
      </c>
      <c r="M695" t="s">
        <v>62</v>
      </c>
      <c r="N695" t="s">
        <v>34</v>
      </c>
      <c r="O695" t="s">
        <v>35</v>
      </c>
      <c r="P695" t="s">
        <v>125</v>
      </c>
      <c r="Q695" t="s">
        <v>3005</v>
      </c>
      <c r="R695" t="s">
        <v>37</v>
      </c>
      <c r="S695" t="s">
        <v>80</v>
      </c>
      <c r="T695" s="2">
        <v>35665</v>
      </c>
      <c r="U695" s="3">
        <f ca="1">YEARFRAC(Table1[[#This Row],[DOB]],TODAY())</f>
        <v>28.333333333333332</v>
      </c>
      <c r="V695" s="3" t="str" cm="1">
        <f t="array" aca="1" ref="V695" ca="1">_xlfn.IFS(Table1[[#This Row],[Age]] &lt; 30, "20-29", Table1[[#This Row],[Age]]&lt;40,"30-39",Table1[[#This Row],[Age]]&lt;50,"40-49",Table1[[#This Row],[Age]]&lt;60,"50-59",Table1[[#This Row],[Age]]&lt;70, "60-69",Table1[[#This Row],[Age]]&lt;80, "70-79",Table1[[#This Row],[Age]]&lt;90,"80-89")</f>
        <v>20-29</v>
      </c>
      <c r="W695" t="s">
        <v>39</v>
      </c>
      <c r="X695" t="s">
        <v>102</v>
      </c>
      <c r="Y695" t="s">
        <v>54</v>
      </c>
      <c r="Z695">
        <v>6139</v>
      </c>
      <c r="AA695" t="s">
        <v>73</v>
      </c>
      <c r="AB695" t="s">
        <v>103</v>
      </c>
      <c r="AC695" t="s">
        <v>44</v>
      </c>
      <c r="AD695">
        <v>3</v>
      </c>
    </row>
    <row r="696" spans="1:30" x14ac:dyDescent="0.35">
      <c r="A696">
        <v>1118</v>
      </c>
      <c r="B696" t="s">
        <v>1239</v>
      </c>
      <c r="C696" t="s">
        <v>1996</v>
      </c>
      <c r="D696" s="1">
        <v>43742</v>
      </c>
      <c r="E696" s="1">
        <v>44891</v>
      </c>
      <c r="F696">
        <f>IF(Table1[[#This Row],[ExitDate]],QUOTIENT(Table1[[#This Row],[ExitDate]]-Table1[[#This Row],[StartDate]],365/12),"")</f>
        <v>37</v>
      </c>
      <c r="G696" t="str">
        <f>IF(Table1[[#This Row],[ExitDate]], "Attrition", "Active")</f>
        <v>Attrition</v>
      </c>
      <c r="H696" t="s">
        <v>28</v>
      </c>
      <c r="I696" t="s">
        <v>3006</v>
      </c>
      <c r="J696" t="s">
        <v>3007</v>
      </c>
      <c r="K696" t="s">
        <v>97</v>
      </c>
      <c r="L696" t="s">
        <v>32</v>
      </c>
      <c r="M696" t="s">
        <v>62</v>
      </c>
      <c r="N696" t="s">
        <v>63</v>
      </c>
      <c r="O696" t="s">
        <v>35</v>
      </c>
      <c r="P696" t="s">
        <v>139</v>
      </c>
      <c r="Q696" t="s">
        <v>3008</v>
      </c>
      <c r="R696" t="s">
        <v>37</v>
      </c>
      <c r="S696" t="s">
        <v>110</v>
      </c>
      <c r="T696" s="2">
        <v>27819</v>
      </c>
      <c r="U696" s="3">
        <f ca="1">YEARFRAC(Table1[[#This Row],[DOB]],TODAY())</f>
        <v>49.81388888888889</v>
      </c>
      <c r="V696" s="3" t="str" cm="1">
        <f t="array" aca="1" ref="V696" ca="1">_xlfn.IFS(Table1[[#This Row],[Age]] &lt; 30, "20-29", Table1[[#This Row],[Age]]&lt;40,"30-39",Table1[[#This Row],[Age]]&lt;50,"40-49",Table1[[#This Row],[Age]]&lt;60,"50-59",Table1[[#This Row],[Age]]&lt;70, "60-69",Table1[[#This Row],[Age]]&lt;80, "70-79",Table1[[#This Row],[Age]]&lt;90,"80-89")</f>
        <v>40-49</v>
      </c>
      <c r="W696" t="s">
        <v>39</v>
      </c>
      <c r="X696" t="s">
        <v>418</v>
      </c>
      <c r="Y696" t="s">
        <v>54</v>
      </c>
      <c r="Z696">
        <v>44761</v>
      </c>
      <c r="AA696" t="s">
        <v>127</v>
      </c>
      <c r="AB696" t="s">
        <v>103</v>
      </c>
      <c r="AC696" t="s">
        <v>44</v>
      </c>
      <c r="AD696">
        <v>3</v>
      </c>
    </row>
    <row r="697" spans="1:30" x14ac:dyDescent="0.35">
      <c r="A697">
        <v>1119</v>
      </c>
      <c r="B697" t="s">
        <v>834</v>
      </c>
      <c r="C697" t="s">
        <v>2878</v>
      </c>
      <c r="D697" s="1">
        <v>43793</v>
      </c>
      <c r="E697" s="1">
        <v>44185</v>
      </c>
      <c r="F697">
        <f>IF(Table1[[#This Row],[ExitDate]],QUOTIENT(Table1[[#This Row],[ExitDate]]-Table1[[#This Row],[StartDate]],365/12),"")</f>
        <v>12</v>
      </c>
      <c r="G697" t="str">
        <f>IF(Table1[[#This Row],[ExitDate]], "Attrition", "Active")</f>
        <v>Attrition</v>
      </c>
      <c r="H697" t="s">
        <v>28</v>
      </c>
      <c r="I697" t="s">
        <v>3009</v>
      </c>
      <c r="J697" t="s">
        <v>3010</v>
      </c>
      <c r="K697" t="s">
        <v>88</v>
      </c>
      <c r="L697" t="s">
        <v>32</v>
      </c>
      <c r="M697" t="s">
        <v>51</v>
      </c>
      <c r="N697" t="s">
        <v>34</v>
      </c>
      <c r="O697" t="s">
        <v>51</v>
      </c>
      <c r="P697" t="s">
        <v>98</v>
      </c>
      <c r="Q697" t="s">
        <v>3011</v>
      </c>
      <c r="R697" t="s">
        <v>37</v>
      </c>
      <c r="S697" t="s">
        <v>89</v>
      </c>
      <c r="T697" s="2">
        <v>34699</v>
      </c>
      <c r="U697" s="3">
        <f ca="1">YEARFRAC(Table1[[#This Row],[DOB]],TODAY())</f>
        <v>30.980555555555554</v>
      </c>
      <c r="V697" s="3" t="str" cm="1">
        <f t="array" aca="1" ref="V697" ca="1">_xlfn.IFS(Table1[[#This Row],[Age]] &lt; 30, "20-29", Table1[[#This Row],[Age]]&lt;40,"30-39",Table1[[#This Row],[Age]]&lt;50,"40-49",Table1[[#This Row],[Age]]&lt;60,"50-59",Table1[[#This Row],[Age]]&lt;70, "60-69",Table1[[#This Row],[Age]]&lt;80, "70-79",Table1[[#This Row],[Age]]&lt;90,"80-89")</f>
        <v>30-39</v>
      </c>
      <c r="W697" t="s">
        <v>39</v>
      </c>
      <c r="X697" t="s">
        <v>82</v>
      </c>
      <c r="Y697" t="s">
        <v>41</v>
      </c>
      <c r="Z697">
        <v>49105</v>
      </c>
      <c r="AA697" t="s">
        <v>42</v>
      </c>
      <c r="AB697" t="s">
        <v>74</v>
      </c>
      <c r="AC697" t="s">
        <v>44</v>
      </c>
      <c r="AD697">
        <v>3</v>
      </c>
    </row>
    <row r="698" spans="1:30" x14ac:dyDescent="0.35">
      <c r="A698">
        <v>1120</v>
      </c>
      <c r="B698" t="s">
        <v>3012</v>
      </c>
      <c r="C698" t="s">
        <v>151</v>
      </c>
      <c r="D698" s="1">
        <v>44060</v>
      </c>
      <c r="F698" t="str">
        <f>IF(Table1[[#This Row],[ExitDate]],QUOTIENT(Table1[[#This Row],[ExitDate]]-Table1[[#This Row],[StartDate]],365/12),"")</f>
        <v/>
      </c>
      <c r="G698" t="str">
        <f>IF(Table1[[#This Row],[ExitDate]], "Attrition", "Active")</f>
        <v>Active</v>
      </c>
      <c r="H698" t="s">
        <v>28</v>
      </c>
      <c r="I698" t="s">
        <v>3013</v>
      </c>
      <c r="J698" t="s">
        <v>3014</v>
      </c>
      <c r="K698" t="s">
        <v>31</v>
      </c>
      <c r="L698" t="s">
        <v>32</v>
      </c>
      <c r="M698" t="s">
        <v>51</v>
      </c>
      <c r="N698" t="s">
        <v>63</v>
      </c>
      <c r="O698" t="s">
        <v>35</v>
      </c>
      <c r="P698" t="s">
        <v>36</v>
      </c>
      <c r="R698" t="s">
        <v>37</v>
      </c>
      <c r="S698" t="s">
        <v>695</v>
      </c>
      <c r="T698" s="2">
        <v>25101</v>
      </c>
      <c r="U698" s="3">
        <f ca="1">YEARFRAC(Table1[[#This Row],[DOB]],TODAY())</f>
        <v>57.258333333333333</v>
      </c>
      <c r="V698" s="3" t="str" cm="1">
        <f t="array" aca="1" ref="V698" ca="1">_xlfn.IFS(Table1[[#This Row],[Age]] &lt; 30, "20-29", Table1[[#This Row],[Age]]&lt;40,"30-39",Table1[[#This Row],[Age]]&lt;50,"40-49",Table1[[#This Row],[Age]]&lt;60,"50-59",Table1[[#This Row],[Age]]&lt;70, "60-69",Table1[[#This Row],[Age]]&lt;80, "70-79",Table1[[#This Row],[Age]]&lt;90,"80-89")</f>
        <v>50-59</v>
      </c>
      <c r="W698" t="s">
        <v>39</v>
      </c>
      <c r="X698" t="s">
        <v>1257</v>
      </c>
      <c r="Y698" t="s">
        <v>41</v>
      </c>
      <c r="Z698">
        <v>24637</v>
      </c>
      <c r="AA698" t="s">
        <v>92</v>
      </c>
      <c r="AB698" t="s">
        <v>103</v>
      </c>
      <c r="AC698" t="s">
        <v>44</v>
      </c>
      <c r="AD698">
        <v>3</v>
      </c>
    </row>
    <row r="699" spans="1:30" x14ac:dyDescent="0.35">
      <c r="A699">
        <v>1121</v>
      </c>
      <c r="B699" t="s">
        <v>3015</v>
      </c>
      <c r="C699" t="s">
        <v>3016</v>
      </c>
      <c r="D699" s="1">
        <v>44271</v>
      </c>
      <c r="F699" t="str">
        <f>IF(Table1[[#This Row],[ExitDate]],QUOTIENT(Table1[[#This Row],[ExitDate]]-Table1[[#This Row],[StartDate]],365/12),"")</f>
        <v/>
      </c>
      <c r="G699" t="str">
        <f>IF(Table1[[#This Row],[ExitDate]], "Attrition", "Active")</f>
        <v>Active</v>
      </c>
      <c r="H699" t="s">
        <v>3017</v>
      </c>
      <c r="I699" t="s">
        <v>3018</v>
      </c>
      <c r="J699" t="s">
        <v>3019</v>
      </c>
      <c r="K699" t="s">
        <v>49</v>
      </c>
      <c r="L699" t="s">
        <v>32</v>
      </c>
      <c r="M699" t="s">
        <v>51</v>
      </c>
      <c r="N699" t="s">
        <v>34</v>
      </c>
      <c r="O699" t="s">
        <v>62</v>
      </c>
      <c r="P699" t="s">
        <v>36</v>
      </c>
      <c r="R699" t="s">
        <v>37</v>
      </c>
      <c r="S699" t="s">
        <v>52</v>
      </c>
      <c r="T699" s="2">
        <v>29735</v>
      </c>
      <c r="U699" s="3">
        <f ca="1">YEARFRAC(Table1[[#This Row],[DOB]],TODAY())</f>
        <v>44.56666666666667</v>
      </c>
      <c r="V699" s="3" t="str" cm="1">
        <f t="array" aca="1" ref="V699" ca="1">_xlfn.IFS(Table1[[#This Row],[Age]] &lt; 30, "20-29", Table1[[#This Row],[Age]]&lt;40,"30-39",Table1[[#This Row],[Age]]&lt;50,"40-49",Table1[[#This Row],[Age]]&lt;60,"50-59",Table1[[#This Row],[Age]]&lt;70, "60-69",Table1[[#This Row],[Age]]&lt;80, "70-79",Table1[[#This Row],[Age]]&lt;90,"80-89")</f>
        <v>40-49</v>
      </c>
      <c r="W699" t="s">
        <v>39</v>
      </c>
      <c r="X699" t="s">
        <v>162</v>
      </c>
      <c r="Y699" t="s">
        <v>41</v>
      </c>
      <c r="Z699">
        <v>87582</v>
      </c>
      <c r="AA699" t="s">
        <v>55</v>
      </c>
      <c r="AB699" t="s">
        <v>43</v>
      </c>
      <c r="AC699" t="s">
        <v>44</v>
      </c>
      <c r="AD699">
        <v>3</v>
      </c>
    </row>
    <row r="700" spans="1:30" x14ac:dyDescent="0.35">
      <c r="A700">
        <v>1122</v>
      </c>
      <c r="B700" t="s">
        <v>3020</v>
      </c>
      <c r="C700" t="s">
        <v>2097</v>
      </c>
      <c r="D700" s="1">
        <v>44516</v>
      </c>
      <c r="E700" s="1">
        <v>44799</v>
      </c>
      <c r="F700">
        <f>IF(Table1[[#This Row],[ExitDate]],QUOTIENT(Table1[[#This Row],[ExitDate]]-Table1[[#This Row],[StartDate]],365/12),"")</f>
        <v>9</v>
      </c>
      <c r="G700" t="str">
        <f>IF(Table1[[#This Row],[ExitDate]], "Attrition", "Active")</f>
        <v>Attrition</v>
      </c>
      <c r="H700" t="s">
        <v>3017</v>
      </c>
      <c r="I700" t="s">
        <v>3021</v>
      </c>
      <c r="J700" t="s">
        <v>3022</v>
      </c>
      <c r="K700" t="s">
        <v>138</v>
      </c>
      <c r="L700" t="s">
        <v>32</v>
      </c>
      <c r="M700" t="s">
        <v>33</v>
      </c>
      <c r="N700" t="s">
        <v>34</v>
      </c>
      <c r="O700" t="s">
        <v>51</v>
      </c>
      <c r="P700" t="s">
        <v>139</v>
      </c>
      <c r="Q700" t="s">
        <v>3023</v>
      </c>
      <c r="R700" t="s">
        <v>37</v>
      </c>
      <c r="S700" t="s">
        <v>80</v>
      </c>
      <c r="T700" s="2">
        <v>27711</v>
      </c>
      <c r="U700" s="3">
        <f ca="1">YEARFRAC(Table1[[#This Row],[DOB]],TODAY())</f>
        <v>50.111111111111114</v>
      </c>
      <c r="V700" s="3" t="str" cm="1">
        <f t="array" aca="1" ref="V700" ca="1">_xlfn.IFS(Table1[[#This Row],[Age]] &lt; 30, "20-29", Table1[[#This Row],[Age]]&lt;40,"30-39",Table1[[#This Row],[Age]]&lt;50,"40-49",Table1[[#This Row],[Age]]&lt;60,"50-59",Table1[[#This Row],[Age]]&lt;70, "60-69",Table1[[#This Row],[Age]]&lt;80, "70-79",Table1[[#This Row],[Age]]&lt;90,"80-89")</f>
        <v>50-59</v>
      </c>
      <c r="W700" t="s">
        <v>39</v>
      </c>
      <c r="X700" t="s">
        <v>102</v>
      </c>
      <c r="Y700" t="s">
        <v>41</v>
      </c>
      <c r="Z700">
        <v>35632</v>
      </c>
      <c r="AA700" t="s">
        <v>42</v>
      </c>
      <c r="AB700" t="s">
        <v>83</v>
      </c>
      <c r="AC700" t="s">
        <v>44</v>
      </c>
      <c r="AD700">
        <v>3</v>
      </c>
    </row>
    <row r="701" spans="1:30" x14ac:dyDescent="0.35">
      <c r="A701">
        <v>1123</v>
      </c>
      <c r="B701" t="s">
        <v>3024</v>
      </c>
      <c r="C701" t="s">
        <v>3025</v>
      </c>
      <c r="D701" s="1">
        <v>44684</v>
      </c>
      <c r="F701" t="str">
        <f>IF(Table1[[#This Row],[ExitDate]],QUOTIENT(Table1[[#This Row],[ExitDate]]-Table1[[#This Row],[StartDate]],365/12),"")</f>
        <v/>
      </c>
      <c r="G701" t="str">
        <f>IF(Table1[[#This Row],[ExitDate]], "Attrition", "Active")</f>
        <v>Active</v>
      </c>
      <c r="H701" t="s">
        <v>3017</v>
      </c>
      <c r="I701" t="s">
        <v>3026</v>
      </c>
      <c r="J701" t="s">
        <v>3027</v>
      </c>
      <c r="K701" t="s">
        <v>117</v>
      </c>
      <c r="L701" t="s">
        <v>32</v>
      </c>
      <c r="M701" t="s">
        <v>62</v>
      </c>
      <c r="N701" t="s">
        <v>63</v>
      </c>
      <c r="O701" t="s">
        <v>62</v>
      </c>
      <c r="P701" t="s">
        <v>36</v>
      </c>
      <c r="R701" t="s">
        <v>37</v>
      </c>
      <c r="S701" t="s">
        <v>89</v>
      </c>
      <c r="T701" s="2">
        <v>24052</v>
      </c>
      <c r="U701" s="3">
        <f ca="1">YEARFRAC(Table1[[#This Row],[DOB]],TODAY())</f>
        <v>60.130555555555553</v>
      </c>
      <c r="V701" s="3" t="str" cm="1">
        <f t="array" aca="1" ref="V701" ca="1">_xlfn.IFS(Table1[[#This Row],[Age]] &lt; 30, "20-29", Table1[[#This Row],[Age]]&lt;40,"30-39",Table1[[#This Row],[Age]]&lt;50,"40-49",Table1[[#This Row],[Age]]&lt;60,"50-59",Table1[[#This Row],[Age]]&lt;70, "60-69",Table1[[#This Row],[Age]]&lt;80, "70-79",Table1[[#This Row],[Age]]&lt;90,"80-89")</f>
        <v>60-69</v>
      </c>
      <c r="W701" t="s">
        <v>39</v>
      </c>
      <c r="X701" t="s">
        <v>162</v>
      </c>
      <c r="Y701" t="s">
        <v>41</v>
      </c>
      <c r="Z701">
        <v>38475</v>
      </c>
      <c r="AA701" t="s">
        <v>73</v>
      </c>
      <c r="AB701" t="s">
        <v>83</v>
      </c>
      <c r="AC701" t="s">
        <v>44</v>
      </c>
      <c r="AD701">
        <v>3</v>
      </c>
    </row>
    <row r="702" spans="1:30" x14ac:dyDescent="0.35">
      <c r="A702">
        <v>1124</v>
      </c>
      <c r="B702" t="s">
        <v>1888</v>
      </c>
      <c r="C702" t="s">
        <v>1451</v>
      </c>
      <c r="D702" s="1">
        <v>43823</v>
      </c>
      <c r="E702" s="1">
        <v>44876</v>
      </c>
      <c r="F702">
        <f>IF(Table1[[#This Row],[ExitDate]],QUOTIENT(Table1[[#This Row],[ExitDate]]-Table1[[#This Row],[StartDate]],365/12),"")</f>
        <v>34</v>
      </c>
      <c r="G702" t="str">
        <f>IF(Table1[[#This Row],[ExitDate]], "Attrition", "Active")</f>
        <v>Attrition</v>
      </c>
      <c r="H702" t="s">
        <v>3017</v>
      </c>
      <c r="I702" t="s">
        <v>3028</v>
      </c>
      <c r="J702" t="s">
        <v>3029</v>
      </c>
      <c r="K702" t="s">
        <v>61</v>
      </c>
      <c r="L702" t="s">
        <v>32</v>
      </c>
      <c r="M702" t="s">
        <v>62</v>
      </c>
      <c r="N702" t="s">
        <v>50</v>
      </c>
      <c r="O702" t="s">
        <v>62</v>
      </c>
      <c r="P702" t="s">
        <v>98</v>
      </c>
      <c r="Q702" t="s">
        <v>3030</v>
      </c>
      <c r="R702" t="s">
        <v>37</v>
      </c>
      <c r="S702" t="s">
        <v>110</v>
      </c>
      <c r="T702" s="2">
        <v>31580</v>
      </c>
      <c r="U702" s="3">
        <f ca="1">YEARFRAC(Table1[[#This Row],[DOB]],TODAY())</f>
        <v>39.516666666666666</v>
      </c>
      <c r="V702" s="3" t="str" cm="1">
        <f t="array" aca="1" ref="V702" ca="1">_xlfn.IFS(Table1[[#This Row],[Age]] &lt; 30, "20-29", Table1[[#This Row],[Age]]&lt;40,"30-39",Table1[[#This Row],[Age]]&lt;50,"40-49",Table1[[#This Row],[Age]]&lt;60,"50-59",Table1[[#This Row],[Age]]&lt;70, "60-69",Table1[[#This Row],[Age]]&lt;80, "70-79",Table1[[#This Row],[Age]]&lt;90,"80-89")</f>
        <v>30-39</v>
      </c>
      <c r="W702" t="s">
        <v>39</v>
      </c>
      <c r="X702" t="s">
        <v>102</v>
      </c>
      <c r="Y702" t="s">
        <v>41</v>
      </c>
      <c r="Z702">
        <v>80817</v>
      </c>
      <c r="AA702" t="s">
        <v>73</v>
      </c>
      <c r="AB702" t="s">
        <v>83</v>
      </c>
      <c r="AC702" t="s">
        <v>44</v>
      </c>
      <c r="AD702">
        <v>3</v>
      </c>
    </row>
    <row r="703" spans="1:30" x14ac:dyDescent="0.35">
      <c r="A703">
        <v>1125</v>
      </c>
      <c r="B703" t="s">
        <v>3031</v>
      </c>
      <c r="C703" t="s">
        <v>27</v>
      </c>
      <c r="D703" s="1">
        <v>44490</v>
      </c>
      <c r="F703" t="str">
        <f>IF(Table1[[#This Row],[ExitDate]],QUOTIENT(Table1[[#This Row],[ExitDate]]-Table1[[#This Row],[StartDate]],365/12),"")</f>
        <v/>
      </c>
      <c r="G703" t="str">
        <f>IF(Table1[[#This Row],[ExitDate]], "Attrition", "Active")</f>
        <v>Active</v>
      </c>
      <c r="H703" t="s">
        <v>727</v>
      </c>
      <c r="I703" t="s">
        <v>3032</v>
      </c>
      <c r="J703" t="s">
        <v>3033</v>
      </c>
      <c r="K703" t="s">
        <v>97</v>
      </c>
      <c r="L703" t="s">
        <v>32</v>
      </c>
      <c r="M703" t="s">
        <v>33</v>
      </c>
      <c r="N703" t="s">
        <v>63</v>
      </c>
      <c r="O703" t="s">
        <v>51</v>
      </c>
      <c r="P703" t="s">
        <v>36</v>
      </c>
      <c r="R703" t="s">
        <v>37</v>
      </c>
      <c r="S703" t="s">
        <v>52</v>
      </c>
      <c r="T703" s="2">
        <v>33363</v>
      </c>
      <c r="U703" s="3">
        <f ca="1">YEARFRAC(Table1[[#This Row],[DOB]],TODAY())</f>
        <v>34.633333333333333</v>
      </c>
      <c r="V703" s="3" t="str" cm="1">
        <f t="array" aca="1" ref="V703" ca="1">_xlfn.IFS(Table1[[#This Row],[Age]] &lt; 30, "20-29", Table1[[#This Row],[Age]]&lt;40,"30-39",Table1[[#This Row],[Age]]&lt;50,"40-49",Table1[[#This Row],[Age]]&lt;60,"50-59",Table1[[#This Row],[Age]]&lt;70, "60-69",Table1[[#This Row],[Age]]&lt;80, "70-79",Table1[[#This Row],[Age]]&lt;90,"80-89")</f>
        <v>30-39</v>
      </c>
      <c r="W703" t="s">
        <v>39</v>
      </c>
      <c r="X703" t="s">
        <v>162</v>
      </c>
      <c r="Y703" t="s">
        <v>54</v>
      </c>
      <c r="Z703">
        <v>10511</v>
      </c>
      <c r="AA703" t="s">
        <v>55</v>
      </c>
      <c r="AB703" t="s">
        <v>83</v>
      </c>
      <c r="AC703" t="s">
        <v>44</v>
      </c>
      <c r="AD703">
        <v>3</v>
      </c>
    </row>
    <row r="704" spans="1:30" x14ac:dyDescent="0.35">
      <c r="A704">
        <v>1126</v>
      </c>
      <c r="B704" t="s">
        <v>3034</v>
      </c>
      <c r="C704" t="s">
        <v>3035</v>
      </c>
      <c r="D704" s="1">
        <v>43351</v>
      </c>
      <c r="E704" s="1">
        <v>43896</v>
      </c>
      <c r="F704">
        <f>IF(Table1[[#This Row],[ExitDate]],QUOTIENT(Table1[[#This Row],[ExitDate]]-Table1[[#This Row],[StartDate]],365/12),"")</f>
        <v>17</v>
      </c>
      <c r="G704" t="str">
        <f>IF(Table1[[#This Row],[ExitDate]], "Attrition", "Active")</f>
        <v>Attrition</v>
      </c>
      <c r="H704" t="s">
        <v>727</v>
      </c>
      <c r="I704" t="s">
        <v>3036</v>
      </c>
      <c r="J704" t="s">
        <v>3037</v>
      </c>
      <c r="K704" t="s">
        <v>117</v>
      </c>
      <c r="L704" t="s">
        <v>744</v>
      </c>
      <c r="M704" t="s">
        <v>51</v>
      </c>
      <c r="N704" t="s">
        <v>34</v>
      </c>
      <c r="O704" t="s">
        <v>35</v>
      </c>
      <c r="P704" t="s">
        <v>139</v>
      </c>
      <c r="Q704" t="s">
        <v>3038</v>
      </c>
      <c r="R704" t="s">
        <v>37</v>
      </c>
      <c r="S704" t="s">
        <v>110</v>
      </c>
      <c r="T704" s="2">
        <v>21850</v>
      </c>
      <c r="U704" s="3">
        <f ca="1">YEARFRAC(Table1[[#This Row],[DOB]],TODAY())</f>
        <v>66.155555555555551</v>
      </c>
      <c r="V704" s="3" t="str" cm="1">
        <f t="array" aca="1" ref="V704" ca="1">_xlfn.IFS(Table1[[#This Row],[Age]] &lt; 30, "20-29", Table1[[#This Row],[Age]]&lt;40,"30-39",Table1[[#This Row],[Age]]&lt;50,"40-49",Table1[[#This Row],[Age]]&lt;60,"50-59",Table1[[#This Row],[Age]]&lt;70, "60-69",Table1[[#This Row],[Age]]&lt;80, "70-79",Table1[[#This Row],[Age]]&lt;90,"80-89")</f>
        <v>60-69</v>
      </c>
      <c r="W704" t="s">
        <v>39</v>
      </c>
      <c r="X704" t="s">
        <v>112</v>
      </c>
      <c r="Y704" t="s">
        <v>54</v>
      </c>
      <c r="Z704">
        <v>6305</v>
      </c>
      <c r="AA704" t="s">
        <v>42</v>
      </c>
      <c r="AB704" t="s">
        <v>103</v>
      </c>
      <c r="AC704" t="s">
        <v>44</v>
      </c>
      <c r="AD704">
        <v>3</v>
      </c>
    </row>
    <row r="705" spans="1:30" x14ac:dyDescent="0.35">
      <c r="A705">
        <v>1127</v>
      </c>
      <c r="B705" t="s">
        <v>243</v>
      </c>
      <c r="C705" t="s">
        <v>3039</v>
      </c>
      <c r="D705" s="1">
        <v>43522</v>
      </c>
      <c r="F705" t="str">
        <f>IF(Table1[[#This Row],[ExitDate]],QUOTIENT(Table1[[#This Row],[ExitDate]]-Table1[[#This Row],[StartDate]],365/12),"")</f>
        <v/>
      </c>
      <c r="G705" t="str">
        <f>IF(Table1[[#This Row],[ExitDate]], "Attrition", "Active")</f>
        <v>Active</v>
      </c>
      <c r="H705" t="s">
        <v>727</v>
      </c>
      <c r="I705" t="s">
        <v>3040</v>
      </c>
      <c r="J705" t="s">
        <v>3041</v>
      </c>
      <c r="K705" t="s">
        <v>61</v>
      </c>
      <c r="L705" t="s">
        <v>32</v>
      </c>
      <c r="M705" t="s">
        <v>62</v>
      </c>
      <c r="N705" t="s">
        <v>50</v>
      </c>
      <c r="O705" t="s">
        <v>62</v>
      </c>
      <c r="P705" t="s">
        <v>36</v>
      </c>
      <c r="R705" t="s">
        <v>37</v>
      </c>
      <c r="S705" t="s">
        <v>80</v>
      </c>
      <c r="T705" s="2">
        <v>36978</v>
      </c>
      <c r="U705" s="3">
        <f ca="1">YEARFRAC(Table1[[#This Row],[DOB]],TODAY())</f>
        <v>24.736111111111111</v>
      </c>
      <c r="V705" s="3" t="str" cm="1">
        <f t="array" aca="1" ref="V705" ca="1">_xlfn.IFS(Table1[[#This Row],[Age]] &lt; 30, "20-29", Table1[[#This Row],[Age]]&lt;40,"30-39",Table1[[#This Row],[Age]]&lt;50,"40-49",Table1[[#This Row],[Age]]&lt;60,"50-59",Table1[[#This Row],[Age]]&lt;70, "60-69",Table1[[#This Row],[Age]]&lt;80, "70-79",Table1[[#This Row],[Age]]&lt;90,"80-89")</f>
        <v>20-29</v>
      </c>
      <c r="W705" t="s">
        <v>39</v>
      </c>
      <c r="X705" t="s">
        <v>102</v>
      </c>
      <c r="Y705" t="s">
        <v>54</v>
      </c>
      <c r="Z705">
        <v>33576</v>
      </c>
      <c r="AA705" t="s">
        <v>42</v>
      </c>
      <c r="AB705" t="s">
        <v>83</v>
      </c>
      <c r="AC705" t="s">
        <v>44</v>
      </c>
      <c r="AD705">
        <v>3</v>
      </c>
    </row>
    <row r="706" spans="1:30" x14ac:dyDescent="0.35">
      <c r="A706">
        <v>1128</v>
      </c>
      <c r="B706" t="s">
        <v>1048</v>
      </c>
      <c r="C706" t="s">
        <v>1487</v>
      </c>
      <c r="D706" s="1">
        <v>45037</v>
      </c>
      <c r="F706" t="str">
        <f>IF(Table1[[#This Row],[ExitDate]],QUOTIENT(Table1[[#This Row],[ExitDate]]-Table1[[#This Row],[StartDate]],365/12),"")</f>
        <v/>
      </c>
      <c r="G706" t="str">
        <f>IF(Table1[[#This Row],[ExitDate]], "Attrition", "Active")</f>
        <v>Active</v>
      </c>
      <c r="H706" t="s">
        <v>727</v>
      </c>
      <c r="I706" t="s">
        <v>3042</v>
      </c>
      <c r="J706" t="s">
        <v>3043</v>
      </c>
      <c r="K706" t="s">
        <v>88</v>
      </c>
      <c r="L706" t="s">
        <v>32</v>
      </c>
      <c r="M706" t="s">
        <v>51</v>
      </c>
      <c r="N706" t="s">
        <v>63</v>
      </c>
      <c r="O706" t="s">
        <v>51</v>
      </c>
      <c r="P706" t="s">
        <v>36</v>
      </c>
      <c r="R706" t="s">
        <v>37</v>
      </c>
      <c r="S706" t="s">
        <v>80</v>
      </c>
      <c r="T706" s="2">
        <v>20991</v>
      </c>
      <c r="U706" s="3">
        <f ca="1">YEARFRAC(Table1[[#This Row],[DOB]],TODAY())</f>
        <v>68.50833333333334</v>
      </c>
      <c r="V706" s="3" t="str" cm="1">
        <f t="array" aca="1" ref="V706" ca="1">_xlfn.IFS(Table1[[#This Row],[Age]] &lt; 30, "20-29", Table1[[#This Row],[Age]]&lt;40,"30-39",Table1[[#This Row],[Age]]&lt;50,"40-49",Table1[[#This Row],[Age]]&lt;60,"50-59",Table1[[#This Row],[Age]]&lt;70, "60-69",Table1[[#This Row],[Age]]&lt;80, "70-79",Table1[[#This Row],[Age]]&lt;90,"80-89")</f>
        <v>60-69</v>
      </c>
      <c r="W706" t="s">
        <v>39</v>
      </c>
      <c r="X706" t="s">
        <v>102</v>
      </c>
      <c r="Y706" t="s">
        <v>41</v>
      </c>
      <c r="Z706">
        <v>12707</v>
      </c>
      <c r="AA706" t="s">
        <v>55</v>
      </c>
      <c r="AB706" t="s">
        <v>83</v>
      </c>
      <c r="AC706" t="s">
        <v>44</v>
      </c>
      <c r="AD706">
        <v>3</v>
      </c>
    </row>
    <row r="707" spans="1:30" x14ac:dyDescent="0.35">
      <c r="A707">
        <v>1129</v>
      </c>
      <c r="B707" t="s">
        <v>3044</v>
      </c>
      <c r="C707" t="s">
        <v>3045</v>
      </c>
      <c r="D707" s="1">
        <v>43727</v>
      </c>
      <c r="E707" s="1">
        <v>44492</v>
      </c>
      <c r="F707">
        <f>IF(Table1[[#This Row],[ExitDate]],QUOTIENT(Table1[[#This Row],[ExitDate]]-Table1[[#This Row],[StartDate]],365/12),"")</f>
        <v>25</v>
      </c>
      <c r="G707" t="str">
        <f>IF(Table1[[#This Row],[ExitDate]], "Attrition", "Active")</f>
        <v>Attrition</v>
      </c>
      <c r="H707" t="s">
        <v>727</v>
      </c>
      <c r="I707" t="s">
        <v>3046</v>
      </c>
      <c r="J707" t="s">
        <v>3047</v>
      </c>
      <c r="K707" t="s">
        <v>31</v>
      </c>
      <c r="L707" t="s">
        <v>744</v>
      </c>
      <c r="M707" t="s">
        <v>62</v>
      </c>
      <c r="N707" t="s">
        <v>63</v>
      </c>
      <c r="O707" t="s">
        <v>51</v>
      </c>
      <c r="P707" t="s">
        <v>125</v>
      </c>
      <c r="Q707" t="s">
        <v>3048</v>
      </c>
      <c r="R707" t="s">
        <v>37</v>
      </c>
      <c r="S707" t="s">
        <v>89</v>
      </c>
      <c r="T707" s="2">
        <v>20592</v>
      </c>
      <c r="U707" s="3">
        <f ca="1">YEARFRAC(Table1[[#This Row],[DOB]],TODAY())</f>
        <v>69.599999999999994</v>
      </c>
      <c r="V707" s="3" t="str" cm="1">
        <f t="array" aca="1" ref="V707" ca="1">_xlfn.IFS(Table1[[#This Row],[Age]] &lt; 30, "20-29", Table1[[#This Row],[Age]]&lt;40,"30-39",Table1[[#This Row],[Age]]&lt;50,"40-49",Table1[[#This Row],[Age]]&lt;60,"50-59",Table1[[#This Row],[Age]]&lt;70, "60-69",Table1[[#This Row],[Age]]&lt;80, "70-79",Table1[[#This Row],[Age]]&lt;90,"80-89")</f>
        <v>60-69</v>
      </c>
      <c r="W707" t="s">
        <v>39</v>
      </c>
      <c r="X707" t="s">
        <v>280</v>
      </c>
      <c r="Y707" t="s">
        <v>41</v>
      </c>
      <c r="Z707">
        <v>73131</v>
      </c>
      <c r="AA707" t="s">
        <v>73</v>
      </c>
      <c r="AB707" t="s">
        <v>83</v>
      </c>
      <c r="AC707" t="s">
        <v>44</v>
      </c>
      <c r="AD707">
        <v>3</v>
      </c>
    </row>
    <row r="708" spans="1:30" x14ac:dyDescent="0.35">
      <c r="A708">
        <v>1130</v>
      </c>
      <c r="B708" t="s">
        <v>3049</v>
      </c>
      <c r="C708" t="s">
        <v>3050</v>
      </c>
      <c r="D708" s="1">
        <v>44188</v>
      </c>
      <c r="F708" t="str">
        <f>IF(Table1[[#This Row],[ExitDate]],QUOTIENT(Table1[[#This Row],[ExitDate]]-Table1[[#This Row],[StartDate]],365/12),"")</f>
        <v/>
      </c>
      <c r="G708" t="str">
        <f>IF(Table1[[#This Row],[ExitDate]], "Attrition", "Active")</f>
        <v>Active</v>
      </c>
      <c r="H708" t="s">
        <v>28</v>
      </c>
      <c r="I708" t="s">
        <v>3051</v>
      </c>
      <c r="J708" t="s">
        <v>3052</v>
      </c>
      <c r="K708" t="s">
        <v>132</v>
      </c>
      <c r="L708" t="s">
        <v>32</v>
      </c>
      <c r="M708" t="s">
        <v>33</v>
      </c>
      <c r="N708" t="s">
        <v>50</v>
      </c>
      <c r="O708" t="s">
        <v>51</v>
      </c>
      <c r="P708" t="s">
        <v>36</v>
      </c>
      <c r="R708" t="s">
        <v>37</v>
      </c>
      <c r="S708" t="s">
        <v>1011</v>
      </c>
      <c r="T708" s="2">
        <v>35478</v>
      </c>
      <c r="U708" s="3">
        <f ca="1">YEARFRAC(Table1[[#This Row],[DOB]],TODAY())</f>
        <v>28.85</v>
      </c>
      <c r="V708" s="3" t="str" cm="1">
        <f t="array" aca="1" ref="V708" ca="1">_xlfn.IFS(Table1[[#This Row],[Age]] &lt; 30, "20-29", Table1[[#This Row],[Age]]&lt;40,"30-39",Table1[[#This Row],[Age]]&lt;50,"40-49",Table1[[#This Row],[Age]]&lt;60,"50-59",Table1[[#This Row],[Age]]&lt;70, "60-69",Table1[[#This Row],[Age]]&lt;80, "70-79",Table1[[#This Row],[Age]]&lt;90,"80-89")</f>
        <v>20-29</v>
      </c>
      <c r="W708" t="s">
        <v>39</v>
      </c>
      <c r="X708" t="s">
        <v>1505</v>
      </c>
      <c r="Y708" t="s">
        <v>41</v>
      </c>
      <c r="Z708">
        <v>37659</v>
      </c>
      <c r="AA708" t="s">
        <v>55</v>
      </c>
      <c r="AB708" t="s">
        <v>103</v>
      </c>
      <c r="AC708" t="s">
        <v>44</v>
      </c>
      <c r="AD708">
        <v>3</v>
      </c>
    </row>
    <row r="709" spans="1:30" x14ac:dyDescent="0.35">
      <c r="A709">
        <v>1131</v>
      </c>
      <c r="B709" t="s">
        <v>311</v>
      </c>
      <c r="C709" t="s">
        <v>3053</v>
      </c>
      <c r="D709" s="1">
        <v>43553</v>
      </c>
      <c r="F709" t="str">
        <f>IF(Table1[[#This Row],[ExitDate]],QUOTIENT(Table1[[#This Row],[ExitDate]]-Table1[[#This Row],[StartDate]],365/12),"")</f>
        <v/>
      </c>
      <c r="G709" t="str">
        <f>IF(Table1[[#This Row],[ExitDate]], "Attrition", "Active")</f>
        <v>Active</v>
      </c>
      <c r="H709" t="s">
        <v>28</v>
      </c>
      <c r="I709" t="s">
        <v>3054</v>
      </c>
      <c r="J709" t="s">
        <v>3055</v>
      </c>
      <c r="K709" t="s">
        <v>49</v>
      </c>
      <c r="L709" t="s">
        <v>32</v>
      </c>
      <c r="M709" t="s">
        <v>51</v>
      </c>
      <c r="N709" t="s">
        <v>63</v>
      </c>
      <c r="O709" t="s">
        <v>51</v>
      </c>
      <c r="P709" t="s">
        <v>36</v>
      </c>
      <c r="R709" t="s">
        <v>37</v>
      </c>
      <c r="S709" t="s">
        <v>147</v>
      </c>
      <c r="T709" s="2">
        <v>34780</v>
      </c>
      <c r="U709" s="3">
        <f ca="1">YEARFRAC(Table1[[#This Row],[DOB]],TODAY())</f>
        <v>30.752777777777776</v>
      </c>
      <c r="V709" s="3" t="str" cm="1">
        <f t="array" aca="1" ref="V709" ca="1">_xlfn.IFS(Table1[[#This Row],[Age]] &lt; 30, "20-29", Table1[[#This Row],[Age]]&lt;40,"30-39",Table1[[#This Row],[Age]]&lt;50,"40-49",Table1[[#This Row],[Age]]&lt;60,"50-59",Table1[[#This Row],[Age]]&lt;70, "60-69",Table1[[#This Row],[Age]]&lt;80, "70-79",Table1[[#This Row],[Age]]&lt;90,"80-89")</f>
        <v>30-39</v>
      </c>
      <c r="W709" t="s">
        <v>39</v>
      </c>
      <c r="X709" t="s">
        <v>215</v>
      </c>
      <c r="Y709" t="s">
        <v>41</v>
      </c>
      <c r="Z709">
        <v>48502</v>
      </c>
      <c r="AA709" t="s">
        <v>92</v>
      </c>
      <c r="AB709" t="s">
        <v>74</v>
      </c>
      <c r="AC709" t="s">
        <v>44</v>
      </c>
      <c r="AD709">
        <v>3</v>
      </c>
    </row>
    <row r="710" spans="1:30" x14ac:dyDescent="0.35">
      <c r="A710">
        <v>1132</v>
      </c>
      <c r="B710" t="s">
        <v>420</v>
      </c>
      <c r="C710" t="s">
        <v>3056</v>
      </c>
      <c r="D710" s="1">
        <v>44331</v>
      </c>
      <c r="E710" s="1">
        <v>45049</v>
      </c>
      <c r="F710">
        <f>IF(Table1[[#This Row],[ExitDate]],QUOTIENT(Table1[[#This Row],[ExitDate]]-Table1[[#This Row],[StartDate]],365/12),"")</f>
        <v>23</v>
      </c>
      <c r="G710" t="str">
        <f>IF(Table1[[#This Row],[ExitDate]], "Attrition", "Active")</f>
        <v>Attrition</v>
      </c>
      <c r="H710" t="s">
        <v>28</v>
      </c>
      <c r="I710" t="s">
        <v>3057</v>
      </c>
      <c r="J710" t="s">
        <v>3058</v>
      </c>
      <c r="K710" t="s">
        <v>117</v>
      </c>
      <c r="L710" t="s">
        <v>744</v>
      </c>
      <c r="M710" t="s">
        <v>33</v>
      </c>
      <c r="N710" t="s">
        <v>63</v>
      </c>
      <c r="O710" t="s">
        <v>62</v>
      </c>
      <c r="P710" t="s">
        <v>98</v>
      </c>
      <c r="Q710" t="s">
        <v>3059</v>
      </c>
      <c r="R710" t="s">
        <v>37</v>
      </c>
      <c r="S710" t="s">
        <v>52</v>
      </c>
      <c r="T710" s="2">
        <v>23319</v>
      </c>
      <c r="U710" s="3">
        <f ca="1">YEARFRAC(Table1[[#This Row],[DOB]],TODAY())</f>
        <v>62.136111111111113</v>
      </c>
      <c r="V710" s="3" t="str" cm="1">
        <f t="array" aca="1" ref="V710" ca="1">_xlfn.IFS(Table1[[#This Row],[Age]] &lt; 30, "20-29", Table1[[#This Row],[Age]]&lt;40,"30-39",Table1[[#This Row],[Age]]&lt;50,"40-49",Table1[[#This Row],[Age]]&lt;60,"50-59",Table1[[#This Row],[Age]]&lt;70, "60-69",Table1[[#This Row],[Age]]&lt;80, "70-79",Table1[[#This Row],[Age]]&lt;90,"80-89")</f>
        <v>60-69</v>
      </c>
      <c r="W710" t="s">
        <v>39</v>
      </c>
      <c r="X710" t="s">
        <v>82</v>
      </c>
      <c r="Y710" t="s">
        <v>41</v>
      </c>
      <c r="Z710">
        <v>88428</v>
      </c>
      <c r="AA710" t="s">
        <v>55</v>
      </c>
      <c r="AB710" t="s">
        <v>43</v>
      </c>
      <c r="AC710" t="s">
        <v>44</v>
      </c>
      <c r="AD710">
        <v>3</v>
      </c>
    </row>
    <row r="711" spans="1:30" x14ac:dyDescent="0.35">
      <c r="A711">
        <v>1133</v>
      </c>
      <c r="B711" t="s">
        <v>1585</v>
      </c>
      <c r="C711" t="s">
        <v>1955</v>
      </c>
      <c r="D711" s="1">
        <v>44634</v>
      </c>
      <c r="E711" s="1">
        <v>44836</v>
      </c>
      <c r="F711">
        <f>IF(Table1[[#This Row],[ExitDate]],QUOTIENT(Table1[[#This Row],[ExitDate]]-Table1[[#This Row],[StartDate]],365/12),"")</f>
        <v>6</v>
      </c>
      <c r="G711" t="str">
        <f>IF(Table1[[#This Row],[ExitDate]], "Attrition", "Active")</f>
        <v>Attrition</v>
      </c>
      <c r="H711" t="s">
        <v>28</v>
      </c>
      <c r="I711" t="s">
        <v>3060</v>
      </c>
      <c r="J711" t="s">
        <v>3061</v>
      </c>
      <c r="K711" t="s">
        <v>61</v>
      </c>
      <c r="L711" t="s">
        <v>744</v>
      </c>
      <c r="M711" t="s">
        <v>62</v>
      </c>
      <c r="N711" t="s">
        <v>63</v>
      </c>
      <c r="O711" t="s">
        <v>51</v>
      </c>
      <c r="P711" t="s">
        <v>174</v>
      </c>
      <c r="Q711" t="s">
        <v>3062</v>
      </c>
      <c r="R711" t="s">
        <v>37</v>
      </c>
      <c r="S711" t="s">
        <v>52</v>
      </c>
      <c r="T711" s="2">
        <v>18222</v>
      </c>
      <c r="U711" s="3">
        <f ca="1">YEARFRAC(Table1[[#This Row],[DOB]],TODAY())</f>
        <v>76.091666666666669</v>
      </c>
      <c r="V711" s="3" t="str" cm="1">
        <f t="array" aca="1" ref="V711" ca="1">_xlfn.IFS(Table1[[#This Row],[Age]] &lt; 30, "20-29", Table1[[#This Row],[Age]]&lt;40,"30-39",Table1[[#This Row],[Age]]&lt;50,"40-49",Table1[[#This Row],[Age]]&lt;60,"50-59",Table1[[#This Row],[Age]]&lt;70, "60-69",Table1[[#This Row],[Age]]&lt;80, "70-79",Table1[[#This Row],[Age]]&lt;90,"80-89")</f>
        <v>70-79</v>
      </c>
      <c r="W711" t="s">
        <v>39</v>
      </c>
      <c r="X711" t="s">
        <v>112</v>
      </c>
      <c r="Y711" t="s">
        <v>41</v>
      </c>
      <c r="Z711">
        <v>95347</v>
      </c>
      <c r="AA711" t="s">
        <v>55</v>
      </c>
      <c r="AB711" t="s">
        <v>83</v>
      </c>
      <c r="AC711" t="s">
        <v>44</v>
      </c>
      <c r="AD711">
        <v>3</v>
      </c>
    </row>
    <row r="712" spans="1:30" x14ac:dyDescent="0.35">
      <c r="A712">
        <v>1134</v>
      </c>
      <c r="B712" t="s">
        <v>2408</v>
      </c>
      <c r="C712" t="s">
        <v>1115</v>
      </c>
      <c r="D712" s="1">
        <v>44536</v>
      </c>
      <c r="E712" s="1">
        <v>44569</v>
      </c>
      <c r="F712">
        <f>IF(Table1[[#This Row],[ExitDate]],QUOTIENT(Table1[[#This Row],[ExitDate]]-Table1[[#This Row],[StartDate]],365/12),"")</f>
        <v>1</v>
      </c>
      <c r="G712" t="str">
        <f>IF(Table1[[#This Row],[ExitDate]], "Attrition", "Active")</f>
        <v>Attrition</v>
      </c>
      <c r="H712" t="s">
        <v>28</v>
      </c>
      <c r="I712" t="s">
        <v>3063</v>
      </c>
      <c r="J712" t="s">
        <v>3064</v>
      </c>
      <c r="K712" t="s">
        <v>88</v>
      </c>
      <c r="L712" t="s">
        <v>744</v>
      </c>
      <c r="M712" t="s">
        <v>51</v>
      </c>
      <c r="N712" t="s">
        <v>34</v>
      </c>
      <c r="O712" t="s">
        <v>35</v>
      </c>
      <c r="P712" t="s">
        <v>139</v>
      </c>
      <c r="Q712" t="s">
        <v>3065</v>
      </c>
      <c r="R712" t="s">
        <v>37</v>
      </c>
      <c r="S712" t="s">
        <v>80</v>
      </c>
      <c r="T712" s="2">
        <v>35315</v>
      </c>
      <c r="U712" s="3">
        <f ca="1">YEARFRAC(Table1[[#This Row],[DOB]],TODAY())</f>
        <v>29.294444444444444</v>
      </c>
      <c r="V712" s="3" t="str" cm="1">
        <f t="array" aca="1" ref="V712" ca="1">_xlfn.IFS(Table1[[#This Row],[Age]] &lt; 30, "20-29", Table1[[#This Row],[Age]]&lt;40,"30-39",Table1[[#This Row],[Age]]&lt;50,"40-49",Table1[[#This Row],[Age]]&lt;60,"50-59",Table1[[#This Row],[Age]]&lt;70, "60-69",Table1[[#This Row],[Age]]&lt;80, "70-79",Table1[[#This Row],[Age]]&lt;90,"80-89")</f>
        <v>20-29</v>
      </c>
      <c r="W712" t="s">
        <v>39</v>
      </c>
      <c r="X712" t="s">
        <v>102</v>
      </c>
      <c r="Y712" t="s">
        <v>41</v>
      </c>
      <c r="Z712">
        <v>80920</v>
      </c>
      <c r="AA712" t="s">
        <v>127</v>
      </c>
      <c r="AB712" t="s">
        <v>74</v>
      </c>
      <c r="AC712" t="s">
        <v>44</v>
      </c>
      <c r="AD712">
        <v>3</v>
      </c>
    </row>
    <row r="713" spans="1:30" x14ac:dyDescent="0.35">
      <c r="A713">
        <v>1135</v>
      </c>
      <c r="B713" t="s">
        <v>3066</v>
      </c>
      <c r="C713" t="s">
        <v>3067</v>
      </c>
      <c r="D713" s="1">
        <v>44496</v>
      </c>
      <c r="F713" t="str">
        <f>IF(Table1[[#This Row],[ExitDate]],QUOTIENT(Table1[[#This Row],[ExitDate]]-Table1[[#This Row],[StartDate]],365/12),"")</f>
        <v/>
      </c>
      <c r="G713" t="str">
        <f>IF(Table1[[#This Row],[ExitDate]], "Attrition", "Active")</f>
        <v>Active</v>
      </c>
      <c r="H713" t="s">
        <v>28</v>
      </c>
      <c r="I713" t="s">
        <v>3068</v>
      </c>
      <c r="J713" t="s">
        <v>3069</v>
      </c>
      <c r="K713" t="s">
        <v>31</v>
      </c>
      <c r="L713" t="s">
        <v>32</v>
      </c>
      <c r="M713" t="s">
        <v>62</v>
      </c>
      <c r="N713" t="s">
        <v>50</v>
      </c>
      <c r="O713" t="s">
        <v>35</v>
      </c>
      <c r="P713" t="s">
        <v>36</v>
      </c>
      <c r="R713" t="s">
        <v>37</v>
      </c>
      <c r="S713" t="s">
        <v>110</v>
      </c>
      <c r="T713" s="2">
        <v>23619</v>
      </c>
      <c r="U713" s="3">
        <f ca="1">YEARFRAC(Table1[[#This Row],[DOB]],TODAY())</f>
        <v>61.31388888888889</v>
      </c>
      <c r="V713" s="3" t="str" cm="1">
        <f t="array" aca="1" ref="V713" ca="1">_xlfn.IFS(Table1[[#This Row],[Age]] &lt; 30, "20-29", Table1[[#This Row],[Age]]&lt;40,"30-39",Table1[[#This Row],[Age]]&lt;50,"40-49",Table1[[#This Row],[Age]]&lt;60,"50-59",Table1[[#This Row],[Age]]&lt;70, "60-69",Table1[[#This Row],[Age]]&lt;80, "70-79",Table1[[#This Row],[Age]]&lt;90,"80-89")</f>
        <v>60-69</v>
      </c>
      <c r="W713" t="s">
        <v>39</v>
      </c>
      <c r="X713" t="s">
        <v>2127</v>
      </c>
      <c r="Y713" t="s">
        <v>54</v>
      </c>
      <c r="Z713">
        <v>7440</v>
      </c>
      <c r="AA713" t="s">
        <v>73</v>
      </c>
      <c r="AB713" t="s">
        <v>43</v>
      </c>
      <c r="AC713" t="s">
        <v>44</v>
      </c>
      <c r="AD713">
        <v>3</v>
      </c>
    </row>
    <row r="714" spans="1:30" x14ac:dyDescent="0.35">
      <c r="A714">
        <v>1136</v>
      </c>
      <c r="B714" t="s">
        <v>3070</v>
      </c>
      <c r="C714" t="s">
        <v>3071</v>
      </c>
      <c r="D714" s="1">
        <v>45017</v>
      </c>
      <c r="F714" t="str">
        <f>IF(Table1[[#This Row],[ExitDate]],QUOTIENT(Table1[[#This Row],[ExitDate]]-Table1[[#This Row],[StartDate]],365/12),"")</f>
        <v/>
      </c>
      <c r="G714" t="str">
        <f>IF(Table1[[#This Row],[ExitDate]], "Attrition", "Active")</f>
        <v>Active</v>
      </c>
      <c r="H714" t="s">
        <v>28</v>
      </c>
      <c r="I714" t="s">
        <v>3072</v>
      </c>
      <c r="J714" t="s">
        <v>3073</v>
      </c>
      <c r="K714" t="s">
        <v>132</v>
      </c>
      <c r="L714" t="s">
        <v>32</v>
      </c>
      <c r="M714" t="s">
        <v>62</v>
      </c>
      <c r="N714" t="s">
        <v>50</v>
      </c>
      <c r="O714" t="s">
        <v>35</v>
      </c>
      <c r="P714" t="s">
        <v>36</v>
      </c>
      <c r="R714" t="s">
        <v>37</v>
      </c>
      <c r="S714" t="s">
        <v>89</v>
      </c>
      <c r="T714" s="2">
        <v>16888</v>
      </c>
      <c r="U714" s="3">
        <f ca="1">YEARFRAC(Table1[[#This Row],[DOB]],TODAY())</f>
        <v>79.738888888888894</v>
      </c>
      <c r="V714" s="3" t="str" cm="1">
        <f t="array" aca="1" ref="V714" ca="1">_xlfn.IFS(Table1[[#This Row],[Age]] &lt; 30, "20-29", Table1[[#This Row],[Age]]&lt;40,"30-39",Table1[[#This Row],[Age]]&lt;50,"40-49",Table1[[#This Row],[Age]]&lt;60,"50-59",Table1[[#This Row],[Age]]&lt;70, "60-69",Table1[[#This Row],[Age]]&lt;80, "70-79",Table1[[#This Row],[Age]]&lt;90,"80-89")</f>
        <v>70-79</v>
      </c>
      <c r="W714" t="s">
        <v>39</v>
      </c>
      <c r="X714" t="s">
        <v>91</v>
      </c>
      <c r="Y714" t="s">
        <v>54</v>
      </c>
      <c r="Z714">
        <v>84202</v>
      </c>
      <c r="AA714" t="s">
        <v>73</v>
      </c>
      <c r="AB714" t="s">
        <v>103</v>
      </c>
      <c r="AC714" t="s">
        <v>44</v>
      </c>
      <c r="AD714">
        <v>3</v>
      </c>
    </row>
    <row r="715" spans="1:30" x14ac:dyDescent="0.35">
      <c r="A715">
        <v>1137</v>
      </c>
      <c r="B715" t="s">
        <v>2517</v>
      </c>
      <c r="C715" t="s">
        <v>3074</v>
      </c>
      <c r="D715" s="1">
        <v>43614</v>
      </c>
      <c r="F715" t="str">
        <f>IF(Table1[[#This Row],[ExitDate]],QUOTIENT(Table1[[#This Row],[ExitDate]]-Table1[[#This Row],[StartDate]],365/12),"")</f>
        <v/>
      </c>
      <c r="G715" t="str">
        <f>IF(Table1[[#This Row],[ExitDate]], "Attrition", "Active")</f>
        <v>Active</v>
      </c>
      <c r="H715" t="s">
        <v>28</v>
      </c>
      <c r="I715" t="s">
        <v>3075</v>
      </c>
      <c r="J715" t="s">
        <v>3076</v>
      </c>
      <c r="K715" t="s">
        <v>49</v>
      </c>
      <c r="L715" t="s">
        <v>32</v>
      </c>
      <c r="M715" t="s">
        <v>62</v>
      </c>
      <c r="N715" t="s">
        <v>34</v>
      </c>
      <c r="O715" t="s">
        <v>51</v>
      </c>
      <c r="P715" t="s">
        <v>36</v>
      </c>
      <c r="R715" t="s">
        <v>37</v>
      </c>
      <c r="S715" t="s">
        <v>89</v>
      </c>
      <c r="T715" s="2">
        <v>19783</v>
      </c>
      <c r="U715" s="3">
        <f ca="1">YEARFRAC(Table1[[#This Row],[DOB]],TODAY())</f>
        <v>71.813888888888883</v>
      </c>
      <c r="V715" s="3" t="str" cm="1">
        <f t="array" aca="1" ref="V715" ca="1">_xlfn.IFS(Table1[[#This Row],[Age]] &lt; 30, "20-29", Table1[[#This Row],[Age]]&lt;40,"30-39",Table1[[#This Row],[Age]]&lt;50,"40-49",Table1[[#This Row],[Age]]&lt;60,"50-59",Table1[[#This Row],[Age]]&lt;70, "60-69",Table1[[#This Row],[Age]]&lt;80, "70-79",Table1[[#This Row],[Age]]&lt;90,"80-89")</f>
        <v>70-79</v>
      </c>
      <c r="W715" t="s">
        <v>39</v>
      </c>
      <c r="X715" t="s">
        <v>82</v>
      </c>
      <c r="Y715" t="s">
        <v>54</v>
      </c>
      <c r="Z715">
        <v>3187</v>
      </c>
      <c r="AA715" t="s">
        <v>92</v>
      </c>
      <c r="AB715" t="s">
        <v>74</v>
      </c>
      <c r="AC715" t="s">
        <v>44</v>
      </c>
      <c r="AD715">
        <v>3</v>
      </c>
    </row>
    <row r="716" spans="1:30" x14ac:dyDescent="0.35">
      <c r="A716">
        <v>1138</v>
      </c>
      <c r="B716" t="s">
        <v>3077</v>
      </c>
      <c r="C716" t="s">
        <v>2462</v>
      </c>
      <c r="D716" s="1">
        <v>43658</v>
      </c>
      <c r="E716" s="1">
        <v>44754</v>
      </c>
      <c r="F716">
        <f>IF(Table1[[#This Row],[ExitDate]],QUOTIENT(Table1[[#This Row],[ExitDate]]-Table1[[#This Row],[StartDate]],365/12),"")</f>
        <v>36</v>
      </c>
      <c r="G716" t="str">
        <f>IF(Table1[[#This Row],[ExitDate]], "Attrition", "Active")</f>
        <v>Attrition</v>
      </c>
      <c r="H716" t="s">
        <v>28</v>
      </c>
      <c r="I716" t="s">
        <v>3078</v>
      </c>
      <c r="J716" t="s">
        <v>3079</v>
      </c>
      <c r="K716" t="s">
        <v>138</v>
      </c>
      <c r="L716" t="s">
        <v>32</v>
      </c>
      <c r="M716" t="s">
        <v>62</v>
      </c>
      <c r="N716" t="s">
        <v>63</v>
      </c>
      <c r="O716" t="s">
        <v>35</v>
      </c>
      <c r="P716" t="s">
        <v>98</v>
      </c>
      <c r="Q716" t="s">
        <v>3080</v>
      </c>
      <c r="R716" t="s">
        <v>37</v>
      </c>
      <c r="S716" t="s">
        <v>100</v>
      </c>
      <c r="T716" s="2">
        <v>30530</v>
      </c>
      <c r="U716" s="3">
        <f ca="1">YEARFRAC(Table1[[#This Row],[DOB]],TODAY())</f>
        <v>42.391666666666666</v>
      </c>
      <c r="V716" s="3" t="str" cm="1">
        <f t="array" aca="1" ref="V716" ca="1">_xlfn.IFS(Table1[[#This Row],[Age]] &lt; 30, "20-29", Table1[[#This Row],[Age]]&lt;40,"30-39",Table1[[#This Row],[Age]]&lt;50,"40-49",Table1[[#This Row],[Age]]&lt;60,"50-59",Table1[[#This Row],[Age]]&lt;70, "60-69",Table1[[#This Row],[Age]]&lt;80, "70-79",Table1[[#This Row],[Age]]&lt;90,"80-89")</f>
        <v>40-49</v>
      </c>
      <c r="W716" t="s">
        <v>39</v>
      </c>
      <c r="X716" t="s">
        <v>177</v>
      </c>
      <c r="Y716" t="s">
        <v>54</v>
      </c>
      <c r="Z716">
        <v>2766</v>
      </c>
      <c r="AA716" t="s">
        <v>92</v>
      </c>
      <c r="AB716" t="s">
        <v>103</v>
      </c>
      <c r="AC716" t="s">
        <v>44</v>
      </c>
      <c r="AD716">
        <v>3</v>
      </c>
    </row>
    <row r="717" spans="1:30" x14ac:dyDescent="0.35">
      <c r="A717">
        <v>1139</v>
      </c>
      <c r="B717" t="s">
        <v>3081</v>
      </c>
      <c r="C717" t="s">
        <v>2995</v>
      </c>
      <c r="D717" s="1">
        <v>43322</v>
      </c>
      <c r="E717" s="1">
        <v>44613</v>
      </c>
      <c r="F717">
        <f>IF(Table1[[#This Row],[ExitDate]],QUOTIENT(Table1[[#This Row],[ExitDate]]-Table1[[#This Row],[StartDate]],365/12),"")</f>
        <v>42</v>
      </c>
      <c r="G717" t="str">
        <f>IF(Table1[[#This Row],[ExitDate]], "Attrition", "Active")</f>
        <v>Attrition</v>
      </c>
      <c r="H717" t="s">
        <v>28</v>
      </c>
      <c r="I717" t="s">
        <v>3082</v>
      </c>
      <c r="J717" t="s">
        <v>3083</v>
      </c>
      <c r="K717" t="s">
        <v>79</v>
      </c>
      <c r="L717" t="s">
        <v>32</v>
      </c>
      <c r="M717" t="s">
        <v>33</v>
      </c>
      <c r="N717" t="s">
        <v>50</v>
      </c>
      <c r="O717" t="s">
        <v>35</v>
      </c>
      <c r="P717" t="s">
        <v>98</v>
      </c>
      <c r="Q717" t="s">
        <v>3084</v>
      </c>
      <c r="R717" t="s">
        <v>37</v>
      </c>
      <c r="S717" t="s">
        <v>147</v>
      </c>
      <c r="T717" s="2">
        <v>19460</v>
      </c>
      <c r="U717" s="3">
        <f ca="1">YEARFRAC(Table1[[#This Row],[DOB]],TODAY())</f>
        <v>72.7</v>
      </c>
      <c r="V717" s="3" t="str" cm="1">
        <f t="array" aca="1" ref="V717" ca="1">_xlfn.IFS(Table1[[#This Row],[Age]] &lt; 30, "20-29", Table1[[#This Row],[Age]]&lt;40,"30-39",Table1[[#This Row],[Age]]&lt;50,"40-49",Table1[[#This Row],[Age]]&lt;60,"50-59",Table1[[#This Row],[Age]]&lt;70, "60-69",Table1[[#This Row],[Age]]&lt;80, "70-79",Table1[[#This Row],[Age]]&lt;90,"80-89")</f>
        <v>70-79</v>
      </c>
      <c r="W717" t="s">
        <v>39</v>
      </c>
      <c r="X717" t="s">
        <v>102</v>
      </c>
      <c r="Y717" t="s">
        <v>54</v>
      </c>
      <c r="Z717">
        <v>75014</v>
      </c>
      <c r="AA717" t="s">
        <v>55</v>
      </c>
      <c r="AB717" t="s">
        <v>83</v>
      </c>
      <c r="AC717" t="s">
        <v>44</v>
      </c>
      <c r="AD717">
        <v>3</v>
      </c>
    </row>
    <row r="718" spans="1:30" x14ac:dyDescent="0.35">
      <c r="A718">
        <v>1140</v>
      </c>
      <c r="B718" t="s">
        <v>3085</v>
      </c>
      <c r="C718" t="s">
        <v>332</v>
      </c>
      <c r="D718" s="1">
        <v>44468</v>
      </c>
      <c r="F718" t="str">
        <f>IF(Table1[[#This Row],[ExitDate]],QUOTIENT(Table1[[#This Row],[ExitDate]]-Table1[[#This Row],[StartDate]],365/12),"")</f>
        <v/>
      </c>
      <c r="G718" t="str">
        <f>IF(Table1[[#This Row],[ExitDate]], "Attrition", "Active")</f>
        <v>Active</v>
      </c>
      <c r="H718" t="s">
        <v>28</v>
      </c>
      <c r="I718" t="s">
        <v>3086</v>
      </c>
      <c r="J718" t="s">
        <v>3087</v>
      </c>
      <c r="K718" t="s">
        <v>167</v>
      </c>
      <c r="L718" t="s">
        <v>32</v>
      </c>
      <c r="M718" t="s">
        <v>51</v>
      </c>
      <c r="N718" t="s">
        <v>34</v>
      </c>
      <c r="O718" t="s">
        <v>62</v>
      </c>
      <c r="P718" t="s">
        <v>36</v>
      </c>
      <c r="R718" t="s">
        <v>37</v>
      </c>
      <c r="S718" t="s">
        <v>110</v>
      </c>
      <c r="T718" s="2">
        <v>32366</v>
      </c>
      <c r="U718" s="3">
        <f ca="1">YEARFRAC(Table1[[#This Row],[DOB]],TODAY())</f>
        <v>37.366666666666667</v>
      </c>
      <c r="V718" s="3" t="str" cm="1">
        <f t="array" aca="1" ref="V718" ca="1">_xlfn.IFS(Table1[[#This Row],[Age]] &lt; 30, "20-29", Table1[[#This Row],[Age]]&lt;40,"30-39",Table1[[#This Row],[Age]]&lt;50,"40-49",Table1[[#This Row],[Age]]&lt;60,"50-59",Table1[[#This Row],[Age]]&lt;70, "60-69",Table1[[#This Row],[Age]]&lt;80, "70-79",Table1[[#This Row],[Age]]&lt;90,"80-89")</f>
        <v>30-39</v>
      </c>
      <c r="W718" t="s">
        <v>39</v>
      </c>
      <c r="X718" t="s">
        <v>112</v>
      </c>
      <c r="Y718" t="s">
        <v>41</v>
      </c>
      <c r="Z718">
        <v>53486</v>
      </c>
      <c r="AA718" t="s">
        <v>92</v>
      </c>
      <c r="AB718" t="s">
        <v>74</v>
      </c>
      <c r="AC718" t="s">
        <v>44</v>
      </c>
      <c r="AD718">
        <v>3</v>
      </c>
    </row>
    <row r="719" spans="1:30" x14ac:dyDescent="0.35">
      <c r="A719">
        <v>1141</v>
      </c>
      <c r="B719" t="s">
        <v>3088</v>
      </c>
      <c r="C719" t="s">
        <v>1437</v>
      </c>
      <c r="D719" s="1">
        <v>44413</v>
      </c>
      <c r="F719" t="str">
        <f>IF(Table1[[#This Row],[ExitDate]],QUOTIENT(Table1[[#This Row],[ExitDate]]-Table1[[#This Row],[StartDate]],365/12),"")</f>
        <v/>
      </c>
      <c r="G719" t="str">
        <f>IF(Table1[[#This Row],[ExitDate]], "Attrition", "Active")</f>
        <v>Active</v>
      </c>
      <c r="H719" t="s">
        <v>28</v>
      </c>
      <c r="I719" t="s">
        <v>3089</v>
      </c>
      <c r="J719" t="s">
        <v>3090</v>
      </c>
      <c r="K719" t="s">
        <v>97</v>
      </c>
      <c r="L719" t="s">
        <v>32</v>
      </c>
      <c r="M719" t="s">
        <v>33</v>
      </c>
      <c r="N719" t="s">
        <v>50</v>
      </c>
      <c r="O719" t="s">
        <v>62</v>
      </c>
      <c r="P719" t="s">
        <v>36</v>
      </c>
      <c r="R719" t="s">
        <v>37</v>
      </c>
      <c r="S719" t="s">
        <v>89</v>
      </c>
      <c r="T719" s="2">
        <v>15202</v>
      </c>
      <c r="U719" s="3">
        <f ca="1">YEARFRAC(Table1[[#This Row],[DOB]],TODAY())</f>
        <v>84.358333333333334</v>
      </c>
      <c r="V719" s="3" t="str" cm="1">
        <f t="array" aca="1" ref="V719" ca="1">_xlfn.IFS(Table1[[#This Row],[Age]] &lt; 30, "20-29", Table1[[#This Row],[Age]]&lt;40,"30-39",Table1[[#This Row],[Age]]&lt;50,"40-49",Table1[[#This Row],[Age]]&lt;60,"50-59",Table1[[#This Row],[Age]]&lt;70, "60-69",Table1[[#This Row],[Age]]&lt;80, "70-79",Table1[[#This Row],[Age]]&lt;90,"80-89")</f>
        <v>80-89</v>
      </c>
      <c r="W719" t="s">
        <v>39</v>
      </c>
      <c r="X719" t="s">
        <v>653</v>
      </c>
      <c r="Y719" t="s">
        <v>41</v>
      </c>
      <c r="Z719">
        <v>73898</v>
      </c>
      <c r="AA719" t="s">
        <v>92</v>
      </c>
      <c r="AB719" t="s">
        <v>103</v>
      </c>
      <c r="AC719" t="s">
        <v>44</v>
      </c>
      <c r="AD719">
        <v>3</v>
      </c>
    </row>
    <row r="720" spans="1:30" x14ac:dyDescent="0.35">
      <c r="A720">
        <v>1142</v>
      </c>
      <c r="B720" t="s">
        <v>3091</v>
      </c>
      <c r="C720" t="s">
        <v>3092</v>
      </c>
      <c r="D720" s="1">
        <v>45140</v>
      </c>
      <c r="F720" t="str">
        <f>IF(Table1[[#This Row],[ExitDate]],QUOTIENT(Table1[[#This Row],[ExitDate]]-Table1[[#This Row],[StartDate]],365/12),"")</f>
        <v/>
      </c>
      <c r="G720" t="str">
        <f>IF(Table1[[#This Row],[ExitDate]], "Attrition", "Active")</f>
        <v>Active</v>
      </c>
      <c r="H720" t="s">
        <v>3017</v>
      </c>
      <c r="I720" t="s">
        <v>3093</v>
      </c>
      <c r="J720" t="s">
        <v>3094</v>
      </c>
      <c r="K720" t="s">
        <v>117</v>
      </c>
      <c r="L720" t="s">
        <v>32</v>
      </c>
      <c r="M720" t="s">
        <v>62</v>
      </c>
      <c r="N720" t="s">
        <v>63</v>
      </c>
      <c r="O720" t="s">
        <v>35</v>
      </c>
      <c r="P720" t="s">
        <v>36</v>
      </c>
      <c r="R720" t="s">
        <v>37</v>
      </c>
      <c r="S720" t="s">
        <v>176</v>
      </c>
      <c r="T720" s="2">
        <v>33918</v>
      </c>
      <c r="U720" s="3">
        <f ca="1">YEARFRAC(Table1[[#This Row],[DOB]],TODAY())</f>
        <v>33.119444444444447</v>
      </c>
      <c r="V720" s="3" t="str" cm="1">
        <f t="array" aca="1" ref="V720" ca="1">_xlfn.IFS(Table1[[#This Row],[Age]] &lt; 30, "20-29", Table1[[#This Row],[Age]]&lt;40,"30-39",Table1[[#This Row],[Age]]&lt;50,"40-49",Table1[[#This Row],[Age]]&lt;60,"50-59",Table1[[#This Row],[Age]]&lt;70, "60-69",Table1[[#This Row],[Age]]&lt;80, "70-79",Table1[[#This Row],[Age]]&lt;90,"80-89")</f>
        <v>30-39</v>
      </c>
      <c r="W720" t="s">
        <v>39</v>
      </c>
      <c r="X720" t="s">
        <v>177</v>
      </c>
      <c r="Y720" t="s">
        <v>41</v>
      </c>
      <c r="Z720">
        <v>89723</v>
      </c>
      <c r="AA720" t="s">
        <v>127</v>
      </c>
      <c r="AB720" t="s">
        <v>83</v>
      </c>
      <c r="AC720" t="s">
        <v>44</v>
      </c>
      <c r="AD720">
        <v>3</v>
      </c>
    </row>
    <row r="721" spans="1:30" x14ac:dyDescent="0.35">
      <c r="A721">
        <v>1143</v>
      </c>
      <c r="B721" t="s">
        <v>3095</v>
      </c>
      <c r="C721" t="s">
        <v>3096</v>
      </c>
      <c r="D721" s="1">
        <v>43345</v>
      </c>
      <c r="E721" s="1">
        <v>44405</v>
      </c>
      <c r="F721">
        <f>IF(Table1[[#This Row],[ExitDate]],QUOTIENT(Table1[[#This Row],[ExitDate]]-Table1[[#This Row],[StartDate]],365/12),"")</f>
        <v>34</v>
      </c>
      <c r="G721" t="str">
        <f>IF(Table1[[#This Row],[ExitDate]], "Attrition", "Active")</f>
        <v>Attrition</v>
      </c>
      <c r="H721" t="s">
        <v>3017</v>
      </c>
      <c r="I721" t="s">
        <v>3097</v>
      </c>
      <c r="J721" t="s">
        <v>3098</v>
      </c>
      <c r="K721" t="s">
        <v>61</v>
      </c>
      <c r="L721" t="s">
        <v>32</v>
      </c>
      <c r="M721" t="s">
        <v>33</v>
      </c>
      <c r="N721" t="s">
        <v>50</v>
      </c>
      <c r="O721" t="s">
        <v>62</v>
      </c>
      <c r="P721" t="s">
        <v>125</v>
      </c>
      <c r="Q721" t="s">
        <v>3099</v>
      </c>
      <c r="R721" t="s">
        <v>37</v>
      </c>
      <c r="S721" t="s">
        <v>89</v>
      </c>
      <c r="T721" s="2">
        <v>15512</v>
      </c>
      <c r="U721" s="3">
        <f ca="1">YEARFRAC(Table1[[#This Row],[DOB]],TODAY())</f>
        <v>83.50833333333334</v>
      </c>
      <c r="V721" s="3" t="str" cm="1">
        <f t="array" aca="1" ref="V721" ca="1">_xlfn.IFS(Table1[[#This Row],[Age]] &lt; 30, "20-29", Table1[[#This Row],[Age]]&lt;40,"30-39",Table1[[#This Row],[Age]]&lt;50,"40-49",Table1[[#This Row],[Age]]&lt;60,"50-59",Table1[[#This Row],[Age]]&lt;70, "60-69",Table1[[#This Row],[Age]]&lt;80, "70-79",Table1[[#This Row],[Age]]&lt;90,"80-89")</f>
        <v>80-89</v>
      </c>
      <c r="W721" t="s">
        <v>39</v>
      </c>
      <c r="X721" t="s">
        <v>162</v>
      </c>
      <c r="Y721" t="s">
        <v>41</v>
      </c>
      <c r="Z721">
        <v>46695</v>
      </c>
      <c r="AA721" t="s">
        <v>55</v>
      </c>
      <c r="AB721" t="s">
        <v>43</v>
      </c>
      <c r="AC721" t="s">
        <v>44</v>
      </c>
      <c r="AD721">
        <v>3</v>
      </c>
    </row>
    <row r="722" spans="1:30" x14ac:dyDescent="0.35">
      <c r="A722">
        <v>1144</v>
      </c>
      <c r="B722" t="s">
        <v>2575</v>
      </c>
      <c r="C722" t="s">
        <v>3092</v>
      </c>
      <c r="D722" s="1">
        <v>43751</v>
      </c>
      <c r="F722" t="str">
        <f>IF(Table1[[#This Row],[ExitDate]],QUOTIENT(Table1[[#This Row],[ExitDate]]-Table1[[#This Row],[StartDate]],365/12),"")</f>
        <v/>
      </c>
      <c r="G722" t="str">
        <f>IF(Table1[[#This Row],[ExitDate]], "Attrition", "Active")</f>
        <v>Active</v>
      </c>
      <c r="H722" t="s">
        <v>3017</v>
      </c>
      <c r="I722" t="s">
        <v>3100</v>
      </c>
      <c r="J722" t="s">
        <v>3101</v>
      </c>
      <c r="K722" t="s">
        <v>88</v>
      </c>
      <c r="L722" t="s">
        <v>32</v>
      </c>
      <c r="M722" t="s">
        <v>51</v>
      </c>
      <c r="N722" t="s">
        <v>63</v>
      </c>
      <c r="O722" t="s">
        <v>51</v>
      </c>
      <c r="P722" t="s">
        <v>36</v>
      </c>
      <c r="R722" t="s">
        <v>37</v>
      </c>
      <c r="S722" t="s">
        <v>304</v>
      </c>
      <c r="T722" s="2">
        <v>23117</v>
      </c>
      <c r="U722" s="3">
        <f ca="1">YEARFRAC(Table1[[#This Row],[DOB]],TODAY())</f>
        <v>62.68611111111111</v>
      </c>
      <c r="V722" s="3" t="str" cm="1">
        <f t="array" aca="1" ref="V722" ca="1">_xlfn.IFS(Table1[[#This Row],[Age]] &lt; 30, "20-29", Table1[[#This Row],[Age]]&lt;40,"30-39",Table1[[#This Row],[Age]]&lt;50,"40-49",Table1[[#This Row],[Age]]&lt;60,"50-59",Table1[[#This Row],[Age]]&lt;70, "60-69",Table1[[#This Row],[Age]]&lt;80, "70-79",Table1[[#This Row],[Age]]&lt;90,"80-89")</f>
        <v>60-69</v>
      </c>
      <c r="W722" t="s">
        <v>39</v>
      </c>
      <c r="X722" t="s">
        <v>418</v>
      </c>
      <c r="Y722" t="s">
        <v>41</v>
      </c>
      <c r="Z722">
        <v>12711</v>
      </c>
      <c r="AA722" t="s">
        <v>127</v>
      </c>
      <c r="AB722" t="s">
        <v>74</v>
      </c>
      <c r="AC722" t="s">
        <v>44</v>
      </c>
      <c r="AD722">
        <v>3</v>
      </c>
    </row>
    <row r="723" spans="1:30" x14ac:dyDescent="0.35">
      <c r="A723">
        <v>1145</v>
      </c>
      <c r="B723" t="s">
        <v>3102</v>
      </c>
      <c r="C723" t="s">
        <v>3103</v>
      </c>
      <c r="D723" s="1">
        <v>44098</v>
      </c>
      <c r="F723" t="str">
        <f>IF(Table1[[#This Row],[ExitDate]],QUOTIENT(Table1[[#This Row],[ExitDate]]-Table1[[#This Row],[StartDate]],365/12),"")</f>
        <v/>
      </c>
      <c r="G723" t="str">
        <f>IF(Table1[[#This Row],[ExitDate]], "Attrition", "Active")</f>
        <v>Active</v>
      </c>
      <c r="H723" t="s">
        <v>727</v>
      </c>
      <c r="I723" t="s">
        <v>3104</v>
      </c>
      <c r="J723" t="s">
        <v>3105</v>
      </c>
      <c r="K723" t="s">
        <v>79</v>
      </c>
      <c r="L723" t="s">
        <v>32</v>
      </c>
      <c r="M723" t="s">
        <v>33</v>
      </c>
      <c r="N723" t="s">
        <v>63</v>
      </c>
      <c r="O723" t="s">
        <v>62</v>
      </c>
      <c r="P723" t="s">
        <v>36</v>
      </c>
      <c r="R723" t="s">
        <v>37</v>
      </c>
      <c r="S723" t="s">
        <v>285</v>
      </c>
      <c r="T723" s="2">
        <v>17596</v>
      </c>
      <c r="U723" s="3">
        <f ca="1">YEARFRAC(Table1[[#This Row],[DOB]],TODAY())</f>
        <v>77.802777777777777</v>
      </c>
      <c r="V723" s="3" t="str" cm="1">
        <f t="array" aca="1" ref="V723" ca="1">_xlfn.IFS(Table1[[#This Row],[Age]] &lt; 30, "20-29", Table1[[#This Row],[Age]]&lt;40,"30-39",Table1[[#This Row],[Age]]&lt;50,"40-49",Table1[[#This Row],[Age]]&lt;60,"50-59",Table1[[#This Row],[Age]]&lt;70, "60-69",Table1[[#This Row],[Age]]&lt;80, "70-79",Table1[[#This Row],[Age]]&lt;90,"80-89")</f>
        <v>70-79</v>
      </c>
      <c r="W723" t="s">
        <v>39</v>
      </c>
      <c r="X723" t="s">
        <v>3106</v>
      </c>
      <c r="Y723" t="s">
        <v>54</v>
      </c>
      <c r="Z723">
        <v>66792</v>
      </c>
      <c r="AA723" t="s">
        <v>55</v>
      </c>
      <c r="AB723" t="s">
        <v>83</v>
      </c>
      <c r="AC723" t="s">
        <v>44</v>
      </c>
      <c r="AD723">
        <v>3</v>
      </c>
    </row>
    <row r="724" spans="1:30" x14ac:dyDescent="0.35">
      <c r="A724">
        <v>1146</v>
      </c>
      <c r="B724" t="s">
        <v>3107</v>
      </c>
      <c r="C724" t="s">
        <v>3108</v>
      </c>
      <c r="D724" s="1">
        <v>45144</v>
      </c>
      <c r="F724" t="str">
        <f>IF(Table1[[#This Row],[ExitDate]],QUOTIENT(Table1[[#This Row],[ExitDate]]-Table1[[#This Row],[StartDate]],365/12),"")</f>
        <v/>
      </c>
      <c r="G724" t="str">
        <f>IF(Table1[[#This Row],[ExitDate]], "Attrition", "Active")</f>
        <v>Active</v>
      </c>
      <c r="H724" t="s">
        <v>727</v>
      </c>
      <c r="I724" t="s">
        <v>3109</v>
      </c>
      <c r="J724" t="s">
        <v>3110</v>
      </c>
      <c r="K724" t="s">
        <v>132</v>
      </c>
      <c r="L724" t="s">
        <v>32</v>
      </c>
      <c r="M724" t="s">
        <v>33</v>
      </c>
      <c r="N724" t="s">
        <v>34</v>
      </c>
      <c r="O724" t="s">
        <v>51</v>
      </c>
      <c r="P724" t="s">
        <v>36</v>
      </c>
      <c r="R724" t="s">
        <v>37</v>
      </c>
      <c r="S724" t="s">
        <v>89</v>
      </c>
      <c r="T724" s="2">
        <v>23325</v>
      </c>
      <c r="U724" s="3">
        <f ca="1">YEARFRAC(Table1[[#This Row],[DOB]],TODAY())</f>
        <v>62.119444444444447</v>
      </c>
      <c r="V724" s="3" t="str" cm="1">
        <f t="array" aca="1" ref="V724" ca="1">_xlfn.IFS(Table1[[#This Row],[Age]] &lt; 30, "20-29", Table1[[#This Row],[Age]]&lt;40,"30-39",Table1[[#This Row],[Age]]&lt;50,"40-49",Table1[[#This Row],[Age]]&lt;60,"50-59",Table1[[#This Row],[Age]]&lt;70, "60-69",Table1[[#This Row],[Age]]&lt;80, "70-79",Table1[[#This Row],[Age]]&lt;90,"80-89")</f>
        <v>60-69</v>
      </c>
      <c r="W724" t="s">
        <v>39</v>
      </c>
      <c r="X724" t="s">
        <v>351</v>
      </c>
      <c r="Y724" t="s">
        <v>54</v>
      </c>
      <c r="Z724">
        <v>81317</v>
      </c>
      <c r="AA724" t="s">
        <v>55</v>
      </c>
      <c r="AB724" t="s">
        <v>103</v>
      </c>
      <c r="AC724" t="s">
        <v>44</v>
      </c>
      <c r="AD724">
        <v>3</v>
      </c>
    </row>
    <row r="725" spans="1:30" x14ac:dyDescent="0.35">
      <c r="A725">
        <v>1147</v>
      </c>
      <c r="B725" t="s">
        <v>3111</v>
      </c>
      <c r="C725" t="s">
        <v>3112</v>
      </c>
      <c r="D725" s="1">
        <v>43627</v>
      </c>
      <c r="E725" s="1">
        <v>44619</v>
      </c>
      <c r="F725">
        <f>IF(Table1[[#This Row],[ExitDate]],QUOTIENT(Table1[[#This Row],[ExitDate]]-Table1[[#This Row],[StartDate]],365/12),"")</f>
        <v>32</v>
      </c>
      <c r="G725" t="str">
        <f>IF(Table1[[#This Row],[ExitDate]], "Attrition", "Active")</f>
        <v>Attrition</v>
      </c>
      <c r="H725" t="s">
        <v>727</v>
      </c>
      <c r="I725" t="s">
        <v>3113</v>
      </c>
      <c r="J725" t="s">
        <v>3114</v>
      </c>
      <c r="K725" t="s">
        <v>167</v>
      </c>
      <c r="L725" t="s">
        <v>744</v>
      </c>
      <c r="M725" t="s">
        <v>62</v>
      </c>
      <c r="N725" t="s">
        <v>63</v>
      </c>
      <c r="O725" t="s">
        <v>62</v>
      </c>
      <c r="P725" t="s">
        <v>98</v>
      </c>
      <c r="Q725" t="s">
        <v>3115</v>
      </c>
      <c r="R725" t="s">
        <v>37</v>
      </c>
      <c r="S725" t="s">
        <v>80</v>
      </c>
      <c r="T725" s="2">
        <v>15979</v>
      </c>
      <c r="U725" s="3">
        <f ca="1">YEARFRAC(Table1[[#This Row],[DOB]],TODAY())</f>
        <v>82.230555555555554</v>
      </c>
      <c r="V725" s="3" t="str" cm="1">
        <f t="array" aca="1" ref="V725" ca="1">_xlfn.IFS(Table1[[#This Row],[Age]] &lt; 30, "20-29", Table1[[#This Row],[Age]]&lt;40,"30-39",Table1[[#This Row],[Age]]&lt;50,"40-49",Table1[[#This Row],[Age]]&lt;60,"50-59",Table1[[#This Row],[Age]]&lt;70, "60-69",Table1[[#This Row],[Age]]&lt;80, "70-79",Table1[[#This Row],[Age]]&lt;90,"80-89")</f>
        <v>80-89</v>
      </c>
      <c r="W725" t="s">
        <v>39</v>
      </c>
      <c r="X725" t="s">
        <v>162</v>
      </c>
      <c r="Y725" t="s">
        <v>41</v>
      </c>
      <c r="Z725">
        <v>50894</v>
      </c>
      <c r="AA725" t="s">
        <v>92</v>
      </c>
      <c r="AB725" t="s">
        <v>74</v>
      </c>
      <c r="AC725" t="s">
        <v>44</v>
      </c>
      <c r="AD725">
        <v>3</v>
      </c>
    </row>
    <row r="726" spans="1:30" x14ac:dyDescent="0.35">
      <c r="A726">
        <v>1148</v>
      </c>
      <c r="B726" t="s">
        <v>3116</v>
      </c>
      <c r="C726" t="s">
        <v>1169</v>
      </c>
      <c r="D726" s="1">
        <v>43510</v>
      </c>
      <c r="F726" t="str">
        <f>IF(Table1[[#This Row],[ExitDate]],QUOTIENT(Table1[[#This Row],[ExitDate]]-Table1[[#This Row],[StartDate]],365/12),"")</f>
        <v/>
      </c>
      <c r="G726" t="str">
        <f>IF(Table1[[#This Row],[ExitDate]], "Attrition", "Active")</f>
        <v>Active</v>
      </c>
      <c r="H726" t="s">
        <v>727</v>
      </c>
      <c r="I726" t="s">
        <v>3117</v>
      </c>
      <c r="J726" t="s">
        <v>3118</v>
      </c>
      <c r="K726" t="s">
        <v>61</v>
      </c>
      <c r="L726" t="s">
        <v>32</v>
      </c>
      <c r="M726" t="s">
        <v>51</v>
      </c>
      <c r="N726" t="s">
        <v>50</v>
      </c>
      <c r="O726" t="s">
        <v>35</v>
      </c>
      <c r="P726" t="s">
        <v>36</v>
      </c>
      <c r="R726" t="s">
        <v>37</v>
      </c>
      <c r="S726" t="s">
        <v>304</v>
      </c>
      <c r="T726" s="2">
        <v>15879</v>
      </c>
      <c r="U726" s="3">
        <f ca="1">YEARFRAC(Table1[[#This Row],[DOB]],TODAY())</f>
        <v>82.50277777777778</v>
      </c>
      <c r="V726" s="3" t="str" cm="1">
        <f t="array" aca="1" ref="V726" ca="1">_xlfn.IFS(Table1[[#This Row],[Age]] &lt; 30, "20-29", Table1[[#This Row],[Age]]&lt;40,"30-39",Table1[[#This Row],[Age]]&lt;50,"40-49",Table1[[#This Row],[Age]]&lt;60,"50-59",Table1[[#This Row],[Age]]&lt;70, "60-69",Table1[[#This Row],[Age]]&lt;80, "70-79",Table1[[#This Row],[Age]]&lt;90,"80-89")</f>
        <v>80-89</v>
      </c>
      <c r="W726" t="s">
        <v>39</v>
      </c>
      <c r="X726" t="s">
        <v>418</v>
      </c>
      <c r="Y726" t="s">
        <v>41</v>
      </c>
      <c r="Z726">
        <v>22415</v>
      </c>
      <c r="AA726" t="s">
        <v>92</v>
      </c>
      <c r="AB726" t="s">
        <v>83</v>
      </c>
      <c r="AC726" t="s">
        <v>44</v>
      </c>
      <c r="AD726">
        <v>3</v>
      </c>
    </row>
    <row r="727" spans="1:30" x14ac:dyDescent="0.35">
      <c r="A727">
        <v>1149</v>
      </c>
      <c r="B727" t="s">
        <v>2418</v>
      </c>
      <c r="C727" t="s">
        <v>3119</v>
      </c>
      <c r="D727" s="1">
        <v>44637</v>
      </c>
      <c r="F727" t="str">
        <f>IF(Table1[[#This Row],[ExitDate]],QUOTIENT(Table1[[#This Row],[ExitDate]]-Table1[[#This Row],[StartDate]],365/12),"")</f>
        <v/>
      </c>
      <c r="G727" t="str">
        <f>IF(Table1[[#This Row],[ExitDate]], "Attrition", "Active")</f>
        <v>Active</v>
      </c>
      <c r="H727" t="s">
        <v>727</v>
      </c>
      <c r="I727" t="s">
        <v>3120</v>
      </c>
      <c r="J727" t="s">
        <v>3121</v>
      </c>
      <c r="K727" t="s">
        <v>117</v>
      </c>
      <c r="L727" t="s">
        <v>32</v>
      </c>
      <c r="M727" t="s">
        <v>51</v>
      </c>
      <c r="N727" t="s">
        <v>34</v>
      </c>
      <c r="O727" t="s">
        <v>35</v>
      </c>
      <c r="P727" t="s">
        <v>36</v>
      </c>
      <c r="R727" t="s">
        <v>37</v>
      </c>
      <c r="S727" t="s">
        <v>89</v>
      </c>
      <c r="T727" s="2">
        <v>15236</v>
      </c>
      <c r="U727" s="3">
        <f ca="1">YEARFRAC(Table1[[#This Row],[DOB]],TODAY())</f>
        <v>84.266666666666666</v>
      </c>
      <c r="V727" s="3" t="str" cm="1">
        <f t="array" aca="1" ref="V727" ca="1">_xlfn.IFS(Table1[[#This Row],[Age]] &lt; 30, "20-29", Table1[[#This Row],[Age]]&lt;40,"30-39",Table1[[#This Row],[Age]]&lt;50,"40-49",Table1[[#This Row],[Age]]&lt;60,"50-59",Table1[[#This Row],[Age]]&lt;70, "60-69",Table1[[#This Row],[Age]]&lt;80, "70-79",Table1[[#This Row],[Age]]&lt;90,"80-89")</f>
        <v>80-89</v>
      </c>
      <c r="W727" t="s">
        <v>39</v>
      </c>
      <c r="X727" t="s">
        <v>653</v>
      </c>
      <c r="Y727" t="s">
        <v>41</v>
      </c>
      <c r="Z727">
        <v>5855</v>
      </c>
      <c r="AA727" t="s">
        <v>127</v>
      </c>
      <c r="AB727" t="s">
        <v>83</v>
      </c>
      <c r="AC727" t="s">
        <v>44</v>
      </c>
      <c r="AD727">
        <v>3</v>
      </c>
    </row>
    <row r="728" spans="1:30" x14ac:dyDescent="0.35">
      <c r="A728">
        <v>1150</v>
      </c>
      <c r="B728" t="s">
        <v>3122</v>
      </c>
      <c r="C728" t="s">
        <v>1723</v>
      </c>
      <c r="D728" s="1">
        <v>44048</v>
      </c>
      <c r="F728" t="str">
        <f>IF(Table1[[#This Row],[ExitDate]],QUOTIENT(Table1[[#This Row],[ExitDate]]-Table1[[#This Row],[StartDate]],365/12),"")</f>
        <v/>
      </c>
      <c r="G728" t="str">
        <f>IF(Table1[[#This Row],[ExitDate]], "Attrition", "Active")</f>
        <v>Active</v>
      </c>
      <c r="H728" t="s">
        <v>28</v>
      </c>
      <c r="I728" t="s">
        <v>3123</v>
      </c>
      <c r="J728" t="s">
        <v>3124</v>
      </c>
      <c r="K728" t="s">
        <v>138</v>
      </c>
      <c r="L728" t="s">
        <v>32</v>
      </c>
      <c r="M728" t="s">
        <v>51</v>
      </c>
      <c r="N728" t="s">
        <v>50</v>
      </c>
      <c r="O728" t="s">
        <v>62</v>
      </c>
      <c r="P728" t="s">
        <v>36</v>
      </c>
      <c r="R728" t="s">
        <v>37</v>
      </c>
      <c r="S728" t="s">
        <v>52</v>
      </c>
      <c r="T728" s="2">
        <v>29679</v>
      </c>
      <c r="U728" s="3">
        <f ca="1">YEARFRAC(Table1[[#This Row],[DOB]],TODAY())</f>
        <v>44.722222222222221</v>
      </c>
      <c r="V728" s="3" t="str" cm="1">
        <f t="array" aca="1" ref="V728" ca="1">_xlfn.IFS(Table1[[#This Row],[Age]] &lt; 30, "20-29", Table1[[#This Row],[Age]]&lt;40,"30-39",Table1[[#This Row],[Age]]&lt;50,"40-49",Table1[[#This Row],[Age]]&lt;60,"50-59",Table1[[#This Row],[Age]]&lt;70, "60-69",Table1[[#This Row],[Age]]&lt;80, "70-79",Table1[[#This Row],[Age]]&lt;90,"80-89")</f>
        <v>40-49</v>
      </c>
      <c r="W728" t="s">
        <v>39</v>
      </c>
      <c r="X728" t="s">
        <v>162</v>
      </c>
      <c r="Y728" t="s">
        <v>41</v>
      </c>
      <c r="Z728">
        <v>64124</v>
      </c>
      <c r="AA728" t="s">
        <v>42</v>
      </c>
      <c r="AB728" t="s">
        <v>74</v>
      </c>
      <c r="AC728" t="s">
        <v>44</v>
      </c>
      <c r="AD728">
        <v>3</v>
      </c>
    </row>
    <row r="729" spans="1:30" x14ac:dyDescent="0.35">
      <c r="A729">
        <v>1151</v>
      </c>
      <c r="B729" t="s">
        <v>3125</v>
      </c>
      <c r="C729" t="s">
        <v>3126</v>
      </c>
      <c r="D729" s="1">
        <v>44796</v>
      </c>
      <c r="F729" t="str">
        <f>IF(Table1[[#This Row],[ExitDate]],QUOTIENT(Table1[[#This Row],[ExitDate]]-Table1[[#This Row],[StartDate]],365/12),"")</f>
        <v/>
      </c>
      <c r="G729" t="str">
        <f>IF(Table1[[#This Row],[ExitDate]], "Attrition", "Active")</f>
        <v>Active</v>
      </c>
      <c r="H729" t="s">
        <v>28</v>
      </c>
      <c r="I729" t="s">
        <v>3127</v>
      </c>
      <c r="J729" t="s">
        <v>3128</v>
      </c>
      <c r="K729" t="s">
        <v>49</v>
      </c>
      <c r="L729" t="s">
        <v>32</v>
      </c>
      <c r="M729" t="s">
        <v>51</v>
      </c>
      <c r="N729" t="s">
        <v>50</v>
      </c>
      <c r="O729" t="s">
        <v>51</v>
      </c>
      <c r="P729" t="s">
        <v>36</v>
      </c>
      <c r="R729" t="s">
        <v>37</v>
      </c>
      <c r="S729" t="s">
        <v>89</v>
      </c>
      <c r="T729" s="2">
        <v>28670</v>
      </c>
      <c r="U729" s="3">
        <f ca="1">YEARFRAC(Table1[[#This Row],[DOB]],TODAY())</f>
        <v>47.483333333333334</v>
      </c>
      <c r="V729" s="3" t="str" cm="1">
        <f t="array" aca="1" ref="V729" ca="1">_xlfn.IFS(Table1[[#This Row],[Age]] &lt; 30, "20-29", Table1[[#This Row],[Age]]&lt;40,"30-39",Table1[[#This Row],[Age]]&lt;50,"40-49",Table1[[#This Row],[Age]]&lt;60,"50-59",Table1[[#This Row],[Age]]&lt;70, "60-69",Table1[[#This Row],[Age]]&lt;80, "70-79",Table1[[#This Row],[Age]]&lt;90,"80-89")</f>
        <v>40-49</v>
      </c>
      <c r="W729" t="s">
        <v>39</v>
      </c>
      <c r="X729" t="s">
        <v>82</v>
      </c>
      <c r="Y729" t="s">
        <v>54</v>
      </c>
      <c r="Z729">
        <v>2497</v>
      </c>
      <c r="AA729" t="s">
        <v>127</v>
      </c>
      <c r="AB729" t="s">
        <v>43</v>
      </c>
      <c r="AC729" t="s">
        <v>44</v>
      </c>
      <c r="AD729">
        <v>3</v>
      </c>
    </row>
    <row r="730" spans="1:30" x14ac:dyDescent="0.35">
      <c r="A730">
        <v>1152</v>
      </c>
      <c r="B730" t="s">
        <v>3129</v>
      </c>
      <c r="C730" t="s">
        <v>1053</v>
      </c>
      <c r="D730" s="1">
        <v>44938</v>
      </c>
      <c r="F730" t="str">
        <f>IF(Table1[[#This Row],[ExitDate]],QUOTIENT(Table1[[#This Row],[ExitDate]]-Table1[[#This Row],[StartDate]],365/12),"")</f>
        <v/>
      </c>
      <c r="G730" t="str">
        <f>IF(Table1[[#This Row],[ExitDate]], "Attrition", "Active")</f>
        <v>Active</v>
      </c>
      <c r="H730" t="s">
        <v>28</v>
      </c>
      <c r="I730" t="s">
        <v>3130</v>
      </c>
      <c r="J730" t="s">
        <v>3131</v>
      </c>
      <c r="K730" t="s">
        <v>31</v>
      </c>
      <c r="L730" t="s">
        <v>32</v>
      </c>
      <c r="M730" t="s">
        <v>62</v>
      </c>
      <c r="N730" t="s">
        <v>50</v>
      </c>
      <c r="O730" t="s">
        <v>62</v>
      </c>
      <c r="P730" t="s">
        <v>36</v>
      </c>
      <c r="R730" t="s">
        <v>37</v>
      </c>
      <c r="S730" t="s">
        <v>110</v>
      </c>
      <c r="T730" s="2">
        <v>23286</v>
      </c>
      <c r="U730" s="3">
        <f ca="1">YEARFRAC(Table1[[#This Row],[DOB]],TODAY())</f>
        <v>62.225000000000001</v>
      </c>
      <c r="V730" s="3" t="str" cm="1">
        <f t="array" aca="1" ref="V730" ca="1">_xlfn.IFS(Table1[[#This Row],[Age]] &lt; 30, "20-29", Table1[[#This Row],[Age]]&lt;40,"30-39",Table1[[#This Row],[Age]]&lt;50,"40-49",Table1[[#This Row],[Age]]&lt;60,"50-59",Table1[[#This Row],[Age]]&lt;70, "60-69",Table1[[#This Row],[Age]]&lt;80, "70-79",Table1[[#This Row],[Age]]&lt;90,"80-89")</f>
        <v>60-69</v>
      </c>
      <c r="W730" t="s">
        <v>39</v>
      </c>
      <c r="X730" t="s">
        <v>112</v>
      </c>
      <c r="Y730" t="s">
        <v>41</v>
      </c>
      <c r="Z730">
        <v>36242</v>
      </c>
      <c r="AA730" t="s">
        <v>73</v>
      </c>
      <c r="AB730" t="s">
        <v>103</v>
      </c>
      <c r="AC730" t="s">
        <v>44</v>
      </c>
      <c r="AD730">
        <v>3</v>
      </c>
    </row>
    <row r="731" spans="1:30" x14ac:dyDescent="0.35">
      <c r="A731">
        <v>1153</v>
      </c>
      <c r="B731" t="s">
        <v>1524</v>
      </c>
      <c r="C731" t="s">
        <v>1716</v>
      </c>
      <c r="D731" s="1">
        <v>43935</v>
      </c>
      <c r="E731" s="1">
        <v>44449</v>
      </c>
      <c r="F731">
        <f>IF(Table1[[#This Row],[ExitDate]],QUOTIENT(Table1[[#This Row],[ExitDate]]-Table1[[#This Row],[StartDate]],365/12),"")</f>
        <v>16</v>
      </c>
      <c r="G731" t="str">
        <f>IF(Table1[[#This Row],[ExitDate]], "Attrition", "Active")</f>
        <v>Attrition</v>
      </c>
      <c r="H731" t="s">
        <v>28</v>
      </c>
      <c r="I731" t="s">
        <v>3132</v>
      </c>
      <c r="J731" t="s">
        <v>3133</v>
      </c>
      <c r="K731" t="s">
        <v>49</v>
      </c>
      <c r="L731" t="s">
        <v>744</v>
      </c>
      <c r="M731" t="s">
        <v>51</v>
      </c>
      <c r="N731" t="s">
        <v>50</v>
      </c>
      <c r="O731" t="s">
        <v>35</v>
      </c>
      <c r="P731" t="s">
        <v>125</v>
      </c>
      <c r="Q731" t="s">
        <v>3134</v>
      </c>
      <c r="R731" t="s">
        <v>37</v>
      </c>
      <c r="S731" t="s">
        <v>89</v>
      </c>
      <c r="T731" s="2">
        <v>15269</v>
      </c>
      <c r="U731" s="3">
        <f ca="1">YEARFRAC(Table1[[#This Row],[DOB]],TODAY())</f>
        <v>84.174999999999997</v>
      </c>
      <c r="V731" s="3" t="str" cm="1">
        <f t="array" aca="1" ref="V731" ca="1">_xlfn.IFS(Table1[[#This Row],[Age]] &lt; 30, "20-29", Table1[[#This Row],[Age]]&lt;40,"30-39",Table1[[#This Row],[Age]]&lt;50,"40-49",Table1[[#This Row],[Age]]&lt;60,"50-59",Table1[[#This Row],[Age]]&lt;70, "60-69",Table1[[#This Row],[Age]]&lt;80, "70-79",Table1[[#This Row],[Age]]&lt;90,"80-89")</f>
        <v>80-89</v>
      </c>
      <c r="W731" t="s">
        <v>39</v>
      </c>
      <c r="X731" t="s">
        <v>82</v>
      </c>
      <c r="Y731" t="s">
        <v>41</v>
      </c>
      <c r="Z731">
        <v>87428</v>
      </c>
      <c r="AA731" t="s">
        <v>127</v>
      </c>
      <c r="AB731" t="s">
        <v>103</v>
      </c>
      <c r="AC731" t="s">
        <v>44</v>
      </c>
      <c r="AD731">
        <v>3</v>
      </c>
    </row>
    <row r="732" spans="1:30" x14ac:dyDescent="0.35">
      <c r="A732">
        <v>1154</v>
      </c>
      <c r="B732" t="s">
        <v>1911</v>
      </c>
      <c r="C732" t="s">
        <v>3135</v>
      </c>
      <c r="D732" s="1">
        <v>44466</v>
      </c>
      <c r="E732" s="1">
        <v>44962</v>
      </c>
      <c r="F732">
        <f>IF(Table1[[#This Row],[ExitDate]],QUOTIENT(Table1[[#This Row],[ExitDate]]-Table1[[#This Row],[StartDate]],365/12),"")</f>
        <v>16</v>
      </c>
      <c r="G732" t="str">
        <f>IF(Table1[[#This Row],[ExitDate]], "Attrition", "Active")</f>
        <v>Attrition</v>
      </c>
      <c r="H732" t="s">
        <v>28</v>
      </c>
      <c r="I732" t="s">
        <v>3136</v>
      </c>
      <c r="J732" t="s">
        <v>3137</v>
      </c>
      <c r="K732" t="s">
        <v>138</v>
      </c>
      <c r="L732" t="s">
        <v>744</v>
      </c>
      <c r="M732" t="s">
        <v>62</v>
      </c>
      <c r="N732" t="s">
        <v>34</v>
      </c>
      <c r="O732" t="s">
        <v>51</v>
      </c>
      <c r="P732" t="s">
        <v>139</v>
      </c>
      <c r="Q732" t="s">
        <v>3138</v>
      </c>
      <c r="R732" t="s">
        <v>37</v>
      </c>
      <c r="S732" t="s">
        <v>89</v>
      </c>
      <c r="T732" s="2">
        <v>32082</v>
      </c>
      <c r="U732" s="3">
        <f ca="1">YEARFRAC(Table1[[#This Row],[DOB]],TODAY())</f>
        <v>38.144444444444446</v>
      </c>
      <c r="V732" s="3" t="str" cm="1">
        <f t="array" aca="1" ref="V732" ca="1">_xlfn.IFS(Table1[[#This Row],[Age]] &lt; 30, "20-29", Table1[[#This Row],[Age]]&lt;40,"30-39",Table1[[#This Row],[Age]]&lt;50,"40-49",Table1[[#This Row],[Age]]&lt;60,"50-59",Table1[[#This Row],[Age]]&lt;70, "60-69",Table1[[#This Row],[Age]]&lt;80, "70-79",Table1[[#This Row],[Age]]&lt;90,"80-89")</f>
        <v>30-39</v>
      </c>
      <c r="W732" t="s">
        <v>39</v>
      </c>
      <c r="X732" t="s">
        <v>82</v>
      </c>
      <c r="Y732" t="s">
        <v>41</v>
      </c>
      <c r="Z732">
        <v>76772</v>
      </c>
      <c r="AA732" t="s">
        <v>42</v>
      </c>
      <c r="AB732" t="s">
        <v>83</v>
      </c>
      <c r="AC732" t="s">
        <v>44</v>
      </c>
      <c r="AD732">
        <v>3</v>
      </c>
    </row>
    <row r="733" spans="1:30" x14ac:dyDescent="0.35">
      <c r="A733">
        <v>1155</v>
      </c>
      <c r="B733" t="s">
        <v>3139</v>
      </c>
      <c r="C733" t="s">
        <v>922</v>
      </c>
      <c r="D733" s="1">
        <v>43421</v>
      </c>
      <c r="E733" s="1">
        <v>43902</v>
      </c>
      <c r="F733">
        <f>IF(Table1[[#This Row],[ExitDate]],QUOTIENT(Table1[[#This Row],[ExitDate]]-Table1[[#This Row],[StartDate]],365/12),"")</f>
        <v>15</v>
      </c>
      <c r="G733" t="str">
        <f>IF(Table1[[#This Row],[ExitDate]], "Attrition", "Active")</f>
        <v>Attrition</v>
      </c>
      <c r="H733" t="s">
        <v>28</v>
      </c>
      <c r="I733" t="s">
        <v>3140</v>
      </c>
      <c r="J733" t="s">
        <v>3141</v>
      </c>
      <c r="K733" t="s">
        <v>117</v>
      </c>
      <c r="L733" t="s">
        <v>744</v>
      </c>
      <c r="M733" t="s">
        <v>33</v>
      </c>
      <c r="N733" t="s">
        <v>50</v>
      </c>
      <c r="O733" t="s">
        <v>35</v>
      </c>
      <c r="P733" t="s">
        <v>125</v>
      </c>
      <c r="Q733" t="s">
        <v>3142</v>
      </c>
      <c r="R733" t="s">
        <v>37</v>
      </c>
      <c r="S733" t="s">
        <v>38</v>
      </c>
      <c r="T733" s="2">
        <v>18938</v>
      </c>
      <c r="U733" s="3">
        <f ca="1">YEARFRAC(Table1[[#This Row],[DOB]],TODAY())</f>
        <v>74.13055555555556</v>
      </c>
      <c r="V733" s="3" t="str" cm="1">
        <f t="array" aca="1" ref="V733" ca="1">_xlfn.IFS(Table1[[#This Row],[Age]] &lt; 30, "20-29", Table1[[#This Row],[Age]]&lt;40,"30-39",Table1[[#This Row],[Age]]&lt;50,"40-49",Table1[[#This Row],[Age]]&lt;60,"50-59",Table1[[#This Row],[Age]]&lt;70, "60-69",Table1[[#This Row],[Age]]&lt;80, "70-79",Table1[[#This Row],[Age]]&lt;90,"80-89")</f>
        <v>70-79</v>
      </c>
      <c r="W733" t="s">
        <v>39</v>
      </c>
      <c r="X733" t="s">
        <v>72</v>
      </c>
      <c r="Y733" t="s">
        <v>41</v>
      </c>
      <c r="Z733">
        <v>21218</v>
      </c>
      <c r="AA733" t="s">
        <v>73</v>
      </c>
      <c r="AB733" t="s">
        <v>83</v>
      </c>
      <c r="AC733" t="s">
        <v>44</v>
      </c>
      <c r="AD733">
        <v>3</v>
      </c>
    </row>
    <row r="734" spans="1:30" x14ac:dyDescent="0.35">
      <c r="A734">
        <v>1156</v>
      </c>
      <c r="B734" t="s">
        <v>3143</v>
      </c>
      <c r="C734" t="s">
        <v>3144</v>
      </c>
      <c r="D734" s="1">
        <v>43668</v>
      </c>
      <c r="E734" s="1">
        <v>44985</v>
      </c>
      <c r="F734">
        <f>IF(Table1[[#This Row],[ExitDate]],QUOTIENT(Table1[[#This Row],[ExitDate]]-Table1[[#This Row],[StartDate]],365/12),"")</f>
        <v>43</v>
      </c>
      <c r="G734" t="str">
        <f>IF(Table1[[#This Row],[ExitDate]], "Attrition", "Active")</f>
        <v>Attrition</v>
      </c>
      <c r="H734" t="s">
        <v>28</v>
      </c>
      <c r="I734" t="s">
        <v>3145</v>
      </c>
      <c r="J734" t="s">
        <v>3146</v>
      </c>
      <c r="K734" t="s">
        <v>61</v>
      </c>
      <c r="L734" t="s">
        <v>744</v>
      </c>
      <c r="M734" t="s">
        <v>33</v>
      </c>
      <c r="N734" t="s">
        <v>50</v>
      </c>
      <c r="O734" t="s">
        <v>62</v>
      </c>
      <c r="P734" t="s">
        <v>174</v>
      </c>
      <c r="Q734" t="s">
        <v>3147</v>
      </c>
      <c r="R734" t="s">
        <v>37</v>
      </c>
      <c r="S734" t="s">
        <v>935</v>
      </c>
      <c r="T734" s="2">
        <v>29331</v>
      </c>
      <c r="U734" s="3">
        <f ca="1">YEARFRAC(Table1[[#This Row],[DOB]],TODAY())</f>
        <v>45.674999999999997</v>
      </c>
      <c r="V734" s="3" t="str" cm="1">
        <f t="array" aca="1" ref="V734" ca="1">_xlfn.IFS(Table1[[#This Row],[Age]] &lt; 30, "20-29", Table1[[#This Row],[Age]]&lt;40,"30-39",Table1[[#This Row],[Age]]&lt;50,"40-49",Table1[[#This Row],[Age]]&lt;60,"50-59",Table1[[#This Row],[Age]]&lt;70, "60-69",Table1[[#This Row],[Age]]&lt;80, "70-79",Table1[[#This Row],[Age]]&lt;90,"80-89")</f>
        <v>40-49</v>
      </c>
      <c r="W734" t="s">
        <v>39</v>
      </c>
      <c r="X734" t="s">
        <v>418</v>
      </c>
      <c r="Y734" t="s">
        <v>54</v>
      </c>
      <c r="Z734">
        <v>94316</v>
      </c>
      <c r="AA734" t="s">
        <v>55</v>
      </c>
      <c r="AB734" t="s">
        <v>83</v>
      </c>
      <c r="AC734" t="s">
        <v>44</v>
      </c>
      <c r="AD734">
        <v>3</v>
      </c>
    </row>
    <row r="735" spans="1:30" x14ac:dyDescent="0.35">
      <c r="A735">
        <v>1157</v>
      </c>
      <c r="B735" t="s">
        <v>3148</v>
      </c>
      <c r="C735" t="s">
        <v>3149</v>
      </c>
      <c r="D735" s="1">
        <v>43506</v>
      </c>
      <c r="F735" t="str">
        <f>IF(Table1[[#This Row],[ExitDate]],QUOTIENT(Table1[[#This Row],[ExitDate]]-Table1[[#This Row],[StartDate]],365/12),"")</f>
        <v/>
      </c>
      <c r="G735" t="str">
        <f>IF(Table1[[#This Row],[ExitDate]], "Attrition", "Active")</f>
        <v>Active</v>
      </c>
      <c r="H735" t="s">
        <v>28</v>
      </c>
      <c r="I735" t="s">
        <v>3150</v>
      </c>
      <c r="J735" t="s">
        <v>3151</v>
      </c>
      <c r="K735" t="s">
        <v>167</v>
      </c>
      <c r="L735" t="s">
        <v>32</v>
      </c>
      <c r="M735" t="s">
        <v>51</v>
      </c>
      <c r="N735" t="s">
        <v>50</v>
      </c>
      <c r="O735" t="s">
        <v>35</v>
      </c>
      <c r="P735" t="s">
        <v>36</v>
      </c>
      <c r="R735" t="s">
        <v>37</v>
      </c>
      <c r="S735" t="s">
        <v>304</v>
      </c>
      <c r="T735" s="2">
        <v>35142</v>
      </c>
      <c r="U735" s="3">
        <f ca="1">YEARFRAC(Table1[[#This Row],[DOB]],TODAY())</f>
        <v>29.763888888888889</v>
      </c>
      <c r="V735" s="3" t="str" cm="1">
        <f t="array" aca="1" ref="V735" ca="1">_xlfn.IFS(Table1[[#This Row],[Age]] &lt; 30, "20-29", Table1[[#This Row],[Age]]&lt;40,"30-39",Table1[[#This Row],[Age]]&lt;50,"40-49",Table1[[#This Row],[Age]]&lt;60,"50-59",Table1[[#This Row],[Age]]&lt;70, "60-69",Table1[[#This Row],[Age]]&lt;80, "70-79",Table1[[#This Row],[Age]]&lt;90,"80-89")</f>
        <v>20-29</v>
      </c>
      <c r="W735" t="s">
        <v>39</v>
      </c>
      <c r="X735" t="s">
        <v>242</v>
      </c>
      <c r="Y735" t="s">
        <v>54</v>
      </c>
      <c r="Z735">
        <v>39746</v>
      </c>
      <c r="AA735" t="s">
        <v>55</v>
      </c>
      <c r="AB735" t="s">
        <v>83</v>
      </c>
      <c r="AC735" t="s">
        <v>44</v>
      </c>
      <c r="AD735">
        <v>3</v>
      </c>
    </row>
    <row r="736" spans="1:30" x14ac:dyDescent="0.35">
      <c r="A736">
        <v>1158</v>
      </c>
      <c r="B736" t="s">
        <v>3152</v>
      </c>
      <c r="C736" t="s">
        <v>1471</v>
      </c>
      <c r="D736" s="1">
        <v>43426</v>
      </c>
      <c r="E736" s="1">
        <v>44031</v>
      </c>
      <c r="F736">
        <f>IF(Table1[[#This Row],[ExitDate]],QUOTIENT(Table1[[#This Row],[ExitDate]]-Table1[[#This Row],[StartDate]],365/12),"")</f>
        <v>19</v>
      </c>
      <c r="G736" t="str">
        <f>IF(Table1[[#This Row],[ExitDate]], "Attrition", "Active")</f>
        <v>Attrition</v>
      </c>
      <c r="H736" t="s">
        <v>28</v>
      </c>
      <c r="I736" t="s">
        <v>3153</v>
      </c>
      <c r="J736" t="s">
        <v>3154</v>
      </c>
      <c r="K736" t="s">
        <v>132</v>
      </c>
      <c r="L736" t="s">
        <v>744</v>
      </c>
      <c r="M736" t="s">
        <v>62</v>
      </c>
      <c r="N736" t="s">
        <v>50</v>
      </c>
      <c r="O736" t="s">
        <v>62</v>
      </c>
      <c r="P736" t="s">
        <v>125</v>
      </c>
      <c r="Q736" t="s">
        <v>3155</v>
      </c>
      <c r="R736" t="s">
        <v>37</v>
      </c>
      <c r="S736" t="s">
        <v>89</v>
      </c>
      <c r="T736" s="2">
        <v>21370</v>
      </c>
      <c r="U736" s="3">
        <f ca="1">YEARFRAC(Table1[[#This Row],[DOB]],TODAY())</f>
        <v>67.469444444444449</v>
      </c>
      <c r="V736" s="3" t="str" cm="1">
        <f t="array" aca="1" ref="V736" ca="1">_xlfn.IFS(Table1[[#This Row],[Age]] &lt; 30, "20-29", Table1[[#This Row],[Age]]&lt;40,"30-39",Table1[[#This Row],[Age]]&lt;50,"40-49",Table1[[#This Row],[Age]]&lt;60,"50-59",Table1[[#This Row],[Age]]&lt;70, "60-69",Table1[[#This Row],[Age]]&lt;80, "70-79",Table1[[#This Row],[Age]]&lt;90,"80-89")</f>
        <v>60-69</v>
      </c>
      <c r="W736" t="s">
        <v>39</v>
      </c>
      <c r="X736" t="s">
        <v>102</v>
      </c>
      <c r="Y736" t="s">
        <v>54</v>
      </c>
      <c r="Z736">
        <v>96001</v>
      </c>
      <c r="AA736" t="s">
        <v>127</v>
      </c>
      <c r="AB736" t="s">
        <v>43</v>
      </c>
      <c r="AC736" t="s">
        <v>44</v>
      </c>
      <c r="AD736">
        <v>3</v>
      </c>
    </row>
    <row r="737" spans="1:30" x14ac:dyDescent="0.35">
      <c r="A737">
        <v>1159</v>
      </c>
      <c r="B737" t="s">
        <v>1421</v>
      </c>
      <c r="C737" t="s">
        <v>3074</v>
      </c>
      <c r="D737" s="1">
        <v>45039</v>
      </c>
      <c r="F737" t="str">
        <f>IF(Table1[[#This Row],[ExitDate]],QUOTIENT(Table1[[#This Row],[ExitDate]]-Table1[[#This Row],[StartDate]],365/12),"")</f>
        <v/>
      </c>
      <c r="G737" t="str">
        <f>IF(Table1[[#This Row],[ExitDate]], "Attrition", "Active")</f>
        <v>Active</v>
      </c>
      <c r="H737" t="s">
        <v>28</v>
      </c>
      <c r="I737" t="s">
        <v>3156</v>
      </c>
      <c r="J737" t="s">
        <v>3157</v>
      </c>
      <c r="K737" t="s">
        <v>79</v>
      </c>
      <c r="L737" t="s">
        <v>32</v>
      </c>
      <c r="M737" t="s">
        <v>51</v>
      </c>
      <c r="N737" t="s">
        <v>50</v>
      </c>
      <c r="O737" t="s">
        <v>35</v>
      </c>
      <c r="P737" t="s">
        <v>36</v>
      </c>
      <c r="R737" t="s">
        <v>37</v>
      </c>
      <c r="S737" t="s">
        <v>147</v>
      </c>
      <c r="T737" s="2">
        <v>29009</v>
      </c>
      <c r="U737" s="3">
        <f ca="1">YEARFRAC(Table1[[#This Row],[DOB]],TODAY())</f>
        <v>46.555555555555557</v>
      </c>
      <c r="V737" s="3" t="str" cm="1">
        <f t="array" aca="1" ref="V737" ca="1">_xlfn.IFS(Table1[[#This Row],[Age]] &lt; 30, "20-29", Table1[[#This Row],[Age]]&lt;40,"30-39",Table1[[#This Row],[Age]]&lt;50,"40-49",Table1[[#This Row],[Age]]&lt;60,"50-59",Table1[[#This Row],[Age]]&lt;70, "60-69",Table1[[#This Row],[Age]]&lt;80, "70-79",Table1[[#This Row],[Age]]&lt;90,"80-89")</f>
        <v>40-49</v>
      </c>
      <c r="W737" t="s">
        <v>39</v>
      </c>
      <c r="X737" t="s">
        <v>149</v>
      </c>
      <c r="Y737" t="s">
        <v>54</v>
      </c>
      <c r="Z737">
        <v>62733</v>
      </c>
      <c r="AA737" t="s">
        <v>73</v>
      </c>
      <c r="AB737" t="s">
        <v>103</v>
      </c>
      <c r="AC737" t="s">
        <v>44</v>
      </c>
      <c r="AD737">
        <v>3</v>
      </c>
    </row>
    <row r="738" spans="1:30" x14ac:dyDescent="0.35">
      <c r="A738">
        <v>1160</v>
      </c>
      <c r="B738" t="s">
        <v>1955</v>
      </c>
      <c r="C738" t="s">
        <v>3158</v>
      </c>
      <c r="D738" s="1">
        <v>44921</v>
      </c>
      <c r="E738" s="1">
        <v>45069</v>
      </c>
      <c r="F738">
        <f>IF(Table1[[#This Row],[ExitDate]],QUOTIENT(Table1[[#This Row],[ExitDate]]-Table1[[#This Row],[StartDate]],365/12),"")</f>
        <v>4</v>
      </c>
      <c r="G738" t="str">
        <f>IF(Table1[[#This Row],[ExitDate]], "Attrition", "Active")</f>
        <v>Attrition</v>
      </c>
      <c r="H738" t="s">
        <v>28</v>
      </c>
      <c r="I738" t="s">
        <v>3159</v>
      </c>
      <c r="J738" t="s">
        <v>3160</v>
      </c>
      <c r="K738" t="s">
        <v>97</v>
      </c>
      <c r="L738" t="s">
        <v>32</v>
      </c>
      <c r="M738" t="s">
        <v>51</v>
      </c>
      <c r="N738" t="s">
        <v>63</v>
      </c>
      <c r="O738" t="s">
        <v>62</v>
      </c>
      <c r="P738" t="s">
        <v>139</v>
      </c>
      <c r="Q738" t="s">
        <v>3161</v>
      </c>
      <c r="R738" t="s">
        <v>37</v>
      </c>
      <c r="S738" t="s">
        <v>80</v>
      </c>
      <c r="T738" s="2">
        <v>28013</v>
      </c>
      <c r="U738" s="3">
        <f ca="1">YEARFRAC(Table1[[#This Row],[DOB]],TODAY())</f>
        <v>49.286111111111111</v>
      </c>
      <c r="V738" s="3" t="str" cm="1">
        <f t="array" aca="1" ref="V738" ca="1">_xlfn.IFS(Table1[[#This Row],[Age]] &lt; 30, "20-29", Table1[[#This Row],[Age]]&lt;40,"30-39",Table1[[#This Row],[Age]]&lt;50,"40-49",Table1[[#This Row],[Age]]&lt;60,"50-59",Table1[[#This Row],[Age]]&lt;70, "60-69",Table1[[#This Row],[Age]]&lt;80, "70-79",Table1[[#This Row],[Age]]&lt;90,"80-89")</f>
        <v>40-49</v>
      </c>
      <c r="W738" t="s">
        <v>39</v>
      </c>
      <c r="X738" t="s">
        <v>291</v>
      </c>
      <c r="Y738" t="s">
        <v>41</v>
      </c>
      <c r="Z738">
        <v>66418</v>
      </c>
      <c r="AA738" t="s">
        <v>127</v>
      </c>
      <c r="AB738" t="s">
        <v>74</v>
      </c>
      <c r="AC738" t="s">
        <v>44</v>
      </c>
      <c r="AD738">
        <v>3</v>
      </c>
    </row>
    <row r="739" spans="1:30" x14ac:dyDescent="0.35">
      <c r="A739">
        <v>1161</v>
      </c>
      <c r="B739" t="s">
        <v>3162</v>
      </c>
      <c r="C739" t="s">
        <v>881</v>
      </c>
      <c r="D739" s="1">
        <v>43996</v>
      </c>
      <c r="F739" t="str">
        <f>IF(Table1[[#This Row],[ExitDate]],QUOTIENT(Table1[[#This Row],[ExitDate]]-Table1[[#This Row],[StartDate]],365/12),"")</f>
        <v/>
      </c>
      <c r="G739" t="str">
        <f>IF(Table1[[#This Row],[ExitDate]], "Attrition", "Active")</f>
        <v>Active</v>
      </c>
      <c r="H739" t="s">
        <v>28</v>
      </c>
      <c r="I739" t="s">
        <v>3163</v>
      </c>
      <c r="J739" t="s">
        <v>3164</v>
      </c>
      <c r="K739" t="s">
        <v>167</v>
      </c>
      <c r="L739" t="s">
        <v>32</v>
      </c>
      <c r="M739" t="s">
        <v>33</v>
      </c>
      <c r="N739" t="s">
        <v>63</v>
      </c>
      <c r="O739" t="s">
        <v>51</v>
      </c>
      <c r="P739" t="s">
        <v>36</v>
      </c>
      <c r="R739" t="s">
        <v>37</v>
      </c>
      <c r="S739" t="s">
        <v>503</v>
      </c>
      <c r="T739" s="2">
        <v>19966</v>
      </c>
      <c r="U739" s="3">
        <f ca="1">YEARFRAC(Table1[[#This Row],[DOB]],TODAY())</f>
        <v>71.313888888888883</v>
      </c>
      <c r="V739" s="3" t="str" cm="1">
        <f t="array" aca="1" ref="V739" ca="1">_xlfn.IFS(Table1[[#This Row],[Age]] &lt; 30, "20-29", Table1[[#This Row],[Age]]&lt;40,"30-39",Table1[[#This Row],[Age]]&lt;50,"40-49",Table1[[#This Row],[Age]]&lt;60,"50-59",Table1[[#This Row],[Age]]&lt;70, "60-69",Table1[[#This Row],[Age]]&lt;80, "70-79",Table1[[#This Row],[Age]]&lt;90,"80-89")</f>
        <v>70-79</v>
      </c>
      <c r="W739" t="s">
        <v>39</v>
      </c>
      <c r="X739" t="s">
        <v>1061</v>
      </c>
      <c r="Y739" t="s">
        <v>41</v>
      </c>
      <c r="Z739">
        <v>78453</v>
      </c>
      <c r="AA739" t="s">
        <v>73</v>
      </c>
      <c r="AB739" t="s">
        <v>43</v>
      </c>
      <c r="AC739" t="s">
        <v>44</v>
      </c>
      <c r="AD739">
        <v>3</v>
      </c>
    </row>
    <row r="740" spans="1:30" x14ac:dyDescent="0.35">
      <c r="A740">
        <v>1162</v>
      </c>
      <c r="B740" t="s">
        <v>3165</v>
      </c>
      <c r="C740" t="s">
        <v>1044</v>
      </c>
      <c r="D740" s="1">
        <v>44649</v>
      </c>
      <c r="E740" s="1">
        <v>45066</v>
      </c>
      <c r="F740">
        <f>IF(Table1[[#This Row],[ExitDate]],QUOTIENT(Table1[[#This Row],[ExitDate]]-Table1[[#This Row],[StartDate]],365/12),"")</f>
        <v>13</v>
      </c>
      <c r="G740" t="str">
        <f>IF(Table1[[#This Row],[ExitDate]], "Attrition", "Active")</f>
        <v>Attrition</v>
      </c>
      <c r="H740" t="s">
        <v>28</v>
      </c>
      <c r="I740" t="s">
        <v>3166</v>
      </c>
      <c r="J740" t="s">
        <v>3167</v>
      </c>
      <c r="K740" t="s">
        <v>97</v>
      </c>
      <c r="L740" t="s">
        <v>32</v>
      </c>
      <c r="M740" t="s">
        <v>62</v>
      </c>
      <c r="N740" t="s">
        <v>34</v>
      </c>
      <c r="O740" t="s">
        <v>35</v>
      </c>
      <c r="P740" t="s">
        <v>125</v>
      </c>
      <c r="Q740" t="s">
        <v>3168</v>
      </c>
      <c r="R740" t="s">
        <v>37</v>
      </c>
      <c r="S740" t="s">
        <v>80</v>
      </c>
      <c r="T740" s="2">
        <v>30545</v>
      </c>
      <c r="U740" s="3">
        <f ca="1">YEARFRAC(Table1[[#This Row],[DOB]],TODAY())</f>
        <v>42.35</v>
      </c>
      <c r="V740" s="3" t="str" cm="1">
        <f t="array" aca="1" ref="V740" ca="1">_xlfn.IFS(Table1[[#This Row],[Age]] &lt; 30, "20-29", Table1[[#This Row],[Age]]&lt;40,"30-39",Table1[[#This Row],[Age]]&lt;50,"40-49",Table1[[#This Row],[Age]]&lt;60,"50-59",Table1[[#This Row],[Age]]&lt;70, "60-69",Table1[[#This Row],[Age]]&lt;80, "70-79",Table1[[#This Row],[Age]]&lt;90,"80-89")</f>
        <v>40-49</v>
      </c>
      <c r="W740" t="s">
        <v>39</v>
      </c>
      <c r="X740" t="s">
        <v>82</v>
      </c>
      <c r="Y740" t="s">
        <v>41</v>
      </c>
      <c r="Z740">
        <v>85444</v>
      </c>
      <c r="AA740" t="s">
        <v>127</v>
      </c>
      <c r="AB740" t="s">
        <v>43</v>
      </c>
      <c r="AC740" t="s">
        <v>44</v>
      </c>
      <c r="AD740">
        <v>3</v>
      </c>
    </row>
    <row r="741" spans="1:30" x14ac:dyDescent="0.35">
      <c r="A741">
        <v>1163</v>
      </c>
      <c r="B741" t="s">
        <v>3169</v>
      </c>
      <c r="C741" t="s">
        <v>3170</v>
      </c>
      <c r="D741" s="1">
        <v>44913</v>
      </c>
      <c r="F741" t="str">
        <f>IF(Table1[[#This Row],[ExitDate]],QUOTIENT(Table1[[#This Row],[ExitDate]]-Table1[[#This Row],[StartDate]],365/12),"")</f>
        <v/>
      </c>
      <c r="G741" t="str">
        <f>IF(Table1[[#This Row],[ExitDate]], "Attrition", "Active")</f>
        <v>Active</v>
      </c>
      <c r="H741" t="s">
        <v>3017</v>
      </c>
      <c r="I741" t="s">
        <v>3171</v>
      </c>
      <c r="J741" t="s">
        <v>3172</v>
      </c>
      <c r="K741" t="s">
        <v>117</v>
      </c>
      <c r="L741" t="s">
        <v>32</v>
      </c>
      <c r="M741" t="s">
        <v>33</v>
      </c>
      <c r="N741" t="s">
        <v>50</v>
      </c>
      <c r="O741" t="s">
        <v>51</v>
      </c>
      <c r="P741" t="s">
        <v>36</v>
      </c>
      <c r="R741" t="s">
        <v>37</v>
      </c>
      <c r="S741" t="s">
        <v>176</v>
      </c>
      <c r="T741" s="2">
        <v>35102</v>
      </c>
      <c r="U741" s="3">
        <f ca="1">YEARFRAC(Table1[[#This Row],[DOB]],TODAY())</f>
        <v>29.877777777777776</v>
      </c>
      <c r="V741" s="3" t="str" cm="1">
        <f t="array" aca="1" ref="V741" ca="1">_xlfn.IFS(Table1[[#This Row],[Age]] &lt; 30, "20-29", Table1[[#This Row],[Age]]&lt;40,"30-39",Table1[[#This Row],[Age]]&lt;50,"40-49",Table1[[#This Row],[Age]]&lt;60,"50-59",Table1[[#This Row],[Age]]&lt;70, "60-69",Table1[[#This Row],[Age]]&lt;80, "70-79",Table1[[#This Row],[Age]]&lt;90,"80-89")</f>
        <v>20-29</v>
      </c>
      <c r="W741" t="s">
        <v>39</v>
      </c>
      <c r="X741" t="s">
        <v>242</v>
      </c>
      <c r="Y741" t="s">
        <v>41</v>
      </c>
      <c r="Z741">
        <v>93166</v>
      </c>
      <c r="AA741" t="s">
        <v>42</v>
      </c>
      <c r="AB741" t="s">
        <v>103</v>
      </c>
      <c r="AC741" t="s">
        <v>44</v>
      </c>
      <c r="AD741">
        <v>3</v>
      </c>
    </row>
    <row r="742" spans="1:30" x14ac:dyDescent="0.35">
      <c r="A742">
        <v>1164</v>
      </c>
      <c r="B742" t="s">
        <v>1338</v>
      </c>
      <c r="C742" t="s">
        <v>3173</v>
      </c>
      <c r="D742" s="1">
        <v>43545</v>
      </c>
      <c r="F742" t="str">
        <f>IF(Table1[[#This Row],[ExitDate]],QUOTIENT(Table1[[#This Row],[ExitDate]]-Table1[[#This Row],[StartDate]],365/12),"")</f>
        <v/>
      </c>
      <c r="G742" t="str">
        <f>IF(Table1[[#This Row],[ExitDate]], "Attrition", "Active")</f>
        <v>Active</v>
      </c>
      <c r="H742" t="s">
        <v>3017</v>
      </c>
      <c r="I742" t="s">
        <v>3174</v>
      </c>
      <c r="J742" t="s">
        <v>3175</v>
      </c>
      <c r="K742" t="s">
        <v>61</v>
      </c>
      <c r="L742" t="s">
        <v>32</v>
      </c>
      <c r="M742" t="s">
        <v>51</v>
      </c>
      <c r="N742" t="s">
        <v>50</v>
      </c>
      <c r="O742" t="s">
        <v>51</v>
      </c>
      <c r="P742" t="s">
        <v>36</v>
      </c>
      <c r="R742" t="s">
        <v>37</v>
      </c>
      <c r="S742" t="s">
        <v>65</v>
      </c>
      <c r="T742" s="2">
        <v>18561</v>
      </c>
      <c r="U742" s="3">
        <f ca="1">YEARFRAC(Table1[[#This Row],[DOB]],TODAY())</f>
        <v>75.161111111111111</v>
      </c>
      <c r="V742" s="3" t="str" cm="1">
        <f t="array" aca="1" ref="V742" ca="1">_xlfn.IFS(Table1[[#This Row],[Age]] &lt; 30, "20-29", Table1[[#This Row],[Age]]&lt;40,"30-39",Table1[[#This Row],[Age]]&lt;50,"40-49",Table1[[#This Row],[Age]]&lt;60,"50-59",Table1[[#This Row],[Age]]&lt;70, "60-69",Table1[[#This Row],[Age]]&lt;80, "70-79",Table1[[#This Row],[Age]]&lt;90,"80-89")</f>
        <v>70-79</v>
      </c>
      <c r="W742" t="s">
        <v>39</v>
      </c>
      <c r="X742" t="s">
        <v>3176</v>
      </c>
      <c r="Y742" t="s">
        <v>41</v>
      </c>
      <c r="Z742">
        <v>12732</v>
      </c>
      <c r="AA742" t="s">
        <v>73</v>
      </c>
      <c r="AB742" t="s">
        <v>83</v>
      </c>
      <c r="AC742" t="s">
        <v>44</v>
      </c>
      <c r="AD742">
        <v>3</v>
      </c>
    </row>
    <row r="743" spans="1:30" x14ac:dyDescent="0.35">
      <c r="A743">
        <v>1165</v>
      </c>
      <c r="B743" t="s">
        <v>3177</v>
      </c>
      <c r="C743" t="s">
        <v>2776</v>
      </c>
      <c r="D743" s="1">
        <v>44235</v>
      </c>
      <c r="F743" t="str">
        <f>IF(Table1[[#This Row],[ExitDate]],QUOTIENT(Table1[[#This Row],[ExitDate]]-Table1[[#This Row],[StartDate]],365/12),"")</f>
        <v/>
      </c>
      <c r="G743" t="str">
        <f>IF(Table1[[#This Row],[ExitDate]], "Attrition", "Active")</f>
        <v>Active</v>
      </c>
      <c r="H743" t="s">
        <v>3017</v>
      </c>
      <c r="I743" t="s">
        <v>3178</v>
      </c>
      <c r="J743" t="s">
        <v>3179</v>
      </c>
      <c r="K743" t="s">
        <v>88</v>
      </c>
      <c r="L743" t="s">
        <v>32</v>
      </c>
      <c r="M743" t="s">
        <v>62</v>
      </c>
      <c r="N743" t="s">
        <v>34</v>
      </c>
      <c r="O743" t="s">
        <v>62</v>
      </c>
      <c r="P743" t="s">
        <v>36</v>
      </c>
      <c r="R743" t="s">
        <v>37</v>
      </c>
      <c r="S743" t="s">
        <v>89</v>
      </c>
      <c r="T743" s="2">
        <v>36047</v>
      </c>
      <c r="U743" s="3">
        <f ca="1">YEARFRAC(Table1[[#This Row],[DOB]],TODAY())</f>
        <v>27.288888888888888</v>
      </c>
      <c r="V743" s="3" t="str" cm="1">
        <f t="array" aca="1" ref="V743" ca="1">_xlfn.IFS(Table1[[#This Row],[Age]] &lt; 30, "20-29", Table1[[#This Row],[Age]]&lt;40,"30-39",Table1[[#This Row],[Age]]&lt;50,"40-49",Table1[[#This Row],[Age]]&lt;60,"50-59",Table1[[#This Row],[Age]]&lt;70, "60-69",Table1[[#This Row],[Age]]&lt;80, "70-79",Table1[[#This Row],[Age]]&lt;90,"80-89")</f>
        <v>20-29</v>
      </c>
      <c r="W743" t="s">
        <v>39</v>
      </c>
      <c r="X743" t="s">
        <v>82</v>
      </c>
      <c r="Y743" t="s">
        <v>41</v>
      </c>
      <c r="Z743">
        <v>48895</v>
      </c>
      <c r="AA743" t="s">
        <v>73</v>
      </c>
      <c r="AB743" t="s">
        <v>43</v>
      </c>
      <c r="AC743" t="s">
        <v>44</v>
      </c>
      <c r="AD743">
        <v>3</v>
      </c>
    </row>
    <row r="744" spans="1:30" x14ac:dyDescent="0.35">
      <c r="A744">
        <v>1166</v>
      </c>
      <c r="B744" t="s">
        <v>3180</v>
      </c>
      <c r="C744" t="s">
        <v>3181</v>
      </c>
      <c r="D744" s="1">
        <v>44718</v>
      </c>
      <c r="F744" t="str">
        <f>IF(Table1[[#This Row],[ExitDate]],QUOTIENT(Table1[[#This Row],[ExitDate]]-Table1[[#This Row],[StartDate]],365/12),"")</f>
        <v/>
      </c>
      <c r="G744" t="str">
        <f>IF(Table1[[#This Row],[ExitDate]], "Attrition", "Active")</f>
        <v>Active</v>
      </c>
      <c r="H744" t="s">
        <v>727</v>
      </c>
      <c r="I744" t="s">
        <v>3182</v>
      </c>
      <c r="J744" t="s">
        <v>3183</v>
      </c>
      <c r="K744" t="s">
        <v>97</v>
      </c>
      <c r="L744" t="s">
        <v>32</v>
      </c>
      <c r="M744" t="s">
        <v>62</v>
      </c>
      <c r="N744" t="s">
        <v>50</v>
      </c>
      <c r="O744" t="s">
        <v>35</v>
      </c>
      <c r="P744" t="s">
        <v>36</v>
      </c>
      <c r="R744" t="s">
        <v>37</v>
      </c>
      <c r="S744" t="s">
        <v>89</v>
      </c>
      <c r="T744" s="2">
        <v>23755</v>
      </c>
      <c r="U744" s="3">
        <f ca="1">YEARFRAC(Table1[[#This Row],[DOB]],TODAY())</f>
        <v>60.944444444444443</v>
      </c>
      <c r="V744" s="3" t="str" cm="1">
        <f t="array" aca="1" ref="V744" ca="1">_xlfn.IFS(Table1[[#This Row],[Age]] &lt; 30, "20-29", Table1[[#This Row],[Age]]&lt;40,"30-39",Table1[[#This Row],[Age]]&lt;50,"40-49",Table1[[#This Row],[Age]]&lt;60,"50-59",Table1[[#This Row],[Age]]&lt;70, "60-69",Table1[[#This Row],[Age]]&lt;80, "70-79",Table1[[#This Row],[Age]]&lt;90,"80-89")</f>
        <v>60-69</v>
      </c>
      <c r="W744" t="s">
        <v>39</v>
      </c>
      <c r="X744" t="s">
        <v>225</v>
      </c>
      <c r="Y744" t="s">
        <v>54</v>
      </c>
      <c r="Z744">
        <v>73043</v>
      </c>
      <c r="AA744" t="s">
        <v>73</v>
      </c>
      <c r="AB744" t="s">
        <v>83</v>
      </c>
      <c r="AC744" t="s">
        <v>44</v>
      </c>
      <c r="AD744">
        <v>3</v>
      </c>
    </row>
    <row r="745" spans="1:30" x14ac:dyDescent="0.35">
      <c r="A745">
        <v>1167</v>
      </c>
      <c r="B745" t="s">
        <v>3184</v>
      </c>
      <c r="C745" t="s">
        <v>3185</v>
      </c>
      <c r="D745" s="1">
        <v>44501</v>
      </c>
      <c r="F745" t="str">
        <f>IF(Table1[[#This Row],[ExitDate]],QUOTIENT(Table1[[#This Row],[ExitDate]]-Table1[[#This Row],[StartDate]],365/12),"")</f>
        <v/>
      </c>
      <c r="G745" t="str">
        <f>IF(Table1[[#This Row],[ExitDate]], "Attrition", "Active")</f>
        <v>Active</v>
      </c>
      <c r="H745" t="s">
        <v>727</v>
      </c>
      <c r="I745" t="s">
        <v>3186</v>
      </c>
      <c r="J745" t="s">
        <v>3187</v>
      </c>
      <c r="K745" t="s">
        <v>117</v>
      </c>
      <c r="L745" t="s">
        <v>32</v>
      </c>
      <c r="M745" t="s">
        <v>33</v>
      </c>
      <c r="N745" t="s">
        <v>63</v>
      </c>
      <c r="O745" t="s">
        <v>62</v>
      </c>
      <c r="P745" t="s">
        <v>36</v>
      </c>
      <c r="R745" t="s">
        <v>37</v>
      </c>
      <c r="S745" t="s">
        <v>89</v>
      </c>
      <c r="T745" s="2">
        <v>20333</v>
      </c>
      <c r="U745" s="3">
        <f ca="1">YEARFRAC(Table1[[#This Row],[DOB]],TODAY())</f>
        <v>70.311111111111117</v>
      </c>
      <c r="V745" s="3" t="str" cm="1">
        <f t="array" aca="1" ref="V745" ca="1">_xlfn.IFS(Table1[[#This Row],[Age]] &lt; 30, "20-29", Table1[[#This Row],[Age]]&lt;40,"30-39",Table1[[#This Row],[Age]]&lt;50,"40-49",Table1[[#This Row],[Age]]&lt;60,"50-59",Table1[[#This Row],[Age]]&lt;70, "60-69",Table1[[#This Row],[Age]]&lt;80, "70-79",Table1[[#This Row],[Age]]&lt;90,"80-89")</f>
        <v>70-79</v>
      </c>
      <c r="W745" t="s">
        <v>39</v>
      </c>
      <c r="X745" t="s">
        <v>82</v>
      </c>
      <c r="Y745" t="s">
        <v>41</v>
      </c>
      <c r="Z745">
        <v>69064</v>
      </c>
      <c r="AA745" t="s">
        <v>73</v>
      </c>
      <c r="AB745" t="s">
        <v>74</v>
      </c>
      <c r="AC745" t="s">
        <v>44</v>
      </c>
      <c r="AD745">
        <v>3</v>
      </c>
    </row>
    <row r="746" spans="1:30" x14ac:dyDescent="0.35">
      <c r="A746">
        <v>1168</v>
      </c>
      <c r="B746" t="s">
        <v>3188</v>
      </c>
      <c r="C746" t="s">
        <v>3189</v>
      </c>
      <c r="D746" s="1">
        <v>44945</v>
      </c>
      <c r="F746" t="str">
        <f>IF(Table1[[#This Row],[ExitDate]],QUOTIENT(Table1[[#This Row],[ExitDate]]-Table1[[#This Row],[StartDate]],365/12),"")</f>
        <v/>
      </c>
      <c r="G746" t="str">
        <f>IF(Table1[[#This Row],[ExitDate]], "Attrition", "Active")</f>
        <v>Active</v>
      </c>
      <c r="H746" t="s">
        <v>727</v>
      </c>
      <c r="I746" t="s">
        <v>3190</v>
      </c>
      <c r="J746" t="s">
        <v>3191</v>
      </c>
      <c r="K746" t="s">
        <v>61</v>
      </c>
      <c r="L746" t="s">
        <v>32</v>
      </c>
      <c r="M746" t="s">
        <v>33</v>
      </c>
      <c r="N746" t="s">
        <v>50</v>
      </c>
      <c r="O746" t="s">
        <v>62</v>
      </c>
      <c r="P746" t="s">
        <v>36</v>
      </c>
      <c r="R746" t="s">
        <v>37</v>
      </c>
      <c r="S746" t="s">
        <v>89</v>
      </c>
      <c r="T746" s="2">
        <v>18638</v>
      </c>
      <c r="U746" s="3">
        <f ca="1">YEARFRAC(Table1[[#This Row],[DOB]],TODAY())</f>
        <v>74.952777777777783</v>
      </c>
      <c r="V746" s="3" t="str" cm="1">
        <f t="array" aca="1" ref="V746" ca="1">_xlfn.IFS(Table1[[#This Row],[Age]] &lt; 30, "20-29", Table1[[#This Row],[Age]]&lt;40,"30-39",Table1[[#This Row],[Age]]&lt;50,"40-49",Table1[[#This Row],[Age]]&lt;60,"50-59",Table1[[#This Row],[Age]]&lt;70, "60-69",Table1[[#This Row],[Age]]&lt;80, "70-79",Table1[[#This Row],[Age]]&lt;90,"80-89")</f>
        <v>70-79</v>
      </c>
      <c r="W746" t="s">
        <v>39</v>
      </c>
      <c r="X746" t="s">
        <v>66</v>
      </c>
      <c r="Y746" t="s">
        <v>41</v>
      </c>
      <c r="Z746">
        <v>85041</v>
      </c>
      <c r="AA746" t="s">
        <v>42</v>
      </c>
      <c r="AB746" t="s">
        <v>83</v>
      </c>
      <c r="AC746" t="s">
        <v>44</v>
      </c>
      <c r="AD746">
        <v>3</v>
      </c>
    </row>
    <row r="747" spans="1:30" x14ac:dyDescent="0.35">
      <c r="A747">
        <v>1169</v>
      </c>
      <c r="B747" t="s">
        <v>3192</v>
      </c>
      <c r="C747" t="s">
        <v>1669</v>
      </c>
      <c r="D747" s="1">
        <v>44042</v>
      </c>
      <c r="F747" t="str">
        <f>IF(Table1[[#This Row],[ExitDate]],QUOTIENT(Table1[[#This Row],[ExitDate]]-Table1[[#This Row],[StartDate]],365/12),"")</f>
        <v/>
      </c>
      <c r="G747" t="str">
        <f>IF(Table1[[#This Row],[ExitDate]], "Attrition", "Active")</f>
        <v>Active</v>
      </c>
      <c r="H747" t="s">
        <v>727</v>
      </c>
      <c r="I747" t="s">
        <v>3193</v>
      </c>
      <c r="J747" t="s">
        <v>3194</v>
      </c>
      <c r="K747" t="s">
        <v>88</v>
      </c>
      <c r="L747" t="s">
        <v>32</v>
      </c>
      <c r="M747" t="s">
        <v>33</v>
      </c>
      <c r="N747" t="s">
        <v>63</v>
      </c>
      <c r="O747" t="s">
        <v>51</v>
      </c>
      <c r="P747" t="s">
        <v>36</v>
      </c>
      <c r="R747" t="s">
        <v>37</v>
      </c>
      <c r="S747" t="s">
        <v>89</v>
      </c>
      <c r="T747" s="2">
        <v>22174</v>
      </c>
      <c r="U747" s="3">
        <f ca="1">YEARFRAC(Table1[[#This Row],[DOB]],TODAY())</f>
        <v>65.272222222222226</v>
      </c>
      <c r="V747" s="3" t="str" cm="1">
        <f t="array" aca="1" ref="V747" ca="1">_xlfn.IFS(Table1[[#This Row],[Age]] &lt; 30, "20-29", Table1[[#This Row],[Age]]&lt;40,"30-39",Table1[[#This Row],[Age]]&lt;50,"40-49",Table1[[#This Row],[Age]]&lt;60,"50-59",Table1[[#This Row],[Age]]&lt;70, "60-69",Table1[[#This Row],[Age]]&lt;80, "70-79",Table1[[#This Row],[Age]]&lt;90,"80-89")</f>
        <v>60-69</v>
      </c>
      <c r="W747" t="s">
        <v>39</v>
      </c>
      <c r="X747" t="s">
        <v>215</v>
      </c>
      <c r="Y747" t="s">
        <v>41</v>
      </c>
      <c r="Z747">
        <v>66037</v>
      </c>
      <c r="AA747" t="s">
        <v>127</v>
      </c>
      <c r="AB747" t="s">
        <v>74</v>
      </c>
      <c r="AC747" t="s">
        <v>44</v>
      </c>
      <c r="AD747">
        <v>3</v>
      </c>
    </row>
    <row r="748" spans="1:30" x14ac:dyDescent="0.35">
      <c r="A748">
        <v>1170</v>
      </c>
      <c r="B748" t="s">
        <v>1072</v>
      </c>
      <c r="C748" t="s">
        <v>1723</v>
      </c>
      <c r="D748" s="1">
        <v>45123</v>
      </c>
      <c r="F748" t="str">
        <f>IF(Table1[[#This Row],[ExitDate]],QUOTIENT(Table1[[#This Row],[ExitDate]]-Table1[[#This Row],[StartDate]],365/12),"")</f>
        <v/>
      </c>
      <c r="G748" t="str">
        <f>IF(Table1[[#This Row],[ExitDate]], "Attrition", "Active")</f>
        <v>Active</v>
      </c>
      <c r="H748" t="s">
        <v>727</v>
      </c>
      <c r="I748" t="s">
        <v>3195</v>
      </c>
      <c r="J748" t="s">
        <v>3196</v>
      </c>
      <c r="K748" t="s">
        <v>31</v>
      </c>
      <c r="L748" t="s">
        <v>32</v>
      </c>
      <c r="M748" t="s">
        <v>51</v>
      </c>
      <c r="N748" t="s">
        <v>34</v>
      </c>
      <c r="O748" t="s">
        <v>62</v>
      </c>
      <c r="P748" t="s">
        <v>36</v>
      </c>
      <c r="R748" t="s">
        <v>37</v>
      </c>
      <c r="S748" t="s">
        <v>793</v>
      </c>
      <c r="T748" s="2">
        <v>18827</v>
      </c>
      <c r="U748" s="3">
        <f ca="1">YEARFRAC(Table1[[#This Row],[DOB]],TODAY())</f>
        <v>74.430555555555557</v>
      </c>
      <c r="V748" s="3" t="str" cm="1">
        <f t="array" aca="1" ref="V748" ca="1">_xlfn.IFS(Table1[[#This Row],[Age]] &lt; 30, "20-29", Table1[[#This Row],[Age]]&lt;40,"30-39",Table1[[#This Row],[Age]]&lt;50,"40-49",Table1[[#This Row],[Age]]&lt;60,"50-59",Table1[[#This Row],[Age]]&lt;70, "60-69",Table1[[#This Row],[Age]]&lt;80, "70-79",Table1[[#This Row],[Age]]&lt;90,"80-89")</f>
        <v>70-79</v>
      </c>
      <c r="W748" t="s">
        <v>39</v>
      </c>
      <c r="X748" t="s">
        <v>82</v>
      </c>
      <c r="Y748" t="s">
        <v>41</v>
      </c>
      <c r="Z748">
        <v>53112</v>
      </c>
      <c r="AA748" t="s">
        <v>92</v>
      </c>
      <c r="AB748" t="s">
        <v>74</v>
      </c>
      <c r="AC748" t="s">
        <v>44</v>
      </c>
      <c r="AD748">
        <v>3</v>
      </c>
    </row>
    <row r="749" spans="1:30" x14ac:dyDescent="0.35">
      <c r="A749">
        <v>1171</v>
      </c>
      <c r="B749" t="s">
        <v>3197</v>
      </c>
      <c r="C749" t="s">
        <v>3198</v>
      </c>
      <c r="D749" s="1">
        <v>44728</v>
      </c>
      <c r="F749" t="str">
        <f>IF(Table1[[#This Row],[ExitDate]],QUOTIENT(Table1[[#This Row],[ExitDate]]-Table1[[#This Row],[StartDate]],365/12),"")</f>
        <v/>
      </c>
      <c r="G749" t="str">
        <f>IF(Table1[[#This Row],[ExitDate]], "Attrition", "Active")</f>
        <v>Active</v>
      </c>
      <c r="H749" t="s">
        <v>28</v>
      </c>
      <c r="I749" t="s">
        <v>3199</v>
      </c>
      <c r="J749" t="s">
        <v>3200</v>
      </c>
      <c r="K749" t="s">
        <v>132</v>
      </c>
      <c r="L749" t="s">
        <v>32</v>
      </c>
      <c r="M749" t="s">
        <v>51</v>
      </c>
      <c r="N749" t="s">
        <v>50</v>
      </c>
      <c r="O749" t="s">
        <v>51</v>
      </c>
      <c r="P749" t="s">
        <v>36</v>
      </c>
      <c r="R749" t="s">
        <v>37</v>
      </c>
      <c r="S749" t="s">
        <v>89</v>
      </c>
      <c r="T749" s="2">
        <v>19564</v>
      </c>
      <c r="U749" s="3">
        <f ca="1">YEARFRAC(Table1[[#This Row],[DOB]],TODAY())</f>
        <v>72.413888888888891</v>
      </c>
      <c r="V749" s="3" t="str" cm="1">
        <f t="array" aca="1" ref="V749" ca="1">_xlfn.IFS(Table1[[#This Row],[Age]] &lt; 30, "20-29", Table1[[#This Row],[Age]]&lt;40,"30-39",Table1[[#This Row],[Age]]&lt;50,"40-49",Table1[[#This Row],[Age]]&lt;60,"50-59",Table1[[#This Row],[Age]]&lt;70, "60-69",Table1[[#This Row],[Age]]&lt;80, "70-79",Table1[[#This Row],[Age]]&lt;90,"80-89")</f>
        <v>70-79</v>
      </c>
      <c r="W749" t="s">
        <v>39</v>
      </c>
      <c r="X749" t="s">
        <v>82</v>
      </c>
      <c r="Y749" t="s">
        <v>41</v>
      </c>
      <c r="Z749">
        <v>93320</v>
      </c>
      <c r="AA749" t="s">
        <v>55</v>
      </c>
      <c r="AB749" t="s">
        <v>74</v>
      </c>
      <c r="AC749" t="s">
        <v>44</v>
      </c>
      <c r="AD749">
        <v>3</v>
      </c>
    </row>
    <row r="750" spans="1:30" x14ac:dyDescent="0.35">
      <c r="A750">
        <v>1172</v>
      </c>
      <c r="B750" t="s">
        <v>3201</v>
      </c>
      <c r="C750" t="s">
        <v>3202</v>
      </c>
      <c r="D750" s="1">
        <v>44360</v>
      </c>
      <c r="E750" s="1">
        <v>44708</v>
      </c>
      <c r="F750">
        <f>IF(Table1[[#This Row],[ExitDate]],QUOTIENT(Table1[[#This Row],[ExitDate]]-Table1[[#This Row],[StartDate]],365/12),"")</f>
        <v>11</v>
      </c>
      <c r="G750" t="str">
        <f>IF(Table1[[#This Row],[ExitDate]], "Attrition", "Active")</f>
        <v>Attrition</v>
      </c>
      <c r="H750" t="s">
        <v>28</v>
      </c>
      <c r="I750" t="s">
        <v>3203</v>
      </c>
      <c r="J750" t="s">
        <v>3204</v>
      </c>
      <c r="K750" t="s">
        <v>49</v>
      </c>
      <c r="L750" t="s">
        <v>744</v>
      </c>
      <c r="M750" t="s">
        <v>62</v>
      </c>
      <c r="N750" t="s">
        <v>34</v>
      </c>
      <c r="O750" t="s">
        <v>62</v>
      </c>
      <c r="P750" t="s">
        <v>174</v>
      </c>
      <c r="Q750" t="s">
        <v>3205</v>
      </c>
      <c r="R750" t="s">
        <v>37</v>
      </c>
      <c r="S750" t="s">
        <v>110</v>
      </c>
      <c r="T750" s="2">
        <v>19134</v>
      </c>
      <c r="U750" s="3">
        <f ca="1">YEARFRAC(Table1[[#This Row],[DOB]],TODAY())</f>
        <v>73.591666666666669</v>
      </c>
      <c r="V750" s="3" t="str" cm="1">
        <f t="array" aca="1" ref="V750" ca="1">_xlfn.IFS(Table1[[#This Row],[Age]] &lt; 30, "20-29", Table1[[#This Row],[Age]]&lt;40,"30-39",Table1[[#This Row],[Age]]&lt;50,"40-49",Table1[[#This Row],[Age]]&lt;60,"50-59",Table1[[#This Row],[Age]]&lt;70, "60-69",Table1[[#This Row],[Age]]&lt;80, "70-79",Table1[[#This Row],[Age]]&lt;90,"80-89")</f>
        <v>70-79</v>
      </c>
      <c r="W750" t="s">
        <v>39</v>
      </c>
      <c r="X750" t="s">
        <v>112</v>
      </c>
      <c r="Y750" t="s">
        <v>54</v>
      </c>
      <c r="Z750">
        <v>39849</v>
      </c>
      <c r="AA750" t="s">
        <v>127</v>
      </c>
      <c r="AB750" t="s">
        <v>83</v>
      </c>
      <c r="AC750" t="s">
        <v>44</v>
      </c>
      <c r="AD750">
        <v>3</v>
      </c>
    </row>
    <row r="751" spans="1:30" x14ac:dyDescent="0.35">
      <c r="A751">
        <v>1173</v>
      </c>
      <c r="B751" t="s">
        <v>3206</v>
      </c>
      <c r="C751" t="s">
        <v>3207</v>
      </c>
      <c r="D751" s="1">
        <v>44149</v>
      </c>
      <c r="E751" s="1">
        <v>44501</v>
      </c>
      <c r="F751">
        <f>IF(Table1[[#This Row],[ExitDate]],QUOTIENT(Table1[[#This Row],[ExitDate]]-Table1[[#This Row],[StartDate]],365/12),"")</f>
        <v>11</v>
      </c>
      <c r="G751" t="str">
        <f>IF(Table1[[#This Row],[ExitDate]], "Attrition", "Active")</f>
        <v>Attrition</v>
      </c>
      <c r="H751" t="s">
        <v>28</v>
      </c>
      <c r="I751" t="s">
        <v>3208</v>
      </c>
      <c r="J751" t="s">
        <v>3209</v>
      </c>
      <c r="K751" t="s">
        <v>88</v>
      </c>
      <c r="L751" t="s">
        <v>744</v>
      </c>
      <c r="M751" t="s">
        <v>62</v>
      </c>
      <c r="N751" t="s">
        <v>34</v>
      </c>
      <c r="O751" t="s">
        <v>62</v>
      </c>
      <c r="P751" t="s">
        <v>125</v>
      </c>
      <c r="Q751" t="s">
        <v>3210</v>
      </c>
      <c r="R751" t="s">
        <v>37</v>
      </c>
      <c r="S751" t="s">
        <v>3211</v>
      </c>
      <c r="T751" s="2">
        <v>24867</v>
      </c>
      <c r="U751" s="3">
        <f ca="1">YEARFRAC(Table1[[#This Row],[DOB]],TODAY())</f>
        <v>57.897222222222226</v>
      </c>
      <c r="V751" s="3" t="str" cm="1">
        <f t="array" aca="1" ref="V751" ca="1">_xlfn.IFS(Table1[[#This Row],[Age]] &lt; 30, "20-29", Table1[[#This Row],[Age]]&lt;40,"30-39",Table1[[#This Row],[Age]]&lt;50,"40-49",Table1[[#This Row],[Age]]&lt;60,"50-59",Table1[[#This Row],[Age]]&lt;70, "60-69",Table1[[#This Row],[Age]]&lt;80, "70-79",Table1[[#This Row],[Age]]&lt;90,"80-89")</f>
        <v>50-59</v>
      </c>
      <c r="W751" t="s">
        <v>39</v>
      </c>
      <c r="X751" t="s">
        <v>242</v>
      </c>
      <c r="Y751" t="s">
        <v>41</v>
      </c>
      <c r="Z751">
        <v>38596</v>
      </c>
      <c r="AA751" t="s">
        <v>42</v>
      </c>
      <c r="AB751" t="s">
        <v>43</v>
      </c>
      <c r="AC751" t="s">
        <v>44</v>
      </c>
      <c r="AD751">
        <v>3</v>
      </c>
    </row>
    <row r="752" spans="1:30" x14ac:dyDescent="0.35">
      <c r="A752">
        <v>1174</v>
      </c>
      <c r="B752" t="s">
        <v>3212</v>
      </c>
      <c r="C752" t="s">
        <v>1844</v>
      </c>
      <c r="D752" s="1">
        <v>43998</v>
      </c>
      <c r="E752" s="1">
        <v>44998</v>
      </c>
      <c r="F752">
        <f>IF(Table1[[#This Row],[ExitDate]],QUOTIENT(Table1[[#This Row],[ExitDate]]-Table1[[#This Row],[StartDate]],365/12),"")</f>
        <v>32</v>
      </c>
      <c r="G752" t="str">
        <f>IF(Table1[[#This Row],[ExitDate]], "Attrition", "Active")</f>
        <v>Attrition</v>
      </c>
      <c r="H752" t="s">
        <v>28</v>
      </c>
      <c r="I752" t="s">
        <v>3213</v>
      </c>
      <c r="J752" t="s">
        <v>3214</v>
      </c>
      <c r="K752" t="s">
        <v>31</v>
      </c>
      <c r="L752" t="s">
        <v>744</v>
      </c>
      <c r="M752" t="s">
        <v>62</v>
      </c>
      <c r="N752" t="s">
        <v>34</v>
      </c>
      <c r="O752" t="s">
        <v>35</v>
      </c>
      <c r="P752" t="s">
        <v>125</v>
      </c>
      <c r="Q752" t="s">
        <v>3215</v>
      </c>
      <c r="R752" t="s">
        <v>37</v>
      </c>
      <c r="S752" t="s">
        <v>89</v>
      </c>
      <c r="T752" s="2">
        <v>27008</v>
      </c>
      <c r="U752" s="3">
        <f ca="1">YEARFRAC(Table1[[#This Row],[DOB]],TODAY())</f>
        <v>52.036111111111111</v>
      </c>
      <c r="V752" s="3" t="str" cm="1">
        <f t="array" aca="1" ref="V752" ca="1">_xlfn.IFS(Table1[[#This Row],[Age]] &lt; 30, "20-29", Table1[[#This Row],[Age]]&lt;40,"30-39",Table1[[#This Row],[Age]]&lt;50,"40-49",Table1[[#This Row],[Age]]&lt;60,"50-59",Table1[[#This Row],[Age]]&lt;70, "60-69",Table1[[#This Row],[Age]]&lt;80, "70-79",Table1[[#This Row],[Age]]&lt;90,"80-89")</f>
        <v>50-59</v>
      </c>
      <c r="W752" t="s">
        <v>39</v>
      </c>
      <c r="X752" t="s">
        <v>833</v>
      </c>
      <c r="Y752" t="s">
        <v>41</v>
      </c>
      <c r="Z752">
        <v>31731</v>
      </c>
      <c r="AA752" t="s">
        <v>73</v>
      </c>
      <c r="AB752" t="s">
        <v>43</v>
      </c>
      <c r="AC752" t="s">
        <v>44</v>
      </c>
      <c r="AD752">
        <v>3</v>
      </c>
    </row>
    <row r="753" spans="1:30" x14ac:dyDescent="0.35">
      <c r="A753">
        <v>1175</v>
      </c>
      <c r="B753" t="s">
        <v>1621</v>
      </c>
      <c r="C753" t="s">
        <v>465</v>
      </c>
      <c r="D753" s="1">
        <v>43454</v>
      </c>
      <c r="E753" s="1">
        <v>44189</v>
      </c>
      <c r="F753">
        <f>IF(Table1[[#This Row],[ExitDate]],QUOTIENT(Table1[[#This Row],[ExitDate]]-Table1[[#This Row],[StartDate]],365/12),"")</f>
        <v>24</v>
      </c>
      <c r="G753" t="str">
        <f>IF(Table1[[#This Row],[ExitDate]], "Attrition", "Active")</f>
        <v>Attrition</v>
      </c>
      <c r="H753" t="s">
        <v>28</v>
      </c>
      <c r="I753" t="s">
        <v>3216</v>
      </c>
      <c r="J753" t="s">
        <v>3217</v>
      </c>
      <c r="K753" t="s">
        <v>49</v>
      </c>
      <c r="L753" t="s">
        <v>744</v>
      </c>
      <c r="M753" t="s">
        <v>62</v>
      </c>
      <c r="N753" t="s">
        <v>50</v>
      </c>
      <c r="O753" t="s">
        <v>51</v>
      </c>
      <c r="P753" t="s">
        <v>174</v>
      </c>
      <c r="Q753" t="s">
        <v>3218</v>
      </c>
      <c r="R753" t="s">
        <v>37</v>
      </c>
      <c r="S753" t="s">
        <v>331</v>
      </c>
      <c r="T753" s="2">
        <v>35281</v>
      </c>
      <c r="U753" s="3">
        <f ca="1">YEARFRAC(Table1[[#This Row],[DOB]],TODAY())</f>
        <v>29.386111111111113</v>
      </c>
      <c r="V753" s="3" t="str" cm="1">
        <f t="array" aca="1" ref="V753" ca="1">_xlfn.IFS(Table1[[#This Row],[Age]] &lt; 30, "20-29", Table1[[#This Row],[Age]]&lt;40,"30-39",Table1[[#This Row],[Age]]&lt;50,"40-49",Table1[[#This Row],[Age]]&lt;60,"50-59",Table1[[#This Row],[Age]]&lt;70, "60-69",Table1[[#This Row],[Age]]&lt;80, "70-79",Table1[[#This Row],[Age]]&lt;90,"80-89")</f>
        <v>20-29</v>
      </c>
      <c r="W753" t="s">
        <v>39</v>
      </c>
      <c r="X753" t="s">
        <v>82</v>
      </c>
      <c r="Y753" t="s">
        <v>41</v>
      </c>
      <c r="Z753">
        <v>38710</v>
      </c>
      <c r="AA753" t="s">
        <v>127</v>
      </c>
      <c r="AB753" t="s">
        <v>103</v>
      </c>
      <c r="AC753" t="s">
        <v>44</v>
      </c>
      <c r="AD753">
        <v>3</v>
      </c>
    </row>
    <row r="754" spans="1:30" x14ac:dyDescent="0.35">
      <c r="A754">
        <v>1176</v>
      </c>
      <c r="B754" t="s">
        <v>3219</v>
      </c>
      <c r="C754" t="s">
        <v>996</v>
      </c>
      <c r="D754" s="1">
        <v>44863</v>
      </c>
      <c r="F754" t="str">
        <f>IF(Table1[[#This Row],[ExitDate]],QUOTIENT(Table1[[#This Row],[ExitDate]]-Table1[[#This Row],[StartDate]],365/12),"")</f>
        <v/>
      </c>
      <c r="G754" t="str">
        <f>IF(Table1[[#This Row],[ExitDate]], "Attrition", "Active")</f>
        <v>Active</v>
      </c>
      <c r="H754" t="s">
        <v>28</v>
      </c>
      <c r="I754" t="s">
        <v>3220</v>
      </c>
      <c r="J754" t="s">
        <v>3221</v>
      </c>
      <c r="K754" t="s">
        <v>138</v>
      </c>
      <c r="L754" t="s">
        <v>32</v>
      </c>
      <c r="M754" t="s">
        <v>33</v>
      </c>
      <c r="N754" t="s">
        <v>50</v>
      </c>
      <c r="O754" t="s">
        <v>51</v>
      </c>
      <c r="P754" t="s">
        <v>36</v>
      </c>
      <c r="R754" t="s">
        <v>37</v>
      </c>
      <c r="S754" t="s">
        <v>110</v>
      </c>
      <c r="T754" s="2">
        <v>22277</v>
      </c>
      <c r="U754" s="3">
        <f ca="1">YEARFRAC(Table1[[#This Row],[DOB]],TODAY())</f>
        <v>64.988888888888894</v>
      </c>
      <c r="V754" s="3" t="str" cm="1">
        <f t="array" aca="1" ref="V754" ca="1">_xlfn.IFS(Table1[[#This Row],[Age]] &lt; 30, "20-29", Table1[[#This Row],[Age]]&lt;40,"30-39",Table1[[#This Row],[Age]]&lt;50,"40-49",Table1[[#This Row],[Age]]&lt;60,"50-59",Table1[[#This Row],[Age]]&lt;70, "60-69",Table1[[#This Row],[Age]]&lt;80, "70-79",Table1[[#This Row],[Age]]&lt;90,"80-89")</f>
        <v>60-69</v>
      </c>
      <c r="W754" t="s">
        <v>39</v>
      </c>
      <c r="X754" t="s">
        <v>418</v>
      </c>
      <c r="Y754" t="s">
        <v>41</v>
      </c>
      <c r="Z754">
        <v>7184</v>
      </c>
      <c r="AA754" t="s">
        <v>42</v>
      </c>
      <c r="AB754" t="s">
        <v>83</v>
      </c>
      <c r="AC754" t="s">
        <v>44</v>
      </c>
      <c r="AD754">
        <v>3</v>
      </c>
    </row>
    <row r="755" spans="1:30" x14ac:dyDescent="0.35">
      <c r="A755">
        <v>1177</v>
      </c>
      <c r="B755" t="s">
        <v>3222</v>
      </c>
      <c r="C755" t="s">
        <v>2711</v>
      </c>
      <c r="D755" s="1">
        <v>44032</v>
      </c>
      <c r="F755" t="str">
        <f>IF(Table1[[#This Row],[ExitDate]],QUOTIENT(Table1[[#This Row],[ExitDate]]-Table1[[#This Row],[StartDate]],365/12),"")</f>
        <v/>
      </c>
      <c r="G755" t="str">
        <f>IF(Table1[[#This Row],[ExitDate]], "Attrition", "Active")</f>
        <v>Active</v>
      </c>
      <c r="H755" t="s">
        <v>28</v>
      </c>
      <c r="I755" t="s">
        <v>3223</v>
      </c>
      <c r="J755" t="s">
        <v>3224</v>
      </c>
      <c r="K755" t="s">
        <v>117</v>
      </c>
      <c r="L755" t="s">
        <v>32</v>
      </c>
      <c r="M755" t="s">
        <v>33</v>
      </c>
      <c r="N755" t="s">
        <v>50</v>
      </c>
      <c r="O755" t="s">
        <v>35</v>
      </c>
      <c r="P755" t="s">
        <v>36</v>
      </c>
      <c r="R755" t="s">
        <v>37</v>
      </c>
      <c r="S755" t="s">
        <v>52</v>
      </c>
      <c r="T755" s="2">
        <v>25025</v>
      </c>
      <c r="U755" s="3">
        <f ca="1">YEARFRAC(Table1[[#This Row],[DOB]],TODAY())</f>
        <v>57.463888888888889</v>
      </c>
      <c r="V755" s="3" t="str" cm="1">
        <f t="array" aca="1" ref="V755" ca="1">_xlfn.IFS(Table1[[#This Row],[Age]] &lt; 30, "20-29", Table1[[#This Row],[Age]]&lt;40,"30-39",Table1[[#This Row],[Age]]&lt;50,"40-49",Table1[[#This Row],[Age]]&lt;60,"50-59",Table1[[#This Row],[Age]]&lt;70, "60-69",Table1[[#This Row],[Age]]&lt;80, "70-79",Table1[[#This Row],[Age]]&lt;90,"80-89")</f>
        <v>50-59</v>
      </c>
      <c r="W755" t="s">
        <v>39</v>
      </c>
      <c r="X755" t="s">
        <v>162</v>
      </c>
      <c r="Y755" t="s">
        <v>41</v>
      </c>
      <c r="Z755">
        <v>13425</v>
      </c>
      <c r="AA755" t="s">
        <v>73</v>
      </c>
      <c r="AB755" t="s">
        <v>83</v>
      </c>
      <c r="AC755" t="s">
        <v>44</v>
      </c>
      <c r="AD755">
        <v>3</v>
      </c>
    </row>
    <row r="756" spans="1:30" x14ac:dyDescent="0.35">
      <c r="A756">
        <v>1178</v>
      </c>
      <c r="B756" t="s">
        <v>3225</v>
      </c>
      <c r="C756" t="s">
        <v>2479</v>
      </c>
      <c r="D756" s="1">
        <v>44472</v>
      </c>
      <c r="E756" s="1">
        <v>44549</v>
      </c>
      <c r="F756">
        <f>IF(Table1[[#This Row],[ExitDate]],QUOTIENT(Table1[[#This Row],[ExitDate]]-Table1[[#This Row],[StartDate]],365/12),"")</f>
        <v>2</v>
      </c>
      <c r="G756" t="str">
        <f>IF(Table1[[#This Row],[ExitDate]], "Attrition", "Active")</f>
        <v>Attrition</v>
      </c>
      <c r="H756" t="s">
        <v>28</v>
      </c>
      <c r="I756" t="s">
        <v>3226</v>
      </c>
      <c r="J756" t="s">
        <v>3227</v>
      </c>
      <c r="K756" t="s">
        <v>61</v>
      </c>
      <c r="L756" t="s">
        <v>744</v>
      </c>
      <c r="M756" t="s">
        <v>33</v>
      </c>
      <c r="N756" t="s">
        <v>34</v>
      </c>
      <c r="O756" t="s">
        <v>51</v>
      </c>
      <c r="P756" t="s">
        <v>98</v>
      </c>
      <c r="Q756" t="s">
        <v>3228</v>
      </c>
      <c r="R756" t="s">
        <v>37</v>
      </c>
      <c r="S756" t="s">
        <v>89</v>
      </c>
      <c r="T756" s="2">
        <v>21677</v>
      </c>
      <c r="U756" s="3">
        <f ca="1">YEARFRAC(Table1[[#This Row],[DOB]],TODAY())</f>
        <v>66.62777777777778</v>
      </c>
      <c r="V756" s="3" t="str" cm="1">
        <f t="array" aca="1" ref="V756" ca="1">_xlfn.IFS(Table1[[#This Row],[Age]] &lt; 30, "20-29", Table1[[#This Row],[Age]]&lt;40,"30-39",Table1[[#This Row],[Age]]&lt;50,"40-49",Table1[[#This Row],[Age]]&lt;60,"50-59",Table1[[#This Row],[Age]]&lt;70, "60-69",Table1[[#This Row],[Age]]&lt;80, "70-79",Table1[[#This Row],[Age]]&lt;90,"80-89")</f>
        <v>60-69</v>
      </c>
      <c r="W756" t="s">
        <v>39</v>
      </c>
      <c r="X756" t="s">
        <v>82</v>
      </c>
      <c r="Y756" t="s">
        <v>54</v>
      </c>
      <c r="Z756">
        <v>93796</v>
      </c>
      <c r="AA756" t="s">
        <v>73</v>
      </c>
      <c r="AB756" t="s">
        <v>74</v>
      </c>
      <c r="AC756" t="s">
        <v>44</v>
      </c>
      <c r="AD756">
        <v>3</v>
      </c>
    </row>
    <row r="757" spans="1:30" x14ac:dyDescent="0.35">
      <c r="A757">
        <v>1179</v>
      </c>
      <c r="B757" t="s">
        <v>3229</v>
      </c>
      <c r="C757" t="s">
        <v>1991</v>
      </c>
      <c r="D757" s="1">
        <v>44758</v>
      </c>
      <c r="F757" t="str">
        <f>IF(Table1[[#This Row],[ExitDate]],QUOTIENT(Table1[[#This Row],[ExitDate]]-Table1[[#This Row],[StartDate]],365/12),"")</f>
        <v/>
      </c>
      <c r="G757" t="str">
        <f>IF(Table1[[#This Row],[ExitDate]], "Attrition", "Active")</f>
        <v>Active</v>
      </c>
      <c r="H757" t="s">
        <v>28</v>
      </c>
      <c r="I757" t="s">
        <v>3230</v>
      </c>
      <c r="J757" t="s">
        <v>3231</v>
      </c>
      <c r="K757" t="s">
        <v>167</v>
      </c>
      <c r="L757" t="s">
        <v>32</v>
      </c>
      <c r="M757" t="s">
        <v>51</v>
      </c>
      <c r="N757" t="s">
        <v>50</v>
      </c>
      <c r="O757" t="s">
        <v>62</v>
      </c>
      <c r="P757" t="s">
        <v>36</v>
      </c>
      <c r="R757" t="s">
        <v>37</v>
      </c>
      <c r="S757" t="s">
        <v>52</v>
      </c>
      <c r="T757" s="2">
        <v>33124</v>
      </c>
      <c r="U757" s="3">
        <f ca="1">YEARFRAC(Table1[[#This Row],[DOB]],TODAY())</f>
        <v>35.291666666666664</v>
      </c>
      <c r="V757" s="3" t="str" cm="1">
        <f t="array" aca="1" ref="V757" ca="1">_xlfn.IFS(Table1[[#This Row],[Age]] &lt; 30, "20-29", Table1[[#This Row],[Age]]&lt;40,"30-39",Table1[[#This Row],[Age]]&lt;50,"40-49",Table1[[#This Row],[Age]]&lt;60,"50-59",Table1[[#This Row],[Age]]&lt;70, "60-69",Table1[[#This Row],[Age]]&lt;80, "70-79",Table1[[#This Row],[Age]]&lt;90,"80-89")</f>
        <v>30-39</v>
      </c>
      <c r="W757" t="s">
        <v>39</v>
      </c>
      <c r="X757" t="s">
        <v>6</v>
      </c>
      <c r="Y757" t="s">
        <v>54</v>
      </c>
      <c r="Z757">
        <v>92453</v>
      </c>
      <c r="AA757" t="s">
        <v>92</v>
      </c>
      <c r="AB757" t="s">
        <v>103</v>
      </c>
      <c r="AC757" t="s">
        <v>44</v>
      </c>
      <c r="AD757">
        <v>3</v>
      </c>
    </row>
    <row r="758" spans="1:30" x14ac:dyDescent="0.35">
      <c r="A758">
        <v>1180</v>
      </c>
      <c r="B758" t="s">
        <v>3232</v>
      </c>
      <c r="C758" t="s">
        <v>3233</v>
      </c>
      <c r="D758" s="1">
        <v>44012</v>
      </c>
      <c r="F758" t="str">
        <f>IF(Table1[[#This Row],[ExitDate]],QUOTIENT(Table1[[#This Row],[ExitDate]]-Table1[[#This Row],[StartDate]],365/12),"")</f>
        <v/>
      </c>
      <c r="G758" t="str">
        <f>IF(Table1[[#This Row],[ExitDate]], "Attrition", "Active")</f>
        <v>Active</v>
      </c>
      <c r="H758" t="s">
        <v>28</v>
      </c>
      <c r="I758" t="s">
        <v>3234</v>
      </c>
      <c r="J758" t="s">
        <v>3235</v>
      </c>
      <c r="K758" t="s">
        <v>132</v>
      </c>
      <c r="L758" t="s">
        <v>32</v>
      </c>
      <c r="M758" t="s">
        <v>62</v>
      </c>
      <c r="N758" t="s">
        <v>63</v>
      </c>
      <c r="O758" t="s">
        <v>62</v>
      </c>
      <c r="P758" t="s">
        <v>36</v>
      </c>
      <c r="R758" t="s">
        <v>37</v>
      </c>
      <c r="S758" t="s">
        <v>793</v>
      </c>
      <c r="T758" s="2">
        <v>16406</v>
      </c>
      <c r="U758" s="3">
        <f ca="1">YEARFRAC(Table1[[#This Row],[DOB]],TODAY())</f>
        <v>81.063888888888883</v>
      </c>
      <c r="V758" s="3" t="str" cm="1">
        <f t="array" aca="1" ref="V758" ca="1">_xlfn.IFS(Table1[[#This Row],[Age]] &lt; 30, "20-29", Table1[[#This Row],[Age]]&lt;40,"30-39",Table1[[#This Row],[Age]]&lt;50,"40-49",Table1[[#This Row],[Age]]&lt;60,"50-59",Table1[[#This Row],[Age]]&lt;70, "60-69",Table1[[#This Row],[Age]]&lt;80, "70-79",Table1[[#This Row],[Age]]&lt;90,"80-89")</f>
        <v>80-89</v>
      </c>
      <c r="W758" t="s">
        <v>39</v>
      </c>
      <c r="X758" t="s">
        <v>82</v>
      </c>
      <c r="Y758" t="s">
        <v>54</v>
      </c>
      <c r="Z758">
        <v>10449</v>
      </c>
      <c r="AA758" t="s">
        <v>55</v>
      </c>
      <c r="AB758" t="s">
        <v>74</v>
      </c>
      <c r="AC758" t="s">
        <v>44</v>
      </c>
      <c r="AD758">
        <v>3</v>
      </c>
    </row>
    <row r="759" spans="1:30" x14ac:dyDescent="0.35">
      <c r="A759">
        <v>1181</v>
      </c>
      <c r="B759" t="s">
        <v>319</v>
      </c>
      <c r="C759" t="s">
        <v>2547</v>
      </c>
      <c r="D759" s="1">
        <v>44360</v>
      </c>
      <c r="F759" t="str">
        <f>IF(Table1[[#This Row],[ExitDate]],QUOTIENT(Table1[[#This Row],[ExitDate]]-Table1[[#This Row],[StartDate]],365/12),"")</f>
        <v/>
      </c>
      <c r="G759" t="str">
        <f>IF(Table1[[#This Row],[ExitDate]], "Attrition", "Active")</f>
        <v>Active</v>
      </c>
      <c r="H759" t="s">
        <v>28</v>
      </c>
      <c r="I759" t="s">
        <v>3236</v>
      </c>
      <c r="J759" t="s">
        <v>3237</v>
      </c>
      <c r="K759" t="s">
        <v>79</v>
      </c>
      <c r="L759" t="s">
        <v>32</v>
      </c>
      <c r="M759" t="s">
        <v>62</v>
      </c>
      <c r="N759" t="s">
        <v>34</v>
      </c>
      <c r="O759" t="s">
        <v>51</v>
      </c>
      <c r="P759" t="s">
        <v>36</v>
      </c>
      <c r="R759" t="s">
        <v>37</v>
      </c>
      <c r="S759" t="s">
        <v>304</v>
      </c>
      <c r="T759" s="2">
        <v>34136</v>
      </c>
      <c r="U759" s="3">
        <f ca="1">YEARFRAC(Table1[[#This Row],[DOB]],TODAY())</f>
        <v>32.519444444444446</v>
      </c>
      <c r="V759" s="3" t="str" cm="1">
        <f t="array" aca="1" ref="V759" ca="1">_xlfn.IFS(Table1[[#This Row],[Age]] &lt; 30, "20-29", Table1[[#This Row],[Age]]&lt;40,"30-39",Table1[[#This Row],[Age]]&lt;50,"40-49",Table1[[#This Row],[Age]]&lt;60,"50-59",Table1[[#This Row],[Age]]&lt;70, "60-69",Table1[[#This Row],[Age]]&lt;80, "70-79",Table1[[#This Row],[Age]]&lt;90,"80-89")</f>
        <v>30-39</v>
      </c>
      <c r="W759" t="s">
        <v>39</v>
      </c>
      <c r="X759" t="s">
        <v>82</v>
      </c>
      <c r="Y759" t="s">
        <v>54</v>
      </c>
      <c r="Z759">
        <v>14795</v>
      </c>
      <c r="AA759" t="s">
        <v>73</v>
      </c>
      <c r="AB759" t="s">
        <v>83</v>
      </c>
      <c r="AC759" t="s">
        <v>44</v>
      </c>
      <c r="AD759">
        <v>3</v>
      </c>
    </row>
    <row r="760" spans="1:30" x14ac:dyDescent="0.35">
      <c r="A760">
        <v>1182</v>
      </c>
      <c r="B760" t="s">
        <v>3238</v>
      </c>
      <c r="C760" t="s">
        <v>2438</v>
      </c>
      <c r="D760" s="1">
        <v>44194</v>
      </c>
      <c r="E760" s="1">
        <v>44858</v>
      </c>
      <c r="F760">
        <f>IF(Table1[[#This Row],[ExitDate]],QUOTIENT(Table1[[#This Row],[ExitDate]]-Table1[[#This Row],[StartDate]],365/12),"")</f>
        <v>21</v>
      </c>
      <c r="G760" t="str">
        <f>IF(Table1[[#This Row],[ExitDate]], "Attrition", "Active")</f>
        <v>Attrition</v>
      </c>
      <c r="H760" t="s">
        <v>28</v>
      </c>
      <c r="I760" t="s">
        <v>3239</v>
      </c>
      <c r="J760" t="s">
        <v>3240</v>
      </c>
      <c r="K760" t="s">
        <v>97</v>
      </c>
      <c r="L760" t="s">
        <v>32</v>
      </c>
      <c r="M760" t="s">
        <v>62</v>
      </c>
      <c r="N760" t="s">
        <v>34</v>
      </c>
      <c r="O760" t="s">
        <v>35</v>
      </c>
      <c r="P760" t="s">
        <v>174</v>
      </c>
      <c r="Q760" t="s">
        <v>3241</v>
      </c>
      <c r="R760" t="s">
        <v>37</v>
      </c>
      <c r="S760" t="s">
        <v>147</v>
      </c>
      <c r="T760" s="2">
        <v>27007</v>
      </c>
      <c r="U760" s="3">
        <f ca="1">YEARFRAC(Table1[[#This Row],[DOB]],TODAY())</f>
        <v>52.038888888888891</v>
      </c>
      <c r="V760" s="3" t="str" cm="1">
        <f t="array" aca="1" ref="V760" ca="1">_xlfn.IFS(Table1[[#This Row],[Age]] &lt; 30, "20-29", Table1[[#This Row],[Age]]&lt;40,"30-39",Table1[[#This Row],[Age]]&lt;50,"40-49",Table1[[#This Row],[Age]]&lt;60,"50-59",Table1[[#This Row],[Age]]&lt;70, "60-69",Table1[[#This Row],[Age]]&lt;80, "70-79",Table1[[#This Row],[Age]]&lt;90,"80-89")</f>
        <v>50-59</v>
      </c>
      <c r="W760" t="s">
        <v>39</v>
      </c>
      <c r="X760" t="s">
        <v>149</v>
      </c>
      <c r="Y760" t="s">
        <v>41</v>
      </c>
      <c r="Z760">
        <v>60901</v>
      </c>
      <c r="AA760" t="s">
        <v>92</v>
      </c>
      <c r="AB760" t="s">
        <v>103</v>
      </c>
      <c r="AC760" t="s">
        <v>44</v>
      </c>
      <c r="AD760">
        <v>3</v>
      </c>
    </row>
    <row r="761" spans="1:30" x14ac:dyDescent="0.35">
      <c r="A761">
        <v>1183</v>
      </c>
      <c r="B761" t="s">
        <v>3242</v>
      </c>
      <c r="C761" t="s">
        <v>171</v>
      </c>
      <c r="D761" s="1">
        <v>44595</v>
      </c>
      <c r="F761" t="str">
        <f>IF(Table1[[#This Row],[ExitDate]],QUOTIENT(Table1[[#This Row],[ExitDate]]-Table1[[#This Row],[StartDate]],365/12),"")</f>
        <v/>
      </c>
      <c r="G761" t="str">
        <f>IF(Table1[[#This Row],[ExitDate]], "Attrition", "Active")</f>
        <v>Active</v>
      </c>
      <c r="H761" t="s">
        <v>28</v>
      </c>
      <c r="I761" t="s">
        <v>3243</v>
      </c>
      <c r="J761" t="s">
        <v>3244</v>
      </c>
      <c r="K761" t="s">
        <v>88</v>
      </c>
      <c r="L761" t="s">
        <v>32</v>
      </c>
      <c r="M761" t="s">
        <v>51</v>
      </c>
      <c r="N761" t="s">
        <v>50</v>
      </c>
      <c r="O761" t="s">
        <v>62</v>
      </c>
      <c r="P761" t="s">
        <v>36</v>
      </c>
      <c r="R761" t="s">
        <v>37</v>
      </c>
      <c r="S761" t="s">
        <v>331</v>
      </c>
      <c r="T761" s="2">
        <v>17154</v>
      </c>
      <c r="U761" s="3">
        <f ca="1">YEARFRAC(Table1[[#This Row],[DOB]],TODAY())</f>
        <v>79.013888888888886</v>
      </c>
      <c r="V761" s="3" t="str" cm="1">
        <f t="array" aca="1" ref="V761" ca="1">_xlfn.IFS(Table1[[#This Row],[Age]] &lt; 30, "20-29", Table1[[#This Row],[Age]]&lt;40,"30-39",Table1[[#This Row],[Age]]&lt;50,"40-49",Table1[[#This Row],[Age]]&lt;60,"50-59",Table1[[#This Row],[Age]]&lt;70, "60-69",Table1[[#This Row],[Age]]&lt;80, "70-79",Table1[[#This Row],[Age]]&lt;90,"80-89")</f>
        <v>70-79</v>
      </c>
      <c r="W761" t="s">
        <v>39</v>
      </c>
      <c r="X761" t="s">
        <v>102</v>
      </c>
      <c r="Y761" t="s">
        <v>41</v>
      </c>
      <c r="Z761">
        <v>64083</v>
      </c>
      <c r="AA761" t="s">
        <v>92</v>
      </c>
      <c r="AB761" t="s">
        <v>83</v>
      </c>
      <c r="AC761" t="s">
        <v>44</v>
      </c>
      <c r="AD761">
        <v>3</v>
      </c>
    </row>
    <row r="762" spans="1:30" x14ac:dyDescent="0.35">
      <c r="A762">
        <v>1184</v>
      </c>
      <c r="B762" t="s">
        <v>3207</v>
      </c>
      <c r="C762" t="s">
        <v>3245</v>
      </c>
      <c r="D762" s="1">
        <v>44571</v>
      </c>
      <c r="E762" s="1">
        <v>45057</v>
      </c>
      <c r="F762">
        <f>IF(Table1[[#This Row],[ExitDate]],QUOTIENT(Table1[[#This Row],[ExitDate]]-Table1[[#This Row],[StartDate]],365/12),"")</f>
        <v>15</v>
      </c>
      <c r="G762" t="str">
        <f>IF(Table1[[#This Row],[ExitDate]], "Attrition", "Active")</f>
        <v>Attrition</v>
      </c>
      <c r="H762" t="s">
        <v>28</v>
      </c>
      <c r="I762" t="s">
        <v>3246</v>
      </c>
      <c r="J762" t="s">
        <v>3247</v>
      </c>
      <c r="K762" t="s">
        <v>31</v>
      </c>
      <c r="L762" t="s">
        <v>32</v>
      </c>
      <c r="M762" t="s">
        <v>62</v>
      </c>
      <c r="N762" t="s">
        <v>63</v>
      </c>
      <c r="O762" t="s">
        <v>35</v>
      </c>
      <c r="P762" t="s">
        <v>98</v>
      </c>
      <c r="Q762" t="s">
        <v>3248</v>
      </c>
      <c r="R762" t="s">
        <v>37</v>
      </c>
      <c r="S762" t="s">
        <v>304</v>
      </c>
      <c r="T762" s="2">
        <v>18902</v>
      </c>
      <c r="U762" s="3">
        <f ca="1">YEARFRAC(Table1[[#This Row],[DOB]],TODAY())</f>
        <v>74.227777777777774</v>
      </c>
      <c r="V762" s="3" t="str" cm="1">
        <f t="array" aca="1" ref="V762" ca="1">_xlfn.IFS(Table1[[#This Row],[Age]] &lt; 30, "20-29", Table1[[#This Row],[Age]]&lt;40,"30-39",Table1[[#This Row],[Age]]&lt;50,"40-49",Table1[[#This Row],[Age]]&lt;60,"50-59",Table1[[#This Row],[Age]]&lt;70, "60-69",Table1[[#This Row],[Age]]&lt;80, "70-79",Table1[[#This Row],[Age]]&lt;90,"80-89")</f>
        <v>70-79</v>
      </c>
      <c r="W762" t="s">
        <v>39</v>
      </c>
      <c r="X762" t="s">
        <v>225</v>
      </c>
      <c r="Y762" t="s">
        <v>41</v>
      </c>
      <c r="Z762">
        <v>50781</v>
      </c>
      <c r="AA762" t="s">
        <v>55</v>
      </c>
      <c r="AB762" t="s">
        <v>103</v>
      </c>
      <c r="AC762" t="s">
        <v>44</v>
      </c>
      <c r="AD762">
        <v>3</v>
      </c>
    </row>
    <row r="763" spans="1:30" x14ac:dyDescent="0.35">
      <c r="A763">
        <v>1185</v>
      </c>
      <c r="B763" t="s">
        <v>523</v>
      </c>
      <c r="C763" t="s">
        <v>3249</v>
      </c>
      <c r="D763" s="1">
        <v>43447</v>
      </c>
      <c r="F763" t="str">
        <f>IF(Table1[[#This Row],[ExitDate]],QUOTIENT(Table1[[#This Row],[ExitDate]]-Table1[[#This Row],[StartDate]],365/12),"")</f>
        <v/>
      </c>
      <c r="G763" t="str">
        <f>IF(Table1[[#This Row],[ExitDate]], "Attrition", "Active")</f>
        <v>Active</v>
      </c>
      <c r="H763" t="s">
        <v>3017</v>
      </c>
      <c r="I763" t="s">
        <v>3250</v>
      </c>
      <c r="J763" t="s">
        <v>3251</v>
      </c>
      <c r="K763" t="s">
        <v>49</v>
      </c>
      <c r="L763" t="s">
        <v>32</v>
      </c>
      <c r="M763" t="s">
        <v>51</v>
      </c>
      <c r="N763" t="s">
        <v>50</v>
      </c>
      <c r="O763" t="s">
        <v>62</v>
      </c>
      <c r="P763" t="s">
        <v>36</v>
      </c>
      <c r="R763" t="s">
        <v>37</v>
      </c>
      <c r="S763" t="s">
        <v>230</v>
      </c>
      <c r="T763" s="2">
        <v>26717</v>
      </c>
      <c r="U763" s="3">
        <f ca="1">YEARFRAC(Table1[[#This Row],[DOB]],TODAY())</f>
        <v>52.836111111111109</v>
      </c>
      <c r="V763" s="3" t="str" cm="1">
        <f t="array" aca="1" ref="V763" ca="1">_xlfn.IFS(Table1[[#This Row],[Age]] &lt; 30, "20-29", Table1[[#This Row],[Age]]&lt;40,"30-39",Table1[[#This Row],[Age]]&lt;50,"40-49",Table1[[#This Row],[Age]]&lt;60,"50-59",Table1[[#This Row],[Age]]&lt;70, "60-69",Table1[[#This Row],[Age]]&lt;80, "70-79",Table1[[#This Row],[Age]]&lt;90,"80-89")</f>
        <v>50-59</v>
      </c>
      <c r="W763" t="s">
        <v>39</v>
      </c>
      <c r="X763" t="s">
        <v>112</v>
      </c>
      <c r="Y763" t="s">
        <v>41</v>
      </c>
      <c r="Z763">
        <v>67399</v>
      </c>
      <c r="AA763" t="s">
        <v>73</v>
      </c>
      <c r="AB763" t="s">
        <v>43</v>
      </c>
      <c r="AC763" t="s">
        <v>44</v>
      </c>
      <c r="AD763">
        <v>3</v>
      </c>
    </row>
    <row r="764" spans="1:30" x14ac:dyDescent="0.35">
      <c r="A764">
        <v>1186</v>
      </c>
      <c r="B764" t="s">
        <v>3252</v>
      </c>
      <c r="C764" t="s">
        <v>57</v>
      </c>
      <c r="D764" s="1">
        <v>44258</v>
      </c>
      <c r="F764" t="str">
        <f>IF(Table1[[#This Row],[ExitDate]],QUOTIENT(Table1[[#This Row],[ExitDate]]-Table1[[#This Row],[StartDate]],365/12),"")</f>
        <v/>
      </c>
      <c r="G764" t="str">
        <f>IF(Table1[[#This Row],[ExitDate]], "Attrition", "Active")</f>
        <v>Active</v>
      </c>
      <c r="H764" t="s">
        <v>3017</v>
      </c>
      <c r="I764" t="s">
        <v>3253</v>
      </c>
      <c r="J764" t="s">
        <v>3254</v>
      </c>
      <c r="K764" t="s">
        <v>138</v>
      </c>
      <c r="L764" t="s">
        <v>32</v>
      </c>
      <c r="M764" t="s">
        <v>62</v>
      </c>
      <c r="N764" t="s">
        <v>50</v>
      </c>
      <c r="O764" t="s">
        <v>35</v>
      </c>
      <c r="P764" t="s">
        <v>36</v>
      </c>
      <c r="R764" t="s">
        <v>37</v>
      </c>
      <c r="S764" t="s">
        <v>147</v>
      </c>
      <c r="T764" s="2">
        <v>30553</v>
      </c>
      <c r="U764" s="3">
        <f ca="1">YEARFRAC(Table1[[#This Row],[DOB]],TODAY())</f>
        <v>42.327777777777776</v>
      </c>
      <c r="V764" s="3" t="str" cm="1">
        <f t="array" aca="1" ref="V764" ca="1">_xlfn.IFS(Table1[[#This Row],[Age]] &lt; 30, "20-29", Table1[[#This Row],[Age]]&lt;40,"30-39",Table1[[#This Row],[Age]]&lt;50,"40-49",Table1[[#This Row],[Age]]&lt;60,"50-59",Table1[[#This Row],[Age]]&lt;70, "60-69",Table1[[#This Row],[Age]]&lt;80, "70-79",Table1[[#This Row],[Age]]&lt;90,"80-89")</f>
        <v>40-49</v>
      </c>
      <c r="W764" t="s">
        <v>39</v>
      </c>
      <c r="X764" t="s">
        <v>2142</v>
      </c>
      <c r="Y764" t="s">
        <v>41</v>
      </c>
      <c r="Z764">
        <v>82086</v>
      </c>
      <c r="AA764" t="s">
        <v>55</v>
      </c>
      <c r="AB764" t="s">
        <v>74</v>
      </c>
      <c r="AC764" t="s">
        <v>44</v>
      </c>
      <c r="AD764">
        <v>3</v>
      </c>
    </row>
    <row r="765" spans="1:30" x14ac:dyDescent="0.35">
      <c r="A765">
        <v>1187</v>
      </c>
      <c r="B765" t="s">
        <v>3255</v>
      </c>
      <c r="C765" t="s">
        <v>3256</v>
      </c>
      <c r="D765" s="1">
        <v>44381</v>
      </c>
      <c r="F765" t="str">
        <f>IF(Table1[[#This Row],[ExitDate]],QUOTIENT(Table1[[#This Row],[ExitDate]]-Table1[[#This Row],[StartDate]],365/12),"")</f>
        <v/>
      </c>
      <c r="G765" t="str">
        <f>IF(Table1[[#This Row],[ExitDate]], "Attrition", "Active")</f>
        <v>Active</v>
      </c>
      <c r="H765" t="s">
        <v>3017</v>
      </c>
      <c r="I765" t="s">
        <v>3257</v>
      </c>
      <c r="J765" t="s">
        <v>3258</v>
      </c>
      <c r="K765" t="s">
        <v>117</v>
      </c>
      <c r="L765" t="s">
        <v>32</v>
      </c>
      <c r="M765" t="s">
        <v>51</v>
      </c>
      <c r="N765" t="s">
        <v>50</v>
      </c>
      <c r="O765" t="s">
        <v>62</v>
      </c>
      <c r="P765" t="s">
        <v>36</v>
      </c>
      <c r="R765" t="s">
        <v>37</v>
      </c>
      <c r="S765" t="s">
        <v>52</v>
      </c>
      <c r="T765" s="2">
        <v>35688</v>
      </c>
      <c r="U765" s="3">
        <f ca="1">YEARFRAC(Table1[[#This Row],[DOB]],TODAY())</f>
        <v>28.272222222222222</v>
      </c>
      <c r="V765" s="3" t="str" cm="1">
        <f t="array" aca="1" ref="V765" ca="1">_xlfn.IFS(Table1[[#This Row],[Age]] &lt; 30, "20-29", Table1[[#This Row],[Age]]&lt;40,"30-39",Table1[[#This Row],[Age]]&lt;50,"40-49",Table1[[#This Row],[Age]]&lt;60,"50-59",Table1[[#This Row],[Age]]&lt;70, "60-69",Table1[[#This Row],[Age]]&lt;80, "70-79",Table1[[#This Row],[Age]]&lt;90,"80-89")</f>
        <v>20-29</v>
      </c>
      <c r="W765" t="s">
        <v>39</v>
      </c>
      <c r="X765" t="s">
        <v>6</v>
      </c>
      <c r="Y765" t="s">
        <v>41</v>
      </c>
      <c r="Z765">
        <v>97001</v>
      </c>
      <c r="AA765" t="s">
        <v>92</v>
      </c>
      <c r="AB765" t="s">
        <v>74</v>
      </c>
      <c r="AC765" t="s">
        <v>44</v>
      </c>
      <c r="AD765">
        <v>3</v>
      </c>
    </row>
    <row r="766" spans="1:30" x14ac:dyDescent="0.35">
      <c r="A766">
        <v>1188</v>
      </c>
      <c r="B766" t="s">
        <v>1159</v>
      </c>
      <c r="C766" t="s">
        <v>3259</v>
      </c>
      <c r="D766" s="1">
        <v>43867</v>
      </c>
      <c r="E766" s="1">
        <v>44398</v>
      </c>
      <c r="F766">
        <f>IF(Table1[[#This Row],[ExitDate]],QUOTIENT(Table1[[#This Row],[ExitDate]]-Table1[[#This Row],[StartDate]],365/12),"")</f>
        <v>17</v>
      </c>
      <c r="G766" t="str">
        <f>IF(Table1[[#This Row],[ExitDate]], "Attrition", "Active")</f>
        <v>Attrition</v>
      </c>
      <c r="H766" t="s">
        <v>727</v>
      </c>
      <c r="I766" t="s">
        <v>3260</v>
      </c>
      <c r="J766" t="s">
        <v>3261</v>
      </c>
      <c r="K766" t="s">
        <v>97</v>
      </c>
      <c r="L766" t="s">
        <v>744</v>
      </c>
      <c r="M766" t="s">
        <v>33</v>
      </c>
      <c r="N766" t="s">
        <v>63</v>
      </c>
      <c r="O766" t="s">
        <v>51</v>
      </c>
      <c r="P766" t="s">
        <v>139</v>
      </c>
      <c r="Q766" t="s">
        <v>3262</v>
      </c>
      <c r="R766" t="s">
        <v>37</v>
      </c>
      <c r="S766" t="s">
        <v>65</v>
      </c>
      <c r="T766" s="2">
        <v>29003</v>
      </c>
      <c r="U766" s="3">
        <f ca="1">YEARFRAC(Table1[[#This Row],[DOB]],TODAY())</f>
        <v>46.569444444444443</v>
      </c>
      <c r="V766" s="3" t="str" cm="1">
        <f t="array" aca="1" ref="V766" ca="1">_xlfn.IFS(Table1[[#This Row],[Age]] &lt; 30, "20-29", Table1[[#This Row],[Age]]&lt;40,"30-39",Table1[[#This Row],[Age]]&lt;50,"40-49",Table1[[#This Row],[Age]]&lt;60,"50-59",Table1[[#This Row],[Age]]&lt;70, "60-69",Table1[[#This Row],[Age]]&lt;80, "70-79",Table1[[#This Row],[Age]]&lt;90,"80-89")</f>
        <v>40-49</v>
      </c>
      <c r="W766" t="s">
        <v>39</v>
      </c>
      <c r="X766" t="s">
        <v>3263</v>
      </c>
      <c r="Y766" t="s">
        <v>54</v>
      </c>
      <c r="Z766">
        <v>13562</v>
      </c>
      <c r="AA766" t="s">
        <v>92</v>
      </c>
      <c r="AB766" t="s">
        <v>103</v>
      </c>
      <c r="AC766" t="s">
        <v>44</v>
      </c>
      <c r="AD766">
        <v>3</v>
      </c>
    </row>
    <row r="767" spans="1:30" x14ac:dyDescent="0.35">
      <c r="A767">
        <v>1189</v>
      </c>
      <c r="B767" t="s">
        <v>855</v>
      </c>
      <c r="C767" t="s">
        <v>1549</v>
      </c>
      <c r="D767" s="1">
        <v>44010</v>
      </c>
      <c r="E767" s="1">
        <v>44753</v>
      </c>
      <c r="F767">
        <f>IF(Table1[[#This Row],[ExitDate]],QUOTIENT(Table1[[#This Row],[ExitDate]]-Table1[[#This Row],[StartDate]],365/12),"")</f>
        <v>24</v>
      </c>
      <c r="G767" t="str">
        <f>IF(Table1[[#This Row],[ExitDate]], "Attrition", "Active")</f>
        <v>Attrition</v>
      </c>
      <c r="H767" t="s">
        <v>727</v>
      </c>
      <c r="I767" t="s">
        <v>3264</v>
      </c>
      <c r="J767" t="s">
        <v>3265</v>
      </c>
      <c r="K767" t="s">
        <v>117</v>
      </c>
      <c r="L767" t="s">
        <v>744</v>
      </c>
      <c r="M767" t="s">
        <v>33</v>
      </c>
      <c r="N767" t="s">
        <v>34</v>
      </c>
      <c r="O767" t="s">
        <v>62</v>
      </c>
      <c r="P767" t="s">
        <v>98</v>
      </c>
      <c r="Q767" t="s">
        <v>3266</v>
      </c>
      <c r="R767" t="s">
        <v>37</v>
      </c>
      <c r="S767" t="s">
        <v>100</v>
      </c>
      <c r="T767" s="2">
        <v>32209</v>
      </c>
      <c r="U767" s="3">
        <f ca="1">YEARFRAC(Table1[[#This Row],[DOB]],TODAY())</f>
        <v>37.794444444444444</v>
      </c>
      <c r="V767" s="3" t="str" cm="1">
        <f t="array" aca="1" ref="V767" ca="1">_xlfn.IFS(Table1[[#This Row],[Age]] &lt; 30, "20-29", Table1[[#This Row],[Age]]&lt;40,"30-39",Table1[[#This Row],[Age]]&lt;50,"40-49",Table1[[#This Row],[Age]]&lt;60,"50-59",Table1[[#This Row],[Age]]&lt;70, "60-69",Table1[[#This Row],[Age]]&lt;80, "70-79",Table1[[#This Row],[Age]]&lt;90,"80-89")</f>
        <v>30-39</v>
      </c>
      <c r="W767" t="s">
        <v>39</v>
      </c>
      <c r="X767" t="s">
        <v>112</v>
      </c>
      <c r="Y767" t="s">
        <v>41</v>
      </c>
      <c r="Z767">
        <v>55949</v>
      </c>
      <c r="AA767" t="s">
        <v>73</v>
      </c>
      <c r="AB767" t="s">
        <v>83</v>
      </c>
      <c r="AC767" t="s">
        <v>44</v>
      </c>
      <c r="AD767">
        <v>3</v>
      </c>
    </row>
    <row r="768" spans="1:30" x14ac:dyDescent="0.35">
      <c r="A768">
        <v>1190</v>
      </c>
      <c r="B768" t="s">
        <v>3267</v>
      </c>
      <c r="C768" t="s">
        <v>407</v>
      </c>
      <c r="D768" s="1">
        <v>44187</v>
      </c>
      <c r="E768" s="1">
        <v>44520</v>
      </c>
      <c r="F768">
        <f>IF(Table1[[#This Row],[ExitDate]],QUOTIENT(Table1[[#This Row],[ExitDate]]-Table1[[#This Row],[StartDate]],365/12),"")</f>
        <v>10</v>
      </c>
      <c r="G768" t="str">
        <f>IF(Table1[[#This Row],[ExitDate]], "Attrition", "Active")</f>
        <v>Attrition</v>
      </c>
      <c r="H768" t="s">
        <v>727</v>
      </c>
      <c r="I768" t="s">
        <v>3268</v>
      </c>
      <c r="J768" t="s">
        <v>3269</v>
      </c>
      <c r="K768" t="s">
        <v>61</v>
      </c>
      <c r="L768" t="s">
        <v>744</v>
      </c>
      <c r="M768" t="s">
        <v>33</v>
      </c>
      <c r="N768" t="s">
        <v>63</v>
      </c>
      <c r="O768" t="s">
        <v>62</v>
      </c>
      <c r="P768" t="s">
        <v>125</v>
      </c>
      <c r="Q768" t="s">
        <v>3270</v>
      </c>
      <c r="R768" t="s">
        <v>37</v>
      </c>
      <c r="S768" t="s">
        <v>241</v>
      </c>
      <c r="T768" s="2">
        <v>35905</v>
      </c>
      <c r="U768" s="3">
        <f ca="1">YEARFRAC(Table1[[#This Row],[DOB]],TODAY())</f>
        <v>27.675000000000001</v>
      </c>
      <c r="V768" s="3" t="str" cm="1">
        <f t="array" aca="1" ref="V768" ca="1">_xlfn.IFS(Table1[[#This Row],[Age]] &lt; 30, "20-29", Table1[[#This Row],[Age]]&lt;40,"30-39",Table1[[#This Row],[Age]]&lt;50,"40-49",Table1[[#This Row],[Age]]&lt;60,"50-59",Table1[[#This Row],[Age]]&lt;70, "60-69",Table1[[#This Row],[Age]]&lt;80, "70-79",Table1[[#This Row],[Age]]&lt;90,"80-89")</f>
        <v>20-29</v>
      </c>
      <c r="W768" t="s">
        <v>39</v>
      </c>
      <c r="X768" t="s">
        <v>418</v>
      </c>
      <c r="Y768" t="s">
        <v>41</v>
      </c>
      <c r="Z768">
        <v>88496</v>
      </c>
      <c r="AA768" t="s">
        <v>55</v>
      </c>
      <c r="AB768" t="s">
        <v>83</v>
      </c>
      <c r="AC768" t="s">
        <v>44</v>
      </c>
      <c r="AD768">
        <v>3</v>
      </c>
    </row>
    <row r="769" spans="1:30" x14ac:dyDescent="0.35">
      <c r="A769">
        <v>1191</v>
      </c>
      <c r="B769" t="s">
        <v>1490</v>
      </c>
      <c r="C769" t="s">
        <v>3271</v>
      </c>
      <c r="D769" s="1">
        <v>43793</v>
      </c>
      <c r="F769" t="str">
        <f>IF(Table1[[#This Row],[ExitDate]],QUOTIENT(Table1[[#This Row],[ExitDate]]-Table1[[#This Row],[StartDate]],365/12),"")</f>
        <v/>
      </c>
      <c r="G769" t="str">
        <f>IF(Table1[[#This Row],[ExitDate]], "Attrition", "Active")</f>
        <v>Active</v>
      </c>
      <c r="H769" t="s">
        <v>727</v>
      </c>
      <c r="I769" t="s">
        <v>3272</v>
      </c>
      <c r="J769" t="s">
        <v>3273</v>
      </c>
      <c r="K769" t="s">
        <v>88</v>
      </c>
      <c r="L769" t="s">
        <v>32</v>
      </c>
      <c r="M769" t="s">
        <v>62</v>
      </c>
      <c r="N769" t="s">
        <v>63</v>
      </c>
      <c r="O769" t="s">
        <v>62</v>
      </c>
      <c r="P769" t="s">
        <v>36</v>
      </c>
      <c r="R769" t="s">
        <v>37</v>
      </c>
      <c r="S769" t="s">
        <v>304</v>
      </c>
      <c r="T769" s="2">
        <v>28605</v>
      </c>
      <c r="U769" s="3">
        <f ca="1">YEARFRAC(Table1[[#This Row],[DOB]],TODAY())</f>
        <v>47.661111111111111</v>
      </c>
      <c r="V769" s="3" t="str" cm="1">
        <f t="array" aca="1" ref="V769" ca="1">_xlfn.IFS(Table1[[#This Row],[Age]] &lt; 30, "20-29", Table1[[#This Row],[Age]]&lt;40,"30-39",Table1[[#This Row],[Age]]&lt;50,"40-49",Table1[[#This Row],[Age]]&lt;60,"50-59",Table1[[#This Row],[Age]]&lt;70, "60-69",Table1[[#This Row],[Age]]&lt;80, "70-79",Table1[[#This Row],[Age]]&lt;90,"80-89")</f>
        <v>40-49</v>
      </c>
      <c r="W769" t="s">
        <v>39</v>
      </c>
      <c r="X769" t="s">
        <v>677</v>
      </c>
      <c r="Y769" t="s">
        <v>41</v>
      </c>
      <c r="Z769">
        <v>55947</v>
      </c>
      <c r="AA769" t="s">
        <v>92</v>
      </c>
      <c r="AB769" t="s">
        <v>103</v>
      </c>
      <c r="AC769" t="s">
        <v>44</v>
      </c>
      <c r="AD769">
        <v>3</v>
      </c>
    </row>
    <row r="770" spans="1:30" x14ac:dyDescent="0.35">
      <c r="A770">
        <v>1192</v>
      </c>
      <c r="B770" t="s">
        <v>3274</v>
      </c>
      <c r="C770" t="s">
        <v>3275</v>
      </c>
      <c r="D770" s="1">
        <v>44827</v>
      </c>
      <c r="F770" t="str">
        <f>IF(Table1[[#This Row],[ExitDate]],QUOTIENT(Table1[[#This Row],[ExitDate]]-Table1[[#This Row],[StartDate]],365/12),"")</f>
        <v/>
      </c>
      <c r="G770" t="str">
        <f>IF(Table1[[#This Row],[ExitDate]], "Attrition", "Active")</f>
        <v>Active</v>
      </c>
      <c r="H770" t="s">
        <v>727</v>
      </c>
      <c r="I770" t="s">
        <v>3276</v>
      </c>
      <c r="J770" t="s">
        <v>3277</v>
      </c>
      <c r="K770" t="s">
        <v>31</v>
      </c>
      <c r="L770" t="s">
        <v>32</v>
      </c>
      <c r="M770" t="s">
        <v>62</v>
      </c>
      <c r="N770" t="s">
        <v>34</v>
      </c>
      <c r="O770" t="s">
        <v>62</v>
      </c>
      <c r="P770" t="s">
        <v>36</v>
      </c>
      <c r="R770" t="s">
        <v>37</v>
      </c>
      <c r="S770" t="s">
        <v>80</v>
      </c>
      <c r="T770" s="2">
        <v>32484</v>
      </c>
      <c r="U770" s="3">
        <f ca="1">YEARFRAC(Table1[[#This Row],[DOB]],TODAY())</f>
        <v>37.044444444444444</v>
      </c>
      <c r="V770" s="3" t="str" cm="1">
        <f t="array" aca="1" ref="V770" ca="1">_xlfn.IFS(Table1[[#This Row],[Age]] &lt; 30, "20-29", Table1[[#This Row],[Age]]&lt;40,"30-39",Table1[[#This Row],[Age]]&lt;50,"40-49",Table1[[#This Row],[Age]]&lt;60,"50-59",Table1[[#This Row],[Age]]&lt;70, "60-69",Table1[[#This Row],[Age]]&lt;80, "70-79",Table1[[#This Row],[Age]]&lt;90,"80-89")</f>
        <v>30-39</v>
      </c>
      <c r="W770" t="s">
        <v>39</v>
      </c>
      <c r="X770" t="s">
        <v>102</v>
      </c>
      <c r="Y770" t="s">
        <v>41</v>
      </c>
      <c r="Z770">
        <v>75540</v>
      </c>
      <c r="AA770" t="s">
        <v>42</v>
      </c>
      <c r="AB770" t="s">
        <v>74</v>
      </c>
      <c r="AC770" t="s">
        <v>44</v>
      </c>
      <c r="AD770">
        <v>3</v>
      </c>
    </row>
    <row r="771" spans="1:30" x14ac:dyDescent="0.35">
      <c r="A771">
        <v>1193</v>
      </c>
      <c r="B771" t="s">
        <v>3278</v>
      </c>
      <c r="C771" t="s">
        <v>1361</v>
      </c>
      <c r="D771" s="1">
        <v>43867</v>
      </c>
      <c r="E771" s="1">
        <v>44584</v>
      </c>
      <c r="F771">
        <f>IF(Table1[[#This Row],[ExitDate]],QUOTIENT(Table1[[#This Row],[ExitDate]]-Table1[[#This Row],[StartDate]],365/12),"")</f>
        <v>23</v>
      </c>
      <c r="G771" t="str">
        <f>IF(Table1[[#This Row],[ExitDate]], "Attrition", "Active")</f>
        <v>Attrition</v>
      </c>
      <c r="H771" t="s">
        <v>28</v>
      </c>
      <c r="I771" t="s">
        <v>3279</v>
      </c>
      <c r="J771" t="s">
        <v>3280</v>
      </c>
      <c r="K771" t="s">
        <v>132</v>
      </c>
      <c r="L771" t="s">
        <v>744</v>
      </c>
      <c r="M771" t="s">
        <v>62</v>
      </c>
      <c r="N771" t="s">
        <v>63</v>
      </c>
      <c r="O771" t="s">
        <v>35</v>
      </c>
      <c r="P771" t="s">
        <v>98</v>
      </c>
      <c r="Q771" t="s">
        <v>3281</v>
      </c>
      <c r="R771" t="s">
        <v>37</v>
      </c>
      <c r="S771" t="s">
        <v>52</v>
      </c>
      <c r="T771" s="2">
        <v>18524</v>
      </c>
      <c r="U771" s="3">
        <f ca="1">YEARFRAC(Table1[[#This Row],[DOB]],TODAY())</f>
        <v>75.263888888888886</v>
      </c>
      <c r="V771" s="3" t="str" cm="1">
        <f t="array" aca="1" ref="V771" ca="1">_xlfn.IFS(Table1[[#This Row],[Age]] &lt; 30, "20-29", Table1[[#This Row],[Age]]&lt;40,"30-39",Table1[[#This Row],[Age]]&lt;50,"40-49",Table1[[#This Row],[Age]]&lt;60,"50-59",Table1[[#This Row],[Age]]&lt;70, "60-69",Table1[[#This Row],[Age]]&lt;80, "70-79",Table1[[#This Row],[Age]]&lt;90,"80-89")</f>
        <v>70-79</v>
      </c>
      <c r="W771" t="s">
        <v>39</v>
      </c>
      <c r="X771" t="s">
        <v>225</v>
      </c>
      <c r="Y771" t="s">
        <v>41</v>
      </c>
      <c r="Z771">
        <v>68342</v>
      </c>
      <c r="AA771" t="s">
        <v>92</v>
      </c>
      <c r="AB771" t="s">
        <v>83</v>
      </c>
      <c r="AC771" t="s">
        <v>44</v>
      </c>
      <c r="AD771">
        <v>3</v>
      </c>
    </row>
    <row r="772" spans="1:30" x14ac:dyDescent="0.35">
      <c r="A772">
        <v>1194</v>
      </c>
      <c r="B772" t="s">
        <v>3282</v>
      </c>
      <c r="C772" t="s">
        <v>3283</v>
      </c>
      <c r="D772" s="1">
        <v>43479</v>
      </c>
      <c r="E772" s="1">
        <v>44414</v>
      </c>
      <c r="F772">
        <f>IF(Table1[[#This Row],[ExitDate]],QUOTIENT(Table1[[#This Row],[ExitDate]]-Table1[[#This Row],[StartDate]],365/12),"")</f>
        <v>30</v>
      </c>
      <c r="G772" t="str">
        <f>IF(Table1[[#This Row],[ExitDate]], "Attrition", "Active")</f>
        <v>Attrition</v>
      </c>
      <c r="H772" t="s">
        <v>28</v>
      </c>
      <c r="I772" t="s">
        <v>3284</v>
      </c>
      <c r="J772" t="s">
        <v>3285</v>
      </c>
      <c r="K772" t="s">
        <v>49</v>
      </c>
      <c r="L772" t="s">
        <v>744</v>
      </c>
      <c r="M772" t="s">
        <v>62</v>
      </c>
      <c r="N772" t="s">
        <v>34</v>
      </c>
      <c r="O772" t="s">
        <v>35</v>
      </c>
      <c r="P772" t="s">
        <v>125</v>
      </c>
      <c r="Q772" t="s">
        <v>3286</v>
      </c>
      <c r="R772" t="s">
        <v>37</v>
      </c>
      <c r="S772" t="s">
        <v>89</v>
      </c>
      <c r="T772" s="2">
        <v>19426</v>
      </c>
      <c r="U772" s="3">
        <f ca="1">YEARFRAC(Table1[[#This Row],[DOB]],TODAY())</f>
        <v>72.791666666666671</v>
      </c>
      <c r="V772" s="3" t="str" cm="1">
        <f t="array" aca="1" ref="V772" ca="1">_xlfn.IFS(Table1[[#This Row],[Age]] &lt; 30, "20-29", Table1[[#This Row],[Age]]&lt;40,"30-39",Table1[[#This Row],[Age]]&lt;50,"40-49",Table1[[#This Row],[Age]]&lt;60,"50-59",Table1[[#This Row],[Age]]&lt;70, "60-69",Table1[[#This Row],[Age]]&lt;80, "70-79",Table1[[#This Row],[Age]]&lt;90,"80-89")</f>
        <v>70-79</v>
      </c>
      <c r="W772" t="s">
        <v>39</v>
      </c>
      <c r="X772" t="s">
        <v>225</v>
      </c>
      <c r="Y772" t="s">
        <v>54</v>
      </c>
      <c r="Z772">
        <v>5779</v>
      </c>
      <c r="AA772" t="s">
        <v>127</v>
      </c>
      <c r="AB772" t="s">
        <v>43</v>
      </c>
      <c r="AC772" t="s">
        <v>44</v>
      </c>
      <c r="AD772">
        <v>3</v>
      </c>
    </row>
    <row r="773" spans="1:30" x14ac:dyDescent="0.35">
      <c r="A773">
        <v>1195</v>
      </c>
      <c r="B773" t="s">
        <v>3287</v>
      </c>
      <c r="C773" t="s">
        <v>2047</v>
      </c>
      <c r="D773" s="1">
        <v>43641</v>
      </c>
      <c r="E773" s="1">
        <v>44696</v>
      </c>
      <c r="F773">
        <f>IF(Table1[[#This Row],[ExitDate]],QUOTIENT(Table1[[#This Row],[ExitDate]]-Table1[[#This Row],[StartDate]],365/12),"")</f>
        <v>34</v>
      </c>
      <c r="G773" t="str">
        <f>IF(Table1[[#This Row],[ExitDate]], "Attrition", "Active")</f>
        <v>Attrition</v>
      </c>
      <c r="H773" t="s">
        <v>28</v>
      </c>
      <c r="I773" t="s">
        <v>3288</v>
      </c>
      <c r="J773" t="s">
        <v>3289</v>
      </c>
      <c r="K773" t="s">
        <v>79</v>
      </c>
      <c r="L773" t="s">
        <v>1804</v>
      </c>
      <c r="M773" t="s">
        <v>51</v>
      </c>
      <c r="N773" t="s">
        <v>34</v>
      </c>
      <c r="O773" t="s">
        <v>51</v>
      </c>
      <c r="P773" t="s">
        <v>139</v>
      </c>
      <c r="Q773" t="s">
        <v>3290</v>
      </c>
      <c r="R773" t="s">
        <v>37</v>
      </c>
      <c r="S773" t="s">
        <v>304</v>
      </c>
      <c r="T773" s="2">
        <v>24558</v>
      </c>
      <c r="U773" s="3">
        <f ca="1">YEARFRAC(Table1[[#This Row],[DOB]],TODAY())</f>
        <v>58.738888888888887</v>
      </c>
      <c r="V773" s="3" t="str" cm="1">
        <f t="array" aca="1" ref="V773" ca="1">_xlfn.IFS(Table1[[#This Row],[Age]] &lt; 30, "20-29", Table1[[#This Row],[Age]]&lt;40,"30-39",Table1[[#This Row],[Age]]&lt;50,"40-49",Table1[[#This Row],[Age]]&lt;60,"50-59",Table1[[#This Row],[Age]]&lt;70, "60-69",Table1[[#This Row],[Age]]&lt;80, "70-79",Table1[[#This Row],[Age]]&lt;90,"80-89")</f>
        <v>50-59</v>
      </c>
      <c r="W773" t="s">
        <v>39</v>
      </c>
      <c r="X773" t="s">
        <v>225</v>
      </c>
      <c r="Y773" t="s">
        <v>41</v>
      </c>
      <c r="Z773">
        <v>91065</v>
      </c>
      <c r="AA773" t="s">
        <v>55</v>
      </c>
      <c r="AB773" t="s">
        <v>43</v>
      </c>
      <c r="AC773" t="s">
        <v>44</v>
      </c>
      <c r="AD773">
        <v>3</v>
      </c>
    </row>
    <row r="774" spans="1:30" x14ac:dyDescent="0.35">
      <c r="A774">
        <v>1196</v>
      </c>
      <c r="B774" t="s">
        <v>3291</v>
      </c>
      <c r="C774" t="s">
        <v>3292</v>
      </c>
      <c r="D774" s="1">
        <v>43533</v>
      </c>
      <c r="F774" t="str">
        <f>IF(Table1[[#This Row],[ExitDate]],QUOTIENT(Table1[[#This Row],[ExitDate]]-Table1[[#This Row],[StartDate]],365/12),"")</f>
        <v/>
      </c>
      <c r="G774" t="str">
        <f>IF(Table1[[#This Row],[ExitDate]], "Attrition", "Active")</f>
        <v>Active</v>
      </c>
      <c r="H774" t="s">
        <v>28</v>
      </c>
      <c r="I774" t="s">
        <v>3293</v>
      </c>
      <c r="J774" t="s">
        <v>3294</v>
      </c>
      <c r="K774" t="s">
        <v>167</v>
      </c>
      <c r="L774" t="s">
        <v>32</v>
      </c>
      <c r="M774" t="s">
        <v>51</v>
      </c>
      <c r="N774" t="s">
        <v>34</v>
      </c>
      <c r="O774" t="s">
        <v>35</v>
      </c>
      <c r="P774" t="s">
        <v>36</v>
      </c>
      <c r="R774" t="s">
        <v>37</v>
      </c>
      <c r="S774" t="s">
        <v>100</v>
      </c>
      <c r="T774" s="2">
        <v>28801</v>
      </c>
      <c r="U774" s="3">
        <f ca="1">YEARFRAC(Table1[[#This Row],[DOB]],TODAY())</f>
        <v>47.12777777777778</v>
      </c>
      <c r="V774" s="3" t="str" cm="1">
        <f t="array" aca="1" ref="V774" ca="1">_xlfn.IFS(Table1[[#This Row],[Age]] &lt; 30, "20-29", Table1[[#This Row],[Age]]&lt;40,"30-39",Table1[[#This Row],[Age]]&lt;50,"40-49",Table1[[#This Row],[Age]]&lt;60,"50-59",Table1[[#This Row],[Age]]&lt;70, "60-69",Table1[[#This Row],[Age]]&lt;80, "70-79",Table1[[#This Row],[Age]]&lt;90,"80-89")</f>
        <v>40-49</v>
      </c>
      <c r="W774" t="s">
        <v>39</v>
      </c>
      <c r="X774" t="s">
        <v>394</v>
      </c>
      <c r="Y774" t="s">
        <v>41</v>
      </c>
      <c r="Z774">
        <v>47386</v>
      </c>
      <c r="AA774" t="s">
        <v>73</v>
      </c>
      <c r="AB774" t="s">
        <v>83</v>
      </c>
      <c r="AC774" t="s">
        <v>44</v>
      </c>
      <c r="AD774">
        <v>3</v>
      </c>
    </row>
    <row r="775" spans="1:30" x14ac:dyDescent="0.35">
      <c r="A775">
        <v>1197</v>
      </c>
      <c r="B775" t="s">
        <v>3295</v>
      </c>
      <c r="C775" t="s">
        <v>3296</v>
      </c>
      <c r="D775" s="1">
        <v>43995</v>
      </c>
      <c r="F775" t="str">
        <f>IF(Table1[[#This Row],[ExitDate]],QUOTIENT(Table1[[#This Row],[ExitDate]]-Table1[[#This Row],[StartDate]],365/12),"")</f>
        <v/>
      </c>
      <c r="G775" t="str">
        <f>IF(Table1[[#This Row],[ExitDate]], "Attrition", "Active")</f>
        <v>Active</v>
      </c>
      <c r="H775" t="s">
        <v>28</v>
      </c>
      <c r="I775" t="s">
        <v>3297</v>
      </c>
      <c r="J775" t="s">
        <v>3298</v>
      </c>
      <c r="K775" t="s">
        <v>97</v>
      </c>
      <c r="L775" t="s">
        <v>32</v>
      </c>
      <c r="M775" t="s">
        <v>62</v>
      </c>
      <c r="N775" t="s">
        <v>63</v>
      </c>
      <c r="O775" t="s">
        <v>51</v>
      </c>
      <c r="P775" t="s">
        <v>36</v>
      </c>
      <c r="R775" t="s">
        <v>37</v>
      </c>
      <c r="S775" t="s">
        <v>2516</v>
      </c>
      <c r="T775" s="2">
        <v>21348</v>
      </c>
      <c r="U775" s="3">
        <f ca="1">YEARFRAC(Table1[[#This Row],[DOB]],TODAY())</f>
        <v>67.530555555555551</v>
      </c>
      <c r="V775" s="3" t="str" cm="1">
        <f t="array" aca="1" ref="V775" ca="1">_xlfn.IFS(Table1[[#This Row],[Age]] &lt; 30, "20-29", Table1[[#This Row],[Age]]&lt;40,"30-39",Table1[[#This Row],[Age]]&lt;50,"40-49",Table1[[#This Row],[Age]]&lt;60,"50-59",Table1[[#This Row],[Age]]&lt;70, "60-69",Table1[[#This Row],[Age]]&lt;80, "70-79",Table1[[#This Row],[Age]]&lt;90,"80-89")</f>
        <v>60-69</v>
      </c>
      <c r="W775" t="s">
        <v>39</v>
      </c>
      <c r="X775" t="s">
        <v>612</v>
      </c>
      <c r="Y775" t="s">
        <v>41</v>
      </c>
      <c r="Z775">
        <v>38009</v>
      </c>
      <c r="AA775" t="s">
        <v>55</v>
      </c>
      <c r="AB775" t="s">
        <v>103</v>
      </c>
      <c r="AC775" t="s">
        <v>44</v>
      </c>
      <c r="AD775">
        <v>3</v>
      </c>
    </row>
    <row r="776" spans="1:30" x14ac:dyDescent="0.35">
      <c r="A776">
        <v>1198</v>
      </c>
      <c r="B776" t="s">
        <v>3299</v>
      </c>
      <c r="C776" t="s">
        <v>2414</v>
      </c>
      <c r="D776" s="1">
        <v>43487</v>
      </c>
      <c r="F776" t="str">
        <f>IF(Table1[[#This Row],[ExitDate]],QUOTIENT(Table1[[#This Row],[ExitDate]]-Table1[[#This Row],[StartDate]],365/12),"")</f>
        <v/>
      </c>
      <c r="G776" t="str">
        <f>IF(Table1[[#This Row],[ExitDate]], "Attrition", "Active")</f>
        <v>Active</v>
      </c>
      <c r="H776" t="s">
        <v>28</v>
      </c>
      <c r="I776" t="s">
        <v>3300</v>
      </c>
      <c r="J776" t="s">
        <v>3301</v>
      </c>
      <c r="K776" t="s">
        <v>117</v>
      </c>
      <c r="L776" t="s">
        <v>32</v>
      </c>
      <c r="M776" t="s">
        <v>33</v>
      </c>
      <c r="N776" t="s">
        <v>63</v>
      </c>
      <c r="O776" t="s">
        <v>51</v>
      </c>
      <c r="P776" t="s">
        <v>36</v>
      </c>
      <c r="R776" t="s">
        <v>37</v>
      </c>
      <c r="S776" t="s">
        <v>89</v>
      </c>
      <c r="T776" s="2">
        <v>19265</v>
      </c>
      <c r="U776" s="3">
        <f ca="1">YEARFRAC(Table1[[#This Row],[DOB]],TODAY())</f>
        <v>73.236111111111114</v>
      </c>
      <c r="V776" s="3" t="str" cm="1">
        <f t="array" aca="1" ref="V776" ca="1">_xlfn.IFS(Table1[[#This Row],[Age]] &lt; 30, "20-29", Table1[[#This Row],[Age]]&lt;40,"30-39",Table1[[#This Row],[Age]]&lt;50,"40-49",Table1[[#This Row],[Age]]&lt;60,"50-59",Table1[[#This Row],[Age]]&lt;70, "60-69",Table1[[#This Row],[Age]]&lt;80, "70-79",Table1[[#This Row],[Age]]&lt;90,"80-89")</f>
        <v>70-79</v>
      </c>
      <c r="W776" t="s">
        <v>39</v>
      </c>
      <c r="X776" t="s">
        <v>82</v>
      </c>
      <c r="Y776" t="s">
        <v>41</v>
      </c>
      <c r="Z776">
        <v>61843</v>
      </c>
      <c r="AA776" t="s">
        <v>127</v>
      </c>
      <c r="AB776" t="s">
        <v>83</v>
      </c>
      <c r="AC776" t="s">
        <v>44</v>
      </c>
      <c r="AD776">
        <v>3</v>
      </c>
    </row>
    <row r="777" spans="1:30" x14ac:dyDescent="0.35">
      <c r="A777">
        <v>1199</v>
      </c>
      <c r="B777" t="s">
        <v>2326</v>
      </c>
      <c r="C777" t="s">
        <v>537</v>
      </c>
      <c r="D777" s="1">
        <v>44177</v>
      </c>
      <c r="F777" t="str">
        <f>IF(Table1[[#This Row],[ExitDate]],QUOTIENT(Table1[[#This Row],[ExitDate]]-Table1[[#This Row],[StartDate]],365/12),"")</f>
        <v/>
      </c>
      <c r="G777" t="str">
        <f>IF(Table1[[#This Row],[ExitDate]], "Attrition", "Active")</f>
        <v>Active</v>
      </c>
      <c r="H777" t="s">
        <v>28</v>
      </c>
      <c r="I777" t="s">
        <v>3302</v>
      </c>
      <c r="J777" t="s">
        <v>3303</v>
      </c>
      <c r="K777" t="s">
        <v>61</v>
      </c>
      <c r="L777" t="s">
        <v>32</v>
      </c>
      <c r="M777" t="s">
        <v>62</v>
      </c>
      <c r="N777" t="s">
        <v>63</v>
      </c>
      <c r="O777" t="s">
        <v>51</v>
      </c>
      <c r="P777" t="s">
        <v>36</v>
      </c>
      <c r="R777" t="s">
        <v>37</v>
      </c>
      <c r="S777" t="s">
        <v>89</v>
      </c>
      <c r="T777" s="2">
        <v>18367</v>
      </c>
      <c r="U777" s="3">
        <f ca="1">YEARFRAC(Table1[[#This Row],[DOB]],TODAY())</f>
        <v>75.691666666666663</v>
      </c>
      <c r="V777" s="3" t="str" cm="1">
        <f t="array" aca="1" ref="V777" ca="1">_xlfn.IFS(Table1[[#This Row],[Age]] &lt; 30, "20-29", Table1[[#This Row],[Age]]&lt;40,"30-39",Table1[[#This Row],[Age]]&lt;50,"40-49",Table1[[#This Row],[Age]]&lt;60,"50-59",Table1[[#This Row],[Age]]&lt;70, "60-69",Table1[[#This Row],[Age]]&lt;80, "70-79",Table1[[#This Row],[Age]]&lt;90,"80-89")</f>
        <v>70-79</v>
      </c>
      <c r="W777" t="s">
        <v>39</v>
      </c>
      <c r="X777" t="s">
        <v>82</v>
      </c>
      <c r="Y777" t="s">
        <v>41</v>
      </c>
      <c r="Z777">
        <v>75258</v>
      </c>
      <c r="AA777" t="s">
        <v>42</v>
      </c>
      <c r="AB777" t="s">
        <v>43</v>
      </c>
      <c r="AC777" t="s">
        <v>44</v>
      </c>
      <c r="AD777">
        <v>3</v>
      </c>
    </row>
    <row r="778" spans="1:30" x14ac:dyDescent="0.35">
      <c r="A778">
        <v>1200</v>
      </c>
      <c r="B778" t="s">
        <v>216</v>
      </c>
      <c r="C778" t="s">
        <v>3249</v>
      </c>
      <c r="D778" s="1">
        <v>44678</v>
      </c>
      <c r="F778" t="str">
        <f>IF(Table1[[#This Row],[ExitDate]],QUOTIENT(Table1[[#This Row],[ExitDate]]-Table1[[#This Row],[StartDate]],365/12),"")</f>
        <v/>
      </c>
      <c r="G778" t="str">
        <f>IF(Table1[[#This Row],[ExitDate]], "Attrition", "Active")</f>
        <v>Active</v>
      </c>
      <c r="H778" t="s">
        <v>28</v>
      </c>
      <c r="I778" t="s">
        <v>3304</v>
      </c>
      <c r="J778" t="s">
        <v>3305</v>
      </c>
      <c r="K778" t="s">
        <v>88</v>
      </c>
      <c r="L778" t="s">
        <v>32</v>
      </c>
      <c r="M778" t="s">
        <v>51</v>
      </c>
      <c r="N778" t="s">
        <v>50</v>
      </c>
      <c r="O778" t="s">
        <v>62</v>
      </c>
      <c r="P778" t="s">
        <v>36</v>
      </c>
      <c r="R778" t="s">
        <v>37</v>
      </c>
      <c r="S778" t="s">
        <v>80</v>
      </c>
      <c r="T778" s="2">
        <v>28406</v>
      </c>
      <c r="U778" s="3">
        <f ca="1">YEARFRAC(Table1[[#This Row],[DOB]],TODAY())</f>
        <v>48.208333333333336</v>
      </c>
      <c r="V778" s="3" t="str" cm="1">
        <f t="array" aca="1" ref="V778" ca="1">_xlfn.IFS(Table1[[#This Row],[Age]] &lt; 30, "20-29", Table1[[#This Row],[Age]]&lt;40,"30-39",Table1[[#This Row],[Age]]&lt;50,"40-49",Table1[[#This Row],[Age]]&lt;60,"50-59",Table1[[#This Row],[Age]]&lt;70, "60-69",Table1[[#This Row],[Age]]&lt;80, "70-79",Table1[[#This Row],[Age]]&lt;90,"80-89")</f>
        <v>40-49</v>
      </c>
      <c r="W778" t="s">
        <v>39</v>
      </c>
      <c r="X778" t="s">
        <v>82</v>
      </c>
      <c r="Y778" t="s">
        <v>41</v>
      </c>
      <c r="Z778">
        <v>62616</v>
      </c>
      <c r="AA778" t="s">
        <v>73</v>
      </c>
      <c r="AB778" t="s">
        <v>83</v>
      </c>
      <c r="AC778" t="s">
        <v>44</v>
      </c>
      <c r="AD778">
        <v>3</v>
      </c>
    </row>
    <row r="779" spans="1:30" x14ac:dyDescent="0.35">
      <c r="A779">
        <v>1201</v>
      </c>
      <c r="B779" t="s">
        <v>3306</v>
      </c>
      <c r="C779" t="s">
        <v>276</v>
      </c>
      <c r="D779" s="1">
        <v>44662</v>
      </c>
      <c r="E779" s="1">
        <v>44830</v>
      </c>
      <c r="F779">
        <f>IF(Table1[[#This Row],[ExitDate]],QUOTIENT(Table1[[#This Row],[ExitDate]]-Table1[[#This Row],[StartDate]],365/12),"")</f>
        <v>5</v>
      </c>
      <c r="G779" t="str">
        <f>IF(Table1[[#This Row],[ExitDate]], "Attrition", "Active")</f>
        <v>Attrition</v>
      </c>
      <c r="H779" t="s">
        <v>28</v>
      </c>
      <c r="I779" t="s">
        <v>3307</v>
      </c>
      <c r="J779" t="s">
        <v>3308</v>
      </c>
      <c r="K779" t="s">
        <v>31</v>
      </c>
      <c r="L779" t="s">
        <v>744</v>
      </c>
      <c r="M779" t="s">
        <v>33</v>
      </c>
      <c r="N779" t="s">
        <v>50</v>
      </c>
      <c r="O779" t="s">
        <v>51</v>
      </c>
      <c r="P779" t="s">
        <v>174</v>
      </c>
      <c r="Q779" t="s">
        <v>3309</v>
      </c>
      <c r="R779" t="s">
        <v>37</v>
      </c>
      <c r="S779" t="s">
        <v>80</v>
      </c>
      <c r="T779" s="2">
        <v>19751</v>
      </c>
      <c r="U779" s="3">
        <f ca="1">YEARFRAC(Table1[[#This Row],[DOB]],TODAY())</f>
        <v>71.905555555555551</v>
      </c>
      <c r="V779" s="3" t="str" cm="1">
        <f t="array" aca="1" ref="V779" ca="1">_xlfn.IFS(Table1[[#This Row],[Age]] &lt; 30, "20-29", Table1[[#This Row],[Age]]&lt;40,"30-39",Table1[[#This Row],[Age]]&lt;50,"40-49",Table1[[#This Row],[Age]]&lt;60,"50-59",Table1[[#This Row],[Age]]&lt;70, "60-69",Table1[[#This Row],[Age]]&lt;80, "70-79",Table1[[#This Row],[Age]]&lt;90,"80-89")</f>
        <v>70-79</v>
      </c>
      <c r="W779" t="s">
        <v>39</v>
      </c>
      <c r="X779" t="s">
        <v>291</v>
      </c>
      <c r="Y779" t="s">
        <v>54</v>
      </c>
      <c r="Z779">
        <v>53450</v>
      </c>
      <c r="AA779" t="s">
        <v>73</v>
      </c>
      <c r="AB779" t="s">
        <v>103</v>
      </c>
      <c r="AC779" t="s">
        <v>44</v>
      </c>
      <c r="AD779">
        <v>3</v>
      </c>
    </row>
    <row r="780" spans="1:30" x14ac:dyDescent="0.35">
      <c r="A780">
        <v>1202</v>
      </c>
      <c r="B780" t="s">
        <v>3310</v>
      </c>
      <c r="C780" t="s">
        <v>3311</v>
      </c>
      <c r="D780" s="1">
        <v>44805</v>
      </c>
      <c r="E780" s="1">
        <v>44897</v>
      </c>
      <c r="F780">
        <f>IF(Table1[[#This Row],[ExitDate]],QUOTIENT(Table1[[#This Row],[ExitDate]]-Table1[[#This Row],[StartDate]],365/12),"")</f>
        <v>3</v>
      </c>
      <c r="G780" t="str">
        <f>IF(Table1[[#This Row],[ExitDate]], "Attrition", "Active")</f>
        <v>Attrition</v>
      </c>
      <c r="H780" t="s">
        <v>28</v>
      </c>
      <c r="I780" t="s">
        <v>3312</v>
      </c>
      <c r="J780" t="s">
        <v>3313</v>
      </c>
      <c r="K780" t="s">
        <v>132</v>
      </c>
      <c r="L780" t="s">
        <v>744</v>
      </c>
      <c r="M780" t="s">
        <v>33</v>
      </c>
      <c r="N780" t="s">
        <v>63</v>
      </c>
      <c r="O780" t="s">
        <v>35</v>
      </c>
      <c r="P780" t="s">
        <v>174</v>
      </c>
      <c r="Q780" t="s">
        <v>3314</v>
      </c>
      <c r="R780" t="s">
        <v>37</v>
      </c>
      <c r="S780" t="s">
        <v>304</v>
      </c>
      <c r="T780" s="2">
        <v>30487</v>
      </c>
      <c r="U780" s="3">
        <f ca="1">YEARFRAC(Table1[[#This Row],[DOB]],TODAY())</f>
        <v>42.508333333333333</v>
      </c>
      <c r="V780" s="3" t="str" cm="1">
        <f t="array" aca="1" ref="V780" ca="1">_xlfn.IFS(Table1[[#This Row],[Age]] &lt; 30, "20-29", Table1[[#This Row],[Age]]&lt;40,"30-39",Table1[[#This Row],[Age]]&lt;50,"40-49",Table1[[#This Row],[Age]]&lt;60,"50-59",Table1[[#This Row],[Age]]&lt;70, "60-69",Table1[[#This Row],[Age]]&lt;80, "70-79",Table1[[#This Row],[Age]]&lt;90,"80-89")</f>
        <v>40-49</v>
      </c>
      <c r="W780" t="s">
        <v>39</v>
      </c>
      <c r="X780" t="s">
        <v>380</v>
      </c>
      <c r="Y780" t="s">
        <v>54</v>
      </c>
      <c r="Z780">
        <v>9799</v>
      </c>
      <c r="AA780" t="s">
        <v>42</v>
      </c>
      <c r="AB780" t="s">
        <v>43</v>
      </c>
      <c r="AC780" t="s">
        <v>44</v>
      </c>
      <c r="AD780">
        <v>3</v>
      </c>
    </row>
    <row r="781" spans="1:30" x14ac:dyDescent="0.35">
      <c r="A781">
        <v>1203</v>
      </c>
      <c r="B781" t="s">
        <v>3315</v>
      </c>
      <c r="C781" t="s">
        <v>2768</v>
      </c>
      <c r="D781" s="1">
        <v>43351</v>
      </c>
      <c r="F781" t="str">
        <f>IF(Table1[[#This Row],[ExitDate]],QUOTIENT(Table1[[#This Row],[ExitDate]]-Table1[[#This Row],[StartDate]],365/12),"")</f>
        <v/>
      </c>
      <c r="G781" t="str">
        <f>IF(Table1[[#This Row],[ExitDate]], "Attrition", "Active")</f>
        <v>Active</v>
      </c>
      <c r="H781" t="s">
        <v>28</v>
      </c>
      <c r="I781" t="s">
        <v>3316</v>
      </c>
      <c r="J781" t="s">
        <v>3317</v>
      </c>
      <c r="K781" t="s">
        <v>49</v>
      </c>
      <c r="L781" t="s">
        <v>32</v>
      </c>
      <c r="M781" t="s">
        <v>33</v>
      </c>
      <c r="N781" t="s">
        <v>50</v>
      </c>
      <c r="O781" t="s">
        <v>51</v>
      </c>
      <c r="P781" t="s">
        <v>36</v>
      </c>
      <c r="R781" t="s">
        <v>37</v>
      </c>
      <c r="S781" t="s">
        <v>110</v>
      </c>
      <c r="T781" s="2">
        <v>31793</v>
      </c>
      <c r="U781" s="3">
        <f ca="1">YEARFRAC(Table1[[#This Row],[DOB]],TODAY())</f>
        <v>38.93611111111111</v>
      </c>
      <c r="V781" s="3" t="str" cm="1">
        <f t="array" aca="1" ref="V781" ca="1">_xlfn.IFS(Table1[[#This Row],[Age]] &lt; 30, "20-29", Table1[[#This Row],[Age]]&lt;40,"30-39",Table1[[#This Row],[Age]]&lt;50,"40-49",Table1[[#This Row],[Age]]&lt;60,"50-59",Table1[[#This Row],[Age]]&lt;70, "60-69",Table1[[#This Row],[Age]]&lt;80, "70-79",Table1[[#This Row],[Age]]&lt;90,"80-89")</f>
        <v>30-39</v>
      </c>
      <c r="W781" t="s">
        <v>39</v>
      </c>
      <c r="X781" t="s">
        <v>112</v>
      </c>
      <c r="Y781" t="s">
        <v>54</v>
      </c>
      <c r="Z781">
        <v>14153</v>
      </c>
      <c r="AA781" t="s">
        <v>42</v>
      </c>
      <c r="AB781" t="s">
        <v>103</v>
      </c>
      <c r="AC781" t="s">
        <v>44</v>
      </c>
      <c r="AD781">
        <v>3</v>
      </c>
    </row>
    <row r="782" spans="1:30" x14ac:dyDescent="0.35">
      <c r="A782">
        <v>1204</v>
      </c>
      <c r="B782" t="s">
        <v>3318</v>
      </c>
      <c r="C782" t="s">
        <v>1357</v>
      </c>
      <c r="D782" s="1">
        <v>44889</v>
      </c>
      <c r="E782" s="1">
        <v>45143</v>
      </c>
      <c r="F782">
        <f>IF(Table1[[#This Row],[ExitDate]],QUOTIENT(Table1[[#This Row],[ExitDate]]-Table1[[#This Row],[StartDate]],365/12),"")</f>
        <v>8</v>
      </c>
      <c r="G782" t="str">
        <f>IF(Table1[[#This Row],[ExitDate]], "Attrition", "Active")</f>
        <v>Attrition</v>
      </c>
      <c r="H782" t="s">
        <v>28</v>
      </c>
      <c r="I782" t="s">
        <v>3319</v>
      </c>
      <c r="J782" t="s">
        <v>3320</v>
      </c>
      <c r="K782" t="s">
        <v>138</v>
      </c>
      <c r="L782" t="s">
        <v>32</v>
      </c>
      <c r="M782" t="s">
        <v>62</v>
      </c>
      <c r="N782" t="s">
        <v>63</v>
      </c>
      <c r="O782" t="s">
        <v>35</v>
      </c>
      <c r="P782" t="s">
        <v>174</v>
      </c>
      <c r="Q782" t="s">
        <v>3321</v>
      </c>
      <c r="R782" t="s">
        <v>37</v>
      </c>
      <c r="S782" t="s">
        <v>65</v>
      </c>
      <c r="T782" s="2">
        <v>17771</v>
      </c>
      <c r="U782" s="3">
        <f ca="1">YEARFRAC(Table1[[#This Row],[DOB]],TODAY())</f>
        <v>77.325000000000003</v>
      </c>
      <c r="V782" s="3" t="str" cm="1">
        <f t="array" aca="1" ref="V782" ca="1">_xlfn.IFS(Table1[[#This Row],[Age]] &lt; 30, "20-29", Table1[[#This Row],[Age]]&lt;40,"30-39",Table1[[#This Row],[Age]]&lt;50,"40-49",Table1[[#This Row],[Age]]&lt;60,"50-59",Table1[[#This Row],[Age]]&lt;70, "60-69",Table1[[#This Row],[Age]]&lt;80, "70-79",Table1[[#This Row],[Age]]&lt;90,"80-89")</f>
        <v>70-79</v>
      </c>
      <c r="W782" t="s">
        <v>39</v>
      </c>
      <c r="X782" t="s">
        <v>707</v>
      </c>
      <c r="Y782" t="s">
        <v>54</v>
      </c>
      <c r="Z782">
        <v>76112</v>
      </c>
      <c r="AA782" t="s">
        <v>42</v>
      </c>
      <c r="AB782" t="s">
        <v>83</v>
      </c>
      <c r="AC782" t="s">
        <v>44</v>
      </c>
      <c r="AD782">
        <v>3</v>
      </c>
    </row>
    <row r="783" spans="1:30" x14ac:dyDescent="0.35">
      <c r="A783">
        <v>1205</v>
      </c>
      <c r="B783" t="s">
        <v>3322</v>
      </c>
      <c r="C783" t="s">
        <v>3323</v>
      </c>
      <c r="D783" s="1">
        <v>44035</v>
      </c>
      <c r="F783" t="str">
        <f>IF(Table1[[#This Row],[ExitDate]],QUOTIENT(Table1[[#This Row],[ExitDate]]-Table1[[#This Row],[StartDate]],365/12),"")</f>
        <v/>
      </c>
      <c r="G783" t="str">
        <f>IF(Table1[[#This Row],[ExitDate]], "Attrition", "Active")</f>
        <v>Active</v>
      </c>
      <c r="H783" t="s">
        <v>28</v>
      </c>
      <c r="I783" t="s">
        <v>3324</v>
      </c>
      <c r="J783" t="s">
        <v>3325</v>
      </c>
      <c r="K783" t="s">
        <v>79</v>
      </c>
      <c r="L783" t="s">
        <v>32</v>
      </c>
      <c r="M783" t="s">
        <v>62</v>
      </c>
      <c r="N783" t="s">
        <v>34</v>
      </c>
      <c r="O783" t="s">
        <v>51</v>
      </c>
      <c r="P783" t="s">
        <v>36</v>
      </c>
      <c r="R783" t="s">
        <v>37</v>
      </c>
      <c r="S783" t="s">
        <v>503</v>
      </c>
      <c r="T783" s="2">
        <v>20579</v>
      </c>
      <c r="U783" s="3">
        <f ca="1">YEARFRAC(Table1[[#This Row],[DOB]],TODAY())</f>
        <v>69.636111111111106</v>
      </c>
      <c r="V783" s="3" t="str" cm="1">
        <f t="array" aca="1" ref="V783" ca="1">_xlfn.IFS(Table1[[#This Row],[Age]] &lt; 30, "20-29", Table1[[#This Row],[Age]]&lt;40,"30-39",Table1[[#This Row],[Age]]&lt;50,"40-49",Table1[[#This Row],[Age]]&lt;60,"50-59",Table1[[#This Row],[Age]]&lt;70, "60-69",Table1[[#This Row],[Age]]&lt;80, "70-79",Table1[[#This Row],[Age]]&lt;90,"80-89")</f>
        <v>60-69</v>
      </c>
      <c r="W783" t="s">
        <v>39</v>
      </c>
      <c r="X783" t="s">
        <v>3106</v>
      </c>
      <c r="Y783" t="s">
        <v>41</v>
      </c>
      <c r="Z783">
        <v>73101</v>
      </c>
      <c r="AA783" t="s">
        <v>55</v>
      </c>
      <c r="AB783" t="s">
        <v>74</v>
      </c>
      <c r="AC783" t="s">
        <v>44</v>
      </c>
      <c r="AD783">
        <v>3</v>
      </c>
    </row>
    <row r="784" spans="1:30" x14ac:dyDescent="0.35">
      <c r="A784">
        <v>1206</v>
      </c>
      <c r="B784" t="s">
        <v>3326</v>
      </c>
      <c r="C784" t="s">
        <v>106</v>
      </c>
      <c r="D784" s="1">
        <v>43462</v>
      </c>
      <c r="E784" s="1">
        <v>45061</v>
      </c>
      <c r="F784">
        <f>IF(Table1[[#This Row],[ExitDate]],QUOTIENT(Table1[[#This Row],[ExitDate]]-Table1[[#This Row],[StartDate]],365/12),"")</f>
        <v>52</v>
      </c>
      <c r="G784" t="str">
        <f>IF(Table1[[#This Row],[ExitDate]], "Attrition", "Active")</f>
        <v>Attrition</v>
      </c>
      <c r="H784" t="s">
        <v>28</v>
      </c>
      <c r="I784" t="s">
        <v>3327</v>
      </c>
      <c r="J784" t="s">
        <v>3328</v>
      </c>
      <c r="K784" t="s">
        <v>167</v>
      </c>
      <c r="L784" t="s">
        <v>32</v>
      </c>
      <c r="M784" t="s">
        <v>51</v>
      </c>
      <c r="N784" t="s">
        <v>34</v>
      </c>
      <c r="O784" t="s">
        <v>51</v>
      </c>
      <c r="P784" t="s">
        <v>174</v>
      </c>
      <c r="Q784" t="s">
        <v>3329</v>
      </c>
      <c r="R784" t="s">
        <v>37</v>
      </c>
      <c r="S784" t="s">
        <v>110</v>
      </c>
      <c r="T784" s="2">
        <v>20500</v>
      </c>
      <c r="U784" s="3">
        <f ca="1">YEARFRAC(Table1[[#This Row],[DOB]],TODAY())</f>
        <v>69.855555555555554</v>
      </c>
      <c r="V784" s="3" t="str" cm="1">
        <f t="array" aca="1" ref="V784" ca="1">_xlfn.IFS(Table1[[#This Row],[Age]] &lt; 30, "20-29", Table1[[#This Row],[Age]]&lt;40,"30-39",Table1[[#This Row],[Age]]&lt;50,"40-49",Table1[[#This Row],[Age]]&lt;60,"50-59",Table1[[#This Row],[Age]]&lt;70, "60-69",Table1[[#This Row],[Age]]&lt;80, "70-79",Table1[[#This Row],[Age]]&lt;90,"80-89")</f>
        <v>60-69</v>
      </c>
      <c r="W784" t="s">
        <v>39</v>
      </c>
      <c r="X784" t="s">
        <v>702</v>
      </c>
      <c r="Y784" t="s">
        <v>41</v>
      </c>
      <c r="Z784">
        <v>82378</v>
      </c>
      <c r="AA784" t="s">
        <v>42</v>
      </c>
      <c r="AB784" t="s">
        <v>103</v>
      </c>
      <c r="AC784" t="s">
        <v>44</v>
      </c>
      <c r="AD784">
        <v>3</v>
      </c>
    </row>
    <row r="785" spans="1:30" x14ac:dyDescent="0.35">
      <c r="A785">
        <v>1207</v>
      </c>
      <c r="B785" t="s">
        <v>2037</v>
      </c>
      <c r="C785" t="s">
        <v>3330</v>
      </c>
      <c r="D785" s="1">
        <v>43739</v>
      </c>
      <c r="F785" t="str">
        <f>IF(Table1[[#This Row],[ExitDate]],QUOTIENT(Table1[[#This Row],[ExitDate]]-Table1[[#This Row],[StartDate]],365/12),"")</f>
        <v/>
      </c>
      <c r="G785" t="str">
        <f>IF(Table1[[#This Row],[ExitDate]], "Attrition", "Active")</f>
        <v>Active</v>
      </c>
      <c r="H785" t="s">
        <v>28</v>
      </c>
      <c r="I785" t="s">
        <v>3331</v>
      </c>
      <c r="J785" t="s">
        <v>3332</v>
      </c>
      <c r="K785" t="s">
        <v>97</v>
      </c>
      <c r="L785" t="s">
        <v>32</v>
      </c>
      <c r="M785" t="s">
        <v>33</v>
      </c>
      <c r="N785" t="s">
        <v>63</v>
      </c>
      <c r="O785" t="s">
        <v>62</v>
      </c>
      <c r="P785" t="s">
        <v>36</v>
      </c>
      <c r="R785" t="s">
        <v>37</v>
      </c>
      <c r="S785" t="s">
        <v>304</v>
      </c>
      <c r="T785" s="2">
        <v>20644</v>
      </c>
      <c r="U785" s="3">
        <f ca="1">YEARFRAC(Table1[[#This Row],[DOB]],TODAY())</f>
        <v>69.458333333333329</v>
      </c>
      <c r="V785" s="3" t="str" cm="1">
        <f t="array" aca="1" ref="V785" ca="1">_xlfn.IFS(Table1[[#This Row],[Age]] &lt; 30, "20-29", Table1[[#This Row],[Age]]&lt;40,"30-39",Table1[[#This Row],[Age]]&lt;50,"40-49",Table1[[#This Row],[Age]]&lt;60,"50-59",Table1[[#This Row],[Age]]&lt;70, "60-69",Table1[[#This Row],[Age]]&lt;80, "70-79",Table1[[#This Row],[Age]]&lt;90,"80-89")</f>
        <v>60-69</v>
      </c>
      <c r="W785" t="s">
        <v>39</v>
      </c>
      <c r="X785" t="s">
        <v>82</v>
      </c>
      <c r="Y785" t="s">
        <v>41</v>
      </c>
      <c r="Z785">
        <v>63878</v>
      </c>
      <c r="AA785" t="s">
        <v>42</v>
      </c>
      <c r="AB785" t="s">
        <v>103</v>
      </c>
      <c r="AC785" t="s">
        <v>44</v>
      </c>
      <c r="AD785">
        <v>3</v>
      </c>
    </row>
    <row r="786" spans="1:30" x14ac:dyDescent="0.35">
      <c r="A786">
        <v>1208</v>
      </c>
      <c r="B786" t="s">
        <v>2799</v>
      </c>
      <c r="C786" t="s">
        <v>577</v>
      </c>
      <c r="D786" s="1">
        <v>43694</v>
      </c>
      <c r="E786" s="1">
        <v>43763</v>
      </c>
      <c r="F786">
        <f>IF(Table1[[#This Row],[ExitDate]],QUOTIENT(Table1[[#This Row],[ExitDate]]-Table1[[#This Row],[StartDate]],365/12),"")</f>
        <v>2</v>
      </c>
      <c r="G786" t="str">
        <f>IF(Table1[[#This Row],[ExitDate]], "Attrition", "Active")</f>
        <v>Attrition</v>
      </c>
      <c r="H786" t="s">
        <v>3017</v>
      </c>
      <c r="I786" t="s">
        <v>3333</v>
      </c>
      <c r="J786" t="s">
        <v>3334</v>
      </c>
      <c r="K786" t="s">
        <v>117</v>
      </c>
      <c r="L786" t="s">
        <v>32</v>
      </c>
      <c r="M786" t="s">
        <v>33</v>
      </c>
      <c r="N786" t="s">
        <v>50</v>
      </c>
      <c r="O786" t="s">
        <v>51</v>
      </c>
      <c r="P786" t="s">
        <v>139</v>
      </c>
      <c r="Q786" t="s">
        <v>3335</v>
      </c>
      <c r="R786" t="s">
        <v>37</v>
      </c>
      <c r="S786" t="s">
        <v>304</v>
      </c>
      <c r="T786" s="2">
        <v>29219</v>
      </c>
      <c r="U786" s="3">
        <f ca="1">YEARFRAC(Table1[[#This Row],[DOB]],TODAY())</f>
        <v>45.980555555555554</v>
      </c>
      <c r="V786" s="3" t="str" cm="1">
        <f t="array" aca="1" ref="V786" ca="1">_xlfn.IFS(Table1[[#This Row],[Age]] &lt; 30, "20-29", Table1[[#This Row],[Age]]&lt;40,"30-39",Table1[[#This Row],[Age]]&lt;50,"40-49",Table1[[#This Row],[Age]]&lt;60,"50-59",Table1[[#This Row],[Age]]&lt;70, "60-69",Table1[[#This Row],[Age]]&lt;80, "70-79",Table1[[#This Row],[Age]]&lt;90,"80-89")</f>
        <v>40-49</v>
      </c>
      <c r="W786" t="s">
        <v>39</v>
      </c>
      <c r="X786" t="s">
        <v>82</v>
      </c>
      <c r="Y786" t="s">
        <v>41</v>
      </c>
      <c r="Z786">
        <v>59862</v>
      </c>
      <c r="AA786" t="s">
        <v>92</v>
      </c>
      <c r="AB786" t="s">
        <v>74</v>
      </c>
      <c r="AC786" t="s">
        <v>44</v>
      </c>
      <c r="AD786">
        <v>3</v>
      </c>
    </row>
    <row r="787" spans="1:30" x14ac:dyDescent="0.35">
      <c r="A787">
        <v>1209</v>
      </c>
      <c r="B787" t="s">
        <v>3336</v>
      </c>
      <c r="C787" t="s">
        <v>2101</v>
      </c>
      <c r="D787" s="1">
        <v>45077</v>
      </c>
      <c r="F787" t="str">
        <f>IF(Table1[[#This Row],[ExitDate]],QUOTIENT(Table1[[#This Row],[ExitDate]]-Table1[[#This Row],[StartDate]],365/12),"")</f>
        <v/>
      </c>
      <c r="G787" t="str">
        <f>IF(Table1[[#This Row],[ExitDate]], "Attrition", "Active")</f>
        <v>Active</v>
      </c>
      <c r="H787" t="s">
        <v>3017</v>
      </c>
      <c r="I787" t="s">
        <v>3337</v>
      </c>
      <c r="J787" t="s">
        <v>3338</v>
      </c>
      <c r="K787" t="s">
        <v>61</v>
      </c>
      <c r="L787" t="s">
        <v>32</v>
      </c>
      <c r="M787" t="s">
        <v>51</v>
      </c>
      <c r="N787" t="s">
        <v>50</v>
      </c>
      <c r="O787" t="s">
        <v>51</v>
      </c>
      <c r="P787" t="s">
        <v>36</v>
      </c>
      <c r="R787" t="s">
        <v>37</v>
      </c>
      <c r="S787" t="s">
        <v>304</v>
      </c>
      <c r="T787" s="2">
        <v>36315</v>
      </c>
      <c r="U787" s="3">
        <f ca="1">YEARFRAC(Table1[[#This Row],[DOB]],TODAY())</f>
        <v>26.552777777777777</v>
      </c>
      <c r="V787" s="3" t="str" cm="1">
        <f t="array" aca="1" ref="V787" ca="1">_xlfn.IFS(Table1[[#This Row],[Age]] &lt; 30, "20-29", Table1[[#This Row],[Age]]&lt;40,"30-39",Table1[[#This Row],[Age]]&lt;50,"40-49",Table1[[#This Row],[Age]]&lt;60,"50-59",Table1[[#This Row],[Age]]&lt;70, "60-69",Table1[[#This Row],[Age]]&lt;80, "70-79",Table1[[#This Row],[Age]]&lt;90,"80-89")</f>
        <v>20-29</v>
      </c>
      <c r="W787" t="s">
        <v>39</v>
      </c>
      <c r="X787" t="s">
        <v>225</v>
      </c>
      <c r="Y787" t="s">
        <v>41</v>
      </c>
      <c r="Z787">
        <v>23252</v>
      </c>
      <c r="AA787" t="s">
        <v>73</v>
      </c>
      <c r="AB787" t="s">
        <v>83</v>
      </c>
      <c r="AC787" t="s">
        <v>44</v>
      </c>
      <c r="AD787">
        <v>3</v>
      </c>
    </row>
    <row r="788" spans="1:30" x14ac:dyDescent="0.35">
      <c r="A788">
        <v>1210</v>
      </c>
      <c r="B788" t="s">
        <v>3339</v>
      </c>
      <c r="C788" t="s">
        <v>3340</v>
      </c>
      <c r="D788" s="1">
        <v>44173</v>
      </c>
      <c r="E788" s="1">
        <v>45087</v>
      </c>
      <c r="F788">
        <f>IF(Table1[[#This Row],[ExitDate]],QUOTIENT(Table1[[#This Row],[ExitDate]]-Table1[[#This Row],[StartDate]],365/12),"")</f>
        <v>30</v>
      </c>
      <c r="G788" t="str">
        <f>IF(Table1[[#This Row],[ExitDate]], "Attrition", "Active")</f>
        <v>Attrition</v>
      </c>
      <c r="H788" t="s">
        <v>3017</v>
      </c>
      <c r="I788" t="s">
        <v>3341</v>
      </c>
      <c r="J788" t="s">
        <v>3342</v>
      </c>
      <c r="K788" t="s">
        <v>88</v>
      </c>
      <c r="L788" t="s">
        <v>32</v>
      </c>
      <c r="M788" t="s">
        <v>62</v>
      </c>
      <c r="N788" t="s">
        <v>63</v>
      </c>
      <c r="O788" t="s">
        <v>51</v>
      </c>
      <c r="P788" t="s">
        <v>98</v>
      </c>
      <c r="Q788" t="s">
        <v>3343</v>
      </c>
      <c r="R788" t="s">
        <v>37</v>
      </c>
      <c r="S788" t="s">
        <v>89</v>
      </c>
      <c r="T788" s="2">
        <v>17891</v>
      </c>
      <c r="U788" s="3">
        <f ca="1">YEARFRAC(Table1[[#This Row],[DOB]],TODAY())</f>
        <v>76.99722222222222</v>
      </c>
      <c r="V788" s="3" t="str" cm="1">
        <f t="array" aca="1" ref="V788" ca="1">_xlfn.IFS(Table1[[#This Row],[Age]] &lt; 30, "20-29", Table1[[#This Row],[Age]]&lt;40,"30-39",Table1[[#This Row],[Age]]&lt;50,"40-49",Table1[[#This Row],[Age]]&lt;60,"50-59",Table1[[#This Row],[Age]]&lt;70, "60-69",Table1[[#This Row],[Age]]&lt;80, "70-79",Table1[[#This Row],[Age]]&lt;90,"80-89")</f>
        <v>70-79</v>
      </c>
      <c r="W788" t="s">
        <v>39</v>
      </c>
      <c r="X788" t="s">
        <v>581</v>
      </c>
      <c r="Y788" t="s">
        <v>41</v>
      </c>
      <c r="Z788">
        <v>91039</v>
      </c>
      <c r="AA788" t="s">
        <v>127</v>
      </c>
      <c r="AB788" t="s">
        <v>103</v>
      </c>
      <c r="AC788" t="s">
        <v>44</v>
      </c>
      <c r="AD788">
        <v>3</v>
      </c>
    </row>
    <row r="789" spans="1:30" x14ac:dyDescent="0.35">
      <c r="A789">
        <v>1211</v>
      </c>
      <c r="B789" t="s">
        <v>3344</v>
      </c>
      <c r="C789" t="s">
        <v>2642</v>
      </c>
      <c r="D789" s="1">
        <v>43409</v>
      </c>
      <c r="E789" s="1">
        <v>45008</v>
      </c>
      <c r="F789">
        <f>IF(Table1[[#This Row],[ExitDate]],QUOTIENT(Table1[[#This Row],[ExitDate]]-Table1[[#This Row],[StartDate]],365/12),"")</f>
        <v>52</v>
      </c>
      <c r="G789" t="str">
        <f>IF(Table1[[#This Row],[ExitDate]], "Attrition", "Active")</f>
        <v>Attrition</v>
      </c>
      <c r="H789" t="s">
        <v>727</v>
      </c>
      <c r="I789" t="s">
        <v>3345</v>
      </c>
      <c r="J789" t="s">
        <v>3346</v>
      </c>
      <c r="K789" t="s">
        <v>31</v>
      </c>
      <c r="L789" t="s">
        <v>744</v>
      </c>
      <c r="M789" t="s">
        <v>51</v>
      </c>
      <c r="N789" t="s">
        <v>63</v>
      </c>
      <c r="O789" t="s">
        <v>51</v>
      </c>
      <c r="P789" t="s">
        <v>174</v>
      </c>
      <c r="Q789" t="s">
        <v>3347</v>
      </c>
      <c r="R789" t="s">
        <v>37</v>
      </c>
      <c r="S789" t="s">
        <v>89</v>
      </c>
      <c r="T789" s="2">
        <v>29931</v>
      </c>
      <c r="U789" s="3">
        <f ca="1">YEARFRAC(Table1[[#This Row],[DOB]],TODAY())</f>
        <v>44.033333333333331</v>
      </c>
      <c r="V789" s="3" t="str" cm="1">
        <f t="array" aca="1" ref="V789" ca="1">_xlfn.IFS(Table1[[#This Row],[Age]] &lt; 30, "20-29", Table1[[#This Row],[Age]]&lt;40,"30-39",Table1[[#This Row],[Age]]&lt;50,"40-49",Table1[[#This Row],[Age]]&lt;60,"50-59",Table1[[#This Row],[Age]]&lt;70, "60-69",Table1[[#This Row],[Age]]&lt;80, "70-79",Table1[[#This Row],[Age]]&lt;90,"80-89")</f>
        <v>40-49</v>
      </c>
      <c r="W789" t="s">
        <v>39</v>
      </c>
      <c r="X789" t="s">
        <v>149</v>
      </c>
      <c r="Y789" t="s">
        <v>54</v>
      </c>
      <c r="Z789">
        <v>37834</v>
      </c>
      <c r="AA789" t="s">
        <v>73</v>
      </c>
      <c r="AB789" t="s">
        <v>43</v>
      </c>
      <c r="AC789" t="s">
        <v>44</v>
      </c>
      <c r="AD789">
        <v>3</v>
      </c>
    </row>
    <row r="790" spans="1:30" x14ac:dyDescent="0.35">
      <c r="A790">
        <v>1212</v>
      </c>
      <c r="B790" t="s">
        <v>3348</v>
      </c>
      <c r="C790" t="s">
        <v>3349</v>
      </c>
      <c r="D790" s="1">
        <v>44069</v>
      </c>
      <c r="E790" s="1">
        <v>45021</v>
      </c>
      <c r="F790">
        <f>IF(Table1[[#This Row],[ExitDate]],QUOTIENT(Table1[[#This Row],[ExitDate]]-Table1[[#This Row],[StartDate]],365/12),"")</f>
        <v>31</v>
      </c>
      <c r="G790" t="str">
        <f>IF(Table1[[#This Row],[ExitDate]], "Attrition", "Active")</f>
        <v>Attrition</v>
      </c>
      <c r="H790" t="s">
        <v>727</v>
      </c>
      <c r="I790" t="s">
        <v>3350</v>
      </c>
      <c r="J790" t="s">
        <v>3351</v>
      </c>
      <c r="K790" t="s">
        <v>49</v>
      </c>
      <c r="L790" t="s">
        <v>744</v>
      </c>
      <c r="M790" t="s">
        <v>33</v>
      </c>
      <c r="N790" t="s">
        <v>34</v>
      </c>
      <c r="O790" t="s">
        <v>62</v>
      </c>
      <c r="P790" t="s">
        <v>174</v>
      </c>
      <c r="Q790" t="s">
        <v>3352</v>
      </c>
      <c r="R790" t="s">
        <v>37</v>
      </c>
      <c r="S790" t="s">
        <v>110</v>
      </c>
      <c r="T790" s="2">
        <v>30555</v>
      </c>
      <c r="U790" s="3">
        <f ca="1">YEARFRAC(Table1[[#This Row],[DOB]],TODAY())</f>
        <v>42.322222222222223</v>
      </c>
      <c r="V790" s="3" t="str" cm="1">
        <f t="array" aca="1" ref="V790" ca="1">_xlfn.IFS(Table1[[#This Row],[Age]] &lt; 30, "20-29", Table1[[#This Row],[Age]]&lt;40,"30-39",Table1[[#This Row],[Age]]&lt;50,"40-49",Table1[[#This Row],[Age]]&lt;60,"50-59",Table1[[#This Row],[Age]]&lt;70, "60-69",Table1[[#This Row],[Age]]&lt;80, "70-79",Table1[[#This Row],[Age]]&lt;90,"80-89")</f>
        <v>40-49</v>
      </c>
      <c r="W790" t="s">
        <v>39</v>
      </c>
      <c r="X790" t="s">
        <v>418</v>
      </c>
      <c r="Y790" t="s">
        <v>41</v>
      </c>
      <c r="Z790">
        <v>46678</v>
      </c>
      <c r="AA790" t="s">
        <v>55</v>
      </c>
      <c r="AB790" t="s">
        <v>74</v>
      </c>
      <c r="AC790" t="s">
        <v>44</v>
      </c>
      <c r="AD790">
        <v>3</v>
      </c>
    </row>
    <row r="791" spans="1:30" x14ac:dyDescent="0.35">
      <c r="A791">
        <v>1213</v>
      </c>
      <c r="B791" t="s">
        <v>3353</v>
      </c>
      <c r="C791" t="s">
        <v>3354</v>
      </c>
      <c r="D791" s="1">
        <v>43884</v>
      </c>
      <c r="F791" t="str">
        <f>IF(Table1[[#This Row],[ExitDate]],QUOTIENT(Table1[[#This Row],[ExitDate]]-Table1[[#This Row],[StartDate]],365/12),"")</f>
        <v/>
      </c>
      <c r="G791" t="str">
        <f>IF(Table1[[#This Row],[ExitDate]], "Attrition", "Active")</f>
        <v>Active</v>
      </c>
      <c r="H791" t="s">
        <v>727</v>
      </c>
      <c r="I791" t="s">
        <v>3355</v>
      </c>
      <c r="J791" t="s">
        <v>3356</v>
      </c>
      <c r="K791" t="s">
        <v>138</v>
      </c>
      <c r="L791" t="s">
        <v>32</v>
      </c>
      <c r="M791" t="s">
        <v>51</v>
      </c>
      <c r="N791" t="s">
        <v>50</v>
      </c>
      <c r="O791" t="s">
        <v>51</v>
      </c>
      <c r="P791" t="s">
        <v>36</v>
      </c>
      <c r="R791" t="s">
        <v>37</v>
      </c>
      <c r="S791" t="s">
        <v>176</v>
      </c>
      <c r="T791" s="2">
        <v>31858</v>
      </c>
      <c r="U791" s="3">
        <f ca="1">YEARFRAC(Table1[[#This Row],[DOB]],TODAY())</f>
        <v>38.75277777777778</v>
      </c>
      <c r="V791" s="3" t="str" cm="1">
        <f t="array" aca="1" ref="V791" ca="1">_xlfn.IFS(Table1[[#This Row],[Age]] &lt; 30, "20-29", Table1[[#This Row],[Age]]&lt;40,"30-39",Table1[[#This Row],[Age]]&lt;50,"40-49",Table1[[#This Row],[Age]]&lt;60,"50-59",Table1[[#This Row],[Age]]&lt;70, "60-69",Table1[[#This Row],[Age]]&lt;80, "70-79",Table1[[#This Row],[Age]]&lt;90,"80-89")</f>
        <v>30-39</v>
      </c>
      <c r="W791" t="s">
        <v>39</v>
      </c>
      <c r="X791" t="s">
        <v>177</v>
      </c>
      <c r="Y791" t="s">
        <v>41</v>
      </c>
      <c r="Z791">
        <v>41849</v>
      </c>
      <c r="AA791" t="s">
        <v>42</v>
      </c>
      <c r="AB791" t="s">
        <v>83</v>
      </c>
      <c r="AC791" t="s">
        <v>44</v>
      </c>
      <c r="AD791">
        <v>3</v>
      </c>
    </row>
    <row r="792" spans="1:30" x14ac:dyDescent="0.35">
      <c r="A792">
        <v>1214</v>
      </c>
      <c r="B792" t="s">
        <v>3357</v>
      </c>
      <c r="C792" t="s">
        <v>2259</v>
      </c>
      <c r="D792" s="1">
        <v>44604</v>
      </c>
      <c r="F792" t="str">
        <f>IF(Table1[[#This Row],[ExitDate]],QUOTIENT(Table1[[#This Row],[ExitDate]]-Table1[[#This Row],[StartDate]],365/12),"")</f>
        <v/>
      </c>
      <c r="G792" t="str">
        <f>IF(Table1[[#This Row],[ExitDate]], "Attrition", "Active")</f>
        <v>Active</v>
      </c>
      <c r="H792" t="s">
        <v>727</v>
      </c>
      <c r="I792" t="s">
        <v>3358</v>
      </c>
      <c r="J792" t="s">
        <v>3359</v>
      </c>
      <c r="K792" t="s">
        <v>117</v>
      </c>
      <c r="L792" t="s">
        <v>32</v>
      </c>
      <c r="M792" t="s">
        <v>62</v>
      </c>
      <c r="N792" t="s">
        <v>63</v>
      </c>
      <c r="O792" t="s">
        <v>62</v>
      </c>
      <c r="P792" t="s">
        <v>36</v>
      </c>
      <c r="R792" t="s">
        <v>37</v>
      </c>
      <c r="S792" t="s">
        <v>147</v>
      </c>
      <c r="T792" s="2">
        <v>24734</v>
      </c>
      <c r="U792" s="3">
        <f ca="1">YEARFRAC(Table1[[#This Row],[DOB]],TODAY())</f>
        <v>58.261111111111113</v>
      </c>
      <c r="V792" s="3" t="str" cm="1">
        <f t="array" aca="1" ref="V792" ca="1">_xlfn.IFS(Table1[[#This Row],[Age]] &lt; 30, "20-29", Table1[[#This Row],[Age]]&lt;40,"30-39",Table1[[#This Row],[Age]]&lt;50,"40-49",Table1[[#This Row],[Age]]&lt;60,"50-59",Table1[[#This Row],[Age]]&lt;70, "60-69",Table1[[#This Row],[Age]]&lt;80, "70-79",Table1[[#This Row],[Age]]&lt;90,"80-89")</f>
        <v>50-59</v>
      </c>
      <c r="W792" t="s">
        <v>39</v>
      </c>
      <c r="X792" t="s">
        <v>149</v>
      </c>
      <c r="Y792" t="s">
        <v>41</v>
      </c>
      <c r="Z792">
        <v>16422</v>
      </c>
      <c r="AA792" t="s">
        <v>127</v>
      </c>
      <c r="AB792" t="s">
        <v>103</v>
      </c>
      <c r="AC792" t="s">
        <v>44</v>
      </c>
      <c r="AD792">
        <v>3</v>
      </c>
    </row>
    <row r="793" spans="1:30" x14ac:dyDescent="0.35">
      <c r="A793">
        <v>1215</v>
      </c>
      <c r="B793" t="s">
        <v>3360</v>
      </c>
      <c r="C793" t="s">
        <v>1640</v>
      </c>
      <c r="D793" s="1">
        <v>43874</v>
      </c>
      <c r="F793" t="str">
        <f>IF(Table1[[#This Row],[ExitDate]],QUOTIENT(Table1[[#This Row],[ExitDate]]-Table1[[#This Row],[StartDate]],365/12),"")</f>
        <v/>
      </c>
      <c r="G793" t="str">
        <f>IF(Table1[[#This Row],[ExitDate]], "Attrition", "Active")</f>
        <v>Active</v>
      </c>
      <c r="H793" t="s">
        <v>727</v>
      </c>
      <c r="I793" t="s">
        <v>3361</v>
      </c>
      <c r="J793" t="s">
        <v>3362</v>
      </c>
      <c r="K793" t="s">
        <v>61</v>
      </c>
      <c r="L793" t="s">
        <v>32</v>
      </c>
      <c r="M793" t="s">
        <v>33</v>
      </c>
      <c r="N793" t="s">
        <v>34</v>
      </c>
      <c r="O793" t="s">
        <v>35</v>
      </c>
      <c r="P793" t="s">
        <v>36</v>
      </c>
      <c r="R793" t="s">
        <v>37</v>
      </c>
      <c r="S793" t="s">
        <v>52</v>
      </c>
      <c r="T793" s="2">
        <v>30515</v>
      </c>
      <c r="U793" s="3">
        <f ca="1">YEARFRAC(Table1[[#This Row],[DOB]],TODAY())</f>
        <v>42.430555555555557</v>
      </c>
      <c r="V793" s="3" t="str" cm="1">
        <f t="array" aca="1" ref="V793" ca="1">_xlfn.IFS(Table1[[#This Row],[Age]] &lt; 30, "20-29", Table1[[#This Row],[Age]]&lt;40,"30-39",Table1[[#This Row],[Age]]&lt;50,"40-49",Table1[[#This Row],[Age]]&lt;60,"50-59",Table1[[#This Row],[Age]]&lt;70, "60-69",Table1[[#This Row],[Age]]&lt;80, "70-79",Table1[[#This Row],[Age]]&lt;90,"80-89")</f>
        <v>40-49</v>
      </c>
      <c r="W793" t="s">
        <v>39</v>
      </c>
      <c r="X793" t="s">
        <v>82</v>
      </c>
      <c r="Y793" t="s">
        <v>41</v>
      </c>
      <c r="Z793">
        <v>79625</v>
      </c>
      <c r="AA793" t="s">
        <v>127</v>
      </c>
      <c r="AB793" t="s">
        <v>43</v>
      </c>
      <c r="AC793" t="s">
        <v>44</v>
      </c>
      <c r="AD793">
        <v>3</v>
      </c>
    </row>
    <row r="794" spans="1:30" x14ac:dyDescent="0.35">
      <c r="A794">
        <v>1216</v>
      </c>
      <c r="B794" t="s">
        <v>1062</v>
      </c>
      <c r="C794" t="s">
        <v>3363</v>
      </c>
      <c r="D794" s="1">
        <v>44972</v>
      </c>
      <c r="E794" s="1">
        <v>44994</v>
      </c>
      <c r="F794">
        <f>IF(Table1[[#This Row],[ExitDate]],QUOTIENT(Table1[[#This Row],[ExitDate]]-Table1[[#This Row],[StartDate]],365/12),"")</f>
        <v>0</v>
      </c>
      <c r="G794" t="str">
        <f>IF(Table1[[#This Row],[ExitDate]], "Attrition", "Active")</f>
        <v>Attrition</v>
      </c>
      <c r="H794" t="s">
        <v>28</v>
      </c>
      <c r="I794" t="s">
        <v>3364</v>
      </c>
      <c r="J794" t="s">
        <v>3365</v>
      </c>
      <c r="K794" t="s">
        <v>167</v>
      </c>
      <c r="L794" t="s">
        <v>744</v>
      </c>
      <c r="M794" t="s">
        <v>51</v>
      </c>
      <c r="N794" t="s">
        <v>63</v>
      </c>
      <c r="O794" t="s">
        <v>51</v>
      </c>
      <c r="P794" t="s">
        <v>174</v>
      </c>
      <c r="Q794" t="s">
        <v>3366</v>
      </c>
      <c r="R794" t="s">
        <v>37</v>
      </c>
      <c r="S794" t="s">
        <v>80</v>
      </c>
      <c r="T794" s="2">
        <v>31582</v>
      </c>
      <c r="U794" s="3">
        <f ca="1">YEARFRAC(Table1[[#This Row],[DOB]],TODAY())</f>
        <v>39.511111111111113</v>
      </c>
      <c r="V794" s="3" t="str" cm="1">
        <f t="array" aca="1" ref="V794" ca="1">_xlfn.IFS(Table1[[#This Row],[Age]] &lt; 30, "20-29", Table1[[#This Row],[Age]]&lt;40,"30-39",Table1[[#This Row],[Age]]&lt;50,"40-49",Table1[[#This Row],[Age]]&lt;60,"50-59",Table1[[#This Row],[Age]]&lt;70, "60-69",Table1[[#This Row],[Age]]&lt;80, "70-79",Table1[[#This Row],[Age]]&lt;90,"80-89")</f>
        <v>30-39</v>
      </c>
      <c r="W794" t="s">
        <v>39</v>
      </c>
      <c r="X794" t="s">
        <v>102</v>
      </c>
      <c r="Y794" t="s">
        <v>41</v>
      </c>
      <c r="Z794">
        <v>11159</v>
      </c>
      <c r="AA794" t="s">
        <v>92</v>
      </c>
      <c r="AB794" t="s">
        <v>74</v>
      </c>
      <c r="AC794" t="s">
        <v>44</v>
      </c>
      <c r="AD794">
        <v>3</v>
      </c>
    </row>
    <row r="795" spans="1:30" x14ac:dyDescent="0.35">
      <c r="A795">
        <v>1217</v>
      </c>
      <c r="B795" t="s">
        <v>545</v>
      </c>
      <c r="C795" t="s">
        <v>451</v>
      </c>
      <c r="D795" s="1">
        <v>43802</v>
      </c>
      <c r="E795" s="1">
        <v>44439</v>
      </c>
      <c r="F795">
        <f>IF(Table1[[#This Row],[ExitDate]],QUOTIENT(Table1[[#This Row],[ExitDate]]-Table1[[#This Row],[StartDate]],365/12),"")</f>
        <v>20</v>
      </c>
      <c r="G795" t="str">
        <f>IF(Table1[[#This Row],[ExitDate]], "Attrition", "Active")</f>
        <v>Attrition</v>
      </c>
      <c r="H795" t="s">
        <v>28</v>
      </c>
      <c r="I795" t="s">
        <v>3367</v>
      </c>
      <c r="J795" t="s">
        <v>3368</v>
      </c>
      <c r="K795" t="s">
        <v>132</v>
      </c>
      <c r="L795" t="s">
        <v>744</v>
      </c>
      <c r="M795" t="s">
        <v>62</v>
      </c>
      <c r="N795" t="s">
        <v>63</v>
      </c>
      <c r="O795" t="s">
        <v>51</v>
      </c>
      <c r="P795" t="s">
        <v>174</v>
      </c>
      <c r="Q795" t="s">
        <v>3369</v>
      </c>
      <c r="R795" t="s">
        <v>37</v>
      </c>
      <c r="S795" t="s">
        <v>304</v>
      </c>
      <c r="T795" s="2">
        <v>22114</v>
      </c>
      <c r="U795" s="3">
        <f ca="1">YEARFRAC(Table1[[#This Row],[DOB]],TODAY())</f>
        <v>65.433333333333337</v>
      </c>
      <c r="V795" s="3" t="str" cm="1">
        <f t="array" aca="1" ref="V795" ca="1">_xlfn.IFS(Table1[[#This Row],[Age]] &lt; 30, "20-29", Table1[[#This Row],[Age]]&lt;40,"30-39",Table1[[#This Row],[Age]]&lt;50,"40-49",Table1[[#This Row],[Age]]&lt;60,"50-59",Table1[[#This Row],[Age]]&lt;70, "60-69",Table1[[#This Row],[Age]]&lt;80, "70-79",Table1[[#This Row],[Age]]&lt;90,"80-89")</f>
        <v>60-69</v>
      </c>
      <c r="W795" t="s">
        <v>39</v>
      </c>
      <c r="X795" t="s">
        <v>707</v>
      </c>
      <c r="Y795" t="s">
        <v>54</v>
      </c>
      <c r="Z795">
        <v>52300</v>
      </c>
      <c r="AA795" t="s">
        <v>127</v>
      </c>
      <c r="AB795" t="s">
        <v>74</v>
      </c>
      <c r="AC795" t="s">
        <v>44</v>
      </c>
      <c r="AD795">
        <v>3</v>
      </c>
    </row>
    <row r="796" spans="1:30" x14ac:dyDescent="0.35">
      <c r="A796">
        <v>1218</v>
      </c>
      <c r="B796" t="s">
        <v>3370</v>
      </c>
      <c r="C796" t="s">
        <v>2768</v>
      </c>
      <c r="D796" s="1">
        <v>43465</v>
      </c>
      <c r="F796" t="str">
        <f>IF(Table1[[#This Row],[ExitDate]],QUOTIENT(Table1[[#This Row],[ExitDate]]-Table1[[#This Row],[StartDate]],365/12),"")</f>
        <v/>
      </c>
      <c r="G796" t="str">
        <f>IF(Table1[[#This Row],[ExitDate]], "Attrition", "Active")</f>
        <v>Active</v>
      </c>
      <c r="H796" t="s">
        <v>28</v>
      </c>
      <c r="I796" t="s">
        <v>3371</v>
      </c>
      <c r="J796" t="s">
        <v>3372</v>
      </c>
      <c r="K796" t="s">
        <v>97</v>
      </c>
      <c r="L796" t="s">
        <v>32</v>
      </c>
      <c r="M796" t="s">
        <v>62</v>
      </c>
      <c r="N796" t="s">
        <v>63</v>
      </c>
      <c r="O796" t="s">
        <v>35</v>
      </c>
      <c r="P796" t="s">
        <v>36</v>
      </c>
      <c r="R796" t="s">
        <v>37</v>
      </c>
      <c r="S796" t="s">
        <v>80</v>
      </c>
      <c r="T796" s="2">
        <v>27317</v>
      </c>
      <c r="U796" s="3">
        <f ca="1">YEARFRAC(Table1[[#This Row],[DOB]],TODAY())</f>
        <v>51.18888888888889</v>
      </c>
      <c r="V796" s="3" t="str" cm="1">
        <f t="array" aca="1" ref="V796" ca="1">_xlfn.IFS(Table1[[#This Row],[Age]] &lt; 30, "20-29", Table1[[#This Row],[Age]]&lt;40,"30-39",Table1[[#This Row],[Age]]&lt;50,"40-49",Table1[[#This Row],[Age]]&lt;60,"50-59",Table1[[#This Row],[Age]]&lt;70, "60-69",Table1[[#This Row],[Age]]&lt;80, "70-79",Table1[[#This Row],[Age]]&lt;90,"80-89")</f>
        <v>50-59</v>
      </c>
      <c r="W796" t="s">
        <v>39</v>
      </c>
      <c r="X796" t="s">
        <v>653</v>
      </c>
      <c r="Y796" t="s">
        <v>41</v>
      </c>
      <c r="Z796">
        <v>32620</v>
      </c>
      <c r="AA796" t="s">
        <v>92</v>
      </c>
      <c r="AB796" t="s">
        <v>83</v>
      </c>
      <c r="AC796" t="s">
        <v>44</v>
      </c>
      <c r="AD796">
        <v>3</v>
      </c>
    </row>
    <row r="797" spans="1:30" x14ac:dyDescent="0.35">
      <c r="A797">
        <v>1219</v>
      </c>
      <c r="B797" t="s">
        <v>2058</v>
      </c>
      <c r="C797" t="s">
        <v>3373</v>
      </c>
      <c r="D797" s="1">
        <v>43846</v>
      </c>
      <c r="E797" s="1">
        <v>44236</v>
      </c>
      <c r="F797">
        <f>IF(Table1[[#This Row],[ExitDate]],QUOTIENT(Table1[[#This Row],[ExitDate]]-Table1[[#This Row],[StartDate]],365/12),"")</f>
        <v>12</v>
      </c>
      <c r="G797" t="str">
        <f>IF(Table1[[#This Row],[ExitDate]], "Attrition", "Active")</f>
        <v>Attrition</v>
      </c>
      <c r="H797" t="s">
        <v>28</v>
      </c>
      <c r="I797" t="s">
        <v>3374</v>
      </c>
      <c r="J797" t="s">
        <v>3375</v>
      </c>
      <c r="K797" t="s">
        <v>88</v>
      </c>
      <c r="L797" t="s">
        <v>744</v>
      </c>
      <c r="M797" t="s">
        <v>51</v>
      </c>
      <c r="N797" t="s">
        <v>63</v>
      </c>
      <c r="O797" t="s">
        <v>51</v>
      </c>
      <c r="P797" t="s">
        <v>174</v>
      </c>
      <c r="Q797" t="s">
        <v>3376</v>
      </c>
      <c r="R797" t="s">
        <v>37</v>
      </c>
      <c r="S797" t="s">
        <v>110</v>
      </c>
      <c r="T797" s="2">
        <v>27069</v>
      </c>
      <c r="U797" s="3">
        <f ca="1">YEARFRAC(Table1[[#This Row],[DOB]],TODAY())</f>
        <v>51.87222222222222</v>
      </c>
      <c r="V797" s="3" t="str" cm="1">
        <f t="array" aca="1" ref="V797" ca="1">_xlfn.IFS(Table1[[#This Row],[Age]] &lt; 30, "20-29", Table1[[#This Row],[Age]]&lt;40,"30-39",Table1[[#This Row],[Age]]&lt;50,"40-49",Table1[[#This Row],[Age]]&lt;60,"50-59",Table1[[#This Row],[Age]]&lt;70, "60-69",Table1[[#This Row],[Age]]&lt;80, "70-79",Table1[[#This Row],[Age]]&lt;90,"80-89")</f>
        <v>50-59</v>
      </c>
      <c r="W797" t="s">
        <v>39</v>
      </c>
      <c r="X797" t="s">
        <v>112</v>
      </c>
      <c r="Y797" t="s">
        <v>41</v>
      </c>
      <c r="Z797">
        <v>83986</v>
      </c>
      <c r="AA797" t="s">
        <v>55</v>
      </c>
      <c r="AB797" t="s">
        <v>83</v>
      </c>
      <c r="AC797" t="s">
        <v>44</v>
      </c>
      <c r="AD797">
        <v>3</v>
      </c>
    </row>
    <row r="798" spans="1:30" x14ac:dyDescent="0.35">
      <c r="A798">
        <v>1220</v>
      </c>
      <c r="B798" t="s">
        <v>3377</v>
      </c>
      <c r="C798" t="s">
        <v>3378</v>
      </c>
      <c r="D798" s="1">
        <v>43424</v>
      </c>
      <c r="E798" s="1">
        <v>43870</v>
      </c>
      <c r="F798">
        <f>IF(Table1[[#This Row],[ExitDate]],QUOTIENT(Table1[[#This Row],[ExitDate]]-Table1[[#This Row],[StartDate]],365/12),"")</f>
        <v>14</v>
      </c>
      <c r="G798" t="str">
        <f>IF(Table1[[#This Row],[ExitDate]], "Attrition", "Active")</f>
        <v>Attrition</v>
      </c>
      <c r="H798" t="s">
        <v>28</v>
      </c>
      <c r="I798" t="s">
        <v>3379</v>
      </c>
      <c r="J798" t="s">
        <v>3380</v>
      </c>
      <c r="K798" t="s">
        <v>31</v>
      </c>
      <c r="L798" t="s">
        <v>744</v>
      </c>
      <c r="M798" t="s">
        <v>62</v>
      </c>
      <c r="N798" t="s">
        <v>34</v>
      </c>
      <c r="O798" t="s">
        <v>35</v>
      </c>
      <c r="P798" t="s">
        <v>174</v>
      </c>
      <c r="Q798" t="s">
        <v>3381</v>
      </c>
      <c r="R798" t="s">
        <v>37</v>
      </c>
      <c r="S798" t="s">
        <v>118</v>
      </c>
      <c r="T798" s="2">
        <v>18263</v>
      </c>
      <c r="U798" s="3">
        <f ca="1">YEARFRAC(Table1[[#This Row],[DOB]],TODAY())</f>
        <v>75.980555555555554</v>
      </c>
      <c r="V798" s="3" t="str" cm="1">
        <f t="array" aca="1" ref="V798" ca="1">_xlfn.IFS(Table1[[#This Row],[Age]] &lt; 30, "20-29", Table1[[#This Row],[Age]]&lt;40,"30-39",Table1[[#This Row],[Age]]&lt;50,"40-49",Table1[[#This Row],[Age]]&lt;60,"50-59",Table1[[#This Row],[Age]]&lt;70, "60-69",Table1[[#This Row],[Age]]&lt;80, "70-79",Table1[[#This Row],[Age]]&lt;90,"80-89")</f>
        <v>70-79</v>
      </c>
      <c r="W798" t="s">
        <v>39</v>
      </c>
      <c r="X798" t="s">
        <v>707</v>
      </c>
      <c r="Y798" t="s">
        <v>41</v>
      </c>
      <c r="Z798">
        <v>89298</v>
      </c>
      <c r="AA798" t="s">
        <v>127</v>
      </c>
      <c r="AB798" t="s">
        <v>74</v>
      </c>
      <c r="AC798" t="s">
        <v>44</v>
      </c>
      <c r="AD798">
        <v>3</v>
      </c>
    </row>
    <row r="799" spans="1:30" x14ac:dyDescent="0.35">
      <c r="A799">
        <v>1221</v>
      </c>
      <c r="B799" t="s">
        <v>921</v>
      </c>
      <c r="C799" t="s">
        <v>92</v>
      </c>
      <c r="D799" s="1">
        <v>44876</v>
      </c>
      <c r="E799" s="1">
        <v>45110</v>
      </c>
      <c r="F799">
        <f>IF(Table1[[#This Row],[ExitDate]],QUOTIENT(Table1[[#This Row],[ExitDate]]-Table1[[#This Row],[StartDate]],365/12),"")</f>
        <v>7</v>
      </c>
      <c r="G799" t="str">
        <f>IF(Table1[[#This Row],[ExitDate]], "Attrition", "Active")</f>
        <v>Attrition</v>
      </c>
      <c r="H799" t="s">
        <v>28</v>
      </c>
      <c r="I799" t="s">
        <v>3382</v>
      </c>
      <c r="J799" t="s">
        <v>3383</v>
      </c>
      <c r="K799" t="s">
        <v>49</v>
      </c>
      <c r="L799" t="s">
        <v>744</v>
      </c>
      <c r="M799" t="s">
        <v>51</v>
      </c>
      <c r="N799" t="s">
        <v>50</v>
      </c>
      <c r="O799" t="s">
        <v>51</v>
      </c>
      <c r="P799" t="s">
        <v>98</v>
      </c>
      <c r="Q799" t="s">
        <v>3384</v>
      </c>
      <c r="R799" t="s">
        <v>37</v>
      </c>
      <c r="S799" t="s">
        <v>503</v>
      </c>
      <c r="T799" s="2">
        <v>24571</v>
      </c>
      <c r="U799" s="3">
        <f ca="1">YEARFRAC(Table1[[#This Row],[DOB]],TODAY())</f>
        <v>58.705555555555556</v>
      </c>
      <c r="V799" s="3" t="str" cm="1">
        <f t="array" aca="1" ref="V799" ca="1">_xlfn.IFS(Table1[[#This Row],[Age]] &lt; 30, "20-29", Table1[[#This Row],[Age]]&lt;40,"30-39",Table1[[#This Row],[Age]]&lt;50,"40-49",Table1[[#This Row],[Age]]&lt;60,"50-59",Table1[[#This Row],[Age]]&lt;70, "60-69",Table1[[#This Row],[Age]]&lt;80, "70-79",Table1[[#This Row],[Age]]&lt;90,"80-89")</f>
        <v>50-59</v>
      </c>
      <c r="W799" t="s">
        <v>39</v>
      </c>
      <c r="X799" t="s">
        <v>177</v>
      </c>
      <c r="Y799" t="s">
        <v>41</v>
      </c>
      <c r="Z799">
        <v>91837</v>
      </c>
      <c r="AA799" t="s">
        <v>127</v>
      </c>
      <c r="AB799" t="s">
        <v>74</v>
      </c>
      <c r="AC799" t="s">
        <v>44</v>
      </c>
      <c r="AD799">
        <v>3</v>
      </c>
    </row>
    <row r="800" spans="1:30" x14ac:dyDescent="0.35">
      <c r="A800">
        <v>1222</v>
      </c>
      <c r="B800" t="s">
        <v>3385</v>
      </c>
      <c r="C800" t="s">
        <v>900</v>
      </c>
      <c r="D800" s="1">
        <v>44183</v>
      </c>
      <c r="E800" s="1">
        <v>44400</v>
      </c>
      <c r="F800">
        <f>IF(Table1[[#This Row],[ExitDate]],QUOTIENT(Table1[[#This Row],[ExitDate]]-Table1[[#This Row],[StartDate]],365/12),"")</f>
        <v>7</v>
      </c>
      <c r="G800" t="str">
        <f>IF(Table1[[#This Row],[ExitDate]], "Attrition", "Active")</f>
        <v>Attrition</v>
      </c>
      <c r="H800" t="s">
        <v>28</v>
      </c>
      <c r="I800" t="s">
        <v>3386</v>
      </c>
      <c r="J800" t="s">
        <v>3387</v>
      </c>
      <c r="K800" t="s">
        <v>138</v>
      </c>
      <c r="L800" t="s">
        <v>744</v>
      </c>
      <c r="M800" t="s">
        <v>33</v>
      </c>
      <c r="N800" t="s">
        <v>50</v>
      </c>
      <c r="O800" t="s">
        <v>51</v>
      </c>
      <c r="P800" t="s">
        <v>98</v>
      </c>
      <c r="Q800" t="s">
        <v>3388</v>
      </c>
      <c r="R800" t="s">
        <v>37</v>
      </c>
      <c r="S800" t="s">
        <v>695</v>
      </c>
      <c r="T800" s="2">
        <v>18258</v>
      </c>
      <c r="U800" s="3">
        <f ca="1">YEARFRAC(Table1[[#This Row],[DOB]],TODAY())</f>
        <v>75.99166666666666</v>
      </c>
      <c r="V800" s="3" t="str" cm="1">
        <f t="array" aca="1" ref="V800" ca="1">_xlfn.IFS(Table1[[#This Row],[Age]] &lt; 30, "20-29", Table1[[#This Row],[Age]]&lt;40,"30-39",Table1[[#This Row],[Age]]&lt;50,"40-49",Table1[[#This Row],[Age]]&lt;60,"50-59",Table1[[#This Row],[Age]]&lt;70, "60-69",Table1[[#This Row],[Age]]&lt;80, "70-79",Table1[[#This Row],[Age]]&lt;90,"80-89")</f>
        <v>70-79</v>
      </c>
      <c r="W800" t="s">
        <v>39</v>
      </c>
      <c r="X800" t="s">
        <v>3389</v>
      </c>
      <c r="Y800" t="s">
        <v>41</v>
      </c>
      <c r="Z800">
        <v>31362</v>
      </c>
      <c r="AA800" t="s">
        <v>127</v>
      </c>
      <c r="AB800" t="s">
        <v>43</v>
      </c>
      <c r="AC800" t="s">
        <v>44</v>
      </c>
      <c r="AD800">
        <v>3</v>
      </c>
    </row>
    <row r="801" spans="1:30" x14ac:dyDescent="0.35">
      <c r="A801">
        <v>1223</v>
      </c>
      <c r="B801" t="s">
        <v>2121</v>
      </c>
      <c r="C801" t="s">
        <v>3390</v>
      </c>
      <c r="D801" s="1">
        <v>44222</v>
      </c>
      <c r="F801" t="str">
        <f>IF(Table1[[#This Row],[ExitDate]],QUOTIENT(Table1[[#This Row],[ExitDate]]-Table1[[#This Row],[StartDate]],365/12),"")</f>
        <v/>
      </c>
      <c r="G801" t="str">
        <f>IF(Table1[[#This Row],[ExitDate]], "Attrition", "Active")</f>
        <v>Active</v>
      </c>
      <c r="H801" t="s">
        <v>28</v>
      </c>
      <c r="I801" t="s">
        <v>3391</v>
      </c>
      <c r="J801" t="s">
        <v>3392</v>
      </c>
      <c r="K801" t="s">
        <v>117</v>
      </c>
      <c r="L801" t="s">
        <v>32</v>
      </c>
      <c r="M801" t="s">
        <v>62</v>
      </c>
      <c r="N801" t="s">
        <v>34</v>
      </c>
      <c r="O801" t="s">
        <v>35</v>
      </c>
      <c r="P801" t="s">
        <v>36</v>
      </c>
      <c r="R801" t="s">
        <v>37</v>
      </c>
      <c r="S801" t="s">
        <v>110</v>
      </c>
      <c r="T801" s="2">
        <v>35079</v>
      </c>
      <c r="U801" s="3">
        <f ca="1">YEARFRAC(Table1[[#This Row],[DOB]],TODAY())</f>
        <v>29.93888888888889</v>
      </c>
      <c r="V801" s="3" t="str" cm="1">
        <f t="array" aca="1" ref="V801" ca="1">_xlfn.IFS(Table1[[#This Row],[Age]] &lt; 30, "20-29", Table1[[#This Row],[Age]]&lt;40,"30-39",Table1[[#This Row],[Age]]&lt;50,"40-49",Table1[[#This Row],[Age]]&lt;60,"50-59",Table1[[#This Row],[Age]]&lt;70, "60-69",Table1[[#This Row],[Age]]&lt;80, "70-79",Table1[[#This Row],[Age]]&lt;90,"80-89")</f>
        <v>20-29</v>
      </c>
      <c r="W801" t="s">
        <v>39</v>
      </c>
      <c r="X801" t="s">
        <v>112</v>
      </c>
      <c r="Y801" t="s">
        <v>41</v>
      </c>
      <c r="Z801">
        <v>3274</v>
      </c>
      <c r="AA801" t="s">
        <v>127</v>
      </c>
      <c r="AB801" t="s">
        <v>43</v>
      </c>
      <c r="AC801" t="s">
        <v>44</v>
      </c>
      <c r="AD801">
        <v>3</v>
      </c>
    </row>
    <row r="802" spans="1:30" x14ac:dyDescent="0.35">
      <c r="A802">
        <v>1224</v>
      </c>
      <c r="B802" t="s">
        <v>3393</v>
      </c>
      <c r="C802" t="s">
        <v>3394</v>
      </c>
      <c r="D802" s="1">
        <v>44526</v>
      </c>
      <c r="E802" s="1">
        <v>44705</v>
      </c>
      <c r="F802">
        <f>IF(Table1[[#This Row],[ExitDate]],QUOTIENT(Table1[[#This Row],[ExitDate]]-Table1[[#This Row],[StartDate]],365/12),"")</f>
        <v>5</v>
      </c>
      <c r="G802" t="str">
        <f>IF(Table1[[#This Row],[ExitDate]], "Attrition", "Active")</f>
        <v>Attrition</v>
      </c>
      <c r="H802" t="s">
        <v>28</v>
      </c>
      <c r="I802" t="s">
        <v>3395</v>
      </c>
      <c r="J802" t="s">
        <v>3396</v>
      </c>
      <c r="K802" t="s">
        <v>61</v>
      </c>
      <c r="L802" t="s">
        <v>744</v>
      </c>
      <c r="M802" t="s">
        <v>51</v>
      </c>
      <c r="N802" t="s">
        <v>63</v>
      </c>
      <c r="O802" t="s">
        <v>51</v>
      </c>
      <c r="P802" t="s">
        <v>139</v>
      </c>
      <c r="Q802" t="s">
        <v>3397</v>
      </c>
      <c r="R802" t="s">
        <v>37</v>
      </c>
      <c r="S802" t="s">
        <v>304</v>
      </c>
      <c r="T802" s="2">
        <v>23647</v>
      </c>
      <c r="U802" s="3">
        <f ca="1">YEARFRAC(Table1[[#This Row],[DOB]],TODAY())</f>
        <v>61.238888888888887</v>
      </c>
      <c r="V802" s="3" t="str" cm="1">
        <f t="array" aca="1" ref="V802" ca="1">_xlfn.IFS(Table1[[#This Row],[Age]] &lt; 30, "20-29", Table1[[#This Row],[Age]]&lt;40,"30-39",Table1[[#This Row],[Age]]&lt;50,"40-49",Table1[[#This Row],[Age]]&lt;60,"50-59",Table1[[#This Row],[Age]]&lt;70, "60-69",Table1[[#This Row],[Age]]&lt;80, "70-79",Table1[[#This Row],[Age]]&lt;90,"80-89")</f>
        <v>60-69</v>
      </c>
      <c r="W802" t="s">
        <v>39</v>
      </c>
      <c r="X802" t="s">
        <v>612</v>
      </c>
      <c r="Y802" t="s">
        <v>54</v>
      </c>
      <c r="Z802">
        <v>71373</v>
      </c>
      <c r="AA802" t="s">
        <v>55</v>
      </c>
      <c r="AB802" t="s">
        <v>83</v>
      </c>
      <c r="AC802" t="s">
        <v>44</v>
      </c>
      <c r="AD802">
        <v>3</v>
      </c>
    </row>
    <row r="803" spans="1:30" x14ac:dyDescent="0.35">
      <c r="A803">
        <v>1225</v>
      </c>
      <c r="B803" t="s">
        <v>3398</v>
      </c>
      <c r="C803" t="s">
        <v>1578</v>
      </c>
      <c r="D803" s="1">
        <v>45061</v>
      </c>
      <c r="F803" t="str">
        <f>IF(Table1[[#This Row],[ExitDate]],QUOTIENT(Table1[[#This Row],[ExitDate]]-Table1[[#This Row],[StartDate]],365/12),"")</f>
        <v/>
      </c>
      <c r="G803" t="str">
        <f>IF(Table1[[#This Row],[ExitDate]], "Attrition", "Active")</f>
        <v>Active</v>
      </c>
      <c r="H803" t="s">
        <v>28</v>
      </c>
      <c r="I803" t="s">
        <v>3399</v>
      </c>
      <c r="J803" t="s">
        <v>3400</v>
      </c>
      <c r="K803" t="s">
        <v>167</v>
      </c>
      <c r="L803" t="s">
        <v>32</v>
      </c>
      <c r="M803" t="s">
        <v>33</v>
      </c>
      <c r="N803" t="s">
        <v>34</v>
      </c>
      <c r="O803" t="s">
        <v>51</v>
      </c>
      <c r="P803" t="s">
        <v>36</v>
      </c>
      <c r="R803" t="s">
        <v>37</v>
      </c>
      <c r="S803" t="s">
        <v>38</v>
      </c>
      <c r="T803" s="2">
        <v>20834</v>
      </c>
      <c r="U803" s="3">
        <f ca="1">YEARFRAC(Table1[[#This Row],[DOB]],TODAY())</f>
        <v>68.941666666666663</v>
      </c>
      <c r="V803" s="3" t="str" cm="1">
        <f t="array" aca="1" ref="V803" ca="1">_xlfn.IFS(Table1[[#This Row],[Age]] &lt; 30, "20-29", Table1[[#This Row],[Age]]&lt;40,"30-39",Table1[[#This Row],[Age]]&lt;50,"40-49",Table1[[#This Row],[Age]]&lt;60,"50-59",Table1[[#This Row],[Age]]&lt;70, "60-69",Table1[[#This Row],[Age]]&lt;80, "70-79",Table1[[#This Row],[Age]]&lt;90,"80-89")</f>
        <v>60-69</v>
      </c>
      <c r="W803" t="s">
        <v>39</v>
      </c>
      <c r="X803" t="s">
        <v>40</v>
      </c>
      <c r="Y803" t="s">
        <v>54</v>
      </c>
      <c r="Z803">
        <v>66660</v>
      </c>
      <c r="AA803" t="s">
        <v>127</v>
      </c>
      <c r="AB803" t="s">
        <v>83</v>
      </c>
      <c r="AC803" t="s">
        <v>44</v>
      </c>
      <c r="AD803">
        <v>3</v>
      </c>
    </row>
    <row r="804" spans="1:30" x14ac:dyDescent="0.35">
      <c r="A804">
        <v>1226</v>
      </c>
      <c r="B804" t="s">
        <v>3401</v>
      </c>
      <c r="C804" t="s">
        <v>2059</v>
      </c>
      <c r="D804" s="1">
        <v>45097</v>
      </c>
      <c r="F804" t="str">
        <f>IF(Table1[[#This Row],[ExitDate]],QUOTIENT(Table1[[#This Row],[ExitDate]]-Table1[[#This Row],[StartDate]],365/12),"")</f>
        <v/>
      </c>
      <c r="G804" t="str">
        <f>IF(Table1[[#This Row],[ExitDate]], "Attrition", "Active")</f>
        <v>Active</v>
      </c>
      <c r="H804" t="s">
        <v>28</v>
      </c>
      <c r="I804" t="s">
        <v>3402</v>
      </c>
      <c r="J804" t="s">
        <v>3403</v>
      </c>
      <c r="K804" t="s">
        <v>132</v>
      </c>
      <c r="L804" t="s">
        <v>32</v>
      </c>
      <c r="M804" t="s">
        <v>62</v>
      </c>
      <c r="N804" t="s">
        <v>50</v>
      </c>
      <c r="O804" t="s">
        <v>62</v>
      </c>
      <c r="P804" t="s">
        <v>36</v>
      </c>
      <c r="R804" t="s">
        <v>37</v>
      </c>
      <c r="S804" t="s">
        <v>89</v>
      </c>
      <c r="T804" s="2">
        <v>24578</v>
      </c>
      <c r="U804" s="3">
        <f ca="1">YEARFRAC(Table1[[#This Row],[DOB]],TODAY())</f>
        <v>58.68611111111111</v>
      </c>
      <c r="V804" s="3" t="str" cm="1">
        <f t="array" aca="1" ref="V804" ca="1">_xlfn.IFS(Table1[[#This Row],[Age]] &lt; 30, "20-29", Table1[[#This Row],[Age]]&lt;40,"30-39",Table1[[#This Row],[Age]]&lt;50,"40-49",Table1[[#This Row],[Age]]&lt;60,"50-59",Table1[[#This Row],[Age]]&lt;70, "60-69",Table1[[#This Row],[Age]]&lt;80, "70-79",Table1[[#This Row],[Age]]&lt;90,"80-89")</f>
        <v>50-59</v>
      </c>
      <c r="W804" t="s">
        <v>39</v>
      </c>
      <c r="X804" t="s">
        <v>192</v>
      </c>
      <c r="Y804" t="s">
        <v>54</v>
      </c>
      <c r="Z804">
        <v>26821</v>
      </c>
      <c r="AA804" t="s">
        <v>73</v>
      </c>
      <c r="AB804" t="s">
        <v>103</v>
      </c>
      <c r="AC804" t="s">
        <v>44</v>
      </c>
      <c r="AD804">
        <v>3</v>
      </c>
    </row>
    <row r="805" spans="1:30" x14ac:dyDescent="0.35">
      <c r="A805">
        <v>1227</v>
      </c>
      <c r="B805" t="s">
        <v>3404</v>
      </c>
      <c r="C805" t="s">
        <v>3405</v>
      </c>
      <c r="D805" s="1">
        <v>43699</v>
      </c>
      <c r="E805" s="1">
        <v>44718</v>
      </c>
      <c r="F805">
        <f>IF(Table1[[#This Row],[ExitDate]],QUOTIENT(Table1[[#This Row],[ExitDate]]-Table1[[#This Row],[StartDate]],365/12),"")</f>
        <v>33</v>
      </c>
      <c r="G805" t="str">
        <f>IF(Table1[[#This Row],[ExitDate]], "Attrition", "Active")</f>
        <v>Attrition</v>
      </c>
      <c r="H805" t="s">
        <v>28</v>
      </c>
      <c r="I805" t="s">
        <v>3406</v>
      </c>
      <c r="J805" t="s">
        <v>3407</v>
      </c>
      <c r="K805" t="s">
        <v>79</v>
      </c>
      <c r="L805" t="s">
        <v>32</v>
      </c>
      <c r="M805" t="s">
        <v>51</v>
      </c>
      <c r="N805" t="s">
        <v>34</v>
      </c>
      <c r="O805" t="s">
        <v>51</v>
      </c>
      <c r="P805" t="s">
        <v>174</v>
      </c>
      <c r="Q805" t="s">
        <v>3408</v>
      </c>
      <c r="R805" t="s">
        <v>37</v>
      </c>
      <c r="S805" t="s">
        <v>935</v>
      </c>
      <c r="T805" s="2">
        <v>31857</v>
      </c>
      <c r="U805" s="3">
        <f ca="1">YEARFRAC(Table1[[#This Row],[DOB]],TODAY())</f>
        <v>38.755555555555553</v>
      </c>
      <c r="V805" s="3" t="str" cm="1">
        <f t="array" aca="1" ref="V805" ca="1">_xlfn.IFS(Table1[[#This Row],[Age]] &lt; 30, "20-29", Table1[[#This Row],[Age]]&lt;40,"30-39",Table1[[#This Row],[Age]]&lt;50,"40-49",Table1[[#This Row],[Age]]&lt;60,"50-59",Table1[[#This Row],[Age]]&lt;70, "60-69",Table1[[#This Row],[Age]]&lt;80, "70-79",Table1[[#This Row],[Age]]&lt;90,"80-89")</f>
        <v>30-39</v>
      </c>
      <c r="W805" t="s">
        <v>39</v>
      </c>
      <c r="X805" t="s">
        <v>112</v>
      </c>
      <c r="Y805" t="s">
        <v>41</v>
      </c>
      <c r="Z805">
        <v>89365</v>
      </c>
      <c r="AA805" t="s">
        <v>73</v>
      </c>
      <c r="AB805" t="s">
        <v>103</v>
      </c>
      <c r="AC805" t="s">
        <v>44</v>
      </c>
      <c r="AD805">
        <v>3</v>
      </c>
    </row>
    <row r="806" spans="1:30" x14ac:dyDescent="0.35">
      <c r="A806">
        <v>1228</v>
      </c>
      <c r="B806" t="s">
        <v>3409</v>
      </c>
      <c r="C806" t="s">
        <v>1631</v>
      </c>
      <c r="D806" s="1">
        <v>44438</v>
      </c>
      <c r="F806" t="str">
        <f>IF(Table1[[#This Row],[ExitDate]],QUOTIENT(Table1[[#This Row],[ExitDate]]-Table1[[#This Row],[StartDate]],365/12),"")</f>
        <v/>
      </c>
      <c r="G806" t="str">
        <f>IF(Table1[[#This Row],[ExitDate]], "Attrition", "Active")</f>
        <v>Active</v>
      </c>
      <c r="H806" t="s">
        <v>28</v>
      </c>
      <c r="I806" t="s">
        <v>3410</v>
      </c>
      <c r="J806" t="s">
        <v>3411</v>
      </c>
      <c r="K806" t="s">
        <v>97</v>
      </c>
      <c r="L806" t="s">
        <v>32</v>
      </c>
      <c r="M806" t="s">
        <v>33</v>
      </c>
      <c r="N806" t="s">
        <v>63</v>
      </c>
      <c r="O806" t="s">
        <v>62</v>
      </c>
      <c r="P806" t="s">
        <v>36</v>
      </c>
      <c r="R806" t="s">
        <v>37</v>
      </c>
      <c r="S806" t="s">
        <v>230</v>
      </c>
      <c r="T806" s="2">
        <v>34670</v>
      </c>
      <c r="U806" s="3">
        <f ca="1">YEARFRAC(Table1[[#This Row],[DOB]],TODAY())</f>
        <v>31.058333333333334</v>
      </c>
      <c r="V806" s="3" t="str" cm="1">
        <f t="array" aca="1" ref="V806" ca="1">_xlfn.IFS(Table1[[#This Row],[Age]] &lt; 30, "20-29", Table1[[#This Row],[Age]]&lt;40,"30-39",Table1[[#This Row],[Age]]&lt;50,"40-49",Table1[[#This Row],[Age]]&lt;60,"50-59",Table1[[#This Row],[Age]]&lt;70, "60-69",Table1[[#This Row],[Age]]&lt;80, "70-79",Table1[[#This Row],[Age]]&lt;90,"80-89")</f>
        <v>30-39</v>
      </c>
      <c r="W806" t="s">
        <v>39</v>
      </c>
      <c r="X806" t="s">
        <v>112</v>
      </c>
      <c r="Y806" t="s">
        <v>41</v>
      </c>
      <c r="Z806">
        <v>88976</v>
      </c>
      <c r="AA806" t="s">
        <v>73</v>
      </c>
      <c r="AB806" t="s">
        <v>43</v>
      </c>
      <c r="AC806" t="s">
        <v>44</v>
      </c>
      <c r="AD806">
        <v>3</v>
      </c>
    </row>
    <row r="807" spans="1:30" x14ac:dyDescent="0.35">
      <c r="A807">
        <v>1229</v>
      </c>
      <c r="B807" t="s">
        <v>3412</v>
      </c>
      <c r="C807" t="s">
        <v>3413</v>
      </c>
      <c r="D807" s="1">
        <v>43857</v>
      </c>
      <c r="F807" t="str">
        <f>IF(Table1[[#This Row],[ExitDate]],QUOTIENT(Table1[[#This Row],[ExitDate]]-Table1[[#This Row],[StartDate]],365/12),"")</f>
        <v/>
      </c>
      <c r="G807" t="str">
        <f>IF(Table1[[#This Row],[ExitDate]], "Attrition", "Active")</f>
        <v>Active</v>
      </c>
      <c r="H807" t="s">
        <v>28</v>
      </c>
      <c r="I807" t="s">
        <v>3414</v>
      </c>
      <c r="J807" t="s">
        <v>3415</v>
      </c>
      <c r="K807" t="s">
        <v>88</v>
      </c>
      <c r="L807" t="s">
        <v>32</v>
      </c>
      <c r="M807" t="s">
        <v>51</v>
      </c>
      <c r="N807" t="s">
        <v>63</v>
      </c>
      <c r="O807" t="s">
        <v>51</v>
      </c>
      <c r="P807" t="s">
        <v>36</v>
      </c>
      <c r="R807" t="s">
        <v>37</v>
      </c>
      <c r="S807" t="s">
        <v>89</v>
      </c>
      <c r="T807" s="2">
        <v>19359</v>
      </c>
      <c r="U807" s="3">
        <f ca="1">YEARFRAC(Table1[[#This Row],[DOB]],TODAY())</f>
        <v>72.980555555555554</v>
      </c>
      <c r="V807" s="3" t="str" cm="1">
        <f t="array" aca="1" ref="V807" ca="1">_xlfn.IFS(Table1[[#This Row],[Age]] &lt; 30, "20-29", Table1[[#This Row],[Age]]&lt;40,"30-39",Table1[[#This Row],[Age]]&lt;50,"40-49",Table1[[#This Row],[Age]]&lt;60,"50-59",Table1[[#This Row],[Age]]&lt;70, "60-69",Table1[[#This Row],[Age]]&lt;80, "70-79",Table1[[#This Row],[Age]]&lt;90,"80-89")</f>
        <v>70-79</v>
      </c>
      <c r="W807" t="s">
        <v>39</v>
      </c>
      <c r="X807" t="s">
        <v>102</v>
      </c>
      <c r="Y807" t="s">
        <v>41</v>
      </c>
      <c r="Z807">
        <v>43853</v>
      </c>
      <c r="AA807" t="s">
        <v>92</v>
      </c>
      <c r="AB807" t="s">
        <v>74</v>
      </c>
      <c r="AC807" t="s">
        <v>44</v>
      </c>
      <c r="AD807">
        <v>3</v>
      </c>
    </row>
    <row r="808" spans="1:30" x14ac:dyDescent="0.35">
      <c r="A808">
        <v>1230</v>
      </c>
      <c r="B808" t="s">
        <v>3416</v>
      </c>
      <c r="C808" t="s">
        <v>3417</v>
      </c>
      <c r="D808" s="1">
        <v>44624</v>
      </c>
      <c r="F808" t="str">
        <f>IF(Table1[[#This Row],[ExitDate]],QUOTIENT(Table1[[#This Row],[ExitDate]]-Table1[[#This Row],[StartDate]],365/12),"")</f>
        <v/>
      </c>
      <c r="G808" t="str">
        <f>IF(Table1[[#This Row],[ExitDate]], "Attrition", "Active")</f>
        <v>Active</v>
      </c>
      <c r="H808" t="s">
        <v>28</v>
      </c>
      <c r="I808" t="s">
        <v>3418</v>
      </c>
      <c r="J808" t="s">
        <v>3419</v>
      </c>
      <c r="K808" t="s">
        <v>31</v>
      </c>
      <c r="L808" t="s">
        <v>32</v>
      </c>
      <c r="M808" t="s">
        <v>33</v>
      </c>
      <c r="N808" t="s">
        <v>34</v>
      </c>
      <c r="O808" t="s">
        <v>35</v>
      </c>
      <c r="P808" t="s">
        <v>36</v>
      </c>
      <c r="R808" t="s">
        <v>37</v>
      </c>
      <c r="S808" t="s">
        <v>304</v>
      </c>
      <c r="T808" s="2">
        <v>27290</v>
      </c>
      <c r="U808" s="3">
        <f ca="1">YEARFRAC(Table1[[#This Row],[DOB]],TODAY())</f>
        <v>51.263888888888886</v>
      </c>
      <c r="V808" s="3" t="str" cm="1">
        <f t="array" aca="1" ref="V808" ca="1">_xlfn.IFS(Table1[[#This Row],[Age]] &lt; 30, "20-29", Table1[[#This Row],[Age]]&lt;40,"30-39",Table1[[#This Row],[Age]]&lt;50,"40-49",Table1[[#This Row],[Age]]&lt;60,"50-59",Table1[[#This Row],[Age]]&lt;70, "60-69",Table1[[#This Row],[Age]]&lt;80, "70-79",Table1[[#This Row],[Age]]&lt;90,"80-89")</f>
        <v>50-59</v>
      </c>
      <c r="W808" t="s">
        <v>39</v>
      </c>
      <c r="X808" t="s">
        <v>351</v>
      </c>
      <c r="Y808" t="s">
        <v>41</v>
      </c>
      <c r="Z808">
        <v>19697</v>
      </c>
      <c r="AA808" t="s">
        <v>55</v>
      </c>
      <c r="AB808" t="s">
        <v>43</v>
      </c>
      <c r="AC808" t="s">
        <v>44</v>
      </c>
      <c r="AD808">
        <v>3</v>
      </c>
    </row>
    <row r="809" spans="1:30" x14ac:dyDescent="0.35">
      <c r="A809">
        <v>1231</v>
      </c>
      <c r="B809" t="s">
        <v>3420</v>
      </c>
      <c r="C809" t="s">
        <v>3421</v>
      </c>
      <c r="D809" s="1">
        <v>43897</v>
      </c>
      <c r="F809" t="str">
        <f>IF(Table1[[#This Row],[ExitDate]],QUOTIENT(Table1[[#This Row],[ExitDate]]-Table1[[#This Row],[StartDate]],365/12),"")</f>
        <v/>
      </c>
      <c r="G809" t="str">
        <f>IF(Table1[[#This Row],[ExitDate]], "Attrition", "Active")</f>
        <v>Active</v>
      </c>
      <c r="H809" t="s">
        <v>3017</v>
      </c>
      <c r="I809" t="s">
        <v>3422</v>
      </c>
      <c r="J809" t="s">
        <v>3423</v>
      </c>
      <c r="K809" t="s">
        <v>49</v>
      </c>
      <c r="L809" t="s">
        <v>32</v>
      </c>
      <c r="M809" t="s">
        <v>33</v>
      </c>
      <c r="N809" t="s">
        <v>63</v>
      </c>
      <c r="O809" t="s">
        <v>35</v>
      </c>
      <c r="P809" t="s">
        <v>36</v>
      </c>
      <c r="R809" t="s">
        <v>37</v>
      </c>
      <c r="S809" t="s">
        <v>593</v>
      </c>
      <c r="T809" s="2">
        <v>34610</v>
      </c>
      <c r="U809" s="3">
        <f ca="1">YEARFRAC(Table1[[#This Row],[DOB]],TODAY())</f>
        <v>31.222222222222221</v>
      </c>
      <c r="V809" s="3" t="str" cm="1">
        <f t="array" aca="1" ref="V809" ca="1">_xlfn.IFS(Table1[[#This Row],[Age]] &lt; 30, "20-29", Table1[[#This Row],[Age]]&lt;40,"30-39",Table1[[#This Row],[Age]]&lt;50,"40-49",Table1[[#This Row],[Age]]&lt;60,"50-59",Table1[[#This Row],[Age]]&lt;70, "60-69",Table1[[#This Row],[Age]]&lt;80, "70-79",Table1[[#This Row],[Age]]&lt;90,"80-89")</f>
        <v>30-39</v>
      </c>
      <c r="W809" t="s">
        <v>39</v>
      </c>
      <c r="X809" t="s">
        <v>82</v>
      </c>
      <c r="Y809" t="s">
        <v>41</v>
      </c>
      <c r="Z809">
        <v>50000</v>
      </c>
      <c r="AA809" t="s">
        <v>92</v>
      </c>
      <c r="AB809" t="s">
        <v>83</v>
      </c>
      <c r="AC809" t="s">
        <v>44</v>
      </c>
      <c r="AD809">
        <v>3</v>
      </c>
    </row>
    <row r="810" spans="1:30" x14ac:dyDescent="0.35">
      <c r="A810">
        <v>1232</v>
      </c>
      <c r="B810" t="s">
        <v>3424</v>
      </c>
      <c r="C810" t="s">
        <v>3425</v>
      </c>
      <c r="D810" s="1">
        <v>43909</v>
      </c>
      <c r="F810" t="str">
        <f>IF(Table1[[#This Row],[ExitDate]],QUOTIENT(Table1[[#This Row],[ExitDate]]-Table1[[#This Row],[StartDate]],365/12),"")</f>
        <v/>
      </c>
      <c r="G810" t="str">
        <f>IF(Table1[[#This Row],[ExitDate]], "Attrition", "Active")</f>
        <v>Active</v>
      </c>
      <c r="H810" t="s">
        <v>3017</v>
      </c>
      <c r="I810" t="s">
        <v>3426</v>
      </c>
      <c r="J810" t="s">
        <v>3427</v>
      </c>
      <c r="K810" t="s">
        <v>138</v>
      </c>
      <c r="L810" t="s">
        <v>32</v>
      </c>
      <c r="M810" t="s">
        <v>62</v>
      </c>
      <c r="N810" t="s">
        <v>63</v>
      </c>
      <c r="O810" t="s">
        <v>62</v>
      </c>
      <c r="P810" t="s">
        <v>36</v>
      </c>
      <c r="R810" t="s">
        <v>37</v>
      </c>
      <c r="S810" t="s">
        <v>695</v>
      </c>
      <c r="T810" s="2">
        <v>17243</v>
      </c>
      <c r="U810" s="3">
        <f ca="1">YEARFRAC(Table1[[#This Row],[DOB]],TODAY())</f>
        <v>78.766666666666666</v>
      </c>
      <c r="V810" s="3" t="str" cm="1">
        <f t="array" aca="1" ref="V810" ca="1">_xlfn.IFS(Table1[[#This Row],[Age]] &lt; 30, "20-29", Table1[[#This Row],[Age]]&lt;40,"30-39",Table1[[#This Row],[Age]]&lt;50,"40-49",Table1[[#This Row],[Age]]&lt;60,"50-59",Table1[[#This Row],[Age]]&lt;70, "60-69",Table1[[#This Row],[Age]]&lt;80, "70-79",Table1[[#This Row],[Age]]&lt;90,"80-89")</f>
        <v>70-79</v>
      </c>
      <c r="W810" t="s">
        <v>39</v>
      </c>
      <c r="X810" t="s">
        <v>3428</v>
      </c>
      <c r="Y810" t="s">
        <v>41</v>
      </c>
      <c r="Z810">
        <v>35033</v>
      </c>
      <c r="AA810" t="s">
        <v>73</v>
      </c>
      <c r="AB810" t="s">
        <v>74</v>
      </c>
      <c r="AC810" t="s">
        <v>44</v>
      </c>
      <c r="AD810">
        <v>3</v>
      </c>
    </row>
    <row r="811" spans="1:30" x14ac:dyDescent="0.35">
      <c r="A811">
        <v>1233</v>
      </c>
      <c r="B811" t="s">
        <v>2428</v>
      </c>
      <c r="C811" t="s">
        <v>1487</v>
      </c>
      <c r="D811" s="1">
        <v>44765</v>
      </c>
      <c r="F811" t="str">
        <f>IF(Table1[[#This Row],[ExitDate]],QUOTIENT(Table1[[#This Row],[ExitDate]]-Table1[[#This Row],[StartDate]],365/12),"")</f>
        <v/>
      </c>
      <c r="G811" t="str">
        <f>IF(Table1[[#This Row],[ExitDate]], "Attrition", "Active")</f>
        <v>Active</v>
      </c>
      <c r="H811" t="s">
        <v>727</v>
      </c>
      <c r="I811" t="s">
        <v>3429</v>
      </c>
      <c r="J811" t="s">
        <v>3430</v>
      </c>
      <c r="K811" t="s">
        <v>97</v>
      </c>
      <c r="L811" t="s">
        <v>32</v>
      </c>
      <c r="M811" t="s">
        <v>62</v>
      </c>
      <c r="N811" t="s">
        <v>50</v>
      </c>
      <c r="O811" t="s">
        <v>51</v>
      </c>
      <c r="P811" t="s">
        <v>36</v>
      </c>
      <c r="R811" t="s">
        <v>37</v>
      </c>
      <c r="S811" t="s">
        <v>304</v>
      </c>
      <c r="T811" s="2">
        <v>33731</v>
      </c>
      <c r="U811" s="3">
        <f ca="1">YEARFRAC(Table1[[#This Row],[DOB]],TODAY())</f>
        <v>33.62777777777778</v>
      </c>
      <c r="V811" s="3" t="str" cm="1">
        <f t="array" aca="1" ref="V811" ca="1">_xlfn.IFS(Table1[[#This Row],[Age]] &lt; 30, "20-29", Table1[[#This Row],[Age]]&lt;40,"30-39",Table1[[#This Row],[Age]]&lt;50,"40-49",Table1[[#This Row],[Age]]&lt;60,"50-59",Table1[[#This Row],[Age]]&lt;70, "60-69",Table1[[#This Row],[Age]]&lt;80, "70-79",Table1[[#This Row],[Age]]&lt;90,"80-89")</f>
        <v>30-39</v>
      </c>
      <c r="W811" t="s">
        <v>39</v>
      </c>
      <c r="X811" t="s">
        <v>418</v>
      </c>
      <c r="Y811" t="s">
        <v>54</v>
      </c>
      <c r="Z811">
        <v>50676</v>
      </c>
      <c r="AA811" t="s">
        <v>73</v>
      </c>
      <c r="AB811" t="s">
        <v>103</v>
      </c>
      <c r="AC811" t="s">
        <v>44</v>
      </c>
      <c r="AD811">
        <v>3</v>
      </c>
    </row>
    <row r="812" spans="1:30" x14ac:dyDescent="0.35">
      <c r="A812">
        <v>1234</v>
      </c>
      <c r="B812" t="s">
        <v>3431</v>
      </c>
      <c r="C812" t="s">
        <v>3432</v>
      </c>
      <c r="D812" s="1">
        <v>43756</v>
      </c>
      <c r="E812" s="1">
        <v>44472</v>
      </c>
      <c r="F812">
        <f>IF(Table1[[#This Row],[ExitDate]],QUOTIENT(Table1[[#This Row],[ExitDate]]-Table1[[#This Row],[StartDate]],365/12),"")</f>
        <v>23</v>
      </c>
      <c r="G812" t="str">
        <f>IF(Table1[[#This Row],[ExitDate]], "Attrition", "Active")</f>
        <v>Attrition</v>
      </c>
      <c r="H812" t="s">
        <v>727</v>
      </c>
      <c r="I812" t="s">
        <v>3433</v>
      </c>
      <c r="J812" t="s">
        <v>3434</v>
      </c>
      <c r="K812" t="s">
        <v>117</v>
      </c>
      <c r="L812" t="s">
        <v>744</v>
      </c>
      <c r="M812" t="s">
        <v>62</v>
      </c>
      <c r="N812" t="s">
        <v>50</v>
      </c>
      <c r="O812" t="s">
        <v>35</v>
      </c>
      <c r="P812" t="s">
        <v>98</v>
      </c>
      <c r="Q812" t="s">
        <v>3435</v>
      </c>
      <c r="R812" t="s">
        <v>37</v>
      </c>
      <c r="S812" t="s">
        <v>2014</v>
      </c>
      <c r="T812" s="2">
        <v>17337</v>
      </c>
      <c r="U812" s="3">
        <f ca="1">YEARFRAC(Table1[[#This Row],[DOB]],TODAY())</f>
        <v>78.511111111111106</v>
      </c>
      <c r="V812" s="3" t="str" cm="1">
        <f t="array" aca="1" ref="V812" ca="1">_xlfn.IFS(Table1[[#This Row],[Age]] &lt; 30, "20-29", Table1[[#This Row],[Age]]&lt;40,"30-39",Table1[[#This Row],[Age]]&lt;50,"40-49",Table1[[#This Row],[Age]]&lt;60,"50-59",Table1[[#This Row],[Age]]&lt;70, "60-69",Table1[[#This Row],[Age]]&lt;80, "70-79",Table1[[#This Row],[Age]]&lt;90,"80-89")</f>
        <v>70-79</v>
      </c>
      <c r="W812" t="s">
        <v>39</v>
      </c>
      <c r="X812" t="s">
        <v>183</v>
      </c>
      <c r="Y812" t="s">
        <v>41</v>
      </c>
      <c r="Z812">
        <v>25148</v>
      </c>
      <c r="AA812" t="s">
        <v>92</v>
      </c>
      <c r="AB812" t="s">
        <v>103</v>
      </c>
      <c r="AC812" t="s">
        <v>44</v>
      </c>
      <c r="AD812">
        <v>3</v>
      </c>
    </row>
    <row r="813" spans="1:30" x14ac:dyDescent="0.35">
      <c r="A813">
        <v>1235</v>
      </c>
      <c r="B813" t="s">
        <v>270</v>
      </c>
      <c r="C813" t="s">
        <v>2155</v>
      </c>
      <c r="D813" s="1">
        <v>43935</v>
      </c>
      <c r="F813" t="str">
        <f>IF(Table1[[#This Row],[ExitDate]],QUOTIENT(Table1[[#This Row],[ExitDate]]-Table1[[#This Row],[StartDate]],365/12),"")</f>
        <v/>
      </c>
      <c r="G813" t="str">
        <f>IF(Table1[[#This Row],[ExitDate]], "Attrition", "Active")</f>
        <v>Active</v>
      </c>
      <c r="H813" t="s">
        <v>727</v>
      </c>
      <c r="I813" t="s">
        <v>3436</v>
      </c>
      <c r="J813" t="s">
        <v>3437</v>
      </c>
      <c r="K813" t="s">
        <v>61</v>
      </c>
      <c r="L813" t="s">
        <v>32</v>
      </c>
      <c r="M813" t="s">
        <v>62</v>
      </c>
      <c r="N813" t="s">
        <v>63</v>
      </c>
      <c r="O813" t="s">
        <v>62</v>
      </c>
      <c r="P813" t="s">
        <v>36</v>
      </c>
      <c r="R813" t="s">
        <v>37</v>
      </c>
      <c r="S813" t="s">
        <v>80</v>
      </c>
      <c r="T813" s="2">
        <v>35932</v>
      </c>
      <c r="U813" s="3">
        <f ca="1">YEARFRAC(Table1[[#This Row],[DOB]],TODAY())</f>
        <v>27.6</v>
      </c>
      <c r="V813" s="3" t="str" cm="1">
        <f t="array" aca="1" ref="V813" ca="1">_xlfn.IFS(Table1[[#This Row],[Age]] &lt; 30, "20-29", Table1[[#This Row],[Age]]&lt;40,"30-39",Table1[[#This Row],[Age]]&lt;50,"40-49",Table1[[#This Row],[Age]]&lt;60,"50-59",Table1[[#This Row],[Age]]&lt;70, "60-69",Table1[[#This Row],[Age]]&lt;80, "70-79",Table1[[#This Row],[Age]]&lt;90,"80-89")</f>
        <v>20-29</v>
      </c>
      <c r="W813" t="s">
        <v>39</v>
      </c>
      <c r="X813" t="s">
        <v>612</v>
      </c>
      <c r="Y813" t="s">
        <v>41</v>
      </c>
      <c r="Z813">
        <v>96915</v>
      </c>
      <c r="AA813" t="s">
        <v>73</v>
      </c>
      <c r="AB813" t="s">
        <v>43</v>
      </c>
      <c r="AC813" t="s">
        <v>44</v>
      </c>
      <c r="AD813">
        <v>3</v>
      </c>
    </row>
    <row r="814" spans="1:30" x14ac:dyDescent="0.35">
      <c r="A814">
        <v>1236</v>
      </c>
      <c r="B814" t="s">
        <v>1235</v>
      </c>
      <c r="C814" t="s">
        <v>3438</v>
      </c>
      <c r="D814" s="1">
        <v>43429</v>
      </c>
      <c r="E814" s="1">
        <v>43671</v>
      </c>
      <c r="F814">
        <f>IF(Table1[[#This Row],[ExitDate]],QUOTIENT(Table1[[#This Row],[ExitDate]]-Table1[[#This Row],[StartDate]],365/12),"")</f>
        <v>7</v>
      </c>
      <c r="G814" t="str">
        <f>IF(Table1[[#This Row],[ExitDate]], "Attrition", "Active")</f>
        <v>Attrition</v>
      </c>
      <c r="H814" t="s">
        <v>727</v>
      </c>
      <c r="I814" t="s">
        <v>3439</v>
      </c>
      <c r="J814" t="s">
        <v>3440</v>
      </c>
      <c r="K814" t="s">
        <v>88</v>
      </c>
      <c r="L814" t="s">
        <v>744</v>
      </c>
      <c r="M814" t="s">
        <v>51</v>
      </c>
      <c r="N814" t="s">
        <v>63</v>
      </c>
      <c r="O814" t="s">
        <v>62</v>
      </c>
      <c r="P814" t="s">
        <v>139</v>
      </c>
      <c r="Q814" t="s">
        <v>3441</v>
      </c>
      <c r="R814" t="s">
        <v>37</v>
      </c>
      <c r="S814" t="s">
        <v>89</v>
      </c>
      <c r="T814" s="2">
        <v>17147</v>
      </c>
      <c r="U814" s="3">
        <f ca="1">YEARFRAC(Table1[[#This Row],[DOB]],TODAY())</f>
        <v>79.033333333333331</v>
      </c>
      <c r="V814" s="3" t="str" cm="1">
        <f t="array" aca="1" ref="V814" ca="1">_xlfn.IFS(Table1[[#This Row],[Age]] &lt; 30, "20-29", Table1[[#This Row],[Age]]&lt;40,"30-39",Table1[[#This Row],[Age]]&lt;50,"40-49",Table1[[#This Row],[Age]]&lt;60,"50-59",Table1[[#This Row],[Age]]&lt;70, "60-69",Table1[[#This Row],[Age]]&lt;80, "70-79",Table1[[#This Row],[Age]]&lt;90,"80-89")</f>
        <v>70-79</v>
      </c>
      <c r="W814" t="s">
        <v>39</v>
      </c>
      <c r="X814" t="s">
        <v>82</v>
      </c>
      <c r="Y814" t="s">
        <v>41</v>
      </c>
      <c r="Z814">
        <v>95167</v>
      </c>
      <c r="AA814" t="s">
        <v>42</v>
      </c>
      <c r="AB814" t="s">
        <v>83</v>
      </c>
      <c r="AC814" t="s">
        <v>44</v>
      </c>
      <c r="AD814">
        <v>3</v>
      </c>
    </row>
    <row r="815" spans="1:30" x14ac:dyDescent="0.35">
      <c r="A815">
        <v>1237</v>
      </c>
      <c r="B815" t="s">
        <v>251</v>
      </c>
      <c r="C815" t="s">
        <v>3442</v>
      </c>
      <c r="D815" s="1">
        <v>44278</v>
      </c>
      <c r="E815" s="1">
        <v>44799</v>
      </c>
      <c r="F815">
        <f>IF(Table1[[#This Row],[ExitDate]],QUOTIENT(Table1[[#This Row],[ExitDate]]-Table1[[#This Row],[StartDate]],365/12),"")</f>
        <v>17</v>
      </c>
      <c r="G815" t="str">
        <f>IF(Table1[[#This Row],[ExitDate]], "Attrition", "Active")</f>
        <v>Attrition</v>
      </c>
      <c r="H815" t="s">
        <v>727</v>
      </c>
      <c r="I815" t="s">
        <v>3443</v>
      </c>
      <c r="J815" t="s">
        <v>3444</v>
      </c>
      <c r="K815" t="s">
        <v>31</v>
      </c>
      <c r="L815" t="s">
        <v>744</v>
      </c>
      <c r="M815" t="s">
        <v>51</v>
      </c>
      <c r="N815" t="s">
        <v>50</v>
      </c>
      <c r="O815" t="s">
        <v>51</v>
      </c>
      <c r="P815" t="s">
        <v>125</v>
      </c>
      <c r="Q815" t="s">
        <v>3445</v>
      </c>
      <c r="R815" t="s">
        <v>37</v>
      </c>
      <c r="S815" t="s">
        <v>503</v>
      </c>
      <c r="T815" s="2">
        <v>27745</v>
      </c>
      <c r="U815" s="3">
        <f ca="1">YEARFRAC(Table1[[#This Row],[DOB]],TODAY())</f>
        <v>50.016666666666666</v>
      </c>
      <c r="V815" s="3" t="str" cm="1">
        <f t="array" aca="1" ref="V815" ca="1">_xlfn.IFS(Table1[[#This Row],[Age]] &lt; 30, "20-29", Table1[[#This Row],[Age]]&lt;40,"30-39",Table1[[#This Row],[Age]]&lt;50,"40-49",Table1[[#This Row],[Age]]&lt;60,"50-59",Table1[[#This Row],[Age]]&lt;70, "60-69",Table1[[#This Row],[Age]]&lt;80, "70-79",Table1[[#This Row],[Age]]&lt;90,"80-89")</f>
        <v>50-59</v>
      </c>
      <c r="W815" t="s">
        <v>39</v>
      </c>
      <c r="X815" t="s">
        <v>112</v>
      </c>
      <c r="Y815" t="s">
        <v>41</v>
      </c>
      <c r="Z815">
        <v>1223</v>
      </c>
      <c r="AA815" t="s">
        <v>92</v>
      </c>
      <c r="AB815" t="s">
        <v>103</v>
      </c>
      <c r="AC815" t="s">
        <v>44</v>
      </c>
      <c r="AD815">
        <v>3</v>
      </c>
    </row>
    <row r="816" spans="1:30" x14ac:dyDescent="0.35">
      <c r="A816">
        <v>1238</v>
      </c>
      <c r="B816" t="s">
        <v>2241</v>
      </c>
      <c r="C816" t="s">
        <v>829</v>
      </c>
      <c r="D816" s="1">
        <v>44131</v>
      </c>
      <c r="E816" s="1">
        <v>44508</v>
      </c>
      <c r="F816">
        <f>IF(Table1[[#This Row],[ExitDate]],QUOTIENT(Table1[[#This Row],[ExitDate]]-Table1[[#This Row],[StartDate]],365/12),"")</f>
        <v>12</v>
      </c>
      <c r="G816" t="str">
        <f>IF(Table1[[#This Row],[ExitDate]], "Attrition", "Active")</f>
        <v>Attrition</v>
      </c>
      <c r="H816" t="s">
        <v>28</v>
      </c>
      <c r="I816" t="s">
        <v>3446</v>
      </c>
      <c r="J816" t="s">
        <v>3447</v>
      </c>
      <c r="K816" t="s">
        <v>132</v>
      </c>
      <c r="L816" t="s">
        <v>744</v>
      </c>
      <c r="M816" t="s">
        <v>51</v>
      </c>
      <c r="N816" t="s">
        <v>63</v>
      </c>
      <c r="O816" t="s">
        <v>51</v>
      </c>
      <c r="P816" t="s">
        <v>174</v>
      </c>
      <c r="Q816" t="s">
        <v>3448</v>
      </c>
      <c r="R816" t="s">
        <v>37</v>
      </c>
      <c r="S816" t="s">
        <v>110</v>
      </c>
      <c r="T816" s="2">
        <v>25093</v>
      </c>
      <c r="U816" s="3">
        <f ca="1">YEARFRAC(Table1[[#This Row],[DOB]],TODAY())</f>
        <v>57.280555555555559</v>
      </c>
      <c r="V816" s="3" t="str" cm="1">
        <f t="array" aca="1" ref="V816" ca="1">_xlfn.IFS(Table1[[#This Row],[Age]] &lt; 30, "20-29", Table1[[#This Row],[Age]]&lt;40,"30-39",Table1[[#This Row],[Age]]&lt;50,"40-49",Table1[[#This Row],[Age]]&lt;60,"50-59",Table1[[#This Row],[Age]]&lt;70, "60-69",Table1[[#This Row],[Age]]&lt;80, "70-79",Table1[[#This Row],[Age]]&lt;90,"80-89")</f>
        <v>50-59</v>
      </c>
      <c r="W816" t="s">
        <v>39</v>
      </c>
      <c r="X816" t="s">
        <v>112</v>
      </c>
      <c r="Y816" t="s">
        <v>41</v>
      </c>
      <c r="Z816">
        <v>31462</v>
      </c>
      <c r="AA816" t="s">
        <v>73</v>
      </c>
      <c r="AB816" t="s">
        <v>74</v>
      </c>
      <c r="AC816" t="s">
        <v>44</v>
      </c>
      <c r="AD816">
        <v>3</v>
      </c>
    </row>
    <row r="817" spans="1:30" x14ac:dyDescent="0.35">
      <c r="A817">
        <v>1239</v>
      </c>
      <c r="B817" t="s">
        <v>3449</v>
      </c>
      <c r="C817" t="s">
        <v>1849</v>
      </c>
      <c r="D817" s="1">
        <v>44723</v>
      </c>
      <c r="E817" s="1">
        <v>45106</v>
      </c>
      <c r="F817">
        <f>IF(Table1[[#This Row],[ExitDate]],QUOTIENT(Table1[[#This Row],[ExitDate]]-Table1[[#This Row],[StartDate]],365/12),"")</f>
        <v>12</v>
      </c>
      <c r="G817" t="str">
        <f>IF(Table1[[#This Row],[ExitDate]], "Attrition", "Active")</f>
        <v>Attrition</v>
      </c>
      <c r="H817" t="s">
        <v>28</v>
      </c>
      <c r="I817" t="s">
        <v>3450</v>
      </c>
      <c r="J817" t="s">
        <v>3451</v>
      </c>
      <c r="K817" t="s">
        <v>79</v>
      </c>
      <c r="L817" t="s">
        <v>744</v>
      </c>
      <c r="M817" t="s">
        <v>51</v>
      </c>
      <c r="N817" t="s">
        <v>34</v>
      </c>
      <c r="O817" t="s">
        <v>35</v>
      </c>
      <c r="P817" t="s">
        <v>174</v>
      </c>
      <c r="Q817" t="s">
        <v>3452</v>
      </c>
      <c r="R817" t="s">
        <v>37</v>
      </c>
      <c r="S817" t="s">
        <v>147</v>
      </c>
      <c r="T817" s="2">
        <v>37081</v>
      </c>
      <c r="U817" s="3">
        <f ca="1">YEARFRAC(Table1[[#This Row],[DOB]],TODAY())</f>
        <v>24.455555555555556</v>
      </c>
      <c r="V817" s="3" t="str" cm="1">
        <f t="array" aca="1" ref="V817" ca="1">_xlfn.IFS(Table1[[#This Row],[Age]] &lt; 30, "20-29", Table1[[#This Row],[Age]]&lt;40,"30-39",Table1[[#This Row],[Age]]&lt;50,"40-49",Table1[[#This Row],[Age]]&lt;60,"50-59",Table1[[#This Row],[Age]]&lt;70, "60-69",Table1[[#This Row],[Age]]&lt;80, "70-79",Table1[[#This Row],[Age]]&lt;90,"80-89")</f>
        <v>20-29</v>
      </c>
      <c r="W817" t="s">
        <v>39</v>
      </c>
      <c r="X817" t="s">
        <v>102</v>
      </c>
      <c r="Y817" t="s">
        <v>41</v>
      </c>
      <c r="Z817">
        <v>6735</v>
      </c>
      <c r="AA817" t="s">
        <v>55</v>
      </c>
      <c r="AB817" t="s">
        <v>74</v>
      </c>
      <c r="AC817" t="s">
        <v>44</v>
      </c>
      <c r="AD817">
        <v>3</v>
      </c>
    </row>
    <row r="818" spans="1:30" x14ac:dyDescent="0.35">
      <c r="A818">
        <v>1240</v>
      </c>
      <c r="B818" t="s">
        <v>3453</v>
      </c>
      <c r="C818" t="s">
        <v>3454</v>
      </c>
      <c r="D818" s="1">
        <v>43909</v>
      </c>
      <c r="F818" t="str">
        <f>IF(Table1[[#This Row],[ExitDate]],QUOTIENT(Table1[[#This Row],[ExitDate]]-Table1[[#This Row],[StartDate]],365/12),"")</f>
        <v/>
      </c>
      <c r="G818" t="str">
        <f>IF(Table1[[#This Row],[ExitDate]], "Attrition", "Active")</f>
        <v>Active</v>
      </c>
      <c r="H818" t="s">
        <v>28</v>
      </c>
      <c r="I818" t="s">
        <v>3455</v>
      </c>
      <c r="J818" t="s">
        <v>3456</v>
      </c>
      <c r="K818" t="s">
        <v>167</v>
      </c>
      <c r="L818" t="s">
        <v>32</v>
      </c>
      <c r="M818" t="s">
        <v>33</v>
      </c>
      <c r="N818" t="s">
        <v>63</v>
      </c>
      <c r="O818" t="s">
        <v>35</v>
      </c>
      <c r="P818" t="s">
        <v>36</v>
      </c>
      <c r="R818" t="s">
        <v>37</v>
      </c>
      <c r="S818" t="s">
        <v>3211</v>
      </c>
      <c r="T818" s="2">
        <v>31148</v>
      </c>
      <c r="U818" s="3">
        <f ca="1">YEARFRAC(Table1[[#This Row],[DOB]],TODAY())</f>
        <v>40.700000000000003</v>
      </c>
      <c r="V818" s="3" t="str" cm="1">
        <f t="array" aca="1" ref="V818" ca="1">_xlfn.IFS(Table1[[#This Row],[Age]] &lt; 30, "20-29", Table1[[#This Row],[Age]]&lt;40,"30-39",Table1[[#This Row],[Age]]&lt;50,"40-49",Table1[[#This Row],[Age]]&lt;60,"50-59",Table1[[#This Row],[Age]]&lt;70, "60-69",Table1[[#This Row],[Age]]&lt;80, "70-79",Table1[[#This Row],[Age]]&lt;90,"80-89")</f>
        <v>40-49</v>
      </c>
      <c r="W818" t="s">
        <v>39</v>
      </c>
      <c r="X818" t="s">
        <v>418</v>
      </c>
      <c r="Y818" t="s">
        <v>41</v>
      </c>
      <c r="Z818">
        <v>60585</v>
      </c>
      <c r="AA818" t="s">
        <v>127</v>
      </c>
      <c r="AB818" t="s">
        <v>74</v>
      </c>
      <c r="AC818" t="s">
        <v>44</v>
      </c>
      <c r="AD818">
        <v>3</v>
      </c>
    </row>
    <row r="819" spans="1:30" x14ac:dyDescent="0.35">
      <c r="A819">
        <v>1241</v>
      </c>
      <c r="B819" t="s">
        <v>2546</v>
      </c>
      <c r="C819" t="s">
        <v>3457</v>
      </c>
      <c r="D819" s="1">
        <v>43776</v>
      </c>
      <c r="E819" s="1">
        <v>44902</v>
      </c>
      <c r="F819">
        <f>IF(Table1[[#This Row],[ExitDate]],QUOTIENT(Table1[[#This Row],[ExitDate]]-Table1[[#This Row],[StartDate]],365/12),"")</f>
        <v>37</v>
      </c>
      <c r="G819" t="str">
        <f>IF(Table1[[#This Row],[ExitDate]], "Attrition", "Active")</f>
        <v>Attrition</v>
      </c>
      <c r="H819" t="s">
        <v>28</v>
      </c>
      <c r="I819" t="s">
        <v>3458</v>
      </c>
      <c r="J819" t="s">
        <v>3459</v>
      </c>
      <c r="K819" t="s">
        <v>97</v>
      </c>
      <c r="L819" t="s">
        <v>744</v>
      </c>
      <c r="M819" t="s">
        <v>33</v>
      </c>
      <c r="N819" t="s">
        <v>63</v>
      </c>
      <c r="O819" t="s">
        <v>62</v>
      </c>
      <c r="P819" t="s">
        <v>139</v>
      </c>
      <c r="Q819" t="s">
        <v>3460</v>
      </c>
      <c r="R819" t="s">
        <v>37</v>
      </c>
      <c r="S819" t="s">
        <v>89</v>
      </c>
      <c r="T819" s="2">
        <v>33676</v>
      </c>
      <c r="U819" s="3">
        <f ca="1">YEARFRAC(Table1[[#This Row],[DOB]],TODAY())</f>
        <v>33.777777777777779</v>
      </c>
      <c r="V819" s="3" t="str" cm="1">
        <f t="array" aca="1" ref="V819" ca="1">_xlfn.IFS(Table1[[#This Row],[Age]] &lt; 30, "20-29", Table1[[#This Row],[Age]]&lt;40,"30-39",Table1[[#This Row],[Age]]&lt;50,"40-49",Table1[[#This Row],[Age]]&lt;60,"50-59",Table1[[#This Row],[Age]]&lt;70, "60-69",Table1[[#This Row],[Age]]&lt;80, "70-79",Table1[[#This Row],[Age]]&lt;90,"80-89")</f>
        <v>30-39</v>
      </c>
      <c r="W819" t="s">
        <v>39</v>
      </c>
      <c r="X819" t="s">
        <v>82</v>
      </c>
      <c r="Y819" t="s">
        <v>41</v>
      </c>
      <c r="Z819">
        <v>46736</v>
      </c>
      <c r="AA819" t="s">
        <v>92</v>
      </c>
      <c r="AB819" t="s">
        <v>83</v>
      </c>
      <c r="AC819" t="s">
        <v>44</v>
      </c>
      <c r="AD819">
        <v>3</v>
      </c>
    </row>
    <row r="820" spans="1:30" x14ac:dyDescent="0.35">
      <c r="A820">
        <v>1242</v>
      </c>
      <c r="B820" t="s">
        <v>773</v>
      </c>
      <c r="C820" t="s">
        <v>850</v>
      </c>
      <c r="D820" s="1">
        <v>45040</v>
      </c>
      <c r="F820" t="str">
        <f>IF(Table1[[#This Row],[ExitDate]],QUOTIENT(Table1[[#This Row],[ExitDate]]-Table1[[#This Row],[StartDate]],365/12),"")</f>
        <v/>
      </c>
      <c r="G820" t="str">
        <f>IF(Table1[[#This Row],[ExitDate]], "Attrition", "Active")</f>
        <v>Active</v>
      </c>
      <c r="H820" t="s">
        <v>28</v>
      </c>
      <c r="I820" t="s">
        <v>3461</v>
      </c>
      <c r="J820" t="s">
        <v>3462</v>
      </c>
      <c r="K820" t="s">
        <v>117</v>
      </c>
      <c r="L820" t="s">
        <v>32</v>
      </c>
      <c r="M820" t="s">
        <v>62</v>
      </c>
      <c r="N820" t="s">
        <v>34</v>
      </c>
      <c r="O820" t="s">
        <v>51</v>
      </c>
      <c r="P820" t="s">
        <v>36</v>
      </c>
      <c r="R820" t="s">
        <v>37</v>
      </c>
      <c r="S820" t="s">
        <v>304</v>
      </c>
      <c r="T820" s="2">
        <v>21627</v>
      </c>
      <c r="U820" s="3">
        <f ca="1">YEARFRAC(Table1[[#This Row],[DOB]],TODAY())</f>
        <v>66.763888888888886</v>
      </c>
      <c r="V820" s="3" t="str" cm="1">
        <f t="array" aca="1" ref="V820" ca="1">_xlfn.IFS(Table1[[#This Row],[Age]] &lt; 30, "20-29", Table1[[#This Row],[Age]]&lt;40,"30-39",Table1[[#This Row],[Age]]&lt;50,"40-49",Table1[[#This Row],[Age]]&lt;60,"50-59",Table1[[#This Row],[Age]]&lt;70, "60-69",Table1[[#This Row],[Age]]&lt;80, "70-79",Table1[[#This Row],[Age]]&lt;90,"80-89")</f>
        <v>60-69</v>
      </c>
      <c r="W820" t="s">
        <v>39</v>
      </c>
      <c r="X820" t="s">
        <v>225</v>
      </c>
      <c r="Y820" t="s">
        <v>41</v>
      </c>
      <c r="Z820">
        <v>35941</v>
      </c>
      <c r="AA820" t="s">
        <v>42</v>
      </c>
      <c r="AB820" t="s">
        <v>83</v>
      </c>
      <c r="AC820" t="s">
        <v>44</v>
      </c>
      <c r="AD820">
        <v>3</v>
      </c>
    </row>
    <row r="821" spans="1:30" x14ac:dyDescent="0.35">
      <c r="A821">
        <v>1243</v>
      </c>
      <c r="B821" t="s">
        <v>3339</v>
      </c>
      <c r="C821" t="s">
        <v>3463</v>
      </c>
      <c r="D821" s="1">
        <v>43986</v>
      </c>
      <c r="F821" t="str">
        <f>IF(Table1[[#This Row],[ExitDate]],QUOTIENT(Table1[[#This Row],[ExitDate]]-Table1[[#This Row],[StartDate]],365/12),"")</f>
        <v/>
      </c>
      <c r="G821" t="str">
        <f>IF(Table1[[#This Row],[ExitDate]], "Attrition", "Active")</f>
        <v>Active</v>
      </c>
      <c r="H821" t="s">
        <v>28</v>
      </c>
      <c r="I821" t="s">
        <v>3464</v>
      </c>
      <c r="J821" t="s">
        <v>3465</v>
      </c>
      <c r="K821" t="s">
        <v>61</v>
      </c>
      <c r="L821" t="s">
        <v>32</v>
      </c>
      <c r="M821" t="s">
        <v>33</v>
      </c>
      <c r="N821" t="s">
        <v>50</v>
      </c>
      <c r="O821" t="s">
        <v>35</v>
      </c>
      <c r="P821" t="s">
        <v>36</v>
      </c>
      <c r="R821" t="s">
        <v>37</v>
      </c>
      <c r="S821" t="s">
        <v>80</v>
      </c>
      <c r="T821" s="2">
        <v>28921</v>
      </c>
      <c r="U821" s="3">
        <f ca="1">YEARFRAC(Table1[[#This Row],[DOB]],TODAY())</f>
        <v>46.794444444444444</v>
      </c>
      <c r="V821" s="3" t="str" cm="1">
        <f t="array" aca="1" ref="V821" ca="1">_xlfn.IFS(Table1[[#This Row],[Age]] &lt; 30, "20-29", Table1[[#This Row],[Age]]&lt;40,"30-39",Table1[[#This Row],[Age]]&lt;50,"40-49",Table1[[#This Row],[Age]]&lt;60,"50-59",Table1[[#This Row],[Age]]&lt;70, "60-69",Table1[[#This Row],[Age]]&lt;80, "70-79",Table1[[#This Row],[Age]]&lt;90,"80-89")</f>
        <v>40-49</v>
      </c>
      <c r="W821" t="s">
        <v>39</v>
      </c>
      <c r="X821" t="s">
        <v>242</v>
      </c>
      <c r="Y821" t="s">
        <v>41</v>
      </c>
      <c r="Z821">
        <v>11657</v>
      </c>
      <c r="AA821" t="s">
        <v>42</v>
      </c>
      <c r="AB821" t="s">
        <v>43</v>
      </c>
      <c r="AC821" t="s">
        <v>44</v>
      </c>
      <c r="AD821">
        <v>3</v>
      </c>
    </row>
    <row r="822" spans="1:30" x14ac:dyDescent="0.35">
      <c r="A822">
        <v>1244</v>
      </c>
      <c r="B822" t="s">
        <v>3466</v>
      </c>
      <c r="C822" t="s">
        <v>623</v>
      </c>
      <c r="D822" s="1">
        <v>44704</v>
      </c>
      <c r="F822" t="str">
        <f>IF(Table1[[#This Row],[ExitDate]],QUOTIENT(Table1[[#This Row],[ExitDate]]-Table1[[#This Row],[StartDate]],365/12),"")</f>
        <v/>
      </c>
      <c r="G822" t="str">
        <f>IF(Table1[[#This Row],[ExitDate]], "Attrition", "Active")</f>
        <v>Active</v>
      </c>
      <c r="H822" t="s">
        <v>28</v>
      </c>
      <c r="I822" t="s">
        <v>3467</v>
      </c>
      <c r="J822" t="s">
        <v>3468</v>
      </c>
      <c r="K822" t="s">
        <v>88</v>
      </c>
      <c r="L822" t="s">
        <v>32</v>
      </c>
      <c r="M822" t="s">
        <v>51</v>
      </c>
      <c r="N822" t="s">
        <v>50</v>
      </c>
      <c r="O822" t="s">
        <v>62</v>
      </c>
      <c r="P822" t="s">
        <v>36</v>
      </c>
      <c r="R822" t="s">
        <v>37</v>
      </c>
      <c r="S822" t="s">
        <v>3211</v>
      </c>
      <c r="T822" s="2">
        <v>19766</v>
      </c>
      <c r="U822" s="3">
        <f ca="1">YEARFRAC(Table1[[#This Row],[DOB]],TODAY())</f>
        <v>71.86666666666666</v>
      </c>
      <c r="V822" s="3" t="str" cm="1">
        <f t="array" aca="1" ref="V822" ca="1">_xlfn.IFS(Table1[[#This Row],[Age]] &lt; 30, "20-29", Table1[[#This Row],[Age]]&lt;40,"30-39",Table1[[#This Row],[Age]]&lt;50,"40-49",Table1[[#This Row],[Age]]&lt;60,"50-59",Table1[[#This Row],[Age]]&lt;70, "60-69",Table1[[#This Row],[Age]]&lt;80, "70-79",Table1[[#This Row],[Age]]&lt;90,"80-89")</f>
        <v>70-79</v>
      </c>
      <c r="W822" t="s">
        <v>39</v>
      </c>
      <c r="X822" t="s">
        <v>102</v>
      </c>
      <c r="Y822" t="s">
        <v>54</v>
      </c>
      <c r="Z822">
        <v>72528</v>
      </c>
      <c r="AA822" t="s">
        <v>127</v>
      </c>
      <c r="AB822" t="s">
        <v>83</v>
      </c>
      <c r="AC822" t="s">
        <v>44</v>
      </c>
      <c r="AD822">
        <v>3</v>
      </c>
    </row>
    <row r="823" spans="1:30" x14ac:dyDescent="0.35">
      <c r="A823">
        <v>1245</v>
      </c>
      <c r="B823" t="s">
        <v>1606</v>
      </c>
      <c r="C823" t="s">
        <v>3469</v>
      </c>
      <c r="D823" s="1">
        <v>43602</v>
      </c>
      <c r="F823" t="str">
        <f>IF(Table1[[#This Row],[ExitDate]],QUOTIENT(Table1[[#This Row],[ExitDate]]-Table1[[#This Row],[StartDate]],365/12),"")</f>
        <v/>
      </c>
      <c r="G823" t="str">
        <f>IF(Table1[[#This Row],[ExitDate]], "Attrition", "Active")</f>
        <v>Active</v>
      </c>
      <c r="H823" t="s">
        <v>28</v>
      </c>
      <c r="I823" t="s">
        <v>3470</v>
      </c>
      <c r="J823" t="s">
        <v>3471</v>
      </c>
      <c r="K823" t="s">
        <v>31</v>
      </c>
      <c r="L823" t="s">
        <v>32</v>
      </c>
      <c r="M823" t="s">
        <v>62</v>
      </c>
      <c r="N823" t="s">
        <v>63</v>
      </c>
      <c r="O823" t="s">
        <v>35</v>
      </c>
      <c r="P823" t="s">
        <v>36</v>
      </c>
      <c r="R823" t="s">
        <v>37</v>
      </c>
      <c r="S823" t="s">
        <v>110</v>
      </c>
      <c r="T823" s="2">
        <v>22315</v>
      </c>
      <c r="U823" s="3">
        <f ca="1">YEARFRAC(Table1[[#This Row],[DOB]],TODAY())</f>
        <v>64.888888888888886</v>
      </c>
      <c r="V823" s="3" t="str" cm="1">
        <f t="array" aca="1" ref="V823" ca="1">_xlfn.IFS(Table1[[#This Row],[Age]] &lt; 30, "20-29", Table1[[#This Row],[Age]]&lt;40,"30-39",Table1[[#This Row],[Age]]&lt;50,"40-49",Table1[[#This Row],[Age]]&lt;60,"50-59",Table1[[#This Row],[Age]]&lt;70, "60-69",Table1[[#This Row],[Age]]&lt;80, "70-79",Table1[[#This Row],[Age]]&lt;90,"80-89")</f>
        <v>60-69</v>
      </c>
      <c r="W823" t="s">
        <v>39</v>
      </c>
      <c r="X823" t="s">
        <v>102</v>
      </c>
      <c r="Y823" t="s">
        <v>54</v>
      </c>
      <c r="Z823">
        <v>14705</v>
      </c>
      <c r="AA823" t="s">
        <v>42</v>
      </c>
      <c r="AB823" t="s">
        <v>43</v>
      </c>
      <c r="AC823" t="s">
        <v>44</v>
      </c>
      <c r="AD823">
        <v>3</v>
      </c>
    </row>
    <row r="824" spans="1:30" x14ac:dyDescent="0.35">
      <c r="A824">
        <v>1246</v>
      </c>
      <c r="B824" t="s">
        <v>3472</v>
      </c>
      <c r="C824" t="s">
        <v>320</v>
      </c>
      <c r="D824" s="1">
        <v>43371</v>
      </c>
      <c r="E824" s="1">
        <v>44311</v>
      </c>
      <c r="F824">
        <f>IF(Table1[[#This Row],[ExitDate]],QUOTIENT(Table1[[#This Row],[ExitDate]]-Table1[[#This Row],[StartDate]],365/12),"")</f>
        <v>30</v>
      </c>
      <c r="G824" t="str">
        <f>IF(Table1[[#This Row],[ExitDate]], "Attrition", "Active")</f>
        <v>Attrition</v>
      </c>
      <c r="H824" t="s">
        <v>28</v>
      </c>
      <c r="I824" t="s">
        <v>3473</v>
      </c>
      <c r="J824" t="s">
        <v>3474</v>
      </c>
      <c r="K824" t="s">
        <v>132</v>
      </c>
      <c r="L824" t="s">
        <v>744</v>
      </c>
      <c r="M824" t="s">
        <v>51</v>
      </c>
      <c r="N824" t="s">
        <v>63</v>
      </c>
      <c r="O824" t="s">
        <v>35</v>
      </c>
      <c r="P824" t="s">
        <v>125</v>
      </c>
      <c r="Q824" t="s">
        <v>3475</v>
      </c>
      <c r="R824" t="s">
        <v>37</v>
      </c>
      <c r="S824" t="s">
        <v>89</v>
      </c>
      <c r="T824" s="2">
        <v>16024</v>
      </c>
      <c r="U824" s="3">
        <f ca="1">YEARFRAC(Table1[[#This Row],[DOB]],TODAY())</f>
        <v>82.108333333333334</v>
      </c>
      <c r="V824" s="3" t="str" cm="1">
        <f t="array" aca="1" ref="V824" ca="1">_xlfn.IFS(Table1[[#This Row],[Age]] &lt; 30, "20-29", Table1[[#This Row],[Age]]&lt;40,"30-39",Table1[[#This Row],[Age]]&lt;50,"40-49",Table1[[#This Row],[Age]]&lt;60,"50-59",Table1[[#This Row],[Age]]&lt;70, "60-69",Table1[[#This Row],[Age]]&lt;80, "70-79",Table1[[#This Row],[Age]]&lt;90,"80-89")</f>
        <v>80-89</v>
      </c>
      <c r="W824" t="s">
        <v>39</v>
      </c>
      <c r="X824" t="s">
        <v>3476</v>
      </c>
      <c r="Y824" t="s">
        <v>54</v>
      </c>
      <c r="Z824">
        <v>5254</v>
      </c>
      <c r="AA824" t="s">
        <v>92</v>
      </c>
      <c r="AB824" t="s">
        <v>43</v>
      </c>
      <c r="AC824" t="s">
        <v>44</v>
      </c>
      <c r="AD824">
        <v>3</v>
      </c>
    </row>
    <row r="825" spans="1:30" x14ac:dyDescent="0.35">
      <c r="A825">
        <v>1247</v>
      </c>
      <c r="B825" t="s">
        <v>3477</v>
      </c>
      <c r="C825" t="s">
        <v>3478</v>
      </c>
      <c r="D825" s="1">
        <v>43528</v>
      </c>
      <c r="F825" t="str">
        <f>IF(Table1[[#This Row],[ExitDate]],QUOTIENT(Table1[[#This Row],[ExitDate]]-Table1[[#This Row],[StartDate]],365/12),"")</f>
        <v/>
      </c>
      <c r="G825" t="str">
        <f>IF(Table1[[#This Row],[ExitDate]], "Attrition", "Active")</f>
        <v>Active</v>
      </c>
      <c r="H825" t="s">
        <v>28</v>
      </c>
      <c r="I825" t="s">
        <v>3479</v>
      </c>
      <c r="J825" t="s">
        <v>3480</v>
      </c>
      <c r="K825" t="s">
        <v>49</v>
      </c>
      <c r="L825" t="s">
        <v>32</v>
      </c>
      <c r="M825" t="s">
        <v>51</v>
      </c>
      <c r="N825" t="s">
        <v>34</v>
      </c>
      <c r="O825" t="s">
        <v>51</v>
      </c>
      <c r="P825" t="s">
        <v>36</v>
      </c>
      <c r="R825" t="s">
        <v>37</v>
      </c>
      <c r="S825" t="s">
        <v>593</v>
      </c>
      <c r="T825" s="2">
        <v>26384</v>
      </c>
      <c r="U825" s="3">
        <f ca="1">YEARFRAC(Table1[[#This Row],[DOB]],TODAY())</f>
        <v>53.741666666666667</v>
      </c>
      <c r="V825" s="3" t="str" cm="1">
        <f t="array" aca="1" ref="V825" ca="1">_xlfn.IFS(Table1[[#This Row],[Age]] &lt; 30, "20-29", Table1[[#This Row],[Age]]&lt;40,"30-39",Table1[[#This Row],[Age]]&lt;50,"40-49",Table1[[#This Row],[Age]]&lt;60,"50-59",Table1[[#This Row],[Age]]&lt;70, "60-69",Table1[[#This Row],[Age]]&lt;80, "70-79",Table1[[#This Row],[Age]]&lt;90,"80-89")</f>
        <v>50-59</v>
      </c>
      <c r="W825" t="s">
        <v>39</v>
      </c>
      <c r="X825" t="s">
        <v>225</v>
      </c>
      <c r="Y825" t="s">
        <v>41</v>
      </c>
      <c r="Z825">
        <v>94026</v>
      </c>
      <c r="AA825" t="s">
        <v>73</v>
      </c>
      <c r="AB825" t="s">
        <v>74</v>
      </c>
      <c r="AC825" t="s">
        <v>44</v>
      </c>
      <c r="AD825">
        <v>3</v>
      </c>
    </row>
    <row r="826" spans="1:30" x14ac:dyDescent="0.35">
      <c r="A826">
        <v>1248</v>
      </c>
      <c r="B826" t="s">
        <v>3306</v>
      </c>
      <c r="C826" t="s">
        <v>1602</v>
      </c>
      <c r="D826" s="1">
        <v>44284</v>
      </c>
      <c r="E826" s="1">
        <v>44531</v>
      </c>
      <c r="F826">
        <f>IF(Table1[[#This Row],[ExitDate]],QUOTIENT(Table1[[#This Row],[ExitDate]]-Table1[[#This Row],[StartDate]],365/12),"")</f>
        <v>8</v>
      </c>
      <c r="G826" t="str">
        <f>IF(Table1[[#This Row],[ExitDate]], "Attrition", "Active")</f>
        <v>Attrition</v>
      </c>
      <c r="H826" t="s">
        <v>28</v>
      </c>
      <c r="I826" t="s">
        <v>3481</v>
      </c>
      <c r="J826" t="s">
        <v>3482</v>
      </c>
      <c r="K826" t="s">
        <v>138</v>
      </c>
      <c r="L826" t="s">
        <v>32</v>
      </c>
      <c r="M826" t="s">
        <v>51</v>
      </c>
      <c r="N826" t="s">
        <v>63</v>
      </c>
      <c r="O826" t="s">
        <v>62</v>
      </c>
      <c r="P826" t="s">
        <v>125</v>
      </c>
      <c r="Q826" t="s">
        <v>3483</v>
      </c>
      <c r="R826" t="s">
        <v>37</v>
      </c>
      <c r="S826" t="s">
        <v>793</v>
      </c>
      <c r="T826" s="2">
        <v>32395</v>
      </c>
      <c r="U826" s="3">
        <f ca="1">YEARFRAC(Table1[[#This Row],[DOB]],TODAY())</f>
        <v>37.288888888888891</v>
      </c>
      <c r="V826" s="3" t="str" cm="1">
        <f t="array" aca="1" ref="V826" ca="1">_xlfn.IFS(Table1[[#This Row],[Age]] &lt; 30, "20-29", Table1[[#This Row],[Age]]&lt;40,"30-39",Table1[[#This Row],[Age]]&lt;50,"40-49",Table1[[#This Row],[Age]]&lt;60,"50-59",Table1[[#This Row],[Age]]&lt;70, "60-69",Table1[[#This Row],[Age]]&lt;80, "70-79",Table1[[#This Row],[Age]]&lt;90,"80-89")</f>
        <v>30-39</v>
      </c>
      <c r="W826" t="s">
        <v>39</v>
      </c>
      <c r="X826" t="s">
        <v>215</v>
      </c>
      <c r="Y826" t="s">
        <v>41</v>
      </c>
      <c r="Z826">
        <v>90967</v>
      </c>
      <c r="AA826" t="s">
        <v>42</v>
      </c>
      <c r="AB826" t="s">
        <v>103</v>
      </c>
      <c r="AC826" t="s">
        <v>44</v>
      </c>
      <c r="AD826">
        <v>3</v>
      </c>
    </row>
    <row r="827" spans="1:30" x14ac:dyDescent="0.35">
      <c r="A827">
        <v>1249</v>
      </c>
      <c r="B827" t="s">
        <v>3484</v>
      </c>
      <c r="C827" t="s">
        <v>106</v>
      </c>
      <c r="D827" s="1">
        <v>43653</v>
      </c>
      <c r="E827" s="1">
        <v>43875</v>
      </c>
      <c r="F827">
        <f>IF(Table1[[#This Row],[ExitDate]],QUOTIENT(Table1[[#This Row],[ExitDate]]-Table1[[#This Row],[StartDate]],365/12),"")</f>
        <v>7</v>
      </c>
      <c r="G827" t="str">
        <f>IF(Table1[[#This Row],[ExitDate]], "Attrition", "Active")</f>
        <v>Attrition</v>
      </c>
      <c r="H827" t="s">
        <v>28</v>
      </c>
      <c r="I827" t="s">
        <v>3485</v>
      </c>
      <c r="J827" t="s">
        <v>3486</v>
      </c>
      <c r="K827" t="s">
        <v>79</v>
      </c>
      <c r="L827" t="s">
        <v>32</v>
      </c>
      <c r="M827" t="s">
        <v>62</v>
      </c>
      <c r="N827" t="s">
        <v>50</v>
      </c>
      <c r="O827" t="s">
        <v>51</v>
      </c>
      <c r="P827" t="s">
        <v>139</v>
      </c>
      <c r="Q827" t="s">
        <v>3487</v>
      </c>
      <c r="R827" t="s">
        <v>37</v>
      </c>
      <c r="S827" t="s">
        <v>89</v>
      </c>
      <c r="T827" s="2">
        <v>35399</v>
      </c>
      <c r="U827" s="3">
        <f ca="1">YEARFRAC(Table1[[#This Row],[DOB]],TODAY())</f>
        <v>29.06388888888889</v>
      </c>
      <c r="V827" s="3" t="str" cm="1">
        <f t="array" aca="1" ref="V827" ca="1">_xlfn.IFS(Table1[[#This Row],[Age]] &lt; 30, "20-29", Table1[[#This Row],[Age]]&lt;40,"30-39",Table1[[#This Row],[Age]]&lt;50,"40-49",Table1[[#This Row],[Age]]&lt;60,"50-59",Table1[[#This Row],[Age]]&lt;70, "60-69",Table1[[#This Row],[Age]]&lt;80, "70-79",Table1[[#This Row],[Age]]&lt;90,"80-89")</f>
        <v>20-29</v>
      </c>
      <c r="W827" t="s">
        <v>39</v>
      </c>
      <c r="X827" t="s">
        <v>91</v>
      </c>
      <c r="Y827" t="s">
        <v>41</v>
      </c>
      <c r="Z827">
        <v>46879</v>
      </c>
      <c r="AA827" t="s">
        <v>127</v>
      </c>
      <c r="AB827" t="s">
        <v>103</v>
      </c>
      <c r="AC827" t="s">
        <v>44</v>
      </c>
      <c r="AD827">
        <v>3</v>
      </c>
    </row>
    <row r="828" spans="1:30" x14ac:dyDescent="0.35">
      <c r="A828">
        <v>1250</v>
      </c>
      <c r="B828" t="s">
        <v>357</v>
      </c>
      <c r="C828" t="s">
        <v>2612</v>
      </c>
      <c r="D828" s="1">
        <v>43349</v>
      </c>
      <c r="F828" t="str">
        <f>IF(Table1[[#This Row],[ExitDate]],QUOTIENT(Table1[[#This Row],[ExitDate]]-Table1[[#This Row],[StartDate]],365/12),"")</f>
        <v/>
      </c>
      <c r="G828" t="str">
        <f>IF(Table1[[#This Row],[ExitDate]], "Attrition", "Active")</f>
        <v>Active</v>
      </c>
      <c r="H828" t="s">
        <v>28</v>
      </c>
      <c r="I828" t="s">
        <v>3488</v>
      </c>
      <c r="J828" t="s">
        <v>3489</v>
      </c>
      <c r="K828" t="s">
        <v>88</v>
      </c>
      <c r="L828" t="s">
        <v>32</v>
      </c>
      <c r="M828" t="s">
        <v>33</v>
      </c>
      <c r="N828" t="s">
        <v>63</v>
      </c>
      <c r="O828" t="s">
        <v>62</v>
      </c>
      <c r="P828" t="s">
        <v>36</v>
      </c>
      <c r="R828" t="s">
        <v>37</v>
      </c>
      <c r="S828" t="s">
        <v>65</v>
      </c>
      <c r="T828" s="2">
        <v>33215</v>
      </c>
      <c r="U828" s="3">
        <f ca="1">YEARFRAC(Table1[[#This Row],[DOB]],TODAY())</f>
        <v>35.041666666666664</v>
      </c>
      <c r="V828" s="3" t="str" cm="1">
        <f t="array" aca="1" ref="V828" ca="1">_xlfn.IFS(Table1[[#This Row],[Age]] &lt; 30, "20-29", Table1[[#This Row],[Age]]&lt;40,"30-39",Table1[[#This Row],[Age]]&lt;50,"40-49",Table1[[#This Row],[Age]]&lt;60,"50-59",Table1[[#This Row],[Age]]&lt;70, "60-69",Table1[[#This Row],[Age]]&lt;80, "70-79",Table1[[#This Row],[Age]]&lt;90,"80-89")</f>
        <v>30-39</v>
      </c>
      <c r="W828" t="s">
        <v>39</v>
      </c>
      <c r="X828" t="s">
        <v>162</v>
      </c>
      <c r="Y828" t="s">
        <v>41</v>
      </c>
      <c r="Z828">
        <v>70353</v>
      </c>
      <c r="AA828" t="s">
        <v>92</v>
      </c>
      <c r="AB828" t="s">
        <v>43</v>
      </c>
      <c r="AC828" t="s">
        <v>44</v>
      </c>
      <c r="AD828">
        <v>3</v>
      </c>
    </row>
    <row r="829" spans="1:30" x14ac:dyDescent="0.35">
      <c r="A829">
        <v>1251</v>
      </c>
      <c r="B829" t="s">
        <v>3490</v>
      </c>
      <c r="C829" t="s">
        <v>2311</v>
      </c>
      <c r="D829" s="1">
        <v>43368</v>
      </c>
      <c r="F829" t="str">
        <f>IF(Table1[[#This Row],[ExitDate]],QUOTIENT(Table1[[#This Row],[ExitDate]]-Table1[[#This Row],[StartDate]],365/12),"")</f>
        <v/>
      </c>
      <c r="G829" t="str">
        <f>IF(Table1[[#This Row],[ExitDate]], "Attrition", "Active")</f>
        <v>Active</v>
      </c>
      <c r="H829" t="s">
        <v>28</v>
      </c>
      <c r="I829" t="s">
        <v>3491</v>
      </c>
      <c r="J829" t="s">
        <v>3492</v>
      </c>
      <c r="K829" t="s">
        <v>31</v>
      </c>
      <c r="L829" t="s">
        <v>32</v>
      </c>
      <c r="M829" t="s">
        <v>51</v>
      </c>
      <c r="N829" t="s">
        <v>50</v>
      </c>
      <c r="O829" t="s">
        <v>51</v>
      </c>
      <c r="P829" t="s">
        <v>36</v>
      </c>
      <c r="R829" t="s">
        <v>37</v>
      </c>
      <c r="S829" t="s">
        <v>147</v>
      </c>
      <c r="T829" s="2">
        <v>17597</v>
      </c>
      <c r="U829" s="3">
        <f ca="1">YEARFRAC(Table1[[#This Row],[DOB]],TODAY())</f>
        <v>77.8</v>
      </c>
      <c r="V829" s="3" t="str" cm="1">
        <f t="array" aca="1" ref="V829" ca="1">_xlfn.IFS(Table1[[#This Row],[Age]] &lt; 30, "20-29", Table1[[#This Row],[Age]]&lt;40,"30-39",Table1[[#This Row],[Age]]&lt;50,"40-49",Table1[[#This Row],[Age]]&lt;60,"50-59",Table1[[#This Row],[Age]]&lt;70, "60-69",Table1[[#This Row],[Age]]&lt;80, "70-79",Table1[[#This Row],[Age]]&lt;90,"80-89")</f>
        <v>70-79</v>
      </c>
      <c r="W829" t="s">
        <v>39</v>
      </c>
      <c r="X829" t="s">
        <v>82</v>
      </c>
      <c r="Y829" t="s">
        <v>41</v>
      </c>
      <c r="Z829">
        <v>27888</v>
      </c>
      <c r="AA829" t="s">
        <v>127</v>
      </c>
      <c r="AB829" t="s">
        <v>83</v>
      </c>
      <c r="AC829" t="s">
        <v>44</v>
      </c>
      <c r="AD829">
        <v>3</v>
      </c>
    </row>
    <row r="830" spans="1:30" x14ac:dyDescent="0.35">
      <c r="A830">
        <v>1252</v>
      </c>
      <c r="B830" t="s">
        <v>3493</v>
      </c>
      <c r="C830" t="s">
        <v>3494</v>
      </c>
      <c r="D830" s="1">
        <v>44631</v>
      </c>
      <c r="E830" s="1">
        <v>44676</v>
      </c>
      <c r="F830">
        <f>IF(Table1[[#This Row],[ExitDate]],QUOTIENT(Table1[[#This Row],[ExitDate]]-Table1[[#This Row],[StartDate]],365/12),"")</f>
        <v>1</v>
      </c>
      <c r="G830" t="str">
        <f>IF(Table1[[#This Row],[ExitDate]], "Attrition", "Active")</f>
        <v>Attrition</v>
      </c>
      <c r="H830" t="s">
        <v>3017</v>
      </c>
      <c r="I830" t="s">
        <v>3495</v>
      </c>
      <c r="J830" t="s">
        <v>3496</v>
      </c>
      <c r="K830" t="s">
        <v>49</v>
      </c>
      <c r="L830" t="s">
        <v>32</v>
      </c>
      <c r="M830" t="s">
        <v>51</v>
      </c>
      <c r="N830" t="s">
        <v>50</v>
      </c>
      <c r="O830" t="s">
        <v>35</v>
      </c>
      <c r="P830" t="s">
        <v>174</v>
      </c>
      <c r="Q830" t="s">
        <v>3497</v>
      </c>
      <c r="R830" t="s">
        <v>37</v>
      </c>
      <c r="S830" t="s">
        <v>176</v>
      </c>
      <c r="T830" s="2">
        <v>30003</v>
      </c>
      <c r="U830" s="3">
        <f ca="1">YEARFRAC(Table1[[#This Row],[DOB]],TODAY())</f>
        <v>43.838888888888889</v>
      </c>
      <c r="V830" s="3" t="str" cm="1">
        <f t="array" aca="1" ref="V830" ca="1">_xlfn.IFS(Table1[[#This Row],[Age]] &lt; 30, "20-29", Table1[[#This Row],[Age]]&lt;40,"30-39",Table1[[#This Row],[Age]]&lt;50,"40-49",Table1[[#This Row],[Age]]&lt;60,"50-59",Table1[[#This Row],[Age]]&lt;70, "60-69",Table1[[#This Row],[Age]]&lt;80, "70-79",Table1[[#This Row],[Age]]&lt;90,"80-89")</f>
        <v>40-49</v>
      </c>
      <c r="W830" t="s">
        <v>39</v>
      </c>
      <c r="X830" t="s">
        <v>102</v>
      </c>
      <c r="Y830" t="s">
        <v>41</v>
      </c>
      <c r="Z830">
        <v>36258</v>
      </c>
      <c r="AA830" t="s">
        <v>127</v>
      </c>
      <c r="AB830" t="s">
        <v>103</v>
      </c>
      <c r="AC830" t="s">
        <v>44</v>
      </c>
      <c r="AD830">
        <v>3</v>
      </c>
    </row>
    <row r="831" spans="1:30" x14ac:dyDescent="0.35">
      <c r="A831">
        <v>1253</v>
      </c>
      <c r="B831" t="s">
        <v>3498</v>
      </c>
      <c r="C831" t="s">
        <v>3499</v>
      </c>
      <c r="D831" s="1">
        <v>44025</v>
      </c>
      <c r="E831" s="1">
        <v>44475</v>
      </c>
      <c r="F831">
        <f>IF(Table1[[#This Row],[ExitDate]],QUOTIENT(Table1[[#This Row],[ExitDate]]-Table1[[#This Row],[StartDate]],365/12),"")</f>
        <v>14</v>
      </c>
      <c r="G831" t="str">
        <f>IF(Table1[[#This Row],[ExitDate]], "Attrition", "Active")</f>
        <v>Attrition</v>
      </c>
      <c r="H831" t="s">
        <v>3017</v>
      </c>
      <c r="I831" t="s">
        <v>3500</v>
      </c>
      <c r="J831" t="s">
        <v>3501</v>
      </c>
      <c r="K831" t="s">
        <v>138</v>
      </c>
      <c r="L831" t="s">
        <v>32</v>
      </c>
      <c r="M831" t="s">
        <v>51</v>
      </c>
      <c r="N831" t="s">
        <v>50</v>
      </c>
      <c r="O831" t="s">
        <v>51</v>
      </c>
      <c r="P831" t="s">
        <v>139</v>
      </c>
      <c r="Q831" t="s">
        <v>3502</v>
      </c>
      <c r="R831" t="s">
        <v>37</v>
      </c>
      <c r="S831" t="s">
        <v>176</v>
      </c>
      <c r="T831" s="2">
        <v>26068</v>
      </c>
      <c r="U831" s="3">
        <f ca="1">YEARFRAC(Table1[[#This Row],[DOB]],TODAY())</f>
        <v>54.605555555555554</v>
      </c>
      <c r="V831" s="3" t="str" cm="1">
        <f t="array" aca="1" ref="V831" ca="1">_xlfn.IFS(Table1[[#This Row],[Age]] &lt; 30, "20-29", Table1[[#This Row],[Age]]&lt;40,"30-39",Table1[[#This Row],[Age]]&lt;50,"40-49",Table1[[#This Row],[Age]]&lt;60,"50-59",Table1[[#This Row],[Age]]&lt;70, "60-69",Table1[[#This Row],[Age]]&lt;80, "70-79",Table1[[#This Row],[Age]]&lt;90,"80-89")</f>
        <v>50-59</v>
      </c>
      <c r="W831" t="s">
        <v>39</v>
      </c>
      <c r="X831" t="s">
        <v>112</v>
      </c>
      <c r="Y831" t="s">
        <v>41</v>
      </c>
      <c r="Z831">
        <v>17844</v>
      </c>
      <c r="AA831" t="s">
        <v>127</v>
      </c>
      <c r="AB831" t="s">
        <v>103</v>
      </c>
      <c r="AC831" t="s">
        <v>44</v>
      </c>
      <c r="AD831">
        <v>3</v>
      </c>
    </row>
    <row r="832" spans="1:30" x14ac:dyDescent="0.35">
      <c r="A832">
        <v>1254</v>
      </c>
      <c r="B832" t="s">
        <v>3503</v>
      </c>
      <c r="C832" t="s">
        <v>1701</v>
      </c>
      <c r="D832" s="1">
        <v>44004</v>
      </c>
      <c r="F832" t="str">
        <f>IF(Table1[[#This Row],[ExitDate]],QUOTIENT(Table1[[#This Row],[ExitDate]]-Table1[[#This Row],[StartDate]],365/12),"")</f>
        <v/>
      </c>
      <c r="G832" t="str">
        <f>IF(Table1[[#This Row],[ExitDate]], "Attrition", "Active")</f>
        <v>Active</v>
      </c>
      <c r="H832" t="s">
        <v>727</v>
      </c>
      <c r="I832" t="s">
        <v>3504</v>
      </c>
      <c r="J832" t="s">
        <v>3505</v>
      </c>
      <c r="K832" t="s">
        <v>97</v>
      </c>
      <c r="L832" t="s">
        <v>32</v>
      </c>
      <c r="M832" t="s">
        <v>33</v>
      </c>
      <c r="N832" t="s">
        <v>63</v>
      </c>
      <c r="O832" t="s">
        <v>62</v>
      </c>
      <c r="P832" t="s">
        <v>36</v>
      </c>
      <c r="R832" t="s">
        <v>37</v>
      </c>
      <c r="S832" t="s">
        <v>80</v>
      </c>
      <c r="T832" s="2">
        <v>18421</v>
      </c>
      <c r="U832" s="3">
        <f ca="1">YEARFRAC(Table1[[#This Row],[DOB]],TODAY())</f>
        <v>75.544444444444451</v>
      </c>
      <c r="V832" s="3" t="str" cm="1">
        <f t="array" aca="1" ref="V832" ca="1">_xlfn.IFS(Table1[[#This Row],[Age]] &lt; 30, "20-29", Table1[[#This Row],[Age]]&lt;40,"30-39",Table1[[#This Row],[Age]]&lt;50,"40-49",Table1[[#This Row],[Age]]&lt;60,"50-59",Table1[[#This Row],[Age]]&lt;70, "60-69",Table1[[#This Row],[Age]]&lt;80, "70-79",Table1[[#This Row],[Age]]&lt;90,"80-89")</f>
        <v>70-79</v>
      </c>
      <c r="W832" t="s">
        <v>39</v>
      </c>
      <c r="X832" t="s">
        <v>351</v>
      </c>
      <c r="Y832" t="s">
        <v>41</v>
      </c>
      <c r="Z832">
        <v>87263</v>
      </c>
      <c r="AA832" t="s">
        <v>42</v>
      </c>
      <c r="AB832" t="s">
        <v>83</v>
      </c>
      <c r="AC832" t="s">
        <v>44</v>
      </c>
      <c r="AD832">
        <v>3</v>
      </c>
    </row>
    <row r="833" spans="1:30" x14ac:dyDescent="0.35">
      <c r="A833">
        <v>1255</v>
      </c>
      <c r="B833" t="s">
        <v>1195</v>
      </c>
      <c r="C833" t="s">
        <v>3506</v>
      </c>
      <c r="D833" s="1">
        <v>43738</v>
      </c>
      <c r="E833" s="1">
        <v>44257</v>
      </c>
      <c r="F833">
        <f>IF(Table1[[#This Row],[ExitDate]],QUOTIENT(Table1[[#This Row],[ExitDate]]-Table1[[#This Row],[StartDate]],365/12),"")</f>
        <v>17</v>
      </c>
      <c r="G833" t="str">
        <f>IF(Table1[[#This Row],[ExitDate]], "Attrition", "Active")</f>
        <v>Attrition</v>
      </c>
      <c r="H833" t="s">
        <v>727</v>
      </c>
      <c r="I833" t="s">
        <v>3507</v>
      </c>
      <c r="J833" t="s">
        <v>3508</v>
      </c>
      <c r="K833" t="s">
        <v>117</v>
      </c>
      <c r="L833" t="s">
        <v>744</v>
      </c>
      <c r="M833" t="s">
        <v>62</v>
      </c>
      <c r="N833" t="s">
        <v>50</v>
      </c>
      <c r="O833" t="s">
        <v>35</v>
      </c>
      <c r="P833" t="s">
        <v>125</v>
      </c>
      <c r="Q833" t="s">
        <v>3509</v>
      </c>
      <c r="R833" t="s">
        <v>37</v>
      </c>
      <c r="S833" t="s">
        <v>80</v>
      </c>
      <c r="T833" s="2">
        <v>31010</v>
      </c>
      <c r="U833" s="3">
        <f ca="1">YEARFRAC(Table1[[#This Row],[DOB]],TODAY())</f>
        <v>41.080555555555556</v>
      </c>
      <c r="V833" s="3" t="str" cm="1">
        <f t="array" aca="1" ref="V833" ca="1">_xlfn.IFS(Table1[[#This Row],[Age]] &lt; 30, "20-29", Table1[[#This Row],[Age]]&lt;40,"30-39",Table1[[#This Row],[Age]]&lt;50,"40-49",Table1[[#This Row],[Age]]&lt;60,"50-59",Table1[[#This Row],[Age]]&lt;70, "60-69",Table1[[#This Row],[Age]]&lt;80, "70-79",Table1[[#This Row],[Age]]&lt;90,"80-89")</f>
        <v>40-49</v>
      </c>
      <c r="W833" t="s">
        <v>39</v>
      </c>
      <c r="X833" t="s">
        <v>82</v>
      </c>
      <c r="Y833" t="s">
        <v>41</v>
      </c>
      <c r="Z833">
        <v>8671</v>
      </c>
      <c r="AA833" t="s">
        <v>92</v>
      </c>
      <c r="AB833" t="s">
        <v>83</v>
      </c>
      <c r="AC833" t="s">
        <v>44</v>
      </c>
      <c r="AD833">
        <v>3</v>
      </c>
    </row>
    <row r="834" spans="1:30" x14ac:dyDescent="0.35">
      <c r="A834">
        <v>1256</v>
      </c>
      <c r="B834" t="s">
        <v>2088</v>
      </c>
      <c r="C834" t="s">
        <v>698</v>
      </c>
      <c r="D834" s="1">
        <v>43838</v>
      </c>
      <c r="F834" t="str">
        <f>IF(Table1[[#This Row],[ExitDate]],QUOTIENT(Table1[[#This Row],[ExitDate]]-Table1[[#This Row],[StartDate]],365/12),"")</f>
        <v/>
      </c>
      <c r="G834" t="str">
        <f>IF(Table1[[#This Row],[ExitDate]], "Attrition", "Active")</f>
        <v>Active</v>
      </c>
      <c r="H834" t="s">
        <v>727</v>
      </c>
      <c r="I834" t="s">
        <v>3510</v>
      </c>
      <c r="J834" t="s">
        <v>3511</v>
      </c>
      <c r="K834" t="s">
        <v>61</v>
      </c>
      <c r="L834" t="s">
        <v>32</v>
      </c>
      <c r="M834" t="s">
        <v>33</v>
      </c>
      <c r="N834" t="s">
        <v>50</v>
      </c>
      <c r="O834" t="s">
        <v>35</v>
      </c>
      <c r="P834" t="s">
        <v>36</v>
      </c>
      <c r="R834" t="s">
        <v>37</v>
      </c>
      <c r="S834" t="s">
        <v>304</v>
      </c>
      <c r="T834" s="2">
        <v>33464</v>
      </c>
      <c r="U834" s="3">
        <f ca="1">YEARFRAC(Table1[[#This Row],[DOB]],TODAY())</f>
        <v>34.358333333333334</v>
      </c>
      <c r="V834" s="3" t="str" cm="1">
        <f t="array" aca="1" ref="V834" ca="1">_xlfn.IFS(Table1[[#This Row],[Age]] &lt; 30, "20-29", Table1[[#This Row],[Age]]&lt;40,"30-39",Table1[[#This Row],[Age]]&lt;50,"40-49",Table1[[#This Row],[Age]]&lt;60,"50-59",Table1[[#This Row],[Age]]&lt;70, "60-69",Table1[[#This Row],[Age]]&lt;80, "70-79",Table1[[#This Row],[Age]]&lt;90,"80-89")</f>
        <v>30-39</v>
      </c>
      <c r="W834" t="s">
        <v>39</v>
      </c>
      <c r="X834" t="s">
        <v>82</v>
      </c>
      <c r="Y834" t="s">
        <v>41</v>
      </c>
      <c r="Z834">
        <v>16520</v>
      </c>
      <c r="AA834" t="s">
        <v>42</v>
      </c>
      <c r="AB834" t="s">
        <v>43</v>
      </c>
      <c r="AC834" t="s">
        <v>44</v>
      </c>
      <c r="AD834">
        <v>3</v>
      </c>
    </row>
    <row r="835" spans="1:30" x14ac:dyDescent="0.35">
      <c r="A835">
        <v>1257</v>
      </c>
      <c r="B835" t="s">
        <v>2799</v>
      </c>
      <c r="C835" t="s">
        <v>3512</v>
      </c>
      <c r="D835" s="1">
        <v>44485</v>
      </c>
      <c r="F835" t="str">
        <f>IF(Table1[[#This Row],[ExitDate]],QUOTIENT(Table1[[#This Row],[ExitDate]]-Table1[[#This Row],[StartDate]],365/12),"")</f>
        <v/>
      </c>
      <c r="G835" t="str">
        <f>IF(Table1[[#This Row],[ExitDate]], "Attrition", "Active")</f>
        <v>Active</v>
      </c>
      <c r="H835" t="s">
        <v>727</v>
      </c>
      <c r="I835" t="s">
        <v>3513</v>
      </c>
      <c r="J835" t="s">
        <v>3514</v>
      </c>
      <c r="K835" t="s">
        <v>88</v>
      </c>
      <c r="L835" t="s">
        <v>32</v>
      </c>
      <c r="M835" t="s">
        <v>62</v>
      </c>
      <c r="N835" t="s">
        <v>63</v>
      </c>
      <c r="O835" t="s">
        <v>35</v>
      </c>
      <c r="P835" t="s">
        <v>36</v>
      </c>
      <c r="R835" t="s">
        <v>37</v>
      </c>
      <c r="S835" t="s">
        <v>110</v>
      </c>
      <c r="T835" s="2">
        <v>28801</v>
      </c>
      <c r="U835" s="3">
        <f ca="1">YEARFRAC(Table1[[#This Row],[DOB]],TODAY())</f>
        <v>47.12777777777778</v>
      </c>
      <c r="V835" s="3" t="str" cm="1">
        <f t="array" aca="1" ref="V835" ca="1">_xlfn.IFS(Table1[[#This Row],[Age]] &lt; 30, "20-29", Table1[[#This Row],[Age]]&lt;40,"30-39",Table1[[#This Row],[Age]]&lt;50,"40-49",Table1[[#This Row],[Age]]&lt;60,"50-59",Table1[[#This Row],[Age]]&lt;70, "60-69",Table1[[#This Row],[Age]]&lt;80, "70-79",Table1[[#This Row],[Age]]&lt;90,"80-89")</f>
        <v>40-49</v>
      </c>
      <c r="W835" t="s">
        <v>39</v>
      </c>
      <c r="X835" t="s">
        <v>112</v>
      </c>
      <c r="Y835" t="s">
        <v>41</v>
      </c>
      <c r="Z835">
        <v>22868</v>
      </c>
      <c r="AA835" t="s">
        <v>127</v>
      </c>
      <c r="AB835" t="s">
        <v>103</v>
      </c>
      <c r="AC835" t="s">
        <v>44</v>
      </c>
      <c r="AD835">
        <v>3</v>
      </c>
    </row>
    <row r="836" spans="1:30" x14ac:dyDescent="0.35">
      <c r="A836">
        <v>1258</v>
      </c>
      <c r="B836" t="s">
        <v>783</v>
      </c>
      <c r="C836" t="s">
        <v>2768</v>
      </c>
      <c r="D836" s="1">
        <v>44741</v>
      </c>
      <c r="F836" t="str">
        <f>IF(Table1[[#This Row],[ExitDate]],QUOTIENT(Table1[[#This Row],[ExitDate]]-Table1[[#This Row],[StartDate]],365/12),"")</f>
        <v/>
      </c>
      <c r="G836" t="str">
        <f>IF(Table1[[#This Row],[ExitDate]], "Attrition", "Active")</f>
        <v>Active</v>
      </c>
      <c r="H836" t="s">
        <v>727</v>
      </c>
      <c r="I836" t="s">
        <v>3515</v>
      </c>
      <c r="J836" t="s">
        <v>3516</v>
      </c>
      <c r="K836" t="s">
        <v>31</v>
      </c>
      <c r="L836" t="s">
        <v>32</v>
      </c>
      <c r="M836" t="s">
        <v>62</v>
      </c>
      <c r="N836" t="s">
        <v>34</v>
      </c>
      <c r="O836" t="s">
        <v>35</v>
      </c>
      <c r="P836" t="s">
        <v>36</v>
      </c>
      <c r="R836" t="s">
        <v>37</v>
      </c>
      <c r="S836" t="s">
        <v>52</v>
      </c>
      <c r="T836" s="2">
        <v>28414</v>
      </c>
      <c r="U836" s="3">
        <f ca="1">YEARFRAC(Table1[[#This Row],[DOB]],TODAY())</f>
        <v>48.18611111111111</v>
      </c>
      <c r="V836" s="3" t="str" cm="1">
        <f t="array" aca="1" ref="V836" ca="1">_xlfn.IFS(Table1[[#This Row],[Age]] &lt; 30, "20-29", Table1[[#This Row],[Age]]&lt;40,"30-39",Table1[[#This Row],[Age]]&lt;50,"40-49",Table1[[#This Row],[Age]]&lt;60,"50-59",Table1[[#This Row],[Age]]&lt;70, "60-69",Table1[[#This Row],[Age]]&lt;80, "70-79",Table1[[#This Row],[Age]]&lt;90,"80-89")</f>
        <v>40-49</v>
      </c>
      <c r="W836" t="s">
        <v>39</v>
      </c>
      <c r="X836" t="s">
        <v>225</v>
      </c>
      <c r="Y836" t="s">
        <v>41</v>
      </c>
      <c r="Z836">
        <v>59954</v>
      </c>
      <c r="AA836" t="s">
        <v>73</v>
      </c>
      <c r="AB836" t="s">
        <v>43</v>
      </c>
      <c r="AC836" t="s">
        <v>44</v>
      </c>
      <c r="AD836">
        <v>3</v>
      </c>
    </row>
    <row r="837" spans="1:30" x14ac:dyDescent="0.35">
      <c r="A837">
        <v>1259</v>
      </c>
      <c r="B837" t="s">
        <v>3517</v>
      </c>
      <c r="C837" t="s">
        <v>1903</v>
      </c>
      <c r="D837" s="1">
        <v>44682</v>
      </c>
      <c r="E837" s="1">
        <v>45040</v>
      </c>
      <c r="F837">
        <f>IF(Table1[[#This Row],[ExitDate]],QUOTIENT(Table1[[#This Row],[ExitDate]]-Table1[[#This Row],[StartDate]],365/12),"")</f>
        <v>11</v>
      </c>
      <c r="G837" t="str">
        <f>IF(Table1[[#This Row],[ExitDate]], "Attrition", "Active")</f>
        <v>Attrition</v>
      </c>
      <c r="H837" t="s">
        <v>28</v>
      </c>
      <c r="I837" t="s">
        <v>3518</v>
      </c>
      <c r="J837" t="s">
        <v>3519</v>
      </c>
      <c r="K837" t="s">
        <v>132</v>
      </c>
      <c r="L837" t="s">
        <v>744</v>
      </c>
      <c r="M837" t="s">
        <v>62</v>
      </c>
      <c r="N837" t="s">
        <v>50</v>
      </c>
      <c r="O837" t="s">
        <v>35</v>
      </c>
      <c r="P837" t="s">
        <v>139</v>
      </c>
      <c r="Q837" t="s">
        <v>3520</v>
      </c>
      <c r="R837" t="s">
        <v>37</v>
      </c>
      <c r="S837" t="s">
        <v>80</v>
      </c>
      <c r="T837" s="2">
        <v>20650</v>
      </c>
      <c r="U837" s="3">
        <f ca="1">YEARFRAC(Table1[[#This Row],[DOB]],TODAY())</f>
        <v>69.441666666666663</v>
      </c>
      <c r="V837" s="3" t="str" cm="1">
        <f t="array" aca="1" ref="V837" ca="1">_xlfn.IFS(Table1[[#This Row],[Age]] &lt; 30, "20-29", Table1[[#This Row],[Age]]&lt;40,"30-39",Table1[[#This Row],[Age]]&lt;50,"40-49",Table1[[#This Row],[Age]]&lt;60,"50-59",Table1[[#This Row],[Age]]&lt;70, "60-69",Table1[[#This Row],[Age]]&lt;80, "70-79",Table1[[#This Row],[Age]]&lt;90,"80-89")</f>
        <v>60-69</v>
      </c>
      <c r="W837" t="s">
        <v>39</v>
      </c>
      <c r="X837" t="s">
        <v>82</v>
      </c>
      <c r="Y837" t="s">
        <v>54</v>
      </c>
      <c r="Z837">
        <v>43998</v>
      </c>
      <c r="AA837" t="s">
        <v>42</v>
      </c>
      <c r="AB837" t="s">
        <v>74</v>
      </c>
      <c r="AC837" t="s">
        <v>44</v>
      </c>
      <c r="AD837">
        <v>3</v>
      </c>
    </row>
    <row r="838" spans="1:30" x14ac:dyDescent="0.35">
      <c r="A838">
        <v>1260</v>
      </c>
      <c r="B838" t="s">
        <v>3521</v>
      </c>
      <c r="C838" t="s">
        <v>3522</v>
      </c>
      <c r="D838" s="1">
        <v>43328</v>
      </c>
      <c r="F838" t="str">
        <f>IF(Table1[[#This Row],[ExitDate]],QUOTIENT(Table1[[#This Row],[ExitDate]]-Table1[[#This Row],[StartDate]],365/12),"")</f>
        <v/>
      </c>
      <c r="G838" t="str">
        <f>IF(Table1[[#This Row],[ExitDate]], "Attrition", "Active")</f>
        <v>Active</v>
      </c>
      <c r="H838" t="s">
        <v>28</v>
      </c>
      <c r="I838" t="s">
        <v>3523</v>
      </c>
      <c r="J838" t="s">
        <v>3524</v>
      </c>
      <c r="K838" t="s">
        <v>79</v>
      </c>
      <c r="L838" t="s">
        <v>32</v>
      </c>
      <c r="M838" t="s">
        <v>62</v>
      </c>
      <c r="N838" t="s">
        <v>63</v>
      </c>
      <c r="O838" t="s">
        <v>51</v>
      </c>
      <c r="P838" t="s">
        <v>36</v>
      </c>
      <c r="R838" t="s">
        <v>37</v>
      </c>
      <c r="S838" t="s">
        <v>176</v>
      </c>
      <c r="T838" s="2">
        <v>20989</v>
      </c>
      <c r="U838" s="3">
        <f ca="1">YEARFRAC(Table1[[#This Row],[DOB]],TODAY())</f>
        <v>68.513888888888886</v>
      </c>
      <c r="V838" s="3" t="str" cm="1">
        <f t="array" aca="1" ref="V838" ca="1">_xlfn.IFS(Table1[[#This Row],[Age]] &lt; 30, "20-29", Table1[[#This Row],[Age]]&lt;40,"30-39",Table1[[#This Row],[Age]]&lt;50,"40-49",Table1[[#This Row],[Age]]&lt;60,"50-59",Table1[[#This Row],[Age]]&lt;70, "60-69",Table1[[#This Row],[Age]]&lt;80, "70-79",Table1[[#This Row],[Age]]&lt;90,"80-89")</f>
        <v>60-69</v>
      </c>
      <c r="W838" t="s">
        <v>39</v>
      </c>
      <c r="X838" t="s">
        <v>242</v>
      </c>
      <c r="Y838" t="s">
        <v>41</v>
      </c>
      <c r="Z838">
        <v>75748</v>
      </c>
      <c r="AA838" t="s">
        <v>127</v>
      </c>
      <c r="AB838" t="s">
        <v>83</v>
      </c>
      <c r="AC838" t="s">
        <v>44</v>
      </c>
      <c r="AD838">
        <v>3</v>
      </c>
    </row>
    <row r="839" spans="1:30" x14ac:dyDescent="0.35">
      <c r="A839">
        <v>1261</v>
      </c>
      <c r="B839" t="s">
        <v>3525</v>
      </c>
      <c r="C839" t="s">
        <v>3526</v>
      </c>
      <c r="D839" s="1">
        <v>43826</v>
      </c>
      <c r="F839" t="str">
        <f>IF(Table1[[#This Row],[ExitDate]],QUOTIENT(Table1[[#This Row],[ExitDate]]-Table1[[#This Row],[StartDate]],365/12),"")</f>
        <v/>
      </c>
      <c r="G839" t="str">
        <f>IF(Table1[[#This Row],[ExitDate]], "Attrition", "Active")</f>
        <v>Active</v>
      </c>
      <c r="H839" t="s">
        <v>28</v>
      </c>
      <c r="I839" t="s">
        <v>3527</v>
      </c>
      <c r="J839" t="s">
        <v>3528</v>
      </c>
      <c r="K839" t="s">
        <v>167</v>
      </c>
      <c r="L839" t="s">
        <v>32</v>
      </c>
      <c r="M839" t="s">
        <v>51</v>
      </c>
      <c r="N839" t="s">
        <v>34</v>
      </c>
      <c r="O839" t="s">
        <v>35</v>
      </c>
      <c r="P839" t="s">
        <v>36</v>
      </c>
      <c r="R839" t="s">
        <v>37</v>
      </c>
      <c r="S839" t="s">
        <v>89</v>
      </c>
      <c r="T839" s="2">
        <v>21820</v>
      </c>
      <c r="U839" s="3">
        <f ca="1">YEARFRAC(Table1[[#This Row],[DOB]],TODAY())</f>
        <v>66.238888888888894</v>
      </c>
      <c r="V839" s="3" t="str" cm="1">
        <f t="array" aca="1" ref="V839" ca="1">_xlfn.IFS(Table1[[#This Row],[Age]] &lt; 30, "20-29", Table1[[#This Row],[Age]]&lt;40,"30-39",Table1[[#This Row],[Age]]&lt;50,"40-49",Table1[[#This Row],[Age]]&lt;60,"50-59",Table1[[#This Row],[Age]]&lt;70, "60-69",Table1[[#This Row],[Age]]&lt;80, "70-79",Table1[[#This Row],[Age]]&lt;90,"80-89")</f>
        <v>60-69</v>
      </c>
      <c r="W839" t="s">
        <v>39</v>
      </c>
      <c r="X839" t="s">
        <v>82</v>
      </c>
      <c r="Y839" t="s">
        <v>41</v>
      </c>
      <c r="Z839">
        <v>87591</v>
      </c>
      <c r="AA839" t="s">
        <v>55</v>
      </c>
      <c r="AB839" t="s">
        <v>83</v>
      </c>
      <c r="AC839" t="s">
        <v>44</v>
      </c>
      <c r="AD839">
        <v>3</v>
      </c>
    </row>
    <row r="840" spans="1:30" x14ac:dyDescent="0.35">
      <c r="A840">
        <v>1262</v>
      </c>
      <c r="B840" t="s">
        <v>3529</v>
      </c>
      <c r="C840" t="s">
        <v>2871</v>
      </c>
      <c r="D840" s="1">
        <v>44378</v>
      </c>
      <c r="E840" s="1">
        <v>45013</v>
      </c>
      <c r="F840">
        <f>IF(Table1[[#This Row],[ExitDate]],QUOTIENT(Table1[[#This Row],[ExitDate]]-Table1[[#This Row],[StartDate]],365/12),"")</f>
        <v>20</v>
      </c>
      <c r="G840" t="str">
        <f>IF(Table1[[#This Row],[ExitDate]], "Attrition", "Active")</f>
        <v>Attrition</v>
      </c>
      <c r="H840" t="s">
        <v>28</v>
      </c>
      <c r="I840" t="s">
        <v>3530</v>
      </c>
      <c r="J840" t="s">
        <v>3531</v>
      </c>
      <c r="K840" t="s">
        <v>97</v>
      </c>
      <c r="L840" t="s">
        <v>744</v>
      </c>
      <c r="M840" t="s">
        <v>51</v>
      </c>
      <c r="N840" t="s">
        <v>50</v>
      </c>
      <c r="O840" t="s">
        <v>62</v>
      </c>
      <c r="P840" t="s">
        <v>139</v>
      </c>
      <c r="Q840" t="s">
        <v>3532</v>
      </c>
      <c r="R840" t="s">
        <v>37</v>
      </c>
      <c r="S840" t="s">
        <v>110</v>
      </c>
      <c r="T840" s="2">
        <v>28200</v>
      </c>
      <c r="U840" s="3">
        <f ca="1">YEARFRAC(Table1[[#This Row],[DOB]],TODAY())</f>
        <v>48.769444444444446</v>
      </c>
      <c r="V840" s="3" t="str" cm="1">
        <f t="array" aca="1" ref="V840" ca="1">_xlfn.IFS(Table1[[#This Row],[Age]] &lt; 30, "20-29", Table1[[#This Row],[Age]]&lt;40,"30-39",Table1[[#This Row],[Age]]&lt;50,"40-49",Table1[[#This Row],[Age]]&lt;60,"50-59",Table1[[#This Row],[Age]]&lt;70, "60-69",Table1[[#This Row],[Age]]&lt;80, "70-79",Table1[[#This Row],[Age]]&lt;90,"80-89")</f>
        <v>40-49</v>
      </c>
      <c r="W840" t="s">
        <v>39</v>
      </c>
      <c r="X840" t="s">
        <v>112</v>
      </c>
      <c r="Y840" t="s">
        <v>41</v>
      </c>
      <c r="Z840">
        <v>23777</v>
      </c>
      <c r="AA840" t="s">
        <v>55</v>
      </c>
      <c r="AB840" t="s">
        <v>43</v>
      </c>
      <c r="AC840" t="s">
        <v>44</v>
      </c>
      <c r="AD840">
        <v>3</v>
      </c>
    </row>
    <row r="841" spans="1:30" x14ac:dyDescent="0.35">
      <c r="A841">
        <v>1263</v>
      </c>
      <c r="B841" t="s">
        <v>2185</v>
      </c>
      <c r="C841" t="s">
        <v>2484</v>
      </c>
      <c r="D841" s="1">
        <v>44854</v>
      </c>
      <c r="F841" t="str">
        <f>IF(Table1[[#This Row],[ExitDate]],QUOTIENT(Table1[[#This Row],[ExitDate]]-Table1[[#This Row],[StartDate]],365/12),"")</f>
        <v/>
      </c>
      <c r="G841" t="str">
        <f>IF(Table1[[#This Row],[ExitDate]], "Attrition", "Active")</f>
        <v>Active</v>
      </c>
      <c r="H841" t="s">
        <v>28</v>
      </c>
      <c r="I841" t="s">
        <v>3533</v>
      </c>
      <c r="J841" t="s">
        <v>3534</v>
      </c>
      <c r="K841" t="s">
        <v>117</v>
      </c>
      <c r="L841" t="s">
        <v>32</v>
      </c>
      <c r="M841" t="s">
        <v>62</v>
      </c>
      <c r="N841" t="s">
        <v>63</v>
      </c>
      <c r="O841" t="s">
        <v>62</v>
      </c>
      <c r="P841" t="s">
        <v>36</v>
      </c>
      <c r="R841" t="s">
        <v>37</v>
      </c>
      <c r="S841" t="s">
        <v>285</v>
      </c>
      <c r="T841" s="2">
        <v>19312</v>
      </c>
      <c r="U841" s="3">
        <f ca="1">YEARFRAC(Table1[[#This Row],[DOB]],TODAY())</f>
        <v>73.108333333333334</v>
      </c>
      <c r="V841" s="3" t="str" cm="1">
        <f t="array" aca="1" ref="V841" ca="1">_xlfn.IFS(Table1[[#This Row],[Age]] &lt; 30, "20-29", Table1[[#This Row],[Age]]&lt;40,"30-39",Table1[[#This Row],[Age]]&lt;50,"40-49",Table1[[#This Row],[Age]]&lt;60,"50-59",Table1[[#This Row],[Age]]&lt;70, "60-69",Table1[[#This Row],[Age]]&lt;80, "70-79",Table1[[#This Row],[Age]]&lt;90,"80-89")</f>
        <v>70-79</v>
      </c>
      <c r="W841" t="s">
        <v>39</v>
      </c>
      <c r="X841" t="s">
        <v>225</v>
      </c>
      <c r="Y841" t="s">
        <v>41</v>
      </c>
      <c r="Z841">
        <v>34732</v>
      </c>
      <c r="AA841" t="s">
        <v>55</v>
      </c>
      <c r="AB841" t="s">
        <v>103</v>
      </c>
      <c r="AC841" t="s">
        <v>44</v>
      </c>
      <c r="AD841">
        <v>3</v>
      </c>
    </row>
    <row r="842" spans="1:30" x14ac:dyDescent="0.35">
      <c r="A842">
        <v>1264</v>
      </c>
      <c r="B842" t="s">
        <v>563</v>
      </c>
      <c r="C842" t="s">
        <v>338</v>
      </c>
      <c r="D842" s="1">
        <v>43511</v>
      </c>
      <c r="F842" t="str">
        <f>IF(Table1[[#This Row],[ExitDate]],QUOTIENT(Table1[[#This Row],[ExitDate]]-Table1[[#This Row],[StartDate]],365/12),"")</f>
        <v/>
      </c>
      <c r="G842" t="str">
        <f>IF(Table1[[#This Row],[ExitDate]], "Attrition", "Active")</f>
        <v>Active</v>
      </c>
      <c r="H842" t="s">
        <v>28</v>
      </c>
      <c r="I842" t="s">
        <v>3535</v>
      </c>
      <c r="J842" t="s">
        <v>3536</v>
      </c>
      <c r="K842" t="s">
        <v>61</v>
      </c>
      <c r="L842" t="s">
        <v>32</v>
      </c>
      <c r="M842" t="s">
        <v>62</v>
      </c>
      <c r="N842" t="s">
        <v>34</v>
      </c>
      <c r="O842" t="s">
        <v>62</v>
      </c>
      <c r="P842" t="s">
        <v>36</v>
      </c>
      <c r="R842" t="s">
        <v>37</v>
      </c>
      <c r="S842" t="s">
        <v>89</v>
      </c>
      <c r="T842" s="2">
        <v>36091</v>
      </c>
      <c r="U842" s="3">
        <f ca="1">YEARFRAC(Table1[[#This Row],[DOB]],TODAY())</f>
        <v>27.166666666666668</v>
      </c>
      <c r="V842" s="3" t="str" cm="1">
        <f t="array" aca="1" ref="V842" ca="1">_xlfn.IFS(Table1[[#This Row],[Age]] &lt; 30, "20-29", Table1[[#This Row],[Age]]&lt;40,"30-39",Table1[[#This Row],[Age]]&lt;50,"40-49",Table1[[#This Row],[Age]]&lt;60,"50-59",Table1[[#This Row],[Age]]&lt;70, "60-69",Table1[[#This Row],[Age]]&lt;80, "70-79",Table1[[#This Row],[Age]]&lt;90,"80-89")</f>
        <v>20-29</v>
      </c>
      <c r="W842" t="s">
        <v>39</v>
      </c>
      <c r="X842" t="s">
        <v>183</v>
      </c>
      <c r="Y842" t="s">
        <v>41</v>
      </c>
      <c r="Z842">
        <v>28097</v>
      </c>
      <c r="AA842" t="s">
        <v>55</v>
      </c>
      <c r="AB842" t="s">
        <v>83</v>
      </c>
      <c r="AC842" t="s">
        <v>44</v>
      </c>
      <c r="AD842">
        <v>3</v>
      </c>
    </row>
    <row r="843" spans="1:30" x14ac:dyDescent="0.35">
      <c r="A843">
        <v>1265</v>
      </c>
      <c r="B843" t="s">
        <v>3537</v>
      </c>
      <c r="C843" t="s">
        <v>3538</v>
      </c>
      <c r="D843" s="1">
        <v>44578</v>
      </c>
      <c r="E843" s="1">
        <v>44767</v>
      </c>
      <c r="F843">
        <f>IF(Table1[[#This Row],[ExitDate]],QUOTIENT(Table1[[#This Row],[ExitDate]]-Table1[[#This Row],[StartDate]],365/12),"")</f>
        <v>6</v>
      </c>
      <c r="G843" t="str">
        <f>IF(Table1[[#This Row],[ExitDate]], "Attrition", "Active")</f>
        <v>Attrition</v>
      </c>
      <c r="H843" t="s">
        <v>28</v>
      </c>
      <c r="I843" t="s">
        <v>3539</v>
      </c>
      <c r="J843" t="s">
        <v>3540</v>
      </c>
      <c r="K843" t="s">
        <v>88</v>
      </c>
      <c r="L843" t="s">
        <v>744</v>
      </c>
      <c r="M843" t="s">
        <v>51</v>
      </c>
      <c r="N843" t="s">
        <v>34</v>
      </c>
      <c r="O843" t="s">
        <v>62</v>
      </c>
      <c r="P843" t="s">
        <v>139</v>
      </c>
      <c r="Q843" t="s">
        <v>3541</v>
      </c>
      <c r="R843" t="s">
        <v>37</v>
      </c>
      <c r="S843" t="s">
        <v>89</v>
      </c>
      <c r="T843" s="2">
        <v>27908</v>
      </c>
      <c r="U843" s="3">
        <f ca="1">YEARFRAC(Table1[[#This Row],[DOB]],TODAY())</f>
        <v>49.569444444444443</v>
      </c>
      <c r="V843" s="3" t="str" cm="1">
        <f t="array" aca="1" ref="V843" ca="1">_xlfn.IFS(Table1[[#This Row],[Age]] &lt; 30, "20-29", Table1[[#This Row],[Age]]&lt;40,"30-39",Table1[[#This Row],[Age]]&lt;50,"40-49",Table1[[#This Row],[Age]]&lt;60,"50-59",Table1[[#This Row],[Age]]&lt;70, "60-69",Table1[[#This Row],[Age]]&lt;80, "70-79",Table1[[#This Row],[Age]]&lt;90,"80-89")</f>
        <v>40-49</v>
      </c>
      <c r="W843" t="s">
        <v>39</v>
      </c>
      <c r="X843" t="s">
        <v>82</v>
      </c>
      <c r="Y843" t="s">
        <v>54</v>
      </c>
      <c r="Z843">
        <v>39841</v>
      </c>
      <c r="AA843" t="s">
        <v>92</v>
      </c>
      <c r="AB843" t="s">
        <v>43</v>
      </c>
      <c r="AC843" t="s">
        <v>44</v>
      </c>
      <c r="AD843">
        <v>3</v>
      </c>
    </row>
    <row r="844" spans="1:30" x14ac:dyDescent="0.35">
      <c r="A844">
        <v>1266</v>
      </c>
      <c r="B844" t="s">
        <v>2442</v>
      </c>
      <c r="C844" t="s">
        <v>3542</v>
      </c>
      <c r="D844" s="1">
        <v>44514</v>
      </c>
      <c r="E844" s="1">
        <v>44743</v>
      </c>
      <c r="F844">
        <f>IF(Table1[[#This Row],[ExitDate]],QUOTIENT(Table1[[#This Row],[ExitDate]]-Table1[[#This Row],[StartDate]],365/12),"")</f>
        <v>7</v>
      </c>
      <c r="G844" t="str">
        <f>IF(Table1[[#This Row],[ExitDate]], "Attrition", "Active")</f>
        <v>Attrition</v>
      </c>
      <c r="H844" t="s">
        <v>28</v>
      </c>
      <c r="I844" t="s">
        <v>3543</v>
      </c>
      <c r="J844" t="s">
        <v>3544</v>
      </c>
      <c r="K844" t="s">
        <v>31</v>
      </c>
      <c r="L844" t="s">
        <v>744</v>
      </c>
      <c r="M844" t="s">
        <v>62</v>
      </c>
      <c r="N844" t="s">
        <v>50</v>
      </c>
      <c r="O844" t="s">
        <v>62</v>
      </c>
      <c r="P844" t="s">
        <v>98</v>
      </c>
      <c r="Q844" t="s">
        <v>3545</v>
      </c>
      <c r="R844" t="s">
        <v>37</v>
      </c>
      <c r="S844" t="s">
        <v>176</v>
      </c>
      <c r="T844" s="2">
        <v>26027</v>
      </c>
      <c r="U844" s="3">
        <f ca="1">YEARFRAC(Table1[[#This Row],[DOB]],TODAY())</f>
        <v>54.719444444444441</v>
      </c>
      <c r="V844" s="3" t="str" cm="1">
        <f t="array" aca="1" ref="V844" ca="1">_xlfn.IFS(Table1[[#This Row],[Age]] &lt; 30, "20-29", Table1[[#This Row],[Age]]&lt;40,"30-39",Table1[[#This Row],[Age]]&lt;50,"40-49",Table1[[#This Row],[Age]]&lt;60,"50-59",Table1[[#This Row],[Age]]&lt;70, "60-69",Table1[[#This Row],[Age]]&lt;80, "70-79",Table1[[#This Row],[Age]]&lt;90,"80-89")</f>
        <v>50-59</v>
      </c>
      <c r="W844" t="s">
        <v>39</v>
      </c>
      <c r="X844" t="s">
        <v>242</v>
      </c>
      <c r="Y844" t="s">
        <v>54</v>
      </c>
      <c r="Z844">
        <v>46871</v>
      </c>
      <c r="AA844" t="s">
        <v>55</v>
      </c>
      <c r="AB844" t="s">
        <v>103</v>
      </c>
      <c r="AC844" t="s">
        <v>44</v>
      </c>
      <c r="AD844">
        <v>3</v>
      </c>
    </row>
    <row r="845" spans="1:30" x14ac:dyDescent="0.35">
      <c r="A845">
        <v>1267</v>
      </c>
      <c r="B845" t="s">
        <v>3546</v>
      </c>
      <c r="C845" t="s">
        <v>1249</v>
      </c>
      <c r="D845" s="1">
        <v>44149</v>
      </c>
      <c r="E845" s="1">
        <v>44187</v>
      </c>
      <c r="F845">
        <f>IF(Table1[[#This Row],[ExitDate]],QUOTIENT(Table1[[#This Row],[ExitDate]]-Table1[[#This Row],[StartDate]],365/12),"")</f>
        <v>1</v>
      </c>
      <c r="G845" t="str">
        <f>IF(Table1[[#This Row],[ExitDate]], "Attrition", "Active")</f>
        <v>Attrition</v>
      </c>
      <c r="H845" t="s">
        <v>28</v>
      </c>
      <c r="I845" t="s">
        <v>3547</v>
      </c>
      <c r="J845" t="s">
        <v>3548</v>
      </c>
      <c r="K845" t="s">
        <v>132</v>
      </c>
      <c r="L845" t="s">
        <v>32</v>
      </c>
      <c r="M845" t="s">
        <v>51</v>
      </c>
      <c r="N845" t="s">
        <v>34</v>
      </c>
      <c r="O845" t="s">
        <v>62</v>
      </c>
      <c r="P845" t="s">
        <v>174</v>
      </c>
      <c r="Q845" t="s">
        <v>3549</v>
      </c>
      <c r="R845" t="s">
        <v>37</v>
      </c>
      <c r="S845" t="s">
        <v>80</v>
      </c>
      <c r="T845" s="2">
        <v>26187</v>
      </c>
      <c r="U845" s="3">
        <f ca="1">YEARFRAC(Table1[[#This Row],[DOB]],TODAY())</f>
        <v>54.283333333333331</v>
      </c>
      <c r="V845" s="3" t="str" cm="1">
        <f t="array" aca="1" ref="V845" ca="1">_xlfn.IFS(Table1[[#This Row],[Age]] &lt; 30, "20-29", Table1[[#This Row],[Age]]&lt;40,"30-39",Table1[[#This Row],[Age]]&lt;50,"40-49",Table1[[#This Row],[Age]]&lt;60,"50-59",Table1[[#This Row],[Age]]&lt;70, "60-69",Table1[[#This Row],[Age]]&lt;80, "70-79",Table1[[#This Row],[Age]]&lt;90,"80-89")</f>
        <v>50-59</v>
      </c>
      <c r="W845" t="s">
        <v>39</v>
      </c>
      <c r="X845" t="s">
        <v>162</v>
      </c>
      <c r="Y845" t="s">
        <v>41</v>
      </c>
      <c r="Z845">
        <v>91614</v>
      </c>
      <c r="AA845" t="s">
        <v>42</v>
      </c>
      <c r="AB845" t="s">
        <v>103</v>
      </c>
      <c r="AC845" t="s">
        <v>44</v>
      </c>
      <c r="AD845">
        <v>3</v>
      </c>
    </row>
    <row r="846" spans="1:30" x14ac:dyDescent="0.35">
      <c r="A846">
        <v>1268</v>
      </c>
      <c r="B846" t="s">
        <v>3550</v>
      </c>
      <c r="C846" t="s">
        <v>1467</v>
      </c>
      <c r="D846" s="1">
        <v>44982</v>
      </c>
      <c r="F846" t="str">
        <f>IF(Table1[[#This Row],[ExitDate]],QUOTIENT(Table1[[#This Row],[ExitDate]]-Table1[[#This Row],[StartDate]],365/12),"")</f>
        <v/>
      </c>
      <c r="G846" t="str">
        <f>IF(Table1[[#This Row],[ExitDate]], "Attrition", "Active")</f>
        <v>Active</v>
      </c>
      <c r="H846" t="s">
        <v>28</v>
      </c>
      <c r="I846" t="s">
        <v>3551</v>
      </c>
      <c r="J846" t="s">
        <v>3552</v>
      </c>
      <c r="K846" t="s">
        <v>49</v>
      </c>
      <c r="L846" t="s">
        <v>32</v>
      </c>
      <c r="M846" t="s">
        <v>51</v>
      </c>
      <c r="N846" t="s">
        <v>50</v>
      </c>
      <c r="O846" t="s">
        <v>51</v>
      </c>
      <c r="P846" t="s">
        <v>36</v>
      </c>
      <c r="R846" t="s">
        <v>37</v>
      </c>
      <c r="S846" t="s">
        <v>80</v>
      </c>
      <c r="T846" s="2">
        <v>22641</v>
      </c>
      <c r="U846" s="3">
        <f ca="1">YEARFRAC(Table1[[#This Row],[DOB]],TODAY())</f>
        <v>63.991666666666667</v>
      </c>
      <c r="V846" s="3" t="str" cm="1">
        <f t="array" aca="1" ref="V846" ca="1">_xlfn.IFS(Table1[[#This Row],[Age]] &lt; 30, "20-29", Table1[[#This Row],[Age]]&lt;40,"30-39",Table1[[#This Row],[Age]]&lt;50,"40-49",Table1[[#This Row],[Age]]&lt;60,"50-59",Table1[[#This Row],[Age]]&lt;70, "60-69",Table1[[#This Row],[Age]]&lt;80, "70-79",Table1[[#This Row],[Age]]&lt;90,"80-89")</f>
        <v>60-69</v>
      </c>
      <c r="W846" t="s">
        <v>39</v>
      </c>
      <c r="X846" t="s">
        <v>102</v>
      </c>
      <c r="Y846" t="s">
        <v>41</v>
      </c>
      <c r="Z846">
        <v>89515</v>
      </c>
      <c r="AA846" t="s">
        <v>73</v>
      </c>
      <c r="AB846" t="s">
        <v>74</v>
      </c>
      <c r="AC846" t="s">
        <v>44</v>
      </c>
      <c r="AD846">
        <v>3</v>
      </c>
    </row>
    <row r="847" spans="1:30" x14ac:dyDescent="0.35">
      <c r="A847">
        <v>1269</v>
      </c>
      <c r="B847" t="s">
        <v>3525</v>
      </c>
      <c r="C847" t="s">
        <v>3469</v>
      </c>
      <c r="D847" s="1">
        <v>44796</v>
      </c>
      <c r="F847" t="str">
        <f>IF(Table1[[#This Row],[ExitDate]],QUOTIENT(Table1[[#This Row],[ExitDate]]-Table1[[#This Row],[StartDate]],365/12),"")</f>
        <v/>
      </c>
      <c r="G847" t="str">
        <f>IF(Table1[[#This Row],[ExitDate]], "Attrition", "Active")</f>
        <v>Active</v>
      </c>
      <c r="H847" t="s">
        <v>28</v>
      </c>
      <c r="I847" t="s">
        <v>3553</v>
      </c>
      <c r="J847" t="s">
        <v>3554</v>
      </c>
      <c r="K847" t="s">
        <v>138</v>
      </c>
      <c r="L847" t="s">
        <v>32</v>
      </c>
      <c r="M847" t="s">
        <v>33</v>
      </c>
      <c r="N847" t="s">
        <v>50</v>
      </c>
      <c r="O847" t="s">
        <v>62</v>
      </c>
      <c r="P847" t="s">
        <v>36</v>
      </c>
      <c r="R847" t="s">
        <v>37</v>
      </c>
      <c r="S847" t="s">
        <v>503</v>
      </c>
      <c r="T847" s="2">
        <v>23860</v>
      </c>
      <c r="U847" s="3">
        <f ca="1">YEARFRAC(Table1[[#This Row],[DOB]],TODAY())</f>
        <v>60.652777777777779</v>
      </c>
      <c r="V847" s="3" t="str" cm="1">
        <f t="array" aca="1" ref="V847" ca="1">_xlfn.IFS(Table1[[#This Row],[Age]] &lt; 30, "20-29", Table1[[#This Row],[Age]]&lt;40,"30-39",Table1[[#This Row],[Age]]&lt;50,"40-49",Table1[[#This Row],[Age]]&lt;60,"50-59",Table1[[#This Row],[Age]]&lt;70, "60-69",Table1[[#This Row],[Age]]&lt;80, "70-79",Table1[[#This Row],[Age]]&lt;90,"80-89")</f>
        <v>60-69</v>
      </c>
      <c r="W847" t="s">
        <v>39</v>
      </c>
      <c r="X847" t="s">
        <v>82</v>
      </c>
      <c r="Y847" t="s">
        <v>41</v>
      </c>
      <c r="Z847">
        <v>82774</v>
      </c>
      <c r="AA847" t="s">
        <v>92</v>
      </c>
      <c r="AB847" t="s">
        <v>103</v>
      </c>
      <c r="AC847" t="s">
        <v>44</v>
      </c>
      <c r="AD847">
        <v>3</v>
      </c>
    </row>
    <row r="848" spans="1:30" x14ac:dyDescent="0.35">
      <c r="A848">
        <v>1270</v>
      </c>
      <c r="B848" t="s">
        <v>3122</v>
      </c>
      <c r="C848" t="s">
        <v>3555</v>
      </c>
      <c r="D848" s="1">
        <v>43586</v>
      </c>
      <c r="E848" s="1">
        <v>43830</v>
      </c>
      <c r="F848">
        <f>IF(Table1[[#This Row],[ExitDate]],QUOTIENT(Table1[[#This Row],[ExitDate]]-Table1[[#This Row],[StartDate]],365/12),"")</f>
        <v>8</v>
      </c>
      <c r="G848" t="str">
        <f>IF(Table1[[#This Row],[ExitDate]], "Attrition", "Active")</f>
        <v>Attrition</v>
      </c>
      <c r="H848" t="s">
        <v>28</v>
      </c>
      <c r="I848" t="s">
        <v>3556</v>
      </c>
      <c r="J848" t="s">
        <v>3557</v>
      </c>
      <c r="K848" t="s">
        <v>79</v>
      </c>
      <c r="L848" t="s">
        <v>32</v>
      </c>
      <c r="M848" t="s">
        <v>51</v>
      </c>
      <c r="N848" t="s">
        <v>34</v>
      </c>
      <c r="O848" t="s">
        <v>62</v>
      </c>
      <c r="P848" t="s">
        <v>174</v>
      </c>
      <c r="Q848" t="s">
        <v>3558</v>
      </c>
      <c r="R848" t="s">
        <v>37</v>
      </c>
      <c r="S848" t="s">
        <v>89</v>
      </c>
      <c r="T848" s="2">
        <v>24762</v>
      </c>
      <c r="U848" s="3">
        <f ca="1">YEARFRAC(Table1[[#This Row],[DOB]],TODAY())</f>
        <v>58.18333333333333</v>
      </c>
      <c r="V848" s="3" t="str" cm="1">
        <f t="array" aca="1" ref="V848" ca="1">_xlfn.IFS(Table1[[#This Row],[Age]] &lt; 30, "20-29", Table1[[#This Row],[Age]]&lt;40,"30-39",Table1[[#This Row],[Age]]&lt;50,"40-49",Table1[[#This Row],[Age]]&lt;60,"50-59",Table1[[#This Row],[Age]]&lt;70, "60-69",Table1[[#This Row],[Age]]&lt;80, "70-79",Table1[[#This Row],[Age]]&lt;90,"80-89")</f>
        <v>50-59</v>
      </c>
      <c r="W848" t="s">
        <v>39</v>
      </c>
      <c r="X848" t="s">
        <v>82</v>
      </c>
      <c r="Y848" t="s">
        <v>41</v>
      </c>
      <c r="Z848">
        <v>79937</v>
      </c>
      <c r="AA848" t="s">
        <v>55</v>
      </c>
      <c r="AB848" t="s">
        <v>83</v>
      </c>
      <c r="AC848" t="s">
        <v>44</v>
      </c>
      <c r="AD848">
        <v>3</v>
      </c>
    </row>
    <row r="849" spans="1:30" x14ac:dyDescent="0.35">
      <c r="A849">
        <v>1271</v>
      </c>
      <c r="B849" t="s">
        <v>3559</v>
      </c>
      <c r="C849" t="s">
        <v>3560</v>
      </c>
      <c r="D849" s="1">
        <v>43947</v>
      </c>
      <c r="F849" t="str">
        <f>IF(Table1[[#This Row],[ExitDate]],QUOTIENT(Table1[[#This Row],[ExitDate]]-Table1[[#This Row],[StartDate]],365/12),"")</f>
        <v/>
      </c>
      <c r="G849" t="str">
        <f>IF(Table1[[#This Row],[ExitDate]], "Attrition", "Active")</f>
        <v>Active</v>
      </c>
      <c r="H849" t="s">
        <v>28</v>
      </c>
      <c r="I849" t="s">
        <v>3561</v>
      </c>
      <c r="J849" t="s">
        <v>3562</v>
      </c>
      <c r="K849" t="s">
        <v>167</v>
      </c>
      <c r="L849" t="s">
        <v>32</v>
      </c>
      <c r="M849" t="s">
        <v>62</v>
      </c>
      <c r="N849" t="s">
        <v>50</v>
      </c>
      <c r="O849" t="s">
        <v>51</v>
      </c>
      <c r="P849" t="s">
        <v>36</v>
      </c>
      <c r="R849" t="s">
        <v>37</v>
      </c>
      <c r="S849" t="s">
        <v>65</v>
      </c>
      <c r="T849" s="2">
        <v>18948</v>
      </c>
      <c r="U849" s="3">
        <f ca="1">YEARFRAC(Table1[[#This Row],[DOB]],TODAY())</f>
        <v>74.102777777777774</v>
      </c>
      <c r="V849" s="3" t="str" cm="1">
        <f t="array" aca="1" ref="V849" ca="1">_xlfn.IFS(Table1[[#This Row],[Age]] &lt; 30, "20-29", Table1[[#This Row],[Age]]&lt;40,"30-39",Table1[[#This Row],[Age]]&lt;50,"40-49",Table1[[#This Row],[Age]]&lt;60,"50-59",Table1[[#This Row],[Age]]&lt;70, "60-69",Table1[[#This Row],[Age]]&lt;80, "70-79",Table1[[#This Row],[Age]]&lt;90,"80-89")</f>
        <v>70-79</v>
      </c>
      <c r="W849" t="s">
        <v>39</v>
      </c>
      <c r="X849" t="s">
        <v>225</v>
      </c>
      <c r="Y849" t="s">
        <v>41</v>
      </c>
      <c r="Z849">
        <v>95232</v>
      </c>
      <c r="AA849" t="s">
        <v>127</v>
      </c>
      <c r="AB849" t="s">
        <v>43</v>
      </c>
      <c r="AC849" t="s">
        <v>44</v>
      </c>
      <c r="AD849">
        <v>3</v>
      </c>
    </row>
    <row r="850" spans="1:30" x14ac:dyDescent="0.35">
      <c r="A850">
        <v>1272</v>
      </c>
      <c r="B850" t="s">
        <v>3538</v>
      </c>
      <c r="C850" t="s">
        <v>3469</v>
      </c>
      <c r="D850" s="1">
        <v>44235</v>
      </c>
      <c r="E850" s="1">
        <v>44757</v>
      </c>
      <c r="F850">
        <f>IF(Table1[[#This Row],[ExitDate]],QUOTIENT(Table1[[#This Row],[ExitDate]]-Table1[[#This Row],[StartDate]],365/12),"")</f>
        <v>17</v>
      </c>
      <c r="G850" t="str">
        <f>IF(Table1[[#This Row],[ExitDate]], "Attrition", "Active")</f>
        <v>Attrition</v>
      </c>
      <c r="H850" t="s">
        <v>28</v>
      </c>
      <c r="I850" t="s">
        <v>3563</v>
      </c>
      <c r="J850" t="s">
        <v>3564</v>
      </c>
      <c r="K850" t="s">
        <v>97</v>
      </c>
      <c r="L850" t="s">
        <v>32</v>
      </c>
      <c r="M850" t="s">
        <v>62</v>
      </c>
      <c r="N850" t="s">
        <v>34</v>
      </c>
      <c r="O850" t="s">
        <v>35</v>
      </c>
      <c r="P850" t="s">
        <v>98</v>
      </c>
      <c r="Q850" t="s">
        <v>3565</v>
      </c>
      <c r="R850" t="s">
        <v>37</v>
      </c>
      <c r="S850" t="s">
        <v>100</v>
      </c>
      <c r="T850" s="2">
        <v>26080</v>
      </c>
      <c r="U850" s="3">
        <f ca="1">YEARFRAC(Table1[[#This Row],[DOB]],TODAY())</f>
        <v>54.572222222222223</v>
      </c>
      <c r="V850" s="3" t="str" cm="1">
        <f t="array" aca="1" ref="V850" ca="1">_xlfn.IFS(Table1[[#This Row],[Age]] &lt; 30, "20-29", Table1[[#This Row],[Age]]&lt;40,"30-39",Table1[[#This Row],[Age]]&lt;50,"40-49",Table1[[#This Row],[Age]]&lt;60,"50-59",Table1[[#This Row],[Age]]&lt;70, "60-69",Table1[[#This Row],[Age]]&lt;80, "70-79",Table1[[#This Row],[Age]]&lt;90,"80-89")</f>
        <v>50-59</v>
      </c>
      <c r="W850" t="s">
        <v>39</v>
      </c>
      <c r="X850" t="s">
        <v>177</v>
      </c>
      <c r="Y850" t="s">
        <v>41</v>
      </c>
      <c r="Z850">
        <v>37465</v>
      </c>
      <c r="AA850" t="s">
        <v>92</v>
      </c>
      <c r="AB850" t="s">
        <v>74</v>
      </c>
      <c r="AC850" t="s">
        <v>44</v>
      </c>
      <c r="AD850">
        <v>3</v>
      </c>
    </row>
    <row r="851" spans="1:30" x14ac:dyDescent="0.35">
      <c r="A851">
        <v>1273</v>
      </c>
      <c r="B851" t="s">
        <v>3566</v>
      </c>
      <c r="C851" t="s">
        <v>1626</v>
      </c>
      <c r="D851" s="1">
        <v>44133</v>
      </c>
      <c r="E851" s="1">
        <v>44222</v>
      </c>
      <c r="F851">
        <f>IF(Table1[[#This Row],[ExitDate]],QUOTIENT(Table1[[#This Row],[ExitDate]]-Table1[[#This Row],[StartDate]],365/12),"")</f>
        <v>2</v>
      </c>
      <c r="G851" t="str">
        <f>IF(Table1[[#This Row],[ExitDate]], "Attrition", "Active")</f>
        <v>Attrition</v>
      </c>
      <c r="H851" t="s">
        <v>3017</v>
      </c>
      <c r="I851" t="s">
        <v>3567</v>
      </c>
      <c r="J851" t="s">
        <v>3568</v>
      </c>
      <c r="K851" t="s">
        <v>117</v>
      </c>
      <c r="L851" t="s">
        <v>32</v>
      </c>
      <c r="M851" t="s">
        <v>33</v>
      </c>
      <c r="N851" t="s">
        <v>50</v>
      </c>
      <c r="O851" t="s">
        <v>51</v>
      </c>
      <c r="P851" t="s">
        <v>139</v>
      </c>
      <c r="Q851" t="s">
        <v>3569</v>
      </c>
      <c r="R851" t="s">
        <v>37</v>
      </c>
      <c r="S851" t="s">
        <v>65</v>
      </c>
      <c r="T851" s="2">
        <v>20893</v>
      </c>
      <c r="U851" s="3">
        <f ca="1">YEARFRAC(Table1[[#This Row],[DOB]],TODAY())</f>
        <v>68.775000000000006</v>
      </c>
      <c r="V851" s="3" t="str" cm="1">
        <f t="array" aca="1" ref="V851" ca="1">_xlfn.IFS(Table1[[#This Row],[Age]] &lt; 30, "20-29", Table1[[#This Row],[Age]]&lt;40,"30-39",Table1[[#This Row],[Age]]&lt;50,"40-49",Table1[[#This Row],[Age]]&lt;60,"50-59",Table1[[#This Row],[Age]]&lt;70, "60-69",Table1[[#This Row],[Age]]&lt;80, "70-79",Table1[[#This Row],[Age]]&lt;90,"80-89")</f>
        <v>60-69</v>
      </c>
      <c r="W851" t="s">
        <v>39</v>
      </c>
      <c r="X851" t="s">
        <v>242</v>
      </c>
      <c r="Y851" t="s">
        <v>41</v>
      </c>
      <c r="Z851">
        <v>50409</v>
      </c>
      <c r="AA851" t="s">
        <v>127</v>
      </c>
      <c r="AB851" t="s">
        <v>74</v>
      </c>
      <c r="AC851" t="s">
        <v>44</v>
      </c>
      <c r="AD851">
        <v>3</v>
      </c>
    </row>
    <row r="852" spans="1:30" x14ac:dyDescent="0.35">
      <c r="A852">
        <v>1274</v>
      </c>
      <c r="B852" t="s">
        <v>3570</v>
      </c>
      <c r="C852" t="s">
        <v>3571</v>
      </c>
      <c r="D852" s="1">
        <v>44887</v>
      </c>
      <c r="F852" t="str">
        <f>IF(Table1[[#This Row],[ExitDate]],QUOTIENT(Table1[[#This Row],[ExitDate]]-Table1[[#This Row],[StartDate]],365/12),"")</f>
        <v/>
      </c>
      <c r="G852" t="str">
        <f>IF(Table1[[#This Row],[ExitDate]], "Attrition", "Active")</f>
        <v>Active</v>
      </c>
      <c r="H852" t="s">
        <v>3017</v>
      </c>
      <c r="I852" t="s">
        <v>3572</v>
      </c>
      <c r="J852" t="s">
        <v>3573</v>
      </c>
      <c r="K852" t="s">
        <v>61</v>
      </c>
      <c r="L852" t="s">
        <v>32</v>
      </c>
      <c r="M852" t="s">
        <v>33</v>
      </c>
      <c r="N852" t="s">
        <v>50</v>
      </c>
      <c r="O852" t="s">
        <v>62</v>
      </c>
      <c r="P852" t="s">
        <v>36</v>
      </c>
      <c r="R852" t="s">
        <v>37</v>
      </c>
      <c r="S852" t="s">
        <v>110</v>
      </c>
      <c r="T852" s="2">
        <v>27704</v>
      </c>
      <c r="U852" s="3">
        <f ca="1">YEARFRAC(Table1[[#This Row],[DOB]],TODAY())</f>
        <v>50.130555555555553</v>
      </c>
      <c r="V852" s="3" t="str" cm="1">
        <f t="array" aca="1" ref="V852" ca="1">_xlfn.IFS(Table1[[#This Row],[Age]] &lt; 30, "20-29", Table1[[#This Row],[Age]]&lt;40,"30-39",Table1[[#This Row],[Age]]&lt;50,"40-49",Table1[[#This Row],[Age]]&lt;60,"50-59",Table1[[#This Row],[Age]]&lt;70, "60-69",Table1[[#This Row],[Age]]&lt;80, "70-79",Table1[[#This Row],[Age]]&lt;90,"80-89")</f>
        <v>50-59</v>
      </c>
      <c r="W852" t="s">
        <v>39</v>
      </c>
      <c r="X852" t="s">
        <v>112</v>
      </c>
      <c r="Y852" t="s">
        <v>41</v>
      </c>
      <c r="Z852">
        <v>2006</v>
      </c>
      <c r="AA852" t="s">
        <v>92</v>
      </c>
      <c r="AB852" t="s">
        <v>74</v>
      </c>
      <c r="AC852" t="s">
        <v>44</v>
      </c>
      <c r="AD852">
        <v>3</v>
      </c>
    </row>
    <row r="853" spans="1:30" x14ac:dyDescent="0.35">
      <c r="A853">
        <v>1275</v>
      </c>
      <c r="B853" t="s">
        <v>2739</v>
      </c>
      <c r="C853" t="s">
        <v>3574</v>
      </c>
      <c r="D853" s="1">
        <v>44845</v>
      </c>
      <c r="F853" t="str">
        <f>IF(Table1[[#This Row],[ExitDate]],QUOTIENT(Table1[[#This Row],[ExitDate]]-Table1[[#This Row],[StartDate]],365/12),"")</f>
        <v/>
      </c>
      <c r="G853" t="str">
        <f>IF(Table1[[#This Row],[ExitDate]], "Attrition", "Active")</f>
        <v>Active</v>
      </c>
      <c r="H853" t="s">
        <v>727</v>
      </c>
      <c r="I853" t="s">
        <v>3575</v>
      </c>
      <c r="J853" t="s">
        <v>3576</v>
      </c>
      <c r="K853" t="s">
        <v>31</v>
      </c>
      <c r="L853" t="s">
        <v>32</v>
      </c>
      <c r="M853" t="s">
        <v>62</v>
      </c>
      <c r="N853" t="s">
        <v>63</v>
      </c>
      <c r="O853" t="s">
        <v>51</v>
      </c>
      <c r="P853" t="s">
        <v>36</v>
      </c>
      <c r="R853" t="s">
        <v>37</v>
      </c>
      <c r="S853" t="s">
        <v>52</v>
      </c>
      <c r="T853" s="2">
        <v>30121</v>
      </c>
      <c r="U853" s="3">
        <f ca="1">YEARFRAC(Table1[[#This Row],[DOB]],TODAY())</f>
        <v>43.511111111111113</v>
      </c>
      <c r="V853" s="3" t="str" cm="1">
        <f t="array" aca="1" ref="V853" ca="1">_xlfn.IFS(Table1[[#This Row],[Age]] &lt; 30, "20-29", Table1[[#This Row],[Age]]&lt;40,"30-39",Table1[[#This Row],[Age]]&lt;50,"40-49",Table1[[#This Row],[Age]]&lt;60,"50-59",Table1[[#This Row],[Age]]&lt;70, "60-69",Table1[[#This Row],[Age]]&lt;80, "70-79",Table1[[#This Row],[Age]]&lt;90,"80-89")</f>
        <v>40-49</v>
      </c>
      <c r="W853" t="s">
        <v>39</v>
      </c>
      <c r="X853" t="s">
        <v>149</v>
      </c>
      <c r="Y853" t="s">
        <v>41</v>
      </c>
      <c r="Z853">
        <v>55846</v>
      </c>
      <c r="AA853" t="s">
        <v>73</v>
      </c>
      <c r="AB853" t="s">
        <v>74</v>
      </c>
      <c r="AC853" t="s">
        <v>44</v>
      </c>
      <c r="AD853">
        <v>3</v>
      </c>
    </row>
    <row r="854" spans="1:30" x14ac:dyDescent="0.35">
      <c r="A854">
        <v>1276</v>
      </c>
      <c r="B854" t="s">
        <v>446</v>
      </c>
      <c r="C854" t="s">
        <v>3577</v>
      </c>
      <c r="D854" s="1">
        <v>43827</v>
      </c>
      <c r="F854" t="str">
        <f>IF(Table1[[#This Row],[ExitDate]],QUOTIENT(Table1[[#This Row],[ExitDate]]-Table1[[#This Row],[StartDate]],365/12),"")</f>
        <v/>
      </c>
      <c r="G854" t="str">
        <f>IF(Table1[[#This Row],[ExitDate]], "Attrition", "Active")</f>
        <v>Active</v>
      </c>
      <c r="H854" t="s">
        <v>727</v>
      </c>
      <c r="I854" t="s">
        <v>3578</v>
      </c>
      <c r="J854" t="s">
        <v>3579</v>
      </c>
      <c r="K854" t="s">
        <v>49</v>
      </c>
      <c r="L854" t="s">
        <v>32</v>
      </c>
      <c r="M854" t="s">
        <v>62</v>
      </c>
      <c r="N854" t="s">
        <v>50</v>
      </c>
      <c r="O854" t="s">
        <v>62</v>
      </c>
      <c r="P854" t="s">
        <v>36</v>
      </c>
      <c r="R854" t="s">
        <v>37</v>
      </c>
      <c r="S854" t="s">
        <v>65</v>
      </c>
      <c r="T854" s="2">
        <v>28601</v>
      </c>
      <c r="U854" s="3">
        <f ca="1">YEARFRAC(Table1[[#This Row],[DOB]],TODAY())</f>
        <v>47.672222222222224</v>
      </c>
      <c r="V854" s="3" t="str" cm="1">
        <f t="array" aca="1" ref="V854" ca="1">_xlfn.IFS(Table1[[#This Row],[Age]] &lt; 30, "20-29", Table1[[#This Row],[Age]]&lt;40,"30-39",Table1[[#This Row],[Age]]&lt;50,"40-49",Table1[[#This Row],[Age]]&lt;60,"50-59",Table1[[#This Row],[Age]]&lt;70, "60-69",Table1[[#This Row],[Age]]&lt;80, "70-79",Table1[[#This Row],[Age]]&lt;90,"80-89")</f>
        <v>40-49</v>
      </c>
      <c r="W854" t="s">
        <v>39</v>
      </c>
      <c r="X854" t="s">
        <v>394</v>
      </c>
      <c r="Y854" t="s">
        <v>41</v>
      </c>
      <c r="Z854">
        <v>74245</v>
      </c>
      <c r="AA854" t="s">
        <v>42</v>
      </c>
      <c r="AB854" t="s">
        <v>83</v>
      </c>
      <c r="AC854" t="s">
        <v>44</v>
      </c>
      <c r="AD854">
        <v>3</v>
      </c>
    </row>
    <row r="855" spans="1:30" x14ac:dyDescent="0.35">
      <c r="A855">
        <v>1277</v>
      </c>
      <c r="B855" t="s">
        <v>2223</v>
      </c>
      <c r="C855" t="s">
        <v>2302</v>
      </c>
      <c r="D855" s="1">
        <v>43566</v>
      </c>
      <c r="F855" t="str">
        <f>IF(Table1[[#This Row],[ExitDate]],QUOTIENT(Table1[[#This Row],[ExitDate]]-Table1[[#This Row],[StartDate]],365/12),"")</f>
        <v/>
      </c>
      <c r="G855" t="str">
        <f>IF(Table1[[#This Row],[ExitDate]], "Attrition", "Active")</f>
        <v>Active</v>
      </c>
      <c r="H855" t="s">
        <v>727</v>
      </c>
      <c r="I855" t="s">
        <v>3580</v>
      </c>
      <c r="J855" t="s">
        <v>3581</v>
      </c>
      <c r="K855" t="s">
        <v>138</v>
      </c>
      <c r="L855" t="s">
        <v>32</v>
      </c>
      <c r="M855" t="s">
        <v>62</v>
      </c>
      <c r="N855" t="s">
        <v>34</v>
      </c>
      <c r="O855" t="s">
        <v>51</v>
      </c>
      <c r="P855" t="s">
        <v>36</v>
      </c>
      <c r="R855" t="s">
        <v>37</v>
      </c>
      <c r="S855" t="s">
        <v>147</v>
      </c>
      <c r="T855" s="2">
        <v>30812</v>
      </c>
      <c r="U855" s="3">
        <f ca="1">YEARFRAC(Table1[[#This Row],[DOB]],TODAY())</f>
        <v>41.619444444444447</v>
      </c>
      <c r="V855" s="3" t="str" cm="1">
        <f t="array" aca="1" ref="V855" ca="1">_xlfn.IFS(Table1[[#This Row],[Age]] &lt; 30, "20-29", Table1[[#This Row],[Age]]&lt;40,"30-39",Table1[[#This Row],[Age]]&lt;50,"40-49",Table1[[#This Row],[Age]]&lt;60,"50-59",Table1[[#This Row],[Age]]&lt;70, "60-69",Table1[[#This Row],[Age]]&lt;80, "70-79",Table1[[#This Row],[Age]]&lt;90,"80-89")</f>
        <v>40-49</v>
      </c>
      <c r="W855" t="s">
        <v>39</v>
      </c>
      <c r="X855" t="s">
        <v>102</v>
      </c>
      <c r="Y855" t="s">
        <v>41</v>
      </c>
      <c r="Z855">
        <v>95565</v>
      </c>
      <c r="AA855" t="s">
        <v>73</v>
      </c>
      <c r="AB855" t="s">
        <v>74</v>
      </c>
      <c r="AC855" t="s">
        <v>44</v>
      </c>
      <c r="AD855">
        <v>3</v>
      </c>
    </row>
    <row r="856" spans="1:30" x14ac:dyDescent="0.35">
      <c r="A856">
        <v>1278</v>
      </c>
      <c r="B856" t="s">
        <v>1306</v>
      </c>
      <c r="C856" t="s">
        <v>1195</v>
      </c>
      <c r="D856" s="1">
        <v>44130</v>
      </c>
      <c r="F856" t="str">
        <f>IF(Table1[[#This Row],[ExitDate]],QUOTIENT(Table1[[#This Row],[ExitDate]]-Table1[[#This Row],[StartDate]],365/12),"")</f>
        <v/>
      </c>
      <c r="G856" t="str">
        <f>IF(Table1[[#This Row],[ExitDate]], "Attrition", "Active")</f>
        <v>Active</v>
      </c>
      <c r="H856" t="s">
        <v>727</v>
      </c>
      <c r="I856" t="s">
        <v>3582</v>
      </c>
      <c r="J856" t="s">
        <v>3583</v>
      </c>
      <c r="K856" t="s">
        <v>117</v>
      </c>
      <c r="L856" t="s">
        <v>32</v>
      </c>
      <c r="M856" t="s">
        <v>62</v>
      </c>
      <c r="N856" t="s">
        <v>50</v>
      </c>
      <c r="O856" t="s">
        <v>51</v>
      </c>
      <c r="P856" t="s">
        <v>36</v>
      </c>
      <c r="R856" t="s">
        <v>37</v>
      </c>
      <c r="S856" t="s">
        <v>89</v>
      </c>
      <c r="T856" s="2">
        <v>20314</v>
      </c>
      <c r="U856" s="3">
        <f ca="1">YEARFRAC(Table1[[#This Row],[DOB]],TODAY())</f>
        <v>70.361111111111114</v>
      </c>
      <c r="V856" s="3" t="str" cm="1">
        <f t="array" aca="1" ref="V856" ca="1">_xlfn.IFS(Table1[[#This Row],[Age]] &lt; 30, "20-29", Table1[[#This Row],[Age]]&lt;40,"30-39",Table1[[#This Row],[Age]]&lt;50,"40-49",Table1[[#This Row],[Age]]&lt;60,"50-59",Table1[[#This Row],[Age]]&lt;70, "60-69",Table1[[#This Row],[Age]]&lt;80, "70-79",Table1[[#This Row],[Age]]&lt;90,"80-89")</f>
        <v>70-79</v>
      </c>
      <c r="W856" t="s">
        <v>39</v>
      </c>
      <c r="X856" t="s">
        <v>82</v>
      </c>
      <c r="Y856" t="s">
        <v>41</v>
      </c>
      <c r="Z856">
        <v>89318</v>
      </c>
      <c r="AA856" t="s">
        <v>42</v>
      </c>
      <c r="AB856" t="s">
        <v>103</v>
      </c>
      <c r="AC856" t="s">
        <v>44</v>
      </c>
      <c r="AD856">
        <v>3</v>
      </c>
    </row>
    <row r="857" spans="1:30" x14ac:dyDescent="0.35">
      <c r="A857">
        <v>1279</v>
      </c>
      <c r="B857" t="s">
        <v>3584</v>
      </c>
      <c r="C857" t="s">
        <v>3585</v>
      </c>
      <c r="D857" s="1">
        <v>44386</v>
      </c>
      <c r="E857" s="1">
        <v>44953</v>
      </c>
      <c r="F857">
        <f>IF(Table1[[#This Row],[ExitDate]],QUOTIENT(Table1[[#This Row],[ExitDate]]-Table1[[#This Row],[StartDate]],365/12),"")</f>
        <v>18</v>
      </c>
      <c r="G857" t="str">
        <f>IF(Table1[[#This Row],[ExitDate]], "Attrition", "Active")</f>
        <v>Attrition</v>
      </c>
      <c r="H857" t="s">
        <v>727</v>
      </c>
      <c r="I857" t="s">
        <v>3586</v>
      </c>
      <c r="J857" t="s">
        <v>3587</v>
      </c>
      <c r="K857" t="s">
        <v>61</v>
      </c>
      <c r="L857" t="s">
        <v>744</v>
      </c>
      <c r="M857" t="s">
        <v>51</v>
      </c>
      <c r="N857" t="s">
        <v>63</v>
      </c>
      <c r="O857" t="s">
        <v>62</v>
      </c>
      <c r="P857" t="s">
        <v>125</v>
      </c>
      <c r="Q857" t="s">
        <v>3588</v>
      </c>
      <c r="R857" t="s">
        <v>37</v>
      </c>
      <c r="S857" t="s">
        <v>89</v>
      </c>
      <c r="T857" s="2">
        <v>34531</v>
      </c>
      <c r="U857" s="3">
        <f ca="1">YEARFRAC(Table1[[#This Row],[DOB]],TODAY())</f>
        <v>31.43611111111111</v>
      </c>
      <c r="V857" s="3" t="str" cm="1">
        <f t="array" aca="1" ref="V857" ca="1">_xlfn.IFS(Table1[[#This Row],[Age]] &lt; 30, "20-29", Table1[[#This Row],[Age]]&lt;40,"30-39",Table1[[#This Row],[Age]]&lt;50,"40-49",Table1[[#This Row],[Age]]&lt;60,"50-59",Table1[[#This Row],[Age]]&lt;70, "60-69",Table1[[#This Row],[Age]]&lt;80, "70-79",Table1[[#This Row],[Age]]&lt;90,"80-89")</f>
        <v>30-39</v>
      </c>
      <c r="W857" t="s">
        <v>39</v>
      </c>
      <c r="X857" t="s">
        <v>102</v>
      </c>
      <c r="Y857" t="s">
        <v>41</v>
      </c>
      <c r="Z857">
        <v>29507</v>
      </c>
      <c r="AA857" t="s">
        <v>42</v>
      </c>
      <c r="AB857" t="s">
        <v>83</v>
      </c>
      <c r="AC857" t="s">
        <v>44</v>
      </c>
      <c r="AD857">
        <v>3</v>
      </c>
    </row>
    <row r="858" spans="1:30" x14ac:dyDescent="0.35">
      <c r="A858">
        <v>1280</v>
      </c>
      <c r="B858" t="s">
        <v>3589</v>
      </c>
      <c r="C858" t="s">
        <v>3590</v>
      </c>
      <c r="D858" s="1">
        <v>44573</v>
      </c>
      <c r="F858" t="str">
        <f>IF(Table1[[#This Row],[ExitDate]],QUOTIENT(Table1[[#This Row],[ExitDate]]-Table1[[#This Row],[StartDate]],365/12),"")</f>
        <v/>
      </c>
      <c r="G858" t="str">
        <f>IF(Table1[[#This Row],[ExitDate]], "Attrition", "Active")</f>
        <v>Active</v>
      </c>
      <c r="H858" t="s">
        <v>28</v>
      </c>
      <c r="I858" t="s">
        <v>3591</v>
      </c>
      <c r="J858" t="s">
        <v>3592</v>
      </c>
      <c r="K858" t="s">
        <v>138</v>
      </c>
      <c r="L858" t="s">
        <v>32</v>
      </c>
      <c r="M858" t="s">
        <v>62</v>
      </c>
      <c r="N858" t="s">
        <v>34</v>
      </c>
      <c r="O858" t="s">
        <v>35</v>
      </c>
      <c r="P858" t="s">
        <v>36</v>
      </c>
      <c r="R858" t="s">
        <v>37</v>
      </c>
      <c r="S858" t="s">
        <v>65</v>
      </c>
      <c r="T858" s="2">
        <v>16181</v>
      </c>
      <c r="U858" s="3">
        <f ca="1">YEARFRAC(Table1[[#This Row],[DOB]],TODAY())</f>
        <v>81.677777777777777</v>
      </c>
      <c r="V858" s="3" t="str" cm="1">
        <f t="array" aca="1" ref="V858" ca="1">_xlfn.IFS(Table1[[#This Row],[Age]] &lt; 30, "20-29", Table1[[#This Row],[Age]]&lt;40,"30-39",Table1[[#This Row],[Age]]&lt;50,"40-49",Table1[[#This Row],[Age]]&lt;60,"50-59",Table1[[#This Row],[Age]]&lt;70, "60-69",Table1[[#This Row],[Age]]&lt;80, "70-79",Table1[[#This Row],[Age]]&lt;90,"80-89")</f>
        <v>80-89</v>
      </c>
      <c r="W858" t="s">
        <v>39</v>
      </c>
      <c r="X858" t="s">
        <v>394</v>
      </c>
      <c r="Y858" t="s">
        <v>54</v>
      </c>
      <c r="Z858">
        <v>77219</v>
      </c>
      <c r="AA858" t="s">
        <v>92</v>
      </c>
      <c r="AB858" t="s">
        <v>74</v>
      </c>
      <c r="AC858" t="s">
        <v>44</v>
      </c>
      <c r="AD858">
        <v>3</v>
      </c>
    </row>
    <row r="859" spans="1:30" x14ac:dyDescent="0.35">
      <c r="A859">
        <v>1281</v>
      </c>
      <c r="B859" t="s">
        <v>3593</v>
      </c>
      <c r="C859" t="s">
        <v>3594</v>
      </c>
      <c r="D859" s="1">
        <v>44050</v>
      </c>
      <c r="E859" s="1">
        <v>44397</v>
      </c>
      <c r="F859">
        <f>IF(Table1[[#This Row],[ExitDate]],QUOTIENT(Table1[[#This Row],[ExitDate]]-Table1[[#This Row],[StartDate]],365/12),"")</f>
        <v>11</v>
      </c>
      <c r="G859" t="str">
        <f>IF(Table1[[#This Row],[ExitDate]], "Attrition", "Active")</f>
        <v>Attrition</v>
      </c>
      <c r="H859" t="s">
        <v>28</v>
      </c>
      <c r="I859" t="s">
        <v>3595</v>
      </c>
      <c r="J859" t="s">
        <v>3596</v>
      </c>
      <c r="K859" t="s">
        <v>79</v>
      </c>
      <c r="L859" t="s">
        <v>744</v>
      </c>
      <c r="M859" t="s">
        <v>51</v>
      </c>
      <c r="N859" t="s">
        <v>50</v>
      </c>
      <c r="O859" t="s">
        <v>51</v>
      </c>
      <c r="P859" t="s">
        <v>139</v>
      </c>
      <c r="Q859" t="s">
        <v>3597</v>
      </c>
      <c r="R859" t="s">
        <v>37</v>
      </c>
      <c r="S859" t="s">
        <v>38</v>
      </c>
      <c r="T859" s="2">
        <v>25191</v>
      </c>
      <c r="U859" s="3">
        <f ca="1">YEARFRAC(Table1[[#This Row],[DOB]],TODAY())</f>
        <v>57.011111111111113</v>
      </c>
      <c r="V859" s="3" t="str" cm="1">
        <f t="array" aca="1" ref="V859" ca="1">_xlfn.IFS(Table1[[#This Row],[Age]] &lt; 30, "20-29", Table1[[#This Row],[Age]]&lt;40,"30-39",Table1[[#This Row],[Age]]&lt;50,"40-49",Table1[[#This Row],[Age]]&lt;60,"50-59",Table1[[#This Row],[Age]]&lt;70, "60-69",Table1[[#This Row],[Age]]&lt;80, "70-79",Table1[[#This Row],[Age]]&lt;90,"80-89")</f>
        <v>50-59</v>
      </c>
      <c r="W859" t="s">
        <v>39</v>
      </c>
      <c r="X859" t="s">
        <v>612</v>
      </c>
      <c r="Y859" t="s">
        <v>41</v>
      </c>
      <c r="Z859">
        <v>30117</v>
      </c>
      <c r="AA859" t="s">
        <v>42</v>
      </c>
      <c r="AB859" t="s">
        <v>43</v>
      </c>
      <c r="AC859" t="s">
        <v>44</v>
      </c>
      <c r="AD859">
        <v>3</v>
      </c>
    </row>
    <row r="860" spans="1:30" x14ac:dyDescent="0.35">
      <c r="A860">
        <v>1282</v>
      </c>
      <c r="B860" t="s">
        <v>549</v>
      </c>
      <c r="C860" t="s">
        <v>3598</v>
      </c>
      <c r="D860" s="1">
        <v>44296</v>
      </c>
      <c r="E860" s="1">
        <v>44884</v>
      </c>
      <c r="F860">
        <f>IF(Table1[[#This Row],[ExitDate]],QUOTIENT(Table1[[#This Row],[ExitDate]]-Table1[[#This Row],[StartDate]],365/12),"")</f>
        <v>19</v>
      </c>
      <c r="G860" t="str">
        <f>IF(Table1[[#This Row],[ExitDate]], "Attrition", "Active")</f>
        <v>Attrition</v>
      </c>
      <c r="H860" t="s">
        <v>28</v>
      </c>
      <c r="I860" t="s">
        <v>3599</v>
      </c>
      <c r="J860" t="s">
        <v>3600</v>
      </c>
      <c r="K860" t="s">
        <v>88</v>
      </c>
      <c r="L860" t="s">
        <v>744</v>
      </c>
      <c r="M860" t="s">
        <v>51</v>
      </c>
      <c r="N860" t="s">
        <v>50</v>
      </c>
      <c r="O860" t="s">
        <v>35</v>
      </c>
      <c r="P860" t="s">
        <v>98</v>
      </c>
      <c r="Q860" t="s">
        <v>3601</v>
      </c>
      <c r="R860" t="s">
        <v>37</v>
      </c>
      <c r="S860" t="s">
        <v>331</v>
      </c>
      <c r="T860" s="2">
        <v>29583</v>
      </c>
      <c r="U860" s="3">
        <f ca="1">YEARFRAC(Table1[[#This Row],[DOB]],TODAY())</f>
        <v>44.986111111111114</v>
      </c>
      <c r="V860" s="3" t="str" cm="1">
        <f t="array" aca="1" ref="V860" ca="1">_xlfn.IFS(Table1[[#This Row],[Age]] &lt; 30, "20-29", Table1[[#This Row],[Age]]&lt;40,"30-39",Table1[[#This Row],[Age]]&lt;50,"40-49",Table1[[#This Row],[Age]]&lt;60,"50-59",Table1[[#This Row],[Age]]&lt;70, "60-69",Table1[[#This Row],[Age]]&lt;80, "70-79",Table1[[#This Row],[Age]]&lt;90,"80-89")</f>
        <v>40-49</v>
      </c>
      <c r="W860" t="s">
        <v>39</v>
      </c>
      <c r="X860" t="s">
        <v>612</v>
      </c>
      <c r="Y860" t="s">
        <v>41</v>
      </c>
      <c r="Z860">
        <v>30179</v>
      </c>
      <c r="AA860" t="s">
        <v>92</v>
      </c>
      <c r="AB860" t="s">
        <v>43</v>
      </c>
      <c r="AC860" t="s">
        <v>44</v>
      </c>
      <c r="AD860">
        <v>3</v>
      </c>
    </row>
    <row r="861" spans="1:30" x14ac:dyDescent="0.35">
      <c r="A861">
        <v>1283</v>
      </c>
      <c r="B861" t="s">
        <v>1245</v>
      </c>
      <c r="C861" t="s">
        <v>882</v>
      </c>
      <c r="D861" s="1">
        <v>44207</v>
      </c>
      <c r="F861" t="str">
        <f>IF(Table1[[#This Row],[ExitDate]],QUOTIENT(Table1[[#This Row],[ExitDate]]-Table1[[#This Row],[StartDate]],365/12),"")</f>
        <v/>
      </c>
      <c r="G861" t="str">
        <f>IF(Table1[[#This Row],[ExitDate]], "Attrition", "Active")</f>
        <v>Active</v>
      </c>
      <c r="H861" t="s">
        <v>28</v>
      </c>
      <c r="I861" t="s">
        <v>3602</v>
      </c>
      <c r="J861" t="s">
        <v>3603</v>
      </c>
      <c r="K861" t="s">
        <v>31</v>
      </c>
      <c r="L861" t="s">
        <v>32</v>
      </c>
      <c r="M861" t="s">
        <v>62</v>
      </c>
      <c r="N861" t="s">
        <v>34</v>
      </c>
      <c r="O861" t="s">
        <v>62</v>
      </c>
      <c r="P861" t="s">
        <v>36</v>
      </c>
      <c r="R861" t="s">
        <v>37</v>
      </c>
      <c r="S861" t="s">
        <v>100</v>
      </c>
      <c r="T861" s="2">
        <v>36574</v>
      </c>
      <c r="U861" s="3">
        <f ca="1">YEARFRAC(Table1[[#This Row],[DOB]],TODAY())</f>
        <v>25.847222222222221</v>
      </c>
      <c r="V861" s="3" t="str" cm="1">
        <f t="array" aca="1" ref="V861" ca="1">_xlfn.IFS(Table1[[#This Row],[Age]] &lt; 30, "20-29", Table1[[#This Row],[Age]]&lt;40,"30-39",Table1[[#This Row],[Age]]&lt;50,"40-49",Table1[[#This Row],[Age]]&lt;60,"50-59",Table1[[#This Row],[Age]]&lt;70, "60-69",Table1[[#This Row],[Age]]&lt;80, "70-79",Table1[[#This Row],[Age]]&lt;90,"80-89")</f>
        <v>20-29</v>
      </c>
      <c r="W861" t="s">
        <v>39</v>
      </c>
      <c r="X861" t="s">
        <v>702</v>
      </c>
      <c r="Y861" t="s">
        <v>41</v>
      </c>
      <c r="Z861">
        <v>72581</v>
      </c>
      <c r="AA861" t="s">
        <v>127</v>
      </c>
      <c r="AB861" t="s">
        <v>83</v>
      </c>
      <c r="AC861" t="s">
        <v>44</v>
      </c>
      <c r="AD861">
        <v>3</v>
      </c>
    </row>
    <row r="862" spans="1:30" x14ac:dyDescent="0.35">
      <c r="A862">
        <v>1284</v>
      </c>
      <c r="B862" t="s">
        <v>3604</v>
      </c>
      <c r="C862" t="s">
        <v>206</v>
      </c>
      <c r="D862" s="1">
        <v>43807</v>
      </c>
      <c r="F862" t="str">
        <f>IF(Table1[[#This Row],[ExitDate]],QUOTIENT(Table1[[#This Row],[ExitDate]]-Table1[[#This Row],[StartDate]],365/12),"")</f>
        <v/>
      </c>
      <c r="G862" t="str">
        <f>IF(Table1[[#This Row],[ExitDate]], "Attrition", "Active")</f>
        <v>Active</v>
      </c>
      <c r="H862" t="s">
        <v>28</v>
      </c>
      <c r="I862" t="s">
        <v>3605</v>
      </c>
      <c r="J862" t="s">
        <v>3606</v>
      </c>
      <c r="K862" t="s">
        <v>49</v>
      </c>
      <c r="L862" t="s">
        <v>32</v>
      </c>
      <c r="M862" t="s">
        <v>33</v>
      </c>
      <c r="N862" t="s">
        <v>63</v>
      </c>
      <c r="O862" t="s">
        <v>62</v>
      </c>
      <c r="P862" t="s">
        <v>36</v>
      </c>
      <c r="R862" t="s">
        <v>37</v>
      </c>
      <c r="S862" t="s">
        <v>100</v>
      </c>
      <c r="T862" s="2">
        <v>31075</v>
      </c>
      <c r="U862" s="3">
        <f ca="1">YEARFRAC(Table1[[#This Row],[DOB]],TODAY())</f>
        <v>40.902777777777779</v>
      </c>
      <c r="V862" s="3" t="str" cm="1">
        <f t="array" aca="1" ref="V862" ca="1">_xlfn.IFS(Table1[[#This Row],[Age]] &lt; 30, "20-29", Table1[[#This Row],[Age]]&lt;40,"30-39",Table1[[#This Row],[Age]]&lt;50,"40-49",Table1[[#This Row],[Age]]&lt;60,"50-59",Table1[[#This Row],[Age]]&lt;70, "60-69",Table1[[#This Row],[Age]]&lt;80, "70-79",Table1[[#This Row],[Age]]&lt;90,"80-89")</f>
        <v>40-49</v>
      </c>
      <c r="W862" t="s">
        <v>39</v>
      </c>
      <c r="X862" t="s">
        <v>6</v>
      </c>
      <c r="Y862" t="s">
        <v>41</v>
      </c>
      <c r="Z862">
        <v>39352</v>
      </c>
      <c r="AA862" t="s">
        <v>73</v>
      </c>
      <c r="AB862" t="s">
        <v>83</v>
      </c>
      <c r="AC862" t="s">
        <v>44</v>
      </c>
      <c r="AD862">
        <v>3</v>
      </c>
    </row>
    <row r="863" spans="1:30" x14ac:dyDescent="0.35">
      <c r="A863">
        <v>1285</v>
      </c>
      <c r="B863" t="s">
        <v>3607</v>
      </c>
      <c r="C863" t="s">
        <v>3608</v>
      </c>
      <c r="D863" s="1">
        <v>44465</v>
      </c>
      <c r="F863" t="str">
        <f>IF(Table1[[#This Row],[ExitDate]],QUOTIENT(Table1[[#This Row],[ExitDate]]-Table1[[#This Row],[StartDate]],365/12),"")</f>
        <v/>
      </c>
      <c r="G863" t="str">
        <f>IF(Table1[[#This Row],[ExitDate]], "Attrition", "Active")</f>
        <v>Active</v>
      </c>
      <c r="H863" t="s">
        <v>28</v>
      </c>
      <c r="I863" t="s">
        <v>3609</v>
      </c>
      <c r="J863" t="s">
        <v>3610</v>
      </c>
      <c r="K863" t="s">
        <v>138</v>
      </c>
      <c r="L863" t="s">
        <v>32</v>
      </c>
      <c r="M863" t="s">
        <v>51</v>
      </c>
      <c r="N863" t="s">
        <v>34</v>
      </c>
      <c r="O863" t="s">
        <v>62</v>
      </c>
      <c r="P863" t="s">
        <v>36</v>
      </c>
      <c r="R863" t="s">
        <v>37</v>
      </c>
      <c r="S863" t="s">
        <v>100</v>
      </c>
      <c r="T863" s="2">
        <v>34536</v>
      </c>
      <c r="U863" s="3">
        <f ca="1">YEARFRAC(Table1[[#This Row],[DOB]],TODAY())</f>
        <v>31.422222222222221</v>
      </c>
      <c r="V863" s="3" t="str" cm="1">
        <f t="array" aca="1" ref="V863" ca="1">_xlfn.IFS(Table1[[#This Row],[Age]] &lt; 30, "20-29", Table1[[#This Row],[Age]]&lt;40,"30-39",Table1[[#This Row],[Age]]&lt;50,"40-49",Table1[[#This Row],[Age]]&lt;60,"50-59",Table1[[#This Row],[Age]]&lt;70, "60-69",Table1[[#This Row],[Age]]&lt;80, "70-79",Table1[[#This Row],[Age]]&lt;90,"80-89")</f>
        <v>30-39</v>
      </c>
      <c r="W863" t="s">
        <v>39</v>
      </c>
      <c r="X863" t="s">
        <v>6</v>
      </c>
      <c r="Y863" t="s">
        <v>54</v>
      </c>
      <c r="Z863">
        <v>89374</v>
      </c>
      <c r="AA863" t="s">
        <v>55</v>
      </c>
      <c r="AB863" t="s">
        <v>43</v>
      </c>
      <c r="AC863" t="s">
        <v>44</v>
      </c>
      <c r="AD863">
        <v>3</v>
      </c>
    </row>
    <row r="864" spans="1:30" x14ac:dyDescent="0.35">
      <c r="A864">
        <v>1286</v>
      </c>
      <c r="B864" t="s">
        <v>414</v>
      </c>
      <c r="C864" t="s">
        <v>171</v>
      </c>
      <c r="D864" s="1">
        <v>44448</v>
      </c>
      <c r="E864" s="1">
        <v>44497</v>
      </c>
      <c r="F864">
        <f>IF(Table1[[#This Row],[ExitDate]],QUOTIENT(Table1[[#This Row],[ExitDate]]-Table1[[#This Row],[StartDate]],365/12),"")</f>
        <v>1</v>
      </c>
      <c r="G864" t="str">
        <f>IF(Table1[[#This Row],[ExitDate]], "Attrition", "Active")</f>
        <v>Attrition</v>
      </c>
      <c r="H864" t="s">
        <v>28</v>
      </c>
      <c r="I864" t="s">
        <v>3611</v>
      </c>
      <c r="J864" t="s">
        <v>3612</v>
      </c>
      <c r="K864" t="s">
        <v>117</v>
      </c>
      <c r="L864" t="s">
        <v>744</v>
      </c>
      <c r="M864" t="s">
        <v>62</v>
      </c>
      <c r="N864" t="s">
        <v>63</v>
      </c>
      <c r="O864" t="s">
        <v>35</v>
      </c>
      <c r="P864" t="s">
        <v>174</v>
      </c>
      <c r="Q864" t="s">
        <v>3613</v>
      </c>
      <c r="R864" t="s">
        <v>37</v>
      </c>
      <c r="S864" t="s">
        <v>89</v>
      </c>
      <c r="T864" s="2">
        <v>36305</v>
      </c>
      <c r="U864" s="3">
        <f ca="1">YEARFRAC(Table1[[#This Row],[DOB]],TODAY())</f>
        <v>26.577777777777779</v>
      </c>
      <c r="V864" s="3" t="str" cm="1">
        <f t="array" aca="1" ref="V864" ca="1">_xlfn.IFS(Table1[[#This Row],[Age]] &lt; 30, "20-29", Table1[[#This Row],[Age]]&lt;40,"30-39",Table1[[#This Row],[Age]]&lt;50,"40-49",Table1[[#This Row],[Age]]&lt;60,"50-59",Table1[[#This Row],[Age]]&lt;70, "60-69",Table1[[#This Row],[Age]]&lt;80, "70-79",Table1[[#This Row],[Age]]&lt;90,"80-89")</f>
        <v>20-29</v>
      </c>
      <c r="W864" t="s">
        <v>39</v>
      </c>
      <c r="X864" t="s">
        <v>192</v>
      </c>
      <c r="Y864" t="s">
        <v>54</v>
      </c>
      <c r="Z864">
        <v>74629</v>
      </c>
      <c r="AA864" t="s">
        <v>127</v>
      </c>
      <c r="AB864" t="s">
        <v>103</v>
      </c>
      <c r="AC864" t="s">
        <v>44</v>
      </c>
      <c r="AD864">
        <v>3</v>
      </c>
    </row>
    <row r="865" spans="1:30" x14ac:dyDescent="0.35">
      <c r="A865">
        <v>1287</v>
      </c>
      <c r="B865" t="s">
        <v>3614</v>
      </c>
      <c r="C865" t="s">
        <v>3615</v>
      </c>
      <c r="D865" s="1">
        <v>44093</v>
      </c>
      <c r="E865" s="1">
        <v>44977</v>
      </c>
      <c r="F865">
        <f>IF(Table1[[#This Row],[ExitDate]],QUOTIENT(Table1[[#This Row],[ExitDate]]-Table1[[#This Row],[StartDate]],365/12),"")</f>
        <v>29</v>
      </c>
      <c r="G865" t="str">
        <f>IF(Table1[[#This Row],[ExitDate]], "Attrition", "Active")</f>
        <v>Attrition</v>
      </c>
      <c r="H865" t="s">
        <v>28</v>
      </c>
      <c r="I865" t="s">
        <v>3616</v>
      </c>
      <c r="J865" t="s">
        <v>3617</v>
      </c>
      <c r="K865" t="s">
        <v>61</v>
      </c>
      <c r="L865" t="s">
        <v>744</v>
      </c>
      <c r="M865" t="s">
        <v>62</v>
      </c>
      <c r="N865" t="s">
        <v>50</v>
      </c>
      <c r="O865" t="s">
        <v>62</v>
      </c>
      <c r="P865" t="s">
        <v>139</v>
      </c>
      <c r="Q865" t="s">
        <v>3618</v>
      </c>
      <c r="R865" t="s">
        <v>37</v>
      </c>
      <c r="S865" t="s">
        <v>80</v>
      </c>
      <c r="T865" s="2">
        <v>15967</v>
      </c>
      <c r="U865" s="3">
        <f ca="1">YEARFRAC(Table1[[#This Row],[DOB]],TODAY())</f>
        <v>82.263888888888886</v>
      </c>
      <c r="V865" s="3" t="str" cm="1">
        <f t="array" aca="1" ref="V865" ca="1">_xlfn.IFS(Table1[[#This Row],[Age]] &lt; 30, "20-29", Table1[[#This Row],[Age]]&lt;40,"30-39",Table1[[#This Row],[Age]]&lt;50,"40-49",Table1[[#This Row],[Age]]&lt;60,"50-59",Table1[[#This Row],[Age]]&lt;70, "60-69",Table1[[#This Row],[Age]]&lt;80, "70-79",Table1[[#This Row],[Age]]&lt;90,"80-89")</f>
        <v>80-89</v>
      </c>
      <c r="W865" t="s">
        <v>39</v>
      </c>
      <c r="X865" t="s">
        <v>102</v>
      </c>
      <c r="Y865" t="s">
        <v>41</v>
      </c>
      <c r="Z865">
        <v>56136</v>
      </c>
      <c r="AA865" t="s">
        <v>92</v>
      </c>
      <c r="AB865" t="s">
        <v>43</v>
      </c>
      <c r="AC865" t="s">
        <v>44</v>
      </c>
      <c r="AD865">
        <v>3</v>
      </c>
    </row>
    <row r="866" spans="1:30" x14ac:dyDescent="0.35">
      <c r="A866">
        <v>1288</v>
      </c>
      <c r="B866" t="s">
        <v>3619</v>
      </c>
      <c r="C866" t="s">
        <v>3620</v>
      </c>
      <c r="D866" s="1">
        <v>44572</v>
      </c>
      <c r="E866" s="1">
        <v>44860</v>
      </c>
      <c r="F866">
        <f>IF(Table1[[#This Row],[ExitDate]],QUOTIENT(Table1[[#This Row],[ExitDate]]-Table1[[#This Row],[StartDate]],365/12),"")</f>
        <v>9</v>
      </c>
      <c r="G866" t="str">
        <f>IF(Table1[[#This Row],[ExitDate]], "Attrition", "Active")</f>
        <v>Attrition</v>
      </c>
      <c r="H866" t="s">
        <v>28</v>
      </c>
      <c r="I866" t="s">
        <v>3621</v>
      </c>
      <c r="J866" t="s">
        <v>3622</v>
      </c>
      <c r="K866" t="s">
        <v>167</v>
      </c>
      <c r="L866" t="s">
        <v>32</v>
      </c>
      <c r="M866" t="s">
        <v>62</v>
      </c>
      <c r="N866" t="s">
        <v>34</v>
      </c>
      <c r="O866" t="s">
        <v>51</v>
      </c>
      <c r="P866" t="s">
        <v>174</v>
      </c>
      <c r="Q866" t="s">
        <v>3623</v>
      </c>
      <c r="R866" t="s">
        <v>37</v>
      </c>
      <c r="S866" t="s">
        <v>52</v>
      </c>
      <c r="T866" s="2">
        <v>35944</v>
      </c>
      <c r="U866" s="3">
        <f ca="1">YEARFRAC(Table1[[#This Row],[DOB]],TODAY())</f>
        <v>27.566666666666666</v>
      </c>
      <c r="V866" s="3" t="str" cm="1">
        <f t="array" aca="1" ref="V866" ca="1">_xlfn.IFS(Table1[[#This Row],[Age]] &lt; 30, "20-29", Table1[[#This Row],[Age]]&lt;40,"30-39",Table1[[#This Row],[Age]]&lt;50,"40-49",Table1[[#This Row],[Age]]&lt;60,"50-59",Table1[[#This Row],[Age]]&lt;70, "60-69",Table1[[#This Row],[Age]]&lt;80, "70-79",Table1[[#This Row],[Age]]&lt;90,"80-89")</f>
        <v>20-29</v>
      </c>
      <c r="W866" t="s">
        <v>39</v>
      </c>
      <c r="X866" t="s">
        <v>162</v>
      </c>
      <c r="Y866" t="s">
        <v>41</v>
      </c>
      <c r="Z866">
        <v>69514</v>
      </c>
      <c r="AA866" t="s">
        <v>55</v>
      </c>
      <c r="AB866" t="s">
        <v>74</v>
      </c>
      <c r="AC866" t="s">
        <v>44</v>
      </c>
      <c r="AD866">
        <v>3</v>
      </c>
    </row>
    <row r="867" spans="1:30" x14ac:dyDescent="0.35">
      <c r="A867">
        <v>1289</v>
      </c>
      <c r="B867" t="s">
        <v>3624</v>
      </c>
      <c r="C867" t="s">
        <v>3625</v>
      </c>
      <c r="D867" s="1">
        <v>43664</v>
      </c>
      <c r="F867" t="str">
        <f>IF(Table1[[#This Row],[ExitDate]],QUOTIENT(Table1[[#This Row],[ExitDate]]-Table1[[#This Row],[StartDate]],365/12),"")</f>
        <v/>
      </c>
      <c r="G867" t="str">
        <f>IF(Table1[[#This Row],[ExitDate]], "Attrition", "Active")</f>
        <v>Active</v>
      </c>
      <c r="H867" t="s">
        <v>28</v>
      </c>
      <c r="I867" t="s">
        <v>3626</v>
      </c>
      <c r="J867" t="s">
        <v>3627</v>
      </c>
      <c r="K867" t="s">
        <v>132</v>
      </c>
      <c r="L867" t="s">
        <v>32</v>
      </c>
      <c r="M867" t="s">
        <v>62</v>
      </c>
      <c r="N867" t="s">
        <v>34</v>
      </c>
      <c r="O867" t="s">
        <v>62</v>
      </c>
      <c r="P867" t="s">
        <v>36</v>
      </c>
      <c r="R867" t="s">
        <v>37</v>
      </c>
      <c r="S867" t="s">
        <v>80</v>
      </c>
      <c r="T867" s="2">
        <v>15523</v>
      </c>
      <c r="U867" s="3">
        <f ca="1">YEARFRAC(Table1[[#This Row],[DOB]],TODAY())</f>
        <v>83.477777777777774</v>
      </c>
      <c r="V867" s="3" t="str" cm="1">
        <f t="array" aca="1" ref="V867" ca="1">_xlfn.IFS(Table1[[#This Row],[Age]] &lt; 30, "20-29", Table1[[#This Row],[Age]]&lt;40,"30-39",Table1[[#This Row],[Age]]&lt;50,"40-49",Table1[[#This Row],[Age]]&lt;60,"50-59",Table1[[#This Row],[Age]]&lt;70, "60-69",Table1[[#This Row],[Age]]&lt;80, "70-79",Table1[[#This Row],[Age]]&lt;90,"80-89")</f>
        <v>80-89</v>
      </c>
      <c r="W867" t="s">
        <v>39</v>
      </c>
      <c r="X867" t="s">
        <v>72</v>
      </c>
      <c r="Y867" t="s">
        <v>41</v>
      </c>
      <c r="Z867">
        <v>40307</v>
      </c>
      <c r="AA867" t="s">
        <v>73</v>
      </c>
      <c r="AB867" t="s">
        <v>74</v>
      </c>
      <c r="AC867" t="s">
        <v>44</v>
      </c>
      <c r="AD867">
        <v>3</v>
      </c>
    </row>
    <row r="868" spans="1:30" x14ac:dyDescent="0.35">
      <c r="A868">
        <v>1290</v>
      </c>
      <c r="B868" t="s">
        <v>3628</v>
      </c>
      <c r="C868" t="s">
        <v>874</v>
      </c>
      <c r="D868" s="1">
        <v>44299</v>
      </c>
      <c r="F868" t="str">
        <f>IF(Table1[[#This Row],[ExitDate]],QUOTIENT(Table1[[#This Row],[ExitDate]]-Table1[[#This Row],[StartDate]],365/12),"")</f>
        <v/>
      </c>
      <c r="G868" t="str">
        <f>IF(Table1[[#This Row],[ExitDate]], "Attrition", "Active")</f>
        <v>Active</v>
      </c>
      <c r="H868" t="s">
        <v>28</v>
      </c>
      <c r="I868" t="s">
        <v>3629</v>
      </c>
      <c r="J868" t="s">
        <v>3630</v>
      </c>
      <c r="K868" t="s">
        <v>79</v>
      </c>
      <c r="L868" t="s">
        <v>32</v>
      </c>
      <c r="M868" t="s">
        <v>62</v>
      </c>
      <c r="N868" t="s">
        <v>50</v>
      </c>
      <c r="O868" t="s">
        <v>62</v>
      </c>
      <c r="P868" t="s">
        <v>36</v>
      </c>
      <c r="R868" t="s">
        <v>37</v>
      </c>
      <c r="S868" t="s">
        <v>65</v>
      </c>
      <c r="T868" s="2">
        <v>35199</v>
      </c>
      <c r="U868" s="3">
        <f ca="1">YEARFRAC(Table1[[#This Row],[DOB]],TODAY())</f>
        <v>29.608333333333334</v>
      </c>
      <c r="V868" s="3" t="str" cm="1">
        <f t="array" aca="1" ref="V868" ca="1">_xlfn.IFS(Table1[[#This Row],[Age]] &lt; 30, "20-29", Table1[[#This Row],[Age]]&lt;40,"30-39",Table1[[#This Row],[Age]]&lt;50,"40-49",Table1[[#This Row],[Age]]&lt;60,"50-59",Table1[[#This Row],[Age]]&lt;70, "60-69",Table1[[#This Row],[Age]]&lt;80, "70-79",Table1[[#This Row],[Age]]&lt;90,"80-89")</f>
        <v>20-29</v>
      </c>
      <c r="W868" t="s">
        <v>39</v>
      </c>
      <c r="X868" t="s">
        <v>394</v>
      </c>
      <c r="Y868" t="s">
        <v>41</v>
      </c>
      <c r="Z868">
        <v>57255</v>
      </c>
      <c r="AA868" t="s">
        <v>42</v>
      </c>
      <c r="AB868" t="s">
        <v>83</v>
      </c>
      <c r="AC868" t="s">
        <v>44</v>
      </c>
      <c r="AD868">
        <v>3</v>
      </c>
    </row>
    <row r="869" spans="1:30" x14ac:dyDescent="0.35">
      <c r="A869">
        <v>1291</v>
      </c>
      <c r="B869" t="s">
        <v>2985</v>
      </c>
      <c r="C869" t="s">
        <v>3631</v>
      </c>
      <c r="D869" s="1">
        <v>45094</v>
      </c>
      <c r="E869" s="1">
        <v>45134</v>
      </c>
      <c r="F869">
        <f>IF(Table1[[#This Row],[ExitDate]],QUOTIENT(Table1[[#This Row],[ExitDate]]-Table1[[#This Row],[StartDate]],365/12),"")</f>
        <v>1</v>
      </c>
      <c r="G869" t="str">
        <f>IF(Table1[[#This Row],[ExitDate]], "Attrition", "Active")</f>
        <v>Attrition</v>
      </c>
      <c r="H869" t="s">
        <v>28</v>
      </c>
      <c r="I869" t="s">
        <v>3632</v>
      </c>
      <c r="J869" t="s">
        <v>3633</v>
      </c>
      <c r="K869" t="s">
        <v>97</v>
      </c>
      <c r="L869" t="s">
        <v>32</v>
      </c>
      <c r="M869" t="s">
        <v>33</v>
      </c>
      <c r="N869" t="s">
        <v>63</v>
      </c>
      <c r="O869" t="s">
        <v>35</v>
      </c>
      <c r="P869" t="s">
        <v>174</v>
      </c>
      <c r="Q869" t="s">
        <v>3634</v>
      </c>
      <c r="R869" t="s">
        <v>37</v>
      </c>
      <c r="S869" t="s">
        <v>110</v>
      </c>
      <c r="T869" s="2">
        <v>32214</v>
      </c>
      <c r="U869" s="3">
        <f ca="1">YEARFRAC(Table1[[#This Row],[DOB]],TODAY())</f>
        <v>37.780555555555559</v>
      </c>
      <c r="V869" s="3" t="str" cm="1">
        <f t="array" aca="1" ref="V869" ca="1">_xlfn.IFS(Table1[[#This Row],[Age]] &lt; 30, "20-29", Table1[[#This Row],[Age]]&lt;40,"30-39",Table1[[#This Row],[Age]]&lt;50,"40-49",Table1[[#This Row],[Age]]&lt;60,"50-59",Table1[[#This Row],[Age]]&lt;70, "60-69",Table1[[#This Row],[Age]]&lt;80, "70-79",Table1[[#This Row],[Age]]&lt;90,"80-89")</f>
        <v>30-39</v>
      </c>
      <c r="W869" t="s">
        <v>39</v>
      </c>
      <c r="X869" t="s">
        <v>177</v>
      </c>
      <c r="Y869" t="s">
        <v>41</v>
      </c>
      <c r="Z869">
        <v>94486</v>
      </c>
      <c r="AA869" t="s">
        <v>92</v>
      </c>
      <c r="AB869" t="s">
        <v>103</v>
      </c>
      <c r="AC869" t="s">
        <v>44</v>
      </c>
      <c r="AD869">
        <v>3</v>
      </c>
    </row>
    <row r="870" spans="1:30" x14ac:dyDescent="0.35">
      <c r="A870">
        <v>1292</v>
      </c>
      <c r="B870" t="s">
        <v>3635</v>
      </c>
      <c r="C870" t="s">
        <v>1578</v>
      </c>
      <c r="D870" s="1">
        <v>43400</v>
      </c>
      <c r="F870" t="str">
        <f>IF(Table1[[#This Row],[ExitDate]],QUOTIENT(Table1[[#This Row],[ExitDate]]-Table1[[#This Row],[StartDate]],365/12),"")</f>
        <v/>
      </c>
      <c r="G870" t="str">
        <f>IF(Table1[[#This Row],[ExitDate]], "Attrition", "Active")</f>
        <v>Active</v>
      </c>
      <c r="H870" t="s">
        <v>28</v>
      </c>
      <c r="I870" t="s">
        <v>3636</v>
      </c>
      <c r="J870" t="s">
        <v>3637</v>
      </c>
      <c r="K870" t="s">
        <v>88</v>
      </c>
      <c r="L870" t="s">
        <v>32</v>
      </c>
      <c r="M870" t="s">
        <v>62</v>
      </c>
      <c r="N870" t="s">
        <v>50</v>
      </c>
      <c r="O870" t="s">
        <v>51</v>
      </c>
      <c r="P870" t="s">
        <v>36</v>
      </c>
      <c r="R870" t="s">
        <v>37</v>
      </c>
      <c r="S870" t="s">
        <v>110</v>
      </c>
      <c r="T870" s="2">
        <v>15884</v>
      </c>
      <c r="U870" s="3">
        <f ca="1">YEARFRAC(Table1[[#This Row],[DOB]],TODAY())</f>
        <v>82.488888888888894</v>
      </c>
      <c r="V870" s="3" t="str" cm="1">
        <f t="array" aca="1" ref="V870" ca="1">_xlfn.IFS(Table1[[#This Row],[Age]] &lt; 30, "20-29", Table1[[#This Row],[Age]]&lt;40,"30-39",Table1[[#This Row],[Age]]&lt;50,"40-49",Table1[[#This Row],[Age]]&lt;60,"50-59",Table1[[#This Row],[Age]]&lt;70, "60-69",Table1[[#This Row],[Age]]&lt;80, "70-79",Table1[[#This Row],[Age]]&lt;90,"80-89")</f>
        <v>80-89</v>
      </c>
      <c r="W870" t="s">
        <v>39</v>
      </c>
      <c r="X870" t="s">
        <v>112</v>
      </c>
      <c r="Y870" t="s">
        <v>41</v>
      </c>
      <c r="Z870">
        <v>28931</v>
      </c>
      <c r="AA870" t="s">
        <v>42</v>
      </c>
      <c r="AB870" t="s">
        <v>103</v>
      </c>
      <c r="AC870" t="s">
        <v>44</v>
      </c>
      <c r="AD870">
        <v>3</v>
      </c>
    </row>
    <row r="871" spans="1:30" x14ac:dyDescent="0.35">
      <c r="A871">
        <v>1293</v>
      </c>
      <c r="B871" t="s">
        <v>3638</v>
      </c>
      <c r="C871" t="s">
        <v>1594</v>
      </c>
      <c r="D871" s="1">
        <v>44348</v>
      </c>
      <c r="E871" s="1">
        <v>45045</v>
      </c>
      <c r="F871">
        <f>IF(Table1[[#This Row],[ExitDate]],QUOTIENT(Table1[[#This Row],[ExitDate]]-Table1[[#This Row],[StartDate]],365/12),"")</f>
        <v>22</v>
      </c>
      <c r="G871" t="str">
        <f>IF(Table1[[#This Row],[ExitDate]], "Attrition", "Active")</f>
        <v>Attrition</v>
      </c>
      <c r="H871" t="s">
        <v>28</v>
      </c>
      <c r="I871" t="s">
        <v>3639</v>
      </c>
      <c r="J871" t="s">
        <v>3640</v>
      </c>
      <c r="K871" t="s">
        <v>31</v>
      </c>
      <c r="L871" t="s">
        <v>32</v>
      </c>
      <c r="M871" t="s">
        <v>33</v>
      </c>
      <c r="N871" t="s">
        <v>63</v>
      </c>
      <c r="O871" t="s">
        <v>62</v>
      </c>
      <c r="P871" t="s">
        <v>174</v>
      </c>
      <c r="Q871" t="s">
        <v>3641</v>
      </c>
      <c r="R871" t="s">
        <v>37</v>
      </c>
      <c r="S871" t="s">
        <v>304</v>
      </c>
      <c r="T871" s="2">
        <v>34263</v>
      </c>
      <c r="U871" s="3">
        <f ca="1">YEARFRAC(Table1[[#This Row],[DOB]],TODAY())</f>
        <v>32.172222222222224</v>
      </c>
      <c r="V871" s="3" t="str" cm="1">
        <f t="array" aca="1" ref="V871" ca="1">_xlfn.IFS(Table1[[#This Row],[Age]] &lt; 30, "20-29", Table1[[#This Row],[Age]]&lt;40,"30-39",Table1[[#This Row],[Age]]&lt;50,"40-49",Table1[[#This Row],[Age]]&lt;60,"50-59",Table1[[#This Row],[Age]]&lt;70, "60-69",Table1[[#This Row],[Age]]&lt;80, "70-79",Table1[[#This Row],[Age]]&lt;90,"80-89")</f>
        <v>30-39</v>
      </c>
      <c r="W871" t="s">
        <v>39</v>
      </c>
      <c r="X871" t="s">
        <v>162</v>
      </c>
      <c r="Y871" t="s">
        <v>41</v>
      </c>
      <c r="Z871">
        <v>60878</v>
      </c>
      <c r="AA871" t="s">
        <v>127</v>
      </c>
      <c r="AB871" t="s">
        <v>74</v>
      </c>
      <c r="AC871" t="s">
        <v>44</v>
      </c>
      <c r="AD871">
        <v>3</v>
      </c>
    </row>
    <row r="872" spans="1:30" x14ac:dyDescent="0.35">
      <c r="A872">
        <v>1294</v>
      </c>
      <c r="B872" t="s">
        <v>2910</v>
      </c>
      <c r="C872" t="s">
        <v>3642</v>
      </c>
      <c r="D872" s="1">
        <v>45023</v>
      </c>
      <c r="E872" s="1">
        <v>45053</v>
      </c>
      <c r="F872">
        <f>IF(Table1[[#This Row],[ExitDate]],QUOTIENT(Table1[[#This Row],[ExitDate]]-Table1[[#This Row],[StartDate]],365/12),"")</f>
        <v>0</v>
      </c>
      <c r="G872" t="str">
        <f>IF(Table1[[#This Row],[ExitDate]], "Attrition", "Active")</f>
        <v>Attrition</v>
      </c>
      <c r="H872" t="s">
        <v>3017</v>
      </c>
      <c r="I872" t="s">
        <v>3643</v>
      </c>
      <c r="J872" t="s">
        <v>3644</v>
      </c>
      <c r="K872" t="s">
        <v>49</v>
      </c>
      <c r="L872" t="s">
        <v>32</v>
      </c>
      <c r="M872" t="s">
        <v>51</v>
      </c>
      <c r="N872" t="s">
        <v>63</v>
      </c>
      <c r="O872" t="s">
        <v>51</v>
      </c>
      <c r="P872" t="s">
        <v>174</v>
      </c>
      <c r="Q872" t="s">
        <v>3645</v>
      </c>
      <c r="R872" t="s">
        <v>37</v>
      </c>
      <c r="S872" t="s">
        <v>304</v>
      </c>
      <c r="T872" s="2">
        <v>25839</v>
      </c>
      <c r="U872" s="3">
        <f ca="1">YEARFRAC(Table1[[#This Row],[DOB]],TODAY())</f>
        <v>55.236111111111114</v>
      </c>
      <c r="V872" s="3" t="str" cm="1">
        <f t="array" aca="1" ref="V872" ca="1">_xlfn.IFS(Table1[[#This Row],[Age]] &lt; 30, "20-29", Table1[[#This Row],[Age]]&lt;40,"30-39",Table1[[#This Row],[Age]]&lt;50,"40-49",Table1[[#This Row],[Age]]&lt;60,"50-59",Table1[[#This Row],[Age]]&lt;70, "60-69",Table1[[#This Row],[Age]]&lt;80, "70-79",Table1[[#This Row],[Age]]&lt;90,"80-89")</f>
        <v>50-59</v>
      </c>
      <c r="W872" t="s">
        <v>39</v>
      </c>
      <c r="X872" t="s">
        <v>82</v>
      </c>
      <c r="Y872" t="s">
        <v>41</v>
      </c>
      <c r="Z872">
        <v>58589</v>
      </c>
      <c r="AA872" t="s">
        <v>55</v>
      </c>
      <c r="AB872" t="s">
        <v>74</v>
      </c>
      <c r="AC872" t="s">
        <v>44</v>
      </c>
      <c r="AD872">
        <v>3</v>
      </c>
    </row>
    <row r="873" spans="1:30" x14ac:dyDescent="0.35">
      <c r="A873">
        <v>1295</v>
      </c>
      <c r="B873" t="s">
        <v>678</v>
      </c>
      <c r="C873" t="s">
        <v>2666</v>
      </c>
      <c r="D873" s="1">
        <v>44360</v>
      </c>
      <c r="F873" t="str">
        <f>IF(Table1[[#This Row],[ExitDate]],QUOTIENT(Table1[[#This Row],[ExitDate]]-Table1[[#This Row],[StartDate]],365/12),"")</f>
        <v/>
      </c>
      <c r="G873" t="str">
        <f>IF(Table1[[#This Row],[ExitDate]], "Attrition", "Active")</f>
        <v>Active</v>
      </c>
      <c r="H873" t="s">
        <v>727</v>
      </c>
      <c r="I873" t="s">
        <v>3646</v>
      </c>
      <c r="J873" t="s">
        <v>3647</v>
      </c>
      <c r="K873" t="s">
        <v>167</v>
      </c>
      <c r="L873" t="s">
        <v>32</v>
      </c>
      <c r="M873" t="s">
        <v>62</v>
      </c>
      <c r="N873" t="s">
        <v>50</v>
      </c>
      <c r="O873" t="s">
        <v>62</v>
      </c>
      <c r="P873" t="s">
        <v>36</v>
      </c>
      <c r="R873" t="s">
        <v>37</v>
      </c>
      <c r="S873" t="s">
        <v>80</v>
      </c>
      <c r="T873" s="2">
        <v>25865</v>
      </c>
      <c r="U873" s="3">
        <f ca="1">YEARFRAC(Table1[[#This Row],[DOB]],TODAY())</f>
        <v>55.163888888888891</v>
      </c>
      <c r="V873" s="3" t="str" cm="1">
        <f t="array" aca="1" ref="V873" ca="1">_xlfn.IFS(Table1[[#This Row],[Age]] &lt; 30, "20-29", Table1[[#This Row],[Age]]&lt;40,"30-39",Table1[[#This Row],[Age]]&lt;50,"40-49",Table1[[#This Row],[Age]]&lt;60,"50-59",Table1[[#This Row],[Age]]&lt;70, "60-69",Table1[[#This Row],[Age]]&lt;80, "70-79",Table1[[#This Row],[Age]]&lt;90,"80-89")</f>
        <v>50-59</v>
      </c>
      <c r="W873" t="s">
        <v>39</v>
      </c>
      <c r="X873" t="s">
        <v>351</v>
      </c>
      <c r="Y873" t="s">
        <v>41</v>
      </c>
      <c r="Z873">
        <v>26059</v>
      </c>
      <c r="AA873" t="s">
        <v>73</v>
      </c>
      <c r="AB873" t="s">
        <v>83</v>
      </c>
      <c r="AC873" t="s">
        <v>44</v>
      </c>
      <c r="AD873">
        <v>3</v>
      </c>
    </row>
    <row r="874" spans="1:30" x14ac:dyDescent="0.35">
      <c r="A874">
        <v>1296</v>
      </c>
      <c r="B874" t="s">
        <v>3648</v>
      </c>
      <c r="C874" t="s">
        <v>3649</v>
      </c>
      <c r="D874" s="1">
        <v>43537</v>
      </c>
      <c r="E874" s="1">
        <v>44086</v>
      </c>
      <c r="F874">
        <f>IF(Table1[[#This Row],[ExitDate]],QUOTIENT(Table1[[#This Row],[ExitDate]]-Table1[[#This Row],[StartDate]],365/12),"")</f>
        <v>18</v>
      </c>
      <c r="G874" t="str">
        <f>IF(Table1[[#This Row],[ExitDate]], "Attrition", "Active")</f>
        <v>Attrition</v>
      </c>
      <c r="H874" t="s">
        <v>727</v>
      </c>
      <c r="I874" t="s">
        <v>3650</v>
      </c>
      <c r="J874" t="s">
        <v>3651</v>
      </c>
      <c r="K874" t="s">
        <v>97</v>
      </c>
      <c r="L874" t="s">
        <v>744</v>
      </c>
      <c r="M874" t="s">
        <v>62</v>
      </c>
      <c r="N874" t="s">
        <v>63</v>
      </c>
      <c r="O874" t="s">
        <v>51</v>
      </c>
      <c r="P874" t="s">
        <v>98</v>
      </c>
      <c r="Q874" t="s">
        <v>3652</v>
      </c>
      <c r="R874" t="s">
        <v>37</v>
      </c>
      <c r="S874" t="s">
        <v>89</v>
      </c>
      <c r="T874" s="2">
        <v>31074</v>
      </c>
      <c r="U874" s="3">
        <f ca="1">YEARFRAC(Table1[[#This Row],[DOB]],TODAY())</f>
        <v>40.905555555555559</v>
      </c>
      <c r="V874" s="3" t="str" cm="1">
        <f t="array" aca="1" ref="V874" ca="1">_xlfn.IFS(Table1[[#This Row],[Age]] &lt; 30, "20-29", Table1[[#This Row],[Age]]&lt;40,"30-39",Table1[[#This Row],[Age]]&lt;50,"40-49",Table1[[#This Row],[Age]]&lt;60,"50-59",Table1[[#This Row],[Age]]&lt;70, "60-69",Table1[[#This Row],[Age]]&lt;80, "70-79",Table1[[#This Row],[Age]]&lt;90,"80-89")</f>
        <v>40-49</v>
      </c>
      <c r="W874" t="s">
        <v>39</v>
      </c>
      <c r="X874" t="s">
        <v>394</v>
      </c>
      <c r="Y874" t="s">
        <v>41</v>
      </c>
      <c r="Z874">
        <v>94411</v>
      </c>
      <c r="AA874" t="s">
        <v>127</v>
      </c>
      <c r="AB874" t="s">
        <v>43</v>
      </c>
      <c r="AC874" t="s">
        <v>44</v>
      </c>
      <c r="AD874">
        <v>3</v>
      </c>
    </row>
    <row r="875" spans="1:30" x14ac:dyDescent="0.35">
      <c r="A875">
        <v>1297</v>
      </c>
      <c r="B875" t="s">
        <v>1396</v>
      </c>
      <c r="C875" t="s">
        <v>3653</v>
      </c>
      <c r="D875" s="1">
        <v>43609</v>
      </c>
      <c r="E875" s="1">
        <v>44478</v>
      </c>
      <c r="F875">
        <f>IF(Table1[[#This Row],[ExitDate]],QUOTIENT(Table1[[#This Row],[ExitDate]]-Table1[[#This Row],[StartDate]],365/12),"")</f>
        <v>28</v>
      </c>
      <c r="G875" t="str">
        <f>IF(Table1[[#This Row],[ExitDate]], "Attrition", "Active")</f>
        <v>Attrition</v>
      </c>
      <c r="H875" t="s">
        <v>727</v>
      </c>
      <c r="I875" t="s">
        <v>3654</v>
      </c>
      <c r="J875" t="s">
        <v>3655</v>
      </c>
      <c r="K875" t="s">
        <v>117</v>
      </c>
      <c r="L875" t="s">
        <v>744</v>
      </c>
      <c r="M875" t="s">
        <v>51</v>
      </c>
      <c r="N875" t="s">
        <v>50</v>
      </c>
      <c r="O875" t="s">
        <v>35</v>
      </c>
      <c r="P875" t="s">
        <v>125</v>
      </c>
      <c r="Q875" t="s">
        <v>3656</v>
      </c>
      <c r="R875" t="s">
        <v>37</v>
      </c>
      <c r="S875" t="s">
        <v>3211</v>
      </c>
      <c r="T875" s="2">
        <v>25058</v>
      </c>
      <c r="U875" s="3">
        <f ca="1">YEARFRAC(Table1[[#This Row],[DOB]],TODAY())</f>
        <v>57.375</v>
      </c>
      <c r="V875" s="3" t="str" cm="1">
        <f t="array" aca="1" ref="V875" ca="1">_xlfn.IFS(Table1[[#This Row],[Age]] &lt; 30, "20-29", Table1[[#This Row],[Age]]&lt;40,"30-39",Table1[[#This Row],[Age]]&lt;50,"40-49",Table1[[#This Row],[Age]]&lt;60,"50-59",Table1[[#This Row],[Age]]&lt;70, "60-69",Table1[[#This Row],[Age]]&lt;80, "70-79",Table1[[#This Row],[Age]]&lt;90,"80-89")</f>
        <v>50-59</v>
      </c>
      <c r="W875" t="s">
        <v>39</v>
      </c>
      <c r="X875" t="s">
        <v>102</v>
      </c>
      <c r="Y875" t="s">
        <v>41</v>
      </c>
      <c r="Z875">
        <v>46980</v>
      </c>
      <c r="AA875" t="s">
        <v>73</v>
      </c>
      <c r="AB875" t="s">
        <v>83</v>
      </c>
      <c r="AC875" t="s">
        <v>44</v>
      </c>
      <c r="AD875">
        <v>3</v>
      </c>
    </row>
    <row r="876" spans="1:30" x14ac:dyDescent="0.35">
      <c r="A876">
        <v>1298</v>
      </c>
      <c r="B876" t="s">
        <v>3657</v>
      </c>
      <c r="C876" t="s">
        <v>3658</v>
      </c>
      <c r="D876" s="1">
        <v>44982</v>
      </c>
      <c r="F876" t="str">
        <f>IF(Table1[[#This Row],[ExitDate]],QUOTIENT(Table1[[#This Row],[ExitDate]]-Table1[[#This Row],[StartDate]],365/12),"")</f>
        <v/>
      </c>
      <c r="G876" t="str">
        <f>IF(Table1[[#This Row],[ExitDate]], "Attrition", "Active")</f>
        <v>Active</v>
      </c>
      <c r="H876" t="s">
        <v>727</v>
      </c>
      <c r="I876" t="s">
        <v>3659</v>
      </c>
      <c r="J876" t="s">
        <v>3660</v>
      </c>
      <c r="K876" t="s">
        <v>61</v>
      </c>
      <c r="L876" t="s">
        <v>32</v>
      </c>
      <c r="M876" t="s">
        <v>51</v>
      </c>
      <c r="N876" t="s">
        <v>63</v>
      </c>
      <c r="O876" t="s">
        <v>35</v>
      </c>
      <c r="P876" t="s">
        <v>36</v>
      </c>
      <c r="R876" t="s">
        <v>37</v>
      </c>
      <c r="S876" t="s">
        <v>80</v>
      </c>
      <c r="T876" s="2">
        <v>30385</v>
      </c>
      <c r="U876" s="3">
        <f ca="1">YEARFRAC(Table1[[#This Row],[DOB]],TODAY())</f>
        <v>42.786111111111111</v>
      </c>
      <c r="V876" s="3" t="str" cm="1">
        <f t="array" aca="1" ref="V876" ca="1">_xlfn.IFS(Table1[[#This Row],[Age]] &lt; 30, "20-29", Table1[[#This Row],[Age]]&lt;40,"30-39",Table1[[#This Row],[Age]]&lt;50,"40-49",Table1[[#This Row],[Age]]&lt;60,"50-59",Table1[[#This Row],[Age]]&lt;70, "60-69",Table1[[#This Row],[Age]]&lt;80, "70-79",Table1[[#This Row],[Age]]&lt;90,"80-89")</f>
        <v>40-49</v>
      </c>
      <c r="W876" t="s">
        <v>39</v>
      </c>
      <c r="X876" t="s">
        <v>82</v>
      </c>
      <c r="Y876" t="s">
        <v>41</v>
      </c>
      <c r="Z876">
        <v>12398</v>
      </c>
      <c r="AA876" t="s">
        <v>92</v>
      </c>
      <c r="AB876" t="s">
        <v>83</v>
      </c>
      <c r="AC876" t="s">
        <v>44</v>
      </c>
      <c r="AD876">
        <v>3</v>
      </c>
    </row>
    <row r="877" spans="1:30" x14ac:dyDescent="0.35">
      <c r="A877">
        <v>1299</v>
      </c>
      <c r="B877" t="s">
        <v>423</v>
      </c>
      <c r="C877" t="s">
        <v>937</v>
      </c>
      <c r="D877" s="1">
        <v>43914</v>
      </c>
      <c r="F877" t="str">
        <f>IF(Table1[[#This Row],[ExitDate]],QUOTIENT(Table1[[#This Row],[ExitDate]]-Table1[[#This Row],[StartDate]],365/12),"")</f>
        <v/>
      </c>
      <c r="G877" t="str">
        <f>IF(Table1[[#This Row],[ExitDate]], "Attrition", "Active")</f>
        <v>Active</v>
      </c>
      <c r="H877" t="s">
        <v>727</v>
      </c>
      <c r="I877" t="s">
        <v>3661</v>
      </c>
      <c r="J877" t="s">
        <v>3662</v>
      </c>
      <c r="K877" t="s">
        <v>88</v>
      </c>
      <c r="L877" t="s">
        <v>32</v>
      </c>
      <c r="M877" t="s">
        <v>33</v>
      </c>
      <c r="N877" t="s">
        <v>63</v>
      </c>
      <c r="O877" t="s">
        <v>62</v>
      </c>
      <c r="P877" t="s">
        <v>36</v>
      </c>
      <c r="R877" t="s">
        <v>37</v>
      </c>
      <c r="S877" t="s">
        <v>52</v>
      </c>
      <c r="T877" s="2">
        <v>19642</v>
      </c>
      <c r="U877" s="3">
        <f ca="1">YEARFRAC(Table1[[#This Row],[DOB]],TODAY())</f>
        <v>72.202777777777783</v>
      </c>
      <c r="V877" s="3" t="str" cm="1">
        <f t="array" aca="1" ref="V877" ca="1">_xlfn.IFS(Table1[[#This Row],[Age]] &lt; 30, "20-29", Table1[[#This Row],[Age]]&lt;40,"30-39",Table1[[#This Row],[Age]]&lt;50,"40-49",Table1[[#This Row],[Age]]&lt;60,"50-59",Table1[[#This Row],[Age]]&lt;70, "60-69",Table1[[#This Row],[Age]]&lt;80, "70-79",Table1[[#This Row],[Age]]&lt;90,"80-89")</f>
        <v>70-79</v>
      </c>
      <c r="W877" t="s">
        <v>39</v>
      </c>
      <c r="X877" t="s">
        <v>225</v>
      </c>
      <c r="Y877" t="s">
        <v>41</v>
      </c>
      <c r="Z877">
        <v>95571</v>
      </c>
      <c r="AA877" t="s">
        <v>127</v>
      </c>
      <c r="AB877" t="s">
        <v>43</v>
      </c>
      <c r="AC877" t="s">
        <v>44</v>
      </c>
      <c r="AD877">
        <v>3</v>
      </c>
    </row>
    <row r="878" spans="1:30" x14ac:dyDescent="0.35">
      <c r="A878">
        <v>1300</v>
      </c>
      <c r="B878" t="s">
        <v>3663</v>
      </c>
      <c r="C878" t="s">
        <v>3664</v>
      </c>
      <c r="D878" s="1">
        <v>44359</v>
      </c>
      <c r="F878" t="str">
        <f>IF(Table1[[#This Row],[ExitDate]],QUOTIENT(Table1[[#This Row],[ExitDate]]-Table1[[#This Row],[StartDate]],365/12),"")</f>
        <v/>
      </c>
      <c r="G878" t="str">
        <f>IF(Table1[[#This Row],[ExitDate]], "Attrition", "Active")</f>
        <v>Active</v>
      </c>
      <c r="H878" t="s">
        <v>727</v>
      </c>
      <c r="I878" t="s">
        <v>3665</v>
      </c>
      <c r="J878" t="s">
        <v>3666</v>
      </c>
      <c r="K878" t="s">
        <v>31</v>
      </c>
      <c r="L878" t="s">
        <v>32</v>
      </c>
      <c r="M878" t="s">
        <v>33</v>
      </c>
      <c r="N878" t="s">
        <v>63</v>
      </c>
      <c r="O878" t="s">
        <v>35</v>
      </c>
      <c r="P878" t="s">
        <v>36</v>
      </c>
      <c r="R878" t="s">
        <v>37</v>
      </c>
      <c r="S878" t="s">
        <v>89</v>
      </c>
      <c r="T878" s="2">
        <v>24720</v>
      </c>
      <c r="U878" s="3">
        <f ca="1">YEARFRAC(Table1[[#This Row],[DOB]],TODAY())</f>
        <v>58.3</v>
      </c>
      <c r="V878" s="3" t="str" cm="1">
        <f t="array" aca="1" ref="V878" ca="1">_xlfn.IFS(Table1[[#This Row],[Age]] &lt; 30, "20-29", Table1[[#This Row],[Age]]&lt;40,"30-39",Table1[[#This Row],[Age]]&lt;50,"40-49",Table1[[#This Row],[Age]]&lt;60,"50-59",Table1[[#This Row],[Age]]&lt;70, "60-69",Table1[[#This Row],[Age]]&lt;80, "70-79",Table1[[#This Row],[Age]]&lt;90,"80-89")</f>
        <v>50-59</v>
      </c>
      <c r="W878" t="s">
        <v>39</v>
      </c>
      <c r="X878" t="s">
        <v>82</v>
      </c>
      <c r="Y878" t="s">
        <v>41</v>
      </c>
      <c r="Z878">
        <v>91189</v>
      </c>
      <c r="AA878" t="s">
        <v>92</v>
      </c>
      <c r="AB878" t="s">
        <v>83</v>
      </c>
      <c r="AC878" t="s">
        <v>44</v>
      </c>
      <c r="AD878">
        <v>3</v>
      </c>
    </row>
    <row r="879" spans="1:30" x14ac:dyDescent="0.35">
      <c r="A879">
        <v>1301</v>
      </c>
      <c r="B879" t="s">
        <v>3667</v>
      </c>
      <c r="C879" t="s">
        <v>3668</v>
      </c>
      <c r="D879" s="1">
        <v>43546</v>
      </c>
      <c r="E879" s="1">
        <v>44643</v>
      </c>
      <c r="F879">
        <f>IF(Table1[[#This Row],[ExitDate]],QUOTIENT(Table1[[#This Row],[ExitDate]]-Table1[[#This Row],[StartDate]],365/12),"")</f>
        <v>36</v>
      </c>
      <c r="G879" t="str">
        <f>IF(Table1[[#This Row],[ExitDate]], "Attrition", "Active")</f>
        <v>Attrition</v>
      </c>
      <c r="H879" t="s">
        <v>28</v>
      </c>
      <c r="I879" t="s">
        <v>3669</v>
      </c>
      <c r="J879" t="s">
        <v>3670</v>
      </c>
      <c r="K879" t="s">
        <v>138</v>
      </c>
      <c r="L879" t="s">
        <v>744</v>
      </c>
      <c r="M879" t="s">
        <v>51</v>
      </c>
      <c r="N879" t="s">
        <v>63</v>
      </c>
      <c r="O879" t="s">
        <v>35</v>
      </c>
      <c r="P879" t="s">
        <v>139</v>
      </c>
      <c r="Q879" t="s">
        <v>3671</v>
      </c>
      <c r="R879" t="s">
        <v>37</v>
      </c>
      <c r="S879" t="s">
        <v>89</v>
      </c>
      <c r="T879" s="2">
        <v>18350</v>
      </c>
      <c r="U879" s="3">
        <f ca="1">YEARFRAC(Table1[[#This Row],[DOB]],TODAY())</f>
        <v>75.736111111111114</v>
      </c>
      <c r="V879" s="3" t="str" cm="1">
        <f t="array" aca="1" ref="V879" ca="1">_xlfn.IFS(Table1[[#This Row],[Age]] &lt; 30, "20-29", Table1[[#This Row],[Age]]&lt;40,"30-39",Table1[[#This Row],[Age]]&lt;50,"40-49",Table1[[#This Row],[Age]]&lt;60,"50-59",Table1[[#This Row],[Age]]&lt;70, "60-69",Table1[[#This Row],[Age]]&lt;80, "70-79",Table1[[#This Row],[Age]]&lt;90,"80-89")</f>
        <v>70-79</v>
      </c>
      <c r="W879" t="s">
        <v>39</v>
      </c>
      <c r="X879" t="s">
        <v>192</v>
      </c>
      <c r="Y879" t="s">
        <v>41</v>
      </c>
      <c r="Z879">
        <v>62803</v>
      </c>
      <c r="AA879" t="s">
        <v>127</v>
      </c>
      <c r="AB879" t="s">
        <v>43</v>
      </c>
      <c r="AC879" t="s">
        <v>44</v>
      </c>
      <c r="AD879">
        <v>3</v>
      </c>
    </row>
    <row r="880" spans="1:30" x14ac:dyDescent="0.35">
      <c r="A880">
        <v>1302</v>
      </c>
      <c r="B880" t="s">
        <v>270</v>
      </c>
      <c r="C880" t="s">
        <v>3672</v>
      </c>
      <c r="D880" s="1">
        <v>44263</v>
      </c>
      <c r="E880" s="1">
        <v>44912</v>
      </c>
      <c r="F880">
        <f>IF(Table1[[#This Row],[ExitDate]],QUOTIENT(Table1[[#This Row],[ExitDate]]-Table1[[#This Row],[StartDate]],365/12),"")</f>
        <v>21</v>
      </c>
      <c r="G880" t="str">
        <f>IF(Table1[[#This Row],[ExitDate]], "Attrition", "Active")</f>
        <v>Attrition</v>
      </c>
      <c r="H880" t="s">
        <v>28</v>
      </c>
      <c r="I880" t="s">
        <v>3673</v>
      </c>
      <c r="J880" t="s">
        <v>3674</v>
      </c>
      <c r="K880" t="s">
        <v>79</v>
      </c>
      <c r="L880" t="s">
        <v>744</v>
      </c>
      <c r="M880" t="s">
        <v>62</v>
      </c>
      <c r="N880" t="s">
        <v>50</v>
      </c>
      <c r="O880" t="s">
        <v>62</v>
      </c>
      <c r="P880" t="s">
        <v>174</v>
      </c>
      <c r="Q880" t="s">
        <v>3675</v>
      </c>
      <c r="R880" t="s">
        <v>37</v>
      </c>
      <c r="S880" t="s">
        <v>89</v>
      </c>
      <c r="T880" s="2">
        <v>36709</v>
      </c>
      <c r="U880" s="3">
        <f ca="1">YEARFRAC(Table1[[#This Row],[DOB]],TODAY())</f>
        <v>25.475000000000001</v>
      </c>
      <c r="V880" s="3" t="str" cm="1">
        <f t="array" aca="1" ref="V880" ca="1">_xlfn.IFS(Table1[[#This Row],[Age]] &lt; 30, "20-29", Table1[[#This Row],[Age]]&lt;40,"30-39",Table1[[#This Row],[Age]]&lt;50,"40-49",Table1[[#This Row],[Age]]&lt;60,"50-59",Table1[[#This Row],[Age]]&lt;70, "60-69",Table1[[#This Row],[Age]]&lt;80, "70-79",Table1[[#This Row],[Age]]&lt;90,"80-89")</f>
        <v>20-29</v>
      </c>
      <c r="W880" t="s">
        <v>39</v>
      </c>
      <c r="X880" t="s">
        <v>82</v>
      </c>
      <c r="Y880" t="s">
        <v>41</v>
      </c>
      <c r="Z880">
        <v>77552</v>
      </c>
      <c r="AA880" t="s">
        <v>73</v>
      </c>
      <c r="AB880" t="s">
        <v>83</v>
      </c>
      <c r="AC880" t="s">
        <v>44</v>
      </c>
      <c r="AD880">
        <v>3</v>
      </c>
    </row>
    <row r="881" spans="1:30" x14ac:dyDescent="0.35">
      <c r="A881">
        <v>1303</v>
      </c>
      <c r="B881" t="s">
        <v>3676</v>
      </c>
      <c r="C881" t="s">
        <v>3677</v>
      </c>
      <c r="D881" s="1">
        <v>43966</v>
      </c>
      <c r="F881" t="str">
        <f>IF(Table1[[#This Row],[ExitDate]],QUOTIENT(Table1[[#This Row],[ExitDate]]-Table1[[#This Row],[StartDate]],365/12),"")</f>
        <v/>
      </c>
      <c r="G881" t="str">
        <f>IF(Table1[[#This Row],[ExitDate]], "Attrition", "Active")</f>
        <v>Active</v>
      </c>
      <c r="H881" t="s">
        <v>28</v>
      </c>
      <c r="I881" t="s">
        <v>3678</v>
      </c>
      <c r="J881" t="s">
        <v>3679</v>
      </c>
      <c r="K881" t="s">
        <v>167</v>
      </c>
      <c r="L881" t="s">
        <v>32</v>
      </c>
      <c r="M881" t="s">
        <v>33</v>
      </c>
      <c r="N881" t="s">
        <v>50</v>
      </c>
      <c r="O881" t="s">
        <v>62</v>
      </c>
      <c r="P881" t="s">
        <v>36</v>
      </c>
      <c r="R881" t="s">
        <v>37</v>
      </c>
      <c r="S881" t="s">
        <v>38</v>
      </c>
      <c r="T881" s="2">
        <v>20852</v>
      </c>
      <c r="U881" s="3">
        <f ca="1">YEARFRAC(Table1[[#This Row],[DOB]],TODAY())</f>
        <v>68.894444444444446</v>
      </c>
      <c r="V881" s="3" t="str" cm="1">
        <f t="array" aca="1" ref="V881" ca="1">_xlfn.IFS(Table1[[#This Row],[Age]] &lt; 30, "20-29", Table1[[#This Row],[Age]]&lt;40,"30-39",Table1[[#This Row],[Age]]&lt;50,"40-49",Table1[[#This Row],[Age]]&lt;60,"50-59",Table1[[#This Row],[Age]]&lt;70, "60-69",Table1[[#This Row],[Age]]&lt;80, "70-79",Table1[[#This Row],[Age]]&lt;90,"80-89")</f>
        <v>60-69</v>
      </c>
      <c r="W881" t="s">
        <v>39</v>
      </c>
      <c r="X881" t="s">
        <v>1257</v>
      </c>
      <c r="Y881" t="s">
        <v>41</v>
      </c>
      <c r="Z881">
        <v>35973</v>
      </c>
      <c r="AA881" t="s">
        <v>55</v>
      </c>
      <c r="AB881" t="s">
        <v>74</v>
      </c>
      <c r="AC881" t="s">
        <v>44</v>
      </c>
      <c r="AD881">
        <v>3</v>
      </c>
    </row>
    <row r="882" spans="1:30" x14ac:dyDescent="0.35">
      <c r="A882">
        <v>1304</v>
      </c>
      <c r="B882" t="s">
        <v>1263</v>
      </c>
      <c r="C882" t="s">
        <v>311</v>
      </c>
      <c r="D882" s="1">
        <v>44950</v>
      </c>
      <c r="F882" t="str">
        <f>IF(Table1[[#This Row],[ExitDate]],QUOTIENT(Table1[[#This Row],[ExitDate]]-Table1[[#This Row],[StartDate]],365/12),"")</f>
        <v/>
      </c>
      <c r="G882" t="str">
        <f>IF(Table1[[#This Row],[ExitDate]], "Attrition", "Active")</f>
        <v>Active</v>
      </c>
      <c r="H882" t="s">
        <v>28</v>
      </c>
      <c r="I882" t="s">
        <v>3680</v>
      </c>
      <c r="J882" t="s">
        <v>3681</v>
      </c>
      <c r="K882" t="s">
        <v>97</v>
      </c>
      <c r="L882" t="s">
        <v>32</v>
      </c>
      <c r="M882" t="s">
        <v>62</v>
      </c>
      <c r="N882" t="s">
        <v>63</v>
      </c>
      <c r="O882" t="s">
        <v>51</v>
      </c>
      <c r="P882" t="s">
        <v>36</v>
      </c>
      <c r="R882" t="s">
        <v>37</v>
      </c>
      <c r="S882" t="s">
        <v>2516</v>
      </c>
      <c r="T882" s="2">
        <v>35108</v>
      </c>
      <c r="U882" s="3">
        <f ca="1">YEARFRAC(Table1[[#This Row],[DOB]],TODAY())</f>
        <v>29.861111111111111</v>
      </c>
      <c r="V882" s="3" t="str" cm="1">
        <f t="array" aca="1" ref="V882" ca="1">_xlfn.IFS(Table1[[#This Row],[Age]] &lt; 30, "20-29", Table1[[#This Row],[Age]]&lt;40,"30-39",Table1[[#This Row],[Age]]&lt;50,"40-49",Table1[[#This Row],[Age]]&lt;60,"50-59",Table1[[#This Row],[Age]]&lt;70, "60-69",Table1[[#This Row],[Age]]&lt;80, "70-79",Table1[[#This Row],[Age]]&lt;90,"80-89")</f>
        <v>20-29</v>
      </c>
      <c r="W882" t="s">
        <v>39</v>
      </c>
      <c r="X882" t="s">
        <v>2516</v>
      </c>
      <c r="Y882" t="s">
        <v>41</v>
      </c>
      <c r="Z882">
        <v>47801</v>
      </c>
      <c r="AA882" t="s">
        <v>127</v>
      </c>
      <c r="AB882" t="s">
        <v>43</v>
      </c>
      <c r="AC882" t="s">
        <v>44</v>
      </c>
      <c r="AD882">
        <v>3</v>
      </c>
    </row>
    <row r="883" spans="1:30" x14ac:dyDescent="0.35">
      <c r="A883">
        <v>1305</v>
      </c>
      <c r="B883" t="s">
        <v>2062</v>
      </c>
      <c r="C883" t="s">
        <v>537</v>
      </c>
      <c r="D883" s="1">
        <v>44202</v>
      </c>
      <c r="E883" s="1">
        <v>44925</v>
      </c>
      <c r="F883">
        <f>IF(Table1[[#This Row],[ExitDate]],QUOTIENT(Table1[[#This Row],[ExitDate]]-Table1[[#This Row],[StartDate]],365/12),"")</f>
        <v>23</v>
      </c>
      <c r="G883" t="str">
        <f>IF(Table1[[#This Row],[ExitDate]], "Attrition", "Active")</f>
        <v>Attrition</v>
      </c>
      <c r="H883" t="s">
        <v>28</v>
      </c>
      <c r="I883" t="s">
        <v>3682</v>
      </c>
      <c r="J883" t="s">
        <v>3683</v>
      </c>
      <c r="K883" t="s">
        <v>117</v>
      </c>
      <c r="L883" t="s">
        <v>744</v>
      </c>
      <c r="M883" t="s">
        <v>62</v>
      </c>
      <c r="N883" t="s">
        <v>63</v>
      </c>
      <c r="O883" t="s">
        <v>35</v>
      </c>
      <c r="P883" t="s">
        <v>125</v>
      </c>
      <c r="Q883" t="s">
        <v>3684</v>
      </c>
      <c r="R883" t="s">
        <v>37</v>
      </c>
      <c r="S883" t="s">
        <v>89</v>
      </c>
      <c r="T883" s="2">
        <v>36113</v>
      </c>
      <c r="U883" s="3">
        <f ca="1">YEARFRAC(Table1[[#This Row],[DOB]],TODAY())</f>
        <v>27.108333333333334</v>
      </c>
      <c r="V883" s="3" t="str" cm="1">
        <f t="array" aca="1" ref="V883" ca="1">_xlfn.IFS(Table1[[#This Row],[Age]] &lt; 30, "20-29", Table1[[#This Row],[Age]]&lt;40,"30-39",Table1[[#This Row],[Age]]&lt;50,"40-49",Table1[[#This Row],[Age]]&lt;60,"50-59",Table1[[#This Row],[Age]]&lt;70, "60-69",Table1[[#This Row],[Age]]&lt;80, "70-79",Table1[[#This Row],[Age]]&lt;90,"80-89")</f>
        <v>20-29</v>
      </c>
      <c r="W883" t="s">
        <v>39</v>
      </c>
      <c r="X883" t="s">
        <v>82</v>
      </c>
      <c r="Y883" t="s">
        <v>54</v>
      </c>
      <c r="Z883">
        <v>1615</v>
      </c>
      <c r="AA883" t="s">
        <v>42</v>
      </c>
      <c r="AB883" t="s">
        <v>83</v>
      </c>
      <c r="AC883" t="s">
        <v>44</v>
      </c>
      <c r="AD883">
        <v>3</v>
      </c>
    </row>
    <row r="884" spans="1:30" x14ac:dyDescent="0.35">
      <c r="A884">
        <v>1306</v>
      </c>
      <c r="B884" t="s">
        <v>3336</v>
      </c>
      <c r="C884" t="s">
        <v>755</v>
      </c>
      <c r="D884" s="1">
        <v>44302</v>
      </c>
      <c r="F884" t="str">
        <f>IF(Table1[[#This Row],[ExitDate]],QUOTIENT(Table1[[#This Row],[ExitDate]]-Table1[[#This Row],[StartDate]],365/12),"")</f>
        <v/>
      </c>
      <c r="G884" t="str">
        <f>IF(Table1[[#This Row],[ExitDate]], "Attrition", "Active")</f>
        <v>Active</v>
      </c>
      <c r="H884" t="s">
        <v>28</v>
      </c>
      <c r="I884" t="s">
        <v>3685</v>
      </c>
      <c r="J884" t="s">
        <v>3686</v>
      </c>
      <c r="K884" t="s">
        <v>61</v>
      </c>
      <c r="L884" t="s">
        <v>32</v>
      </c>
      <c r="M884" t="s">
        <v>51</v>
      </c>
      <c r="N884" t="s">
        <v>63</v>
      </c>
      <c r="O884" t="s">
        <v>51</v>
      </c>
      <c r="P884" t="s">
        <v>36</v>
      </c>
      <c r="R884" t="s">
        <v>37</v>
      </c>
      <c r="S884" t="s">
        <v>176</v>
      </c>
      <c r="T884" s="2">
        <v>35649</v>
      </c>
      <c r="U884" s="3">
        <f ca="1">YEARFRAC(Table1[[#This Row],[DOB]],TODAY())</f>
        <v>28.377777777777776</v>
      </c>
      <c r="V884" s="3" t="str" cm="1">
        <f t="array" aca="1" ref="V884" ca="1">_xlfn.IFS(Table1[[#This Row],[Age]] &lt; 30, "20-29", Table1[[#This Row],[Age]]&lt;40,"30-39",Table1[[#This Row],[Age]]&lt;50,"40-49",Table1[[#This Row],[Age]]&lt;60,"50-59",Table1[[#This Row],[Age]]&lt;70, "60-69",Table1[[#This Row],[Age]]&lt;80, "70-79",Table1[[#This Row],[Age]]&lt;90,"80-89")</f>
        <v>20-29</v>
      </c>
      <c r="W884" t="s">
        <v>39</v>
      </c>
      <c r="X884" t="s">
        <v>177</v>
      </c>
      <c r="Y884" t="s">
        <v>54</v>
      </c>
      <c r="Z884">
        <v>49042</v>
      </c>
      <c r="AA884" t="s">
        <v>55</v>
      </c>
      <c r="AB884" t="s">
        <v>74</v>
      </c>
      <c r="AC884" t="s">
        <v>44</v>
      </c>
      <c r="AD884">
        <v>3</v>
      </c>
    </row>
    <row r="885" spans="1:30" x14ac:dyDescent="0.35">
      <c r="A885">
        <v>1307</v>
      </c>
      <c r="B885" t="s">
        <v>3687</v>
      </c>
      <c r="C885" t="s">
        <v>3688</v>
      </c>
      <c r="D885" s="1">
        <v>44461</v>
      </c>
      <c r="E885" s="1">
        <v>44494</v>
      </c>
      <c r="F885">
        <f>IF(Table1[[#This Row],[ExitDate]],QUOTIENT(Table1[[#This Row],[ExitDate]]-Table1[[#This Row],[StartDate]],365/12),"")</f>
        <v>1</v>
      </c>
      <c r="G885" t="str">
        <f>IF(Table1[[#This Row],[ExitDate]], "Attrition", "Active")</f>
        <v>Attrition</v>
      </c>
      <c r="H885" t="s">
        <v>28</v>
      </c>
      <c r="I885" t="s">
        <v>3689</v>
      </c>
      <c r="J885" t="s">
        <v>3690</v>
      </c>
      <c r="K885" t="s">
        <v>88</v>
      </c>
      <c r="L885" t="s">
        <v>744</v>
      </c>
      <c r="M885" t="s">
        <v>33</v>
      </c>
      <c r="N885" t="s">
        <v>50</v>
      </c>
      <c r="O885" t="s">
        <v>62</v>
      </c>
      <c r="P885" t="s">
        <v>174</v>
      </c>
      <c r="Q885" t="s">
        <v>3691</v>
      </c>
      <c r="R885" t="s">
        <v>37</v>
      </c>
      <c r="S885" t="s">
        <v>110</v>
      </c>
      <c r="T885" s="2">
        <v>29641</v>
      </c>
      <c r="U885" s="3">
        <f ca="1">YEARFRAC(Table1[[#This Row],[DOB]],TODAY())</f>
        <v>44.830555555555556</v>
      </c>
      <c r="V885" s="3" t="str" cm="1">
        <f t="array" aca="1" ref="V885" ca="1">_xlfn.IFS(Table1[[#This Row],[Age]] &lt; 30, "20-29", Table1[[#This Row],[Age]]&lt;40,"30-39",Table1[[#This Row],[Age]]&lt;50,"40-49",Table1[[#This Row],[Age]]&lt;60,"50-59",Table1[[#This Row],[Age]]&lt;70, "60-69",Table1[[#This Row],[Age]]&lt;80, "70-79",Table1[[#This Row],[Age]]&lt;90,"80-89")</f>
        <v>40-49</v>
      </c>
      <c r="W885" t="s">
        <v>39</v>
      </c>
      <c r="X885" t="s">
        <v>183</v>
      </c>
      <c r="Y885" t="s">
        <v>54</v>
      </c>
      <c r="Z885">
        <v>94852</v>
      </c>
      <c r="AA885" t="s">
        <v>92</v>
      </c>
      <c r="AB885" t="s">
        <v>83</v>
      </c>
      <c r="AC885" t="s">
        <v>44</v>
      </c>
      <c r="AD885">
        <v>3</v>
      </c>
    </row>
    <row r="886" spans="1:30" x14ac:dyDescent="0.35">
      <c r="A886">
        <v>1308</v>
      </c>
      <c r="B886" t="s">
        <v>3692</v>
      </c>
      <c r="C886" t="s">
        <v>442</v>
      </c>
      <c r="D886" s="1">
        <v>44740</v>
      </c>
      <c r="E886" s="1">
        <v>44992</v>
      </c>
      <c r="F886">
        <f>IF(Table1[[#This Row],[ExitDate]],QUOTIENT(Table1[[#This Row],[ExitDate]]-Table1[[#This Row],[StartDate]],365/12),"")</f>
        <v>8</v>
      </c>
      <c r="G886" t="str">
        <f>IF(Table1[[#This Row],[ExitDate]], "Attrition", "Active")</f>
        <v>Attrition</v>
      </c>
      <c r="H886" t="s">
        <v>28</v>
      </c>
      <c r="I886" t="s">
        <v>3693</v>
      </c>
      <c r="J886" t="s">
        <v>3694</v>
      </c>
      <c r="K886" t="s">
        <v>31</v>
      </c>
      <c r="L886" t="s">
        <v>32</v>
      </c>
      <c r="M886" t="s">
        <v>62</v>
      </c>
      <c r="N886" t="s">
        <v>34</v>
      </c>
      <c r="O886" t="s">
        <v>62</v>
      </c>
      <c r="P886" t="s">
        <v>139</v>
      </c>
      <c r="Q886" t="s">
        <v>3695</v>
      </c>
      <c r="R886" t="s">
        <v>37</v>
      </c>
      <c r="S886" t="s">
        <v>176</v>
      </c>
      <c r="T886" s="2">
        <v>29497</v>
      </c>
      <c r="U886" s="3">
        <f ca="1">YEARFRAC(Table1[[#This Row],[DOB]],TODAY())</f>
        <v>45.222222222222221</v>
      </c>
      <c r="V886" s="3" t="str" cm="1">
        <f t="array" aca="1" ref="V886" ca="1">_xlfn.IFS(Table1[[#This Row],[Age]] &lt; 30, "20-29", Table1[[#This Row],[Age]]&lt;40,"30-39",Table1[[#This Row],[Age]]&lt;50,"40-49",Table1[[#This Row],[Age]]&lt;60,"50-59",Table1[[#This Row],[Age]]&lt;70, "60-69",Table1[[#This Row],[Age]]&lt;80, "70-79",Table1[[#This Row],[Age]]&lt;90,"80-89")</f>
        <v>40-49</v>
      </c>
      <c r="W886" t="s">
        <v>39</v>
      </c>
      <c r="X886" t="s">
        <v>6</v>
      </c>
      <c r="Y886" t="s">
        <v>41</v>
      </c>
      <c r="Z886">
        <v>60350</v>
      </c>
      <c r="AA886" t="s">
        <v>127</v>
      </c>
      <c r="AB886" t="s">
        <v>103</v>
      </c>
      <c r="AC886" t="s">
        <v>44</v>
      </c>
      <c r="AD886">
        <v>3</v>
      </c>
    </row>
    <row r="887" spans="1:30" x14ac:dyDescent="0.35">
      <c r="A887">
        <v>1309</v>
      </c>
      <c r="B887" t="s">
        <v>3696</v>
      </c>
      <c r="C887" t="s">
        <v>419</v>
      </c>
      <c r="D887" s="1">
        <v>44060</v>
      </c>
      <c r="F887" t="str">
        <f>IF(Table1[[#This Row],[ExitDate]],QUOTIENT(Table1[[#This Row],[ExitDate]]-Table1[[#This Row],[StartDate]],365/12),"")</f>
        <v/>
      </c>
      <c r="G887" t="str">
        <f>IF(Table1[[#This Row],[ExitDate]], "Attrition", "Active")</f>
        <v>Active</v>
      </c>
      <c r="H887" t="s">
        <v>28</v>
      </c>
      <c r="I887" t="s">
        <v>3697</v>
      </c>
      <c r="J887" t="s">
        <v>3698</v>
      </c>
      <c r="K887" t="s">
        <v>132</v>
      </c>
      <c r="L887" t="s">
        <v>32</v>
      </c>
      <c r="M887" t="s">
        <v>51</v>
      </c>
      <c r="N887" t="s">
        <v>34</v>
      </c>
      <c r="O887" t="s">
        <v>51</v>
      </c>
      <c r="P887" t="s">
        <v>36</v>
      </c>
      <c r="R887" t="s">
        <v>37</v>
      </c>
      <c r="S887" t="s">
        <v>89</v>
      </c>
      <c r="T887" s="2">
        <v>29356</v>
      </c>
      <c r="U887" s="3">
        <f ca="1">YEARFRAC(Table1[[#This Row],[DOB]],TODAY())</f>
        <v>45.605555555555554</v>
      </c>
      <c r="V887" s="3" t="str" cm="1">
        <f t="array" aca="1" ref="V887" ca="1">_xlfn.IFS(Table1[[#This Row],[Age]] &lt; 30, "20-29", Table1[[#This Row],[Age]]&lt;40,"30-39",Table1[[#This Row],[Age]]&lt;50,"40-49",Table1[[#This Row],[Age]]&lt;60,"50-59",Table1[[#This Row],[Age]]&lt;70, "60-69",Table1[[#This Row],[Age]]&lt;80, "70-79",Table1[[#This Row],[Age]]&lt;90,"80-89")</f>
        <v>40-49</v>
      </c>
      <c r="W887" t="s">
        <v>39</v>
      </c>
      <c r="X887" t="s">
        <v>192</v>
      </c>
      <c r="Y887" t="s">
        <v>41</v>
      </c>
      <c r="Z887">
        <v>41055</v>
      </c>
      <c r="AA887" t="s">
        <v>73</v>
      </c>
      <c r="AB887" t="s">
        <v>43</v>
      </c>
      <c r="AC887" t="s">
        <v>44</v>
      </c>
      <c r="AD887">
        <v>3</v>
      </c>
    </row>
    <row r="888" spans="1:30" x14ac:dyDescent="0.35">
      <c r="A888">
        <v>1310</v>
      </c>
      <c r="B888" t="s">
        <v>3107</v>
      </c>
      <c r="C888" t="s">
        <v>3699</v>
      </c>
      <c r="D888" s="1">
        <v>45019</v>
      </c>
      <c r="E888" s="1">
        <v>45128</v>
      </c>
      <c r="F888">
        <f>IF(Table1[[#This Row],[ExitDate]],QUOTIENT(Table1[[#This Row],[ExitDate]]-Table1[[#This Row],[StartDate]],365/12),"")</f>
        <v>3</v>
      </c>
      <c r="G888" t="str">
        <f>IF(Table1[[#This Row],[ExitDate]], "Attrition", "Active")</f>
        <v>Attrition</v>
      </c>
      <c r="H888" t="s">
        <v>28</v>
      </c>
      <c r="I888" t="s">
        <v>3700</v>
      </c>
      <c r="J888" t="s">
        <v>3701</v>
      </c>
      <c r="K888" t="s">
        <v>49</v>
      </c>
      <c r="L888" t="s">
        <v>32</v>
      </c>
      <c r="M888" t="s">
        <v>51</v>
      </c>
      <c r="N888" t="s">
        <v>63</v>
      </c>
      <c r="O888" t="s">
        <v>62</v>
      </c>
      <c r="P888" t="s">
        <v>174</v>
      </c>
      <c r="Q888" t="s">
        <v>3702</v>
      </c>
      <c r="R888" t="s">
        <v>37</v>
      </c>
      <c r="S888" t="s">
        <v>80</v>
      </c>
      <c r="T888" s="2">
        <v>32184</v>
      </c>
      <c r="U888" s="3">
        <f ca="1">YEARFRAC(Table1[[#This Row],[DOB]],TODAY())</f>
        <v>37.866666666666667</v>
      </c>
      <c r="V888" s="3" t="str" cm="1">
        <f t="array" aca="1" ref="V888" ca="1">_xlfn.IFS(Table1[[#This Row],[Age]] &lt; 30, "20-29", Table1[[#This Row],[Age]]&lt;40,"30-39",Table1[[#This Row],[Age]]&lt;50,"40-49",Table1[[#This Row],[Age]]&lt;60,"50-59",Table1[[#This Row],[Age]]&lt;70, "60-69",Table1[[#This Row],[Age]]&lt;80, "70-79",Table1[[#This Row],[Age]]&lt;90,"80-89")</f>
        <v>30-39</v>
      </c>
      <c r="W888" t="s">
        <v>39</v>
      </c>
      <c r="X888" t="s">
        <v>102</v>
      </c>
      <c r="Y888" t="s">
        <v>41</v>
      </c>
      <c r="Z888">
        <v>21439</v>
      </c>
      <c r="AA888" t="s">
        <v>127</v>
      </c>
      <c r="AB888" t="s">
        <v>74</v>
      </c>
      <c r="AC888" t="s">
        <v>44</v>
      </c>
      <c r="AD888">
        <v>3</v>
      </c>
    </row>
    <row r="889" spans="1:30" x14ac:dyDescent="0.35">
      <c r="A889">
        <v>1311</v>
      </c>
      <c r="B889" t="s">
        <v>3703</v>
      </c>
      <c r="C889" t="s">
        <v>2528</v>
      </c>
      <c r="D889" s="1">
        <v>45072</v>
      </c>
      <c r="E889" s="1">
        <v>45089</v>
      </c>
      <c r="F889">
        <f>IF(Table1[[#This Row],[ExitDate]],QUOTIENT(Table1[[#This Row],[ExitDate]]-Table1[[#This Row],[StartDate]],365/12),"")</f>
        <v>0</v>
      </c>
      <c r="G889" t="str">
        <f>IF(Table1[[#This Row],[ExitDate]], "Attrition", "Active")</f>
        <v>Attrition</v>
      </c>
      <c r="H889" t="s">
        <v>28</v>
      </c>
      <c r="I889" t="s">
        <v>3704</v>
      </c>
      <c r="J889" t="s">
        <v>3705</v>
      </c>
      <c r="K889" t="s">
        <v>138</v>
      </c>
      <c r="L889" t="s">
        <v>32</v>
      </c>
      <c r="M889" t="s">
        <v>62</v>
      </c>
      <c r="N889" t="s">
        <v>34</v>
      </c>
      <c r="O889" t="s">
        <v>51</v>
      </c>
      <c r="P889" t="s">
        <v>125</v>
      </c>
      <c r="Q889" t="s">
        <v>3706</v>
      </c>
      <c r="R889" t="s">
        <v>37</v>
      </c>
      <c r="S889" t="s">
        <v>110</v>
      </c>
      <c r="T889" s="2">
        <v>31830</v>
      </c>
      <c r="U889" s="3">
        <f ca="1">YEARFRAC(Table1[[#This Row],[DOB]],TODAY())</f>
        <v>38.836111111111109</v>
      </c>
      <c r="V889" s="3" t="str" cm="1">
        <f t="array" aca="1" ref="V889" ca="1">_xlfn.IFS(Table1[[#This Row],[Age]] &lt; 30, "20-29", Table1[[#This Row],[Age]]&lt;40,"30-39",Table1[[#This Row],[Age]]&lt;50,"40-49",Table1[[#This Row],[Age]]&lt;60,"50-59",Table1[[#This Row],[Age]]&lt;70, "60-69",Table1[[#This Row],[Age]]&lt;80, "70-79",Table1[[#This Row],[Age]]&lt;90,"80-89")</f>
        <v>30-39</v>
      </c>
      <c r="W889" t="s">
        <v>39</v>
      </c>
      <c r="X889" t="s">
        <v>204</v>
      </c>
      <c r="Y889" t="s">
        <v>54</v>
      </c>
      <c r="Z889">
        <v>32645</v>
      </c>
      <c r="AA889" t="s">
        <v>127</v>
      </c>
      <c r="AB889" t="s">
        <v>74</v>
      </c>
      <c r="AC889" t="s">
        <v>44</v>
      </c>
      <c r="AD889">
        <v>3</v>
      </c>
    </row>
    <row r="890" spans="1:30" x14ac:dyDescent="0.35">
      <c r="A890">
        <v>1312</v>
      </c>
      <c r="B890" t="s">
        <v>3707</v>
      </c>
      <c r="C890" t="s">
        <v>3708</v>
      </c>
      <c r="D890" s="1">
        <v>44296</v>
      </c>
      <c r="F890" t="str">
        <f>IF(Table1[[#This Row],[ExitDate]],QUOTIENT(Table1[[#This Row],[ExitDate]]-Table1[[#This Row],[StartDate]],365/12),"")</f>
        <v/>
      </c>
      <c r="G890" t="str">
        <f>IF(Table1[[#This Row],[ExitDate]], "Attrition", "Active")</f>
        <v>Active</v>
      </c>
      <c r="H890" t="s">
        <v>28</v>
      </c>
      <c r="I890" t="s">
        <v>3709</v>
      </c>
      <c r="J890" t="s">
        <v>3710</v>
      </c>
      <c r="K890" t="s">
        <v>79</v>
      </c>
      <c r="L890" t="s">
        <v>32</v>
      </c>
      <c r="M890" t="s">
        <v>62</v>
      </c>
      <c r="N890" t="s">
        <v>63</v>
      </c>
      <c r="O890" t="s">
        <v>62</v>
      </c>
      <c r="P890" t="s">
        <v>36</v>
      </c>
      <c r="R890" t="s">
        <v>37</v>
      </c>
      <c r="S890" t="s">
        <v>100</v>
      </c>
      <c r="T890" s="2">
        <v>35651</v>
      </c>
      <c r="U890" s="3">
        <f ca="1">YEARFRAC(Table1[[#This Row],[DOB]],TODAY())</f>
        <v>28.372222222222224</v>
      </c>
      <c r="V890" s="3" t="str" cm="1">
        <f t="array" aca="1" ref="V890" ca="1">_xlfn.IFS(Table1[[#This Row],[Age]] &lt; 30, "20-29", Table1[[#This Row],[Age]]&lt;40,"30-39",Table1[[#This Row],[Age]]&lt;50,"40-49",Table1[[#This Row],[Age]]&lt;60,"50-59",Table1[[#This Row],[Age]]&lt;70, "60-69",Table1[[#This Row],[Age]]&lt;80, "70-79",Table1[[#This Row],[Age]]&lt;90,"80-89")</f>
        <v>20-29</v>
      </c>
      <c r="W890" t="s">
        <v>39</v>
      </c>
      <c r="X890" t="s">
        <v>102</v>
      </c>
      <c r="Y890" t="s">
        <v>41</v>
      </c>
      <c r="Z890">
        <v>47354</v>
      </c>
      <c r="AA890" t="s">
        <v>92</v>
      </c>
      <c r="AB890" t="s">
        <v>43</v>
      </c>
      <c r="AC890" t="s">
        <v>44</v>
      </c>
      <c r="AD890">
        <v>3</v>
      </c>
    </row>
    <row r="891" spans="1:30" x14ac:dyDescent="0.35">
      <c r="A891">
        <v>1313</v>
      </c>
      <c r="B891" t="s">
        <v>3711</v>
      </c>
      <c r="C891" t="s">
        <v>3712</v>
      </c>
      <c r="D891" s="1">
        <v>45034</v>
      </c>
      <c r="F891" t="str">
        <f>IF(Table1[[#This Row],[ExitDate]],QUOTIENT(Table1[[#This Row],[ExitDate]]-Table1[[#This Row],[StartDate]],365/12),"")</f>
        <v/>
      </c>
      <c r="G891" t="str">
        <f>IF(Table1[[#This Row],[ExitDate]], "Attrition", "Active")</f>
        <v>Active</v>
      </c>
      <c r="H891" t="s">
        <v>28</v>
      </c>
      <c r="I891" t="s">
        <v>3713</v>
      </c>
      <c r="J891" t="s">
        <v>3714</v>
      </c>
      <c r="K891" t="s">
        <v>167</v>
      </c>
      <c r="L891" t="s">
        <v>32</v>
      </c>
      <c r="M891" t="s">
        <v>33</v>
      </c>
      <c r="N891" t="s">
        <v>34</v>
      </c>
      <c r="O891" t="s">
        <v>51</v>
      </c>
      <c r="P891" t="s">
        <v>36</v>
      </c>
      <c r="R891" t="s">
        <v>37</v>
      </c>
      <c r="S891" t="s">
        <v>89</v>
      </c>
      <c r="T891" s="2">
        <v>21158</v>
      </c>
      <c r="U891" s="3">
        <f ca="1">YEARFRAC(Table1[[#This Row],[DOB]],TODAY())</f>
        <v>68.052777777777777</v>
      </c>
      <c r="V891" s="3" t="str" cm="1">
        <f t="array" aca="1" ref="V891" ca="1">_xlfn.IFS(Table1[[#This Row],[Age]] &lt; 30, "20-29", Table1[[#This Row],[Age]]&lt;40,"30-39",Table1[[#This Row],[Age]]&lt;50,"40-49",Table1[[#This Row],[Age]]&lt;60,"50-59",Table1[[#This Row],[Age]]&lt;70, "60-69",Table1[[#This Row],[Age]]&lt;80, "70-79",Table1[[#This Row],[Age]]&lt;90,"80-89")</f>
        <v>60-69</v>
      </c>
      <c r="W891" t="s">
        <v>39</v>
      </c>
      <c r="X891" t="s">
        <v>215</v>
      </c>
      <c r="Y891" t="s">
        <v>41</v>
      </c>
      <c r="Z891">
        <v>64005</v>
      </c>
      <c r="AA891" t="s">
        <v>55</v>
      </c>
      <c r="AB891" t="s">
        <v>74</v>
      </c>
      <c r="AC891" t="s">
        <v>44</v>
      </c>
      <c r="AD891">
        <v>3</v>
      </c>
    </row>
    <row r="892" spans="1:30" x14ac:dyDescent="0.35">
      <c r="A892">
        <v>1314</v>
      </c>
      <c r="B892" t="s">
        <v>3715</v>
      </c>
      <c r="C892" t="s">
        <v>3716</v>
      </c>
      <c r="D892" s="1">
        <v>44482</v>
      </c>
      <c r="E892" s="1">
        <v>45098</v>
      </c>
      <c r="F892">
        <f>IF(Table1[[#This Row],[ExitDate]],QUOTIENT(Table1[[#This Row],[ExitDate]]-Table1[[#This Row],[StartDate]],365/12),"")</f>
        <v>20</v>
      </c>
      <c r="G892" t="str">
        <f>IF(Table1[[#This Row],[ExitDate]], "Attrition", "Active")</f>
        <v>Attrition</v>
      </c>
      <c r="H892" t="s">
        <v>28</v>
      </c>
      <c r="I892" t="s">
        <v>3717</v>
      </c>
      <c r="J892" t="s">
        <v>3718</v>
      </c>
      <c r="K892" t="s">
        <v>97</v>
      </c>
      <c r="L892" t="s">
        <v>32</v>
      </c>
      <c r="M892" t="s">
        <v>33</v>
      </c>
      <c r="N892" t="s">
        <v>34</v>
      </c>
      <c r="O892" t="s">
        <v>62</v>
      </c>
      <c r="P892" t="s">
        <v>139</v>
      </c>
      <c r="Q892" t="s">
        <v>3719</v>
      </c>
      <c r="R892" t="s">
        <v>37</v>
      </c>
      <c r="S892" t="s">
        <v>80</v>
      </c>
      <c r="T892" s="2">
        <v>35307</v>
      </c>
      <c r="U892" s="3">
        <f ca="1">YEARFRAC(Table1[[#This Row],[DOB]],TODAY())</f>
        <v>29.31388888888889</v>
      </c>
      <c r="V892" s="3" t="str" cm="1">
        <f t="array" aca="1" ref="V892" ca="1">_xlfn.IFS(Table1[[#This Row],[Age]] &lt; 30, "20-29", Table1[[#This Row],[Age]]&lt;40,"30-39",Table1[[#This Row],[Age]]&lt;50,"40-49",Table1[[#This Row],[Age]]&lt;60,"50-59",Table1[[#This Row],[Age]]&lt;70, "60-69",Table1[[#This Row],[Age]]&lt;80, "70-79",Table1[[#This Row],[Age]]&lt;90,"80-89")</f>
        <v>20-29</v>
      </c>
      <c r="W892" t="s">
        <v>39</v>
      </c>
      <c r="X892" t="s">
        <v>102</v>
      </c>
      <c r="Y892" t="s">
        <v>41</v>
      </c>
      <c r="Z892">
        <v>91553</v>
      </c>
      <c r="AA892" t="s">
        <v>42</v>
      </c>
      <c r="AB892" t="s">
        <v>103</v>
      </c>
      <c r="AC892" t="s">
        <v>44</v>
      </c>
      <c r="AD892">
        <v>3</v>
      </c>
    </row>
    <row r="893" spans="1:30" x14ac:dyDescent="0.35">
      <c r="A893">
        <v>1315</v>
      </c>
      <c r="B893" t="s">
        <v>1990</v>
      </c>
      <c r="C893" t="s">
        <v>3720</v>
      </c>
      <c r="D893" s="1">
        <v>44114</v>
      </c>
      <c r="F893" t="str">
        <f>IF(Table1[[#This Row],[ExitDate]],QUOTIENT(Table1[[#This Row],[ExitDate]]-Table1[[#This Row],[StartDate]],365/12),"")</f>
        <v/>
      </c>
      <c r="G893" t="str">
        <f>IF(Table1[[#This Row],[ExitDate]], "Attrition", "Active")</f>
        <v>Active</v>
      </c>
      <c r="H893" t="s">
        <v>2410</v>
      </c>
      <c r="I893" t="s">
        <v>3721</v>
      </c>
      <c r="J893" t="s">
        <v>3722</v>
      </c>
      <c r="K893" t="s">
        <v>117</v>
      </c>
      <c r="L893" t="s">
        <v>32</v>
      </c>
      <c r="M893" t="s">
        <v>51</v>
      </c>
      <c r="N893" t="s">
        <v>50</v>
      </c>
      <c r="O893" t="s">
        <v>35</v>
      </c>
      <c r="P893" t="s">
        <v>36</v>
      </c>
      <c r="R893" t="s">
        <v>2621</v>
      </c>
      <c r="S893" t="s">
        <v>147</v>
      </c>
      <c r="T893" s="2">
        <v>20810</v>
      </c>
      <c r="U893" s="3">
        <f ca="1">YEARFRAC(Table1[[#This Row],[DOB]],TODAY())</f>
        <v>69.00555555555556</v>
      </c>
      <c r="V893" s="3" t="str" cm="1">
        <f t="array" aca="1" ref="V893" ca="1">_xlfn.IFS(Table1[[#This Row],[Age]] &lt; 30, "20-29", Table1[[#This Row],[Age]]&lt;40,"30-39",Table1[[#This Row],[Age]]&lt;50,"40-49",Table1[[#This Row],[Age]]&lt;60,"50-59",Table1[[#This Row],[Age]]&lt;70, "60-69",Table1[[#This Row],[Age]]&lt;80, "70-79",Table1[[#This Row],[Age]]&lt;90,"80-89")</f>
        <v>60-69</v>
      </c>
      <c r="W893" t="s">
        <v>39</v>
      </c>
      <c r="X893" t="s">
        <v>2142</v>
      </c>
      <c r="Y893" t="s">
        <v>41</v>
      </c>
      <c r="Z893">
        <v>2050</v>
      </c>
      <c r="AA893" t="s">
        <v>127</v>
      </c>
      <c r="AB893" t="s">
        <v>43</v>
      </c>
      <c r="AC893" t="s">
        <v>44</v>
      </c>
      <c r="AD893">
        <v>3</v>
      </c>
    </row>
    <row r="894" spans="1:30" x14ac:dyDescent="0.35">
      <c r="A894">
        <v>1316</v>
      </c>
      <c r="B894" t="s">
        <v>3723</v>
      </c>
      <c r="C894" t="s">
        <v>3724</v>
      </c>
      <c r="D894" s="1">
        <v>43485</v>
      </c>
      <c r="E894" s="1">
        <v>44454</v>
      </c>
      <c r="F894">
        <f>IF(Table1[[#This Row],[ExitDate]],QUOTIENT(Table1[[#This Row],[ExitDate]]-Table1[[#This Row],[StartDate]],365/12),"")</f>
        <v>31</v>
      </c>
      <c r="G894" t="str">
        <f>IF(Table1[[#This Row],[ExitDate]], "Attrition", "Active")</f>
        <v>Attrition</v>
      </c>
      <c r="H894" t="s">
        <v>3725</v>
      </c>
      <c r="I894" t="s">
        <v>3726</v>
      </c>
      <c r="J894" t="s">
        <v>3727</v>
      </c>
      <c r="K894" t="s">
        <v>31</v>
      </c>
      <c r="L894" t="s">
        <v>32</v>
      </c>
      <c r="M894" t="s">
        <v>51</v>
      </c>
      <c r="N894" t="s">
        <v>50</v>
      </c>
      <c r="O894" t="s">
        <v>62</v>
      </c>
      <c r="P894" t="s">
        <v>98</v>
      </c>
      <c r="Q894" t="s">
        <v>3728</v>
      </c>
      <c r="R894" t="s">
        <v>1842</v>
      </c>
      <c r="S894" t="s">
        <v>52</v>
      </c>
      <c r="T894" s="2">
        <v>20386</v>
      </c>
      <c r="U894" s="3">
        <f ca="1">YEARFRAC(Table1[[#This Row],[DOB]],TODAY())</f>
        <v>70.163888888888891</v>
      </c>
      <c r="V894" s="3" t="str" cm="1">
        <f t="array" aca="1" ref="V894" ca="1">_xlfn.IFS(Table1[[#This Row],[Age]] &lt; 30, "20-29", Table1[[#This Row],[Age]]&lt;40,"30-39",Table1[[#This Row],[Age]]&lt;50,"40-49",Table1[[#This Row],[Age]]&lt;60,"50-59",Table1[[#This Row],[Age]]&lt;70, "60-69",Table1[[#This Row],[Age]]&lt;80, "70-79",Table1[[#This Row],[Age]]&lt;90,"80-89")</f>
        <v>70-79</v>
      </c>
      <c r="W894" t="s">
        <v>39</v>
      </c>
      <c r="X894" t="s">
        <v>225</v>
      </c>
      <c r="Y894" t="s">
        <v>41</v>
      </c>
      <c r="Z894">
        <v>1902</v>
      </c>
      <c r="AA894" t="s">
        <v>127</v>
      </c>
      <c r="AB894" t="s">
        <v>74</v>
      </c>
      <c r="AC894" t="s">
        <v>44</v>
      </c>
      <c r="AD894">
        <v>3</v>
      </c>
    </row>
    <row r="895" spans="1:30" x14ac:dyDescent="0.35">
      <c r="A895">
        <v>1317</v>
      </c>
      <c r="B895" t="s">
        <v>3729</v>
      </c>
      <c r="C895" t="s">
        <v>3730</v>
      </c>
      <c r="D895" s="1">
        <v>44325</v>
      </c>
      <c r="E895" s="1">
        <v>44861</v>
      </c>
      <c r="F895">
        <f>IF(Table1[[#This Row],[ExitDate]],QUOTIENT(Table1[[#This Row],[ExitDate]]-Table1[[#This Row],[StartDate]],365/12),"")</f>
        <v>17</v>
      </c>
      <c r="G895" t="str">
        <f>IF(Table1[[#This Row],[ExitDate]], "Attrition", "Active")</f>
        <v>Attrition</v>
      </c>
      <c r="H895" t="s">
        <v>2410</v>
      </c>
      <c r="I895" t="s">
        <v>3731</v>
      </c>
      <c r="J895" t="s">
        <v>3732</v>
      </c>
      <c r="K895" t="s">
        <v>138</v>
      </c>
      <c r="L895" t="s">
        <v>32</v>
      </c>
      <c r="M895" t="s">
        <v>62</v>
      </c>
      <c r="N895" t="s">
        <v>50</v>
      </c>
      <c r="O895" t="s">
        <v>51</v>
      </c>
      <c r="P895" t="s">
        <v>98</v>
      </c>
      <c r="Q895" t="s">
        <v>3733</v>
      </c>
      <c r="R895" t="s">
        <v>2621</v>
      </c>
      <c r="S895" t="s">
        <v>52</v>
      </c>
      <c r="T895" s="2">
        <v>18590</v>
      </c>
      <c r="U895" s="3">
        <f ca="1">YEARFRAC(Table1[[#This Row],[DOB]],TODAY())</f>
        <v>75.083333333333329</v>
      </c>
      <c r="V895" s="3" t="str" cm="1">
        <f t="array" aca="1" ref="V895" ca="1">_xlfn.IFS(Table1[[#This Row],[Age]] &lt; 30, "20-29", Table1[[#This Row],[Age]]&lt;40,"30-39",Table1[[#This Row],[Age]]&lt;50,"40-49",Table1[[#This Row],[Age]]&lt;60,"50-59",Table1[[#This Row],[Age]]&lt;70, "60-69",Table1[[#This Row],[Age]]&lt;80, "70-79",Table1[[#This Row],[Age]]&lt;90,"80-89")</f>
        <v>70-79</v>
      </c>
      <c r="W895" t="s">
        <v>39</v>
      </c>
      <c r="X895" t="s">
        <v>162</v>
      </c>
      <c r="Y895" t="s">
        <v>41</v>
      </c>
      <c r="Z895">
        <v>2468</v>
      </c>
      <c r="AA895" t="s">
        <v>92</v>
      </c>
      <c r="AB895" t="s">
        <v>43</v>
      </c>
      <c r="AC895" t="s">
        <v>44</v>
      </c>
      <c r="AD895">
        <v>3</v>
      </c>
    </row>
    <row r="896" spans="1:30" x14ac:dyDescent="0.35">
      <c r="A896">
        <v>1318</v>
      </c>
      <c r="B896" t="s">
        <v>3734</v>
      </c>
      <c r="C896" t="s">
        <v>3735</v>
      </c>
      <c r="D896" s="1">
        <v>45136</v>
      </c>
      <c r="E896" s="1">
        <v>45142</v>
      </c>
      <c r="F896">
        <f>IF(Table1[[#This Row],[ExitDate]],QUOTIENT(Table1[[#This Row],[ExitDate]]-Table1[[#This Row],[StartDate]],365/12),"")</f>
        <v>0</v>
      </c>
      <c r="G896" t="str">
        <f>IF(Table1[[#This Row],[ExitDate]], "Attrition", "Active")</f>
        <v>Attrition</v>
      </c>
      <c r="H896" t="s">
        <v>3736</v>
      </c>
      <c r="I896" t="s">
        <v>3737</v>
      </c>
      <c r="J896" t="s">
        <v>3738</v>
      </c>
      <c r="K896" t="s">
        <v>97</v>
      </c>
      <c r="L896" t="s">
        <v>32</v>
      </c>
      <c r="M896" t="s">
        <v>33</v>
      </c>
      <c r="N896" t="s">
        <v>63</v>
      </c>
      <c r="O896" t="s">
        <v>35</v>
      </c>
      <c r="P896" t="s">
        <v>139</v>
      </c>
      <c r="Q896" t="s">
        <v>3739</v>
      </c>
      <c r="R896" t="s">
        <v>2621</v>
      </c>
      <c r="S896" t="s">
        <v>89</v>
      </c>
      <c r="T896" s="2">
        <v>30816</v>
      </c>
      <c r="U896" s="3">
        <f ca="1">YEARFRAC(Table1[[#This Row],[DOB]],TODAY())</f>
        <v>41.608333333333334</v>
      </c>
      <c r="V896" s="3" t="str" cm="1">
        <f t="array" aca="1" ref="V896" ca="1">_xlfn.IFS(Table1[[#This Row],[Age]] &lt; 30, "20-29", Table1[[#This Row],[Age]]&lt;40,"30-39",Table1[[#This Row],[Age]]&lt;50,"40-49",Table1[[#This Row],[Age]]&lt;60,"50-59",Table1[[#This Row],[Age]]&lt;70, "60-69",Table1[[#This Row],[Age]]&lt;80, "70-79",Table1[[#This Row],[Age]]&lt;90,"80-89")</f>
        <v>40-49</v>
      </c>
      <c r="W896" t="s">
        <v>39</v>
      </c>
      <c r="X896" t="s">
        <v>82</v>
      </c>
      <c r="Y896" t="s">
        <v>41</v>
      </c>
      <c r="Z896">
        <v>2330</v>
      </c>
      <c r="AA896" t="s">
        <v>42</v>
      </c>
      <c r="AB896" t="s">
        <v>103</v>
      </c>
      <c r="AC896" t="s">
        <v>44</v>
      </c>
      <c r="AD896">
        <v>3</v>
      </c>
    </row>
    <row r="897" spans="1:30" x14ac:dyDescent="0.35">
      <c r="A897">
        <v>1319</v>
      </c>
      <c r="B897" t="s">
        <v>498</v>
      </c>
      <c r="C897" t="s">
        <v>3740</v>
      </c>
      <c r="D897" s="1">
        <v>43701</v>
      </c>
      <c r="E897" s="1">
        <v>44909</v>
      </c>
      <c r="F897">
        <f>IF(Table1[[#This Row],[ExitDate]],QUOTIENT(Table1[[#This Row],[ExitDate]]-Table1[[#This Row],[StartDate]],365/12),"")</f>
        <v>39</v>
      </c>
      <c r="G897" t="str">
        <f>IF(Table1[[#This Row],[ExitDate]], "Attrition", "Active")</f>
        <v>Attrition</v>
      </c>
      <c r="H897" t="s">
        <v>3741</v>
      </c>
      <c r="I897" t="s">
        <v>3742</v>
      </c>
      <c r="J897" t="s">
        <v>3743</v>
      </c>
      <c r="K897" t="s">
        <v>49</v>
      </c>
      <c r="L897" t="s">
        <v>32</v>
      </c>
      <c r="M897" t="s">
        <v>51</v>
      </c>
      <c r="N897" t="s">
        <v>34</v>
      </c>
      <c r="O897" t="s">
        <v>35</v>
      </c>
      <c r="P897" t="s">
        <v>98</v>
      </c>
      <c r="Q897" t="s">
        <v>3744</v>
      </c>
      <c r="R897" t="s">
        <v>2621</v>
      </c>
      <c r="S897" t="s">
        <v>38</v>
      </c>
      <c r="T897" s="2">
        <v>23581</v>
      </c>
      <c r="U897" s="3">
        <f ca="1">YEARFRAC(Table1[[#This Row],[DOB]],TODAY())</f>
        <v>61.416666666666664</v>
      </c>
      <c r="V897" s="3" t="str" cm="1">
        <f t="array" aca="1" ref="V897" ca="1">_xlfn.IFS(Table1[[#This Row],[Age]] &lt; 30, "20-29", Table1[[#This Row],[Age]]&lt;40,"30-39",Table1[[#This Row],[Age]]&lt;50,"40-49",Table1[[#This Row],[Age]]&lt;60,"50-59",Table1[[#This Row],[Age]]&lt;70, "60-69",Table1[[#This Row],[Age]]&lt;80, "70-79",Table1[[#This Row],[Age]]&lt;90,"80-89")</f>
        <v>60-69</v>
      </c>
      <c r="W897" t="s">
        <v>39</v>
      </c>
      <c r="X897" t="s">
        <v>1505</v>
      </c>
      <c r="Y897" t="s">
        <v>54</v>
      </c>
      <c r="Z897">
        <v>2703</v>
      </c>
      <c r="AA897" t="s">
        <v>127</v>
      </c>
      <c r="AB897" t="s">
        <v>83</v>
      </c>
      <c r="AC897" t="s">
        <v>44</v>
      </c>
      <c r="AD897">
        <v>3</v>
      </c>
    </row>
    <row r="898" spans="1:30" x14ac:dyDescent="0.35">
      <c r="A898">
        <v>1320</v>
      </c>
      <c r="B898" t="s">
        <v>3745</v>
      </c>
      <c r="C898" t="s">
        <v>3746</v>
      </c>
      <c r="D898" s="1">
        <v>43459</v>
      </c>
      <c r="F898" t="str">
        <f>IF(Table1[[#This Row],[ExitDate]],QUOTIENT(Table1[[#This Row],[ExitDate]]-Table1[[#This Row],[StartDate]],365/12),"")</f>
        <v/>
      </c>
      <c r="G898" t="str">
        <f>IF(Table1[[#This Row],[ExitDate]], "Attrition", "Active")</f>
        <v>Active</v>
      </c>
      <c r="H898" t="s">
        <v>3736</v>
      </c>
      <c r="I898" t="s">
        <v>3747</v>
      </c>
      <c r="J898" t="s">
        <v>3748</v>
      </c>
      <c r="K898" t="s">
        <v>97</v>
      </c>
      <c r="L898" t="s">
        <v>32</v>
      </c>
      <c r="M898" t="s">
        <v>51</v>
      </c>
      <c r="N898" t="s">
        <v>63</v>
      </c>
      <c r="O898" t="s">
        <v>62</v>
      </c>
      <c r="P898" t="s">
        <v>36</v>
      </c>
      <c r="R898" t="s">
        <v>2621</v>
      </c>
      <c r="S898" t="s">
        <v>304</v>
      </c>
      <c r="T898" s="2">
        <v>30565</v>
      </c>
      <c r="U898" s="3">
        <f ca="1">YEARFRAC(Table1[[#This Row],[DOB]],TODAY())</f>
        <v>42.297222222222224</v>
      </c>
      <c r="V898" s="3" t="str" cm="1">
        <f t="array" aca="1" ref="V898" ca="1">_xlfn.IFS(Table1[[#This Row],[Age]] &lt; 30, "20-29", Table1[[#This Row],[Age]]&lt;40,"30-39",Table1[[#This Row],[Age]]&lt;50,"40-49",Table1[[#This Row],[Age]]&lt;60,"50-59",Table1[[#This Row],[Age]]&lt;70, "60-69",Table1[[#This Row],[Age]]&lt;80, "70-79",Table1[[#This Row],[Age]]&lt;90,"80-89")</f>
        <v>40-49</v>
      </c>
      <c r="W898" t="s">
        <v>39</v>
      </c>
      <c r="X898" t="s">
        <v>677</v>
      </c>
      <c r="Y898" t="s">
        <v>41</v>
      </c>
      <c r="Z898">
        <v>2170</v>
      </c>
      <c r="AA898" t="s">
        <v>42</v>
      </c>
      <c r="AB898" t="s">
        <v>43</v>
      </c>
      <c r="AC898" t="s">
        <v>44</v>
      </c>
      <c r="AD898">
        <v>3</v>
      </c>
    </row>
    <row r="899" spans="1:30" x14ac:dyDescent="0.35">
      <c r="A899">
        <v>1321</v>
      </c>
      <c r="B899" t="s">
        <v>3749</v>
      </c>
      <c r="C899" t="s">
        <v>3750</v>
      </c>
      <c r="D899" s="1">
        <v>44343</v>
      </c>
      <c r="E899" s="1">
        <v>44432</v>
      </c>
      <c r="F899">
        <f>IF(Table1[[#This Row],[ExitDate]],QUOTIENT(Table1[[#This Row],[ExitDate]]-Table1[[#This Row],[StartDate]],365/12),"")</f>
        <v>2</v>
      </c>
      <c r="G899" t="str">
        <f>IF(Table1[[#This Row],[ExitDate]], "Attrition", "Active")</f>
        <v>Attrition</v>
      </c>
      <c r="H899" t="s">
        <v>3741</v>
      </c>
      <c r="I899" t="s">
        <v>3751</v>
      </c>
      <c r="J899" t="s">
        <v>3752</v>
      </c>
      <c r="K899" t="s">
        <v>79</v>
      </c>
      <c r="L899" t="s">
        <v>32</v>
      </c>
      <c r="M899" t="s">
        <v>33</v>
      </c>
      <c r="N899" t="s">
        <v>50</v>
      </c>
      <c r="O899" t="s">
        <v>62</v>
      </c>
      <c r="P899" t="s">
        <v>98</v>
      </c>
      <c r="Q899" t="s">
        <v>3753</v>
      </c>
      <c r="R899" t="s">
        <v>2621</v>
      </c>
      <c r="S899" t="s">
        <v>176</v>
      </c>
      <c r="T899" s="2">
        <v>21260</v>
      </c>
      <c r="U899" s="3">
        <f ca="1">YEARFRAC(Table1[[#This Row],[DOB]],TODAY())</f>
        <v>67.769444444444446</v>
      </c>
      <c r="V899" s="3" t="str" cm="1">
        <f t="array" aca="1" ref="V899" ca="1">_xlfn.IFS(Table1[[#This Row],[Age]] &lt; 30, "20-29", Table1[[#This Row],[Age]]&lt;40,"30-39",Table1[[#This Row],[Age]]&lt;50,"40-49",Table1[[#This Row],[Age]]&lt;60,"50-59",Table1[[#This Row],[Age]]&lt;70, "60-69",Table1[[#This Row],[Age]]&lt;80, "70-79",Table1[[#This Row],[Age]]&lt;90,"80-89")</f>
        <v>60-69</v>
      </c>
      <c r="W899" t="s">
        <v>39</v>
      </c>
      <c r="X899" t="s">
        <v>707</v>
      </c>
      <c r="Y899" t="s">
        <v>54</v>
      </c>
      <c r="Z899">
        <v>1460</v>
      </c>
      <c r="AA899" t="s">
        <v>92</v>
      </c>
      <c r="AB899" t="s">
        <v>74</v>
      </c>
      <c r="AC899" t="s">
        <v>44</v>
      </c>
      <c r="AD899">
        <v>3</v>
      </c>
    </row>
    <row r="900" spans="1:30" x14ac:dyDescent="0.35">
      <c r="A900">
        <v>1322</v>
      </c>
      <c r="B900" t="s">
        <v>1898</v>
      </c>
      <c r="C900" t="s">
        <v>3754</v>
      </c>
      <c r="D900" s="1">
        <v>44959</v>
      </c>
      <c r="E900" s="1">
        <v>45100</v>
      </c>
      <c r="F900">
        <f>IF(Table1[[#This Row],[ExitDate]],QUOTIENT(Table1[[#This Row],[ExitDate]]-Table1[[#This Row],[StartDate]],365/12),"")</f>
        <v>4</v>
      </c>
      <c r="G900" t="str">
        <f>IF(Table1[[#This Row],[ExitDate]], "Attrition", "Active")</f>
        <v>Attrition</v>
      </c>
      <c r="H900" t="s">
        <v>3741</v>
      </c>
      <c r="I900" t="s">
        <v>3755</v>
      </c>
      <c r="J900" t="s">
        <v>3756</v>
      </c>
      <c r="K900" t="s">
        <v>79</v>
      </c>
      <c r="L900" t="s">
        <v>32</v>
      </c>
      <c r="M900" t="s">
        <v>62</v>
      </c>
      <c r="N900" t="s">
        <v>63</v>
      </c>
      <c r="O900" t="s">
        <v>62</v>
      </c>
      <c r="P900" t="s">
        <v>125</v>
      </c>
      <c r="Q900" t="s">
        <v>3757</v>
      </c>
      <c r="R900" t="s">
        <v>2621</v>
      </c>
      <c r="S900" t="s">
        <v>118</v>
      </c>
      <c r="T900" s="2">
        <v>31185</v>
      </c>
      <c r="U900" s="3">
        <f ca="1">YEARFRAC(Table1[[#This Row],[DOB]],TODAY())</f>
        <v>40.597222222222221</v>
      </c>
      <c r="V900" s="3" t="str" cm="1">
        <f t="array" aca="1" ref="V900" ca="1">_xlfn.IFS(Table1[[#This Row],[Age]] &lt; 30, "20-29", Table1[[#This Row],[Age]]&lt;40,"30-39",Table1[[#This Row],[Age]]&lt;50,"40-49",Table1[[#This Row],[Age]]&lt;60,"50-59",Table1[[#This Row],[Age]]&lt;70, "60-69",Table1[[#This Row],[Age]]&lt;80, "70-79",Table1[[#This Row],[Age]]&lt;90,"80-89")</f>
        <v>40-49</v>
      </c>
      <c r="W900" t="s">
        <v>39</v>
      </c>
      <c r="X900" t="s">
        <v>3476</v>
      </c>
      <c r="Y900" t="s">
        <v>41</v>
      </c>
      <c r="Z900">
        <v>1450</v>
      </c>
      <c r="AA900" t="s">
        <v>55</v>
      </c>
      <c r="AB900" t="s">
        <v>43</v>
      </c>
      <c r="AC900" t="s">
        <v>44</v>
      </c>
      <c r="AD900">
        <v>3</v>
      </c>
    </row>
    <row r="901" spans="1:30" x14ac:dyDescent="0.35">
      <c r="A901">
        <v>1323</v>
      </c>
      <c r="B901" t="s">
        <v>3758</v>
      </c>
      <c r="C901" t="s">
        <v>1626</v>
      </c>
      <c r="D901" s="1">
        <v>44901</v>
      </c>
      <c r="F901" t="str">
        <f>IF(Table1[[#This Row],[ExitDate]],QUOTIENT(Table1[[#This Row],[ExitDate]]-Table1[[#This Row],[StartDate]],365/12),"")</f>
        <v/>
      </c>
      <c r="G901" t="str">
        <f>IF(Table1[[#This Row],[ExitDate]], "Attrition", "Active")</f>
        <v>Active</v>
      </c>
      <c r="H901" t="s">
        <v>3736</v>
      </c>
      <c r="I901" t="s">
        <v>3759</v>
      </c>
      <c r="J901" t="s">
        <v>3760</v>
      </c>
      <c r="K901" t="s">
        <v>61</v>
      </c>
      <c r="L901" t="s">
        <v>32</v>
      </c>
      <c r="M901" t="s">
        <v>62</v>
      </c>
      <c r="N901" t="s">
        <v>63</v>
      </c>
      <c r="O901" t="s">
        <v>35</v>
      </c>
      <c r="P901" t="s">
        <v>36</v>
      </c>
      <c r="R901" t="s">
        <v>2621</v>
      </c>
      <c r="S901" t="s">
        <v>52</v>
      </c>
      <c r="T901" s="2">
        <v>19437</v>
      </c>
      <c r="U901" s="3">
        <f ca="1">YEARFRAC(Table1[[#This Row],[DOB]],TODAY())</f>
        <v>72.761111111111106</v>
      </c>
      <c r="V901" s="3" t="str" cm="1">
        <f t="array" aca="1" ref="V901" ca="1">_xlfn.IFS(Table1[[#This Row],[Age]] &lt; 30, "20-29", Table1[[#This Row],[Age]]&lt;40,"30-39",Table1[[#This Row],[Age]]&lt;50,"40-49",Table1[[#This Row],[Age]]&lt;60,"50-59",Table1[[#This Row],[Age]]&lt;70, "60-69",Table1[[#This Row],[Age]]&lt;80, "70-79",Table1[[#This Row],[Age]]&lt;90,"80-89")</f>
        <v>70-79</v>
      </c>
      <c r="W901" t="s">
        <v>39</v>
      </c>
      <c r="X901" t="s">
        <v>225</v>
      </c>
      <c r="Y901" t="s">
        <v>41</v>
      </c>
      <c r="Z901">
        <v>1844</v>
      </c>
      <c r="AA901" t="s">
        <v>92</v>
      </c>
      <c r="AB901" t="s">
        <v>103</v>
      </c>
      <c r="AC901" t="s">
        <v>44</v>
      </c>
      <c r="AD901">
        <v>3</v>
      </c>
    </row>
    <row r="902" spans="1:30" x14ac:dyDescent="0.35">
      <c r="A902">
        <v>1324</v>
      </c>
      <c r="B902" t="s">
        <v>3761</v>
      </c>
      <c r="C902" t="s">
        <v>3249</v>
      </c>
      <c r="D902" s="1">
        <v>44400</v>
      </c>
      <c r="F902" t="str">
        <f>IF(Table1[[#This Row],[ExitDate]],QUOTIENT(Table1[[#This Row],[ExitDate]]-Table1[[#This Row],[StartDate]],365/12),"")</f>
        <v/>
      </c>
      <c r="G902" t="str">
        <f>IF(Table1[[#This Row],[ExitDate]], "Attrition", "Active")</f>
        <v>Active</v>
      </c>
      <c r="H902" t="s">
        <v>3741</v>
      </c>
      <c r="I902" t="s">
        <v>3762</v>
      </c>
      <c r="J902" t="s">
        <v>3763</v>
      </c>
      <c r="K902" t="s">
        <v>138</v>
      </c>
      <c r="L902" t="s">
        <v>32</v>
      </c>
      <c r="M902" t="s">
        <v>51</v>
      </c>
      <c r="N902" t="s">
        <v>50</v>
      </c>
      <c r="O902" t="s">
        <v>51</v>
      </c>
      <c r="P902" t="s">
        <v>36</v>
      </c>
      <c r="R902" t="s">
        <v>2621</v>
      </c>
      <c r="S902" t="s">
        <v>80</v>
      </c>
      <c r="T902" s="2">
        <v>31713</v>
      </c>
      <c r="U902" s="3">
        <f ca="1">YEARFRAC(Table1[[#This Row],[DOB]],TODAY())</f>
        <v>39.152777777777779</v>
      </c>
      <c r="V902" s="3" t="str" cm="1">
        <f t="array" aca="1" ref="V902" ca="1">_xlfn.IFS(Table1[[#This Row],[Age]] &lt; 30, "20-29", Table1[[#This Row],[Age]]&lt;40,"30-39",Table1[[#This Row],[Age]]&lt;50,"40-49",Table1[[#This Row],[Age]]&lt;60,"50-59",Table1[[#This Row],[Age]]&lt;70, "60-69",Table1[[#This Row],[Age]]&lt;80, "70-79",Table1[[#This Row],[Age]]&lt;90,"80-89")</f>
        <v>30-39</v>
      </c>
      <c r="W902" t="s">
        <v>39</v>
      </c>
      <c r="X902" t="s">
        <v>2277</v>
      </c>
      <c r="Y902" t="s">
        <v>41</v>
      </c>
      <c r="Z902">
        <v>11194</v>
      </c>
      <c r="AA902" t="s">
        <v>55</v>
      </c>
      <c r="AB902" t="s">
        <v>74</v>
      </c>
      <c r="AC902" t="s">
        <v>44</v>
      </c>
      <c r="AD902">
        <v>3</v>
      </c>
    </row>
    <row r="903" spans="1:30" x14ac:dyDescent="0.35">
      <c r="A903">
        <v>1325</v>
      </c>
      <c r="B903" t="s">
        <v>1461</v>
      </c>
      <c r="C903" t="s">
        <v>3764</v>
      </c>
      <c r="D903" s="1">
        <v>43785</v>
      </c>
      <c r="F903" t="str">
        <f>IF(Table1[[#This Row],[ExitDate]],QUOTIENT(Table1[[#This Row],[ExitDate]]-Table1[[#This Row],[StartDate]],365/12),"")</f>
        <v/>
      </c>
      <c r="G903" t="str">
        <f>IF(Table1[[#This Row],[ExitDate]], "Attrition", "Active")</f>
        <v>Active</v>
      </c>
      <c r="H903" t="s">
        <v>3741</v>
      </c>
      <c r="I903" t="s">
        <v>3765</v>
      </c>
      <c r="J903" t="s">
        <v>3766</v>
      </c>
      <c r="K903" t="s">
        <v>79</v>
      </c>
      <c r="L903" t="s">
        <v>32</v>
      </c>
      <c r="M903" t="s">
        <v>33</v>
      </c>
      <c r="N903" t="s">
        <v>63</v>
      </c>
      <c r="O903" t="s">
        <v>35</v>
      </c>
      <c r="P903" t="s">
        <v>36</v>
      </c>
      <c r="R903" t="s">
        <v>2621</v>
      </c>
      <c r="S903" t="s">
        <v>110</v>
      </c>
      <c r="T903" s="2">
        <v>30073</v>
      </c>
      <c r="U903" s="3">
        <f ca="1">YEARFRAC(Table1[[#This Row],[DOB]],TODAY())</f>
        <v>43.641666666666666</v>
      </c>
      <c r="V903" s="3" t="str" cm="1">
        <f t="array" aca="1" ref="V903" ca="1">_xlfn.IFS(Table1[[#This Row],[Age]] &lt; 30, "20-29", Table1[[#This Row],[Age]]&lt;40,"30-39",Table1[[#This Row],[Age]]&lt;50,"40-49",Table1[[#This Row],[Age]]&lt;60,"50-59",Table1[[#This Row],[Age]]&lt;70, "60-69",Table1[[#This Row],[Age]]&lt;80, "70-79",Table1[[#This Row],[Age]]&lt;90,"80-89")</f>
        <v>40-49</v>
      </c>
      <c r="W903" t="s">
        <v>39</v>
      </c>
      <c r="X903" t="s">
        <v>702</v>
      </c>
      <c r="Y903" t="s">
        <v>41</v>
      </c>
      <c r="Z903">
        <v>60432</v>
      </c>
      <c r="AA903" t="s">
        <v>92</v>
      </c>
      <c r="AB903" t="s">
        <v>103</v>
      </c>
      <c r="AC903" t="s">
        <v>44</v>
      </c>
      <c r="AD903">
        <v>3</v>
      </c>
    </row>
    <row r="904" spans="1:30" x14ac:dyDescent="0.35">
      <c r="A904">
        <v>1326</v>
      </c>
      <c r="B904" t="s">
        <v>3767</v>
      </c>
      <c r="C904" t="s">
        <v>3768</v>
      </c>
      <c r="D904" s="1">
        <v>43898</v>
      </c>
      <c r="E904" s="1">
        <v>44507</v>
      </c>
      <c r="F904">
        <f>IF(Table1[[#This Row],[ExitDate]],QUOTIENT(Table1[[#This Row],[ExitDate]]-Table1[[#This Row],[StartDate]],365/12),"")</f>
        <v>20</v>
      </c>
      <c r="G904" t="str">
        <f>IF(Table1[[#This Row],[ExitDate]], "Attrition", "Active")</f>
        <v>Attrition</v>
      </c>
      <c r="H904" t="s">
        <v>1783</v>
      </c>
      <c r="I904" t="s">
        <v>3769</v>
      </c>
      <c r="J904" t="s">
        <v>3770</v>
      </c>
      <c r="K904" t="s">
        <v>167</v>
      </c>
      <c r="L904" t="s">
        <v>32</v>
      </c>
      <c r="M904" t="s">
        <v>62</v>
      </c>
      <c r="N904" t="s">
        <v>50</v>
      </c>
      <c r="O904" t="s">
        <v>35</v>
      </c>
      <c r="P904" t="s">
        <v>139</v>
      </c>
      <c r="Q904" t="s">
        <v>3771</v>
      </c>
      <c r="R904" t="s">
        <v>2621</v>
      </c>
      <c r="S904" t="s">
        <v>100</v>
      </c>
      <c r="T904" s="2">
        <v>28446</v>
      </c>
      <c r="U904" s="3">
        <f ca="1">YEARFRAC(Table1[[#This Row],[DOB]],TODAY())</f>
        <v>48.1</v>
      </c>
      <c r="V904" s="3" t="str" cm="1">
        <f t="array" aca="1" ref="V904" ca="1">_xlfn.IFS(Table1[[#This Row],[Age]] &lt; 30, "20-29", Table1[[#This Row],[Age]]&lt;40,"30-39",Table1[[#This Row],[Age]]&lt;50,"40-49",Table1[[#This Row],[Age]]&lt;60,"50-59",Table1[[#This Row],[Age]]&lt;70, "60-69",Table1[[#This Row],[Age]]&lt;80, "70-79",Table1[[#This Row],[Age]]&lt;90,"80-89")</f>
        <v>40-49</v>
      </c>
      <c r="W904" t="s">
        <v>39</v>
      </c>
      <c r="X904" t="s">
        <v>677</v>
      </c>
      <c r="Y904" t="s">
        <v>54</v>
      </c>
      <c r="Z904">
        <v>86677</v>
      </c>
      <c r="AA904" t="s">
        <v>42</v>
      </c>
      <c r="AB904" t="s">
        <v>43</v>
      </c>
      <c r="AC904" t="s">
        <v>44</v>
      </c>
      <c r="AD904">
        <v>3</v>
      </c>
    </row>
    <row r="905" spans="1:30" x14ac:dyDescent="0.35">
      <c r="A905">
        <v>1327</v>
      </c>
      <c r="B905" t="s">
        <v>2219</v>
      </c>
      <c r="C905" t="s">
        <v>3378</v>
      </c>
      <c r="D905" s="1">
        <v>43479</v>
      </c>
      <c r="F905" t="str">
        <f>IF(Table1[[#This Row],[ExitDate]],QUOTIENT(Table1[[#This Row],[ExitDate]]-Table1[[#This Row],[StartDate]],365/12),"")</f>
        <v/>
      </c>
      <c r="G905" t="str">
        <f>IF(Table1[[#This Row],[ExitDate]], "Attrition", "Active")</f>
        <v>Active</v>
      </c>
      <c r="H905" t="s">
        <v>1783</v>
      </c>
      <c r="I905" t="s">
        <v>3772</v>
      </c>
      <c r="J905" t="s">
        <v>3773</v>
      </c>
      <c r="K905" t="s">
        <v>97</v>
      </c>
      <c r="L905" t="s">
        <v>32</v>
      </c>
      <c r="M905" t="s">
        <v>51</v>
      </c>
      <c r="N905" t="s">
        <v>63</v>
      </c>
      <c r="O905" t="s">
        <v>35</v>
      </c>
      <c r="P905" t="s">
        <v>36</v>
      </c>
      <c r="R905" t="s">
        <v>2621</v>
      </c>
      <c r="S905" t="s">
        <v>110</v>
      </c>
      <c r="T905" s="2">
        <v>21966</v>
      </c>
      <c r="U905" s="3">
        <f ca="1">YEARFRAC(Table1[[#This Row],[DOB]],TODAY())</f>
        <v>65.841666666666669</v>
      </c>
      <c r="V905" s="3" t="str" cm="1">
        <f t="array" aca="1" ref="V905" ca="1">_xlfn.IFS(Table1[[#This Row],[Age]] &lt; 30, "20-29", Table1[[#This Row],[Age]]&lt;40,"30-39",Table1[[#This Row],[Age]]&lt;50,"40-49",Table1[[#This Row],[Age]]&lt;60,"50-59",Table1[[#This Row],[Age]]&lt;70, "60-69",Table1[[#This Row],[Age]]&lt;80, "70-79",Table1[[#This Row],[Age]]&lt;90,"80-89")</f>
        <v>60-69</v>
      </c>
      <c r="W905" t="s">
        <v>39</v>
      </c>
      <c r="X905" t="s">
        <v>112</v>
      </c>
      <c r="Y905" t="s">
        <v>54</v>
      </c>
      <c r="Z905">
        <v>93156</v>
      </c>
      <c r="AA905" t="s">
        <v>42</v>
      </c>
      <c r="AB905" t="s">
        <v>74</v>
      </c>
      <c r="AC905" t="s">
        <v>44</v>
      </c>
      <c r="AD905">
        <v>3</v>
      </c>
    </row>
    <row r="906" spans="1:30" x14ac:dyDescent="0.35">
      <c r="A906">
        <v>1328</v>
      </c>
      <c r="B906" t="s">
        <v>1519</v>
      </c>
      <c r="C906" t="s">
        <v>3774</v>
      </c>
      <c r="D906" s="1">
        <v>43890</v>
      </c>
      <c r="E906" s="1">
        <v>44462</v>
      </c>
      <c r="F906">
        <f>IF(Table1[[#This Row],[ExitDate]],QUOTIENT(Table1[[#This Row],[ExitDate]]-Table1[[#This Row],[StartDate]],365/12),"")</f>
        <v>18</v>
      </c>
      <c r="G906" t="str">
        <f>IF(Table1[[#This Row],[ExitDate]], "Attrition", "Active")</f>
        <v>Attrition</v>
      </c>
      <c r="H906" t="s">
        <v>1783</v>
      </c>
      <c r="I906" t="s">
        <v>3775</v>
      </c>
      <c r="J906" t="s">
        <v>3776</v>
      </c>
      <c r="K906" t="s">
        <v>117</v>
      </c>
      <c r="L906" t="s">
        <v>32</v>
      </c>
      <c r="M906" t="s">
        <v>51</v>
      </c>
      <c r="N906" t="s">
        <v>34</v>
      </c>
      <c r="O906" t="s">
        <v>62</v>
      </c>
      <c r="P906" t="s">
        <v>174</v>
      </c>
      <c r="Q906" t="s">
        <v>3777</v>
      </c>
      <c r="R906" t="s">
        <v>169</v>
      </c>
      <c r="S906" t="s">
        <v>118</v>
      </c>
      <c r="T906" s="2">
        <v>27752</v>
      </c>
      <c r="U906" s="3">
        <f ca="1">YEARFRAC(Table1[[#This Row],[DOB]],TODAY())</f>
        <v>49.99722222222222</v>
      </c>
      <c r="V906" s="3" t="str" cm="1">
        <f t="array" aca="1" ref="V906" ca="1">_xlfn.IFS(Table1[[#This Row],[Age]] &lt; 30, "20-29", Table1[[#This Row],[Age]]&lt;40,"30-39",Table1[[#This Row],[Age]]&lt;50,"40-49",Table1[[#This Row],[Age]]&lt;60,"50-59",Table1[[#This Row],[Age]]&lt;70, "60-69",Table1[[#This Row],[Age]]&lt;80, "70-79",Table1[[#This Row],[Age]]&lt;90,"80-89")</f>
        <v>40-49</v>
      </c>
      <c r="W906" t="s">
        <v>39</v>
      </c>
      <c r="X906" t="s">
        <v>707</v>
      </c>
      <c r="Y906" t="s">
        <v>54</v>
      </c>
      <c r="Z906">
        <v>66733</v>
      </c>
      <c r="AA906" t="s">
        <v>127</v>
      </c>
      <c r="AB906" t="s">
        <v>74</v>
      </c>
      <c r="AC906" t="s">
        <v>44</v>
      </c>
      <c r="AD906">
        <v>3</v>
      </c>
    </row>
    <row r="907" spans="1:30" x14ac:dyDescent="0.35">
      <c r="A907">
        <v>1329</v>
      </c>
      <c r="B907" t="s">
        <v>3139</v>
      </c>
      <c r="C907" t="s">
        <v>3778</v>
      </c>
      <c r="D907" s="1">
        <v>44890</v>
      </c>
      <c r="E907" s="1">
        <v>45028</v>
      </c>
      <c r="F907">
        <f>IF(Table1[[#This Row],[ExitDate]],QUOTIENT(Table1[[#This Row],[ExitDate]]-Table1[[#This Row],[StartDate]],365/12),"")</f>
        <v>4</v>
      </c>
      <c r="G907" t="str">
        <f>IF(Table1[[#This Row],[ExitDate]], "Attrition", "Active")</f>
        <v>Attrition</v>
      </c>
      <c r="H907" t="s">
        <v>2423</v>
      </c>
      <c r="I907" t="s">
        <v>3779</v>
      </c>
      <c r="J907" t="s">
        <v>3780</v>
      </c>
      <c r="K907" t="s">
        <v>61</v>
      </c>
      <c r="L907" t="s">
        <v>32</v>
      </c>
      <c r="M907" t="s">
        <v>33</v>
      </c>
      <c r="N907" t="s">
        <v>63</v>
      </c>
      <c r="O907" t="s">
        <v>51</v>
      </c>
      <c r="P907" t="s">
        <v>125</v>
      </c>
      <c r="Q907" t="s">
        <v>3781</v>
      </c>
      <c r="R907" t="s">
        <v>2427</v>
      </c>
      <c r="S907" t="s">
        <v>89</v>
      </c>
      <c r="T907" s="2">
        <v>21490</v>
      </c>
      <c r="U907" s="3">
        <f ca="1">YEARFRAC(Table1[[#This Row],[DOB]],TODAY())</f>
        <v>67.144444444444446</v>
      </c>
      <c r="V907" s="3" t="str" cm="1">
        <f t="array" aca="1" ref="V907" ca="1">_xlfn.IFS(Table1[[#This Row],[Age]] &lt; 30, "20-29", Table1[[#This Row],[Age]]&lt;40,"30-39",Table1[[#This Row],[Age]]&lt;50,"40-49",Table1[[#This Row],[Age]]&lt;60,"50-59",Table1[[#This Row],[Age]]&lt;70, "60-69",Table1[[#This Row],[Age]]&lt;80, "70-79",Table1[[#This Row],[Age]]&lt;90,"80-89")</f>
        <v>60-69</v>
      </c>
      <c r="W907" t="s">
        <v>39</v>
      </c>
      <c r="X907" t="s">
        <v>82</v>
      </c>
      <c r="Y907" t="s">
        <v>54</v>
      </c>
      <c r="Z907">
        <v>77070</v>
      </c>
      <c r="AA907" t="s">
        <v>92</v>
      </c>
      <c r="AB907" t="s">
        <v>43</v>
      </c>
      <c r="AC907" t="s">
        <v>44</v>
      </c>
      <c r="AD907">
        <v>3</v>
      </c>
    </row>
    <row r="908" spans="1:30" x14ac:dyDescent="0.35">
      <c r="A908">
        <v>1330</v>
      </c>
      <c r="B908" t="s">
        <v>3711</v>
      </c>
      <c r="C908" t="s">
        <v>1689</v>
      </c>
      <c r="D908" s="1">
        <v>44819</v>
      </c>
      <c r="E908" s="1">
        <v>45051</v>
      </c>
      <c r="F908">
        <f>IF(Table1[[#This Row],[ExitDate]],QUOTIENT(Table1[[#This Row],[ExitDate]]-Table1[[#This Row],[StartDate]],365/12),"")</f>
        <v>7</v>
      </c>
      <c r="G908" t="str">
        <f>IF(Table1[[#This Row],[ExitDate]], "Attrition", "Active")</f>
        <v>Attrition</v>
      </c>
      <c r="H908" t="s">
        <v>3741</v>
      </c>
      <c r="I908" t="s">
        <v>3782</v>
      </c>
      <c r="J908" t="s">
        <v>3783</v>
      </c>
      <c r="K908" t="s">
        <v>138</v>
      </c>
      <c r="L908" t="s">
        <v>32</v>
      </c>
      <c r="M908" t="s">
        <v>62</v>
      </c>
      <c r="N908" t="s">
        <v>50</v>
      </c>
      <c r="O908" t="s">
        <v>51</v>
      </c>
      <c r="P908" t="s">
        <v>139</v>
      </c>
      <c r="Q908" t="s">
        <v>3784</v>
      </c>
      <c r="R908" t="s">
        <v>2621</v>
      </c>
      <c r="S908" t="s">
        <v>80</v>
      </c>
      <c r="T908" s="2">
        <v>32933</v>
      </c>
      <c r="U908" s="3">
        <f ca="1">YEARFRAC(Table1[[#This Row],[DOB]],TODAY())</f>
        <v>35.81111111111111</v>
      </c>
      <c r="V908" s="3" t="str" cm="1">
        <f t="array" aca="1" ref="V908" ca="1">_xlfn.IFS(Table1[[#This Row],[Age]] &lt; 30, "20-29", Table1[[#This Row],[Age]]&lt;40,"30-39",Table1[[#This Row],[Age]]&lt;50,"40-49",Table1[[#This Row],[Age]]&lt;60,"50-59",Table1[[#This Row],[Age]]&lt;70, "60-69",Table1[[#This Row],[Age]]&lt;80, "70-79",Table1[[#This Row],[Age]]&lt;90,"80-89")</f>
        <v>30-39</v>
      </c>
      <c r="W908" t="s">
        <v>39</v>
      </c>
      <c r="X908" t="s">
        <v>1231</v>
      </c>
      <c r="Y908" t="s">
        <v>41</v>
      </c>
      <c r="Z908">
        <v>66991</v>
      </c>
      <c r="AA908" t="s">
        <v>42</v>
      </c>
      <c r="AB908" t="s">
        <v>103</v>
      </c>
      <c r="AC908" t="s">
        <v>44</v>
      </c>
      <c r="AD908">
        <v>3</v>
      </c>
    </row>
    <row r="909" spans="1:30" x14ac:dyDescent="0.35">
      <c r="A909">
        <v>1331</v>
      </c>
      <c r="B909" t="s">
        <v>3785</v>
      </c>
      <c r="C909" t="s">
        <v>2528</v>
      </c>
      <c r="D909" s="1">
        <v>44419</v>
      </c>
      <c r="F909" t="str">
        <f>IF(Table1[[#This Row],[ExitDate]],QUOTIENT(Table1[[#This Row],[ExitDate]]-Table1[[#This Row],[StartDate]],365/12),"")</f>
        <v/>
      </c>
      <c r="G909" t="str">
        <f>IF(Table1[[#This Row],[ExitDate]], "Attrition", "Active")</f>
        <v>Active</v>
      </c>
      <c r="H909" t="s">
        <v>3741</v>
      </c>
      <c r="I909" t="s">
        <v>3786</v>
      </c>
      <c r="J909" t="s">
        <v>3787</v>
      </c>
      <c r="K909" t="s">
        <v>79</v>
      </c>
      <c r="L909" t="s">
        <v>32</v>
      </c>
      <c r="M909" t="s">
        <v>62</v>
      </c>
      <c r="N909" t="s">
        <v>34</v>
      </c>
      <c r="O909" t="s">
        <v>35</v>
      </c>
      <c r="P909" t="s">
        <v>36</v>
      </c>
      <c r="R909" t="s">
        <v>2621</v>
      </c>
      <c r="S909" t="s">
        <v>695</v>
      </c>
      <c r="T909" s="2">
        <v>17095</v>
      </c>
      <c r="U909" s="3">
        <f ca="1">YEARFRAC(Table1[[#This Row],[DOB]],TODAY())</f>
        <v>79.174999999999997</v>
      </c>
      <c r="V909" s="3" t="str" cm="1">
        <f t="array" aca="1" ref="V909" ca="1">_xlfn.IFS(Table1[[#This Row],[Age]] &lt; 30, "20-29", Table1[[#This Row],[Age]]&lt;40,"30-39",Table1[[#This Row],[Age]]&lt;50,"40-49",Table1[[#This Row],[Age]]&lt;60,"50-59",Table1[[#This Row],[Age]]&lt;70, "60-69",Table1[[#This Row],[Age]]&lt;80, "70-79",Table1[[#This Row],[Age]]&lt;90,"80-89")</f>
        <v>70-79</v>
      </c>
      <c r="W909" t="s">
        <v>39</v>
      </c>
      <c r="X909" t="s">
        <v>1505</v>
      </c>
      <c r="Y909" t="s">
        <v>41</v>
      </c>
      <c r="Z909">
        <v>69431</v>
      </c>
      <c r="AA909" t="s">
        <v>92</v>
      </c>
      <c r="AB909" t="s">
        <v>43</v>
      </c>
      <c r="AC909" t="s">
        <v>44</v>
      </c>
      <c r="AD909">
        <v>3</v>
      </c>
    </row>
    <row r="910" spans="1:30" x14ac:dyDescent="0.35">
      <c r="A910">
        <v>1332</v>
      </c>
      <c r="B910" t="s">
        <v>3788</v>
      </c>
      <c r="C910" t="s">
        <v>1701</v>
      </c>
      <c r="D910" s="1">
        <v>45141</v>
      </c>
      <c r="F910" t="str">
        <f>IF(Table1[[#This Row],[ExitDate]],QUOTIENT(Table1[[#This Row],[ExitDate]]-Table1[[#This Row],[StartDate]],365/12),"")</f>
        <v/>
      </c>
      <c r="G910" t="str">
        <f>IF(Table1[[#This Row],[ExitDate]], "Attrition", "Active")</f>
        <v>Active</v>
      </c>
      <c r="H910" t="s">
        <v>1783</v>
      </c>
      <c r="I910" t="s">
        <v>3789</v>
      </c>
      <c r="J910" t="s">
        <v>3790</v>
      </c>
      <c r="K910" t="s">
        <v>167</v>
      </c>
      <c r="L910" t="s">
        <v>32</v>
      </c>
      <c r="M910" t="s">
        <v>33</v>
      </c>
      <c r="N910" t="s">
        <v>63</v>
      </c>
      <c r="O910" t="s">
        <v>51</v>
      </c>
      <c r="P910" t="s">
        <v>36</v>
      </c>
      <c r="R910" t="s">
        <v>2621</v>
      </c>
      <c r="S910" t="s">
        <v>304</v>
      </c>
      <c r="T910" s="2">
        <v>17097</v>
      </c>
      <c r="U910" s="3">
        <f ca="1">YEARFRAC(Table1[[#This Row],[DOB]],TODAY())</f>
        <v>79.169444444444451</v>
      </c>
      <c r="V910" s="3" t="str" cm="1">
        <f t="array" aca="1" ref="V910" ca="1">_xlfn.IFS(Table1[[#This Row],[Age]] &lt; 30, "20-29", Table1[[#This Row],[Age]]&lt;40,"30-39",Table1[[#This Row],[Age]]&lt;50,"40-49",Table1[[#This Row],[Age]]&lt;60,"50-59",Table1[[#This Row],[Age]]&lt;70, "60-69",Table1[[#This Row],[Age]]&lt;80, "70-79",Table1[[#This Row],[Age]]&lt;90,"80-89")</f>
        <v>70-79</v>
      </c>
      <c r="W910" t="s">
        <v>39</v>
      </c>
      <c r="X910" t="s">
        <v>225</v>
      </c>
      <c r="Y910" t="s">
        <v>54</v>
      </c>
      <c r="Z910">
        <v>12089</v>
      </c>
      <c r="AA910" t="s">
        <v>55</v>
      </c>
      <c r="AB910" t="s">
        <v>103</v>
      </c>
      <c r="AC910" t="s">
        <v>44</v>
      </c>
      <c r="AD910">
        <v>3</v>
      </c>
    </row>
    <row r="911" spans="1:30" x14ac:dyDescent="0.35">
      <c r="A911">
        <v>1333</v>
      </c>
      <c r="B911" t="s">
        <v>3791</v>
      </c>
      <c r="C911" t="s">
        <v>2038</v>
      </c>
      <c r="D911" s="1">
        <v>44634</v>
      </c>
      <c r="F911" t="str">
        <f>IF(Table1[[#This Row],[ExitDate]],QUOTIENT(Table1[[#This Row],[ExitDate]]-Table1[[#This Row],[StartDate]],365/12),"")</f>
        <v/>
      </c>
      <c r="G911" t="str">
        <f>IF(Table1[[#This Row],[ExitDate]], "Attrition", "Active")</f>
        <v>Active</v>
      </c>
      <c r="H911" t="s">
        <v>1783</v>
      </c>
      <c r="I911" t="s">
        <v>3792</v>
      </c>
      <c r="J911" t="s">
        <v>3793</v>
      </c>
      <c r="K911" t="s">
        <v>97</v>
      </c>
      <c r="L911" t="s">
        <v>32</v>
      </c>
      <c r="M911" t="s">
        <v>51</v>
      </c>
      <c r="N911" t="s">
        <v>50</v>
      </c>
      <c r="O911" t="s">
        <v>51</v>
      </c>
      <c r="P911" t="s">
        <v>36</v>
      </c>
      <c r="R911" t="s">
        <v>169</v>
      </c>
      <c r="S911" t="s">
        <v>89</v>
      </c>
      <c r="T911" s="2">
        <v>28595</v>
      </c>
      <c r="U911" s="3">
        <f ca="1">YEARFRAC(Table1[[#This Row],[DOB]],TODAY())</f>
        <v>47.68888888888889</v>
      </c>
      <c r="V911" s="3" t="str" cm="1">
        <f t="array" aca="1" ref="V911" ca="1">_xlfn.IFS(Table1[[#This Row],[Age]] &lt; 30, "20-29", Table1[[#This Row],[Age]]&lt;40,"30-39",Table1[[#This Row],[Age]]&lt;50,"40-49",Table1[[#This Row],[Age]]&lt;60,"50-59",Table1[[#This Row],[Age]]&lt;70, "60-69",Table1[[#This Row],[Age]]&lt;80, "70-79",Table1[[#This Row],[Age]]&lt;90,"80-89")</f>
        <v>40-49</v>
      </c>
      <c r="W911" t="s">
        <v>39</v>
      </c>
      <c r="X911" t="s">
        <v>82</v>
      </c>
      <c r="Y911" t="s">
        <v>54</v>
      </c>
      <c r="Z911">
        <v>74486</v>
      </c>
      <c r="AA911" t="s">
        <v>92</v>
      </c>
      <c r="AB911" t="s">
        <v>103</v>
      </c>
      <c r="AC911" t="s">
        <v>44</v>
      </c>
      <c r="AD911">
        <v>3</v>
      </c>
    </row>
    <row r="912" spans="1:30" x14ac:dyDescent="0.35">
      <c r="A912">
        <v>1334</v>
      </c>
      <c r="B912" t="s">
        <v>740</v>
      </c>
      <c r="C912" t="s">
        <v>2465</v>
      </c>
      <c r="D912" s="1">
        <v>44075</v>
      </c>
      <c r="E912" s="1">
        <v>44164</v>
      </c>
      <c r="F912">
        <f>IF(Table1[[#This Row],[ExitDate]],QUOTIENT(Table1[[#This Row],[ExitDate]]-Table1[[#This Row],[StartDate]],365/12),"")</f>
        <v>2</v>
      </c>
      <c r="G912" t="str">
        <f>IF(Table1[[#This Row],[ExitDate]], "Attrition", "Active")</f>
        <v>Attrition</v>
      </c>
      <c r="H912" t="s">
        <v>1783</v>
      </c>
      <c r="I912" t="s">
        <v>3794</v>
      </c>
      <c r="J912" t="s">
        <v>3795</v>
      </c>
      <c r="K912" t="s">
        <v>117</v>
      </c>
      <c r="L912" t="s">
        <v>32</v>
      </c>
      <c r="M912" t="s">
        <v>62</v>
      </c>
      <c r="N912" t="s">
        <v>63</v>
      </c>
      <c r="O912" t="s">
        <v>51</v>
      </c>
      <c r="P912" t="s">
        <v>139</v>
      </c>
      <c r="Q912" t="s">
        <v>3796</v>
      </c>
      <c r="R912" t="s">
        <v>169</v>
      </c>
      <c r="S912" t="s">
        <v>793</v>
      </c>
      <c r="T912" s="2">
        <v>19260</v>
      </c>
      <c r="U912" s="3">
        <f ca="1">YEARFRAC(Table1[[#This Row],[DOB]],TODAY())</f>
        <v>73.25</v>
      </c>
      <c r="V912" s="3" t="str" cm="1">
        <f t="array" aca="1" ref="V912" ca="1">_xlfn.IFS(Table1[[#This Row],[Age]] &lt; 30, "20-29", Table1[[#This Row],[Age]]&lt;40,"30-39",Table1[[#This Row],[Age]]&lt;50,"40-49",Table1[[#This Row],[Age]]&lt;60,"50-59",Table1[[#This Row],[Age]]&lt;70, "60-69",Table1[[#This Row],[Age]]&lt;80, "70-79",Table1[[#This Row],[Age]]&lt;90,"80-89")</f>
        <v>70-79</v>
      </c>
      <c r="W912" t="s">
        <v>39</v>
      </c>
      <c r="X912" t="s">
        <v>82</v>
      </c>
      <c r="Y912" t="s">
        <v>54</v>
      </c>
      <c r="Z912">
        <v>15975</v>
      </c>
      <c r="AA912" t="s">
        <v>73</v>
      </c>
      <c r="AB912" t="s">
        <v>43</v>
      </c>
      <c r="AC912" t="s">
        <v>44</v>
      </c>
      <c r="AD912">
        <v>3</v>
      </c>
    </row>
    <row r="913" spans="1:30" x14ac:dyDescent="0.35">
      <c r="A913">
        <v>1335</v>
      </c>
      <c r="B913" t="s">
        <v>3797</v>
      </c>
      <c r="C913" t="s">
        <v>3798</v>
      </c>
      <c r="D913" s="1">
        <v>44500</v>
      </c>
      <c r="F913" t="str">
        <f>IF(Table1[[#This Row],[ExitDate]],QUOTIENT(Table1[[#This Row],[ExitDate]]-Table1[[#This Row],[StartDate]],365/12),"")</f>
        <v/>
      </c>
      <c r="G913" t="str">
        <f>IF(Table1[[#This Row],[ExitDate]], "Attrition", "Active")</f>
        <v>Active</v>
      </c>
      <c r="H913" t="s">
        <v>2423</v>
      </c>
      <c r="I913" t="s">
        <v>3799</v>
      </c>
      <c r="J913" t="s">
        <v>3800</v>
      </c>
      <c r="K913" t="s">
        <v>117</v>
      </c>
      <c r="L913" t="s">
        <v>32</v>
      </c>
      <c r="M913" t="s">
        <v>33</v>
      </c>
      <c r="N913" t="s">
        <v>50</v>
      </c>
      <c r="O913" t="s">
        <v>62</v>
      </c>
      <c r="P913" t="s">
        <v>36</v>
      </c>
      <c r="R913" t="s">
        <v>2427</v>
      </c>
      <c r="S913" t="s">
        <v>80</v>
      </c>
      <c r="T913" s="2">
        <v>17495</v>
      </c>
      <c r="U913" s="3">
        <f ca="1">YEARFRAC(Table1[[#This Row],[DOB]],TODAY())</f>
        <v>78.080555555555549</v>
      </c>
      <c r="V913" s="3" t="str" cm="1">
        <f t="array" aca="1" ref="V913" ca="1">_xlfn.IFS(Table1[[#This Row],[Age]] &lt; 30, "20-29", Table1[[#This Row],[Age]]&lt;40,"30-39",Table1[[#This Row],[Age]]&lt;50,"40-49",Table1[[#This Row],[Age]]&lt;60,"50-59",Table1[[#This Row],[Age]]&lt;70, "60-69",Table1[[#This Row],[Age]]&lt;80, "70-79",Table1[[#This Row],[Age]]&lt;90,"80-89")</f>
        <v>70-79</v>
      </c>
      <c r="W913" t="s">
        <v>39</v>
      </c>
      <c r="X913" t="s">
        <v>102</v>
      </c>
      <c r="Y913" t="s">
        <v>41</v>
      </c>
      <c r="Z913">
        <v>27425</v>
      </c>
      <c r="AA913" t="s">
        <v>42</v>
      </c>
      <c r="AB913" t="s">
        <v>103</v>
      </c>
      <c r="AC913" t="s">
        <v>44</v>
      </c>
      <c r="AD913">
        <v>3</v>
      </c>
    </row>
    <row r="914" spans="1:30" x14ac:dyDescent="0.35">
      <c r="A914">
        <v>1336</v>
      </c>
      <c r="B914" t="s">
        <v>886</v>
      </c>
      <c r="C914" t="s">
        <v>1626</v>
      </c>
      <c r="D914" s="1">
        <v>43887</v>
      </c>
      <c r="E914" s="1">
        <v>45015</v>
      </c>
      <c r="F914">
        <f>IF(Table1[[#This Row],[ExitDate]],QUOTIENT(Table1[[#This Row],[ExitDate]]-Table1[[#This Row],[StartDate]],365/12),"")</f>
        <v>37</v>
      </c>
      <c r="G914" t="str">
        <f>IF(Table1[[#This Row],[ExitDate]], "Attrition", "Active")</f>
        <v>Attrition</v>
      </c>
      <c r="H914" t="s">
        <v>3741</v>
      </c>
      <c r="I914" t="s">
        <v>3801</v>
      </c>
      <c r="J914" t="s">
        <v>3802</v>
      </c>
      <c r="K914" t="s">
        <v>79</v>
      </c>
      <c r="L914" t="s">
        <v>32</v>
      </c>
      <c r="M914" t="s">
        <v>62</v>
      </c>
      <c r="N914" t="s">
        <v>50</v>
      </c>
      <c r="O914" t="s">
        <v>51</v>
      </c>
      <c r="P914" t="s">
        <v>139</v>
      </c>
      <c r="Q914" t="s">
        <v>3803</v>
      </c>
      <c r="R914" t="s">
        <v>2621</v>
      </c>
      <c r="S914" t="s">
        <v>89</v>
      </c>
      <c r="T914" s="2">
        <v>17362</v>
      </c>
      <c r="U914" s="3">
        <f ca="1">YEARFRAC(Table1[[#This Row],[DOB]],TODAY())</f>
        <v>78.441666666666663</v>
      </c>
      <c r="V914" s="3" t="str" cm="1">
        <f t="array" aca="1" ref="V914" ca="1">_xlfn.IFS(Table1[[#This Row],[Age]] &lt; 30, "20-29", Table1[[#This Row],[Age]]&lt;40,"30-39",Table1[[#This Row],[Age]]&lt;50,"40-49",Table1[[#This Row],[Age]]&lt;60,"50-59",Table1[[#This Row],[Age]]&lt;70, "60-69",Table1[[#This Row],[Age]]&lt;80, "70-79",Table1[[#This Row],[Age]]&lt;90,"80-89")</f>
        <v>70-79</v>
      </c>
      <c r="W914" t="s">
        <v>39</v>
      </c>
      <c r="X914" t="s">
        <v>102</v>
      </c>
      <c r="Y914" t="s">
        <v>41</v>
      </c>
      <c r="Z914">
        <v>88247</v>
      </c>
      <c r="AA914" t="s">
        <v>92</v>
      </c>
      <c r="AB914" t="s">
        <v>83</v>
      </c>
      <c r="AC914" t="s">
        <v>44</v>
      </c>
      <c r="AD914">
        <v>3</v>
      </c>
    </row>
    <row r="915" spans="1:30" x14ac:dyDescent="0.35">
      <c r="A915">
        <v>1337</v>
      </c>
      <c r="B915" t="s">
        <v>3804</v>
      </c>
      <c r="C915" t="s">
        <v>3805</v>
      </c>
      <c r="D915" s="1">
        <v>43322</v>
      </c>
      <c r="E915" s="1">
        <v>44537</v>
      </c>
      <c r="F915">
        <f>IF(Table1[[#This Row],[ExitDate]],QUOTIENT(Table1[[#This Row],[ExitDate]]-Table1[[#This Row],[StartDate]],365/12),"")</f>
        <v>39</v>
      </c>
      <c r="G915" t="str">
        <f>IF(Table1[[#This Row],[ExitDate]], "Attrition", "Active")</f>
        <v>Attrition</v>
      </c>
      <c r="H915" t="s">
        <v>3741</v>
      </c>
      <c r="I915" t="s">
        <v>3806</v>
      </c>
      <c r="J915" t="s">
        <v>3807</v>
      </c>
      <c r="K915" t="s">
        <v>97</v>
      </c>
      <c r="L915" t="s">
        <v>32</v>
      </c>
      <c r="M915" t="s">
        <v>62</v>
      </c>
      <c r="N915" t="s">
        <v>50</v>
      </c>
      <c r="O915" t="s">
        <v>35</v>
      </c>
      <c r="P915" t="s">
        <v>125</v>
      </c>
      <c r="Q915" t="s">
        <v>3808</v>
      </c>
      <c r="R915" t="s">
        <v>2621</v>
      </c>
      <c r="S915" t="s">
        <v>80</v>
      </c>
      <c r="T915" s="2">
        <v>19448</v>
      </c>
      <c r="U915" s="3">
        <f ca="1">YEARFRAC(Table1[[#This Row],[DOB]],TODAY())</f>
        <v>72.730555555555554</v>
      </c>
      <c r="V915" s="3" t="str" cm="1">
        <f t="array" aca="1" ref="V915" ca="1">_xlfn.IFS(Table1[[#This Row],[Age]] &lt; 30, "20-29", Table1[[#This Row],[Age]]&lt;40,"30-39",Table1[[#This Row],[Age]]&lt;50,"40-49",Table1[[#This Row],[Age]]&lt;60,"50-59",Table1[[#This Row],[Age]]&lt;70, "60-69",Table1[[#This Row],[Age]]&lt;80, "70-79",Table1[[#This Row],[Age]]&lt;90,"80-89")</f>
        <v>70-79</v>
      </c>
      <c r="W915" t="s">
        <v>39</v>
      </c>
      <c r="X915" t="s">
        <v>3809</v>
      </c>
      <c r="Y915" t="s">
        <v>41</v>
      </c>
      <c r="Z915">
        <v>71014</v>
      </c>
      <c r="AA915" t="s">
        <v>42</v>
      </c>
      <c r="AB915" t="s">
        <v>74</v>
      </c>
      <c r="AC915" t="s">
        <v>44</v>
      </c>
      <c r="AD915">
        <v>3</v>
      </c>
    </row>
    <row r="916" spans="1:30" x14ac:dyDescent="0.35">
      <c r="A916">
        <v>1338</v>
      </c>
      <c r="B916" t="s">
        <v>3810</v>
      </c>
      <c r="C916" t="s">
        <v>3811</v>
      </c>
      <c r="D916" s="1">
        <v>44104</v>
      </c>
      <c r="F916" t="str">
        <f>IF(Table1[[#This Row],[ExitDate]],QUOTIENT(Table1[[#This Row],[ExitDate]]-Table1[[#This Row],[StartDate]],365/12),"")</f>
        <v/>
      </c>
      <c r="G916" t="str">
        <f>IF(Table1[[#This Row],[ExitDate]], "Attrition", "Active")</f>
        <v>Active</v>
      </c>
      <c r="H916" t="s">
        <v>1783</v>
      </c>
      <c r="I916" t="s">
        <v>3812</v>
      </c>
      <c r="J916" t="s">
        <v>3813</v>
      </c>
      <c r="K916" t="s">
        <v>88</v>
      </c>
      <c r="L916" t="s">
        <v>32</v>
      </c>
      <c r="M916" t="s">
        <v>33</v>
      </c>
      <c r="N916" t="s">
        <v>34</v>
      </c>
      <c r="O916" t="s">
        <v>51</v>
      </c>
      <c r="P916" t="s">
        <v>36</v>
      </c>
      <c r="R916" t="s">
        <v>2621</v>
      </c>
      <c r="S916" t="s">
        <v>285</v>
      </c>
      <c r="T916" s="2">
        <v>32216</v>
      </c>
      <c r="U916" s="3">
        <f ca="1">YEARFRAC(Table1[[#This Row],[DOB]],TODAY())</f>
        <v>37.774999999999999</v>
      </c>
      <c r="V916" s="3" t="str" cm="1">
        <f t="array" aca="1" ref="V916" ca="1">_xlfn.IFS(Table1[[#This Row],[Age]] &lt; 30, "20-29", Table1[[#This Row],[Age]]&lt;40,"30-39",Table1[[#This Row],[Age]]&lt;50,"40-49",Table1[[#This Row],[Age]]&lt;60,"50-59",Table1[[#This Row],[Age]]&lt;70, "60-69",Table1[[#This Row],[Age]]&lt;80, "70-79",Table1[[#This Row],[Age]]&lt;90,"80-89")</f>
        <v>30-39</v>
      </c>
      <c r="W916" t="s">
        <v>39</v>
      </c>
      <c r="X916" t="s">
        <v>286</v>
      </c>
      <c r="Y916" t="s">
        <v>54</v>
      </c>
      <c r="Z916">
        <v>90987</v>
      </c>
      <c r="AA916" t="s">
        <v>73</v>
      </c>
      <c r="AB916" t="s">
        <v>43</v>
      </c>
      <c r="AC916" t="s">
        <v>44</v>
      </c>
      <c r="AD916">
        <v>3</v>
      </c>
    </row>
    <row r="917" spans="1:30" x14ac:dyDescent="0.35">
      <c r="A917">
        <v>1339</v>
      </c>
      <c r="B917" t="s">
        <v>3814</v>
      </c>
      <c r="C917" t="s">
        <v>713</v>
      </c>
      <c r="D917" s="1">
        <v>44287</v>
      </c>
      <c r="E917" s="1">
        <v>44787</v>
      </c>
      <c r="F917">
        <f>IF(Table1[[#This Row],[ExitDate]],QUOTIENT(Table1[[#This Row],[ExitDate]]-Table1[[#This Row],[StartDate]],365/12),"")</f>
        <v>16</v>
      </c>
      <c r="G917" t="str">
        <f>IF(Table1[[#This Row],[ExitDate]], "Attrition", "Active")</f>
        <v>Attrition</v>
      </c>
      <c r="H917" t="s">
        <v>1783</v>
      </c>
      <c r="I917" t="s">
        <v>3815</v>
      </c>
      <c r="J917" t="s">
        <v>3816</v>
      </c>
      <c r="K917" t="s">
        <v>31</v>
      </c>
      <c r="L917" t="s">
        <v>32</v>
      </c>
      <c r="M917" t="s">
        <v>33</v>
      </c>
      <c r="N917" t="s">
        <v>63</v>
      </c>
      <c r="O917" t="s">
        <v>35</v>
      </c>
      <c r="P917" t="s">
        <v>139</v>
      </c>
      <c r="Q917" t="s">
        <v>3817</v>
      </c>
      <c r="R917" t="s">
        <v>169</v>
      </c>
      <c r="S917" t="s">
        <v>304</v>
      </c>
      <c r="T917" s="2">
        <v>29909</v>
      </c>
      <c r="U917" s="3">
        <f ca="1">YEARFRAC(Table1[[#This Row],[DOB]],TODAY())</f>
        <v>44.094444444444441</v>
      </c>
      <c r="V917" s="3" t="str" cm="1">
        <f t="array" aca="1" ref="V917" ca="1">_xlfn.IFS(Table1[[#This Row],[Age]] &lt; 30, "20-29", Table1[[#This Row],[Age]]&lt;40,"30-39",Table1[[#This Row],[Age]]&lt;50,"40-49",Table1[[#This Row],[Age]]&lt;60,"50-59",Table1[[#This Row],[Age]]&lt;70, "60-69",Table1[[#This Row],[Age]]&lt;80, "70-79",Table1[[#This Row],[Age]]&lt;90,"80-89")</f>
        <v>40-49</v>
      </c>
      <c r="W917" t="s">
        <v>39</v>
      </c>
      <c r="X917" t="s">
        <v>225</v>
      </c>
      <c r="Y917" t="s">
        <v>54</v>
      </c>
      <c r="Z917">
        <v>47635</v>
      </c>
      <c r="AA917" t="s">
        <v>55</v>
      </c>
      <c r="AB917" t="s">
        <v>43</v>
      </c>
      <c r="AC917" t="s">
        <v>44</v>
      </c>
      <c r="AD917">
        <v>3</v>
      </c>
    </row>
    <row r="918" spans="1:30" x14ac:dyDescent="0.35">
      <c r="A918">
        <v>1340</v>
      </c>
      <c r="B918" t="s">
        <v>287</v>
      </c>
      <c r="C918" t="s">
        <v>3818</v>
      </c>
      <c r="D918" s="1">
        <v>44276</v>
      </c>
      <c r="E918" s="1">
        <v>44521</v>
      </c>
      <c r="F918">
        <f>IF(Table1[[#This Row],[ExitDate]],QUOTIENT(Table1[[#This Row],[ExitDate]]-Table1[[#This Row],[StartDate]],365/12),"")</f>
        <v>8</v>
      </c>
      <c r="G918" t="str">
        <f>IF(Table1[[#This Row],[ExitDate]], "Attrition", "Active")</f>
        <v>Attrition</v>
      </c>
      <c r="H918" t="s">
        <v>1783</v>
      </c>
      <c r="I918" t="s">
        <v>3819</v>
      </c>
      <c r="J918" t="s">
        <v>3820</v>
      </c>
      <c r="K918" t="s">
        <v>49</v>
      </c>
      <c r="L918" t="s">
        <v>32</v>
      </c>
      <c r="M918" t="s">
        <v>62</v>
      </c>
      <c r="N918" t="s">
        <v>63</v>
      </c>
      <c r="O918" t="s">
        <v>51</v>
      </c>
      <c r="P918" t="s">
        <v>139</v>
      </c>
      <c r="Q918" t="s">
        <v>3821</v>
      </c>
      <c r="R918" t="s">
        <v>169</v>
      </c>
      <c r="S918" t="s">
        <v>100</v>
      </c>
      <c r="T918" s="2">
        <v>16518</v>
      </c>
      <c r="U918" s="3">
        <f ca="1">YEARFRAC(Table1[[#This Row],[DOB]],TODAY())</f>
        <v>80.75277777777778</v>
      </c>
      <c r="V918" s="3" t="str" cm="1">
        <f t="array" aca="1" ref="V918" ca="1">_xlfn.IFS(Table1[[#This Row],[Age]] &lt; 30, "20-29", Table1[[#This Row],[Age]]&lt;40,"30-39",Table1[[#This Row],[Age]]&lt;50,"40-49",Table1[[#This Row],[Age]]&lt;60,"50-59",Table1[[#This Row],[Age]]&lt;70, "60-69",Table1[[#This Row],[Age]]&lt;80, "70-79",Table1[[#This Row],[Age]]&lt;90,"80-89")</f>
        <v>80-89</v>
      </c>
      <c r="W918" t="s">
        <v>39</v>
      </c>
      <c r="X918" t="s">
        <v>112</v>
      </c>
      <c r="Y918" t="s">
        <v>54</v>
      </c>
      <c r="Z918">
        <v>37302</v>
      </c>
      <c r="AA918" t="s">
        <v>42</v>
      </c>
      <c r="AB918" t="s">
        <v>103</v>
      </c>
      <c r="AC918" t="s">
        <v>44</v>
      </c>
      <c r="AD918">
        <v>3</v>
      </c>
    </row>
    <row r="919" spans="1:30" x14ac:dyDescent="0.35">
      <c r="A919">
        <v>1341</v>
      </c>
      <c r="B919" t="s">
        <v>1748</v>
      </c>
      <c r="C919" t="s">
        <v>3822</v>
      </c>
      <c r="D919" s="1">
        <v>44503</v>
      </c>
      <c r="F919" t="str">
        <f>IF(Table1[[#This Row],[ExitDate]],QUOTIENT(Table1[[#This Row],[ExitDate]]-Table1[[#This Row],[StartDate]],365/12),"")</f>
        <v/>
      </c>
      <c r="G919" t="str">
        <f>IF(Table1[[#This Row],[ExitDate]], "Attrition", "Active")</f>
        <v>Active</v>
      </c>
      <c r="H919" t="s">
        <v>2419</v>
      </c>
      <c r="I919" t="s">
        <v>3823</v>
      </c>
      <c r="J919" t="s">
        <v>3824</v>
      </c>
      <c r="K919" t="s">
        <v>31</v>
      </c>
      <c r="L919" t="s">
        <v>32</v>
      </c>
      <c r="M919" t="s">
        <v>51</v>
      </c>
      <c r="N919" t="s">
        <v>34</v>
      </c>
      <c r="O919" t="s">
        <v>62</v>
      </c>
      <c r="P919" t="s">
        <v>36</v>
      </c>
      <c r="R919" t="s">
        <v>2427</v>
      </c>
      <c r="S919" t="s">
        <v>110</v>
      </c>
      <c r="T919" s="2">
        <v>28908</v>
      </c>
      <c r="U919" s="3">
        <f ca="1">YEARFRAC(Table1[[#This Row],[DOB]],TODAY())</f>
        <v>46.836111111111109</v>
      </c>
      <c r="V919" s="3" t="str" cm="1">
        <f t="array" aca="1" ref="V919" ca="1">_xlfn.IFS(Table1[[#This Row],[Age]] &lt; 30, "20-29", Table1[[#This Row],[Age]]&lt;40,"30-39",Table1[[#This Row],[Age]]&lt;50,"40-49",Table1[[#This Row],[Age]]&lt;60,"50-59",Table1[[#This Row],[Age]]&lt;70, "60-69",Table1[[#This Row],[Age]]&lt;80, "70-79",Table1[[#This Row],[Age]]&lt;90,"80-89")</f>
        <v>40-49</v>
      </c>
      <c r="W919" t="s">
        <v>39</v>
      </c>
      <c r="X919" t="s">
        <v>112</v>
      </c>
      <c r="Y919" t="s">
        <v>41</v>
      </c>
      <c r="Z919">
        <v>76343</v>
      </c>
      <c r="AA919" t="s">
        <v>55</v>
      </c>
      <c r="AB919" t="s">
        <v>74</v>
      </c>
      <c r="AC919" t="s">
        <v>44</v>
      </c>
      <c r="AD919">
        <v>3</v>
      </c>
    </row>
    <row r="920" spans="1:30" x14ac:dyDescent="0.35">
      <c r="A920">
        <v>1342</v>
      </c>
      <c r="B920" t="s">
        <v>2258</v>
      </c>
      <c r="C920" t="s">
        <v>3825</v>
      </c>
      <c r="D920" s="1">
        <v>43638</v>
      </c>
      <c r="E920" s="1">
        <v>43703</v>
      </c>
      <c r="F920">
        <f>IF(Table1[[#This Row],[ExitDate]],QUOTIENT(Table1[[#This Row],[ExitDate]]-Table1[[#This Row],[StartDate]],365/12),"")</f>
        <v>2</v>
      </c>
      <c r="G920" t="str">
        <f>IF(Table1[[#This Row],[ExitDate]], "Attrition", "Active")</f>
        <v>Attrition</v>
      </c>
      <c r="H920" t="s">
        <v>3741</v>
      </c>
      <c r="I920" t="s">
        <v>3826</v>
      </c>
      <c r="J920" t="s">
        <v>3827</v>
      </c>
      <c r="K920" t="s">
        <v>49</v>
      </c>
      <c r="L920" t="s">
        <v>32</v>
      </c>
      <c r="M920" t="s">
        <v>62</v>
      </c>
      <c r="N920" t="s">
        <v>63</v>
      </c>
      <c r="O920" t="s">
        <v>51</v>
      </c>
      <c r="P920" t="s">
        <v>139</v>
      </c>
      <c r="Q920" t="s">
        <v>3828</v>
      </c>
      <c r="R920" t="s">
        <v>2621</v>
      </c>
      <c r="S920" t="s">
        <v>52</v>
      </c>
      <c r="T920" s="2">
        <v>31228</v>
      </c>
      <c r="U920" s="3">
        <f ca="1">YEARFRAC(Table1[[#This Row],[DOB]],TODAY())</f>
        <v>40.480555555555554</v>
      </c>
      <c r="V920" s="3" t="str" cm="1">
        <f t="array" aca="1" ref="V920" ca="1">_xlfn.IFS(Table1[[#This Row],[Age]] &lt; 30, "20-29", Table1[[#This Row],[Age]]&lt;40,"30-39",Table1[[#This Row],[Age]]&lt;50,"40-49",Table1[[#This Row],[Age]]&lt;60,"50-59",Table1[[#This Row],[Age]]&lt;70, "60-69",Table1[[#This Row],[Age]]&lt;80, "70-79",Table1[[#This Row],[Age]]&lt;90,"80-89")</f>
        <v>40-49</v>
      </c>
      <c r="W920" t="s">
        <v>39</v>
      </c>
      <c r="X920" t="s">
        <v>162</v>
      </c>
      <c r="Y920" t="s">
        <v>41</v>
      </c>
      <c r="Z920">
        <v>2559</v>
      </c>
      <c r="AA920" t="s">
        <v>127</v>
      </c>
      <c r="AB920" t="s">
        <v>74</v>
      </c>
      <c r="AC920" t="s">
        <v>44</v>
      </c>
      <c r="AD920">
        <v>3</v>
      </c>
    </row>
    <row r="921" spans="1:30" x14ac:dyDescent="0.35">
      <c r="A921">
        <v>1343</v>
      </c>
      <c r="B921" t="s">
        <v>1038</v>
      </c>
      <c r="C921" t="s">
        <v>2675</v>
      </c>
      <c r="D921" s="1">
        <v>43781</v>
      </c>
      <c r="E921" s="1">
        <v>45065</v>
      </c>
      <c r="F921">
        <f>IF(Table1[[#This Row],[ExitDate]],QUOTIENT(Table1[[#This Row],[ExitDate]]-Table1[[#This Row],[StartDate]],365/12),"")</f>
        <v>42</v>
      </c>
      <c r="G921" t="str">
        <f>IF(Table1[[#This Row],[ExitDate]], "Attrition", "Active")</f>
        <v>Attrition</v>
      </c>
      <c r="H921" t="s">
        <v>3741</v>
      </c>
      <c r="I921" t="s">
        <v>3829</v>
      </c>
      <c r="J921" t="s">
        <v>3830</v>
      </c>
      <c r="K921" t="s">
        <v>138</v>
      </c>
      <c r="L921" t="s">
        <v>32</v>
      </c>
      <c r="M921" t="s">
        <v>33</v>
      </c>
      <c r="N921" t="s">
        <v>63</v>
      </c>
      <c r="O921" t="s">
        <v>35</v>
      </c>
      <c r="P921" t="s">
        <v>174</v>
      </c>
      <c r="Q921" t="s">
        <v>3831</v>
      </c>
      <c r="R921" t="s">
        <v>2621</v>
      </c>
      <c r="S921" t="s">
        <v>285</v>
      </c>
      <c r="T921" s="2">
        <v>21336</v>
      </c>
      <c r="U921" s="3">
        <f ca="1">YEARFRAC(Table1[[#This Row],[DOB]],TODAY())</f>
        <v>67.563888888888883</v>
      </c>
      <c r="V921" s="3" t="str" cm="1">
        <f t="array" aca="1" ref="V921" ca="1">_xlfn.IFS(Table1[[#This Row],[Age]] &lt; 30, "20-29", Table1[[#This Row],[Age]]&lt;40,"30-39",Table1[[#This Row],[Age]]&lt;50,"40-49",Table1[[#This Row],[Age]]&lt;60,"50-59",Table1[[#This Row],[Age]]&lt;70, "60-69",Table1[[#This Row],[Age]]&lt;80, "70-79",Table1[[#This Row],[Age]]&lt;90,"80-89")</f>
        <v>60-69</v>
      </c>
      <c r="W921" t="s">
        <v>39</v>
      </c>
      <c r="X921" t="s">
        <v>242</v>
      </c>
      <c r="Y921" t="s">
        <v>41</v>
      </c>
      <c r="Z921">
        <v>68008</v>
      </c>
      <c r="AA921" t="s">
        <v>42</v>
      </c>
      <c r="AB921" t="s">
        <v>83</v>
      </c>
      <c r="AC921" t="s">
        <v>44</v>
      </c>
      <c r="AD921">
        <v>3</v>
      </c>
    </row>
    <row r="922" spans="1:30" x14ac:dyDescent="0.35">
      <c r="A922">
        <v>1344</v>
      </c>
      <c r="B922" t="s">
        <v>3832</v>
      </c>
      <c r="C922" t="s">
        <v>3112</v>
      </c>
      <c r="D922" s="1">
        <v>44824</v>
      </c>
      <c r="F922" t="str">
        <f>IF(Table1[[#This Row],[ExitDate]],QUOTIENT(Table1[[#This Row],[ExitDate]]-Table1[[#This Row],[StartDate]],365/12),"")</f>
        <v/>
      </c>
      <c r="G922" t="str">
        <f>IF(Table1[[#This Row],[ExitDate]], "Attrition", "Active")</f>
        <v>Active</v>
      </c>
      <c r="H922" t="s">
        <v>3741</v>
      </c>
      <c r="I922" t="s">
        <v>3833</v>
      </c>
      <c r="J922" t="s">
        <v>3834</v>
      </c>
      <c r="K922" t="s">
        <v>79</v>
      </c>
      <c r="L922" t="s">
        <v>32</v>
      </c>
      <c r="M922" t="s">
        <v>51</v>
      </c>
      <c r="N922" t="s">
        <v>50</v>
      </c>
      <c r="O922" t="s">
        <v>51</v>
      </c>
      <c r="P922" t="s">
        <v>36</v>
      </c>
      <c r="R922" t="s">
        <v>2621</v>
      </c>
      <c r="S922" t="s">
        <v>80</v>
      </c>
      <c r="T922" s="2">
        <v>29576</v>
      </c>
      <c r="U922" s="3">
        <f ca="1">YEARFRAC(Table1[[#This Row],[DOB]],TODAY())</f>
        <v>45.005555555555553</v>
      </c>
      <c r="V922" s="3" t="str" cm="1">
        <f t="array" aca="1" ref="V922" ca="1">_xlfn.IFS(Table1[[#This Row],[Age]] &lt; 30, "20-29", Table1[[#This Row],[Age]]&lt;40,"30-39",Table1[[#This Row],[Age]]&lt;50,"40-49",Table1[[#This Row],[Age]]&lt;60,"50-59",Table1[[#This Row],[Age]]&lt;70, "60-69",Table1[[#This Row],[Age]]&lt;80, "70-79",Table1[[#This Row],[Age]]&lt;90,"80-89")</f>
        <v>40-49</v>
      </c>
      <c r="W922" t="s">
        <v>39</v>
      </c>
      <c r="X922" t="s">
        <v>225</v>
      </c>
      <c r="Y922" t="s">
        <v>54</v>
      </c>
      <c r="Z922">
        <v>93554</v>
      </c>
      <c r="AA922" t="s">
        <v>42</v>
      </c>
      <c r="AB922" t="s">
        <v>74</v>
      </c>
      <c r="AC922" t="s">
        <v>44</v>
      </c>
      <c r="AD922">
        <v>3</v>
      </c>
    </row>
    <row r="923" spans="1:30" x14ac:dyDescent="0.35">
      <c r="A923">
        <v>1345</v>
      </c>
      <c r="B923" t="s">
        <v>3835</v>
      </c>
      <c r="C923" t="s">
        <v>3836</v>
      </c>
      <c r="D923" s="1">
        <v>44953</v>
      </c>
      <c r="F923" t="str">
        <f>IF(Table1[[#This Row],[ExitDate]],QUOTIENT(Table1[[#This Row],[ExitDate]]-Table1[[#This Row],[StartDate]],365/12),"")</f>
        <v/>
      </c>
      <c r="G923" t="str">
        <f>IF(Table1[[#This Row],[ExitDate]], "Attrition", "Active")</f>
        <v>Active</v>
      </c>
      <c r="H923" t="s">
        <v>1783</v>
      </c>
      <c r="I923" t="s">
        <v>3837</v>
      </c>
      <c r="J923" t="s">
        <v>3838</v>
      </c>
      <c r="K923" t="s">
        <v>167</v>
      </c>
      <c r="L923" t="s">
        <v>32</v>
      </c>
      <c r="M923" t="s">
        <v>62</v>
      </c>
      <c r="N923" t="s">
        <v>50</v>
      </c>
      <c r="O923" t="s">
        <v>62</v>
      </c>
      <c r="P923" t="s">
        <v>36</v>
      </c>
      <c r="R923" t="s">
        <v>2621</v>
      </c>
      <c r="S923" t="s">
        <v>230</v>
      </c>
      <c r="T923" s="2">
        <v>28623</v>
      </c>
      <c r="U923" s="3">
        <f ca="1">YEARFRAC(Table1[[#This Row],[DOB]],TODAY())</f>
        <v>47.611111111111114</v>
      </c>
      <c r="V923" s="3" t="str" cm="1">
        <f t="array" aca="1" ref="V923" ca="1">_xlfn.IFS(Table1[[#This Row],[Age]] &lt; 30, "20-29", Table1[[#This Row],[Age]]&lt;40,"30-39",Table1[[#This Row],[Age]]&lt;50,"40-49",Table1[[#This Row],[Age]]&lt;60,"50-59",Table1[[#This Row],[Age]]&lt;70, "60-69",Table1[[#This Row],[Age]]&lt;80, "70-79",Table1[[#This Row],[Age]]&lt;90,"80-89")</f>
        <v>40-49</v>
      </c>
      <c r="W923" t="s">
        <v>39</v>
      </c>
      <c r="X923" t="s">
        <v>112</v>
      </c>
      <c r="Y923" t="s">
        <v>54</v>
      </c>
      <c r="Z923">
        <v>85275</v>
      </c>
      <c r="AA923" t="s">
        <v>73</v>
      </c>
      <c r="AB923" t="s">
        <v>74</v>
      </c>
      <c r="AC923" t="s">
        <v>44</v>
      </c>
      <c r="AD923">
        <v>3</v>
      </c>
    </row>
    <row r="924" spans="1:30" x14ac:dyDescent="0.35">
      <c r="A924">
        <v>1346</v>
      </c>
      <c r="B924" t="s">
        <v>1155</v>
      </c>
      <c r="C924" t="s">
        <v>1731</v>
      </c>
      <c r="D924" s="1">
        <v>44248</v>
      </c>
      <c r="E924" s="1">
        <v>44795</v>
      </c>
      <c r="F924">
        <f>IF(Table1[[#This Row],[ExitDate]],QUOTIENT(Table1[[#This Row],[ExitDate]]-Table1[[#This Row],[StartDate]],365/12),"")</f>
        <v>17</v>
      </c>
      <c r="G924" t="str">
        <f>IF(Table1[[#This Row],[ExitDate]], "Attrition", "Active")</f>
        <v>Attrition</v>
      </c>
      <c r="H924" t="s">
        <v>1783</v>
      </c>
      <c r="I924" t="s">
        <v>3839</v>
      </c>
      <c r="J924" t="s">
        <v>3840</v>
      </c>
      <c r="K924" t="s">
        <v>97</v>
      </c>
      <c r="L924" t="s">
        <v>32</v>
      </c>
      <c r="M924" t="s">
        <v>33</v>
      </c>
      <c r="N924" t="s">
        <v>34</v>
      </c>
      <c r="O924" t="s">
        <v>35</v>
      </c>
      <c r="P924" t="s">
        <v>139</v>
      </c>
      <c r="Q924" t="s">
        <v>3841</v>
      </c>
      <c r="R924" t="s">
        <v>169</v>
      </c>
      <c r="S924" t="s">
        <v>89</v>
      </c>
      <c r="T924" s="2">
        <v>17789</v>
      </c>
      <c r="U924" s="3">
        <f ca="1">YEARFRAC(Table1[[#This Row],[DOB]],TODAY())</f>
        <v>77.277777777777771</v>
      </c>
      <c r="V924" s="3" t="str" cm="1">
        <f t="array" aca="1" ref="V924" ca="1">_xlfn.IFS(Table1[[#This Row],[Age]] &lt; 30, "20-29", Table1[[#This Row],[Age]]&lt;40,"30-39",Table1[[#This Row],[Age]]&lt;50,"40-49",Table1[[#This Row],[Age]]&lt;60,"50-59",Table1[[#This Row],[Age]]&lt;70, "60-69",Table1[[#This Row],[Age]]&lt;80, "70-79",Table1[[#This Row],[Age]]&lt;90,"80-89")</f>
        <v>70-79</v>
      </c>
      <c r="W924" t="s">
        <v>39</v>
      </c>
      <c r="X924" t="s">
        <v>82</v>
      </c>
      <c r="Y924" t="s">
        <v>54</v>
      </c>
      <c r="Z924">
        <v>37276</v>
      </c>
      <c r="AA924" t="s">
        <v>42</v>
      </c>
      <c r="AB924" t="s">
        <v>103</v>
      </c>
      <c r="AC924" t="s">
        <v>44</v>
      </c>
      <c r="AD924">
        <v>3</v>
      </c>
    </row>
    <row r="925" spans="1:30" x14ac:dyDescent="0.35">
      <c r="A925">
        <v>1347</v>
      </c>
      <c r="B925" t="s">
        <v>3842</v>
      </c>
      <c r="C925" t="s">
        <v>227</v>
      </c>
      <c r="D925" s="1">
        <v>44624</v>
      </c>
      <c r="E925" s="1">
        <v>44944</v>
      </c>
      <c r="F925">
        <f>IF(Table1[[#This Row],[ExitDate]],QUOTIENT(Table1[[#This Row],[ExitDate]]-Table1[[#This Row],[StartDate]],365/12),"")</f>
        <v>10</v>
      </c>
      <c r="G925" t="str">
        <f>IF(Table1[[#This Row],[ExitDate]], "Attrition", "Active")</f>
        <v>Attrition</v>
      </c>
      <c r="H925" t="s">
        <v>1783</v>
      </c>
      <c r="I925" t="s">
        <v>3843</v>
      </c>
      <c r="J925" t="s">
        <v>3844</v>
      </c>
      <c r="K925" t="s">
        <v>117</v>
      </c>
      <c r="L925" t="s">
        <v>32</v>
      </c>
      <c r="M925" t="s">
        <v>51</v>
      </c>
      <c r="N925" t="s">
        <v>63</v>
      </c>
      <c r="O925" t="s">
        <v>62</v>
      </c>
      <c r="P925" t="s">
        <v>139</v>
      </c>
      <c r="Q925" t="s">
        <v>3845</v>
      </c>
      <c r="R925" t="s">
        <v>169</v>
      </c>
      <c r="S925" t="s">
        <v>80</v>
      </c>
      <c r="T925" s="2">
        <v>34779</v>
      </c>
      <c r="U925" s="3">
        <f ca="1">YEARFRAC(Table1[[#This Row],[DOB]],TODAY())</f>
        <v>30.755555555555556</v>
      </c>
      <c r="V925" s="3" t="str" cm="1">
        <f t="array" aca="1" ref="V925" ca="1">_xlfn.IFS(Table1[[#This Row],[Age]] &lt; 30, "20-29", Table1[[#This Row],[Age]]&lt;40,"30-39",Table1[[#This Row],[Age]]&lt;50,"40-49",Table1[[#This Row],[Age]]&lt;60,"50-59",Table1[[#This Row],[Age]]&lt;70, "60-69",Table1[[#This Row],[Age]]&lt;80, "70-79",Table1[[#This Row],[Age]]&lt;90,"80-89")</f>
        <v>30-39</v>
      </c>
      <c r="W925" t="s">
        <v>39</v>
      </c>
      <c r="X925" t="s">
        <v>177</v>
      </c>
      <c r="Y925" t="s">
        <v>54</v>
      </c>
      <c r="Z925">
        <v>54734</v>
      </c>
      <c r="AA925" t="s">
        <v>55</v>
      </c>
      <c r="AB925" t="s">
        <v>83</v>
      </c>
      <c r="AC925" t="s">
        <v>44</v>
      </c>
      <c r="AD925">
        <v>3</v>
      </c>
    </row>
    <row r="926" spans="1:30" x14ac:dyDescent="0.35">
      <c r="A926">
        <v>1348</v>
      </c>
      <c r="B926" t="s">
        <v>3846</v>
      </c>
      <c r="C926" t="s">
        <v>3847</v>
      </c>
      <c r="D926" s="1">
        <v>43576</v>
      </c>
      <c r="E926" s="1">
        <v>44167</v>
      </c>
      <c r="F926">
        <f>IF(Table1[[#This Row],[ExitDate]],QUOTIENT(Table1[[#This Row],[ExitDate]]-Table1[[#This Row],[StartDate]],365/12),"")</f>
        <v>19</v>
      </c>
      <c r="G926" t="str">
        <f>IF(Table1[[#This Row],[ExitDate]], "Attrition", "Active")</f>
        <v>Attrition</v>
      </c>
      <c r="H926" t="s">
        <v>2419</v>
      </c>
      <c r="I926" t="s">
        <v>3848</v>
      </c>
      <c r="J926" t="s">
        <v>3849</v>
      </c>
      <c r="K926" t="s">
        <v>97</v>
      </c>
      <c r="L926" t="s">
        <v>197</v>
      </c>
      <c r="M926" t="s">
        <v>33</v>
      </c>
      <c r="N926" t="s">
        <v>34</v>
      </c>
      <c r="O926" t="s">
        <v>51</v>
      </c>
      <c r="P926" t="s">
        <v>98</v>
      </c>
      <c r="Q926" t="s">
        <v>3850</v>
      </c>
      <c r="R926" t="s">
        <v>2427</v>
      </c>
      <c r="S926" t="s">
        <v>89</v>
      </c>
      <c r="T926" s="2">
        <v>34072</v>
      </c>
      <c r="U926" s="3">
        <f ca="1">YEARFRAC(Table1[[#This Row],[DOB]],TODAY())</f>
        <v>32.694444444444443</v>
      </c>
      <c r="V926" s="3" t="str" cm="1">
        <f t="array" aca="1" ref="V926" ca="1">_xlfn.IFS(Table1[[#This Row],[Age]] &lt; 30, "20-29", Table1[[#This Row],[Age]]&lt;40,"30-39",Table1[[#This Row],[Age]]&lt;50,"40-49",Table1[[#This Row],[Age]]&lt;60,"50-59",Table1[[#This Row],[Age]]&lt;70, "60-69",Table1[[#This Row],[Age]]&lt;80, "70-79",Table1[[#This Row],[Age]]&lt;90,"80-89")</f>
        <v>30-39</v>
      </c>
      <c r="W926" t="s">
        <v>39</v>
      </c>
      <c r="X926" t="s">
        <v>112</v>
      </c>
      <c r="Y926" t="s">
        <v>41</v>
      </c>
      <c r="Z926">
        <v>34961</v>
      </c>
      <c r="AA926" t="s">
        <v>73</v>
      </c>
      <c r="AB926" t="s">
        <v>83</v>
      </c>
      <c r="AC926" t="s">
        <v>44</v>
      </c>
      <c r="AD926">
        <v>3</v>
      </c>
    </row>
    <row r="927" spans="1:30" x14ac:dyDescent="0.35">
      <c r="A927">
        <v>1349</v>
      </c>
      <c r="B927" t="s">
        <v>3851</v>
      </c>
      <c r="C927" t="s">
        <v>3852</v>
      </c>
      <c r="D927" s="1">
        <v>44410</v>
      </c>
      <c r="E927" s="1">
        <v>44891</v>
      </c>
      <c r="F927">
        <f>IF(Table1[[#This Row],[ExitDate]],QUOTIENT(Table1[[#This Row],[ExitDate]]-Table1[[#This Row],[StartDate]],365/12),"")</f>
        <v>15</v>
      </c>
      <c r="G927" t="str">
        <f>IF(Table1[[#This Row],[ExitDate]], "Attrition", "Active")</f>
        <v>Attrition</v>
      </c>
      <c r="H927" t="s">
        <v>3741</v>
      </c>
      <c r="I927" t="s">
        <v>3853</v>
      </c>
      <c r="J927" t="s">
        <v>3854</v>
      </c>
      <c r="K927" t="s">
        <v>49</v>
      </c>
      <c r="L927" t="s">
        <v>32</v>
      </c>
      <c r="M927" t="s">
        <v>62</v>
      </c>
      <c r="N927" t="s">
        <v>63</v>
      </c>
      <c r="O927" t="s">
        <v>51</v>
      </c>
      <c r="P927" t="s">
        <v>139</v>
      </c>
      <c r="Q927" t="s">
        <v>3855</v>
      </c>
      <c r="R927" t="s">
        <v>2621</v>
      </c>
      <c r="S927" t="s">
        <v>2516</v>
      </c>
      <c r="T927" s="2">
        <v>18229</v>
      </c>
      <c r="U927" s="3">
        <f ca="1">YEARFRAC(Table1[[#This Row],[DOB]],TODAY())</f>
        <v>76.072222222222223</v>
      </c>
      <c r="V927" s="3" t="str" cm="1">
        <f t="array" aca="1" ref="V927" ca="1">_xlfn.IFS(Table1[[#This Row],[Age]] &lt; 30, "20-29", Table1[[#This Row],[Age]]&lt;40,"30-39",Table1[[#This Row],[Age]]&lt;50,"40-49",Table1[[#This Row],[Age]]&lt;60,"50-59",Table1[[#This Row],[Age]]&lt;70, "60-69",Table1[[#This Row],[Age]]&lt;80, "70-79",Table1[[#This Row],[Age]]&lt;90,"80-89")</f>
        <v>70-79</v>
      </c>
      <c r="W927" t="s">
        <v>39</v>
      </c>
      <c r="X927" t="s">
        <v>242</v>
      </c>
      <c r="Y927" t="s">
        <v>41</v>
      </c>
      <c r="Z927">
        <v>33234</v>
      </c>
      <c r="AA927" t="s">
        <v>42</v>
      </c>
      <c r="AB927" t="s">
        <v>103</v>
      </c>
      <c r="AC927" t="s">
        <v>44</v>
      </c>
      <c r="AD927">
        <v>3</v>
      </c>
    </row>
    <row r="928" spans="1:30" x14ac:dyDescent="0.35">
      <c r="A928">
        <v>1350</v>
      </c>
      <c r="B928" t="s">
        <v>778</v>
      </c>
      <c r="C928" t="s">
        <v>3856</v>
      </c>
      <c r="D928" s="1">
        <v>44624</v>
      </c>
      <c r="F928" t="str">
        <f>IF(Table1[[#This Row],[ExitDate]],QUOTIENT(Table1[[#This Row],[ExitDate]]-Table1[[#This Row],[StartDate]],365/12),"")</f>
        <v/>
      </c>
      <c r="G928" t="str">
        <f>IF(Table1[[#This Row],[ExitDate]], "Attrition", "Active")</f>
        <v>Active</v>
      </c>
      <c r="H928" t="s">
        <v>3741</v>
      </c>
      <c r="I928" t="s">
        <v>3857</v>
      </c>
      <c r="J928" t="s">
        <v>3858</v>
      </c>
      <c r="K928" t="s">
        <v>138</v>
      </c>
      <c r="L928" t="s">
        <v>32</v>
      </c>
      <c r="M928" t="s">
        <v>51</v>
      </c>
      <c r="N928" t="s">
        <v>63</v>
      </c>
      <c r="O928" t="s">
        <v>35</v>
      </c>
      <c r="P928" t="s">
        <v>36</v>
      </c>
      <c r="R928" t="s">
        <v>2621</v>
      </c>
      <c r="S928" t="s">
        <v>89</v>
      </c>
      <c r="T928" s="2">
        <v>25144</v>
      </c>
      <c r="U928" s="3">
        <f ca="1">YEARFRAC(Table1[[#This Row],[DOB]],TODAY())</f>
        <v>57.141666666666666</v>
      </c>
      <c r="V928" s="3" t="str" cm="1">
        <f t="array" aca="1" ref="V928" ca="1">_xlfn.IFS(Table1[[#This Row],[Age]] &lt; 30, "20-29", Table1[[#This Row],[Age]]&lt;40,"30-39",Table1[[#This Row],[Age]]&lt;50,"40-49",Table1[[#This Row],[Age]]&lt;60,"50-59",Table1[[#This Row],[Age]]&lt;70, "60-69",Table1[[#This Row],[Age]]&lt;80, "70-79",Table1[[#This Row],[Age]]&lt;90,"80-89")</f>
        <v>50-59</v>
      </c>
      <c r="W928" t="s">
        <v>39</v>
      </c>
      <c r="X928" t="s">
        <v>82</v>
      </c>
      <c r="Y928" t="s">
        <v>41</v>
      </c>
      <c r="Z928">
        <v>45030</v>
      </c>
      <c r="AA928" t="s">
        <v>92</v>
      </c>
      <c r="AB928" t="s">
        <v>103</v>
      </c>
      <c r="AC928" t="s">
        <v>44</v>
      </c>
      <c r="AD928">
        <v>3</v>
      </c>
    </row>
    <row r="929" spans="1:30" x14ac:dyDescent="0.35">
      <c r="A929">
        <v>1351</v>
      </c>
      <c r="B929" t="s">
        <v>2730</v>
      </c>
      <c r="C929" t="s">
        <v>3859</v>
      </c>
      <c r="D929" s="1">
        <v>44283</v>
      </c>
      <c r="F929" t="str">
        <f>IF(Table1[[#This Row],[ExitDate]],QUOTIENT(Table1[[#This Row],[ExitDate]]-Table1[[#This Row],[StartDate]],365/12),"")</f>
        <v/>
      </c>
      <c r="G929" t="str">
        <f>IF(Table1[[#This Row],[ExitDate]], "Attrition", "Active")</f>
        <v>Active</v>
      </c>
      <c r="H929" t="s">
        <v>3741</v>
      </c>
      <c r="I929" t="s">
        <v>3860</v>
      </c>
      <c r="J929" t="s">
        <v>3861</v>
      </c>
      <c r="K929" t="s">
        <v>79</v>
      </c>
      <c r="L929" t="s">
        <v>32</v>
      </c>
      <c r="M929" t="s">
        <v>33</v>
      </c>
      <c r="N929" t="s">
        <v>34</v>
      </c>
      <c r="O929" t="s">
        <v>51</v>
      </c>
      <c r="P929" t="s">
        <v>36</v>
      </c>
      <c r="R929" t="s">
        <v>2621</v>
      </c>
      <c r="S929" t="s">
        <v>89</v>
      </c>
      <c r="T929" s="2">
        <v>35859</v>
      </c>
      <c r="U929" s="3">
        <f ca="1">YEARFRAC(Table1[[#This Row],[DOB]],TODAY())</f>
        <v>27.8</v>
      </c>
      <c r="V929" s="3" t="str" cm="1">
        <f t="array" aca="1" ref="V929" ca="1">_xlfn.IFS(Table1[[#This Row],[Age]] &lt; 30, "20-29", Table1[[#This Row],[Age]]&lt;40,"30-39",Table1[[#This Row],[Age]]&lt;50,"40-49",Table1[[#This Row],[Age]]&lt;60,"50-59",Table1[[#This Row],[Age]]&lt;70, "60-69",Table1[[#This Row],[Age]]&lt;80, "70-79",Table1[[#This Row],[Age]]&lt;90,"80-89")</f>
        <v>20-29</v>
      </c>
      <c r="W929" t="s">
        <v>39</v>
      </c>
      <c r="X929" t="s">
        <v>280</v>
      </c>
      <c r="Y929" t="s">
        <v>54</v>
      </c>
      <c r="Z929">
        <v>38846</v>
      </c>
      <c r="AA929" t="s">
        <v>42</v>
      </c>
      <c r="AB929" t="s">
        <v>103</v>
      </c>
      <c r="AC929" t="s">
        <v>44</v>
      </c>
      <c r="AD929">
        <v>3</v>
      </c>
    </row>
    <row r="930" spans="1:30" x14ac:dyDescent="0.35">
      <c r="A930">
        <v>1352</v>
      </c>
      <c r="B930" t="s">
        <v>3862</v>
      </c>
      <c r="C930" t="s">
        <v>1195</v>
      </c>
      <c r="D930" s="1">
        <v>43320</v>
      </c>
      <c r="E930" s="1">
        <v>45078</v>
      </c>
      <c r="F930">
        <f>IF(Table1[[#This Row],[ExitDate]],QUOTIENT(Table1[[#This Row],[ExitDate]]-Table1[[#This Row],[StartDate]],365/12),"")</f>
        <v>57</v>
      </c>
      <c r="G930" t="str">
        <f>IF(Table1[[#This Row],[ExitDate]], "Attrition", "Active")</f>
        <v>Attrition</v>
      </c>
      <c r="H930" t="s">
        <v>1783</v>
      </c>
      <c r="I930" t="s">
        <v>3863</v>
      </c>
      <c r="J930" t="s">
        <v>3864</v>
      </c>
      <c r="K930" t="s">
        <v>167</v>
      </c>
      <c r="L930" t="s">
        <v>32</v>
      </c>
      <c r="M930" t="s">
        <v>33</v>
      </c>
      <c r="N930" t="s">
        <v>63</v>
      </c>
      <c r="O930" t="s">
        <v>62</v>
      </c>
      <c r="P930" t="s">
        <v>174</v>
      </c>
      <c r="Q930" t="s">
        <v>3865</v>
      </c>
      <c r="R930" t="s">
        <v>2621</v>
      </c>
      <c r="S930" t="s">
        <v>89</v>
      </c>
      <c r="T930" s="2">
        <v>27198</v>
      </c>
      <c r="U930" s="3">
        <f ca="1">YEARFRAC(Table1[[#This Row],[DOB]],TODAY())</f>
        <v>51.513888888888886</v>
      </c>
      <c r="V930" s="3" t="str" cm="1">
        <f t="array" aca="1" ref="V930" ca="1">_xlfn.IFS(Table1[[#This Row],[Age]] &lt; 30, "20-29", Table1[[#This Row],[Age]]&lt;40,"30-39",Table1[[#This Row],[Age]]&lt;50,"40-49",Table1[[#This Row],[Age]]&lt;60,"50-59",Table1[[#This Row],[Age]]&lt;70, "60-69",Table1[[#This Row],[Age]]&lt;80, "70-79",Table1[[#This Row],[Age]]&lt;90,"80-89")</f>
        <v>50-59</v>
      </c>
      <c r="W930" t="s">
        <v>39</v>
      </c>
      <c r="X930" t="s">
        <v>102</v>
      </c>
      <c r="Y930" t="s">
        <v>54</v>
      </c>
      <c r="Z930">
        <v>43568</v>
      </c>
      <c r="AA930" t="s">
        <v>73</v>
      </c>
      <c r="AB930" t="s">
        <v>103</v>
      </c>
      <c r="AC930" t="s">
        <v>44</v>
      </c>
      <c r="AD930">
        <v>3</v>
      </c>
    </row>
    <row r="931" spans="1:30" x14ac:dyDescent="0.35">
      <c r="A931">
        <v>1353</v>
      </c>
      <c r="B931" t="s">
        <v>3866</v>
      </c>
      <c r="C931" t="s">
        <v>957</v>
      </c>
      <c r="D931" s="1">
        <v>44089</v>
      </c>
      <c r="E931" s="1">
        <v>44567</v>
      </c>
      <c r="F931">
        <f>IF(Table1[[#This Row],[ExitDate]],QUOTIENT(Table1[[#This Row],[ExitDate]]-Table1[[#This Row],[StartDate]],365/12),"")</f>
        <v>15</v>
      </c>
      <c r="G931" t="str">
        <f>IF(Table1[[#This Row],[ExitDate]], "Attrition", "Active")</f>
        <v>Attrition</v>
      </c>
      <c r="H931" t="s">
        <v>1783</v>
      </c>
      <c r="I931" t="s">
        <v>3867</v>
      </c>
      <c r="J931" t="s">
        <v>3868</v>
      </c>
      <c r="K931" t="s">
        <v>97</v>
      </c>
      <c r="L931" t="s">
        <v>32</v>
      </c>
      <c r="M931" t="s">
        <v>51</v>
      </c>
      <c r="N931" t="s">
        <v>50</v>
      </c>
      <c r="O931" t="s">
        <v>35</v>
      </c>
      <c r="P931" t="s">
        <v>98</v>
      </c>
      <c r="Q931" t="s">
        <v>3869</v>
      </c>
      <c r="R931" t="s">
        <v>169</v>
      </c>
      <c r="S931" t="s">
        <v>89</v>
      </c>
      <c r="T931" s="2">
        <v>16865</v>
      </c>
      <c r="U931" s="3">
        <f ca="1">YEARFRAC(Table1[[#This Row],[DOB]],TODAY())</f>
        <v>79.802777777777777</v>
      </c>
      <c r="V931" s="3" t="str" cm="1">
        <f t="array" aca="1" ref="V931" ca="1">_xlfn.IFS(Table1[[#This Row],[Age]] &lt; 30, "20-29", Table1[[#This Row],[Age]]&lt;40,"30-39",Table1[[#This Row],[Age]]&lt;50,"40-49",Table1[[#This Row],[Age]]&lt;60,"50-59",Table1[[#This Row],[Age]]&lt;70, "60-69",Table1[[#This Row],[Age]]&lt;80, "70-79",Table1[[#This Row],[Age]]&lt;90,"80-89")</f>
        <v>70-79</v>
      </c>
      <c r="W931" t="s">
        <v>39</v>
      </c>
      <c r="X931" t="s">
        <v>6</v>
      </c>
      <c r="Y931" t="s">
        <v>54</v>
      </c>
      <c r="Z931">
        <v>48891</v>
      </c>
      <c r="AA931" t="s">
        <v>42</v>
      </c>
      <c r="AB931" t="s">
        <v>74</v>
      </c>
      <c r="AC931" t="s">
        <v>44</v>
      </c>
      <c r="AD931">
        <v>3</v>
      </c>
    </row>
    <row r="932" spans="1:30" x14ac:dyDescent="0.35">
      <c r="A932">
        <v>1354</v>
      </c>
      <c r="B932" t="s">
        <v>3870</v>
      </c>
      <c r="C932" t="s">
        <v>106</v>
      </c>
      <c r="D932" s="1">
        <v>44132</v>
      </c>
      <c r="E932" s="1">
        <v>44619</v>
      </c>
      <c r="F932">
        <f>IF(Table1[[#This Row],[ExitDate]],QUOTIENT(Table1[[#This Row],[ExitDate]]-Table1[[#This Row],[StartDate]],365/12),"")</f>
        <v>16</v>
      </c>
      <c r="G932" t="str">
        <f>IF(Table1[[#This Row],[ExitDate]], "Attrition", "Active")</f>
        <v>Attrition</v>
      </c>
      <c r="H932" t="s">
        <v>2419</v>
      </c>
      <c r="I932" t="s">
        <v>3871</v>
      </c>
      <c r="J932" t="s">
        <v>3872</v>
      </c>
      <c r="K932" t="s">
        <v>97</v>
      </c>
      <c r="L932" t="s">
        <v>197</v>
      </c>
      <c r="M932" t="s">
        <v>62</v>
      </c>
      <c r="N932" t="s">
        <v>34</v>
      </c>
      <c r="O932" t="s">
        <v>62</v>
      </c>
      <c r="P932" t="s">
        <v>98</v>
      </c>
      <c r="Q932" t="s">
        <v>3873</v>
      </c>
      <c r="R932" t="s">
        <v>2427</v>
      </c>
      <c r="S932" t="s">
        <v>89</v>
      </c>
      <c r="T932" s="2">
        <v>21677</v>
      </c>
      <c r="U932" s="3">
        <f ca="1">YEARFRAC(Table1[[#This Row],[DOB]],TODAY())</f>
        <v>66.62777777777778</v>
      </c>
      <c r="V932" s="3" t="str" cm="1">
        <f t="array" aca="1" ref="V932" ca="1">_xlfn.IFS(Table1[[#This Row],[Age]] &lt; 30, "20-29", Table1[[#This Row],[Age]]&lt;40,"30-39",Table1[[#This Row],[Age]]&lt;50,"40-49",Table1[[#This Row],[Age]]&lt;60,"50-59",Table1[[#This Row],[Age]]&lt;70, "60-69",Table1[[#This Row],[Age]]&lt;80, "70-79",Table1[[#This Row],[Age]]&lt;90,"80-89")</f>
        <v>60-69</v>
      </c>
      <c r="W932" t="s">
        <v>39</v>
      </c>
      <c r="X932" t="s">
        <v>581</v>
      </c>
      <c r="Y932" t="s">
        <v>41</v>
      </c>
      <c r="Z932">
        <v>79778</v>
      </c>
      <c r="AA932" t="s">
        <v>92</v>
      </c>
      <c r="AB932" t="s">
        <v>43</v>
      </c>
      <c r="AC932" t="s">
        <v>44</v>
      </c>
      <c r="AD932">
        <v>3</v>
      </c>
    </row>
    <row r="933" spans="1:30" x14ac:dyDescent="0.35">
      <c r="A933">
        <v>1355</v>
      </c>
      <c r="B933" t="s">
        <v>2674</v>
      </c>
      <c r="C933" t="s">
        <v>1855</v>
      </c>
      <c r="D933" s="1">
        <v>44363</v>
      </c>
      <c r="E933" s="1">
        <v>44523</v>
      </c>
      <c r="F933">
        <f>IF(Table1[[#This Row],[ExitDate]],QUOTIENT(Table1[[#This Row],[ExitDate]]-Table1[[#This Row],[StartDate]],365/12),"")</f>
        <v>5</v>
      </c>
      <c r="G933" t="str">
        <f>IF(Table1[[#This Row],[ExitDate]], "Attrition", "Active")</f>
        <v>Attrition</v>
      </c>
      <c r="H933" t="s">
        <v>3736</v>
      </c>
      <c r="I933" t="s">
        <v>3874</v>
      </c>
      <c r="J933" t="s">
        <v>3875</v>
      </c>
      <c r="K933" t="s">
        <v>132</v>
      </c>
      <c r="L933" t="s">
        <v>32</v>
      </c>
      <c r="M933" t="s">
        <v>62</v>
      </c>
      <c r="N933" t="s">
        <v>63</v>
      </c>
      <c r="O933" t="s">
        <v>35</v>
      </c>
      <c r="P933" t="s">
        <v>125</v>
      </c>
      <c r="Q933" t="s">
        <v>3876</v>
      </c>
      <c r="R933" t="s">
        <v>2621</v>
      </c>
      <c r="S933" t="s">
        <v>80</v>
      </c>
      <c r="T933" s="2">
        <v>16577</v>
      </c>
      <c r="U933" s="3">
        <f ca="1">YEARFRAC(Table1[[#This Row],[DOB]],TODAY())</f>
        <v>80.591666666666669</v>
      </c>
      <c r="V933" s="3" t="str" cm="1">
        <f t="array" aca="1" ref="V933" ca="1">_xlfn.IFS(Table1[[#This Row],[Age]] &lt; 30, "20-29", Table1[[#This Row],[Age]]&lt;40,"30-39",Table1[[#This Row],[Age]]&lt;50,"40-49",Table1[[#This Row],[Age]]&lt;60,"50-59",Table1[[#This Row],[Age]]&lt;70, "60-69",Table1[[#This Row],[Age]]&lt;80, "70-79",Table1[[#This Row],[Age]]&lt;90,"80-89")</f>
        <v>80-89</v>
      </c>
      <c r="W933" t="s">
        <v>39</v>
      </c>
      <c r="X933" t="s">
        <v>177</v>
      </c>
      <c r="Y933" t="s">
        <v>41</v>
      </c>
      <c r="Z933">
        <v>79459</v>
      </c>
      <c r="AA933" t="s">
        <v>55</v>
      </c>
      <c r="AB933" t="s">
        <v>74</v>
      </c>
      <c r="AC933" t="s">
        <v>44</v>
      </c>
      <c r="AD933">
        <v>3</v>
      </c>
    </row>
    <row r="934" spans="1:30" x14ac:dyDescent="0.35">
      <c r="A934">
        <v>1356</v>
      </c>
      <c r="B934" t="s">
        <v>1954</v>
      </c>
      <c r="C934" t="s">
        <v>3877</v>
      </c>
      <c r="D934" s="1">
        <v>45005</v>
      </c>
      <c r="E934" s="1">
        <v>45098</v>
      </c>
      <c r="F934">
        <f>IF(Table1[[#This Row],[ExitDate]],QUOTIENT(Table1[[#This Row],[ExitDate]]-Table1[[#This Row],[StartDate]],365/12),"")</f>
        <v>3</v>
      </c>
      <c r="G934" t="str">
        <f>IF(Table1[[#This Row],[ExitDate]], "Attrition", "Active")</f>
        <v>Attrition</v>
      </c>
      <c r="H934" t="s">
        <v>3741</v>
      </c>
      <c r="I934" t="s">
        <v>3878</v>
      </c>
      <c r="J934" t="s">
        <v>3879</v>
      </c>
      <c r="K934" t="s">
        <v>49</v>
      </c>
      <c r="L934" t="s">
        <v>32</v>
      </c>
      <c r="M934" t="s">
        <v>51</v>
      </c>
      <c r="N934" t="s">
        <v>50</v>
      </c>
      <c r="O934" t="s">
        <v>35</v>
      </c>
      <c r="P934" t="s">
        <v>174</v>
      </c>
      <c r="Q934" t="s">
        <v>3880</v>
      </c>
      <c r="R934" t="s">
        <v>2621</v>
      </c>
      <c r="S934" t="s">
        <v>110</v>
      </c>
      <c r="T934" s="2">
        <v>32306</v>
      </c>
      <c r="U934" s="3">
        <f ca="1">YEARFRAC(Table1[[#This Row],[DOB]],TODAY())</f>
        <v>37.530555555555559</v>
      </c>
      <c r="V934" s="3" t="str" cm="1">
        <f t="array" aca="1" ref="V934" ca="1">_xlfn.IFS(Table1[[#This Row],[Age]] &lt; 30, "20-29", Table1[[#This Row],[Age]]&lt;40,"30-39",Table1[[#This Row],[Age]]&lt;50,"40-49",Table1[[#This Row],[Age]]&lt;60,"50-59",Table1[[#This Row],[Age]]&lt;70, "60-69",Table1[[#This Row],[Age]]&lt;80, "70-79",Table1[[#This Row],[Age]]&lt;90,"80-89")</f>
        <v>30-39</v>
      </c>
      <c r="W934" t="s">
        <v>39</v>
      </c>
      <c r="X934" t="s">
        <v>112</v>
      </c>
      <c r="Y934" t="s">
        <v>41</v>
      </c>
      <c r="Z934">
        <v>93230</v>
      </c>
      <c r="AA934" t="s">
        <v>55</v>
      </c>
      <c r="AB934" t="s">
        <v>83</v>
      </c>
      <c r="AC934" t="s">
        <v>44</v>
      </c>
      <c r="AD934">
        <v>3</v>
      </c>
    </row>
    <row r="935" spans="1:30" x14ac:dyDescent="0.35">
      <c r="A935">
        <v>1357</v>
      </c>
      <c r="B935" t="s">
        <v>3881</v>
      </c>
      <c r="C935" t="s">
        <v>2400</v>
      </c>
      <c r="D935" s="1">
        <v>43350</v>
      </c>
      <c r="E935" s="1">
        <v>44393</v>
      </c>
      <c r="F935">
        <f>IF(Table1[[#This Row],[ExitDate]],QUOTIENT(Table1[[#This Row],[ExitDate]]-Table1[[#This Row],[StartDate]],365/12),"")</f>
        <v>34</v>
      </c>
      <c r="G935" t="str">
        <f>IF(Table1[[#This Row],[ExitDate]], "Attrition", "Active")</f>
        <v>Attrition</v>
      </c>
      <c r="H935" t="s">
        <v>3741</v>
      </c>
      <c r="I935" t="s">
        <v>3882</v>
      </c>
      <c r="J935" t="s">
        <v>3883</v>
      </c>
      <c r="K935" t="s">
        <v>138</v>
      </c>
      <c r="L935" t="s">
        <v>32</v>
      </c>
      <c r="M935" t="s">
        <v>62</v>
      </c>
      <c r="N935" t="s">
        <v>34</v>
      </c>
      <c r="O935" t="s">
        <v>35</v>
      </c>
      <c r="P935" t="s">
        <v>139</v>
      </c>
      <c r="Q935" t="s">
        <v>3884</v>
      </c>
      <c r="R935" t="s">
        <v>2621</v>
      </c>
      <c r="S935" t="s">
        <v>110</v>
      </c>
      <c r="T935" s="2">
        <v>26484</v>
      </c>
      <c r="U935" s="3">
        <f ca="1">YEARFRAC(Table1[[#This Row],[DOB]],TODAY())</f>
        <v>53.469444444444441</v>
      </c>
      <c r="V935" s="3" t="str" cm="1">
        <f t="array" aca="1" ref="V935" ca="1">_xlfn.IFS(Table1[[#This Row],[Age]] &lt; 30, "20-29", Table1[[#This Row],[Age]]&lt;40,"30-39",Table1[[#This Row],[Age]]&lt;50,"40-49",Table1[[#This Row],[Age]]&lt;60,"50-59",Table1[[#This Row],[Age]]&lt;70, "60-69",Table1[[#This Row],[Age]]&lt;80, "70-79",Table1[[#This Row],[Age]]&lt;90,"80-89")</f>
        <v>50-59</v>
      </c>
      <c r="W935" t="s">
        <v>39</v>
      </c>
      <c r="X935" t="s">
        <v>2127</v>
      </c>
      <c r="Y935" t="s">
        <v>54</v>
      </c>
      <c r="Z935">
        <v>74550</v>
      </c>
      <c r="AA935" t="s">
        <v>92</v>
      </c>
      <c r="AB935" t="s">
        <v>103</v>
      </c>
      <c r="AC935" t="s">
        <v>44</v>
      </c>
      <c r="AD935">
        <v>3</v>
      </c>
    </row>
    <row r="936" spans="1:30" x14ac:dyDescent="0.35">
      <c r="A936">
        <v>1358</v>
      </c>
      <c r="B936" t="s">
        <v>3885</v>
      </c>
      <c r="C936" t="s">
        <v>1507</v>
      </c>
      <c r="D936" s="1">
        <v>43412</v>
      </c>
      <c r="E936" s="1">
        <v>44862</v>
      </c>
      <c r="F936">
        <f>IF(Table1[[#This Row],[ExitDate]],QUOTIENT(Table1[[#This Row],[ExitDate]]-Table1[[#This Row],[StartDate]],365/12),"")</f>
        <v>47</v>
      </c>
      <c r="G936" t="str">
        <f>IF(Table1[[#This Row],[ExitDate]], "Attrition", "Active")</f>
        <v>Attrition</v>
      </c>
      <c r="H936" t="s">
        <v>3741</v>
      </c>
      <c r="I936" t="s">
        <v>3886</v>
      </c>
      <c r="J936" t="s">
        <v>3887</v>
      </c>
      <c r="K936" t="s">
        <v>79</v>
      </c>
      <c r="L936" t="s">
        <v>32</v>
      </c>
      <c r="M936" t="s">
        <v>51</v>
      </c>
      <c r="N936" t="s">
        <v>63</v>
      </c>
      <c r="O936" t="s">
        <v>62</v>
      </c>
      <c r="P936" t="s">
        <v>139</v>
      </c>
      <c r="Q936" t="s">
        <v>3888</v>
      </c>
      <c r="R936" t="s">
        <v>2621</v>
      </c>
      <c r="S936" t="s">
        <v>89</v>
      </c>
      <c r="T936" s="2">
        <v>35153</v>
      </c>
      <c r="U936" s="3">
        <f ca="1">YEARFRAC(Table1[[#This Row],[DOB]],TODAY())</f>
        <v>29.733333333333334</v>
      </c>
      <c r="V936" s="3" t="str" cm="1">
        <f t="array" aca="1" ref="V936" ca="1">_xlfn.IFS(Table1[[#This Row],[Age]] &lt; 30, "20-29", Table1[[#This Row],[Age]]&lt;40,"30-39",Table1[[#This Row],[Age]]&lt;50,"40-49",Table1[[#This Row],[Age]]&lt;60,"50-59",Table1[[#This Row],[Age]]&lt;70, "60-69",Table1[[#This Row],[Age]]&lt;80, "70-79",Table1[[#This Row],[Age]]&lt;90,"80-89")</f>
        <v>20-29</v>
      </c>
      <c r="W936" t="s">
        <v>39</v>
      </c>
      <c r="X936" t="s">
        <v>82</v>
      </c>
      <c r="Y936" t="s">
        <v>54</v>
      </c>
      <c r="Z936">
        <v>1706</v>
      </c>
      <c r="AA936" t="s">
        <v>92</v>
      </c>
      <c r="AB936" t="s">
        <v>83</v>
      </c>
      <c r="AC936" t="s">
        <v>44</v>
      </c>
      <c r="AD936">
        <v>3</v>
      </c>
    </row>
    <row r="937" spans="1:30" x14ac:dyDescent="0.35">
      <c r="A937">
        <v>1359</v>
      </c>
      <c r="B937" t="s">
        <v>3889</v>
      </c>
      <c r="C937" t="s">
        <v>3890</v>
      </c>
      <c r="D937" s="1">
        <v>43491</v>
      </c>
      <c r="F937" t="str">
        <f>IF(Table1[[#This Row],[ExitDate]],QUOTIENT(Table1[[#This Row],[ExitDate]]-Table1[[#This Row],[StartDate]],365/12),"")</f>
        <v/>
      </c>
      <c r="G937" t="str">
        <f>IF(Table1[[#This Row],[ExitDate]], "Attrition", "Active")</f>
        <v>Active</v>
      </c>
      <c r="H937" t="s">
        <v>1783</v>
      </c>
      <c r="I937" t="s">
        <v>3891</v>
      </c>
      <c r="J937" t="s">
        <v>3892</v>
      </c>
      <c r="K937" t="s">
        <v>88</v>
      </c>
      <c r="L937" t="s">
        <v>32</v>
      </c>
      <c r="M937" t="s">
        <v>62</v>
      </c>
      <c r="N937" t="s">
        <v>50</v>
      </c>
      <c r="O937" t="s">
        <v>51</v>
      </c>
      <c r="P937" t="s">
        <v>36</v>
      </c>
      <c r="R937" t="s">
        <v>2621</v>
      </c>
      <c r="S937" t="s">
        <v>331</v>
      </c>
      <c r="T937" s="2">
        <v>35873</v>
      </c>
      <c r="U937" s="3">
        <f ca="1">YEARFRAC(Table1[[#This Row],[DOB]],TODAY())</f>
        <v>27.761111111111113</v>
      </c>
      <c r="V937" s="3" t="str" cm="1">
        <f t="array" aca="1" ref="V937" ca="1">_xlfn.IFS(Table1[[#This Row],[Age]] &lt; 30, "20-29", Table1[[#This Row],[Age]]&lt;40,"30-39",Table1[[#This Row],[Age]]&lt;50,"40-49",Table1[[#This Row],[Age]]&lt;60,"50-59",Table1[[#This Row],[Age]]&lt;70, "60-69",Table1[[#This Row],[Age]]&lt;80, "70-79",Table1[[#This Row],[Age]]&lt;90,"80-89")</f>
        <v>20-29</v>
      </c>
      <c r="W937" t="s">
        <v>39</v>
      </c>
      <c r="X937" t="s">
        <v>225</v>
      </c>
      <c r="Y937" t="s">
        <v>54</v>
      </c>
      <c r="Z937">
        <v>50894</v>
      </c>
      <c r="AA937" t="s">
        <v>127</v>
      </c>
      <c r="AB937" t="s">
        <v>83</v>
      </c>
      <c r="AC937" t="s">
        <v>44</v>
      </c>
      <c r="AD937">
        <v>3</v>
      </c>
    </row>
    <row r="938" spans="1:30" x14ac:dyDescent="0.35">
      <c r="A938">
        <v>1360</v>
      </c>
      <c r="B938" t="s">
        <v>3893</v>
      </c>
      <c r="C938" t="s">
        <v>3438</v>
      </c>
      <c r="D938" s="1">
        <v>44438</v>
      </c>
      <c r="F938" t="str">
        <f>IF(Table1[[#This Row],[ExitDate]],QUOTIENT(Table1[[#This Row],[ExitDate]]-Table1[[#This Row],[StartDate]],365/12),"")</f>
        <v/>
      </c>
      <c r="G938" t="str">
        <f>IF(Table1[[#This Row],[ExitDate]], "Attrition", "Active")</f>
        <v>Active</v>
      </c>
      <c r="H938" t="s">
        <v>1783</v>
      </c>
      <c r="I938" t="s">
        <v>3894</v>
      </c>
      <c r="J938" t="s">
        <v>3895</v>
      </c>
      <c r="K938" t="s">
        <v>31</v>
      </c>
      <c r="L938" t="s">
        <v>32</v>
      </c>
      <c r="M938" t="s">
        <v>33</v>
      </c>
      <c r="N938" t="s">
        <v>63</v>
      </c>
      <c r="O938" t="s">
        <v>62</v>
      </c>
      <c r="P938" t="s">
        <v>36</v>
      </c>
      <c r="R938" t="s">
        <v>169</v>
      </c>
      <c r="S938" t="s">
        <v>89</v>
      </c>
      <c r="T938" s="2">
        <v>23645</v>
      </c>
      <c r="U938" s="3">
        <f ca="1">YEARFRAC(Table1[[#This Row],[DOB]],TODAY())</f>
        <v>61.244444444444447</v>
      </c>
      <c r="V938" s="3" t="str" cm="1">
        <f t="array" aca="1" ref="V938" ca="1">_xlfn.IFS(Table1[[#This Row],[Age]] &lt; 30, "20-29", Table1[[#This Row],[Age]]&lt;40,"30-39",Table1[[#This Row],[Age]]&lt;50,"40-49",Table1[[#This Row],[Age]]&lt;60,"50-59",Table1[[#This Row],[Age]]&lt;70, "60-69",Table1[[#This Row],[Age]]&lt;80, "70-79",Table1[[#This Row],[Age]]&lt;90,"80-89")</f>
        <v>60-69</v>
      </c>
      <c r="W938" t="s">
        <v>39</v>
      </c>
      <c r="X938" t="s">
        <v>102</v>
      </c>
      <c r="Y938" t="s">
        <v>54</v>
      </c>
      <c r="Z938">
        <v>27367</v>
      </c>
      <c r="AA938" t="s">
        <v>127</v>
      </c>
      <c r="AB938" t="s">
        <v>103</v>
      </c>
      <c r="AC938" t="s">
        <v>739</v>
      </c>
      <c r="AD938">
        <v>3</v>
      </c>
    </row>
    <row r="939" spans="1:30" x14ac:dyDescent="0.35">
      <c r="A939">
        <v>1361</v>
      </c>
      <c r="B939" t="s">
        <v>3896</v>
      </c>
      <c r="C939" t="s">
        <v>1165</v>
      </c>
      <c r="D939" s="1">
        <v>44993</v>
      </c>
      <c r="E939" s="1">
        <v>45015</v>
      </c>
      <c r="F939">
        <f>IF(Table1[[#This Row],[ExitDate]],QUOTIENT(Table1[[#This Row],[ExitDate]]-Table1[[#This Row],[StartDate]],365/12),"")</f>
        <v>0</v>
      </c>
      <c r="G939" t="str">
        <f>IF(Table1[[#This Row],[ExitDate]], "Attrition", "Active")</f>
        <v>Attrition</v>
      </c>
      <c r="H939" t="s">
        <v>2410</v>
      </c>
      <c r="I939" t="s">
        <v>3897</v>
      </c>
      <c r="J939" t="s">
        <v>3898</v>
      </c>
      <c r="K939" t="s">
        <v>88</v>
      </c>
      <c r="L939" t="s">
        <v>197</v>
      </c>
      <c r="M939" t="s">
        <v>62</v>
      </c>
      <c r="N939" t="s">
        <v>50</v>
      </c>
      <c r="O939" t="s">
        <v>62</v>
      </c>
      <c r="P939" t="s">
        <v>174</v>
      </c>
      <c r="Q939" t="s">
        <v>3899</v>
      </c>
      <c r="R939" t="s">
        <v>2621</v>
      </c>
      <c r="S939" t="s">
        <v>52</v>
      </c>
      <c r="T939" s="2">
        <v>18167</v>
      </c>
      <c r="U939" s="3">
        <f ca="1">YEARFRAC(Table1[[#This Row],[DOB]],TODAY())</f>
        <v>76.24166666666666</v>
      </c>
      <c r="V939" s="3" t="str" cm="1">
        <f t="array" aca="1" ref="V939" ca="1">_xlfn.IFS(Table1[[#This Row],[Age]] &lt; 30, "20-29", Table1[[#This Row],[Age]]&lt;40,"30-39",Table1[[#This Row],[Age]]&lt;50,"40-49",Table1[[#This Row],[Age]]&lt;60,"50-59",Table1[[#This Row],[Age]]&lt;70, "60-69",Table1[[#This Row],[Age]]&lt;80, "70-79",Table1[[#This Row],[Age]]&lt;90,"80-89")</f>
        <v>70-79</v>
      </c>
      <c r="W939" t="s">
        <v>39</v>
      </c>
      <c r="X939" t="s">
        <v>6</v>
      </c>
      <c r="Y939" t="s">
        <v>41</v>
      </c>
      <c r="Z939">
        <v>18484</v>
      </c>
      <c r="AA939" t="s">
        <v>92</v>
      </c>
      <c r="AB939" t="s">
        <v>83</v>
      </c>
      <c r="AC939" t="s">
        <v>104</v>
      </c>
      <c r="AD939">
        <v>3</v>
      </c>
    </row>
    <row r="940" spans="1:30" x14ac:dyDescent="0.35">
      <c r="A940">
        <v>1362</v>
      </c>
      <c r="B940" t="s">
        <v>1016</v>
      </c>
      <c r="C940" t="s">
        <v>524</v>
      </c>
      <c r="D940" s="1">
        <v>43779</v>
      </c>
      <c r="E940" s="1">
        <v>44168</v>
      </c>
      <c r="F940">
        <f>IF(Table1[[#This Row],[ExitDate]],QUOTIENT(Table1[[#This Row],[ExitDate]]-Table1[[#This Row],[StartDate]],365/12),"")</f>
        <v>12</v>
      </c>
      <c r="G940" t="str">
        <f>IF(Table1[[#This Row],[ExitDate]], "Attrition", "Active")</f>
        <v>Attrition</v>
      </c>
      <c r="H940" t="s">
        <v>3736</v>
      </c>
      <c r="I940" t="s">
        <v>3900</v>
      </c>
      <c r="J940" t="s">
        <v>3901</v>
      </c>
      <c r="K940" t="s">
        <v>132</v>
      </c>
      <c r="L940" t="s">
        <v>32</v>
      </c>
      <c r="M940" t="s">
        <v>62</v>
      </c>
      <c r="N940" t="s">
        <v>34</v>
      </c>
      <c r="O940" t="s">
        <v>51</v>
      </c>
      <c r="P940" t="s">
        <v>139</v>
      </c>
      <c r="Q940" t="s">
        <v>3902</v>
      </c>
      <c r="R940" t="s">
        <v>2621</v>
      </c>
      <c r="S940" t="s">
        <v>80</v>
      </c>
      <c r="T940" s="2">
        <v>30600</v>
      </c>
      <c r="U940" s="3">
        <f ca="1">YEARFRAC(Table1[[#This Row],[DOB]],TODAY())</f>
        <v>42.2</v>
      </c>
      <c r="V940" s="3" t="str" cm="1">
        <f t="array" aca="1" ref="V940" ca="1">_xlfn.IFS(Table1[[#This Row],[Age]] &lt; 30, "20-29", Table1[[#This Row],[Age]]&lt;40,"30-39",Table1[[#This Row],[Age]]&lt;50,"40-49",Table1[[#This Row],[Age]]&lt;60,"50-59",Table1[[#This Row],[Age]]&lt;70, "60-69",Table1[[#This Row],[Age]]&lt;80, "70-79",Table1[[#This Row],[Age]]&lt;90,"80-89")</f>
        <v>40-49</v>
      </c>
      <c r="W940" t="s">
        <v>39</v>
      </c>
      <c r="X940" t="s">
        <v>102</v>
      </c>
      <c r="Y940" t="s">
        <v>41</v>
      </c>
      <c r="Z940">
        <v>36283</v>
      </c>
      <c r="AA940" t="s">
        <v>127</v>
      </c>
      <c r="AB940" t="s">
        <v>43</v>
      </c>
      <c r="AC940" t="s">
        <v>104</v>
      </c>
      <c r="AD940">
        <v>3</v>
      </c>
    </row>
    <row r="941" spans="1:30" x14ac:dyDescent="0.35">
      <c r="A941">
        <v>1363</v>
      </c>
      <c r="B941" t="s">
        <v>3903</v>
      </c>
      <c r="C941" t="s">
        <v>2185</v>
      </c>
      <c r="D941" s="1">
        <v>45135</v>
      </c>
      <c r="F941" t="str">
        <f>IF(Table1[[#This Row],[ExitDate]],QUOTIENT(Table1[[#This Row],[ExitDate]]-Table1[[#This Row],[StartDate]],365/12),"")</f>
        <v/>
      </c>
      <c r="G941" t="str">
        <f>IF(Table1[[#This Row],[ExitDate]], "Attrition", "Active")</f>
        <v>Active</v>
      </c>
      <c r="H941" t="s">
        <v>3741</v>
      </c>
      <c r="I941" t="s">
        <v>3904</v>
      </c>
      <c r="J941" t="s">
        <v>3905</v>
      </c>
      <c r="K941" t="s">
        <v>49</v>
      </c>
      <c r="L941" t="s">
        <v>32</v>
      </c>
      <c r="M941" t="s">
        <v>62</v>
      </c>
      <c r="N941" t="s">
        <v>50</v>
      </c>
      <c r="O941" t="s">
        <v>62</v>
      </c>
      <c r="P941" t="s">
        <v>36</v>
      </c>
      <c r="R941" t="s">
        <v>2621</v>
      </c>
      <c r="S941" t="s">
        <v>80</v>
      </c>
      <c r="T941" s="2">
        <v>30062</v>
      </c>
      <c r="U941" s="3">
        <f ca="1">YEARFRAC(Table1[[#This Row],[DOB]],TODAY())</f>
        <v>43.672222222222224</v>
      </c>
      <c r="V941" s="3" t="str" cm="1">
        <f t="array" aca="1" ref="V941" ca="1">_xlfn.IFS(Table1[[#This Row],[Age]] &lt; 30, "20-29", Table1[[#This Row],[Age]]&lt;40,"30-39",Table1[[#This Row],[Age]]&lt;50,"40-49",Table1[[#This Row],[Age]]&lt;60,"50-59",Table1[[#This Row],[Age]]&lt;70, "60-69",Table1[[#This Row],[Age]]&lt;80, "70-79",Table1[[#This Row],[Age]]&lt;90,"80-89")</f>
        <v>40-49</v>
      </c>
      <c r="W941" t="s">
        <v>39</v>
      </c>
      <c r="X941" t="s">
        <v>82</v>
      </c>
      <c r="Y941" t="s">
        <v>41</v>
      </c>
      <c r="Z941">
        <v>82125</v>
      </c>
      <c r="AA941" t="s">
        <v>127</v>
      </c>
      <c r="AB941" t="s">
        <v>103</v>
      </c>
      <c r="AC941" t="s">
        <v>739</v>
      </c>
      <c r="AD941">
        <v>3</v>
      </c>
    </row>
    <row r="942" spans="1:30" x14ac:dyDescent="0.35">
      <c r="A942">
        <v>1364</v>
      </c>
      <c r="B942" t="s">
        <v>3906</v>
      </c>
      <c r="C942" t="s">
        <v>2653</v>
      </c>
      <c r="D942" s="1">
        <v>43558</v>
      </c>
      <c r="E942" s="1">
        <v>43682</v>
      </c>
      <c r="F942">
        <f>IF(Table1[[#This Row],[ExitDate]],QUOTIENT(Table1[[#This Row],[ExitDate]]-Table1[[#This Row],[StartDate]],365/12),"")</f>
        <v>4</v>
      </c>
      <c r="G942" t="str">
        <f>IF(Table1[[#This Row],[ExitDate]], "Attrition", "Active")</f>
        <v>Attrition</v>
      </c>
      <c r="H942" t="s">
        <v>3741</v>
      </c>
      <c r="I942" t="s">
        <v>3907</v>
      </c>
      <c r="J942" t="s">
        <v>3908</v>
      </c>
      <c r="K942" t="s">
        <v>138</v>
      </c>
      <c r="L942" t="s">
        <v>32</v>
      </c>
      <c r="M942" t="s">
        <v>33</v>
      </c>
      <c r="N942" t="s">
        <v>34</v>
      </c>
      <c r="O942" t="s">
        <v>35</v>
      </c>
      <c r="P942" t="s">
        <v>174</v>
      </c>
      <c r="Q942" t="s">
        <v>3909</v>
      </c>
      <c r="R942" t="s">
        <v>2621</v>
      </c>
      <c r="S942" t="s">
        <v>38</v>
      </c>
      <c r="T942" s="2">
        <v>26684</v>
      </c>
      <c r="U942" s="3">
        <f ca="1">YEARFRAC(Table1[[#This Row],[DOB]],TODAY())</f>
        <v>52.924999999999997</v>
      </c>
      <c r="V942" s="3" t="str" cm="1">
        <f t="array" aca="1" ref="V942" ca="1">_xlfn.IFS(Table1[[#This Row],[Age]] &lt; 30, "20-29", Table1[[#This Row],[Age]]&lt;40,"30-39",Table1[[#This Row],[Age]]&lt;50,"40-49",Table1[[#This Row],[Age]]&lt;60,"50-59",Table1[[#This Row],[Age]]&lt;70, "60-69",Table1[[#This Row],[Age]]&lt;80, "70-79",Table1[[#This Row],[Age]]&lt;90,"80-89")</f>
        <v>50-59</v>
      </c>
      <c r="W942" t="s">
        <v>39</v>
      </c>
      <c r="X942" t="s">
        <v>1257</v>
      </c>
      <c r="Y942" t="s">
        <v>54</v>
      </c>
      <c r="Z942">
        <v>32101</v>
      </c>
      <c r="AA942" t="s">
        <v>42</v>
      </c>
      <c r="AB942" t="s">
        <v>103</v>
      </c>
      <c r="AC942" t="s">
        <v>104</v>
      </c>
      <c r="AD942">
        <v>3</v>
      </c>
    </row>
    <row r="943" spans="1:30" x14ac:dyDescent="0.35">
      <c r="A943">
        <v>1365</v>
      </c>
      <c r="B943" t="s">
        <v>3910</v>
      </c>
      <c r="C943" t="s">
        <v>271</v>
      </c>
      <c r="D943" s="1">
        <v>43670</v>
      </c>
      <c r="F943" t="str">
        <f>IF(Table1[[#This Row],[ExitDate]],QUOTIENT(Table1[[#This Row],[ExitDate]]-Table1[[#This Row],[StartDate]],365/12),"")</f>
        <v/>
      </c>
      <c r="G943" t="str">
        <f>IF(Table1[[#This Row],[ExitDate]], "Attrition", "Active")</f>
        <v>Active</v>
      </c>
      <c r="H943" t="s">
        <v>3741</v>
      </c>
      <c r="I943" t="s">
        <v>3911</v>
      </c>
      <c r="J943" t="s">
        <v>3912</v>
      </c>
      <c r="K943" t="s">
        <v>79</v>
      </c>
      <c r="L943" t="s">
        <v>32</v>
      </c>
      <c r="M943" t="s">
        <v>33</v>
      </c>
      <c r="N943" t="s">
        <v>34</v>
      </c>
      <c r="O943" t="s">
        <v>51</v>
      </c>
      <c r="P943" t="s">
        <v>36</v>
      </c>
      <c r="R943" t="s">
        <v>2621</v>
      </c>
      <c r="S943" t="s">
        <v>89</v>
      </c>
      <c r="T943" s="2">
        <v>30145</v>
      </c>
      <c r="U943" s="3">
        <f ca="1">YEARFRAC(Table1[[#This Row],[DOB]],TODAY())</f>
        <v>43.444444444444443</v>
      </c>
      <c r="V943" s="3" t="str" cm="1">
        <f t="array" aca="1" ref="V943" ca="1">_xlfn.IFS(Table1[[#This Row],[Age]] &lt; 30, "20-29", Table1[[#This Row],[Age]]&lt;40,"30-39",Table1[[#This Row],[Age]]&lt;50,"40-49",Table1[[#This Row],[Age]]&lt;60,"50-59",Table1[[#This Row],[Age]]&lt;70, "60-69",Table1[[#This Row],[Age]]&lt;80, "70-79",Table1[[#This Row],[Age]]&lt;90,"80-89")</f>
        <v>40-49</v>
      </c>
      <c r="W943" t="s">
        <v>39</v>
      </c>
      <c r="X943" t="s">
        <v>162</v>
      </c>
      <c r="Y943" t="s">
        <v>54</v>
      </c>
      <c r="Z943">
        <v>64340</v>
      </c>
      <c r="AA943" t="s">
        <v>55</v>
      </c>
      <c r="AB943" t="s">
        <v>43</v>
      </c>
      <c r="AC943" t="s">
        <v>104</v>
      </c>
      <c r="AD943">
        <v>3</v>
      </c>
    </row>
    <row r="944" spans="1:30" x14ac:dyDescent="0.35">
      <c r="A944">
        <v>1366</v>
      </c>
      <c r="B944" t="s">
        <v>3550</v>
      </c>
      <c r="C944" t="s">
        <v>3913</v>
      </c>
      <c r="D944" s="1">
        <v>44680</v>
      </c>
      <c r="E944" s="1">
        <v>44906</v>
      </c>
      <c r="F944">
        <f>IF(Table1[[#This Row],[ExitDate]],QUOTIENT(Table1[[#This Row],[ExitDate]]-Table1[[#This Row],[StartDate]],365/12),"")</f>
        <v>7</v>
      </c>
      <c r="G944" t="str">
        <f>IF(Table1[[#This Row],[ExitDate]], "Attrition", "Active")</f>
        <v>Attrition</v>
      </c>
      <c r="H944" t="s">
        <v>1783</v>
      </c>
      <c r="I944" t="s">
        <v>3914</v>
      </c>
      <c r="J944" t="s">
        <v>3915</v>
      </c>
      <c r="K944" t="s">
        <v>167</v>
      </c>
      <c r="L944" t="s">
        <v>32</v>
      </c>
      <c r="M944" t="s">
        <v>33</v>
      </c>
      <c r="N944" t="s">
        <v>63</v>
      </c>
      <c r="O944" t="s">
        <v>35</v>
      </c>
      <c r="P944" t="s">
        <v>174</v>
      </c>
      <c r="Q944" t="s">
        <v>3916</v>
      </c>
      <c r="R944" t="s">
        <v>169</v>
      </c>
      <c r="S944" t="s">
        <v>80</v>
      </c>
      <c r="T944" s="2">
        <v>18278</v>
      </c>
      <c r="U944" s="3">
        <f ca="1">YEARFRAC(Table1[[#This Row],[DOB]],TODAY())</f>
        <v>75.938888888888883</v>
      </c>
      <c r="V944" s="3" t="str" cm="1">
        <f t="array" aca="1" ref="V944" ca="1">_xlfn.IFS(Table1[[#This Row],[Age]] &lt; 30, "20-29", Table1[[#This Row],[Age]]&lt;40,"30-39",Table1[[#This Row],[Age]]&lt;50,"40-49",Table1[[#This Row],[Age]]&lt;60,"50-59",Table1[[#This Row],[Age]]&lt;70, "60-69",Table1[[#This Row],[Age]]&lt;80, "70-79",Table1[[#This Row],[Age]]&lt;90,"80-89")</f>
        <v>70-79</v>
      </c>
      <c r="W944" t="s">
        <v>39</v>
      </c>
      <c r="X944" t="s">
        <v>82</v>
      </c>
      <c r="Y944" t="s">
        <v>54</v>
      </c>
      <c r="Z944">
        <v>14151</v>
      </c>
      <c r="AA944" t="s">
        <v>92</v>
      </c>
      <c r="AB944" t="s">
        <v>74</v>
      </c>
      <c r="AC944" t="s">
        <v>104</v>
      </c>
      <c r="AD944">
        <v>3</v>
      </c>
    </row>
    <row r="945" spans="1:30" x14ac:dyDescent="0.35">
      <c r="A945">
        <v>1367</v>
      </c>
      <c r="B945" t="s">
        <v>3917</v>
      </c>
      <c r="C945" t="s">
        <v>1008</v>
      </c>
      <c r="D945" s="1">
        <v>44110</v>
      </c>
      <c r="F945" t="str">
        <f>IF(Table1[[#This Row],[ExitDate]],QUOTIENT(Table1[[#This Row],[ExitDate]]-Table1[[#This Row],[StartDate]],365/12),"")</f>
        <v/>
      </c>
      <c r="G945" t="str">
        <f>IF(Table1[[#This Row],[ExitDate]], "Attrition", "Active")</f>
        <v>Active</v>
      </c>
      <c r="H945" t="s">
        <v>1783</v>
      </c>
      <c r="I945" t="s">
        <v>3918</v>
      </c>
      <c r="J945" t="s">
        <v>3919</v>
      </c>
      <c r="K945" t="s">
        <v>97</v>
      </c>
      <c r="L945" t="s">
        <v>32</v>
      </c>
      <c r="M945" t="s">
        <v>51</v>
      </c>
      <c r="N945" t="s">
        <v>63</v>
      </c>
      <c r="O945" t="s">
        <v>35</v>
      </c>
      <c r="P945" t="s">
        <v>36</v>
      </c>
      <c r="R945" t="s">
        <v>169</v>
      </c>
      <c r="S945" t="s">
        <v>118</v>
      </c>
      <c r="T945" s="2">
        <v>33097</v>
      </c>
      <c r="U945" s="3">
        <f ca="1">YEARFRAC(Table1[[#This Row],[DOB]],TODAY())</f>
        <v>35.363888888888887</v>
      </c>
      <c r="V945" s="3" t="str" cm="1">
        <f t="array" aca="1" ref="V945" ca="1">_xlfn.IFS(Table1[[#This Row],[Age]] &lt; 30, "20-29", Table1[[#This Row],[Age]]&lt;40,"30-39",Table1[[#This Row],[Age]]&lt;50,"40-49",Table1[[#This Row],[Age]]&lt;60,"50-59",Table1[[#This Row],[Age]]&lt;70, "60-69",Table1[[#This Row],[Age]]&lt;80, "70-79",Table1[[#This Row],[Age]]&lt;90,"80-89")</f>
        <v>30-39</v>
      </c>
      <c r="W945" t="s">
        <v>39</v>
      </c>
      <c r="X945" t="s">
        <v>177</v>
      </c>
      <c r="Y945" t="s">
        <v>41</v>
      </c>
      <c r="Z945">
        <v>61754</v>
      </c>
      <c r="AA945" t="s">
        <v>42</v>
      </c>
      <c r="AB945" t="s">
        <v>103</v>
      </c>
      <c r="AC945" t="s">
        <v>104</v>
      </c>
      <c r="AD945">
        <v>3</v>
      </c>
    </row>
    <row r="946" spans="1:30" x14ac:dyDescent="0.35">
      <c r="A946">
        <v>1368</v>
      </c>
      <c r="B946" t="s">
        <v>763</v>
      </c>
      <c r="C946" t="s">
        <v>2837</v>
      </c>
      <c r="D946" s="1">
        <v>43925</v>
      </c>
      <c r="F946" t="str">
        <f>IF(Table1[[#This Row],[ExitDate]],QUOTIENT(Table1[[#This Row],[ExitDate]]-Table1[[#This Row],[StartDate]],365/12),"")</f>
        <v/>
      </c>
      <c r="G946" t="str">
        <f>IF(Table1[[#This Row],[ExitDate]], "Attrition", "Active")</f>
        <v>Active</v>
      </c>
      <c r="H946" t="s">
        <v>2410</v>
      </c>
      <c r="I946" t="s">
        <v>3920</v>
      </c>
      <c r="J946" t="s">
        <v>3921</v>
      </c>
      <c r="K946" t="s">
        <v>167</v>
      </c>
      <c r="L946" t="s">
        <v>32</v>
      </c>
      <c r="M946" t="s">
        <v>51</v>
      </c>
      <c r="N946" t="s">
        <v>34</v>
      </c>
      <c r="O946" t="s">
        <v>35</v>
      </c>
      <c r="P946" t="s">
        <v>36</v>
      </c>
      <c r="R946" t="s">
        <v>2621</v>
      </c>
      <c r="S946" t="s">
        <v>65</v>
      </c>
      <c r="T946" s="2">
        <v>34207</v>
      </c>
      <c r="U946" s="3">
        <f ca="1">YEARFRAC(Table1[[#This Row],[DOB]],TODAY())</f>
        <v>32.325000000000003</v>
      </c>
      <c r="V946" s="3" t="str" cm="1">
        <f t="array" aca="1" ref="V946" ca="1">_xlfn.IFS(Table1[[#This Row],[Age]] &lt; 30, "20-29", Table1[[#This Row],[Age]]&lt;40,"30-39",Table1[[#This Row],[Age]]&lt;50,"40-49",Table1[[#This Row],[Age]]&lt;60,"50-59",Table1[[#This Row],[Age]]&lt;70, "60-69",Table1[[#This Row],[Age]]&lt;80, "70-79",Table1[[#This Row],[Age]]&lt;90,"80-89")</f>
        <v>30-39</v>
      </c>
      <c r="W946" t="s">
        <v>39</v>
      </c>
      <c r="X946" t="s">
        <v>3263</v>
      </c>
      <c r="Y946" t="s">
        <v>41</v>
      </c>
      <c r="Z946">
        <v>24157</v>
      </c>
      <c r="AA946" t="s">
        <v>42</v>
      </c>
      <c r="AB946" t="s">
        <v>43</v>
      </c>
      <c r="AC946" t="s">
        <v>104</v>
      </c>
      <c r="AD946">
        <v>3</v>
      </c>
    </row>
    <row r="947" spans="1:30" x14ac:dyDescent="0.35">
      <c r="A947">
        <v>1369</v>
      </c>
      <c r="B947" t="s">
        <v>3323</v>
      </c>
      <c r="C947" t="s">
        <v>3922</v>
      </c>
      <c r="D947" s="1">
        <v>44281</v>
      </c>
      <c r="F947" t="str">
        <f>IF(Table1[[#This Row],[ExitDate]],QUOTIENT(Table1[[#This Row],[ExitDate]]-Table1[[#This Row],[StartDate]],365/12),"")</f>
        <v/>
      </c>
      <c r="G947" t="str">
        <f>IF(Table1[[#This Row],[ExitDate]], "Attrition", "Active")</f>
        <v>Active</v>
      </c>
      <c r="H947" t="s">
        <v>3736</v>
      </c>
      <c r="I947" t="s">
        <v>3923</v>
      </c>
      <c r="J947" t="s">
        <v>3924</v>
      </c>
      <c r="K947" t="s">
        <v>31</v>
      </c>
      <c r="L947" t="s">
        <v>32</v>
      </c>
      <c r="M947" t="s">
        <v>33</v>
      </c>
      <c r="N947" t="s">
        <v>34</v>
      </c>
      <c r="O947" t="s">
        <v>62</v>
      </c>
      <c r="P947" t="s">
        <v>36</v>
      </c>
      <c r="R947" t="s">
        <v>64</v>
      </c>
      <c r="S947" t="s">
        <v>52</v>
      </c>
      <c r="T947" s="2">
        <v>27112</v>
      </c>
      <c r="U947" s="3">
        <f ca="1">YEARFRAC(Table1[[#This Row],[DOB]],TODAY())</f>
        <v>51.74722222222222</v>
      </c>
      <c r="V947" s="3" t="str" cm="1">
        <f t="array" aca="1" ref="V947" ca="1">_xlfn.IFS(Table1[[#This Row],[Age]] &lt; 30, "20-29", Table1[[#This Row],[Age]]&lt;40,"30-39",Table1[[#This Row],[Age]]&lt;50,"40-49",Table1[[#This Row],[Age]]&lt;60,"50-59",Table1[[#This Row],[Age]]&lt;70, "60-69",Table1[[#This Row],[Age]]&lt;80, "70-79",Table1[[#This Row],[Age]]&lt;90,"80-89")</f>
        <v>50-59</v>
      </c>
      <c r="W947" t="s">
        <v>39</v>
      </c>
      <c r="X947" t="s">
        <v>225</v>
      </c>
      <c r="Y947" t="s">
        <v>41</v>
      </c>
      <c r="Z947">
        <v>6564</v>
      </c>
      <c r="AA947" t="s">
        <v>92</v>
      </c>
      <c r="AB947" t="s">
        <v>83</v>
      </c>
      <c r="AC947" t="s">
        <v>104</v>
      </c>
      <c r="AD947">
        <v>3</v>
      </c>
    </row>
    <row r="948" spans="1:30" x14ac:dyDescent="0.35">
      <c r="A948">
        <v>1370</v>
      </c>
      <c r="B948" t="s">
        <v>3925</v>
      </c>
      <c r="C948" t="s">
        <v>577</v>
      </c>
      <c r="D948" s="1">
        <v>44700</v>
      </c>
      <c r="F948" t="str">
        <f>IF(Table1[[#This Row],[ExitDate]],QUOTIENT(Table1[[#This Row],[ExitDate]]-Table1[[#This Row],[StartDate]],365/12),"")</f>
        <v/>
      </c>
      <c r="G948" t="str">
        <f>IF(Table1[[#This Row],[ExitDate]], "Attrition", "Active")</f>
        <v>Active</v>
      </c>
      <c r="H948" t="s">
        <v>3736</v>
      </c>
      <c r="I948" t="s">
        <v>3926</v>
      </c>
      <c r="J948" t="s">
        <v>3927</v>
      </c>
      <c r="K948" t="s">
        <v>132</v>
      </c>
      <c r="L948" t="s">
        <v>32</v>
      </c>
      <c r="M948" t="s">
        <v>51</v>
      </c>
      <c r="N948" t="s">
        <v>50</v>
      </c>
      <c r="O948" t="s">
        <v>35</v>
      </c>
      <c r="P948" t="s">
        <v>36</v>
      </c>
      <c r="R948" t="s">
        <v>2621</v>
      </c>
      <c r="S948" t="s">
        <v>80</v>
      </c>
      <c r="T948" s="2">
        <v>33951</v>
      </c>
      <c r="U948" s="3">
        <f ca="1">YEARFRAC(Table1[[#This Row],[DOB]],TODAY())</f>
        <v>33.027777777777779</v>
      </c>
      <c r="V948" s="3" t="str" cm="1">
        <f t="array" aca="1" ref="V948" ca="1">_xlfn.IFS(Table1[[#This Row],[Age]] &lt; 30, "20-29", Table1[[#This Row],[Age]]&lt;40,"30-39",Table1[[#This Row],[Age]]&lt;50,"40-49",Table1[[#This Row],[Age]]&lt;60,"50-59",Table1[[#This Row],[Age]]&lt;70, "60-69",Table1[[#This Row],[Age]]&lt;80, "70-79",Table1[[#This Row],[Age]]&lt;90,"80-89")</f>
        <v>30-39</v>
      </c>
      <c r="W948" t="s">
        <v>39</v>
      </c>
      <c r="X948" t="s">
        <v>653</v>
      </c>
      <c r="Y948" t="s">
        <v>41</v>
      </c>
      <c r="Z948">
        <v>55619</v>
      </c>
      <c r="AA948" t="s">
        <v>92</v>
      </c>
      <c r="AB948" t="s">
        <v>83</v>
      </c>
      <c r="AC948" t="s">
        <v>104</v>
      </c>
      <c r="AD948">
        <v>3</v>
      </c>
    </row>
    <row r="949" spans="1:30" x14ac:dyDescent="0.35">
      <c r="A949">
        <v>1371</v>
      </c>
      <c r="B949" t="s">
        <v>3928</v>
      </c>
      <c r="C949" t="s">
        <v>3929</v>
      </c>
      <c r="D949" s="1">
        <v>44436</v>
      </c>
      <c r="E949" s="1">
        <v>44485</v>
      </c>
      <c r="F949">
        <f>IF(Table1[[#This Row],[ExitDate]],QUOTIENT(Table1[[#This Row],[ExitDate]]-Table1[[#This Row],[StartDate]],365/12),"")</f>
        <v>1</v>
      </c>
      <c r="G949" t="str">
        <f>IF(Table1[[#This Row],[ExitDate]], "Attrition", "Active")</f>
        <v>Attrition</v>
      </c>
      <c r="H949" t="s">
        <v>3741</v>
      </c>
      <c r="I949" t="s">
        <v>3930</v>
      </c>
      <c r="J949" t="s">
        <v>3931</v>
      </c>
      <c r="K949" t="s">
        <v>49</v>
      </c>
      <c r="L949" t="s">
        <v>32</v>
      </c>
      <c r="M949" t="s">
        <v>33</v>
      </c>
      <c r="N949" t="s">
        <v>50</v>
      </c>
      <c r="O949" t="s">
        <v>51</v>
      </c>
      <c r="P949" t="s">
        <v>98</v>
      </c>
      <c r="Q949" t="s">
        <v>3932</v>
      </c>
      <c r="R949" t="s">
        <v>2621</v>
      </c>
      <c r="S949" t="s">
        <v>89</v>
      </c>
      <c r="T949" s="2">
        <v>20947</v>
      </c>
      <c r="U949" s="3">
        <f ca="1">YEARFRAC(Table1[[#This Row],[DOB]],TODAY())</f>
        <v>68.62777777777778</v>
      </c>
      <c r="V949" s="3" t="str" cm="1">
        <f t="array" aca="1" ref="V949" ca="1">_xlfn.IFS(Table1[[#This Row],[Age]] &lt; 30, "20-29", Table1[[#This Row],[Age]]&lt;40,"30-39",Table1[[#This Row],[Age]]&lt;50,"40-49",Table1[[#This Row],[Age]]&lt;60,"50-59",Table1[[#This Row],[Age]]&lt;70, "60-69",Table1[[#This Row],[Age]]&lt;80, "70-79",Table1[[#This Row],[Age]]&lt;90,"80-89")</f>
        <v>60-69</v>
      </c>
      <c r="W949" t="s">
        <v>39</v>
      </c>
      <c r="X949" t="s">
        <v>102</v>
      </c>
      <c r="Y949" t="s">
        <v>41</v>
      </c>
      <c r="Z949">
        <v>26844</v>
      </c>
      <c r="AA949" t="s">
        <v>92</v>
      </c>
      <c r="AB949" t="s">
        <v>83</v>
      </c>
      <c r="AC949" t="s">
        <v>104</v>
      </c>
      <c r="AD949">
        <v>3</v>
      </c>
    </row>
    <row r="950" spans="1:30" x14ac:dyDescent="0.35">
      <c r="A950">
        <v>1372</v>
      </c>
      <c r="B950" t="s">
        <v>936</v>
      </c>
      <c r="C950" t="s">
        <v>912</v>
      </c>
      <c r="D950" s="1">
        <v>44889</v>
      </c>
      <c r="F950" t="str">
        <f>IF(Table1[[#This Row],[ExitDate]],QUOTIENT(Table1[[#This Row],[ExitDate]]-Table1[[#This Row],[StartDate]],365/12),"")</f>
        <v/>
      </c>
      <c r="G950" t="str">
        <f>IF(Table1[[#This Row],[ExitDate]], "Attrition", "Active")</f>
        <v>Active</v>
      </c>
      <c r="H950" t="s">
        <v>3741</v>
      </c>
      <c r="I950" t="s">
        <v>3933</v>
      </c>
      <c r="J950" t="s">
        <v>3934</v>
      </c>
      <c r="K950" t="s">
        <v>138</v>
      </c>
      <c r="L950" t="s">
        <v>32</v>
      </c>
      <c r="M950" t="s">
        <v>33</v>
      </c>
      <c r="N950" t="s">
        <v>50</v>
      </c>
      <c r="O950" t="s">
        <v>62</v>
      </c>
      <c r="P950" t="s">
        <v>36</v>
      </c>
      <c r="R950" t="s">
        <v>2621</v>
      </c>
      <c r="S950" t="s">
        <v>52</v>
      </c>
      <c r="T950" s="2">
        <v>33469</v>
      </c>
      <c r="U950" s="3">
        <f ca="1">YEARFRAC(Table1[[#This Row],[DOB]],TODAY())</f>
        <v>34.344444444444441</v>
      </c>
      <c r="V950" s="3" t="str" cm="1">
        <f t="array" aca="1" ref="V950" ca="1">_xlfn.IFS(Table1[[#This Row],[Age]] &lt; 30, "20-29", Table1[[#This Row],[Age]]&lt;40,"30-39",Table1[[#This Row],[Age]]&lt;50,"40-49",Table1[[#This Row],[Age]]&lt;60,"50-59",Table1[[#This Row],[Age]]&lt;70, "60-69",Table1[[#This Row],[Age]]&lt;80, "70-79",Table1[[#This Row],[Age]]&lt;90,"80-89")</f>
        <v>30-39</v>
      </c>
      <c r="W950" t="s">
        <v>39</v>
      </c>
      <c r="X950" t="s">
        <v>225</v>
      </c>
      <c r="Y950" t="s">
        <v>54</v>
      </c>
      <c r="Z950">
        <v>34610</v>
      </c>
      <c r="AA950" t="s">
        <v>42</v>
      </c>
      <c r="AB950" t="s">
        <v>74</v>
      </c>
      <c r="AC950" t="s">
        <v>104</v>
      </c>
      <c r="AD950">
        <v>3</v>
      </c>
    </row>
    <row r="951" spans="1:30" x14ac:dyDescent="0.35">
      <c r="A951">
        <v>1373</v>
      </c>
      <c r="B951" t="s">
        <v>1614</v>
      </c>
      <c r="C951" t="s">
        <v>3935</v>
      </c>
      <c r="D951" s="1">
        <v>44573</v>
      </c>
      <c r="E951" s="1">
        <v>44876</v>
      </c>
      <c r="F951">
        <f>IF(Table1[[#This Row],[ExitDate]],QUOTIENT(Table1[[#This Row],[ExitDate]]-Table1[[#This Row],[StartDate]],365/12),"")</f>
        <v>9</v>
      </c>
      <c r="G951" t="str">
        <f>IF(Table1[[#This Row],[ExitDate]], "Attrition", "Active")</f>
        <v>Attrition</v>
      </c>
      <c r="H951" t="s">
        <v>3741</v>
      </c>
      <c r="I951" t="s">
        <v>3936</v>
      </c>
      <c r="J951" t="s">
        <v>3937</v>
      </c>
      <c r="K951" t="s">
        <v>79</v>
      </c>
      <c r="L951" t="s">
        <v>32</v>
      </c>
      <c r="M951" t="s">
        <v>33</v>
      </c>
      <c r="N951" t="s">
        <v>50</v>
      </c>
      <c r="O951" t="s">
        <v>51</v>
      </c>
      <c r="P951" t="s">
        <v>125</v>
      </c>
      <c r="Q951" t="s">
        <v>3938</v>
      </c>
      <c r="R951" t="s">
        <v>2621</v>
      </c>
      <c r="S951" t="s">
        <v>89</v>
      </c>
      <c r="T951" s="2">
        <v>31522</v>
      </c>
      <c r="U951" s="3">
        <f ca="1">YEARFRAC(Table1[[#This Row],[DOB]],TODAY())</f>
        <v>39.674999999999997</v>
      </c>
      <c r="V951" s="3" t="str" cm="1">
        <f t="array" aca="1" ref="V951" ca="1">_xlfn.IFS(Table1[[#This Row],[Age]] &lt; 30, "20-29", Table1[[#This Row],[Age]]&lt;40,"30-39",Table1[[#This Row],[Age]]&lt;50,"40-49",Table1[[#This Row],[Age]]&lt;60,"50-59",Table1[[#This Row],[Age]]&lt;70, "60-69",Table1[[#This Row],[Age]]&lt;80, "70-79",Table1[[#This Row],[Age]]&lt;90,"80-89")</f>
        <v>30-39</v>
      </c>
      <c r="W951" t="s">
        <v>39</v>
      </c>
      <c r="X951" t="s">
        <v>82</v>
      </c>
      <c r="Y951" t="s">
        <v>54</v>
      </c>
      <c r="Z951">
        <v>20630</v>
      </c>
      <c r="AA951" t="s">
        <v>73</v>
      </c>
      <c r="AB951" t="s">
        <v>103</v>
      </c>
      <c r="AC951" t="s">
        <v>104</v>
      </c>
      <c r="AD951">
        <v>3</v>
      </c>
    </row>
    <row r="952" spans="1:30" x14ac:dyDescent="0.35">
      <c r="A952">
        <v>1374</v>
      </c>
      <c r="B952" t="s">
        <v>2583</v>
      </c>
      <c r="C952" t="s">
        <v>845</v>
      </c>
      <c r="D952" s="1">
        <v>43653</v>
      </c>
      <c r="F952" t="str">
        <f>IF(Table1[[#This Row],[ExitDate]],QUOTIENT(Table1[[#This Row],[ExitDate]]-Table1[[#This Row],[StartDate]],365/12),"")</f>
        <v/>
      </c>
      <c r="G952" t="str">
        <f>IF(Table1[[#This Row],[ExitDate]], "Attrition", "Active")</f>
        <v>Active</v>
      </c>
      <c r="H952" t="s">
        <v>1783</v>
      </c>
      <c r="I952" t="s">
        <v>3939</v>
      </c>
      <c r="J952" t="s">
        <v>3940</v>
      </c>
      <c r="K952" t="s">
        <v>167</v>
      </c>
      <c r="L952" t="s">
        <v>32</v>
      </c>
      <c r="M952" t="s">
        <v>51</v>
      </c>
      <c r="N952" t="s">
        <v>63</v>
      </c>
      <c r="O952" t="s">
        <v>35</v>
      </c>
      <c r="P952" t="s">
        <v>36</v>
      </c>
      <c r="R952" t="s">
        <v>169</v>
      </c>
      <c r="S952" t="s">
        <v>52</v>
      </c>
      <c r="T952" s="2">
        <v>15596</v>
      </c>
      <c r="U952" s="3">
        <f ca="1">YEARFRAC(Table1[[#This Row],[DOB]],TODAY())</f>
        <v>83.280555555555551</v>
      </c>
      <c r="V952" s="3" t="str" cm="1">
        <f t="array" aca="1" ref="V952" ca="1">_xlfn.IFS(Table1[[#This Row],[Age]] &lt; 30, "20-29", Table1[[#This Row],[Age]]&lt;40,"30-39",Table1[[#This Row],[Age]]&lt;50,"40-49",Table1[[#This Row],[Age]]&lt;60,"50-59",Table1[[#This Row],[Age]]&lt;70, "60-69",Table1[[#This Row],[Age]]&lt;80, "70-79",Table1[[#This Row],[Age]]&lt;90,"80-89")</f>
        <v>80-89</v>
      </c>
      <c r="W952" t="s">
        <v>39</v>
      </c>
      <c r="X952" t="s">
        <v>225</v>
      </c>
      <c r="Y952" t="s">
        <v>41</v>
      </c>
      <c r="Z952">
        <v>78109</v>
      </c>
      <c r="AA952" t="s">
        <v>42</v>
      </c>
      <c r="AB952" t="s">
        <v>83</v>
      </c>
      <c r="AC952" t="s">
        <v>104</v>
      </c>
      <c r="AD952">
        <v>3</v>
      </c>
    </row>
    <row r="953" spans="1:30" x14ac:dyDescent="0.35">
      <c r="A953">
        <v>1375</v>
      </c>
      <c r="B953" t="s">
        <v>3941</v>
      </c>
      <c r="C953" t="s">
        <v>524</v>
      </c>
      <c r="D953" s="1">
        <v>44391</v>
      </c>
      <c r="F953" t="str">
        <f>IF(Table1[[#This Row],[ExitDate]],QUOTIENT(Table1[[#This Row],[ExitDate]]-Table1[[#This Row],[StartDate]],365/12),"")</f>
        <v/>
      </c>
      <c r="G953" t="str">
        <f>IF(Table1[[#This Row],[ExitDate]], "Attrition", "Active")</f>
        <v>Active</v>
      </c>
      <c r="H953" t="s">
        <v>2410</v>
      </c>
      <c r="I953" t="s">
        <v>3942</v>
      </c>
      <c r="J953" t="s">
        <v>3943</v>
      </c>
      <c r="K953" t="s">
        <v>167</v>
      </c>
      <c r="L953" t="s">
        <v>32</v>
      </c>
      <c r="M953" t="s">
        <v>33</v>
      </c>
      <c r="N953" t="s">
        <v>63</v>
      </c>
      <c r="O953" t="s">
        <v>62</v>
      </c>
      <c r="P953" t="s">
        <v>36</v>
      </c>
      <c r="R953" t="s">
        <v>2621</v>
      </c>
      <c r="S953" t="s">
        <v>1011</v>
      </c>
      <c r="T953" s="2">
        <v>36348</v>
      </c>
      <c r="U953" s="3">
        <f ca="1">YEARFRAC(Table1[[#This Row],[DOB]],TODAY())</f>
        <v>26.461111111111112</v>
      </c>
      <c r="V953" s="3" t="str" cm="1">
        <f t="array" aca="1" ref="V953" ca="1">_xlfn.IFS(Table1[[#This Row],[Age]] &lt; 30, "20-29", Table1[[#This Row],[Age]]&lt;40,"30-39",Table1[[#This Row],[Age]]&lt;50,"40-49",Table1[[#This Row],[Age]]&lt;60,"50-59",Table1[[#This Row],[Age]]&lt;70, "60-69",Table1[[#This Row],[Age]]&lt;80, "70-79",Table1[[#This Row],[Age]]&lt;90,"80-89")</f>
        <v>20-29</v>
      </c>
      <c r="W953" t="s">
        <v>39</v>
      </c>
      <c r="X953" t="s">
        <v>1505</v>
      </c>
      <c r="Y953" t="s">
        <v>41</v>
      </c>
      <c r="Z953">
        <v>1498</v>
      </c>
      <c r="AA953" t="s">
        <v>127</v>
      </c>
      <c r="AB953" t="s">
        <v>103</v>
      </c>
      <c r="AC953" t="s">
        <v>104</v>
      </c>
      <c r="AD953">
        <v>3</v>
      </c>
    </row>
    <row r="954" spans="1:30" x14ac:dyDescent="0.35">
      <c r="A954">
        <v>1376</v>
      </c>
      <c r="B954" t="s">
        <v>3944</v>
      </c>
      <c r="C954" t="s">
        <v>1269</v>
      </c>
      <c r="D954" s="1">
        <v>43802</v>
      </c>
      <c r="E954" s="1">
        <v>44602</v>
      </c>
      <c r="F954">
        <f>IF(Table1[[#This Row],[ExitDate]],QUOTIENT(Table1[[#This Row],[ExitDate]]-Table1[[#This Row],[StartDate]],365/12),"")</f>
        <v>26</v>
      </c>
      <c r="G954" t="str">
        <f>IF(Table1[[#This Row],[ExitDate]], "Attrition", "Active")</f>
        <v>Attrition</v>
      </c>
      <c r="H954" t="s">
        <v>3736</v>
      </c>
      <c r="I954" t="s">
        <v>3945</v>
      </c>
      <c r="J954" t="s">
        <v>3946</v>
      </c>
      <c r="K954" t="s">
        <v>31</v>
      </c>
      <c r="L954" t="s">
        <v>32</v>
      </c>
      <c r="M954" t="s">
        <v>62</v>
      </c>
      <c r="N954" t="s">
        <v>63</v>
      </c>
      <c r="O954" t="s">
        <v>35</v>
      </c>
      <c r="P954" t="s">
        <v>139</v>
      </c>
      <c r="Q954" t="s">
        <v>3947</v>
      </c>
      <c r="R954" t="s">
        <v>64</v>
      </c>
      <c r="S954" t="s">
        <v>89</v>
      </c>
      <c r="T954" s="2">
        <v>21527</v>
      </c>
      <c r="U954" s="3">
        <f ca="1">YEARFRAC(Table1[[#This Row],[DOB]],TODAY())</f>
        <v>67.041666666666671</v>
      </c>
      <c r="V954" s="3" t="str" cm="1">
        <f t="array" aca="1" ref="V954" ca="1">_xlfn.IFS(Table1[[#This Row],[Age]] &lt; 30, "20-29", Table1[[#This Row],[Age]]&lt;40,"30-39",Table1[[#This Row],[Age]]&lt;50,"40-49",Table1[[#This Row],[Age]]&lt;60,"50-59",Table1[[#This Row],[Age]]&lt;70, "60-69",Table1[[#This Row],[Age]]&lt;80, "70-79",Table1[[#This Row],[Age]]&lt;90,"80-89")</f>
        <v>60-69</v>
      </c>
      <c r="W954" t="s">
        <v>39</v>
      </c>
      <c r="X954" t="s">
        <v>6</v>
      </c>
      <c r="Y954" t="s">
        <v>41</v>
      </c>
      <c r="Z954">
        <v>30890</v>
      </c>
      <c r="AA954" t="s">
        <v>73</v>
      </c>
      <c r="AB954" t="s">
        <v>74</v>
      </c>
      <c r="AC954" t="s">
        <v>104</v>
      </c>
      <c r="AD954">
        <v>3</v>
      </c>
    </row>
    <row r="955" spans="1:30" x14ac:dyDescent="0.35">
      <c r="A955">
        <v>1377</v>
      </c>
      <c r="B955" t="s">
        <v>3635</v>
      </c>
      <c r="C955" t="s">
        <v>3948</v>
      </c>
      <c r="D955" s="1">
        <v>44258</v>
      </c>
      <c r="E955" s="1">
        <v>44387</v>
      </c>
      <c r="F955">
        <f>IF(Table1[[#This Row],[ExitDate]],QUOTIENT(Table1[[#This Row],[ExitDate]]-Table1[[#This Row],[StartDate]],365/12),"")</f>
        <v>4</v>
      </c>
      <c r="G955" t="str">
        <f>IF(Table1[[#This Row],[ExitDate]], "Attrition", "Active")</f>
        <v>Attrition</v>
      </c>
      <c r="H955" t="s">
        <v>3736</v>
      </c>
      <c r="I955" t="s">
        <v>3949</v>
      </c>
      <c r="J955" t="s">
        <v>3950</v>
      </c>
      <c r="K955" t="s">
        <v>132</v>
      </c>
      <c r="L955" t="s">
        <v>32</v>
      </c>
      <c r="M955" t="s">
        <v>51</v>
      </c>
      <c r="N955" t="s">
        <v>50</v>
      </c>
      <c r="O955" t="s">
        <v>62</v>
      </c>
      <c r="P955" t="s">
        <v>125</v>
      </c>
      <c r="Q955" t="s">
        <v>3951</v>
      </c>
      <c r="R955" t="s">
        <v>2621</v>
      </c>
      <c r="S955" t="s">
        <v>80</v>
      </c>
      <c r="T955" s="2">
        <v>24976</v>
      </c>
      <c r="U955" s="3">
        <f ca="1">YEARFRAC(Table1[[#This Row],[DOB]],TODAY())</f>
        <v>57.597222222222221</v>
      </c>
      <c r="V955" s="3" t="str" cm="1">
        <f t="array" aca="1" ref="V955" ca="1">_xlfn.IFS(Table1[[#This Row],[Age]] &lt; 30, "20-29", Table1[[#This Row],[Age]]&lt;40,"30-39",Table1[[#This Row],[Age]]&lt;50,"40-49",Table1[[#This Row],[Age]]&lt;60,"50-59",Table1[[#This Row],[Age]]&lt;70, "60-69",Table1[[#This Row],[Age]]&lt;80, "70-79",Table1[[#This Row],[Age]]&lt;90,"80-89")</f>
        <v>50-59</v>
      </c>
      <c r="W955" t="s">
        <v>39</v>
      </c>
      <c r="X955" t="s">
        <v>102</v>
      </c>
      <c r="Y955" t="s">
        <v>41</v>
      </c>
      <c r="Z955">
        <v>67773</v>
      </c>
      <c r="AA955" t="s">
        <v>42</v>
      </c>
      <c r="AB955" t="s">
        <v>103</v>
      </c>
      <c r="AC955" t="s">
        <v>104</v>
      </c>
      <c r="AD955">
        <v>3</v>
      </c>
    </row>
    <row r="956" spans="1:30" x14ac:dyDescent="0.35">
      <c r="A956">
        <v>1378</v>
      </c>
      <c r="B956" t="s">
        <v>3952</v>
      </c>
      <c r="C956" t="s">
        <v>3074</v>
      </c>
      <c r="D956" s="1">
        <v>44725</v>
      </c>
      <c r="F956" t="str">
        <f>IF(Table1[[#This Row],[ExitDate]],QUOTIENT(Table1[[#This Row],[ExitDate]]-Table1[[#This Row],[StartDate]],365/12),"")</f>
        <v/>
      </c>
      <c r="G956" t="str">
        <f>IF(Table1[[#This Row],[ExitDate]], "Attrition", "Active")</f>
        <v>Active</v>
      </c>
      <c r="H956" t="s">
        <v>3741</v>
      </c>
      <c r="I956" t="s">
        <v>3953</v>
      </c>
      <c r="J956" t="s">
        <v>3954</v>
      </c>
      <c r="K956" t="s">
        <v>49</v>
      </c>
      <c r="L956" t="s">
        <v>32</v>
      </c>
      <c r="M956" t="s">
        <v>62</v>
      </c>
      <c r="N956" t="s">
        <v>34</v>
      </c>
      <c r="O956" t="s">
        <v>51</v>
      </c>
      <c r="P956" t="s">
        <v>36</v>
      </c>
      <c r="R956" t="s">
        <v>2621</v>
      </c>
      <c r="S956" t="s">
        <v>230</v>
      </c>
      <c r="T956" s="2">
        <v>27459</v>
      </c>
      <c r="U956" s="3">
        <f ca="1">YEARFRAC(Table1[[#This Row],[DOB]],TODAY())</f>
        <v>50.797222222222224</v>
      </c>
      <c r="V956" s="3" t="str" cm="1">
        <f t="array" aca="1" ref="V956" ca="1">_xlfn.IFS(Table1[[#This Row],[Age]] &lt; 30, "20-29", Table1[[#This Row],[Age]]&lt;40,"30-39",Table1[[#This Row],[Age]]&lt;50,"40-49",Table1[[#This Row],[Age]]&lt;60,"50-59",Table1[[#This Row],[Age]]&lt;70, "60-69",Table1[[#This Row],[Age]]&lt;80, "70-79",Table1[[#This Row],[Age]]&lt;90,"80-89")</f>
        <v>50-59</v>
      </c>
      <c r="W956" t="s">
        <v>39</v>
      </c>
      <c r="X956" t="s">
        <v>112</v>
      </c>
      <c r="Y956" t="s">
        <v>41</v>
      </c>
      <c r="Z956">
        <v>12640</v>
      </c>
      <c r="AA956" t="s">
        <v>42</v>
      </c>
      <c r="AB956" t="s">
        <v>83</v>
      </c>
      <c r="AC956" t="s">
        <v>739</v>
      </c>
      <c r="AD956">
        <v>3</v>
      </c>
    </row>
    <row r="957" spans="1:30" x14ac:dyDescent="0.35">
      <c r="A957">
        <v>1379</v>
      </c>
      <c r="B957" t="s">
        <v>3955</v>
      </c>
      <c r="C957" t="s">
        <v>257</v>
      </c>
      <c r="D957" s="1">
        <v>44949</v>
      </c>
      <c r="F957" t="str">
        <f>IF(Table1[[#This Row],[ExitDate]],QUOTIENT(Table1[[#This Row],[ExitDate]]-Table1[[#This Row],[StartDate]],365/12),"")</f>
        <v/>
      </c>
      <c r="G957" t="str">
        <f>IF(Table1[[#This Row],[ExitDate]], "Attrition", "Active")</f>
        <v>Active</v>
      </c>
      <c r="H957" t="s">
        <v>3741</v>
      </c>
      <c r="I957" t="s">
        <v>3956</v>
      </c>
      <c r="J957" t="s">
        <v>3957</v>
      </c>
      <c r="K957" t="s">
        <v>138</v>
      </c>
      <c r="L957" t="s">
        <v>32</v>
      </c>
      <c r="M957" t="s">
        <v>51</v>
      </c>
      <c r="N957" t="s">
        <v>50</v>
      </c>
      <c r="O957" t="s">
        <v>35</v>
      </c>
      <c r="P957" t="s">
        <v>36</v>
      </c>
      <c r="R957" t="s">
        <v>2621</v>
      </c>
      <c r="S957" t="s">
        <v>65</v>
      </c>
      <c r="T957" s="2">
        <v>30976</v>
      </c>
      <c r="U957" s="3">
        <f ca="1">YEARFRAC(Table1[[#This Row],[DOB]],TODAY())</f>
        <v>41.172222222222224</v>
      </c>
      <c r="V957" s="3" t="str" cm="1">
        <f t="array" aca="1" ref="V957" ca="1">_xlfn.IFS(Table1[[#This Row],[Age]] &lt; 30, "20-29", Table1[[#This Row],[Age]]&lt;40,"30-39",Table1[[#This Row],[Age]]&lt;50,"40-49",Table1[[#This Row],[Age]]&lt;60,"50-59",Table1[[#This Row],[Age]]&lt;70, "60-69",Table1[[#This Row],[Age]]&lt;80, "70-79",Table1[[#This Row],[Age]]&lt;90,"80-89")</f>
        <v>40-49</v>
      </c>
      <c r="W957" t="s">
        <v>39</v>
      </c>
      <c r="X957" t="s">
        <v>6</v>
      </c>
      <c r="Y957" t="s">
        <v>54</v>
      </c>
      <c r="Z957">
        <v>64384</v>
      </c>
      <c r="AA957" t="s">
        <v>42</v>
      </c>
      <c r="AB957" t="s">
        <v>43</v>
      </c>
      <c r="AC957" t="s">
        <v>104</v>
      </c>
      <c r="AD957">
        <v>3</v>
      </c>
    </row>
    <row r="958" spans="1:30" x14ac:dyDescent="0.35">
      <c r="A958">
        <v>1380</v>
      </c>
      <c r="B958" t="s">
        <v>1862</v>
      </c>
      <c r="C958" t="s">
        <v>3958</v>
      </c>
      <c r="D958" s="1">
        <v>44080</v>
      </c>
      <c r="F958" t="str">
        <f>IF(Table1[[#This Row],[ExitDate]],QUOTIENT(Table1[[#This Row],[ExitDate]]-Table1[[#This Row],[StartDate]],365/12),"")</f>
        <v/>
      </c>
      <c r="G958" t="str">
        <f>IF(Table1[[#This Row],[ExitDate]], "Attrition", "Active")</f>
        <v>Active</v>
      </c>
      <c r="H958" t="s">
        <v>3741</v>
      </c>
      <c r="I958" t="s">
        <v>3959</v>
      </c>
      <c r="J958" t="s">
        <v>3960</v>
      </c>
      <c r="K958" t="s">
        <v>79</v>
      </c>
      <c r="L958" t="s">
        <v>32</v>
      </c>
      <c r="M958" t="s">
        <v>51</v>
      </c>
      <c r="N958" t="s">
        <v>50</v>
      </c>
      <c r="O958" t="s">
        <v>35</v>
      </c>
      <c r="P958" t="s">
        <v>36</v>
      </c>
      <c r="R958" t="s">
        <v>2621</v>
      </c>
      <c r="S958" t="s">
        <v>89</v>
      </c>
      <c r="T958" s="2">
        <v>19483</v>
      </c>
      <c r="U958" s="3">
        <f ca="1">YEARFRAC(Table1[[#This Row],[DOB]],TODAY())</f>
        <v>72.636111111111106</v>
      </c>
      <c r="V958" s="3" t="str" cm="1">
        <f t="array" aca="1" ref="V958" ca="1">_xlfn.IFS(Table1[[#This Row],[Age]] &lt; 30, "20-29", Table1[[#This Row],[Age]]&lt;40,"30-39",Table1[[#This Row],[Age]]&lt;50,"40-49",Table1[[#This Row],[Age]]&lt;60,"50-59",Table1[[#This Row],[Age]]&lt;70, "60-69",Table1[[#This Row],[Age]]&lt;80, "70-79",Table1[[#This Row],[Age]]&lt;90,"80-89")</f>
        <v>70-79</v>
      </c>
      <c r="W958" t="s">
        <v>39</v>
      </c>
      <c r="X958" t="s">
        <v>82</v>
      </c>
      <c r="Y958" t="s">
        <v>54</v>
      </c>
      <c r="Z958">
        <v>3676</v>
      </c>
      <c r="AA958" t="s">
        <v>55</v>
      </c>
      <c r="AB958" t="s">
        <v>74</v>
      </c>
      <c r="AC958" t="s">
        <v>104</v>
      </c>
      <c r="AD958">
        <v>3</v>
      </c>
    </row>
    <row r="959" spans="1:30" x14ac:dyDescent="0.35">
      <c r="A959">
        <v>1381</v>
      </c>
      <c r="B959" t="s">
        <v>3961</v>
      </c>
      <c r="C959" t="s">
        <v>3494</v>
      </c>
      <c r="D959" s="1">
        <v>44851</v>
      </c>
      <c r="F959" t="str">
        <f>IF(Table1[[#This Row],[ExitDate]],QUOTIENT(Table1[[#This Row],[ExitDate]]-Table1[[#This Row],[StartDate]],365/12),"")</f>
        <v/>
      </c>
      <c r="G959" t="str">
        <f>IF(Table1[[#This Row],[ExitDate]], "Attrition", "Active")</f>
        <v>Active</v>
      </c>
      <c r="H959" t="s">
        <v>1783</v>
      </c>
      <c r="I959" t="s">
        <v>3962</v>
      </c>
      <c r="J959" t="s">
        <v>3963</v>
      </c>
      <c r="K959" t="s">
        <v>167</v>
      </c>
      <c r="L959" t="s">
        <v>32</v>
      </c>
      <c r="M959" t="s">
        <v>62</v>
      </c>
      <c r="N959" t="s">
        <v>50</v>
      </c>
      <c r="O959" t="s">
        <v>35</v>
      </c>
      <c r="P959" t="s">
        <v>36</v>
      </c>
      <c r="R959" t="s">
        <v>169</v>
      </c>
      <c r="S959" t="s">
        <v>52</v>
      </c>
      <c r="T959" s="2">
        <v>36831</v>
      </c>
      <c r="U959" s="3">
        <f ca="1">YEARFRAC(Table1[[#This Row],[DOB]],TODAY())</f>
        <v>25.144444444444446</v>
      </c>
      <c r="V959" s="3" t="str" cm="1">
        <f t="array" aca="1" ref="V959" ca="1">_xlfn.IFS(Table1[[#This Row],[Age]] &lt; 30, "20-29", Table1[[#This Row],[Age]]&lt;40,"30-39",Table1[[#This Row],[Age]]&lt;50,"40-49",Table1[[#This Row],[Age]]&lt;60,"50-59",Table1[[#This Row],[Age]]&lt;70, "60-69",Table1[[#This Row],[Age]]&lt;80, "70-79",Table1[[#This Row],[Age]]&lt;90,"80-89")</f>
        <v>20-29</v>
      </c>
      <c r="W959" t="s">
        <v>39</v>
      </c>
      <c r="X959" t="s">
        <v>225</v>
      </c>
      <c r="Y959" t="s">
        <v>41</v>
      </c>
      <c r="Z959">
        <v>71974</v>
      </c>
      <c r="AA959" t="s">
        <v>73</v>
      </c>
      <c r="AB959" t="s">
        <v>74</v>
      </c>
      <c r="AC959" t="s">
        <v>739</v>
      </c>
      <c r="AD959">
        <v>3</v>
      </c>
    </row>
    <row r="960" spans="1:30" x14ac:dyDescent="0.35">
      <c r="A960">
        <v>1382</v>
      </c>
      <c r="B960" t="s">
        <v>3964</v>
      </c>
      <c r="C960" t="s">
        <v>424</v>
      </c>
      <c r="D960" s="1">
        <v>43623</v>
      </c>
      <c r="F960" t="str">
        <f>IF(Table1[[#This Row],[ExitDate]],QUOTIENT(Table1[[#This Row],[ExitDate]]-Table1[[#This Row],[StartDate]],365/12),"")</f>
        <v/>
      </c>
      <c r="G960" t="str">
        <f>IF(Table1[[#This Row],[ExitDate]], "Attrition", "Active")</f>
        <v>Active</v>
      </c>
      <c r="H960" t="s">
        <v>2410</v>
      </c>
      <c r="I960" t="s">
        <v>3965</v>
      </c>
      <c r="J960" t="s">
        <v>3966</v>
      </c>
      <c r="K960" t="s">
        <v>79</v>
      </c>
      <c r="L960" t="s">
        <v>32</v>
      </c>
      <c r="M960" t="s">
        <v>62</v>
      </c>
      <c r="N960" t="s">
        <v>63</v>
      </c>
      <c r="O960" t="s">
        <v>51</v>
      </c>
      <c r="P960" t="s">
        <v>36</v>
      </c>
      <c r="R960" t="s">
        <v>2621</v>
      </c>
      <c r="S960" t="s">
        <v>89</v>
      </c>
      <c r="T960" s="2">
        <v>24913</v>
      </c>
      <c r="U960" s="3">
        <f ca="1">YEARFRAC(Table1[[#This Row],[DOB]],TODAY())</f>
        <v>57.769444444444446</v>
      </c>
      <c r="V960" s="3" t="str" cm="1">
        <f t="array" aca="1" ref="V960" ca="1">_xlfn.IFS(Table1[[#This Row],[Age]] &lt; 30, "20-29", Table1[[#This Row],[Age]]&lt;40,"30-39",Table1[[#This Row],[Age]]&lt;50,"40-49",Table1[[#This Row],[Age]]&lt;60,"50-59",Table1[[#This Row],[Age]]&lt;70, "60-69",Table1[[#This Row],[Age]]&lt;80, "70-79",Table1[[#This Row],[Age]]&lt;90,"80-89")</f>
        <v>50-59</v>
      </c>
      <c r="W960" t="s">
        <v>39</v>
      </c>
      <c r="X960" t="s">
        <v>6</v>
      </c>
      <c r="Y960" t="s">
        <v>41</v>
      </c>
      <c r="Z960">
        <v>27614</v>
      </c>
      <c r="AA960" t="s">
        <v>42</v>
      </c>
      <c r="AB960" t="s">
        <v>43</v>
      </c>
      <c r="AC960" t="s">
        <v>104</v>
      </c>
      <c r="AD960">
        <v>3</v>
      </c>
    </row>
    <row r="961" spans="1:30" x14ac:dyDescent="0.35">
      <c r="A961">
        <v>1383</v>
      </c>
      <c r="B961" t="s">
        <v>3967</v>
      </c>
      <c r="C961" t="s">
        <v>3968</v>
      </c>
      <c r="D961" s="1">
        <v>44589</v>
      </c>
      <c r="E961" s="1">
        <v>44820</v>
      </c>
      <c r="F961">
        <f>IF(Table1[[#This Row],[ExitDate]],QUOTIENT(Table1[[#This Row],[ExitDate]]-Table1[[#This Row],[StartDate]],365/12),"")</f>
        <v>7</v>
      </c>
      <c r="G961" t="str">
        <f>IF(Table1[[#This Row],[ExitDate]], "Attrition", "Active")</f>
        <v>Attrition</v>
      </c>
      <c r="H961" t="s">
        <v>2410</v>
      </c>
      <c r="I961" t="s">
        <v>3969</v>
      </c>
      <c r="J961" t="s">
        <v>3970</v>
      </c>
      <c r="K961" t="s">
        <v>88</v>
      </c>
      <c r="L961" t="s">
        <v>32</v>
      </c>
      <c r="M961" t="s">
        <v>33</v>
      </c>
      <c r="N961" t="s">
        <v>34</v>
      </c>
      <c r="O961" t="s">
        <v>51</v>
      </c>
      <c r="P961" t="s">
        <v>125</v>
      </c>
      <c r="Q961" t="s">
        <v>3971</v>
      </c>
      <c r="R961" t="s">
        <v>2621</v>
      </c>
      <c r="S961" t="s">
        <v>80</v>
      </c>
      <c r="T961" s="2">
        <v>34617</v>
      </c>
      <c r="U961" s="3">
        <f ca="1">YEARFRAC(Table1[[#This Row],[DOB]],TODAY())</f>
        <v>31.202777777777779</v>
      </c>
      <c r="V961" s="3" t="str" cm="1">
        <f t="array" aca="1" ref="V961" ca="1">_xlfn.IFS(Table1[[#This Row],[Age]] &lt; 30, "20-29", Table1[[#This Row],[Age]]&lt;40,"30-39",Table1[[#This Row],[Age]]&lt;50,"40-49",Table1[[#This Row],[Age]]&lt;60,"50-59",Table1[[#This Row],[Age]]&lt;70, "60-69",Table1[[#This Row],[Age]]&lt;80, "70-79",Table1[[#This Row],[Age]]&lt;90,"80-89")</f>
        <v>30-39</v>
      </c>
      <c r="W961" t="s">
        <v>39</v>
      </c>
      <c r="X961" t="s">
        <v>102</v>
      </c>
      <c r="Y961" t="s">
        <v>41</v>
      </c>
      <c r="Z961">
        <v>88549</v>
      </c>
      <c r="AA961" t="s">
        <v>55</v>
      </c>
      <c r="AB961" t="s">
        <v>103</v>
      </c>
      <c r="AC961" t="s">
        <v>104</v>
      </c>
      <c r="AD961">
        <v>3</v>
      </c>
    </row>
    <row r="962" spans="1:30" x14ac:dyDescent="0.35">
      <c r="A962">
        <v>1384</v>
      </c>
      <c r="B962" t="s">
        <v>2824</v>
      </c>
      <c r="C962" t="s">
        <v>2711</v>
      </c>
      <c r="D962" s="1">
        <v>44013</v>
      </c>
      <c r="E962" s="1">
        <v>44260</v>
      </c>
      <c r="F962">
        <f>IF(Table1[[#This Row],[ExitDate]],QUOTIENT(Table1[[#This Row],[ExitDate]]-Table1[[#This Row],[StartDate]],365/12),"")</f>
        <v>8</v>
      </c>
      <c r="G962" t="str">
        <f>IF(Table1[[#This Row],[ExitDate]], "Attrition", "Active")</f>
        <v>Attrition</v>
      </c>
      <c r="H962" t="s">
        <v>3736</v>
      </c>
      <c r="I962" t="s">
        <v>3972</v>
      </c>
      <c r="J962" t="s">
        <v>3973</v>
      </c>
      <c r="K962" t="s">
        <v>31</v>
      </c>
      <c r="L962" t="s">
        <v>32</v>
      </c>
      <c r="M962" t="s">
        <v>51</v>
      </c>
      <c r="N962" t="s">
        <v>63</v>
      </c>
      <c r="O962" t="s">
        <v>62</v>
      </c>
      <c r="P962" t="s">
        <v>125</v>
      </c>
      <c r="Q962" t="s">
        <v>3974</v>
      </c>
      <c r="R962" t="s">
        <v>2621</v>
      </c>
      <c r="S962" t="s">
        <v>89</v>
      </c>
      <c r="T962" s="2">
        <v>20526</v>
      </c>
      <c r="U962" s="3">
        <f ca="1">YEARFRAC(Table1[[#This Row],[DOB]],TODAY())</f>
        <v>69.780555555555551</v>
      </c>
      <c r="V962" s="3" t="str" cm="1">
        <f t="array" aca="1" ref="V962" ca="1">_xlfn.IFS(Table1[[#This Row],[Age]] &lt; 30, "20-29", Table1[[#This Row],[Age]]&lt;40,"30-39",Table1[[#This Row],[Age]]&lt;50,"40-49",Table1[[#This Row],[Age]]&lt;60,"50-59",Table1[[#This Row],[Age]]&lt;70, "60-69",Table1[[#This Row],[Age]]&lt;80, "70-79",Table1[[#This Row],[Age]]&lt;90,"80-89")</f>
        <v>60-69</v>
      </c>
      <c r="W962" t="s">
        <v>39</v>
      </c>
      <c r="X962" t="s">
        <v>351</v>
      </c>
      <c r="Y962" t="s">
        <v>41</v>
      </c>
      <c r="Z962">
        <v>14083</v>
      </c>
      <c r="AA962" t="s">
        <v>73</v>
      </c>
      <c r="AB962" t="s">
        <v>74</v>
      </c>
      <c r="AC962" t="s">
        <v>739</v>
      </c>
      <c r="AD962">
        <v>3</v>
      </c>
    </row>
    <row r="963" spans="1:30" x14ac:dyDescent="0.35">
      <c r="A963">
        <v>1385</v>
      </c>
      <c r="B963" t="s">
        <v>1169</v>
      </c>
      <c r="C963" t="s">
        <v>3170</v>
      </c>
      <c r="D963" s="1">
        <v>43981</v>
      </c>
      <c r="F963" t="str">
        <f>IF(Table1[[#This Row],[ExitDate]],QUOTIENT(Table1[[#This Row],[ExitDate]]-Table1[[#This Row],[StartDate]],365/12),"")</f>
        <v/>
      </c>
      <c r="G963" t="str">
        <f>IF(Table1[[#This Row],[ExitDate]], "Attrition", "Active")</f>
        <v>Active</v>
      </c>
      <c r="H963" t="s">
        <v>3736</v>
      </c>
      <c r="I963" t="s">
        <v>3975</v>
      </c>
      <c r="J963" t="s">
        <v>3976</v>
      </c>
      <c r="K963" t="s">
        <v>132</v>
      </c>
      <c r="L963" t="s">
        <v>32</v>
      </c>
      <c r="M963" t="s">
        <v>62</v>
      </c>
      <c r="N963" t="s">
        <v>34</v>
      </c>
      <c r="O963" t="s">
        <v>51</v>
      </c>
      <c r="P963" t="s">
        <v>36</v>
      </c>
      <c r="R963" t="s">
        <v>2621</v>
      </c>
      <c r="S963" t="s">
        <v>89</v>
      </c>
      <c r="T963" s="2">
        <v>24236</v>
      </c>
      <c r="U963" s="3">
        <f ca="1">YEARFRAC(Table1[[#This Row],[DOB]],TODAY())</f>
        <v>59.62222222222222</v>
      </c>
      <c r="V963" s="3" t="str" cm="1">
        <f t="array" aca="1" ref="V963" ca="1">_xlfn.IFS(Table1[[#This Row],[Age]] &lt; 30, "20-29", Table1[[#This Row],[Age]]&lt;40,"30-39",Table1[[#This Row],[Age]]&lt;50,"40-49",Table1[[#This Row],[Age]]&lt;60,"50-59",Table1[[#This Row],[Age]]&lt;70, "60-69",Table1[[#This Row],[Age]]&lt;80, "70-79",Table1[[#This Row],[Age]]&lt;90,"80-89")</f>
        <v>50-59</v>
      </c>
      <c r="W963" t="s">
        <v>39</v>
      </c>
      <c r="X963" t="s">
        <v>82</v>
      </c>
      <c r="Y963" t="s">
        <v>41</v>
      </c>
      <c r="Z963">
        <v>37965</v>
      </c>
      <c r="AA963" t="s">
        <v>55</v>
      </c>
      <c r="AB963" t="s">
        <v>103</v>
      </c>
      <c r="AC963" t="s">
        <v>739</v>
      </c>
      <c r="AD963">
        <v>3</v>
      </c>
    </row>
    <row r="964" spans="1:30" x14ac:dyDescent="0.35">
      <c r="A964">
        <v>1386</v>
      </c>
      <c r="B964" t="s">
        <v>1368</v>
      </c>
      <c r="C964" t="s">
        <v>2462</v>
      </c>
      <c r="D964" s="1">
        <v>43743</v>
      </c>
      <c r="E964" s="1">
        <v>44961</v>
      </c>
      <c r="F964">
        <f>IF(Table1[[#This Row],[ExitDate]],QUOTIENT(Table1[[#This Row],[ExitDate]]-Table1[[#This Row],[StartDate]],365/12),"")</f>
        <v>40</v>
      </c>
      <c r="G964" t="str">
        <f>IF(Table1[[#This Row],[ExitDate]], "Attrition", "Active")</f>
        <v>Attrition</v>
      </c>
      <c r="H964" t="s">
        <v>3741</v>
      </c>
      <c r="I964" t="s">
        <v>3977</v>
      </c>
      <c r="J964" t="s">
        <v>3978</v>
      </c>
      <c r="K964" t="s">
        <v>49</v>
      </c>
      <c r="L964" t="s">
        <v>32</v>
      </c>
      <c r="M964" t="s">
        <v>33</v>
      </c>
      <c r="N964" t="s">
        <v>34</v>
      </c>
      <c r="O964" t="s">
        <v>62</v>
      </c>
      <c r="P964" t="s">
        <v>98</v>
      </c>
      <c r="Q964" t="s">
        <v>3979</v>
      </c>
      <c r="R964" t="s">
        <v>2621</v>
      </c>
      <c r="S964" t="s">
        <v>80</v>
      </c>
      <c r="T964" s="2">
        <v>27991</v>
      </c>
      <c r="U964" s="3">
        <f ca="1">YEARFRAC(Table1[[#This Row],[DOB]],TODAY())</f>
        <v>49.344444444444441</v>
      </c>
      <c r="V964" s="3" t="str" cm="1">
        <f t="array" aca="1" ref="V964" ca="1">_xlfn.IFS(Table1[[#This Row],[Age]] &lt; 30, "20-29", Table1[[#This Row],[Age]]&lt;40,"30-39",Table1[[#This Row],[Age]]&lt;50,"40-49",Table1[[#This Row],[Age]]&lt;60,"50-59",Table1[[#This Row],[Age]]&lt;70, "60-69",Table1[[#This Row],[Age]]&lt;80, "70-79",Table1[[#This Row],[Age]]&lt;90,"80-89")</f>
        <v>40-49</v>
      </c>
      <c r="W964" t="s">
        <v>39</v>
      </c>
      <c r="X964" t="s">
        <v>102</v>
      </c>
      <c r="Y964" t="s">
        <v>41</v>
      </c>
      <c r="Z964">
        <v>13405</v>
      </c>
      <c r="AA964" t="s">
        <v>42</v>
      </c>
      <c r="AB964" t="s">
        <v>83</v>
      </c>
      <c r="AC964" t="s">
        <v>104</v>
      </c>
      <c r="AD964">
        <v>3</v>
      </c>
    </row>
    <row r="965" spans="1:30" x14ac:dyDescent="0.35">
      <c r="A965">
        <v>1387</v>
      </c>
      <c r="B965" t="s">
        <v>3980</v>
      </c>
      <c r="C965" t="s">
        <v>1004</v>
      </c>
      <c r="D965" s="1">
        <v>44506</v>
      </c>
      <c r="E965" s="1">
        <v>45036</v>
      </c>
      <c r="F965">
        <f>IF(Table1[[#This Row],[ExitDate]],QUOTIENT(Table1[[#This Row],[ExitDate]]-Table1[[#This Row],[StartDate]],365/12),"")</f>
        <v>17</v>
      </c>
      <c r="G965" t="str">
        <f>IF(Table1[[#This Row],[ExitDate]], "Attrition", "Active")</f>
        <v>Attrition</v>
      </c>
      <c r="H965" t="s">
        <v>3741</v>
      </c>
      <c r="I965" t="s">
        <v>3981</v>
      </c>
      <c r="J965" t="s">
        <v>3982</v>
      </c>
      <c r="K965" t="s">
        <v>138</v>
      </c>
      <c r="L965" t="s">
        <v>32</v>
      </c>
      <c r="M965" t="s">
        <v>33</v>
      </c>
      <c r="N965" t="s">
        <v>63</v>
      </c>
      <c r="O965" t="s">
        <v>62</v>
      </c>
      <c r="P965" t="s">
        <v>174</v>
      </c>
      <c r="Q965" t="s">
        <v>3983</v>
      </c>
      <c r="R965" t="s">
        <v>2621</v>
      </c>
      <c r="S965" t="s">
        <v>80</v>
      </c>
      <c r="T965" s="2">
        <v>18867</v>
      </c>
      <c r="U965" s="3">
        <f ca="1">YEARFRAC(Table1[[#This Row],[DOB]],TODAY())</f>
        <v>74.322222222222223</v>
      </c>
      <c r="V965" s="3" t="str" cm="1">
        <f t="array" aca="1" ref="V965" ca="1">_xlfn.IFS(Table1[[#This Row],[Age]] &lt; 30, "20-29", Table1[[#This Row],[Age]]&lt;40,"30-39",Table1[[#This Row],[Age]]&lt;50,"40-49",Table1[[#This Row],[Age]]&lt;60,"50-59",Table1[[#This Row],[Age]]&lt;70, "60-69",Table1[[#This Row],[Age]]&lt;80, "70-79",Table1[[#This Row],[Age]]&lt;90,"80-89")</f>
        <v>70-79</v>
      </c>
      <c r="W965" t="s">
        <v>39</v>
      </c>
      <c r="X965" t="s">
        <v>82</v>
      </c>
      <c r="Y965" t="s">
        <v>54</v>
      </c>
      <c r="Z965">
        <v>63614</v>
      </c>
      <c r="AA965" t="s">
        <v>55</v>
      </c>
      <c r="AB965" t="s">
        <v>103</v>
      </c>
      <c r="AC965" t="s">
        <v>739</v>
      </c>
      <c r="AD965">
        <v>3</v>
      </c>
    </row>
    <row r="966" spans="1:30" x14ac:dyDescent="0.35">
      <c r="A966">
        <v>1388</v>
      </c>
      <c r="B966" t="s">
        <v>1577</v>
      </c>
      <c r="C966" t="s">
        <v>3677</v>
      </c>
      <c r="D966" s="1">
        <v>43594</v>
      </c>
      <c r="E966" s="1">
        <v>43958</v>
      </c>
      <c r="F966">
        <f>IF(Table1[[#This Row],[ExitDate]],QUOTIENT(Table1[[#This Row],[ExitDate]]-Table1[[#This Row],[StartDate]],365/12),"")</f>
        <v>11</v>
      </c>
      <c r="G966" t="str">
        <f>IF(Table1[[#This Row],[ExitDate]], "Attrition", "Active")</f>
        <v>Attrition</v>
      </c>
      <c r="H966" t="s">
        <v>3741</v>
      </c>
      <c r="I966" t="s">
        <v>3984</v>
      </c>
      <c r="J966" t="s">
        <v>3985</v>
      </c>
      <c r="K966" t="s">
        <v>79</v>
      </c>
      <c r="L966" t="s">
        <v>32</v>
      </c>
      <c r="M966" t="s">
        <v>51</v>
      </c>
      <c r="N966" t="s">
        <v>63</v>
      </c>
      <c r="O966" t="s">
        <v>62</v>
      </c>
      <c r="P966" t="s">
        <v>125</v>
      </c>
      <c r="Q966" t="s">
        <v>3986</v>
      </c>
      <c r="R966" t="s">
        <v>2621</v>
      </c>
      <c r="S966" t="s">
        <v>89</v>
      </c>
      <c r="T966" s="2">
        <v>25925</v>
      </c>
      <c r="U966" s="3">
        <f ca="1">YEARFRAC(Table1[[#This Row],[DOB]],TODAY())</f>
        <v>55</v>
      </c>
      <c r="V966" s="3" t="str" cm="1">
        <f t="array" aca="1" ref="V966" ca="1">_xlfn.IFS(Table1[[#This Row],[Age]] &lt; 30, "20-29", Table1[[#This Row],[Age]]&lt;40,"30-39",Table1[[#This Row],[Age]]&lt;50,"40-49",Table1[[#This Row],[Age]]&lt;60,"50-59",Table1[[#This Row],[Age]]&lt;70, "60-69",Table1[[#This Row],[Age]]&lt;80, "70-79",Table1[[#This Row],[Age]]&lt;90,"80-89")</f>
        <v>50-59</v>
      </c>
      <c r="W966" t="s">
        <v>39</v>
      </c>
      <c r="X966" t="s">
        <v>833</v>
      </c>
      <c r="Y966" t="s">
        <v>41</v>
      </c>
      <c r="Z966">
        <v>31721</v>
      </c>
      <c r="AA966" t="s">
        <v>92</v>
      </c>
      <c r="AB966" t="s">
        <v>74</v>
      </c>
      <c r="AC966" t="s">
        <v>104</v>
      </c>
      <c r="AD966">
        <v>3</v>
      </c>
    </row>
    <row r="967" spans="1:30" x14ac:dyDescent="0.35">
      <c r="A967">
        <v>1389</v>
      </c>
      <c r="B967" t="s">
        <v>3987</v>
      </c>
      <c r="C967" t="s">
        <v>377</v>
      </c>
      <c r="D967" s="1">
        <v>43766</v>
      </c>
      <c r="F967" t="str">
        <f>IF(Table1[[#This Row],[ExitDate]],QUOTIENT(Table1[[#This Row],[ExitDate]]-Table1[[#This Row],[StartDate]],365/12),"")</f>
        <v/>
      </c>
      <c r="G967" t="str">
        <f>IF(Table1[[#This Row],[ExitDate]], "Attrition", "Active")</f>
        <v>Active</v>
      </c>
      <c r="H967" t="s">
        <v>727</v>
      </c>
      <c r="I967" t="s">
        <v>3988</v>
      </c>
      <c r="J967" t="s">
        <v>3989</v>
      </c>
      <c r="K967" t="s">
        <v>117</v>
      </c>
      <c r="L967" t="s">
        <v>32</v>
      </c>
      <c r="M967" t="s">
        <v>51</v>
      </c>
      <c r="N967" t="s">
        <v>50</v>
      </c>
      <c r="O967" t="s">
        <v>62</v>
      </c>
      <c r="P967" t="s">
        <v>36</v>
      </c>
      <c r="R967" t="s">
        <v>37</v>
      </c>
      <c r="S967" t="s">
        <v>3211</v>
      </c>
      <c r="T967" s="2">
        <v>22961</v>
      </c>
      <c r="U967" s="3">
        <f ca="1">YEARFRAC(Table1[[#This Row],[DOB]],TODAY())</f>
        <v>63.116666666666667</v>
      </c>
      <c r="V967" s="3" t="str" cm="1">
        <f t="array" aca="1" ref="V967" ca="1">_xlfn.IFS(Table1[[#This Row],[Age]] &lt; 30, "20-29", Table1[[#This Row],[Age]]&lt;40,"30-39",Table1[[#This Row],[Age]]&lt;50,"40-49",Table1[[#This Row],[Age]]&lt;60,"50-59",Table1[[#This Row],[Age]]&lt;70, "60-69",Table1[[#This Row],[Age]]&lt;80, "70-79",Table1[[#This Row],[Age]]&lt;90,"80-89")</f>
        <v>60-69</v>
      </c>
      <c r="W967" t="s">
        <v>39</v>
      </c>
      <c r="X967" t="s">
        <v>242</v>
      </c>
      <c r="Y967" t="s">
        <v>54</v>
      </c>
      <c r="Z967">
        <v>2128</v>
      </c>
      <c r="AA967" t="s">
        <v>55</v>
      </c>
      <c r="AB967" t="s">
        <v>43</v>
      </c>
      <c r="AC967" t="s">
        <v>104</v>
      </c>
      <c r="AD967">
        <v>3</v>
      </c>
    </row>
    <row r="968" spans="1:30" x14ac:dyDescent="0.35">
      <c r="A968">
        <v>1390</v>
      </c>
      <c r="B968" t="s">
        <v>3990</v>
      </c>
      <c r="C968" t="s">
        <v>377</v>
      </c>
      <c r="D968" s="1">
        <v>43476</v>
      </c>
      <c r="F968" t="str">
        <f>IF(Table1[[#This Row],[ExitDate]],QUOTIENT(Table1[[#This Row],[ExitDate]]-Table1[[#This Row],[StartDate]],365/12),"")</f>
        <v/>
      </c>
      <c r="G968" t="str">
        <f>IF(Table1[[#This Row],[ExitDate]], "Attrition", "Active")</f>
        <v>Active</v>
      </c>
      <c r="H968" t="s">
        <v>28</v>
      </c>
      <c r="I968" t="s">
        <v>3991</v>
      </c>
      <c r="J968" t="s">
        <v>3992</v>
      </c>
      <c r="K968" t="s">
        <v>132</v>
      </c>
      <c r="L968" t="s">
        <v>32</v>
      </c>
      <c r="M968" t="s">
        <v>33</v>
      </c>
      <c r="N968" t="s">
        <v>34</v>
      </c>
      <c r="O968" t="s">
        <v>51</v>
      </c>
      <c r="P968" t="s">
        <v>36</v>
      </c>
      <c r="R968" t="s">
        <v>37</v>
      </c>
      <c r="S968" t="s">
        <v>80</v>
      </c>
      <c r="T968" s="2">
        <v>20444</v>
      </c>
      <c r="U968" s="3">
        <f ca="1">YEARFRAC(Table1[[#This Row],[DOB]],TODAY())</f>
        <v>70.00555555555556</v>
      </c>
      <c r="V968" s="3" t="str" cm="1">
        <f t="array" aca="1" ref="V968" ca="1">_xlfn.IFS(Table1[[#This Row],[Age]] &lt; 30, "20-29", Table1[[#This Row],[Age]]&lt;40,"30-39",Table1[[#This Row],[Age]]&lt;50,"40-49",Table1[[#This Row],[Age]]&lt;60,"50-59",Table1[[#This Row],[Age]]&lt;70, "60-69",Table1[[#This Row],[Age]]&lt;80, "70-79",Table1[[#This Row],[Age]]&lt;90,"80-89")</f>
        <v>70-79</v>
      </c>
      <c r="W968" t="s">
        <v>39</v>
      </c>
      <c r="X968" t="s">
        <v>162</v>
      </c>
      <c r="Y968" t="s">
        <v>54</v>
      </c>
      <c r="Z968">
        <v>2108</v>
      </c>
      <c r="AA968" t="s">
        <v>127</v>
      </c>
      <c r="AB968" t="s">
        <v>83</v>
      </c>
      <c r="AC968" t="s">
        <v>104</v>
      </c>
      <c r="AD968">
        <v>3</v>
      </c>
    </row>
    <row r="969" spans="1:30" x14ac:dyDescent="0.35">
      <c r="A969">
        <v>1391</v>
      </c>
      <c r="B969" t="s">
        <v>2528</v>
      </c>
      <c r="C969" t="s">
        <v>3993</v>
      </c>
      <c r="D969" s="1">
        <v>43923</v>
      </c>
      <c r="F969" t="str">
        <f>IF(Table1[[#This Row],[ExitDate]],QUOTIENT(Table1[[#This Row],[ExitDate]]-Table1[[#This Row],[StartDate]],365/12),"")</f>
        <v/>
      </c>
      <c r="G969" t="str">
        <f>IF(Table1[[#This Row],[ExitDate]], "Attrition", "Active")</f>
        <v>Active</v>
      </c>
      <c r="H969" t="s">
        <v>28</v>
      </c>
      <c r="I969" t="s">
        <v>3994</v>
      </c>
      <c r="J969" t="s">
        <v>3995</v>
      </c>
      <c r="K969" t="s">
        <v>138</v>
      </c>
      <c r="L969" t="s">
        <v>32</v>
      </c>
      <c r="M969" t="s">
        <v>33</v>
      </c>
      <c r="N969" t="s">
        <v>50</v>
      </c>
      <c r="O969" t="s">
        <v>35</v>
      </c>
      <c r="P969" t="s">
        <v>36</v>
      </c>
      <c r="R969" t="s">
        <v>37</v>
      </c>
      <c r="S969" t="s">
        <v>593</v>
      </c>
      <c r="T969" s="2">
        <v>15298</v>
      </c>
      <c r="U969" s="3">
        <f ca="1">YEARFRAC(Table1[[#This Row],[DOB]],TODAY())</f>
        <v>84.097222222222229</v>
      </c>
      <c r="V969" s="3" t="str" cm="1">
        <f t="array" aca="1" ref="V969" ca="1">_xlfn.IFS(Table1[[#This Row],[Age]] &lt; 30, "20-29", Table1[[#This Row],[Age]]&lt;40,"30-39",Table1[[#This Row],[Age]]&lt;50,"40-49",Table1[[#This Row],[Age]]&lt;60,"50-59",Table1[[#This Row],[Age]]&lt;70, "60-69",Table1[[#This Row],[Age]]&lt;80, "70-79",Table1[[#This Row],[Age]]&lt;90,"80-89")</f>
        <v>80-89</v>
      </c>
      <c r="W969" t="s">
        <v>39</v>
      </c>
      <c r="X969" t="s">
        <v>6</v>
      </c>
      <c r="Y969" t="s">
        <v>41</v>
      </c>
      <c r="Z969">
        <v>2093</v>
      </c>
      <c r="AA969" t="s">
        <v>73</v>
      </c>
      <c r="AB969" t="s">
        <v>74</v>
      </c>
      <c r="AC969" t="s">
        <v>235</v>
      </c>
      <c r="AD969">
        <v>3</v>
      </c>
    </row>
    <row r="970" spans="1:30" x14ac:dyDescent="0.35">
      <c r="A970">
        <v>1392</v>
      </c>
      <c r="B970" t="s">
        <v>3996</v>
      </c>
      <c r="C970" t="s">
        <v>3997</v>
      </c>
      <c r="D970" s="1">
        <v>43623</v>
      </c>
      <c r="E970" s="1">
        <v>43692</v>
      </c>
      <c r="F970">
        <f>IF(Table1[[#This Row],[ExitDate]],QUOTIENT(Table1[[#This Row],[ExitDate]]-Table1[[#This Row],[StartDate]],365/12),"")</f>
        <v>2</v>
      </c>
      <c r="G970" t="str">
        <f>IF(Table1[[#This Row],[ExitDate]], "Attrition", "Active")</f>
        <v>Attrition</v>
      </c>
      <c r="H970" t="s">
        <v>28</v>
      </c>
      <c r="I970" t="s">
        <v>3998</v>
      </c>
      <c r="J970" t="s">
        <v>3999</v>
      </c>
      <c r="K970" t="s">
        <v>61</v>
      </c>
      <c r="L970" t="s">
        <v>32</v>
      </c>
      <c r="M970" t="s">
        <v>51</v>
      </c>
      <c r="N970" t="s">
        <v>50</v>
      </c>
      <c r="O970" t="s">
        <v>51</v>
      </c>
      <c r="P970" t="s">
        <v>98</v>
      </c>
      <c r="Q970" t="s">
        <v>4000</v>
      </c>
      <c r="R970" t="s">
        <v>37</v>
      </c>
      <c r="S970" t="s">
        <v>89</v>
      </c>
      <c r="T970" s="2">
        <v>20145</v>
      </c>
      <c r="U970" s="3">
        <f ca="1">YEARFRAC(Table1[[#This Row],[DOB]],TODAY())</f>
        <v>70.827777777777783</v>
      </c>
      <c r="V970" s="3" t="str" cm="1">
        <f t="array" aca="1" ref="V970" ca="1">_xlfn.IFS(Table1[[#This Row],[Age]] &lt; 30, "20-29", Table1[[#This Row],[Age]]&lt;40,"30-39",Table1[[#This Row],[Age]]&lt;50,"40-49",Table1[[#This Row],[Age]]&lt;60,"50-59",Table1[[#This Row],[Age]]&lt;70, "60-69",Table1[[#This Row],[Age]]&lt;80, "70-79",Table1[[#This Row],[Age]]&lt;90,"80-89")</f>
        <v>70-79</v>
      </c>
      <c r="W970" t="s">
        <v>39</v>
      </c>
      <c r="X970" t="s">
        <v>215</v>
      </c>
      <c r="Y970" t="s">
        <v>41</v>
      </c>
      <c r="Z970">
        <v>2093</v>
      </c>
      <c r="AA970" t="s">
        <v>55</v>
      </c>
      <c r="AB970" t="s">
        <v>43</v>
      </c>
      <c r="AC970" t="s">
        <v>104</v>
      </c>
      <c r="AD970">
        <v>3</v>
      </c>
    </row>
    <row r="971" spans="1:30" x14ac:dyDescent="0.35">
      <c r="A971">
        <v>1393</v>
      </c>
      <c r="B971" t="s">
        <v>4001</v>
      </c>
      <c r="C971" t="s">
        <v>4002</v>
      </c>
      <c r="D971" s="1">
        <v>44522</v>
      </c>
      <c r="E971" s="1">
        <v>44888</v>
      </c>
      <c r="F971">
        <f>IF(Table1[[#This Row],[ExitDate]],QUOTIENT(Table1[[#This Row],[ExitDate]]-Table1[[#This Row],[StartDate]],365/12),"")</f>
        <v>12</v>
      </c>
      <c r="G971" t="str">
        <f>IF(Table1[[#This Row],[ExitDate]], "Attrition", "Active")</f>
        <v>Attrition</v>
      </c>
      <c r="H971" t="s">
        <v>28</v>
      </c>
      <c r="I971" t="s">
        <v>4003</v>
      </c>
      <c r="J971" t="s">
        <v>4004</v>
      </c>
      <c r="K971" t="s">
        <v>132</v>
      </c>
      <c r="L971" t="s">
        <v>32</v>
      </c>
      <c r="M971" t="s">
        <v>51</v>
      </c>
      <c r="N971" t="s">
        <v>34</v>
      </c>
      <c r="O971" t="s">
        <v>51</v>
      </c>
      <c r="P971" t="s">
        <v>174</v>
      </c>
      <c r="Q971" t="s">
        <v>4005</v>
      </c>
      <c r="R971" t="s">
        <v>37</v>
      </c>
      <c r="S971" t="s">
        <v>80</v>
      </c>
      <c r="T971" s="2">
        <v>17246</v>
      </c>
      <c r="U971" s="3">
        <f ca="1">YEARFRAC(Table1[[#This Row],[DOB]],TODAY())</f>
        <v>78.75833333333334</v>
      </c>
      <c r="V971" s="3" t="str" cm="1">
        <f t="array" aca="1" ref="V971" ca="1">_xlfn.IFS(Table1[[#This Row],[Age]] &lt; 30, "20-29", Table1[[#This Row],[Age]]&lt;40,"30-39",Table1[[#This Row],[Age]]&lt;50,"40-49",Table1[[#This Row],[Age]]&lt;60,"50-59",Table1[[#This Row],[Age]]&lt;70, "60-69",Table1[[#This Row],[Age]]&lt;80, "70-79",Table1[[#This Row],[Age]]&lt;90,"80-89")</f>
        <v>70-79</v>
      </c>
      <c r="W971" t="s">
        <v>39</v>
      </c>
      <c r="X971" t="s">
        <v>291</v>
      </c>
      <c r="Y971" t="s">
        <v>41</v>
      </c>
      <c r="Z971">
        <v>1775</v>
      </c>
      <c r="AA971" t="s">
        <v>73</v>
      </c>
      <c r="AB971" t="s">
        <v>74</v>
      </c>
      <c r="AC971" t="s">
        <v>104</v>
      </c>
      <c r="AD971">
        <v>3</v>
      </c>
    </row>
    <row r="972" spans="1:30" x14ac:dyDescent="0.35">
      <c r="A972">
        <v>1394</v>
      </c>
      <c r="B972" t="s">
        <v>4006</v>
      </c>
      <c r="C972" t="s">
        <v>4007</v>
      </c>
      <c r="D972" s="1">
        <v>43484</v>
      </c>
      <c r="F972" t="str">
        <f>IF(Table1[[#This Row],[ExitDate]],QUOTIENT(Table1[[#This Row],[ExitDate]]-Table1[[#This Row],[StartDate]],365/12),"")</f>
        <v/>
      </c>
      <c r="G972" t="str">
        <f>IF(Table1[[#This Row],[ExitDate]], "Attrition", "Active")</f>
        <v>Active</v>
      </c>
      <c r="H972" t="s">
        <v>28</v>
      </c>
      <c r="I972" t="s">
        <v>4008</v>
      </c>
      <c r="J972" t="s">
        <v>4009</v>
      </c>
      <c r="K972" t="s">
        <v>117</v>
      </c>
      <c r="L972" t="s">
        <v>32</v>
      </c>
      <c r="M972" t="s">
        <v>62</v>
      </c>
      <c r="N972" t="s">
        <v>50</v>
      </c>
      <c r="O972" t="s">
        <v>51</v>
      </c>
      <c r="P972" t="s">
        <v>36</v>
      </c>
      <c r="R972" t="s">
        <v>37</v>
      </c>
      <c r="S972" t="s">
        <v>89</v>
      </c>
      <c r="T972" s="2">
        <v>15839</v>
      </c>
      <c r="U972" s="3">
        <f ca="1">YEARFRAC(Table1[[#This Row],[DOB]],TODAY())</f>
        <v>82.611111111111114</v>
      </c>
      <c r="V972" s="3" t="str" cm="1">
        <f t="array" aca="1" ref="V972" ca="1">_xlfn.IFS(Table1[[#This Row],[Age]] &lt; 30, "20-29", Table1[[#This Row],[Age]]&lt;40,"30-39",Table1[[#This Row],[Age]]&lt;50,"40-49",Table1[[#This Row],[Age]]&lt;60,"50-59",Table1[[#This Row],[Age]]&lt;70, "60-69",Table1[[#This Row],[Age]]&lt;80, "70-79",Table1[[#This Row],[Age]]&lt;90,"80-89")</f>
        <v>80-89</v>
      </c>
      <c r="W972" t="s">
        <v>39</v>
      </c>
      <c r="X972" t="s">
        <v>82</v>
      </c>
      <c r="Y972" t="s">
        <v>54</v>
      </c>
      <c r="Z972">
        <v>2134</v>
      </c>
      <c r="AA972" t="s">
        <v>92</v>
      </c>
      <c r="AB972" t="s">
        <v>83</v>
      </c>
      <c r="AC972" t="s">
        <v>104</v>
      </c>
      <c r="AD972">
        <v>3</v>
      </c>
    </row>
    <row r="973" spans="1:30" x14ac:dyDescent="0.35">
      <c r="A973">
        <v>1395</v>
      </c>
      <c r="B973" t="s">
        <v>1523</v>
      </c>
      <c r="C973" t="s">
        <v>4010</v>
      </c>
      <c r="D973" s="1">
        <v>44547</v>
      </c>
      <c r="E973" s="1">
        <v>44556</v>
      </c>
      <c r="F973">
        <f>IF(Table1[[#This Row],[ExitDate]],QUOTIENT(Table1[[#This Row],[ExitDate]]-Table1[[#This Row],[StartDate]],365/12),"")</f>
        <v>0</v>
      </c>
      <c r="G973" t="str">
        <f>IF(Table1[[#This Row],[ExitDate]], "Attrition", "Active")</f>
        <v>Attrition</v>
      </c>
      <c r="H973" t="s">
        <v>727</v>
      </c>
      <c r="I973" t="s">
        <v>4011</v>
      </c>
      <c r="J973" t="s">
        <v>4012</v>
      </c>
      <c r="K973" t="s">
        <v>132</v>
      </c>
      <c r="L973" t="s">
        <v>744</v>
      </c>
      <c r="M973" t="s">
        <v>62</v>
      </c>
      <c r="N973" t="s">
        <v>34</v>
      </c>
      <c r="O973" t="s">
        <v>51</v>
      </c>
      <c r="P973" t="s">
        <v>125</v>
      </c>
      <c r="Q973" t="s">
        <v>4013</v>
      </c>
      <c r="R973" t="s">
        <v>37</v>
      </c>
      <c r="S973" t="s">
        <v>80</v>
      </c>
      <c r="T973" s="2">
        <v>22234</v>
      </c>
      <c r="U973" s="3">
        <f ca="1">YEARFRAC(Table1[[#This Row],[DOB]],TODAY())</f>
        <v>65.108333333333334</v>
      </c>
      <c r="V973" s="3" t="str" cm="1">
        <f t="array" aca="1" ref="V973" ca="1">_xlfn.IFS(Table1[[#This Row],[Age]] &lt; 30, "20-29", Table1[[#This Row],[Age]]&lt;40,"30-39",Table1[[#This Row],[Age]]&lt;50,"40-49",Table1[[#This Row],[Age]]&lt;60,"50-59",Table1[[#This Row],[Age]]&lt;70, "60-69",Table1[[#This Row],[Age]]&lt;80, "70-79",Table1[[#This Row],[Age]]&lt;90,"80-89")</f>
        <v>60-69</v>
      </c>
      <c r="W973" t="s">
        <v>39</v>
      </c>
      <c r="X973" t="s">
        <v>82</v>
      </c>
      <c r="Y973" t="s">
        <v>54</v>
      </c>
      <c r="Z973">
        <v>2045</v>
      </c>
      <c r="AA973" t="s">
        <v>92</v>
      </c>
      <c r="AB973" t="s">
        <v>103</v>
      </c>
      <c r="AC973" t="s">
        <v>104</v>
      </c>
      <c r="AD973">
        <v>3</v>
      </c>
    </row>
    <row r="974" spans="1:30" x14ac:dyDescent="0.35">
      <c r="A974">
        <v>1396</v>
      </c>
      <c r="B974" t="s">
        <v>4014</v>
      </c>
      <c r="C974" t="s">
        <v>4015</v>
      </c>
      <c r="D974" s="1">
        <v>43589</v>
      </c>
      <c r="E974" s="1">
        <v>44242</v>
      </c>
      <c r="F974">
        <f>IF(Table1[[#This Row],[ExitDate]],QUOTIENT(Table1[[#This Row],[ExitDate]]-Table1[[#This Row],[StartDate]],365/12),"")</f>
        <v>21</v>
      </c>
      <c r="G974" t="str">
        <f>IF(Table1[[#This Row],[ExitDate]], "Attrition", "Active")</f>
        <v>Attrition</v>
      </c>
      <c r="H974" t="s">
        <v>28</v>
      </c>
      <c r="I974" t="s">
        <v>4016</v>
      </c>
      <c r="J974" t="s">
        <v>4017</v>
      </c>
      <c r="K974" t="s">
        <v>132</v>
      </c>
      <c r="L974" t="s">
        <v>32</v>
      </c>
      <c r="M974" t="s">
        <v>51</v>
      </c>
      <c r="N974" t="s">
        <v>50</v>
      </c>
      <c r="O974" t="s">
        <v>62</v>
      </c>
      <c r="P974" t="s">
        <v>125</v>
      </c>
      <c r="Q974" t="s">
        <v>4018</v>
      </c>
      <c r="R974" t="s">
        <v>37</v>
      </c>
      <c r="S974" t="s">
        <v>100</v>
      </c>
      <c r="T974" s="2">
        <v>20705</v>
      </c>
      <c r="U974" s="3">
        <f ca="1">YEARFRAC(Table1[[#This Row],[DOB]],TODAY())</f>
        <v>69.294444444444451</v>
      </c>
      <c r="V974" s="3" t="str" cm="1">
        <f t="array" aca="1" ref="V974" ca="1">_xlfn.IFS(Table1[[#This Row],[Age]] &lt; 30, "20-29", Table1[[#This Row],[Age]]&lt;40,"30-39",Table1[[#This Row],[Age]]&lt;50,"40-49",Table1[[#This Row],[Age]]&lt;60,"50-59",Table1[[#This Row],[Age]]&lt;70, "60-69",Table1[[#This Row],[Age]]&lt;80, "70-79",Table1[[#This Row],[Age]]&lt;90,"80-89")</f>
        <v>60-69</v>
      </c>
      <c r="W974" t="s">
        <v>39</v>
      </c>
      <c r="X974" t="s">
        <v>112</v>
      </c>
      <c r="Y974" t="s">
        <v>41</v>
      </c>
      <c r="Z974">
        <v>1810</v>
      </c>
      <c r="AA974" t="s">
        <v>55</v>
      </c>
      <c r="AB974" t="s">
        <v>83</v>
      </c>
      <c r="AC974" t="s">
        <v>104</v>
      </c>
      <c r="AD974">
        <v>3</v>
      </c>
    </row>
    <row r="975" spans="1:30" x14ac:dyDescent="0.35">
      <c r="A975">
        <v>1397</v>
      </c>
      <c r="B975" t="s">
        <v>4019</v>
      </c>
      <c r="C975" t="s">
        <v>4020</v>
      </c>
      <c r="D975" s="1">
        <v>43459</v>
      </c>
      <c r="E975" s="1">
        <v>43535</v>
      </c>
      <c r="F975">
        <f>IF(Table1[[#This Row],[ExitDate]],QUOTIENT(Table1[[#This Row],[ExitDate]]-Table1[[#This Row],[StartDate]],365/12),"")</f>
        <v>2</v>
      </c>
      <c r="G975" t="str">
        <f>IF(Table1[[#This Row],[ExitDate]], "Attrition", "Active")</f>
        <v>Attrition</v>
      </c>
      <c r="H975" t="s">
        <v>28</v>
      </c>
      <c r="I975" t="s">
        <v>4021</v>
      </c>
      <c r="J975" t="s">
        <v>4022</v>
      </c>
      <c r="K975" t="s">
        <v>138</v>
      </c>
      <c r="L975" t="s">
        <v>32</v>
      </c>
      <c r="M975" t="s">
        <v>33</v>
      </c>
      <c r="N975" t="s">
        <v>50</v>
      </c>
      <c r="O975" t="s">
        <v>51</v>
      </c>
      <c r="P975" t="s">
        <v>174</v>
      </c>
      <c r="Q975" t="s">
        <v>4023</v>
      </c>
      <c r="R975" t="s">
        <v>37</v>
      </c>
      <c r="S975" t="s">
        <v>80</v>
      </c>
      <c r="T975" s="2">
        <v>29643</v>
      </c>
      <c r="U975" s="3">
        <f ca="1">YEARFRAC(Table1[[#This Row],[DOB]],TODAY())</f>
        <v>44.825000000000003</v>
      </c>
      <c r="V975" s="3" t="str" cm="1">
        <f t="array" aca="1" ref="V975" ca="1">_xlfn.IFS(Table1[[#This Row],[Age]] &lt; 30, "20-29", Table1[[#This Row],[Age]]&lt;40,"30-39",Table1[[#This Row],[Age]]&lt;50,"40-49",Table1[[#This Row],[Age]]&lt;60,"50-59",Table1[[#This Row],[Age]]&lt;70, "60-69",Table1[[#This Row],[Age]]&lt;80, "70-79",Table1[[#This Row],[Age]]&lt;90,"80-89")</f>
        <v>40-49</v>
      </c>
      <c r="W975" t="s">
        <v>39</v>
      </c>
      <c r="X975" t="s">
        <v>82</v>
      </c>
      <c r="Y975" t="s">
        <v>54</v>
      </c>
      <c r="Z975">
        <v>1801</v>
      </c>
      <c r="AA975" t="s">
        <v>73</v>
      </c>
      <c r="AB975" t="s">
        <v>74</v>
      </c>
      <c r="AC975" t="s">
        <v>104</v>
      </c>
      <c r="AD975">
        <v>3</v>
      </c>
    </row>
    <row r="976" spans="1:30" x14ac:dyDescent="0.35">
      <c r="A976">
        <v>1398</v>
      </c>
      <c r="B976" t="s">
        <v>4024</v>
      </c>
      <c r="C976" t="s">
        <v>4025</v>
      </c>
      <c r="D976" s="1">
        <v>44199</v>
      </c>
      <c r="E976" s="1">
        <v>44993</v>
      </c>
      <c r="F976">
        <f>IF(Table1[[#This Row],[ExitDate]],QUOTIENT(Table1[[#This Row],[ExitDate]]-Table1[[#This Row],[StartDate]],365/12),"")</f>
        <v>26</v>
      </c>
      <c r="G976" t="str">
        <f>IF(Table1[[#This Row],[ExitDate]], "Attrition", "Active")</f>
        <v>Attrition</v>
      </c>
      <c r="H976" t="s">
        <v>28</v>
      </c>
      <c r="I976" t="s">
        <v>4026</v>
      </c>
      <c r="J976" t="s">
        <v>4027</v>
      </c>
      <c r="K976" t="s">
        <v>167</v>
      </c>
      <c r="L976" t="s">
        <v>32</v>
      </c>
      <c r="M976" t="s">
        <v>51</v>
      </c>
      <c r="N976" t="s">
        <v>34</v>
      </c>
      <c r="O976" t="s">
        <v>62</v>
      </c>
      <c r="P976" t="s">
        <v>98</v>
      </c>
      <c r="Q976" t="s">
        <v>4028</v>
      </c>
      <c r="R976" t="s">
        <v>37</v>
      </c>
      <c r="S976" t="s">
        <v>147</v>
      </c>
      <c r="T976" s="2">
        <v>26645</v>
      </c>
      <c r="U976" s="3">
        <f ca="1">YEARFRAC(Table1[[#This Row],[DOB]],TODAY())</f>
        <v>53.030555555555559</v>
      </c>
      <c r="V976" s="3" t="str" cm="1">
        <f t="array" aca="1" ref="V976" ca="1">_xlfn.IFS(Table1[[#This Row],[Age]] &lt; 30, "20-29", Table1[[#This Row],[Age]]&lt;40,"30-39",Table1[[#This Row],[Age]]&lt;50,"40-49",Table1[[#This Row],[Age]]&lt;60,"50-59",Table1[[#This Row],[Age]]&lt;70, "60-69",Table1[[#This Row],[Age]]&lt;80, "70-79",Table1[[#This Row],[Age]]&lt;90,"80-89")</f>
        <v>50-59</v>
      </c>
      <c r="W976" t="s">
        <v>39</v>
      </c>
      <c r="X976" t="s">
        <v>1061</v>
      </c>
      <c r="Y976" t="s">
        <v>41</v>
      </c>
      <c r="Z976">
        <v>2451</v>
      </c>
      <c r="AA976" t="s">
        <v>42</v>
      </c>
      <c r="AB976" t="s">
        <v>74</v>
      </c>
      <c r="AC976" t="s">
        <v>235</v>
      </c>
      <c r="AD976">
        <v>3</v>
      </c>
    </row>
    <row r="977" spans="1:30" x14ac:dyDescent="0.35">
      <c r="A977">
        <v>1399</v>
      </c>
      <c r="B977" t="s">
        <v>4029</v>
      </c>
      <c r="C977" t="s">
        <v>4030</v>
      </c>
      <c r="D977" s="1">
        <v>45092</v>
      </c>
      <c r="F977" t="str">
        <f>IF(Table1[[#This Row],[ExitDate]],QUOTIENT(Table1[[#This Row],[ExitDate]]-Table1[[#This Row],[StartDate]],365/12),"")</f>
        <v/>
      </c>
      <c r="G977" t="str">
        <f>IF(Table1[[#This Row],[ExitDate]], "Attrition", "Active")</f>
        <v>Active</v>
      </c>
      <c r="H977" t="s">
        <v>28</v>
      </c>
      <c r="I977" t="s">
        <v>4031</v>
      </c>
      <c r="J977" t="s">
        <v>4032</v>
      </c>
      <c r="K977" t="s">
        <v>88</v>
      </c>
      <c r="L977" t="s">
        <v>32</v>
      </c>
      <c r="M977" t="s">
        <v>51</v>
      </c>
      <c r="N977" t="s">
        <v>34</v>
      </c>
      <c r="O977" t="s">
        <v>62</v>
      </c>
      <c r="P977" t="s">
        <v>36</v>
      </c>
      <c r="R977" t="s">
        <v>37</v>
      </c>
      <c r="S977" t="s">
        <v>80</v>
      </c>
      <c r="T977" s="2">
        <v>28474</v>
      </c>
      <c r="U977" s="3">
        <f ca="1">YEARFRAC(Table1[[#This Row],[DOB]],TODAY())</f>
        <v>48.022222222222226</v>
      </c>
      <c r="V977" s="3" t="str" cm="1">
        <f t="array" aca="1" ref="V977" ca="1">_xlfn.IFS(Table1[[#This Row],[Age]] &lt; 30, "20-29", Table1[[#This Row],[Age]]&lt;40,"30-39",Table1[[#This Row],[Age]]&lt;50,"40-49",Table1[[#This Row],[Age]]&lt;60,"50-59",Table1[[#This Row],[Age]]&lt;70, "60-69",Table1[[#This Row],[Age]]&lt;80, "70-79",Table1[[#This Row],[Age]]&lt;90,"80-89")</f>
        <v>40-49</v>
      </c>
      <c r="W977" t="s">
        <v>39</v>
      </c>
      <c r="X977" t="s">
        <v>225</v>
      </c>
      <c r="Y977" t="s">
        <v>41</v>
      </c>
      <c r="Z977">
        <v>2031</v>
      </c>
      <c r="AA977" t="s">
        <v>73</v>
      </c>
      <c r="AB977" t="s">
        <v>43</v>
      </c>
      <c r="AC977" t="s">
        <v>235</v>
      </c>
      <c r="AD977">
        <v>3</v>
      </c>
    </row>
    <row r="978" spans="1:30" x14ac:dyDescent="0.35">
      <c r="A978">
        <v>1400</v>
      </c>
      <c r="B978" t="s">
        <v>4033</v>
      </c>
      <c r="C978" t="s">
        <v>4034</v>
      </c>
      <c r="D978" s="1">
        <v>43341</v>
      </c>
      <c r="E978" s="1">
        <v>44966</v>
      </c>
      <c r="F978">
        <f>IF(Table1[[#This Row],[ExitDate]],QUOTIENT(Table1[[#This Row],[ExitDate]]-Table1[[#This Row],[StartDate]],365/12),"")</f>
        <v>53</v>
      </c>
      <c r="G978" t="str">
        <f>IF(Table1[[#This Row],[ExitDate]], "Attrition", "Active")</f>
        <v>Attrition</v>
      </c>
      <c r="H978" t="s">
        <v>727</v>
      </c>
      <c r="I978" t="s">
        <v>4035</v>
      </c>
      <c r="J978" t="s">
        <v>4036</v>
      </c>
      <c r="K978" t="s">
        <v>117</v>
      </c>
      <c r="L978" t="s">
        <v>32</v>
      </c>
      <c r="M978" t="s">
        <v>62</v>
      </c>
      <c r="N978" t="s">
        <v>63</v>
      </c>
      <c r="O978" t="s">
        <v>62</v>
      </c>
      <c r="P978" t="s">
        <v>125</v>
      </c>
      <c r="Q978" t="s">
        <v>4037</v>
      </c>
      <c r="R978" t="s">
        <v>37</v>
      </c>
      <c r="S978" t="s">
        <v>89</v>
      </c>
      <c r="T978" s="2">
        <v>20182</v>
      </c>
      <c r="U978" s="3">
        <f ca="1">YEARFRAC(Table1[[#This Row],[DOB]],TODAY())</f>
        <v>70.722222222222229</v>
      </c>
      <c r="V978" s="3" t="str" cm="1">
        <f t="array" aca="1" ref="V978" ca="1">_xlfn.IFS(Table1[[#This Row],[Age]] &lt; 30, "20-29", Table1[[#This Row],[Age]]&lt;40,"30-39",Table1[[#This Row],[Age]]&lt;50,"40-49",Table1[[#This Row],[Age]]&lt;60,"50-59",Table1[[#This Row],[Age]]&lt;70, "60-69",Table1[[#This Row],[Age]]&lt;80, "70-79",Table1[[#This Row],[Age]]&lt;90,"80-89")</f>
        <v>70-79</v>
      </c>
      <c r="W978" t="s">
        <v>39</v>
      </c>
      <c r="X978" t="s">
        <v>82</v>
      </c>
      <c r="Y978" t="s">
        <v>41</v>
      </c>
      <c r="Z978">
        <v>2128</v>
      </c>
      <c r="AA978" t="s">
        <v>42</v>
      </c>
      <c r="AB978" t="s">
        <v>103</v>
      </c>
      <c r="AC978" t="s">
        <v>104</v>
      </c>
      <c r="AD978">
        <v>3</v>
      </c>
    </row>
    <row r="979" spans="1:30" x14ac:dyDescent="0.35">
      <c r="A979">
        <v>1401</v>
      </c>
      <c r="B979" t="s">
        <v>4038</v>
      </c>
      <c r="C979" t="s">
        <v>1711</v>
      </c>
      <c r="D979" s="1">
        <v>43469</v>
      </c>
      <c r="F979" t="str">
        <f>IF(Table1[[#This Row],[ExitDate]],QUOTIENT(Table1[[#This Row],[ExitDate]]-Table1[[#This Row],[StartDate]],365/12),"")</f>
        <v/>
      </c>
      <c r="G979" t="str">
        <f>IF(Table1[[#This Row],[ExitDate]], "Attrition", "Active")</f>
        <v>Active</v>
      </c>
      <c r="H979" t="s">
        <v>28</v>
      </c>
      <c r="I979" t="s">
        <v>4039</v>
      </c>
      <c r="J979" t="s">
        <v>4040</v>
      </c>
      <c r="K979" t="s">
        <v>61</v>
      </c>
      <c r="L979" t="s">
        <v>32</v>
      </c>
      <c r="M979" t="s">
        <v>33</v>
      </c>
      <c r="N979" t="s">
        <v>63</v>
      </c>
      <c r="O979" t="s">
        <v>51</v>
      </c>
      <c r="P979" t="s">
        <v>36</v>
      </c>
      <c r="R979" t="s">
        <v>37</v>
      </c>
      <c r="S979" t="s">
        <v>147</v>
      </c>
      <c r="T979" s="2">
        <v>24701</v>
      </c>
      <c r="U979" s="3">
        <f ca="1">YEARFRAC(Table1[[#This Row],[DOB]],TODAY())</f>
        <v>58.35</v>
      </c>
      <c r="V979" s="3" t="str" cm="1">
        <f t="array" aca="1" ref="V979" ca="1">_xlfn.IFS(Table1[[#This Row],[Age]] &lt; 30, "20-29", Table1[[#This Row],[Age]]&lt;40,"30-39",Table1[[#This Row],[Age]]&lt;50,"40-49",Table1[[#This Row],[Age]]&lt;60,"50-59",Table1[[#This Row],[Age]]&lt;70, "60-69",Table1[[#This Row],[Age]]&lt;80, "70-79",Table1[[#This Row],[Age]]&lt;90,"80-89")</f>
        <v>50-59</v>
      </c>
      <c r="W979" t="s">
        <v>39</v>
      </c>
      <c r="X979" t="s">
        <v>162</v>
      </c>
      <c r="Y979" t="s">
        <v>54</v>
      </c>
      <c r="Z979">
        <v>2451</v>
      </c>
      <c r="AA979" t="s">
        <v>42</v>
      </c>
      <c r="AB979" t="s">
        <v>74</v>
      </c>
      <c r="AC979" t="s">
        <v>104</v>
      </c>
      <c r="AD979">
        <v>3</v>
      </c>
    </row>
    <row r="980" spans="1:30" x14ac:dyDescent="0.35">
      <c r="A980">
        <v>1402</v>
      </c>
      <c r="B980" t="s">
        <v>1814</v>
      </c>
      <c r="C980" t="s">
        <v>4041</v>
      </c>
      <c r="D980" s="1">
        <v>44449</v>
      </c>
      <c r="F980" t="str">
        <f>IF(Table1[[#This Row],[ExitDate]],QUOTIENT(Table1[[#This Row],[ExitDate]]-Table1[[#This Row],[StartDate]],365/12),"")</f>
        <v/>
      </c>
      <c r="G980" t="str">
        <f>IF(Table1[[#This Row],[ExitDate]], "Attrition", "Active")</f>
        <v>Active</v>
      </c>
      <c r="H980" t="s">
        <v>28</v>
      </c>
      <c r="I980" t="s">
        <v>4042</v>
      </c>
      <c r="J980" t="s">
        <v>4043</v>
      </c>
      <c r="K980" t="s">
        <v>138</v>
      </c>
      <c r="L980" t="s">
        <v>32</v>
      </c>
      <c r="M980" t="s">
        <v>62</v>
      </c>
      <c r="N980" t="s">
        <v>63</v>
      </c>
      <c r="O980" t="s">
        <v>62</v>
      </c>
      <c r="P980" t="s">
        <v>36</v>
      </c>
      <c r="R980" t="s">
        <v>37</v>
      </c>
      <c r="S980" t="s">
        <v>65</v>
      </c>
      <c r="T980" s="2">
        <v>32428</v>
      </c>
      <c r="U980" s="3">
        <f ca="1">YEARFRAC(Table1[[#This Row],[DOB]],TODAY())</f>
        <v>37.197222222222223</v>
      </c>
      <c r="V980" s="3" t="str" cm="1">
        <f t="array" aca="1" ref="V980" ca="1">_xlfn.IFS(Table1[[#This Row],[Age]] &lt; 30, "20-29", Table1[[#This Row],[Age]]&lt;40,"30-39",Table1[[#This Row],[Age]]&lt;50,"40-49",Table1[[#This Row],[Age]]&lt;60,"50-59",Table1[[#This Row],[Age]]&lt;70, "60-69",Table1[[#This Row],[Age]]&lt;80, "70-79",Table1[[#This Row],[Age]]&lt;90,"80-89")</f>
        <v>30-39</v>
      </c>
      <c r="W980" t="s">
        <v>39</v>
      </c>
      <c r="X980" t="s">
        <v>102</v>
      </c>
      <c r="Y980" t="s">
        <v>41</v>
      </c>
      <c r="Z980">
        <v>1902</v>
      </c>
      <c r="AA980" t="s">
        <v>42</v>
      </c>
      <c r="AB980" t="s">
        <v>103</v>
      </c>
      <c r="AC980" t="s">
        <v>104</v>
      </c>
      <c r="AD980">
        <v>3</v>
      </c>
    </row>
    <row r="981" spans="1:30" x14ac:dyDescent="0.35">
      <c r="A981">
        <v>1403</v>
      </c>
      <c r="B981" t="s">
        <v>3862</v>
      </c>
      <c r="C981" t="s">
        <v>4044</v>
      </c>
      <c r="D981" s="1">
        <v>44385</v>
      </c>
      <c r="F981" t="str">
        <f>IF(Table1[[#This Row],[ExitDate]],QUOTIENT(Table1[[#This Row],[ExitDate]]-Table1[[#This Row],[StartDate]],365/12),"")</f>
        <v/>
      </c>
      <c r="G981" t="str">
        <f>IF(Table1[[#This Row],[ExitDate]], "Attrition", "Active")</f>
        <v>Active</v>
      </c>
      <c r="H981" t="s">
        <v>28</v>
      </c>
      <c r="I981" t="s">
        <v>4045</v>
      </c>
      <c r="J981" t="s">
        <v>4046</v>
      </c>
      <c r="K981" t="s">
        <v>132</v>
      </c>
      <c r="L981" t="s">
        <v>32</v>
      </c>
      <c r="M981" t="s">
        <v>62</v>
      </c>
      <c r="N981" t="s">
        <v>63</v>
      </c>
      <c r="O981" t="s">
        <v>35</v>
      </c>
      <c r="P981" t="s">
        <v>36</v>
      </c>
      <c r="R981" t="s">
        <v>37</v>
      </c>
      <c r="S981" t="s">
        <v>89</v>
      </c>
      <c r="T981" s="2">
        <v>16415</v>
      </c>
      <c r="U981" s="3">
        <f ca="1">YEARFRAC(Table1[[#This Row],[DOB]],TODAY())</f>
        <v>81.038888888888891</v>
      </c>
      <c r="V981" s="3" t="str" cm="1">
        <f t="array" aca="1" ref="V981" ca="1">_xlfn.IFS(Table1[[#This Row],[Age]] &lt; 30, "20-29", Table1[[#This Row],[Age]]&lt;40,"30-39",Table1[[#This Row],[Age]]&lt;50,"40-49",Table1[[#This Row],[Age]]&lt;60,"50-59",Table1[[#This Row],[Age]]&lt;70, "60-69",Table1[[#This Row],[Age]]&lt;80, "70-79",Table1[[#This Row],[Age]]&lt;90,"80-89")</f>
        <v>80-89</v>
      </c>
      <c r="W981" t="s">
        <v>39</v>
      </c>
      <c r="X981" t="s">
        <v>102</v>
      </c>
      <c r="Y981" t="s">
        <v>41</v>
      </c>
      <c r="Z981">
        <v>2351</v>
      </c>
      <c r="AA981" t="s">
        <v>42</v>
      </c>
      <c r="AB981" t="s">
        <v>43</v>
      </c>
      <c r="AC981" t="s">
        <v>104</v>
      </c>
      <c r="AD981">
        <v>3</v>
      </c>
    </row>
    <row r="982" spans="1:30" x14ac:dyDescent="0.35">
      <c r="A982">
        <v>1404</v>
      </c>
      <c r="B982" t="s">
        <v>4047</v>
      </c>
      <c r="C982" t="s">
        <v>2182</v>
      </c>
      <c r="D982" s="1">
        <v>43405</v>
      </c>
      <c r="E982" s="1">
        <v>44315</v>
      </c>
      <c r="F982">
        <f>IF(Table1[[#This Row],[ExitDate]],QUOTIENT(Table1[[#This Row],[ExitDate]]-Table1[[#This Row],[StartDate]],365/12),"")</f>
        <v>29</v>
      </c>
      <c r="G982" t="str">
        <f>IF(Table1[[#This Row],[ExitDate]], "Attrition", "Active")</f>
        <v>Attrition</v>
      </c>
      <c r="H982" t="s">
        <v>727</v>
      </c>
      <c r="I982" t="s">
        <v>4048</v>
      </c>
      <c r="J982" t="s">
        <v>4049</v>
      </c>
      <c r="K982" t="s">
        <v>88</v>
      </c>
      <c r="L982" t="s">
        <v>744</v>
      </c>
      <c r="M982" t="s">
        <v>33</v>
      </c>
      <c r="N982" t="s">
        <v>63</v>
      </c>
      <c r="O982" t="s">
        <v>51</v>
      </c>
      <c r="P982" t="s">
        <v>98</v>
      </c>
      <c r="Q982" t="s">
        <v>4050</v>
      </c>
      <c r="R982" t="s">
        <v>37</v>
      </c>
      <c r="S982" t="s">
        <v>38</v>
      </c>
      <c r="T982" s="2">
        <v>28830</v>
      </c>
      <c r="U982" s="3">
        <f ca="1">YEARFRAC(Table1[[#This Row],[DOB]],TODAY())</f>
        <v>47.047222222222224</v>
      </c>
      <c r="V982" s="3" t="str" cm="1">
        <f t="array" aca="1" ref="V982" ca="1">_xlfn.IFS(Table1[[#This Row],[Age]] &lt; 30, "20-29", Table1[[#This Row],[Age]]&lt;40,"30-39",Table1[[#This Row],[Age]]&lt;50,"40-49",Table1[[#This Row],[Age]]&lt;60,"50-59",Table1[[#This Row],[Age]]&lt;70, "60-69",Table1[[#This Row],[Age]]&lt;80, "70-79",Table1[[#This Row],[Age]]&lt;90,"80-89")</f>
        <v>40-49</v>
      </c>
      <c r="W982" t="s">
        <v>39</v>
      </c>
      <c r="X982" t="s">
        <v>242</v>
      </c>
      <c r="Y982" t="s">
        <v>54</v>
      </c>
      <c r="Z982">
        <v>2472</v>
      </c>
      <c r="AA982" t="s">
        <v>55</v>
      </c>
      <c r="AB982" t="s">
        <v>74</v>
      </c>
      <c r="AC982" t="s">
        <v>104</v>
      </c>
      <c r="AD982">
        <v>3</v>
      </c>
    </row>
    <row r="983" spans="1:30" x14ac:dyDescent="0.35">
      <c r="A983">
        <v>1405</v>
      </c>
      <c r="B983" t="s">
        <v>4051</v>
      </c>
      <c r="C983" t="s">
        <v>4052</v>
      </c>
      <c r="D983" s="1">
        <v>43442</v>
      </c>
      <c r="E983" s="1">
        <v>44723</v>
      </c>
      <c r="F983">
        <f>IF(Table1[[#This Row],[ExitDate]],QUOTIENT(Table1[[#This Row],[ExitDate]]-Table1[[#This Row],[StartDate]],365/12),"")</f>
        <v>42</v>
      </c>
      <c r="G983" t="str">
        <f>IF(Table1[[#This Row],[ExitDate]], "Attrition", "Active")</f>
        <v>Attrition</v>
      </c>
      <c r="H983" t="s">
        <v>727</v>
      </c>
      <c r="I983" t="s">
        <v>4053</v>
      </c>
      <c r="J983" t="s">
        <v>4054</v>
      </c>
      <c r="K983" t="s">
        <v>61</v>
      </c>
      <c r="L983" t="s">
        <v>32</v>
      </c>
      <c r="M983" t="s">
        <v>51</v>
      </c>
      <c r="N983" t="s">
        <v>50</v>
      </c>
      <c r="O983" t="s">
        <v>35</v>
      </c>
      <c r="P983" t="s">
        <v>98</v>
      </c>
      <c r="Q983" t="s">
        <v>4055</v>
      </c>
      <c r="R983" t="s">
        <v>37</v>
      </c>
      <c r="S983" t="s">
        <v>89</v>
      </c>
      <c r="T983" s="2">
        <v>28214</v>
      </c>
      <c r="U983" s="3">
        <f ca="1">YEARFRAC(Table1[[#This Row],[DOB]],TODAY())</f>
        <v>48.730555555555554</v>
      </c>
      <c r="V983" s="3" t="str" cm="1">
        <f t="array" aca="1" ref="V983" ca="1">_xlfn.IFS(Table1[[#This Row],[Age]] &lt; 30, "20-29", Table1[[#This Row],[Age]]&lt;40,"30-39",Table1[[#This Row],[Age]]&lt;50,"40-49",Table1[[#This Row],[Age]]&lt;60,"50-59",Table1[[#This Row],[Age]]&lt;70, "60-69",Table1[[#This Row],[Age]]&lt;80, "70-79",Table1[[#This Row],[Age]]&lt;90,"80-89")</f>
        <v>40-49</v>
      </c>
      <c r="W983" t="s">
        <v>39</v>
      </c>
      <c r="X983" t="s">
        <v>833</v>
      </c>
      <c r="Y983" t="s">
        <v>41</v>
      </c>
      <c r="Z983">
        <v>2050</v>
      </c>
      <c r="AA983" t="s">
        <v>73</v>
      </c>
      <c r="AB983" t="s">
        <v>74</v>
      </c>
      <c r="AC983" t="s">
        <v>104</v>
      </c>
      <c r="AD983">
        <v>3</v>
      </c>
    </row>
    <row r="984" spans="1:30" x14ac:dyDescent="0.35">
      <c r="A984">
        <v>1406</v>
      </c>
      <c r="B984" t="s">
        <v>783</v>
      </c>
      <c r="C984" t="s">
        <v>4056</v>
      </c>
      <c r="D984" s="1">
        <v>44859</v>
      </c>
      <c r="F984" t="str">
        <f>IF(Table1[[#This Row],[ExitDate]],QUOTIENT(Table1[[#This Row],[ExitDate]]-Table1[[#This Row],[StartDate]],365/12),"")</f>
        <v/>
      </c>
      <c r="G984" t="str">
        <f>IF(Table1[[#This Row],[ExitDate]], "Attrition", "Active")</f>
        <v>Active</v>
      </c>
      <c r="H984" t="s">
        <v>727</v>
      </c>
      <c r="I984" t="s">
        <v>4057</v>
      </c>
      <c r="J984" t="s">
        <v>4058</v>
      </c>
      <c r="K984" t="s">
        <v>167</v>
      </c>
      <c r="L984" t="s">
        <v>32</v>
      </c>
      <c r="M984" t="s">
        <v>51</v>
      </c>
      <c r="N984" t="s">
        <v>50</v>
      </c>
      <c r="O984" t="s">
        <v>62</v>
      </c>
      <c r="P984" t="s">
        <v>36</v>
      </c>
      <c r="R984" t="s">
        <v>37</v>
      </c>
      <c r="S984" t="s">
        <v>80</v>
      </c>
      <c r="T984" s="2">
        <v>30265</v>
      </c>
      <c r="U984" s="3">
        <f ca="1">YEARFRAC(Table1[[#This Row],[DOB]],TODAY())</f>
        <v>43.119444444444447</v>
      </c>
      <c r="V984" s="3" t="str" cm="1">
        <f t="array" aca="1" ref="V984" ca="1">_xlfn.IFS(Table1[[#This Row],[Age]] &lt; 30, "20-29", Table1[[#This Row],[Age]]&lt;40,"30-39",Table1[[#This Row],[Age]]&lt;50,"40-49",Table1[[#This Row],[Age]]&lt;60,"50-59",Table1[[#This Row],[Age]]&lt;70, "60-69",Table1[[#This Row],[Age]]&lt;80, "70-79",Table1[[#This Row],[Age]]&lt;90,"80-89")</f>
        <v>40-49</v>
      </c>
      <c r="W984" t="s">
        <v>39</v>
      </c>
      <c r="X984" t="s">
        <v>291</v>
      </c>
      <c r="Y984" t="s">
        <v>41</v>
      </c>
      <c r="Z984">
        <v>1752</v>
      </c>
      <c r="AA984" t="s">
        <v>127</v>
      </c>
      <c r="AB984" t="s">
        <v>74</v>
      </c>
      <c r="AC984" t="s">
        <v>104</v>
      </c>
      <c r="AD984">
        <v>3</v>
      </c>
    </row>
    <row r="985" spans="1:30" x14ac:dyDescent="0.35">
      <c r="A985">
        <v>1407</v>
      </c>
      <c r="B985" t="s">
        <v>4059</v>
      </c>
      <c r="C985" t="s">
        <v>252</v>
      </c>
      <c r="D985" s="1">
        <v>45020</v>
      </c>
      <c r="F985" t="str">
        <f>IF(Table1[[#This Row],[ExitDate]],QUOTIENT(Table1[[#This Row],[ExitDate]]-Table1[[#This Row],[StartDate]],365/12),"")</f>
        <v/>
      </c>
      <c r="G985" t="str">
        <f>IF(Table1[[#This Row],[ExitDate]], "Attrition", "Active")</f>
        <v>Active</v>
      </c>
      <c r="H985" t="s">
        <v>28</v>
      </c>
      <c r="I985" t="s">
        <v>4060</v>
      </c>
      <c r="J985" t="s">
        <v>4061</v>
      </c>
      <c r="K985" t="s">
        <v>79</v>
      </c>
      <c r="L985" t="s">
        <v>32</v>
      </c>
      <c r="M985" t="s">
        <v>62</v>
      </c>
      <c r="N985" t="s">
        <v>63</v>
      </c>
      <c r="O985" t="s">
        <v>35</v>
      </c>
      <c r="P985" t="s">
        <v>36</v>
      </c>
      <c r="R985" t="s">
        <v>37</v>
      </c>
      <c r="S985" t="s">
        <v>65</v>
      </c>
      <c r="T985" s="2">
        <v>30405</v>
      </c>
      <c r="U985" s="3">
        <f ca="1">YEARFRAC(Table1[[#This Row],[DOB]],TODAY())</f>
        <v>42.730555555555554</v>
      </c>
      <c r="V985" s="3" t="str" cm="1">
        <f t="array" aca="1" ref="V985" ca="1">_xlfn.IFS(Table1[[#This Row],[Age]] &lt; 30, "20-29", Table1[[#This Row],[Age]]&lt;40,"30-39",Table1[[#This Row],[Age]]&lt;50,"40-49",Table1[[#This Row],[Age]]&lt;60,"50-59",Table1[[#This Row],[Age]]&lt;70, "60-69",Table1[[#This Row],[Age]]&lt;80, "70-79",Table1[[#This Row],[Age]]&lt;90,"80-89")</f>
        <v>40-49</v>
      </c>
      <c r="W985" t="s">
        <v>39</v>
      </c>
      <c r="X985" t="s">
        <v>612</v>
      </c>
      <c r="Y985" t="s">
        <v>54</v>
      </c>
      <c r="Z985">
        <v>1730</v>
      </c>
      <c r="AA985" t="s">
        <v>55</v>
      </c>
      <c r="AB985" t="s">
        <v>83</v>
      </c>
      <c r="AC985" t="s">
        <v>104</v>
      </c>
      <c r="AD985">
        <v>3</v>
      </c>
    </row>
    <row r="986" spans="1:30" x14ac:dyDescent="0.35">
      <c r="A986">
        <v>1408</v>
      </c>
      <c r="B986" t="s">
        <v>4062</v>
      </c>
      <c r="C986" t="s">
        <v>4063</v>
      </c>
      <c r="D986" s="1">
        <v>44272</v>
      </c>
      <c r="F986" t="str">
        <f>IF(Table1[[#This Row],[ExitDate]],QUOTIENT(Table1[[#This Row],[ExitDate]]-Table1[[#This Row],[StartDate]],365/12),"")</f>
        <v/>
      </c>
      <c r="G986" t="str">
        <f>IF(Table1[[#This Row],[ExitDate]], "Attrition", "Active")</f>
        <v>Active</v>
      </c>
      <c r="H986" t="s">
        <v>28</v>
      </c>
      <c r="I986" t="s">
        <v>4064</v>
      </c>
      <c r="J986" t="s">
        <v>4065</v>
      </c>
      <c r="K986" t="s">
        <v>61</v>
      </c>
      <c r="L986" t="s">
        <v>32</v>
      </c>
      <c r="M986" t="s">
        <v>33</v>
      </c>
      <c r="N986" t="s">
        <v>63</v>
      </c>
      <c r="O986" t="s">
        <v>51</v>
      </c>
      <c r="P986" t="s">
        <v>36</v>
      </c>
      <c r="R986" t="s">
        <v>37</v>
      </c>
      <c r="S986" t="s">
        <v>89</v>
      </c>
      <c r="T986" s="2">
        <v>29558</v>
      </c>
      <c r="U986" s="3">
        <f ca="1">YEARFRAC(Table1[[#This Row],[DOB]],TODAY())</f>
        <v>45.055555555555557</v>
      </c>
      <c r="V986" s="3" t="str" cm="1">
        <f t="array" aca="1" ref="V986" ca="1">_xlfn.IFS(Table1[[#This Row],[Age]] &lt; 30, "20-29", Table1[[#This Row],[Age]]&lt;40,"30-39",Table1[[#This Row],[Age]]&lt;50,"40-49",Table1[[#This Row],[Age]]&lt;60,"50-59",Table1[[#This Row],[Age]]&lt;70, "60-69",Table1[[#This Row],[Age]]&lt;80, "70-79",Table1[[#This Row],[Age]]&lt;90,"80-89")</f>
        <v>40-49</v>
      </c>
      <c r="W986" t="s">
        <v>39</v>
      </c>
      <c r="X986" t="s">
        <v>6</v>
      </c>
      <c r="Y986" t="s">
        <v>41</v>
      </c>
      <c r="Z986">
        <v>2155</v>
      </c>
      <c r="AA986" t="s">
        <v>73</v>
      </c>
      <c r="AB986" t="s">
        <v>74</v>
      </c>
      <c r="AC986" t="s">
        <v>104</v>
      </c>
      <c r="AD986">
        <v>3</v>
      </c>
    </row>
    <row r="987" spans="1:30" x14ac:dyDescent="0.35">
      <c r="A987">
        <v>1409</v>
      </c>
      <c r="B987" t="s">
        <v>4066</v>
      </c>
      <c r="C987" t="s">
        <v>4067</v>
      </c>
      <c r="D987" s="1">
        <v>43535</v>
      </c>
      <c r="E987" s="1">
        <v>44445</v>
      </c>
      <c r="F987">
        <f>IF(Table1[[#This Row],[ExitDate]],QUOTIENT(Table1[[#This Row],[ExitDate]]-Table1[[#This Row],[StartDate]],365/12),"")</f>
        <v>29</v>
      </c>
      <c r="G987" t="str">
        <f>IF(Table1[[#This Row],[ExitDate]], "Attrition", "Active")</f>
        <v>Attrition</v>
      </c>
      <c r="H987" t="s">
        <v>28</v>
      </c>
      <c r="I987" t="s">
        <v>4068</v>
      </c>
      <c r="J987" t="s">
        <v>4069</v>
      </c>
      <c r="K987" t="s">
        <v>138</v>
      </c>
      <c r="L987" t="s">
        <v>744</v>
      </c>
      <c r="M987" t="s">
        <v>62</v>
      </c>
      <c r="N987" t="s">
        <v>50</v>
      </c>
      <c r="O987" t="s">
        <v>51</v>
      </c>
      <c r="P987" t="s">
        <v>139</v>
      </c>
      <c r="Q987" t="s">
        <v>4070</v>
      </c>
      <c r="R987" t="s">
        <v>37</v>
      </c>
      <c r="S987" t="s">
        <v>80</v>
      </c>
      <c r="T987" s="2">
        <v>29678</v>
      </c>
      <c r="U987" s="3">
        <f ca="1">YEARFRAC(Table1[[#This Row],[DOB]],TODAY())</f>
        <v>44.725000000000001</v>
      </c>
      <c r="V987" s="3" t="str" cm="1">
        <f t="array" aca="1" ref="V987" ca="1">_xlfn.IFS(Table1[[#This Row],[Age]] &lt; 30, "20-29", Table1[[#This Row],[Age]]&lt;40,"30-39",Table1[[#This Row],[Age]]&lt;50,"40-49",Table1[[#This Row],[Age]]&lt;60,"50-59",Table1[[#This Row],[Age]]&lt;70, "60-69",Table1[[#This Row],[Age]]&lt;80, "70-79",Table1[[#This Row],[Age]]&lt;90,"80-89")</f>
        <v>40-49</v>
      </c>
      <c r="W987" t="s">
        <v>39</v>
      </c>
      <c r="X987" t="s">
        <v>102</v>
      </c>
      <c r="Y987" t="s">
        <v>41</v>
      </c>
      <c r="Z987">
        <v>2458</v>
      </c>
      <c r="AA987" t="s">
        <v>73</v>
      </c>
      <c r="AB987" t="s">
        <v>43</v>
      </c>
      <c r="AC987" t="s">
        <v>104</v>
      </c>
      <c r="AD987">
        <v>3</v>
      </c>
    </row>
    <row r="988" spans="1:30" x14ac:dyDescent="0.35">
      <c r="A988">
        <v>1410</v>
      </c>
      <c r="B988" t="s">
        <v>3477</v>
      </c>
      <c r="C988" t="s">
        <v>4071</v>
      </c>
      <c r="D988" s="1">
        <v>44617</v>
      </c>
      <c r="E988" s="1">
        <v>45044</v>
      </c>
      <c r="F988">
        <f>IF(Table1[[#This Row],[ExitDate]],QUOTIENT(Table1[[#This Row],[ExitDate]]-Table1[[#This Row],[StartDate]],365/12),"")</f>
        <v>14</v>
      </c>
      <c r="G988" t="str">
        <f>IF(Table1[[#This Row],[ExitDate]], "Attrition", "Active")</f>
        <v>Attrition</v>
      </c>
      <c r="H988" t="s">
        <v>28</v>
      </c>
      <c r="I988" t="s">
        <v>4072</v>
      </c>
      <c r="J988" t="s">
        <v>4073</v>
      </c>
      <c r="K988" t="s">
        <v>132</v>
      </c>
      <c r="L988" t="s">
        <v>32</v>
      </c>
      <c r="M988" t="s">
        <v>33</v>
      </c>
      <c r="N988" t="s">
        <v>34</v>
      </c>
      <c r="O988" t="s">
        <v>35</v>
      </c>
      <c r="P988" t="s">
        <v>125</v>
      </c>
      <c r="Q988" t="s">
        <v>4074</v>
      </c>
      <c r="R988" t="s">
        <v>37</v>
      </c>
      <c r="S988" t="s">
        <v>304</v>
      </c>
      <c r="T988" s="2">
        <v>16657</v>
      </c>
      <c r="U988" s="3">
        <f ca="1">YEARFRAC(Table1[[#This Row],[DOB]],TODAY())</f>
        <v>80.375</v>
      </c>
      <c r="V988" s="3" t="str" cm="1">
        <f t="array" aca="1" ref="V988" ca="1">_xlfn.IFS(Table1[[#This Row],[Age]] &lt; 30, "20-29", Table1[[#This Row],[Age]]&lt;40,"30-39",Table1[[#This Row],[Age]]&lt;50,"40-49",Table1[[#This Row],[Age]]&lt;60,"50-59",Table1[[#This Row],[Age]]&lt;70, "60-69",Table1[[#This Row],[Age]]&lt;80, "70-79",Table1[[#This Row],[Age]]&lt;90,"80-89")</f>
        <v>80-89</v>
      </c>
      <c r="W988" t="s">
        <v>39</v>
      </c>
      <c r="X988" t="s">
        <v>82</v>
      </c>
      <c r="Y988" t="s">
        <v>41</v>
      </c>
      <c r="Z988">
        <v>26720</v>
      </c>
      <c r="AA988" t="s">
        <v>42</v>
      </c>
      <c r="AB988" t="s">
        <v>43</v>
      </c>
      <c r="AC988" t="s">
        <v>104</v>
      </c>
      <c r="AD988">
        <v>3</v>
      </c>
    </row>
    <row r="989" spans="1:30" x14ac:dyDescent="0.35">
      <c r="A989">
        <v>1411</v>
      </c>
      <c r="B989" t="s">
        <v>3797</v>
      </c>
      <c r="C989" t="s">
        <v>4075</v>
      </c>
      <c r="D989" s="1">
        <v>43648</v>
      </c>
      <c r="F989" t="str">
        <f>IF(Table1[[#This Row],[ExitDate]],QUOTIENT(Table1[[#This Row],[ExitDate]]-Table1[[#This Row],[StartDate]],365/12),"")</f>
        <v/>
      </c>
      <c r="G989" t="str">
        <f>IF(Table1[[#This Row],[ExitDate]], "Attrition", "Active")</f>
        <v>Active</v>
      </c>
      <c r="H989" t="s">
        <v>28</v>
      </c>
      <c r="I989" t="s">
        <v>4076</v>
      </c>
      <c r="J989" t="s">
        <v>4077</v>
      </c>
      <c r="K989" t="s">
        <v>49</v>
      </c>
      <c r="L989" t="s">
        <v>32</v>
      </c>
      <c r="M989" t="s">
        <v>51</v>
      </c>
      <c r="N989" t="s">
        <v>34</v>
      </c>
      <c r="O989" t="s">
        <v>51</v>
      </c>
      <c r="P989" t="s">
        <v>36</v>
      </c>
      <c r="R989" t="s">
        <v>37</v>
      </c>
      <c r="S989" t="s">
        <v>52</v>
      </c>
      <c r="T989" s="2">
        <v>29367</v>
      </c>
      <c r="U989" s="3">
        <f ca="1">YEARFRAC(Table1[[#This Row],[DOB]],TODAY())</f>
        <v>45.575000000000003</v>
      </c>
      <c r="V989" s="3" t="str" cm="1">
        <f t="array" aca="1" ref="V989" ca="1">_xlfn.IFS(Table1[[#This Row],[Age]] &lt; 30, "20-29", Table1[[#This Row],[Age]]&lt;40,"30-39",Table1[[#This Row],[Age]]&lt;50,"40-49",Table1[[#This Row],[Age]]&lt;60,"50-59",Table1[[#This Row],[Age]]&lt;70, "60-69",Table1[[#This Row],[Age]]&lt;80, "70-79",Table1[[#This Row],[Age]]&lt;90,"80-89")</f>
        <v>40-49</v>
      </c>
      <c r="W989" t="s">
        <v>39</v>
      </c>
      <c r="X989" t="s">
        <v>225</v>
      </c>
      <c r="Y989" t="s">
        <v>41</v>
      </c>
      <c r="Z989">
        <v>78612</v>
      </c>
      <c r="AA989" t="s">
        <v>55</v>
      </c>
      <c r="AB989" t="s">
        <v>83</v>
      </c>
      <c r="AC989" t="s">
        <v>104</v>
      </c>
      <c r="AD989">
        <v>3</v>
      </c>
    </row>
    <row r="990" spans="1:30" x14ac:dyDescent="0.35">
      <c r="A990">
        <v>1412</v>
      </c>
      <c r="B990" t="s">
        <v>4078</v>
      </c>
      <c r="C990" t="s">
        <v>353</v>
      </c>
      <c r="D990" s="1">
        <v>43636</v>
      </c>
      <c r="F990" t="str">
        <f>IF(Table1[[#This Row],[ExitDate]],QUOTIENT(Table1[[#This Row],[ExitDate]]-Table1[[#This Row],[StartDate]],365/12),"")</f>
        <v/>
      </c>
      <c r="G990" t="str">
        <f>IF(Table1[[#This Row],[ExitDate]], "Attrition", "Active")</f>
        <v>Active</v>
      </c>
      <c r="H990" t="s">
        <v>28</v>
      </c>
      <c r="I990" t="s">
        <v>4079</v>
      </c>
      <c r="J990" t="s">
        <v>4080</v>
      </c>
      <c r="K990" t="s">
        <v>138</v>
      </c>
      <c r="L990" t="s">
        <v>32</v>
      </c>
      <c r="M990" t="s">
        <v>51</v>
      </c>
      <c r="N990" t="s">
        <v>63</v>
      </c>
      <c r="O990" t="s">
        <v>62</v>
      </c>
      <c r="P990" t="s">
        <v>36</v>
      </c>
      <c r="R990" t="s">
        <v>37</v>
      </c>
      <c r="S990" t="s">
        <v>89</v>
      </c>
      <c r="T990" s="2">
        <v>30213</v>
      </c>
      <c r="U990" s="3">
        <f ca="1">YEARFRAC(Table1[[#This Row],[DOB]],TODAY())</f>
        <v>43.261111111111113</v>
      </c>
      <c r="V990" s="3" t="str" cm="1">
        <f t="array" aca="1" ref="V990" ca="1">_xlfn.IFS(Table1[[#This Row],[Age]] &lt; 30, "20-29", Table1[[#This Row],[Age]]&lt;40,"30-39",Table1[[#This Row],[Age]]&lt;50,"40-49",Table1[[#This Row],[Age]]&lt;60,"50-59",Table1[[#This Row],[Age]]&lt;70, "60-69",Table1[[#This Row],[Age]]&lt;80, "70-79",Table1[[#This Row],[Age]]&lt;90,"80-89")</f>
        <v>40-49</v>
      </c>
      <c r="W990" t="s">
        <v>39</v>
      </c>
      <c r="X990" t="s">
        <v>4081</v>
      </c>
      <c r="Y990" t="s">
        <v>41</v>
      </c>
      <c r="Z990">
        <v>75935</v>
      </c>
      <c r="AA990" t="s">
        <v>42</v>
      </c>
      <c r="AB990" t="s">
        <v>43</v>
      </c>
      <c r="AC990" t="s">
        <v>104</v>
      </c>
      <c r="AD990">
        <v>3</v>
      </c>
    </row>
    <row r="991" spans="1:30" x14ac:dyDescent="0.35">
      <c r="A991">
        <v>1413</v>
      </c>
      <c r="B991" t="s">
        <v>1635</v>
      </c>
      <c r="C991" t="s">
        <v>4082</v>
      </c>
      <c r="D991" s="1">
        <v>43735</v>
      </c>
      <c r="E991" s="1">
        <v>44965</v>
      </c>
      <c r="F991">
        <f>IF(Table1[[#This Row],[ExitDate]],QUOTIENT(Table1[[#This Row],[ExitDate]]-Table1[[#This Row],[StartDate]],365/12),"")</f>
        <v>40</v>
      </c>
      <c r="G991" t="str">
        <f>IF(Table1[[#This Row],[ExitDate]], "Attrition", "Active")</f>
        <v>Attrition</v>
      </c>
      <c r="H991" t="s">
        <v>28</v>
      </c>
      <c r="I991" t="s">
        <v>4083</v>
      </c>
      <c r="J991" t="s">
        <v>4084</v>
      </c>
      <c r="K991" t="s">
        <v>79</v>
      </c>
      <c r="L991" t="s">
        <v>32</v>
      </c>
      <c r="M991" t="s">
        <v>51</v>
      </c>
      <c r="N991" t="s">
        <v>50</v>
      </c>
      <c r="O991" t="s">
        <v>62</v>
      </c>
      <c r="P991" t="s">
        <v>139</v>
      </c>
      <c r="Q991" t="s">
        <v>4085</v>
      </c>
      <c r="R991" t="s">
        <v>37</v>
      </c>
      <c r="S991" t="s">
        <v>38</v>
      </c>
      <c r="T991" s="2">
        <v>15777</v>
      </c>
      <c r="U991" s="3">
        <f ca="1">YEARFRAC(Table1[[#This Row],[DOB]],TODAY())</f>
        <v>82.780555555555551</v>
      </c>
      <c r="V991" s="3" t="str" cm="1">
        <f t="array" aca="1" ref="V991" ca="1">_xlfn.IFS(Table1[[#This Row],[Age]] &lt; 30, "20-29", Table1[[#This Row],[Age]]&lt;40,"30-39",Table1[[#This Row],[Age]]&lt;50,"40-49",Table1[[#This Row],[Age]]&lt;60,"50-59",Table1[[#This Row],[Age]]&lt;70, "60-69",Table1[[#This Row],[Age]]&lt;80, "70-79",Table1[[#This Row],[Age]]&lt;90,"80-89")</f>
        <v>80-89</v>
      </c>
      <c r="W991" t="s">
        <v>39</v>
      </c>
      <c r="X991" t="s">
        <v>40</v>
      </c>
      <c r="Y991" t="s">
        <v>54</v>
      </c>
      <c r="Z991">
        <v>51599</v>
      </c>
      <c r="AA991" t="s">
        <v>92</v>
      </c>
      <c r="AB991" t="s">
        <v>43</v>
      </c>
      <c r="AC991" t="s">
        <v>235</v>
      </c>
      <c r="AD991">
        <v>3</v>
      </c>
    </row>
    <row r="992" spans="1:30" x14ac:dyDescent="0.35">
      <c r="A992">
        <v>1414</v>
      </c>
      <c r="B992" t="s">
        <v>4086</v>
      </c>
      <c r="C992" t="s">
        <v>4087</v>
      </c>
      <c r="D992" s="1">
        <v>44880</v>
      </c>
      <c r="E992" s="1">
        <v>45133</v>
      </c>
      <c r="F992">
        <f>IF(Table1[[#This Row],[ExitDate]],QUOTIENT(Table1[[#This Row],[ExitDate]]-Table1[[#This Row],[StartDate]],365/12),"")</f>
        <v>8</v>
      </c>
      <c r="G992" t="str">
        <f>IF(Table1[[#This Row],[ExitDate]], "Attrition", "Active")</f>
        <v>Attrition</v>
      </c>
      <c r="H992" t="s">
        <v>28</v>
      </c>
      <c r="I992" t="s">
        <v>4088</v>
      </c>
      <c r="J992" t="s">
        <v>4089</v>
      </c>
      <c r="K992" t="s">
        <v>88</v>
      </c>
      <c r="L992" t="s">
        <v>32</v>
      </c>
      <c r="M992" t="s">
        <v>33</v>
      </c>
      <c r="N992" t="s">
        <v>34</v>
      </c>
      <c r="O992" t="s">
        <v>62</v>
      </c>
      <c r="P992" t="s">
        <v>98</v>
      </c>
      <c r="Q992" t="s">
        <v>4090</v>
      </c>
      <c r="R992" t="s">
        <v>37</v>
      </c>
      <c r="S992" t="s">
        <v>52</v>
      </c>
      <c r="T992" s="2">
        <v>24261</v>
      </c>
      <c r="U992" s="3">
        <f ca="1">YEARFRAC(Table1[[#This Row],[DOB]],TODAY())</f>
        <v>59.555555555555557</v>
      </c>
      <c r="V992" s="3" t="str" cm="1">
        <f t="array" aca="1" ref="V992" ca="1">_xlfn.IFS(Table1[[#This Row],[Age]] &lt; 30, "20-29", Table1[[#This Row],[Age]]&lt;40,"30-39",Table1[[#This Row],[Age]]&lt;50,"40-49",Table1[[#This Row],[Age]]&lt;60,"50-59",Table1[[#This Row],[Age]]&lt;70, "60-69",Table1[[#This Row],[Age]]&lt;80, "70-79",Table1[[#This Row],[Age]]&lt;90,"80-89")</f>
        <v>50-59</v>
      </c>
      <c r="W992" t="s">
        <v>39</v>
      </c>
      <c r="X992" t="s">
        <v>53</v>
      </c>
      <c r="Y992" t="s">
        <v>54</v>
      </c>
      <c r="Z992">
        <v>95839</v>
      </c>
      <c r="AA992" t="s">
        <v>127</v>
      </c>
      <c r="AB992" t="s">
        <v>83</v>
      </c>
      <c r="AC992" t="s">
        <v>104</v>
      </c>
      <c r="AD992">
        <v>3</v>
      </c>
    </row>
    <row r="993" spans="1:30" x14ac:dyDescent="0.35">
      <c r="A993">
        <v>1415</v>
      </c>
      <c r="B993" t="s">
        <v>4091</v>
      </c>
      <c r="C993" t="s">
        <v>4092</v>
      </c>
      <c r="D993" s="1">
        <v>44065</v>
      </c>
      <c r="F993" t="str">
        <f>IF(Table1[[#This Row],[ExitDate]],QUOTIENT(Table1[[#This Row],[ExitDate]]-Table1[[#This Row],[StartDate]],365/12),"")</f>
        <v/>
      </c>
      <c r="G993" t="str">
        <f>IF(Table1[[#This Row],[ExitDate]], "Attrition", "Active")</f>
        <v>Active</v>
      </c>
      <c r="H993" t="s">
        <v>28</v>
      </c>
      <c r="I993" t="s">
        <v>4093</v>
      </c>
      <c r="J993" t="s">
        <v>4094</v>
      </c>
      <c r="K993" t="s">
        <v>31</v>
      </c>
      <c r="L993" t="s">
        <v>32</v>
      </c>
      <c r="M993" t="s">
        <v>51</v>
      </c>
      <c r="N993" t="s">
        <v>50</v>
      </c>
      <c r="O993" t="s">
        <v>51</v>
      </c>
      <c r="P993" t="s">
        <v>36</v>
      </c>
      <c r="R993" t="s">
        <v>37</v>
      </c>
      <c r="S993" t="s">
        <v>89</v>
      </c>
      <c r="T993" s="2">
        <v>28351</v>
      </c>
      <c r="U993" s="3">
        <f ca="1">YEARFRAC(Table1[[#This Row],[DOB]],TODAY())</f>
        <v>48.358333333333334</v>
      </c>
      <c r="V993" s="3" t="str" cm="1">
        <f t="array" aca="1" ref="V993" ca="1">_xlfn.IFS(Table1[[#This Row],[Age]] &lt; 30, "20-29", Table1[[#This Row],[Age]]&lt;40,"30-39",Table1[[#This Row],[Age]]&lt;50,"40-49",Table1[[#This Row],[Age]]&lt;60,"50-59",Table1[[#This Row],[Age]]&lt;70, "60-69",Table1[[#This Row],[Age]]&lt;80, "70-79",Table1[[#This Row],[Age]]&lt;90,"80-89")</f>
        <v>40-49</v>
      </c>
      <c r="W993" t="s">
        <v>39</v>
      </c>
      <c r="X993" t="s">
        <v>280</v>
      </c>
      <c r="Y993" t="s">
        <v>54</v>
      </c>
      <c r="Z993">
        <v>93199</v>
      </c>
      <c r="AA993" t="s">
        <v>127</v>
      </c>
      <c r="AB993" t="s">
        <v>103</v>
      </c>
      <c r="AC993" t="s">
        <v>104</v>
      </c>
      <c r="AD993">
        <v>3</v>
      </c>
    </row>
    <row r="994" spans="1:30" x14ac:dyDescent="0.35">
      <c r="A994">
        <v>1416</v>
      </c>
      <c r="B994" t="s">
        <v>56</v>
      </c>
      <c r="C994" t="s">
        <v>519</v>
      </c>
      <c r="D994" s="1">
        <v>43930</v>
      </c>
      <c r="F994" t="str">
        <f>IF(Table1[[#This Row],[ExitDate]],QUOTIENT(Table1[[#This Row],[ExitDate]]-Table1[[#This Row],[StartDate]],365/12),"")</f>
        <v/>
      </c>
      <c r="G994" t="str">
        <f>IF(Table1[[#This Row],[ExitDate]], "Attrition", "Active")</f>
        <v>Active</v>
      </c>
      <c r="H994" t="s">
        <v>28</v>
      </c>
      <c r="I994" t="s">
        <v>4095</v>
      </c>
      <c r="J994" t="s">
        <v>4096</v>
      </c>
      <c r="K994" t="s">
        <v>49</v>
      </c>
      <c r="L994" t="s">
        <v>32</v>
      </c>
      <c r="M994" t="s">
        <v>51</v>
      </c>
      <c r="N994" t="s">
        <v>63</v>
      </c>
      <c r="O994" t="s">
        <v>62</v>
      </c>
      <c r="P994" t="s">
        <v>36</v>
      </c>
      <c r="R994" t="s">
        <v>37</v>
      </c>
      <c r="S994" t="s">
        <v>89</v>
      </c>
      <c r="T994" s="2">
        <v>19614</v>
      </c>
      <c r="U994" s="3">
        <f ca="1">YEARFRAC(Table1[[#This Row],[DOB]],TODAY())</f>
        <v>72.280555555555551</v>
      </c>
      <c r="V994" s="3" t="str" cm="1">
        <f t="array" aca="1" ref="V994" ca="1">_xlfn.IFS(Table1[[#This Row],[Age]] &lt; 30, "20-29", Table1[[#This Row],[Age]]&lt;40,"30-39",Table1[[#This Row],[Age]]&lt;50,"40-49",Table1[[#This Row],[Age]]&lt;60,"50-59",Table1[[#This Row],[Age]]&lt;70, "60-69",Table1[[#This Row],[Age]]&lt;80, "70-79",Table1[[#This Row],[Age]]&lt;90,"80-89")</f>
        <v>70-79</v>
      </c>
      <c r="W994" t="s">
        <v>39</v>
      </c>
      <c r="X994" t="s">
        <v>291</v>
      </c>
      <c r="Y994" t="s">
        <v>54</v>
      </c>
      <c r="Z994">
        <v>39796</v>
      </c>
      <c r="AA994" t="s">
        <v>127</v>
      </c>
      <c r="AB994" t="s">
        <v>43</v>
      </c>
      <c r="AC994" t="s">
        <v>104</v>
      </c>
      <c r="AD994">
        <v>3</v>
      </c>
    </row>
    <row r="995" spans="1:30" x14ac:dyDescent="0.35">
      <c r="A995">
        <v>1417</v>
      </c>
      <c r="B995" t="s">
        <v>4097</v>
      </c>
      <c r="C995" t="s">
        <v>3135</v>
      </c>
      <c r="D995" s="1">
        <v>44285</v>
      </c>
      <c r="F995" t="str">
        <f>IF(Table1[[#This Row],[ExitDate]],QUOTIENT(Table1[[#This Row],[ExitDate]]-Table1[[#This Row],[StartDate]],365/12),"")</f>
        <v/>
      </c>
      <c r="G995" t="str">
        <f>IF(Table1[[#This Row],[ExitDate]], "Attrition", "Active")</f>
        <v>Active</v>
      </c>
      <c r="H995" t="s">
        <v>28</v>
      </c>
      <c r="I995" t="s">
        <v>4098</v>
      </c>
      <c r="J995" t="s">
        <v>4099</v>
      </c>
      <c r="K995" t="s">
        <v>138</v>
      </c>
      <c r="L995" t="s">
        <v>32</v>
      </c>
      <c r="M995" t="s">
        <v>62</v>
      </c>
      <c r="N995" t="s">
        <v>34</v>
      </c>
      <c r="O995" t="s">
        <v>51</v>
      </c>
      <c r="P995" t="s">
        <v>36</v>
      </c>
      <c r="R995" t="s">
        <v>37</v>
      </c>
      <c r="S995" t="s">
        <v>52</v>
      </c>
      <c r="T995" s="2">
        <v>17931</v>
      </c>
      <c r="U995" s="3">
        <f ca="1">YEARFRAC(Table1[[#This Row],[DOB]],TODAY())</f>
        <v>76.891666666666666</v>
      </c>
      <c r="V995" s="3" t="str" cm="1">
        <f t="array" aca="1" ref="V995" ca="1">_xlfn.IFS(Table1[[#This Row],[Age]] &lt; 30, "20-29", Table1[[#This Row],[Age]]&lt;40,"30-39",Table1[[#This Row],[Age]]&lt;50,"40-49",Table1[[#This Row],[Age]]&lt;60,"50-59",Table1[[#This Row],[Age]]&lt;70, "60-69",Table1[[#This Row],[Age]]&lt;80, "70-79",Table1[[#This Row],[Age]]&lt;90,"80-89")</f>
        <v>70-79</v>
      </c>
      <c r="W995" t="s">
        <v>39</v>
      </c>
      <c r="X995" t="s">
        <v>6</v>
      </c>
      <c r="Y995" t="s">
        <v>41</v>
      </c>
      <c r="Z995">
        <v>10875</v>
      </c>
      <c r="AA995" t="s">
        <v>73</v>
      </c>
      <c r="AB995" t="s">
        <v>74</v>
      </c>
      <c r="AC995" t="s">
        <v>104</v>
      </c>
      <c r="AD995">
        <v>3</v>
      </c>
    </row>
    <row r="996" spans="1:30" x14ac:dyDescent="0.35">
      <c r="A996">
        <v>1418</v>
      </c>
      <c r="B996" t="s">
        <v>4100</v>
      </c>
      <c r="C996" t="s">
        <v>3571</v>
      </c>
      <c r="D996" s="1">
        <v>43369</v>
      </c>
      <c r="F996" t="str">
        <f>IF(Table1[[#This Row],[ExitDate]],QUOTIENT(Table1[[#This Row],[ExitDate]]-Table1[[#This Row],[StartDate]],365/12),"")</f>
        <v/>
      </c>
      <c r="G996" t="str">
        <f>IF(Table1[[#This Row],[ExitDate]], "Attrition", "Active")</f>
        <v>Active</v>
      </c>
      <c r="H996" t="s">
        <v>28</v>
      </c>
      <c r="I996" t="s">
        <v>4101</v>
      </c>
      <c r="J996" t="s">
        <v>4102</v>
      </c>
      <c r="K996" t="s">
        <v>117</v>
      </c>
      <c r="L996" t="s">
        <v>32</v>
      </c>
      <c r="M996" t="s">
        <v>51</v>
      </c>
      <c r="N996" t="s">
        <v>34</v>
      </c>
      <c r="O996" t="s">
        <v>35</v>
      </c>
      <c r="P996" t="s">
        <v>36</v>
      </c>
      <c r="R996" t="s">
        <v>37</v>
      </c>
      <c r="S996" t="s">
        <v>304</v>
      </c>
      <c r="T996" s="2">
        <v>36890</v>
      </c>
      <c r="U996" s="3">
        <f ca="1">YEARFRAC(Table1[[#This Row],[DOB]],TODAY())</f>
        <v>24.980555555555554</v>
      </c>
      <c r="V996" s="3" t="str" cm="1">
        <f t="array" aca="1" ref="V996" ca="1">_xlfn.IFS(Table1[[#This Row],[Age]] &lt; 30, "20-29", Table1[[#This Row],[Age]]&lt;40,"30-39",Table1[[#This Row],[Age]]&lt;50,"40-49",Table1[[#This Row],[Age]]&lt;60,"50-59",Table1[[#This Row],[Age]]&lt;70, "60-69",Table1[[#This Row],[Age]]&lt;80, "70-79",Table1[[#This Row],[Age]]&lt;90,"80-89")</f>
        <v>20-29</v>
      </c>
      <c r="W996" t="s">
        <v>39</v>
      </c>
      <c r="X996" t="s">
        <v>418</v>
      </c>
      <c r="Y996" t="s">
        <v>41</v>
      </c>
      <c r="Z996">
        <v>33720</v>
      </c>
      <c r="AA996" t="s">
        <v>73</v>
      </c>
      <c r="AB996" t="s">
        <v>83</v>
      </c>
      <c r="AC996" t="s">
        <v>235</v>
      </c>
      <c r="AD996">
        <v>3</v>
      </c>
    </row>
    <row r="997" spans="1:30" x14ac:dyDescent="0.35">
      <c r="A997">
        <v>1419</v>
      </c>
      <c r="B997" t="s">
        <v>4103</v>
      </c>
      <c r="C997" t="s">
        <v>1689</v>
      </c>
      <c r="D997" s="1">
        <v>45068</v>
      </c>
      <c r="F997" t="str">
        <f>IF(Table1[[#This Row],[ExitDate]],QUOTIENT(Table1[[#This Row],[ExitDate]]-Table1[[#This Row],[StartDate]],365/12),"")</f>
        <v/>
      </c>
      <c r="G997" t="str">
        <f>IF(Table1[[#This Row],[ExitDate]], "Attrition", "Active")</f>
        <v>Active</v>
      </c>
      <c r="H997" t="s">
        <v>28</v>
      </c>
      <c r="I997" t="s">
        <v>4104</v>
      </c>
      <c r="J997" t="s">
        <v>4105</v>
      </c>
      <c r="K997" t="s">
        <v>61</v>
      </c>
      <c r="L997" t="s">
        <v>32</v>
      </c>
      <c r="M997" t="s">
        <v>33</v>
      </c>
      <c r="N997" t="s">
        <v>34</v>
      </c>
      <c r="O997" t="s">
        <v>62</v>
      </c>
      <c r="P997" t="s">
        <v>36</v>
      </c>
      <c r="R997" t="s">
        <v>37</v>
      </c>
      <c r="S997" t="s">
        <v>89</v>
      </c>
      <c r="T997" s="2">
        <v>30692</v>
      </c>
      <c r="U997" s="3">
        <f ca="1">YEARFRAC(Table1[[#This Row],[DOB]],TODAY())</f>
        <v>41.95</v>
      </c>
      <c r="V997" s="3" t="str" cm="1">
        <f t="array" aca="1" ref="V997" ca="1">_xlfn.IFS(Table1[[#This Row],[Age]] &lt; 30, "20-29", Table1[[#This Row],[Age]]&lt;40,"30-39",Table1[[#This Row],[Age]]&lt;50,"40-49",Table1[[#This Row],[Age]]&lt;60,"50-59",Table1[[#This Row],[Age]]&lt;70, "60-69",Table1[[#This Row],[Age]]&lt;80, "70-79",Table1[[#This Row],[Age]]&lt;90,"80-89")</f>
        <v>40-49</v>
      </c>
      <c r="W997" t="s">
        <v>39</v>
      </c>
      <c r="X997" t="s">
        <v>82</v>
      </c>
      <c r="Y997" t="s">
        <v>41</v>
      </c>
      <c r="Z997">
        <v>50647</v>
      </c>
      <c r="AA997" t="s">
        <v>73</v>
      </c>
      <c r="AB997" t="s">
        <v>103</v>
      </c>
      <c r="AC997" t="s">
        <v>104</v>
      </c>
      <c r="AD997">
        <v>3</v>
      </c>
    </row>
    <row r="998" spans="1:30" x14ac:dyDescent="0.35">
      <c r="A998">
        <v>1420</v>
      </c>
      <c r="B998" t="s">
        <v>4106</v>
      </c>
      <c r="C998" t="s">
        <v>1196</v>
      </c>
      <c r="D998" s="1">
        <v>44351</v>
      </c>
      <c r="F998" t="str">
        <f>IF(Table1[[#This Row],[ExitDate]],QUOTIENT(Table1[[#This Row],[ExitDate]]-Table1[[#This Row],[StartDate]],365/12),"")</f>
        <v/>
      </c>
      <c r="G998" t="str">
        <f>IF(Table1[[#This Row],[ExitDate]], "Attrition", "Active")</f>
        <v>Active</v>
      </c>
      <c r="H998" t="s">
        <v>28</v>
      </c>
      <c r="I998" t="s">
        <v>4107</v>
      </c>
      <c r="J998" t="s">
        <v>4108</v>
      </c>
      <c r="K998" t="s">
        <v>167</v>
      </c>
      <c r="L998" t="s">
        <v>32</v>
      </c>
      <c r="M998" t="s">
        <v>33</v>
      </c>
      <c r="N998" t="s">
        <v>63</v>
      </c>
      <c r="O998" t="s">
        <v>35</v>
      </c>
      <c r="P998" t="s">
        <v>36</v>
      </c>
      <c r="R998" t="s">
        <v>37</v>
      </c>
      <c r="S998" t="s">
        <v>176</v>
      </c>
      <c r="T998" s="2">
        <v>18626</v>
      </c>
      <c r="U998" s="3">
        <f ca="1">YEARFRAC(Table1[[#This Row],[DOB]],TODAY())</f>
        <v>74.983333333333334</v>
      </c>
      <c r="V998" s="3" t="str" cm="1">
        <f t="array" aca="1" ref="V998" ca="1">_xlfn.IFS(Table1[[#This Row],[Age]] &lt; 30, "20-29", Table1[[#This Row],[Age]]&lt;40,"30-39",Table1[[#This Row],[Age]]&lt;50,"40-49",Table1[[#This Row],[Age]]&lt;60,"50-59",Table1[[#This Row],[Age]]&lt;70, "60-69",Table1[[#This Row],[Age]]&lt;80, "70-79",Table1[[#This Row],[Age]]&lt;90,"80-89")</f>
        <v>70-79</v>
      </c>
      <c r="W998" t="s">
        <v>39</v>
      </c>
      <c r="X998" t="s">
        <v>418</v>
      </c>
      <c r="Y998" t="s">
        <v>41</v>
      </c>
      <c r="Z998">
        <v>33776</v>
      </c>
      <c r="AA998" t="s">
        <v>42</v>
      </c>
      <c r="AB998" t="s">
        <v>103</v>
      </c>
      <c r="AC998" t="s">
        <v>104</v>
      </c>
      <c r="AD998">
        <v>3</v>
      </c>
    </row>
    <row r="999" spans="1:30" x14ac:dyDescent="0.35">
      <c r="A999">
        <v>1421</v>
      </c>
      <c r="B999" t="s">
        <v>4109</v>
      </c>
      <c r="C999" t="s">
        <v>1178</v>
      </c>
      <c r="D999" s="1">
        <v>43760</v>
      </c>
      <c r="E999" s="1">
        <v>45132</v>
      </c>
      <c r="F999">
        <f>IF(Table1[[#This Row],[ExitDate]],QUOTIENT(Table1[[#This Row],[ExitDate]]-Table1[[#This Row],[StartDate]],365/12),"")</f>
        <v>45</v>
      </c>
      <c r="G999" t="str">
        <f>IF(Table1[[#This Row],[ExitDate]], "Attrition", "Active")</f>
        <v>Attrition</v>
      </c>
      <c r="H999" t="s">
        <v>28</v>
      </c>
      <c r="I999" t="s">
        <v>4110</v>
      </c>
      <c r="J999" t="s">
        <v>4111</v>
      </c>
      <c r="K999" t="s">
        <v>132</v>
      </c>
      <c r="L999" t="s">
        <v>32</v>
      </c>
      <c r="M999" t="s">
        <v>33</v>
      </c>
      <c r="N999" t="s">
        <v>34</v>
      </c>
      <c r="O999" t="s">
        <v>62</v>
      </c>
      <c r="P999" t="s">
        <v>98</v>
      </c>
      <c r="Q999" t="s">
        <v>4112</v>
      </c>
      <c r="R999" t="s">
        <v>37</v>
      </c>
      <c r="S999" t="s">
        <v>80</v>
      </c>
      <c r="T999" s="2">
        <v>17867</v>
      </c>
      <c r="U999" s="3">
        <f ca="1">YEARFRAC(Table1[[#This Row],[DOB]],TODAY())</f>
        <v>77.063888888888883</v>
      </c>
      <c r="V999" s="3" t="str" cm="1">
        <f t="array" aca="1" ref="V999" ca="1">_xlfn.IFS(Table1[[#This Row],[Age]] &lt; 30, "20-29", Table1[[#This Row],[Age]]&lt;40,"30-39",Table1[[#This Row],[Age]]&lt;50,"40-49",Table1[[#This Row],[Age]]&lt;60,"50-59",Table1[[#This Row],[Age]]&lt;70, "60-69",Table1[[#This Row],[Age]]&lt;80, "70-79",Table1[[#This Row],[Age]]&lt;90,"80-89")</f>
        <v>70-79</v>
      </c>
      <c r="W999" t="s">
        <v>39</v>
      </c>
      <c r="X999" t="s">
        <v>1257</v>
      </c>
      <c r="Y999" t="s">
        <v>41</v>
      </c>
      <c r="Z999">
        <v>24552</v>
      </c>
      <c r="AA999" t="s">
        <v>73</v>
      </c>
      <c r="AB999" t="s">
        <v>83</v>
      </c>
      <c r="AC999" t="s">
        <v>104</v>
      </c>
      <c r="AD999">
        <v>3</v>
      </c>
    </row>
    <row r="1000" spans="1:30" x14ac:dyDescent="0.35">
      <c r="A1000">
        <v>1422</v>
      </c>
      <c r="B1000" t="s">
        <v>4113</v>
      </c>
      <c r="C1000" t="s">
        <v>2063</v>
      </c>
      <c r="D1000" s="1">
        <v>43742</v>
      </c>
      <c r="E1000" s="1">
        <v>44122</v>
      </c>
      <c r="F1000">
        <f>IF(Table1[[#This Row],[ExitDate]],QUOTIENT(Table1[[#This Row],[ExitDate]]-Table1[[#This Row],[StartDate]],365/12),"")</f>
        <v>12</v>
      </c>
      <c r="G1000" t="str">
        <f>IF(Table1[[#This Row],[ExitDate]], "Attrition", "Active")</f>
        <v>Attrition</v>
      </c>
      <c r="H1000" t="s">
        <v>28</v>
      </c>
      <c r="I1000" t="s">
        <v>4114</v>
      </c>
      <c r="J1000" t="s">
        <v>4115</v>
      </c>
      <c r="K1000" t="s">
        <v>79</v>
      </c>
      <c r="L1000" t="s">
        <v>197</v>
      </c>
      <c r="M1000" t="s">
        <v>62</v>
      </c>
      <c r="N1000" t="s">
        <v>63</v>
      </c>
      <c r="O1000" t="s">
        <v>62</v>
      </c>
      <c r="P1000" t="s">
        <v>98</v>
      </c>
      <c r="Q1000" t="s">
        <v>4116</v>
      </c>
      <c r="R1000" t="s">
        <v>37</v>
      </c>
      <c r="S1000" t="s">
        <v>1011</v>
      </c>
      <c r="T1000" s="2">
        <v>34609</v>
      </c>
      <c r="U1000" s="3">
        <f ca="1">YEARFRAC(Table1[[#This Row],[DOB]],TODAY())</f>
        <v>31.225000000000001</v>
      </c>
      <c r="V1000" s="3" t="str" cm="1">
        <f t="array" aca="1" ref="V1000" ca="1">_xlfn.IFS(Table1[[#This Row],[Age]] &lt; 30, "20-29", Table1[[#This Row],[Age]]&lt;40,"30-39",Table1[[#This Row],[Age]]&lt;50,"40-49",Table1[[#This Row],[Age]]&lt;60,"50-59",Table1[[#This Row],[Age]]&lt;70, "60-69",Table1[[#This Row],[Age]]&lt;80, "70-79",Table1[[#This Row],[Age]]&lt;90,"80-89")</f>
        <v>30-39</v>
      </c>
      <c r="W1000" t="s">
        <v>39</v>
      </c>
      <c r="X1000" t="s">
        <v>102</v>
      </c>
      <c r="Y1000" t="s">
        <v>41</v>
      </c>
      <c r="Z1000">
        <v>6933</v>
      </c>
      <c r="AA1000" t="s">
        <v>55</v>
      </c>
      <c r="AB1000" t="s">
        <v>103</v>
      </c>
      <c r="AC1000" t="s">
        <v>235</v>
      </c>
      <c r="AD1000">
        <v>3</v>
      </c>
    </row>
    <row r="1001" spans="1:30" x14ac:dyDescent="0.35">
      <c r="A1001">
        <v>1423</v>
      </c>
      <c r="B1001" t="s">
        <v>4117</v>
      </c>
      <c r="C1001" t="s">
        <v>3494</v>
      </c>
      <c r="D1001" s="1">
        <v>44737</v>
      </c>
      <c r="F1001" t="str">
        <f>IF(Table1[[#This Row],[ExitDate]],QUOTIENT(Table1[[#This Row],[ExitDate]]-Table1[[#This Row],[StartDate]],365/12),"")</f>
        <v/>
      </c>
      <c r="G1001" t="str">
        <f>IF(Table1[[#This Row],[ExitDate]], "Attrition", "Active")</f>
        <v>Active</v>
      </c>
      <c r="H1001" t="s">
        <v>28</v>
      </c>
      <c r="I1001" t="s">
        <v>4118</v>
      </c>
      <c r="J1001" t="s">
        <v>4119</v>
      </c>
      <c r="K1001" t="s">
        <v>97</v>
      </c>
      <c r="L1001" t="s">
        <v>32</v>
      </c>
      <c r="M1001" t="s">
        <v>62</v>
      </c>
      <c r="N1001" t="s">
        <v>50</v>
      </c>
      <c r="O1001" t="s">
        <v>62</v>
      </c>
      <c r="P1001" t="s">
        <v>36</v>
      </c>
      <c r="R1001" t="s">
        <v>37</v>
      </c>
      <c r="S1001" t="s">
        <v>52</v>
      </c>
      <c r="T1001" s="2">
        <v>33675</v>
      </c>
      <c r="U1001" s="3">
        <f ca="1">YEARFRAC(Table1[[#This Row],[DOB]],TODAY())</f>
        <v>33.780555555555559</v>
      </c>
      <c r="V1001" s="3" t="str" cm="1">
        <f t="array" aca="1" ref="V1001" ca="1">_xlfn.IFS(Table1[[#This Row],[Age]] &lt; 30, "20-29", Table1[[#This Row],[Age]]&lt;40,"30-39",Table1[[#This Row],[Age]]&lt;50,"40-49",Table1[[#This Row],[Age]]&lt;60,"50-59",Table1[[#This Row],[Age]]&lt;70, "60-69",Table1[[#This Row],[Age]]&lt;80, "70-79",Table1[[#This Row],[Age]]&lt;90,"80-89")</f>
        <v>30-39</v>
      </c>
      <c r="W1001" t="s">
        <v>39</v>
      </c>
      <c r="X1001" t="s">
        <v>82</v>
      </c>
      <c r="Y1001" t="s">
        <v>41</v>
      </c>
      <c r="Z1001">
        <v>3012</v>
      </c>
      <c r="AA1001" t="s">
        <v>42</v>
      </c>
      <c r="AB1001" t="s">
        <v>74</v>
      </c>
      <c r="AC1001" t="s">
        <v>235</v>
      </c>
      <c r="AD1001">
        <v>3</v>
      </c>
    </row>
    <row r="1002" spans="1:30" x14ac:dyDescent="0.35">
      <c r="A1002">
        <v>1424</v>
      </c>
      <c r="B1002" t="s">
        <v>3242</v>
      </c>
      <c r="C1002" t="s">
        <v>4120</v>
      </c>
      <c r="D1002" s="1">
        <v>44517</v>
      </c>
      <c r="E1002" s="1">
        <v>44776</v>
      </c>
      <c r="F1002">
        <f>IF(Table1[[#This Row],[ExitDate]],QUOTIENT(Table1[[#This Row],[ExitDate]]-Table1[[#This Row],[StartDate]],365/12),"")</f>
        <v>8</v>
      </c>
      <c r="G1002" t="str">
        <f>IF(Table1[[#This Row],[ExitDate]], "Attrition", "Active")</f>
        <v>Attrition</v>
      </c>
      <c r="H1002" t="s">
        <v>28</v>
      </c>
      <c r="I1002" t="s">
        <v>4121</v>
      </c>
      <c r="J1002" t="s">
        <v>4122</v>
      </c>
      <c r="K1002" t="s">
        <v>88</v>
      </c>
      <c r="L1002" t="s">
        <v>1804</v>
      </c>
      <c r="M1002" t="s">
        <v>62</v>
      </c>
      <c r="N1002" t="s">
        <v>63</v>
      </c>
      <c r="O1002" t="s">
        <v>51</v>
      </c>
      <c r="P1002" t="s">
        <v>174</v>
      </c>
      <c r="Q1002" t="s">
        <v>4123</v>
      </c>
      <c r="R1002" t="s">
        <v>37</v>
      </c>
      <c r="S1002" t="s">
        <v>80</v>
      </c>
      <c r="T1002" s="2">
        <v>30293</v>
      </c>
      <c r="U1002" s="3">
        <f ca="1">YEARFRAC(Table1[[#This Row],[DOB]],TODAY())</f>
        <v>43.041666666666664</v>
      </c>
      <c r="V1002" s="3" t="str" cm="1">
        <f t="array" aca="1" ref="V1002" ca="1">_xlfn.IFS(Table1[[#This Row],[Age]] &lt; 30, "20-29", Table1[[#This Row],[Age]]&lt;40,"30-39",Table1[[#This Row],[Age]]&lt;50,"40-49",Table1[[#This Row],[Age]]&lt;60,"50-59",Table1[[#This Row],[Age]]&lt;70, "60-69",Table1[[#This Row],[Age]]&lt;80, "70-79",Table1[[#This Row],[Age]]&lt;90,"80-89")</f>
        <v>40-49</v>
      </c>
      <c r="W1002" t="s">
        <v>39</v>
      </c>
      <c r="X1002" t="s">
        <v>82</v>
      </c>
      <c r="Y1002" t="s">
        <v>41</v>
      </c>
      <c r="Z1002">
        <v>60993</v>
      </c>
      <c r="AA1002" t="s">
        <v>127</v>
      </c>
      <c r="AB1002" t="s">
        <v>83</v>
      </c>
      <c r="AC1002" t="s">
        <v>235</v>
      </c>
      <c r="AD1002">
        <v>3</v>
      </c>
    </row>
    <row r="1003" spans="1:30" x14ac:dyDescent="0.35">
      <c r="A1003">
        <v>1425</v>
      </c>
      <c r="B1003" t="s">
        <v>4124</v>
      </c>
      <c r="C1003" t="s">
        <v>4125</v>
      </c>
      <c r="D1003" s="1">
        <v>43681</v>
      </c>
      <c r="F1003" t="str">
        <f>IF(Table1[[#This Row],[ExitDate]],QUOTIENT(Table1[[#This Row],[ExitDate]]-Table1[[#This Row],[StartDate]],365/12),"")</f>
        <v/>
      </c>
      <c r="G1003" t="str">
        <f>IF(Table1[[#This Row],[ExitDate]], "Attrition", "Active")</f>
        <v>Active</v>
      </c>
      <c r="H1003" t="s">
        <v>28</v>
      </c>
      <c r="I1003" t="s">
        <v>4126</v>
      </c>
      <c r="J1003" t="s">
        <v>4127</v>
      </c>
      <c r="K1003" t="s">
        <v>31</v>
      </c>
      <c r="L1003" t="s">
        <v>32</v>
      </c>
      <c r="M1003" t="s">
        <v>51</v>
      </c>
      <c r="N1003" t="s">
        <v>63</v>
      </c>
      <c r="O1003" t="s">
        <v>62</v>
      </c>
      <c r="P1003" t="s">
        <v>36</v>
      </c>
      <c r="R1003" t="s">
        <v>37</v>
      </c>
      <c r="S1003" t="s">
        <v>89</v>
      </c>
      <c r="T1003" s="2">
        <v>15513</v>
      </c>
      <c r="U1003" s="3">
        <f ca="1">YEARFRAC(Table1[[#This Row],[DOB]],TODAY())</f>
        <v>83.50555555555556</v>
      </c>
      <c r="V1003" s="3" t="str" cm="1">
        <f t="array" aca="1" ref="V1003" ca="1">_xlfn.IFS(Table1[[#This Row],[Age]] &lt; 30, "20-29", Table1[[#This Row],[Age]]&lt;40,"30-39",Table1[[#This Row],[Age]]&lt;50,"40-49",Table1[[#This Row],[Age]]&lt;60,"50-59",Table1[[#This Row],[Age]]&lt;70, "60-69",Table1[[#This Row],[Age]]&lt;80, "70-79",Table1[[#This Row],[Age]]&lt;90,"80-89")</f>
        <v>80-89</v>
      </c>
      <c r="W1003" t="s">
        <v>39</v>
      </c>
      <c r="X1003" t="s">
        <v>102</v>
      </c>
      <c r="Y1003" t="s">
        <v>41</v>
      </c>
      <c r="Z1003">
        <v>10504</v>
      </c>
      <c r="AA1003" t="s">
        <v>92</v>
      </c>
      <c r="AB1003" t="s">
        <v>74</v>
      </c>
      <c r="AC1003" t="s">
        <v>235</v>
      </c>
      <c r="AD1003">
        <v>3</v>
      </c>
    </row>
    <row r="1004" spans="1:30" x14ac:dyDescent="0.35">
      <c r="A1004">
        <v>1426</v>
      </c>
      <c r="B1004" t="s">
        <v>523</v>
      </c>
      <c r="C1004" t="s">
        <v>954</v>
      </c>
      <c r="D1004" s="1">
        <v>44628</v>
      </c>
      <c r="E1004" s="1">
        <v>44877</v>
      </c>
      <c r="F1004">
        <f>IF(Table1[[#This Row],[ExitDate]],QUOTIENT(Table1[[#This Row],[ExitDate]]-Table1[[#This Row],[StartDate]],365/12),"")</f>
        <v>8</v>
      </c>
      <c r="G1004" t="str">
        <f>IF(Table1[[#This Row],[ExitDate]], "Attrition", "Active")</f>
        <v>Attrition</v>
      </c>
      <c r="H1004" t="s">
        <v>28</v>
      </c>
      <c r="I1004" t="s">
        <v>4128</v>
      </c>
      <c r="J1004" t="s">
        <v>4129</v>
      </c>
      <c r="K1004" t="s">
        <v>49</v>
      </c>
      <c r="L1004" t="s">
        <v>744</v>
      </c>
      <c r="M1004" t="s">
        <v>62</v>
      </c>
      <c r="N1004" t="s">
        <v>50</v>
      </c>
      <c r="O1004" t="s">
        <v>62</v>
      </c>
      <c r="P1004" t="s">
        <v>139</v>
      </c>
      <c r="Q1004" t="s">
        <v>4130</v>
      </c>
      <c r="R1004" t="s">
        <v>37</v>
      </c>
      <c r="S1004" t="s">
        <v>80</v>
      </c>
      <c r="T1004" s="2">
        <v>36726</v>
      </c>
      <c r="U1004" s="3">
        <f ca="1">YEARFRAC(Table1[[#This Row],[DOB]],TODAY())</f>
        <v>25.427777777777777</v>
      </c>
      <c r="V1004" s="3" t="str" cm="1">
        <f t="array" aca="1" ref="V1004" ca="1">_xlfn.IFS(Table1[[#This Row],[Age]] &lt; 30, "20-29", Table1[[#This Row],[Age]]&lt;40,"30-39",Table1[[#This Row],[Age]]&lt;50,"40-49",Table1[[#This Row],[Age]]&lt;60,"50-59",Table1[[#This Row],[Age]]&lt;70, "60-69",Table1[[#This Row],[Age]]&lt;80, "70-79",Table1[[#This Row],[Age]]&lt;90,"80-89")</f>
        <v>20-29</v>
      </c>
      <c r="W1004" t="s">
        <v>39</v>
      </c>
      <c r="X1004" t="s">
        <v>102</v>
      </c>
      <c r="Y1004" t="s">
        <v>41</v>
      </c>
      <c r="Z1004">
        <v>11397</v>
      </c>
      <c r="AA1004" t="s">
        <v>55</v>
      </c>
      <c r="AB1004" t="s">
        <v>43</v>
      </c>
      <c r="AC1004" t="s">
        <v>104</v>
      </c>
      <c r="AD1004">
        <v>3</v>
      </c>
    </row>
    <row r="1005" spans="1:30" x14ac:dyDescent="0.35">
      <c r="A1005">
        <v>1427</v>
      </c>
      <c r="B1005" t="s">
        <v>730</v>
      </c>
      <c r="C1005" t="s">
        <v>3053</v>
      </c>
      <c r="D1005" s="1">
        <v>43518</v>
      </c>
      <c r="F1005" t="str">
        <f>IF(Table1[[#This Row],[ExitDate]],QUOTIENT(Table1[[#This Row],[ExitDate]]-Table1[[#This Row],[StartDate]],365/12),"")</f>
        <v/>
      </c>
      <c r="G1005" t="str">
        <f>IF(Table1[[#This Row],[ExitDate]], "Attrition", "Active")</f>
        <v>Active</v>
      </c>
      <c r="H1005" t="s">
        <v>727</v>
      </c>
      <c r="I1005" t="s">
        <v>4131</v>
      </c>
      <c r="J1005" t="s">
        <v>4132</v>
      </c>
      <c r="K1005" t="s">
        <v>31</v>
      </c>
      <c r="L1005" t="s">
        <v>32</v>
      </c>
      <c r="M1005" t="s">
        <v>62</v>
      </c>
      <c r="N1005" t="s">
        <v>50</v>
      </c>
      <c r="O1005" t="s">
        <v>51</v>
      </c>
      <c r="P1005" t="s">
        <v>36</v>
      </c>
      <c r="R1005" t="s">
        <v>37</v>
      </c>
      <c r="S1005" t="s">
        <v>110</v>
      </c>
      <c r="T1005" s="2">
        <v>19488</v>
      </c>
      <c r="U1005" s="3">
        <f ca="1">YEARFRAC(Table1[[#This Row],[DOB]],TODAY())</f>
        <v>72.62222222222222</v>
      </c>
      <c r="V1005" s="3" t="str" cm="1">
        <f t="array" aca="1" ref="V1005" ca="1">_xlfn.IFS(Table1[[#This Row],[Age]] &lt; 30, "20-29", Table1[[#This Row],[Age]]&lt;40,"30-39",Table1[[#This Row],[Age]]&lt;50,"40-49",Table1[[#This Row],[Age]]&lt;60,"50-59",Table1[[#This Row],[Age]]&lt;70, "60-69",Table1[[#This Row],[Age]]&lt;80, "70-79",Table1[[#This Row],[Age]]&lt;90,"80-89")</f>
        <v>70-79</v>
      </c>
      <c r="W1005" t="s">
        <v>39</v>
      </c>
      <c r="X1005" t="s">
        <v>418</v>
      </c>
      <c r="Y1005" t="s">
        <v>54</v>
      </c>
      <c r="Z1005">
        <v>96208</v>
      </c>
      <c r="AA1005" t="s">
        <v>127</v>
      </c>
      <c r="AB1005" t="s">
        <v>103</v>
      </c>
      <c r="AC1005" t="s">
        <v>235</v>
      </c>
      <c r="AD1005">
        <v>3</v>
      </c>
    </row>
    <row r="1006" spans="1:30" x14ac:dyDescent="0.35">
      <c r="A1006">
        <v>1428</v>
      </c>
      <c r="B1006" t="s">
        <v>4133</v>
      </c>
      <c r="C1006" t="s">
        <v>4134</v>
      </c>
      <c r="D1006" s="1">
        <v>44903</v>
      </c>
      <c r="F1006" t="str">
        <f>IF(Table1[[#This Row],[ExitDate]],QUOTIENT(Table1[[#This Row],[ExitDate]]-Table1[[#This Row],[StartDate]],365/12),"")</f>
        <v/>
      </c>
      <c r="G1006" t="str">
        <f>IF(Table1[[#This Row],[ExitDate]], "Attrition", "Active")</f>
        <v>Active</v>
      </c>
      <c r="H1006" t="s">
        <v>727</v>
      </c>
      <c r="I1006" t="s">
        <v>4135</v>
      </c>
      <c r="J1006" t="s">
        <v>4136</v>
      </c>
      <c r="K1006" t="s">
        <v>132</v>
      </c>
      <c r="L1006" t="s">
        <v>32</v>
      </c>
      <c r="M1006" t="s">
        <v>62</v>
      </c>
      <c r="N1006" t="s">
        <v>34</v>
      </c>
      <c r="O1006" t="s">
        <v>51</v>
      </c>
      <c r="P1006" t="s">
        <v>36</v>
      </c>
      <c r="R1006" t="s">
        <v>37</v>
      </c>
      <c r="S1006" t="s">
        <v>118</v>
      </c>
      <c r="T1006" s="2">
        <v>25625</v>
      </c>
      <c r="U1006" s="3">
        <f ca="1">YEARFRAC(Table1[[#This Row],[DOB]],TODAY())</f>
        <v>55.825000000000003</v>
      </c>
      <c r="V1006" s="3" t="str" cm="1">
        <f t="array" aca="1" ref="V1006" ca="1">_xlfn.IFS(Table1[[#This Row],[Age]] &lt; 30, "20-29", Table1[[#This Row],[Age]]&lt;40,"30-39",Table1[[#This Row],[Age]]&lt;50,"40-49",Table1[[#This Row],[Age]]&lt;60,"50-59",Table1[[#This Row],[Age]]&lt;70, "60-69",Table1[[#This Row],[Age]]&lt;80, "70-79",Table1[[#This Row],[Age]]&lt;90,"80-89")</f>
        <v>50-59</v>
      </c>
      <c r="W1006" t="s">
        <v>39</v>
      </c>
      <c r="X1006" t="s">
        <v>183</v>
      </c>
      <c r="Y1006" t="s">
        <v>54</v>
      </c>
      <c r="Z1006">
        <v>76607</v>
      </c>
      <c r="AA1006" t="s">
        <v>42</v>
      </c>
      <c r="AB1006" t="s">
        <v>103</v>
      </c>
      <c r="AC1006" t="s">
        <v>104</v>
      </c>
      <c r="AD1006">
        <v>3</v>
      </c>
    </row>
    <row r="1007" spans="1:30" x14ac:dyDescent="0.35">
      <c r="A1007">
        <v>1429</v>
      </c>
      <c r="B1007" t="s">
        <v>1548</v>
      </c>
      <c r="C1007" t="s">
        <v>1585</v>
      </c>
      <c r="D1007" s="1">
        <v>43791</v>
      </c>
      <c r="E1007" s="1">
        <v>44632</v>
      </c>
      <c r="F1007">
        <f>IF(Table1[[#This Row],[ExitDate]],QUOTIENT(Table1[[#This Row],[ExitDate]]-Table1[[#This Row],[StartDate]],365/12),"")</f>
        <v>27</v>
      </c>
      <c r="G1007" t="str">
        <f>IF(Table1[[#This Row],[ExitDate]], "Attrition", "Active")</f>
        <v>Attrition</v>
      </c>
      <c r="H1007" t="s">
        <v>727</v>
      </c>
      <c r="I1007" t="s">
        <v>4137</v>
      </c>
      <c r="J1007" t="s">
        <v>4138</v>
      </c>
      <c r="K1007" t="s">
        <v>49</v>
      </c>
      <c r="L1007" t="s">
        <v>744</v>
      </c>
      <c r="M1007" t="s">
        <v>33</v>
      </c>
      <c r="N1007" t="s">
        <v>63</v>
      </c>
      <c r="O1007" t="s">
        <v>35</v>
      </c>
      <c r="P1007" t="s">
        <v>125</v>
      </c>
      <c r="Q1007" t="s">
        <v>4139</v>
      </c>
      <c r="R1007" t="s">
        <v>37</v>
      </c>
      <c r="S1007" t="s">
        <v>89</v>
      </c>
      <c r="T1007" s="2">
        <v>16317</v>
      </c>
      <c r="U1007" s="3">
        <f ca="1">YEARFRAC(Table1[[#This Row],[DOB]],TODAY())</f>
        <v>81.308333333333337</v>
      </c>
      <c r="V1007" s="3" t="str" cm="1">
        <f t="array" aca="1" ref="V1007" ca="1">_xlfn.IFS(Table1[[#This Row],[Age]] &lt; 30, "20-29", Table1[[#This Row],[Age]]&lt;40,"30-39",Table1[[#This Row],[Age]]&lt;50,"40-49",Table1[[#This Row],[Age]]&lt;60,"50-59",Table1[[#This Row],[Age]]&lt;70, "60-69",Table1[[#This Row],[Age]]&lt;80, "70-79",Table1[[#This Row],[Age]]&lt;90,"80-89")</f>
        <v>80-89</v>
      </c>
      <c r="W1007" t="s">
        <v>39</v>
      </c>
      <c r="X1007" t="s">
        <v>102</v>
      </c>
      <c r="Y1007" t="s">
        <v>41</v>
      </c>
      <c r="Z1007">
        <v>6668</v>
      </c>
      <c r="AA1007" t="s">
        <v>55</v>
      </c>
      <c r="AB1007" t="s">
        <v>103</v>
      </c>
      <c r="AC1007" t="s">
        <v>104</v>
      </c>
      <c r="AD1007">
        <v>3</v>
      </c>
    </row>
    <row r="1008" spans="1:30" x14ac:dyDescent="0.35">
      <c r="A1008">
        <v>1430</v>
      </c>
      <c r="B1008" t="s">
        <v>4140</v>
      </c>
      <c r="C1008" t="s">
        <v>4141</v>
      </c>
      <c r="D1008" s="1">
        <v>44970</v>
      </c>
      <c r="E1008" s="1">
        <v>44988</v>
      </c>
      <c r="F1008">
        <f>IF(Table1[[#This Row],[ExitDate]],QUOTIENT(Table1[[#This Row],[ExitDate]]-Table1[[#This Row],[StartDate]],365/12),"")</f>
        <v>0</v>
      </c>
      <c r="G1008" t="str">
        <f>IF(Table1[[#This Row],[ExitDate]], "Attrition", "Active")</f>
        <v>Attrition</v>
      </c>
      <c r="H1008" t="s">
        <v>727</v>
      </c>
      <c r="I1008" t="s">
        <v>4142</v>
      </c>
      <c r="J1008" t="s">
        <v>4143</v>
      </c>
      <c r="K1008" t="s">
        <v>138</v>
      </c>
      <c r="L1008" t="s">
        <v>744</v>
      </c>
      <c r="M1008" t="s">
        <v>51</v>
      </c>
      <c r="N1008" t="s">
        <v>50</v>
      </c>
      <c r="O1008" t="s">
        <v>35</v>
      </c>
      <c r="P1008" t="s">
        <v>98</v>
      </c>
      <c r="Q1008" t="s">
        <v>4144</v>
      </c>
      <c r="R1008" t="s">
        <v>37</v>
      </c>
      <c r="S1008" t="s">
        <v>503</v>
      </c>
      <c r="T1008" s="2">
        <v>21569</v>
      </c>
      <c r="U1008" s="3">
        <f ca="1">YEARFRAC(Table1[[#This Row],[DOB]],TODAY())</f>
        <v>66.927777777777777</v>
      </c>
      <c r="V1008" s="3" t="str" cm="1">
        <f t="array" aca="1" ref="V1008" ca="1">_xlfn.IFS(Table1[[#This Row],[Age]] &lt; 30, "20-29", Table1[[#This Row],[Age]]&lt;40,"30-39",Table1[[#This Row],[Age]]&lt;50,"40-49",Table1[[#This Row],[Age]]&lt;60,"50-59",Table1[[#This Row],[Age]]&lt;70, "60-69",Table1[[#This Row],[Age]]&lt;80, "70-79",Table1[[#This Row],[Age]]&lt;90,"80-89")</f>
        <v>60-69</v>
      </c>
      <c r="W1008" t="s">
        <v>39</v>
      </c>
      <c r="X1008" t="s">
        <v>3106</v>
      </c>
      <c r="Y1008" t="s">
        <v>41</v>
      </c>
      <c r="Z1008">
        <v>36785</v>
      </c>
      <c r="AA1008" t="s">
        <v>127</v>
      </c>
      <c r="AB1008" t="s">
        <v>74</v>
      </c>
      <c r="AC1008" t="s">
        <v>235</v>
      </c>
      <c r="AD1008">
        <v>3</v>
      </c>
    </row>
    <row r="1009" spans="1:30" x14ac:dyDescent="0.35">
      <c r="A1009">
        <v>1431</v>
      </c>
      <c r="B1009" t="s">
        <v>4145</v>
      </c>
      <c r="C1009" t="s">
        <v>1535</v>
      </c>
      <c r="D1009" s="1">
        <v>43539</v>
      </c>
      <c r="F1009" t="str">
        <f>IF(Table1[[#This Row],[ExitDate]],QUOTIENT(Table1[[#This Row],[ExitDate]]-Table1[[#This Row],[StartDate]],365/12),"")</f>
        <v/>
      </c>
      <c r="G1009" t="str">
        <f>IF(Table1[[#This Row],[ExitDate]], "Attrition", "Active")</f>
        <v>Active</v>
      </c>
      <c r="H1009" t="s">
        <v>727</v>
      </c>
      <c r="I1009" t="s">
        <v>4146</v>
      </c>
      <c r="J1009" t="s">
        <v>4147</v>
      </c>
      <c r="K1009" t="s">
        <v>79</v>
      </c>
      <c r="L1009" t="s">
        <v>32</v>
      </c>
      <c r="M1009" t="s">
        <v>62</v>
      </c>
      <c r="N1009" t="s">
        <v>63</v>
      </c>
      <c r="O1009" t="s">
        <v>62</v>
      </c>
      <c r="P1009" t="s">
        <v>36</v>
      </c>
      <c r="R1009" t="s">
        <v>37</v>
      </c>
      <c r="S1009" t="s">
        <v>89</v>
      </c>
      <c r="T1009" s="2">
        <v>18932</v>
      </c>
      <c r="U1009" s="3">
        <f ca="1">YEARFRAC(Table1[[#This Row],[DOB]],TODAY())</f>
        <v>74.147222222222226</v>
      </c>
      <c r="V1009" s="3" t="str" cm="1">
        <f t="array" aca="1" ref="V1009" ca="1">_xlfn.IFS(Table1[[#This Row],[Age]] &lt; 30, "20-29", Table1[[#This Row],[Age]]&lt;40,"30-39",Table1[[#This Row],[Age]]&lt;50,"40-49",Table1[[#This Row],[Age]]&lt;60,"50-59",Table1[[#This Row],[Age]]&lt;70, "60-69",Table1[[#This Row],[Age]]&lt;80, "70-79",Table1[[#This Row],[Age]]&lt;90,"80-89")</f>
        <v>70-79</v>
      </c>
      <c r="W1009" t="s">
        <v>39</v>
      </c>
      <c r="X1009" t="s">
        <v>82</v>
      </c>
      <c r="Y1009" t="s">
        <v>41</v>
      </c>
      <c r="Z1009">
        <v>16451</v>
      </c>
      <c r="AA1009" t="s">
        <v>92</v>
      </c>
      <c r="AB1009" t="s">
        <v>43</v>
      </c>
      <c r="AC1009" t="s">
        <v>104</v>
      </c>
      <c r="AD1009">
        <v>3</v>
      </c>
    </row>
    <row r="1010" spans="1:30" x14ac:dyDescent="0.35">
      <c r="A1010">
        <v>1432</v>
      </c>
      <c r="B1010" t="s">
        <v>4148</v>
      </c>
      <c r="C1010" t="s">
        <v>4149</v>
      </c>
      <c r="D1010" s="1">
        <v>43664</v>
      </c>
      <c r="F1010" t="str">
        <f>IF(Table1[[#This Row],[ExitDate]],QUOTIENT(Table1[[#This Row],[ExitDate]]-Table1[[#This Row],[StartDate]],365/12),"")</f>
        <v/>
      </c>
      <c r="G1010" t="str">
        <f>IF(Table1[[#This Row],[ExitDate]], "Attrition", "Active")</f>
        <v>Active</v>
      </c>
      <c r="H1010" t="s">
        <v>727</v>
      </c>
      <c r="I1010" t="s">
        <v>4150</v>
      </c>
      <c r="J1010" t="s">
        <v>4151</v>
      </c>
      <c r="K1010" t="s">
        <v>167</v>
      </c>
      <c r="L1010" t="s">
        <v>32</v>
      </c>
      <c r="M1010" t="s">
        <v>33</v>
      </c>
      <c r="N1010" t="s">
        <v>50</v>
      </c>
      <c r="O1010" t="s">
        <v>51</v>
      </c>
      <c r="P1010" t="s">
        <v>36</v>
      </c>
      <c r="R1010" t="s">
        <v>37</v>
      </c>
      <c r="S1010" t="s">
        <v>176</v>
      </c>
      <c r="T1010" s="2">
        <v>33448</v>
      </c>
      <c r="U1010" s="3">
        <f ca="1">YEARFRAC(Table1[[#This Row],[DOB]],TODAY())</f>
        <v>34.4</v>
      </c>
      <c r="V1010" s="3" t="str" cm="1">
        <f t="array" aca="1" ref="V1010" ca="1">_xlfn.IFS(Table1[[#This Row],[Age]] &lt; 30, "20-29", Table1[[#This Row],[Age]]&lt;40,"30-39",Table1[[#This Row],[Age]]&lt;50,"40-49",Table1[[#This Row],[Age]]&lt;60,"50-59",Table1[[#This Row],[Age]]&lt;70, "60-69",Table1[[#This Row],[Age]]&lt;80, "70-79",Table1[[#This Row],[Age]]&lt;90,"80-89")</f>
        <v>30-39</v>
      </c>
      <c r="W1010" t="s">
        <v>39</v>
      </c>
      <c r="X1010" t="s">
        <v>1257</v>
      </c>
      <c r="Y1010" t="s">
        <v>54</v>
      </c>
      <c r="Z1010">
        <v>96784</v>
      </c>
      <c r="AA1010" t="s">
        <v>42</v>
      </c>
      <c r="AB1010" t="s">
        <v>83</v>
      </c>
      <c r="AC1010" t="s">
        <v>104</v>
      </c>
      <c r="AD1010">
        <v>3</v>
      </c>
    </row>
    <row r="1011" spans="1:30" x14ac:dyDescent="0.35">
      <c r="A1011">
        <v>1433</v>
      </c>
      <c r="B1011" t="s">
        <v>4152</v>
      </c>
      <c r="C1011" t="s">
        <v>3735</v>
      </c>
      <c r="D1011" s="1">
        <v>44295</v>
      </c>
      <c r="E1011" s="1">
        <v>44528</v>
      </c>
      <c r="F1011">
        <f>IF(Table1[[#This Row],[ExitDate]],QUOTIENT(Table1[[#This Row],[ExitDate]]-Table1[[#This Row],[StartDate]],365/12),"")</f>
        <v>7</v>
      </c>
      <c r="G1011" t="str">
        <f>IF(Table1[[#This Row],[ExitDate]], "Attrition", "Active")</f>
        <v>Attrition</v>
      </c>
      <c r="H1011" t="s">
        <v>28</v>
      </c>
      <c r="I1011" t="s">
        <v>4153</v>
      </c>
      <c r="J1011" t="s">
        <v>4154</v>
      </c>
      <c r="K1011" t="s">
        <v>132</v>
      </c>
      <c r="L1011" t="s">
        <v>32</v>
      </c>
      <c r="M1011" t="s">
        <v>51</v>
      </c>
      <c r="N1011" t="s">
        <v>34</v>
      </c>
      <c r="O1011" t="s">
        <v>51</v>
      </c>
      <c r="P1011" t="s">
        <v>174</v>
      </c>
      <c r="Q1011" t="s">
        <v>4155</v>
      </c>
      <c r="R1011" t="s">
        <v>37</v>
      </c>
      <c r="S1011" t="s">
        <v>80</v>
      </c>
      <c r="T1011" s="2">
        <v>34936</v>
      </c>
      <c r="U1011" s="3">
        <f ca="1">YEARFRAC(Table1[[#This Row],[DOB]],TODAY())</f>
        <v>30.327777777777779</v>
      </c>
      <c r="V1011" s="3" t="str" cm="1">
        <f t="array" aca="1" ref="V1011" ca="1">_xlfn.IFS(Table1[[#This Row],[Age]] &lt; 30, "20-29", Table1[[#This Row],[Age]]&lt;40,"30-39",Table1[[#This Row],[Age]]&lt;50,"40-49",Table1[[#This Row],[Age]]&lt;60,"50-59",Table1[[#This Row],[Age]]&lt;70, "60-69",Table1[[#This Row],[Age]]&lt;80, "70-79",Table1[[#This Row],[Age]]&lt;90,"80-89")</f>
        <v>30-39</v>
      </c>
      <c r="W1011" t="s">
        <v>39</v>
      </c>
      <c r="X1011" t="s">
        <v>72</v>
      </c>
      <c r="Y1011" t="s">
        <v>41</v>
      </c>
      <c r="Z1011">
        <v>40314</v>
      </c>
      <c r="AA1011" t="s">
        <v>42</v>
      </c>
      <c r="AB1011" t="s">
        <v>43</v>
      </c>
      <c r="AC1011" t="s">
        <v>235</v>
      </c>
      <c r="AD1011">
        <v>3</v>
      </c>
    </row>
    <row r="1012" spans="1:30" x14ac:dyDescent="0.35">
      <c r="A1012">
        <v>1434</v>
      </c>
      <c r="B1012" t="s">
        <v>4156</v>
      </c>
      <c r="C1012" t="s">
        <v>1716</v>
      </c>
      <c r="D1012" s="1">
        <v>43464</v>
      </c>
      <c r="E1012" s="1">
        <v>45015</v>
      </c>
      <c r="F1012">
        <f>IF(Table1[[#This Row],[ExitDate]],QUOTIENT(Table1[[#This Row],[ExitDate]]-Table1[[#This Row],[StartDate]],365/12),"")</f>
        <v>50</v>
      </c>
      <c r="G1012" t="str">
        <f>IF(Table1[[#This Row],[ExitDate]], "Attrition", "Active")</f>
        <v>Attrition</v>
      </c>
      <c r="H1012" t="s">
        <v>28</v>
      </c>
      <c r="I1012" t="s">
        <v>4157</v>
      </c>
      <c r="J1012" t="s">
        <v>4158</v>
      </c>
      <c r="K1012" t="s">
        <v>49</v>
      </c>
      <c r="L1012" t="s">
        <v>32</v>
      </c>
      <c r="M1012" t="s">
        <v>51</v>
      </c>
      <c r="N1012" t="s">
        <v>34</v>
      </c>
      <c r="O1012" t="s">
        <v>51</v>
      </c>
      <c r="P1012" t="s">
        <v>174</v>
      </c>
      <c r="Q1012" t="s">
        <v>4159</v>
      </c>
      <c r="R1012" t="s">
        <v>37</v>
      </c>
      <c r="S1012" t="s">
        <v>147</v>
      </c>
      <c r="T1012" s="2">
        <v>31774</v>
      </c>
      <c r="U1012" s="3">
        <f ca="1">YEARFRAC(Table1[[#This Row],[DOB]],TODAY())</f>
        <v>38.986111111111114</v>
      </c>
      <c r="V1012" s="3" t="str" cm="1">
        <f t="array" aca="1" ref="V1012" ca="1">_xlfn.IFS(Table1[[#This Row],[Age]] &lt; 30, "20-29", Table1[[#This Row],[Age]]&lt;40,"30-39",Table1[[#This Row],[Age]]&lt;50,"40-49",Table1[[#This Row],[Age]]&lt;60,"50-59",Table1[[#This Row],[Age]]&lt;70, "60-69",Table1[[#This Row],[Age]]&lt;80, "70-79",Table1[[#This Row],[Age]]&lt;90,"80-89")</f>
        <v>30-39</v>
      </c>
      <c r="W1012" t="s">
        <v>39</v>
      </c>
      <c r="X1012" t="s">
        <v>149</v>
      </c>
      <c r="Y1012" t="s">
        <v>41</v>
      </c>
      <c r="Z1012">
        <v>88408</v>
      </c>
      <c r="AA1012" t="s">
        <v>42</v>
      </c>
      <c r="AB1012" t="s">
        <v>103</v>
      </c>
      <c r="AC1012" t="s">
        <v>104</v>
      </c>
      <c r="AD1012">
        <v>3</v>
      </c>
    </row>
    <row r="1013" spans="1:30" x14ac:dyDescent="0.35">
      <c r="A1013">
        <v>1435</v>
      </c>
      <c r="B1013" t="s">
        <v>2789</v>
      </c>
      <c r="C1013" t="s">
        <v>4160</v>
      </c>
      <c r="D1013" s="1">
        <v>44407</v>
      </c>
      <c r="F1013" t="str">
        <f>IF(Table1[[#This Row],[ExitDate]],QUOTIENT(Table1[[#This Row],[ExitDate]]-Table1[[#This Row],[StartDate]],365/12),"")</f>
        <v/>
      </c>
      <c r="G1013" t="str">
        <f>IF(Table1[[#This Row],[ExitDate]], "Attrition", "Active")</f>
        <v>Active</v>
      </c>
      <c r="H1013" t="s">
        <v>28</v>
      </c>
      <c r="I1013" t="s">
        <v>4161</v>
      </c>
      <c r="J1013" t="s">
        <v>4162</v>
      </c>
      <c r="K1013" t="s">
        <v>138</v>
      </c>
      <c r="L1013" t="s">
        <v>32</v>
      </c>
      <c r="M1013" t="s">
        <v>33</v>
      </c>
      <c r="N1013" t="s">
        <v>34</v>
      </c>
      <c r="O1013" t="s">
        <v>35</v>
      </c>
      <c r="P1013" t="s">
        <v>36</v>
      </c>
      <c r="R1013" t="s">
        <v>37</v>
      </c>
      <c r="S1013" t="s">
        <v>89</v>
      </c>
      <c r="T1013" s="2">
        <v>36128</v>
      </c>
      <c r="U1013" s="3">
        <f ca="1">YEARFRAC(Table1[[#This Row],[DOB]],TODAY())</f>
        <v>27.066666666666666</v>
      </c>
      <c r="V1013" s="3" t="str" cm="1">
        <f t="array" aca="1" ref="V1013" ca="1">_xlfn.IFS(Table1[[#This Row],[Age]] &lt; 30, "20-29", Table1[[#This Row],[Age]]&lt;40,"30-39",Table1[[#This Row],[Age]]&lt;50,"40-49",Table1[[#This Row],[Age]]&lt;60,"50-59",Table1[[#This Row],[Age]]&lt;70, "60-69",Table1[[#This Row],[Age]]&lt;80, "70-79",Table1[[#This Row],[Age]]&lt;90,"80-89")</f>
        <v>20-29</v>
      </c>
      <c r="W1013" t="s">
        <v>39</v>
      </c>
      <c r="X1013" t="s">
        <v>82</v>
      </c>
      <c r="Y1013" t="s">
        <v>41</v>
      </c>
      <c r="Z1013">
        <v>70770</v>
      </c>
      <c r="AA1013" t="s">
        <v>55</v>
      </c>
      <c r="AB1013" t="s">
        <v>74</v>
      </c>
      <c r="AC1013" t="s">
        <v>104</v>
      </c>
      <c r="AD1013">
        <v>3</v>
      </c>
    </row>
    <row r="1014" spans="1:30" x14ac:dyDescent="0.35">
      <c r="A1014">
        <v>1436</v>
      </c>
      <c r="B1014" t="s">
        <v>4163</v>
      </c>
      <c r="C1014" t="s">
        <v>4164</v>
      </c>
      <c r="D1014" s="1">
        <v>44862</v>
      </c>
      <c r="F1014" t="str">
        <f>IF(Table1[[#This Row],[ExitDate]],QUOTIENT(Table1[[#This Row],[ExitDate]]-Table1[[#This Row],[StartDate]],365/12),"")</f>
        <v/>
      </c>
      <c r="G1014" t="str">
        <f>IF(Table1[[#This Row],[ExitDate]], "Attrition", "Active")</f>
        <v>Active</v>
      </c>
      <c r="H1014" t="s">
        <v>28</v>
      </c>
      <c r="I1014" t="s">
        <v>4165</v>
      </c>
      <c r="J1014" t="s">
        <v>4166</v>
      </c>
      <c r="K1014" t="s">
        <v>79</v>
      </c>
      <c r="L1014" t="s">
        <v>32</v>
      </c>
      <c r="M1014" t="s">
        <v>62</v>
      </c>
      <c r="N1014" t="s">
        <v>34</v>
      </c>
      <c r="O1014" t="s">
        <v>35</v>
      </c>
      <c r="P1014" t="s">
        <v>36</v>
      </c>
      <c r="R1014" t="s">
        <v>37</v>
      </c>
      <c r="S1014" t="s">
        <v>89</v>
      </c>
      <c r="T1014" s="2">
        <v>32655</v>
      </c>
      <c r="U1014" s="3">
        <f ca="1">YEARFRAC(Table1[[#This Row],[DOB]],TODAY())</f>
        <v>36.572222222222223</v>
      </c>
      <c r="V1014" s="3" t="str" cm="1">
        <f t="array" aca="1" ref="V1014" ca="1">_xlfn.IFS(Table1[[#This Row],[Age]] &lt; 30, "20-29", Table1[[#This Row],[Age]]&lt;40,"30-39",Table1[[#This Row],[Age]]&lt;50,"40-49",Table1[[#This Row],[Age]]&lt;60,"50-59",Table1[[#This Row],[Age]]&lt;70, "60-69",Table1[[#This Row],[Age]]&lt;80, "70-79",Table1[[#This Row],[Age]]&lt;90,"80-89")</f>
        <v>30-39</v>
      </c>
      <c r="W1014" t="s">
        <v>39</v>
      </c>
      <c r="X1014" t="s">
        <v>82</v>
      </c>
      <c r="Y1014" t="s">
        <v>54</v>
      </c>
      <c r="Z1014">
        <v>35871</v>
      </c>
      <c r="AA1014" t="s">
        <v>55</v>
      </c>
      <c r="AB1014" t="s">
        <v>83</v>
      </c>
      <c r="AC1014" t="s">
        <v>235</v>
      </c>
      <c r="AD1014">
        <v>3</v>
      </c>
    </row>
    <row r="1015" spans="1:30" x14ac:dyDescent="0.35">
      <c r="A1015">
        <v>1437</v>
      </c>
      <c r="B1015" t="s">
        <v>2041</v>
      </c>
      <c r="C1015" t="s">
        <v>4167</v>
      </c>
      <c r="D1015" s="1">
        <v>44133</v>
      </c>
      <c r="F1015" t="str">
        <f>IF(Table1[[#This Row],[ExitDate]],QUOTIENT(Table1[[#This Row],[ExitDate]]-Table1[[#This Row],[StartDate]],365/12),"")</f>
        <v/>
      </c>
      <c r="G1015" t="str">
        <f>IF(Table1[[#This Row],[ExitDate]], "Attrition", "Active")</f>
        <v>Active</v>
      </c>
      <c r="H1015" t="s">
        <v>28</v>
      </c>
      <c r="I1015" t="s">
        <v>4168</v>
      </c>
      <c r="J1015" t="s">
        <v>4169</v>
      </c>
      <c r="K1015" t="s">
        <v>167</v>
      </c>
      <c r="L1015" t="s">
        <v>32</v>
      </c>
      <c r="M1015" t="s">
        <v>33</v>
      </c>
      <c r="N1015" t="s">
        <v>34</v>
      </c>
      <c r="O1015" t="s">
        <v>35</v>
      </c>
      <c r="P1015" t="s">
        <v>36</v>
      </c>
      <c r="R1015" t="s">
        <v>37</v>
      </c>
      <c r="S1015" t="s">
        <v>176</v>
      </c>
      <c r="T1015" s="2">
        <v>35241</v>
      </c>
      <c r="U1015" s="3">
        <f ca="1">YEARFRAC(Table1[[#This Row],[DOB]],TODAY())</f>
        <v>29.494444444444444</v>
      </c>
      <c r="V1015" s="3" t="str" cm="1">
        <f t="array" aca="1" ref="V1015" ca="1">_xlfn.IFS(Table1[[#This Row],[Age]] &lt; 30, "20-29", Table1[[#This Row],[Age]]&lt;40,"30-39",Table1[[#This Row],[Age]]&lt;50,"40-49",Table1[[#This Row],[Age]]&lt;60,"50-59",Table1[[#This Row],[Age]]&lt;70, "60-69",Table1[[#This Row],[Age]]&lt;80, "70-79",Table1[[#This Row],[Age]]&lt;90,"80-89")</f>
        <v>20-29</v>
      </c>
      <c r="W1015" t="s">
        <v>39</v>
      </c>
      <c r="X1015" t="s">
        <v>242</v>
      </c>
      <c r="Y1015" t="s">
        <v>54</v>
      </c>
      <c r="Z1015">
        <v>13357</v>
      </c>
      <c r="AA1015" t="s">
        <v>127</v>
      </c>
      <c r="AB1015" t="s">
        <v>74</v>
      </c>
      <c r="AC1015" t="s">
        <v>104</v>
      </c>
      <c r="AD1015">
        <v>3</v>
      </c>
    </row>
    <row r="1016" spans="1:30" x14ac:dyDescent="0.35">
      <c r="A1016">
        <v>1438</v>
      </c>
      <c r="B1016" t="s">
        <v>4170</v>
      </c>
      <c r="C1016" t="s">
        <v>4171</v>
      </c>
      <c r="D1016" s="1">
        <v>45002</v>
      </c>
      <c r="E1016" s="1">
        <v>45007</v>
      </c>
      <c r="F1016">
        <f>IF(Table1[[#This Row],[ExitDate]],QUOTIENT(Table1[[#This Row],[ExitDate]]-Table1[[#This Row],[StartDate]],365/12),"")</f>
        <v>0</v>
      </c>
      <c r="G1016" t="str">
        <f>IF(Table1[[#This Row],[ExitDate]], "Attrition", "Active")</f>
        <v>Attrition</v>
      </c>
      <c r="H1016" t="s">
        <v>28</v>
      </c>
      <c r="I1016" t="s">
        <v>4172</v>
      </c>
      <c r="J1016" t="s">
        <v>4173</v>
      </c>
      <c r="K1016" t="s">
        <v>97</v>
      </c>
      <c r="L1016" t="s">
        <v>32</v>
      </c>
      <c r="M1016" t="s">
        <v>33</v>
      </c>
      <c r="N1016" t="s">
        <v>63</v>
      </c>
      <c r="O1016" t="s">
        <v>51</v>
      </c>
      <c r="P1016" t="s">
        <v>174</v>
      </c>
      <c r="Q1016" t="s">
        <v>4174</v>
      </c>
      <c r="R1016" t="s">
        <v>37</v>
      </c>
      <c r="S1016" t="s">
        <v>89</v>
      </c>
      <c r="T1016" s="2">
        <v>28475</v>
      </c>
      <c r="U1016" s="3">
        <f ca="1">YEARFRAC(Table1[[#This Row],[DOB]],TODAY())</f>
        <v>48.019444444444446</v>
      </c>
      <c r="V1016" s="3" t="str" cm="1">
        <f t="array" aca="1" ref="V1016" ca="1">_xlfn.IFS(Table1[[#This Row],[Age]] &lt; 30, "20-29", Table1[[#This Row],[Age]]&lt;40,"30-39",Table1[[#This Row],[Age]]&lt;50,"40-49",Table1[[#This Row],[Age]]&lt;60,"50-59",Table1[[#This Row],[Age]]&lt;70, "60-69",Table1[[#This Row],[Age]]&lt;80, "70-79",Table1[[#This Row],[Age]]&lt;90,"80-89")</f>
        <v>40-49</v>
      </c>
      <c r="W1016" t="s">
        <v>39</v>
      </c>
      <c r="X1016" t="s">
        <v>225</v>
      </c>
      <c r="Y1016" t="s">
        <v>54</v>
      </c>
      <c r="Z1016">
        <v>51453</v>
      </c>
      <c r="AA1016" t="s">
        <v>127</v>
      </c>
      <c r="AB1016" t="s">
        <v>83</v>
      </c>
      <c r="AC1016" t="s">
        <v>104</v>
      </c>
      <c r="AD1016">
        <v>3</v>
      </c>
    </row>
    <row r="1017" spans="1:30" x14ac:dyDescent="0.35">
      <c r="A1017">
        <v>1439</v>
      </c>
      <c r="B1017" t="s">
        <v>4175</v>
      </c>
      <c r="C1017" t="s">
        <v>4176</v>
      </c>
      <c r="D1017" s="1">
        <v>44762</v>
      </c>
      <c r="E1017" s="1">
        <v>45042</v>
      </c>
      <c r="F1017">
        <f>IF(Table1[[#This Row],[ExitDate]],QUOTIENT(Table1[[#This Row],[ExitDate]]-Table1[[#This Row],[StartDate]],365/12),"")</f>
        <v>9</v>
      </c>
      <c r="G1017" t="str">
        <f>IF(Table1[[#This Row],[ExitDate]], "Attrition", "Active")</f>
        <v>Attrition</v>
      </c>
      <c r="H1017" t="s">
        <v>28</v>
      </c>
      <c r="I1017" t="s">
        <v>4177</v>
      </c>
      <c r="J1017" t="s">
        <v>4178</v>
      </c>
      <c r="K1017" t="s">
        <v>117</v>
      </c>
      <c r="L1017" t="s">
        <v>32</v>
      </c>
      <c r="M1017" t="s">
        <v>62</v>
      </c>
      <c r="N1017" t="s">
        <v>50</v>
      </c>
      <c r="O1017" t="s">
        <v>35</v>
      </c>
      <c r="P1017" t="s">
        <v>174</v>
      </c>
      <c r="Q1017" t="s">
        <v>4179</v>
      </c>
      <c r="R1017" t="s">
        <v>37</v>
      </c>
      <c r="S1017" t="s">
        <v>80</v>
      </c>
      <c r="T1017" s="2">
        <v>32166</v>
      </c>
      <c r="U1017" s="3">
        <f ca="1">YEARFRAC(Table1[[#This Row],[DOB]],TODAY())</f>
        <v>37.913888888888891</v>
      </c>
      <c r="V1017" s="3" t="str" cm="1">
        <f t="array" aca="1" ref="V1017" ca="1">_xlfn.IFS(Table1[[#This Row],[Age]] &lt; 30, "20-29", Table1[[#This Row],[Age]]&lt;40,"30-39",Table1[[#This Row],[Age]]&lt;50,"40-49",Table1[[#This Row],[Age]]&lt;60,"50-59",Table1[[#This Row],[Age]]&lt;70, "60-69",Table1[[#This Row],[Age]]&lt;80, "70-79",Table1[[#This Row],[Age]]&lt;90,"80-89")</f>
        <v>30-39</v>
      </c>
      <c r="W1017" t="s">
        <v>39</v>
      </c>
      <c r="X1017" t="s">
        <v>82</v>
      </c>
      <c r="Y1017" t="s">
        <v>41</v>
      </c>
      <c r="Z1017">
        <v>76246</v>
      </c>
      <c r="AA1017" t="s">
        <v>127</v>
      </c>
      <c r="AB1017" t="s">
        <v>43</v>
      </c>
      <c r="AC1017" t="s">
        <v>235</v>
      </c>
      <c r="AD1017">
        <v>3</v>
      </c>
    </row>
    <row r="1018" spans="1:30" x14ac:dyDescent="0.35">
      <c r="A1018">
        <v>1440</v>
      </c>
      <c r="B1018" t="s">
        <v>4180</v>
      </c>
      <c r="C1018" t="s">
        <v>4181</v>
      </c>
      <c r="D1018" s="1">
        <v>45142</v>
      </c>
      <c r="F1018" t="str">
        <f>IF(Table1[[#This Row],[ExitDate]],QUOTIENT(Table1[[#This Row],[ExitDate]]-Table1[[#This Row],[StartDate]],365/12),"")</f>
        <v/>
      </c>
      <c r="G1018" t="str">
        <f>IF(Table1[[#This Row],[ExitDate]], "Attrition", "Active")</f>
        <v>Active</v>
      </c>
      <c r="H1018" t="s">
        <v>28</v>
      </c>
      <c r="I1018" t="s">
        <v>4182</v>
      </c>
      <c r="J1018" t="s">
        <v>4183</v>
      </c>
      <c r="K1018" t="s">
        <v>61</v>
      </c>
      <c r="L1018" t="s">
        <v>32</v>
      </c>
      <c r="M1018" t="s">
        <v>51</v>
      </c>
      <c r="N1018" t="s">
        <v>50</v>
      </c>
      <c r="O1018" t="s">
        <v>35</v>
      </c>
      <c r="P1018" t="s">
        <v>36</v>
      </c>
      <c r="R1018" t="s">
        <v>37</v>
      </c>
      <c r="S1018" t="s">
        <v>89</v>
      </c>
      <c r="T1018" s="2">
        <v>35482</v>
      </c>
      <c r="U1018" s="3">
        <f ca="1">YEARFRAC(Table1[[#This Row],[DOB]],TODAY())</f>
        <v>28.838888888888889</v>
      </c>
      <c r="V1018" s="3" t="str" cm="1">
        <f t="array" aca="1" ref="V1018" ca="1">_xlfn.IFS(Table1[[#This Row],[Age]] &lt; 30, "20-29", Table1[[#This Row],[Age]]&lt;40,"30-39",Table1[[#This Row],[Age]]&lt;50,"40-49",Table1[[#This Row],[Age]]&lt;60,"50-59",Table1[[#This Row],[Age]]&lt;70, "60-69",Table1[[#This Row],[Age]]&lt;80, "70-79",Table1[[#This Row],[Age]]&lt;90,"80-89")</f>
        <v>20-29</v>
      </c>
      <c r="W1018" t="s">
        <v>39</v>
      </c>
      <c r="X1018" t="s">
        <v>91</v>
      </c>
      <c r="Y1018" t="s">
        <v>41</v>
      </c>
      <c r="Z1018">
        <v>57866</v>
      </c>
      <c r="AA1018" t="s">
        <v>55</v>
      </c>
      <c r="AB1018" t="s">
        <v>74</v>
      </c>
      <c r="AC1018" t="s">
        <v>235</v>
      </c>
      <c r="AD1018">
        <v>3</v>
      </c>
    </row>
    <row r="1019" spans="1:30" x14ac:dyDescent="0.35">
      <c r="A1019">
        <v>1441</v>
      </c>
      <c r="B1019" t="s">
        <v>237</v>
      </c>
      <c r="C1019" t="s">
        <v>4184</v>
      </c>
      <c r="D1019" s="1">
        <v>44526</v>
      </c>
      <c r="E1019" s="1">
        <v>44827</v>
      </c>
      <c r="F1019">
        <f>IF(Table1[[#This Row],[ExitDate]],QUOTIENT(Table1[[#This Row],[ExitDate]]-Table1[[#This Row],[StartDate]],365/12),"")</f>
        <v>9</v>
      </c>
      <c r="G1019" t="str">
        <f>IF(Table1[[#This Row],[ExitDate]], "Attrition", "Active")</f>
        <v>Attrition</v>
      </c>
      <c r="H1019" t="s">
        <v>28</v>
      </c>
      <c r="I1019" t="s">
        <v>4185</v>
      </c>
      <c r="J1019" t="s">
        <v>4186</v>
      </c>
      <c r="K1019" t="s">
        <v>88</v>
      </c>
      <c r="L1019" t="s">
        <v>32</v>
      </c>
      <c r="M1019" t="s">
        <v>33</v>
      </c>
      <c r="N1019" t="s">
        <v>50</v>
      </c>
      <c r="O1019" t="s">
        <v>35</v>
      </c>
      <c r="P1019" t="s">
        <v>174</v>
      </c>
      <c r="Q1019" t="s">
        <v>4187</v>
      </c>
      <c r="R1019" t="s">
        <v>37</v>
      </c>
      <c r="S1019" t="s">
        <v>89</v>
      </c>
      <c r="T1019" s="2">
        <v>30026</v>
      </c>
      <c r="U1019" s="3">
        <f ca="1">YEARFRAC(Table1[[#This Row],[DOB]],TODAY())</f>
        <v>43.769444444444446</v>
      </c>
      <c r="V1019" s="3" t="str" cm="1">
        <f t="array" aca="1" ref="V1019" ca="1">_xlfn.IFS(Table1[[#This Row],[Age]] &lt; 30, "20-29", Table1[[#This Row],[Age]]&lt;40,"30-39",Table1[[#This Row],[Age]]&lt;50,"40-49",Table1[[#This Row],[Age]]&lt;60,"50-59",Table1[[#This Row],[Age]]&lt;70, "60-69",Table1[[#This Row],[Age]]&lt;80, "70-79",Table1[[#This Row],[Age]]&lt;90,"80-89")</f>
        <v>40-49</v>
      </c>
      <c r="W1019" t="s">
        <v>39</v>
      </c>
      <c r="X1019" t="s">
        <v>82</v>
      </c>
      <c r="Y1019" t="s">
        <v>41</v>
      </c>
      <c r="Z1019">
        <v>69720</v>
      </c>
      <c r="AA1019" t="s">
        <v>55</v>
      </c>
      <c r="AB1019" t="s">
        <v>83</v>
      </c>
      <c r="AC1019" t="s">
        <v>235</v>
      </c>
      <c r="AD1019">
        <v>3</v>
      </c>
    </row>
    <row r="1020" spans="1:30" x14ac:dyDescent="0.35">
      <c r="A1020">
        <v>1442</v>
      </c>
      <c r="B1020" t="s">
        <v>4188</v>
      </c>
      <c r="C1020" t="s">
        <v>4189</v>
      </c>
      <c r="D1020" s="1">
        <v>43370</v>
      </c>
      <c r="F1020" t="str">
        <f>IF(Table1[[#This Row],[ExitDate]],QUOTIENT(Table1[[#This Row],[ExitDate]]-Table1[[#This Row],[StartDate]],365/12),"")</f>
        <v/>
      </c>
      <c r="G1020" t="str">
        <f>IF(Table1[[#This Row],[ExitDate]], "Attrition", "Active")</f>
        <v>Active</v>
      </c>
      <c r="H1020" t="s">
        <v>28</v>
      </c>
      <c r="I1020" t="s">
        <v>4190</v>
      </c>
      <c r="J1020" t="s">
        <v>4191</v>
      </c>
      <c r="K1020" t="s">
        <v>31</v>
      </c>
      <c r="L1020" t="s">
        <v>32</v>
      </c>
      <c r="M1020" t="s">
        <v>62</v>
      </c>
      <c r="N1020" t="s">
        <v>50</v>
      </c>
      <c r="O1020" t="s">
        <v>35</v>
      </c>
      <c r="P1020" t="s">
        <v>36</v>
      </c>
      <c r="R1020" t="s">
        <v>37</v>
      </c>
      <c r="S1020" t="s">
        <v>2516</v>
      </c>
      <c r="T1020" s="2">
        <v>34160</v>
      </c>
      <c r="U1020" s="3">
        <f ca="1">YEARFRAC(Table1[[#This Row],[DOB]],TODAY())</f>
        <v>32.452777777777776</v>
      </c>
      <c r="V1020" s="3" t="str" cm="1">
        <f t="array" aca="1" ref="V1020" ca="1">_xlfn.IFS(Table1[[#This Row],[Age]] &lt; 30, "20-29", Table1[[#This Row],[Age]]&lt;40,"30-39",Table1[[#This Row],[Age]]&lt;50,"40-49",Table1[[#This Row],[Age]]&lt;60,"50-59",Table1[[#This Row],[Age]]&lt;70, "60-69",Table1[[#This Row],[Age]]&lt;80, "70-79",Table1[[#This Row],[Age]]&lt;90,"80-89")</f>
        <v>30-39</v>
      </c>
      <c r="W1020" t="s">
        <v>39</v>
      </c>
      <c r="X1020" t="s">
        <v>2516</v>
      </c>
      <c r="Y1020" t="s">
        <v>41</v>
      </c>
      <c r="Z1020">
        <v>31956</v>
      </c>
      <c r="AA1020" t="s">
        <v>92</v>
      </c>
      <c r="AB1020" t="s">
        <v>74</v>
      </c>
      <c r="AC1020" t="s">
        <v>235</v>
      </c>
      <c r="AD1020">
        <v>3</v>
      </c>
    </row>
    <row r="1021" spans="1:30" x14ac:dyDescent="0.35">
      <c r="A1021">
        <v>1443</v>
      </c>
      <c r="B1021" t="s">
        <v>2866</v>
      </c>
      <c r="C1021" t="s">
        <v>4192</v>
      </c>
      <c r="D1021" s="1">
        <v>43681</v>
      </c>
      <c r="F1021" t="str">
        <f>IF(Table1[[#This Row],[ExitDate]],QUOTIENT(Table1[[#This Row],[ExitDate]]-Table1[[#This Row],[StartDate]],365/12),"")</f>
        <v/>
      </c>
      <c r="G1021" t="str">
        <f>IF(Table1[[#This Row],[ExitDate]], "Attrition", "Active")</f>
        <v>Active</v>
      </c>
      <c r="H1021" t="s">
        <v>28</v>
      </c>
      <c r="I1021" t="s">
        <v>4193</v>
      </c>
      <c r="J1021" t="s">
        <v>4194</v>
      </c>
      <c r="K1021" t="s">
        <v>132</v>
      </c>
      <c r="L1021" t="s">
        <v>32</v>
      </c>
      <c r="M1021" t="s">
        <v>33</v>
      </c>
      <c r="N1021" t="s">
        <v>34</v>
      </c>
      <c r="O1021" t="s">
        <v>51</v>
      </c>
      <c r="P1021" t="s">
        <v>36</v>
      </c>
      <c r="R1021" t="s">
        <v>37</v>
      </c>
      <c r="S1021" t="s">
        <v>89</v>
      </c>
      <c r="T1021" s="2">
        <v>21971</v>
      </c>
      <c r="U1021" s="3">
        <f ca="1">YEARFRAC(Table1[[#This Row],[DOB]],TODAY())</f>
        <v>65.827777777777783</v>
      </c>
      <c r="V1021" s="3" t="str" cm="1">
        <f t="array" aca="1" ref="V1021" ca="1">_xlfn.IFS(Table1[[#This Row],[Age]] &lt; 30, "20-29", Table1[[#This Row],[Age]]&lt;40,"30-39",Table1[[#This Row],[Age]]&lt;50,"40-49",Table1[[#This Row],[Age]]&lt;60,"50-59",Table1[[#This Row],[Age]]&lt;70, "60-69",Table1[[#This Row],[Age]]&lt;80, "70-79",Table1[[#This Row],[Age]]&lt;90,"80-89")</f>
        <v>60-69</v>
      </c>
      <c r="W1021" t="s">
        <v>39</v>
      </c>
      <c r="X1021" t="s">
        <v>102</v>
      </c>
      <c r="Y1021" t="s">
        <v>41</v>
      </c>
      <c r="Z1021">
        <v>96317</v>
      </c>
      <c r="AA1021" t="s">
        <v>42</v>
      </c>
      <c r="AB1021" t="s">
        <v>103</v>
      </c>
      <c r="AC1021" t="s">
        <v>235</v>
      </c>
      <c r="AD1021">
        <v>3</v>
      </c>
    </row>
    <row r="1022" spans="1:30" x14ac:dyDescent="0.35">
      <c r="A1022">
        <v>1444</v>
      </c>
      <c r="B1022" t="s">
        <v>455</v>
      </c>
      <c r="C1022" t="s">
        <v>4195</v>
      </c>
      <c r="D1022" s="1">
        <v>43741</v>
      </c>
      <c r="F1022" t="str">
        <f>IF(Table1[[#This Row],[ExitDate]],QUOTIENT(Table1[[#This Row],[ExitDate]]-Table1[[#This Row],[StartDate]],365/12),"")</f>
        <v/>
      </c>
      <c r="G1022" t="str">
        <f>IF(Table1[[#This Row],[ExitDate]], "Attrition", "Active")</f>
        <v>Active</v>
      </c>
      <c r="H1022" t="s">
        <v>28</v>
      </c>
      <c r="I1022" t="s">
        <v>4196</v>
      </c>
      <c r="J1022" t="s">
        <v>4197</v>
      </c>
      <c r="K1022" t="s">
        <v>49</v>
      </c>
      <c r="L1022" t="s">
        <v>32</v>
      </c>
      <c r="M1022" t="s">
        <v>33</v>
      </c>
      <c r="N1022" t="s">
        <v>34</v>
      </c>
      <c r="O1022" t="s">
        <v>51</v>
      </c>
      <c r="P1022" t="s">
        <v>36</v>
      </c>
      <c r="R1022" t="s">
        <v>37</v>
      </c>
      <c r="S1022" t="s">
        <v>80</v>
      </c>
      <c r="T1022" s="2">
        <v>26350</v>
      </c>
      <c r="U1022" s="3">
        <f ca="1">YEARFRAC(Table1[[#This Row],[DOB]],TODAY())</f>
        <v>53.838888888888889</v>
      </c>
      <c r="V1022" s="3" t="str" cm="1">
        <f t="array" aca="1" ref="V1022" ca="1">_xlfn.IFS(Table1[[#This Row],[Age]] &lt; 30, "20-29", Table1[[#This Row],[Age]]&lt;40,"30-39",Table1[[#This Row],[Age]]&lt;50,"40-49",Table1[[#This Row],[Age]]&lt;60,"50-59",Table1[[#This Row],[Age]]&lt;70, "60-69",Table1[[#This Row],[Age]]&lt;80, "70-79",Table1[[#This Row],[Age]]&lt;90,"80-89")</f>
        <v>50-59</v>
      </c>
      <c r="W1022" t="s">
        <v>39</v>
      </c>
      <c r="X1022" t="s">
        <v>82</v>
      </c>
      <c r="Y1022" t="s">
        <v>41</v>
      </c>
      <c r="Z1022">
        <v>78331</v>
      </c>
      <c r="AA1022" t="s">
        <v>42</v>
      </c>
      <c r="AB1022" t="s">
        <v>103</v>
      </c>
      <c r="AC1022" t="s">
        <v>235</v>
      </c>
      <c r="AD1022">
        <v>3</v>
      </c>
    </row>
    <row r="1023" spans="1:30" x14ac:dyDescent="0.35">
      <c r="A1023">
        <v>1445</v>
      </c>
      <c r="B1023" t="s">
        <v>4198</v>
      </c>
      <c r="C1023" t="s">
        <v>1682</v>
      </c>
      <c r="D1023" s="1">
        <v>44444</v>
      </c>
      <c r="E1023" s="1">
        <v>44833</v>
      </c>
      <c r="F1023">
        <f>IF(Table1[[#This Row],[ExitDate]],QUOTIENT(Table1[[#This Row],[ExitDate]]-Table1[[#This Row],[StartDate]],365/12),"")</f>
        <v>12</v>
      </c>
      <c r="G1023" t="str">
        <f>IF(Table1[[#This Row],[ExitDate]], "Attrition", "Active")</f>
        <v>Attrition</v>
      </c>
      <c r="H1023" t="s">
        <v>28</v>
      </c>
      <c r="I1023" t="s">
        <v>4199</v>
      </c>
      <c r="J1023" t="s">
        <v>4200</v>
      </c>
      <c r="K1023" t="s">
        <v>138</v>
      </c>
      <c r="L1023" t="s">
        <v>197</v>
      </c>
      <c r="M1023" t="s">
        <v>51</v>
      </c>
      <c r="N1023" t="s">
        <v>34</v>
      </c>
      <c r="O1023" t="s">
        <v>51</v>
      </c>
      <c r="P1023" t="s">
        <v>174</v>
      </c>
      <c r="Q1023" t="s">
        <v>4201</v>
      </c>
      <c r="R1023" t="s">
        <v>37</v>
      </c>
      <c r="S1023" t="s">
        <v>52</v>
      </c>
      <c r="T1023" s="2">
        <v>23361</v>
      </c>
      <c r="U1023" s="3">
        <f ca="1">YEARFRAC(Table1[[#This Row],[DOB]],TODAY())</f>
        <v>62.019444444444446</v>
      </c>
      <c r="V1023" s="3" t="str" cm="1">
        <f t="array" aca="1" ref="V1023" ca="1">_xlfn.IFS(Table1[[#This Row],[Age]] &lt; 30, "20-29", Table1[[#This Row],[Age]]&lt;40,"30-39",Table1[[#This Row],[Age]]&lt;50,"40-49",Table1[[#This Row],[Age]]&lt;60,"50-59",Table1[[#This Row],[Age]]&lt;70, "60-69",Table1[[#This Row],[Age]]&lt;80, "70-79",Table1[[#This Row],[Age]]&lt;90,"80-89")</f>
        <v>60-69</v>
      </c>
      <c r="W1023" t="s">
        <v>39</v>
      </c>
      <c r="X1023" t="s">
        <v>53</v>
      </c>
      <c r="Y1023" t="s">
        <v>41</v>
      </c>
      <c r="Z1023">
        <v>89203</v>
      </c>
      <c r="AA1023" t="s">
        <v>42</v>
      </c>
      <c r="AB1023" t="s">
        <v>83</v>
      </c>
      <c r="AC1023" t="s">
        <v>104</v>
      </c>
      <c r="AD1023">
        <v>3</v>
      </c>
    </row>
    <row r="1024" spans="1:30" x14ac:dyDescent="0.35">
      <c r="A1024">
        <v>1446</v>
      </c>
      <c r="B1024" t="s">
        <v>3559</v>
      </c>
      <c r="C1024" t="s">
        <v>845</v>
      </c>
      <c r="D1024" s="1">
        <v>44033</v>
      </c>
      <c r="E1024" s="1">
        <v>44985</v>
      </c>
      <c r="F1024">
        <f>IF(Table1[[#This Row],[ExitDate]],QUOTIENT(Table1[[#This Row],[ExitDate]]-Table1[[#This Row],[StartDate]],365/12),"")</f>
        <v>31</v>
      </c>
      <c r="G1024" t="str">
        <f>IF(Table1[[#This Row],[ExitDate]], "Attrition", "Active")</f>
        <v>Attrition</v>
      </c>
      <c r="H1024" t="s">
        <v>28</v>
      </c>
      <c r="I1024" t="s">
        <v>4202</v>
      </c>
      <c r="J1024" t="s">
        <v>4203</v>
      </c>
      <c r="K1024" t="s">
        <v>79</v>
      </c>
      <c r="L1024" t="s">
        <v>197</v>
      </c>
      <c r="M1024" t="s">
        <v>62</v>
      </c>
      <c r="N1024" t="s">
        <v>63</v>
      </c>
      <c r="O1024" t="s">
        <v>35</v>
      </c>
      <c r="P1024" t="s">
        <v>98</v>
      </c>
      <c r="Q1024" t="s">
        <v>4204</v>
      </c>
      <c r="R1024" t="s">
        <v>37</v>
      </c>
      <c r="S1024" t="s">
        <v>52</v>
      </c>
      <c r="T1024" s="2">
        <v>35530</v>
      </c>
      <c r="U1024" s="3">
        <f ca="1">YEARFRAC(Table1[[#This Row],[DOB]],TODAY())</f>
        <v>28.702777777777779</v>
      </c>
      <c r="V1024" s="3" t="str" cm="1">
        <f t="array" aca="1" ref="V1024" ca="1">_xlfn.IFS(Table1[[#This Row],[Age]] &lt; 30, "20-29", Table1[[#This Row],[Age]]&lt;40,"30-39",Table1[[#This Row],[Age]]&lt;50,"40-49",Table1[[#This Row],[Age]]&lt;60,"50-59",Table1[[#This Row],[Age]]&lt;70, "60-69",Table1[[#This Row],[Age]]&lt;80, "70-79",Table1[[#This Row],[Age]]&lt;90,"80-89")</f>
        <v>20-29</v>
      </c>
      <c r="W1024" t="s">
        <v>39</v>
      </c>
      <c r="X1024" t="s">
        <v>91</v>
      </c>
      <c r="Y1024" t="s">
        <v>41</v>
      </c>
      <c r="Z1024">
        <v>68233</v>
      </c>
      <c r="AA1024" t="s">
        <v>42</v>
      </c>
      <c r="AB1024" t="s">
        <v>83</v>
      </c>
      <c r="AC1024" t="s">
        <v>104</v>
      </c>
      <c r="AD1024">
        <v>3</v>
      </c>
    </row>
    <row r="1025" spans="1:30" x14ac:dyDescent="0.35">
      <c r="A1025">
        <v>1447</v>
      </c>
      <c r="B1025" t="s">
        <v>4170</v>
      </c>
      <c r="C1025" t="s">
        <v>4205</v>
      </c>
      <c r="D1025" s="1">
        <v>44907</v>
      </c>
      <c r="E1025" s="1">
        <v>45103</v>
      </c>
      <c r="F1025">
        <f>IF(Table1[[#This Row],[ExitDate]],QUOTIENT(Table1[[#This Row],[ExitDate]]-Table1[[#This Row],[StartDate]],365/12),"")</f>
        <v>6</v>
      </c>
      <c r="G1025" t="str">
        <f>IF(Table1[[#This Row],[ExitDate]], "Attrition", "Active")</f>
        <v>Attrition</v>
      </c>
      <c r="H1025" t="s">
        <v>28</v>
      </c>
      <c r="I1025" t="s">
        <v>4206</v>
      </c>
      <c r="J1025" t="s">
        <v>4207</v>
      </c>
      <c r="K1025" t="s">
        <v>167</v>
      </c>
      <c r="L1025" t="s">
        <v>1804</v>
      </c>
      <c r="M1025" t="s">
        <v>62</v>
      </c>
      <c r="N1025" t="s">
        <v>34</v>
      </c>
      <c r="O1025" t="s">
        <v>51</v>
      </c>
      <c r="P1025" t="s">
        <v>125</v>
      </c>
      <c r="Q1025" t="s">
        <v>4208</v>
      </c>
      <c r="R1025" t="s">
        <v>37</v>
      </c>
      <c r="S1025" t="s">
        <v>89</v>
      </c>
      <c r="T1025" s="2">
        <v>19919</v>
      </c>
      <c r="U1025" s="3">
        <f ca="1">YEARFRAC(Table1[[#This Row],[DOB]],TODAY())</f>
        <v>71.441666666666663</v>
      </c>
      <c r="V1025" s="3" t="str" cm="1">
        <f t="array" aca="1" ref="V1025" ca="1">_xlfn.IFS(Table1[[#This Row],[Age]] &lt; 30, "20-29", Table1[[#This Row],[Age]]&lt;40,"30-39",Table1[[#This Row],[Age]]&lt;50,"40-49",Table1[[#This Row],[Age]]&lt;60,"50-59",Table1[[#This Row],[Age]]&lt;70, "60-69",Table1[[#This Row],[Age]]&lt;80, "70-79",Table1[[#This Row],[Age]]&lt;90,"80-89")</f>
        <v>70-79</v>
      </c>
      <c r="W1025" t="s">
        <v>39</v>
      </c>
      <c r="X1025" t="s">
        <v>6</v>
      </c>
      <c r="Y1025" t="s">
        <v>41</v>
      </c>
      <c r="Z1025">
        <v>24188</v>
      </c>
      <c r="AA1025" t="s">
        <v>92</v>
      </c>
      <c r="AB1025" t="s">
        <v>74</v>
      </c>
      <c r="AC1025" t="s">
        <v>104</v>
      </c>
      <c r="AD1025">
        <v>3</v>
      </c>
    </row>
    <row r="1026" spans="1:30" x14ac:dyDescent="0.35">
      <c r="A1026">
        <v>1448</v>
      </c>
      <c r="B1026" t="s">
        <v>4209</v>
      </c>
      <c r="C1026" t="s">
        <v>4210</v>
      </c>
      <c r="D1026" s="1">
        <v>44087</v>
      </c>
      <c r="F1026" t="str">
        <f>IF(Table1[[#This Row],[ExitDate]],QUOTIENT(Table1[[#This Row],[ExitDate]]-Table1[[#This Row],[StartDate]],365/12),"")</f>
        <v/>
      </c>
      <c r="G1026" t="str">
        <f>IF(Table1[[#This Row],[ExitDate]], "Attrition", "Active")</f>
        <v>Active</v>
      </c>
      <c r="H1026" t="s">
        <v>28</v>
      </c>
      <c r="I1026" t="s">
        <v>4211</v>
      </c>
      <c r="J1026" t="s">
        <v>4212</v>
      </c>
      <c r="K1026" t="s">
        <v>97</v>
      </c>
      <c r="L1026" t="s">
        <v>32</v>
      </c>
      <c r="M1026" t="s">
        <v>51</v>
      </c>
      <c r="N1026" t="s">
        <v>50</v>
      </c>
      <c r="O1026" t="s">
        <v>51</v>
      </c>
      <c r="P1026" t="s">
        <v>36</v>
      </c>
      <c r="R1026" t="s">
        <v>37</v>
      </c>
      <c r="S1026" t="s">
        <v>80</v>
      </c>
      <c r="T1026" s="2">
        <v>27985</v>
      </c>
      <c r="U1026" s="3">
        <f ca="1">YEARFRAC(Table1[[#This Row],[DOB]],TODAY())</f>
        <v>49.361111111111114</v>
      </c>
      <c r="V1026" s="3" t="str" cm="1">
        <f t="array" aca="1" ref="V1026" ca="1">_xlfn.IFS(Table1[[#This Row],[Age]] &lt; 30, "20-29", Table1[[#This Row],[Age]]&lt;40,"30-39",Table1[[#This Row],[Age]]&lt;50,"40-49",Table1[[#This Row],[Age]]&lt;60,"50-59",Table1[[#This Row],[Age]]&lt;70, "60-69",Table1[[#This Row],[Age]]&lt;80, "70-79",Table1[[#This Row],[Age]]&lt;90,"80-89")</f>
        <v>40-49</v>
      </c>
      <c r="W1026" t="s">
        <v>39</v>
      </c>
      <c r="X1026" t="s">
        <v>102</v>
      </c>
      <c r="Y1026" t="s">
        <v>41</v>
      </c>
      <c r="Z1026">
        <v>72868</v>
      </c>
      <c r="AA1026" t="s">
        <v>73</v>
      </c>
      <c r="AB1026" t="s">
        <v>74</v>
      </c>
      <c r="AC1026" t="s">
        <v>235</v>
      </c>
      <c r="AD1026">
        <v>3</v>
      </c>
    </row>
    <row r="1027" spans="1:30" x14ac:dyDescent="0.35">
      <c r="A1027">
        <v>1449</v>
      </c>
      <c r="B1027" t="s">
        <v>4213</v>
      </c>
      <c r="C1027" t="s">
        <v>2790</v>
      </c>
      <c r="D1027" s="1">
        <v>44880</v>
      </c>
      <c r="F1027" t="str">
        <f>IF(Table1[[#This Row],[ExitDate]],QUOTIENT(Table1[[#This Row],[ExitDate]]-Table1[[#This Row],[StartDate]],365/12),"")</f>
        <v/>
      </c>
      <c r="G1027" t="str">
        <f>IF(Table1[[#This Row],[ExitDate]], "Attrition", "Active")</f>
        <v>Active</v>
      </c>
      <c r="H1027" t="s">
        <v>727</v>
      </c>
      <c r="I1027" t="s">
        <v>4214</v>
      </c>
      <c r="J1027" t="s">
        <v>4215</v>
      </c>
      <c r="K1027" t="s">
        <v>61</v>
      </c>
      <c r="L1027" t="s">
        <v>32</v>
      </c>
      <c r="M1027" t="s">
        <v>51</v>
      </c>
      <c r="N1027" t="s">
        <v>63</v>
      </c>
      <c r="O1027" t="s">
        <v>35</v>
      </c>
      <c r="P1027" t="s">
        <v>36</v>
      </c>
      <c r="R1027" t="s">
        <v>37</v>
      </c>
      <c r="S1027" t="s">
        <v>65</v>
      </c>
      <c r="T1027" s="2">
        <v>23999</v>
      </c>
      <c r="U1027" s="3">
        <f ca="1">YEARFRAC(Table1[[#This Row],[DOB]],TODAY())</f>
        <v>60.274999999999999</v>
      </c>
      <c r="V1027" s="3" t="str" cm="1">
        <f t="array" aca="1" ref="V1027" ca="1">_xlfn.IFS(Table1[[#This Row],[Age]] &lt; 30, "20-29", Table1[[#This Row],[Age]]&lt;40,"30-39",Table1[[#This Row],[Age]]&lt;50,"40-49",Table1[[#This Row],[Age]]&lt;60,"50-59",Table1[[#This Row],[Age]]&lt;70, "60-69",Table1[[#This Row],[Age]]&lt;80, "70-79",Table1[[#This Row],[Age]]&lt;90,"80-89")</f>
        <v>60-69</v>
      </c>
      <c r="W1027" t="s">
        <v>39</v>
      </c>
      <c r="X1027" t="s">
        <v>394</v>
      </c>
      <c r="Y1027" t="s">
        <v>54</v>
      </c>
      <c r="Z1027">
        <v>82061</v>
      </c>
      <c r="AA1027" t="s">
        <v>73</v>
      </c>
      <c r="AB1027" t="s">
        <v>103</v>
      </c>
      <c r="AC1027" t="s">
        <v>235</v>
      </c>
      <c r="AD1027">
        <v>3</v>
      </c>
    </row>
    <row r="1028" spans="1:30" x14ac:dyDescent="0.35">
      <c r="A1028">
        <v>1450</v>
      </c>
      <c r="B1028" t="s">
        <v>4216</v>
      </c>
      <c r="C1028" t="s">
        <v>3649</v>
      </c>
      <c r="D1028" s="1">
        <v>43868</v>
      </c>
      <c r="E1028" s="1">
        <v>44671</v>
      </c>
      <c r="F1028">
        <f>IF(Table1[[#This Row],[ExitDate]],QUOTIENT(Table1[[#This Row],[ExitDate]]-Table1[[#This Row],[StartDate]],365/12),"")</f>
        <v>26</v>
      </c>
      <c r="G1028" t="str">
        <f>IF(Table1[[#This Row],[ExitDate]], "Attrition", "Active")</f>
        <v>Attrition</v>
      </c>
      <c r="H1028" t="s">
        <v>727</v>
      </c>
      <c r="I1028" t="s">
        <v>4217</v>
      </c>
      <c r="J1028" t="s">
        <v>4218</v>
      </c>
      <c r="K1028" t="s">
        <v>167</v>
      </c>
      <c r="L1028" t="s">
        <v>744</v>
      </c>
      <c r="M1028" t="s">
        <v>62</v>
      </c>
      <c r="N1028" t="s">
        <v>34</v>
      </c>
      <c r="O1028" t="s">
        <v>35</v>
      </c>
      <c r="P1028" t="s">
        <v>139</v>
      </c>
      <c r="Q1028" t="s">
        <v>4219</v>
      </c>
      <c r="R1028" t="s">
        <v>37</v>
      </c>
      <c r="S1028" t="s">
        <v>89</v>
      </c>
      <c r="T1028" s="2">
        <v>21236</v>
      </c>
      <c r="U1028" s="3">
        <f ca="1">YEARFRAC(Table1[[#This Row],[DOB]],TODAY())</f>
        <v>67.841666666666669</v>
      </c>
      <c r="V1028" s="3" t="str" cm="1">
        <f t="array" aca="1" ref="V1028" ca="1">_xlfn.IFS(Table1[[#This Row],[Age]] &lt; 30, "20-29", Table1[[#This Row],[Age]]&lt;40,"30-39",Table1[[#This Row],[Age]]&lt;50,"40-49",Table1[[#This Row],[Age]]&lt;60,"50-59",Table1[[#This Row],[Age]]&lt;70, "60-69",Table1[[#This Row],[Age]]&lt;80, "70-79",Table1[[#This Row],[Age]]&lt;90,"80-89")</f>
        <v>60-69</v>
      </c>
      <c r="W1028" t="s">
        <v>39</v>
      </c>
      <c r="X1028" t="s">
        <v>242</v>
      </c>
      <c r="Y1028" t="s">
        <v>54</v>
      </c>
      <c r="Z1028">
        <v>19127</v>
      </c>
      <c r="AA1028" t="s">
        <v>42</v>
      </c>
      <c r="AB1028" t="s">
        <v>74</v>
      </c>
      <c r="AC1028" t="s">
        <v>235</v>
      </c>
      <c r="AD1028">
        <v>3</v>
      </c>
    </row>
    <row r="1029" spans="1:30" x14ac:dyDescent="0.35">
      <c r="A1029">
        <v>1451</v>
      </c>
      <c r="B1029" t="s">
        <v>2525</v>
      </c>
      <c r="C1029" t="s">
        <v>2891</v>
      </c>
      <c r="D1029" s="1">
        <v>44926</v>
      </c>
      <c r="F1029" t="str">
        <f>IF(Table1[[#This Row],[ExitDate]],QUOTIENT(Table1[[#This Row],[ExitDate]]-Table1[[#This Row],[StartDate]],365/12),"")</f>
        <v/>
      </c>
      <c r="G1029" t="str">
        <f>IF(Table1[[#This Row],[ExitDate]], "Attrition", "Active")</f>
        <v>Active</v>
      </c>
      <c r="H1029" t="s">
        <v>727</v>
      </c>
      <c r="I1029" t="s">
        <v>4220</v>
      </c>
      <c r="J1029" t="s">
        <v>4221</v>
      </c>
      <c r="K1029" t="s">
        <v>132</v>
      </c>
      <c r="L1029" t="s">
        <v>32</v>
      </c>
      <c r="M1029" t="s">
        <v>51</v>
      </c>
      <c r="N1029" t="s">
        <v>50</v>
      </c>
      <c r="O1029" t="s">
        <v>51</v>
      </c>
      <c r="P1029" t="s">
        <v>36</v>
      </c>
      <c r="R1029" t="s">
        <v>37</v>
      </c>
      <c r="S1029" t="s">
        <v>147</v>
      </c>
      <c r="T1029" s="2">
        <v>16426</v>
      </c>
      <c r="U1029" s="3">
        <f ca="1">YEARFRAC(Table1[[#This Row],[DOB]],TODAY())</f>
        <v>81.00833333333334</v>
      </c>
      <c r="V1029" s="3" t="str" cm="1">
        <f t="array" aca="1" ref="V1029" ca="1">_xlfn.IFS(Table1[[#This Row],[Age]] &lt; 30, "20-29", Table1[[#This Row],[Age]]&lt;40,"30-39",Table1[[#This Row],[Age]]&lt;50,"40-49",Table1[[#This Row],[Age]]&lt;60,"50-59",Table1[[#This Row],[Age]]&lt;70, "60-69",Table1[[#This Row],[Age]]&lt;80, "70-79",Table1[[#This Row],[Age]]&lt;90,"80-89")</f>
        <v>80-89</v>
      </c>
      <c r="W1029" t="s">
        <v>39</v>
      </c>
      <c r="X1029" t="s">
        <v>102</v>
      </c>
      <c r="Y1029" t="s">
        <v>41</v>
      </c>
      <c r="Z1029">
        <v>26670</v>
      </c>
      <c r="AA1029" t="s">
        <v>55</v>
      </c>
      <c r="AB1029" t="s">
        <v>43</v>
      </c>
      <c r="AC1029" t="s">
        <v>235</v>
      </c>
      <c r="AD1029">
        <v>3</v>
      </c>
    </row>
    <row r="1030" spans="1:30" x14ac:dyDescent="0.35">
      <c r="A1030">
        <v>1452</v>
      </c>
      <c r="B1030" t="s">
        <v>4222</v>
      </c>
      <c r="C1030" t="s">
        <v>1417</v>
      </c>
      <c r="D1030" s="1">
        <v>43550</v>
      </c>
      <c r="F1030" t="str">
        <f>IF(Table1[[#This Row],[ExitDate]],QUOTIENT(Table1[[#This Row],[ExitDate]]-Table1[[#This Row],[StartDate]],365/12),"")</f>
        <v/>
      </c>
      <c r="G1030" t="str">
        <f>IF(Table1[[#This Row],[ExitDate]], "Attrition", "Active")</f>
        <v>Active</v>
      </c>
      <c r="H1030" t="s">
        <v>727</v>
      </c>
      <c r="I1030" t="s">
        <v>4223</v>
      </c>
      <c r="J1030" t="s">
        <v>4224</v>
      </c>
      <c r="K1030" t="s">
        <v>79</v>
      </c>
      <c r="L1030" t="s">
        <v>32</v>
      </c>
      <c r="M1030" t="s">
        <v>62</v>
      </c>
      <c r="N1030" t="s">
        <v>63</v>
      </c>
      <c r="O1030" t="s">
        <v>62</v>
      </c>
      <c r="P1030" t="s">
        <v>36</v>
      </c>
      <c r="R1030" t="s">
        <v>37</v>
      </c>
      <c r="S1030" t="s">
        <v>89</v>
      </c>
      <c r="T1030" s="2">
        <v>19447</v>
      </c>
      <c r="U1030" s="3">
        <f ca="1">YEARFRAC(Table1[[#This Row],[DOB]],TODAY())</f>
        <v>72.733333333333334</v>
      </c>
      <c r="V1030" s="3" t="str" cm="1">
        <f t="array" aca="1" ref="V1030" ca="1">_xlfn.IFS(Table1[[#This Row],[Age]] &lt; 30, "20-29", Table1[[#This Row],[Age]]&lt;40,"30-39",Table1[[#This Row],[Age]]&lt;50,"40-49",Table1[[#This Row],[Age]]&lt;60,"50-59",Table1[[#This Row],[Age]]&lt;70, "60-69",Table1[[#This Row],[Age]]&lt;80, "70-79",Table1[[#This Row],[Age]]&lt;90,"80-89")</f>
        <v>70-79</v>
      </c>
      <c r="W1030" t="s">
        <v>39</v>
      </c>
      <c r="X1030" t="s">
        <v>91</v>
      </c>
      <c r="Y1030" t="s">
        <v>41</v>
      </c>
      <c r="Z1030">
        <v>86883</v>
      </c>
      <c r="AA1030" t="s">
        <v>42</v>
      </c>
      <c r="AB1030" t="s">
        <v>74</v>
      </c>
      <c r="AC1030" t="s">
        <v>235</v>
      </c>
      <c r="AD1030">
        <v>3</v>
      </c>
    </row>
    <row r="1031" spans="1:30" x14ac:dyDescent="0.35">
      <c r="A1031">
        <v>1453</v>
      </c>
      <c r="B1031" t="s">
        <v>2652</v>
      </c>
      <c r="C1031" t="s">
        <v>4225</v>
      </c>
      <c r="D1031" s="1">
        <v>45007</v>
      </c>
      <c r="F1031" t="str">
        <f>IF(Table1[[#This Row],[ExitDate]],QUOTIENT(Table1[[#This Row],[ExitDate]]-Table1[[#This Row],[StartDate]],365/12),"")</f>
        <v/>
      </c>
      <c r="G1031" t="str">
        <f>IF(Table1[[#This Row],[ExitDate]], "Attrition", "Active")</f>
        <v>Active</v>
      </c>
      <c r="H1031" t="s">
        <v>727</v>
      </c>
      <c r="I1031" t="s">
        <v>4226</v>
      </c>
      <c r="J1031" t="s">
        <v>4227</v>
      </c>
      <c r="K1031" t="s">
        <v>97</v>
      </c>
      <c r="L1031" t="s">
        <v>32</v>
      </c>
      <c r="M1031" t="s">
        <v>62</v>
      </c>
      <c r="N1031" t="s">
        <v>34</v>
      </c>
      <c r="O1031" t="s">
        <v>35</v>
      </c>
      <c r="P1031" t="s">
        <v>36</v>
      </c>
      <c r="R1031" t="s">
        <v>37</v>
      </c>
      <c r="S1031" t="s">
        <v>110</v>
      </c>
      <c r="T1031" s="2">
        <v>33105</v>
      </c>
      <c r="U1031" s="3">
        <f ca="1">YEARFRAC(Table1[[#This Row],[DOB]],TODAY())</f>
        <v>35.341666666666669</v>
      </c>
      <c r="V1031" s="3" t="str" cm="1">
        <f t="array" aca="1" ref="V1031" ca="1">_xlfn.IFS(Table1[[#This Row],[Age]] &lt; 30, "20-29", Table1[[#This Row],[Age]]&lt;40,"30-39",Table1[[#This Row],[Age]]&lt;50,"40-49",Table1[[#This Row],[Age]]&lt;60,"50-59",Table1[[#This Row],[Age]]&lt;70, "60-69",Table1[[#This Row],[Age]]&lt;80, "70-79",Table1[[#This Row],[Age]]&lt;90,"80-89")</f>
        <v>30-39</v>
      </c>
      <c r="W1031" t="s">
        <v>39</v>
      </c>
      <c r="X1031" t="s">
        <v>112</v>
      </c>
      <c r="Y1031" t="s">
        <v>54</v>
      </c>
      <c r="Z1031">
        <v>83496</v>
      </c>
      <c r="AA1031" t="s">
        <v>92</v>
      </c>
      <c r="AB1031" t="s">
        <v>74</v>
      </c>
      <c r="AC1031" t="s">
        <v>235</v>
      </c>
      <c r="AD1031">
        <v>3</v>
      </c>
    </row>
    <row r="1032" spans="1:30" x14ac:dyDescent="0.35">
      <c r="A1032">
        <v>1454</v>
      </c>
      <c r="B1032" t="s">
        <v>464</v>
      </c>
      <c r="C1032" t="s">
        <v>4228</v>
      </c>
      <c r="D1032" s="1">
        <v>44918</v>
      </c>
      <c r="E1032" s="1">
        <v>44920</v>
      </c>
      <c r="F1032">
        <f>IF(Table1[[#This Row],[ExitDate]],QUOTIENT(Table1[[#This Row],[ExitDate]]-Table1[[#This Row],[StartDate]],365/12),"")</f>
        <v>0</v>
      </c>
      <c r="G1032" t="str">
        <f>IF(Table1[[#This Row],[ExitDate]], "Attrition", "Active")</f>
        <v>Attrition</v>
      </c>
      <c r="H1032" t="s">
        <v>727</v>
      </c>
      <c r="I1032" t="s">
        <v>4229</v>
      </c>
      <c r="J1032" t="s">
        <v>4230</v>
      </c>
      <c r="K1032" t="s">
        <v>97</v>
      </c>
      <c r="L1032" t="s">
        <v>744</v>
      </c>
      <c r="M1032" t="s">
        <v>62</v>
      </c>
      <c r="N1032" t="s">
        <v>34</v>
      </c>
      <c r="O1032" t="s">
        <v>35</v>
      </c>
      <c r="P1032" t="s">
        <v>174</v>
      </c>
      <c r="Q1032" t="s">
        <v>4231</v>
      </c>
      <c r="R1032" t="s">
        <v>37</v>
      </c>
      <c r="S1032" t="s">
        <v>80</v>
      </c>
      <c r="T1032" s="2">
        <v>28196</v>
      </c>
      <c r="U1032" s="3">
        <f ca="1">YEARFRAC(Table1[[#This Row],[DOB]],TODAY())</f>
        <v>48.780555555555559</v>
      </c>
      <c r="V1032" s="3" t="str" cm="1">
        <f t="array" aca="1" ref="V1032" ca="1">_xlfn.IFS(Table1[[#This Row],[Age]] &lt; 30, "20-29", Table1[[#This Row],[Age]]&lt;40,"30-39",Table1[[#This Row],[Age]]&lt;50,"40-49",Table1[[#This Row],[Age]]&lt;60,"50-59",Table1[[#This Row],[Age]]&lt;70, "60-69",Table1[[#This Row],[Age]]&lt;80, "70-79",Table1[[#This Row],[Age]]&lt;90,"80-89")</f>
        <v>40-49</v>
      </c>
      <c r="W1032" t="s">
        <v>39</v>
      </c>
      <c r="X1032" t="s">
        <v>162</v>
      </c>
      <c r="Y1032" t="s">
        <v>54</v>
      </c>
      <c r="Z1032">
        <v>5270</v>
      </c>
      <c r="AA1032" t="s">
        <v>55</v>
      </c>
      <c r="AB1032" t="s">
        <v>83</v>
      </c>
      <c r="AC1032" t="s">
        <v>235</v>
      </c>
      <c r="AD1032">
        <v>3</v>
      </c>
    </row>
    <row r="1033" spans="1:30" x14ac:dyDescent="0.35">
      <c r="A1033">
        <v>1455</v>
      </c>
      <c r="B1033" t="s">
        <v>4232</v>
      </c>
      <c r="C1033" t="s">
        <v>4233</v>
      </c>
      <c r="D1033" s="1">
        <v>43826</v>
      </c>
      <c r="F1033" t="str">
        <f>IF(Table1[[#This Row],[ExitDate]],QUOTIENT(Table1[[#This Row],[ExitDate]]-Table1[[#This Row],[StartDate]],365/12),"")</f>
        <v/>
      </c>
      <c r="G1033" t="str">
        <f>IF(Table1[[#This Row],[ExitDate]], "Attrition", "Active")</f>
        <v>Active</v>
      </c>
      <c r="H1033" t="s">
        <v>28</v>
      </c>
      <c r="I1033" t="s">
        <v>4234</v>
      </c>
      <c r="J1033" t="s">
        <v>4235</v>
      </c>
      <c r="K1033" t="s">
        <v>61</v>
      </c>
      <c r="L1033" t="s">
        <v>32</v>
      </c>
      <c r="M1033" t="s">
        <v>33</v>
      </c>
      <c r="N1033" t="s">
        <v>34</v>
      </c>
      <c r="O1033" t="s">
        <v>62</v>
      </c>
      <c r="P1033" t="s">
        <v>36</v>
      </c>
      <c r="R1033" t="s">
        <v>37</v>
      </c>
      <c r="S1033" t="s">
        <v>65</v>
      </c>
      <c r="T1033" s="2">
        <v>34777</v>
      </c>
      <c r="U1033" s="3">
        <f ca="1">YEARFRAC(Table1[[#This Row],[DOB]],TODAY())</f>
        <v>30.761111111111113</v>
      </c>
      <c r="V1033" s="3" t="str" cm="1">
        <f t="array" aca="1" ref="V1033" ca="1">_xlfn.IFS(Table1[[#This Row],[Age]] &lt; 30, "20-29", Table1[[#This Row],[Age]]&lt;40,"30-39",Table1[[#This Row],[Age]]&lt;50,"40-49",Table1[[#This Row],[Age]]&lt;60,"50-59",Table1[[#This Row],[Age]]&lt;70, "60-69",Table1[[#This Row],[Age]]&lt;80, "70-79",Table1[[#This Row],[Age]]&lt;90,"80-89")</f>
        <v>30-39</v>
      </c>
      <c r="W1033" t="s">
        <v>39</v>
      </c>
      <c r="X1033" t="s">
        <v>394</v>
      </c>
      <c r="Y1033" t="s">
        <v>41</v>
      </c>
      <c r="Z1033">
        <v>18041</v>
      </c>
      <c r="AA1033" t="s">
        <v>73</v>
      </c>
      <c r="AB1033" t="s">
        <v>43</v>
      </c>
      <c r="AC1033" t="s">
        <v>235</v>
      </c>
      <c r="AD1033">
        <v>3</v>
      </c>
    </row>
    <row r="1034" spans="1:30" x14ac:dyDescent="0.35">
      <c r="A1034">
        <v>1456</v>
      </c>
      <c r="B1034" t="s">
        <v>4236</v>
      </c>
      <c r="C1034" t="s">
        <v>4237</v>
      </c>
      <c r="D1034" s="1">
        <v>43641</v>
      </c>
      <c r="E1034" s="1">
        <v>43655</v>
      </c>
      <c r="F1034">
        <f>IF(Table1[[#This Row],[ExitDate]],QUOTIENT(Table1[[#This Row],[ExitDate]]-Table1[[#This Row],[StartDate]],365/12),"")</f>
        <v>0</v>
      </c>
      <c r="G1034" t="str">
        <f>IF(Table1[[#This Row],[ExitDate]], "Attrition", "Active")</f>
        <v>Attrition</v>
      </c>
      <c r="H1034" t="s">
        <v>28</v>
      </c>
      <c r="I1034" t="s">
        <v>4238</v>
      </c>
      <c r="J1034" t="s">
        <v>4239</v>
      </c>
      <c r="K1034" t="s">
        <v>167</v>
      </c>
      <c r="L1034" t="s">
        <v>32</v>
      </c>
      <c r="M1034" t="s">
        <v>62</v>
      </c>
      <c r="N1034" t="s">
        <v>63</v>
      </c>
      <c r="O1034" t="s">
        <v>62</v>
      </c>
      <c r="P1034" t="s">
        <v>125</v>
      </c>
      <c r="Q1034" t="s">
        <v>4240</v>
      </c>
      <c r="R1034" t="s">
        <v>37</v>
      </c>
      <c r="S1034" t="s">
        <v>110</v>
      </c>
      <c r="T1034" s="2">
        <v>20736</v>
      </c>
      <c r="U1034" s="3">
        <f ca="1">YEARFRAC(Table1[[#This Row],[DOB]],TODAY())</f>
        <v>69.208333333333329</v>
      </c>
      <c r="V1034" s="3" t="str" cm="1">
        <f t="array" aca="1" ref="V1034" ca="1">_xlfn.IFS(Table1[[#This Row],[Age]] &lt; 30, "20-29", Table1[[#This Row],[Age]]&lt;40,"30-39",Table1[[#This Row],[Age]]&lt;50,"40-49",Table1[[#This Row],[Age]]&lt;60,"50-59",Table1[[#This Row],[Age]]&lt;70, "60-69",Table1[[#This Row],[Age]]&lt;80, "70-79",Table1[[#This Row],[Age]]&lt;90,"80-89")</f>
        <v>60-69</v>
      </c>
      <c r="W1034" t="s">
        <v>39</v>
      </c>
      <c r="X1034" t="s">
        <v>112</v>
      </c>
      <c r="Y1034" t="s">
        <v>41</v>
      </c>
      <c r="Z1034">
        <v>55931</v>
      </c>
      <c r="AA1034" t="s">
        <v>55</v>
      </c>
      <c r="AB1034" t="s">
        <v>83</v>
      </c>
      <c r="AC1034" t="s">
        <v>104</v>
      </c>
      <c r="AD1034">
        <v>3</v>
      </c>
    </row>
    <row r="1035" spans="1:30" x14ac:dyDescent="0.35">
      <c r="A1035">
        <v>1457</v>
      </c>
      <c r="B1035" t="s">
        <v>4241</v>
      </c>
      <c r="C1035" t="s">
        <v>217</v>
      </c>
      <c r="D1035" s="1">
        <v>43427</v>
      </c>
      <c r="F1035" t="str">
        <f>IF(Table1[[#This Row],[ExitDate]],QUOTIENT(Table1[[#This Row],[ExitDate]]-Table1[[#This Row],[StartDate]],365/12),"")</f>
        <v/>
      </c>
      <c r="G1035" t="str">
        <f>IF(Table1[[#This Row],[ExitDate]], "Attrition", "Active")</f>
        <v>Active</v>
      </c>
      <c r="H1035" t="s">
        <v>28</v>
      </c>
      <c r="I1035" t="s">
        <v>4242</v>
      </c>
      <c r="J1035" t="s">
        <v>4243</v>
      </c>
      <c r="K1035" t="s">
        <v>132</v>
      </c>
      <c r="L1035" t="s">
        <v>32</v>
      </c>
      <c r="M1035" t="s">
        <v>33</v>
      </c>
      <c r="N1035" t="s">
        <v>50</v>
      </c>
      <c r="O1035" t="s">
        <v>51</v>
      </c>
      <c r="P1035" t="s">
        <v>36</v>
      </c>
      <c r="R1035" t="s">
        <v>37</v>
      </c>
      <c r="S1035" t="s">
        <v>89</v>
      </c>
      <c r="T1035" s="2">
        <v>28340</v>
      </c>
      <c r="U1035" s="3">
        <f ca="1">YEARFRAC(Table1[[#This Row],[DOB]],TODAY())</f>
        <v>48.388888888888886</v>
      </c>
      <c r="V1035" s="3" t="str" cm="1">
        <f t="array" aca="1" ref="V1035" ca="1">_xlfn.IFS(Table1[[#This Row],[Age]] &lt; 30, "20-29", Table1[[#This Row],[Age]]&lt;40,"30-39",Table1[[#This Row],[Age]]&lt;50,"40-49",Table1[[#This Row],[Age]]&lt;60,"50-59",Table1[[#This Row],[Age]]&lt;70, "60-69",Table1[[#This Row],[Age]]&lt;80, "70-79",Table1[[#This Row],[Age]]&lt;90,"80-89")</f>
        <v>40-49</v>
      </c>
      <c r="W1035" t="s">
        <v>39</v>
      </c>
      <c r="X1035" t="s">
        <v>192</v>
      </c>
      <c r="Y1035" t="s">
        <v>41</v>
      </c>
      <c r="Z1035">
        <v>84889</v>
      </c>
      <c r="AA1035" t="s">
        <v>73</v>
      </c>
      <c r="AB1035" t="s">
        <v>83</v>
      </c>
      <c r="AC1035" t="s">
        <v>104</v>
      </c>
      <c r="AD1035">
        <v>3</v>
      </c>
    </row>
    <row r="1036" spans="1:30" x14ac:dyDescent="0.35">
      <c r="A1036">
        <v>1458</v>
      </c>
      <c r="B1036" t="s">
        <v>1160</v>
      </c>
      <c r="C1036" t="s">
        <v>1726</v>
      </c>
      <c r="D1036" s="1">
        <v>44213</v>
      </c>
      <c r="F1036" t="str">
        <f>IF(Table1[[#This Row],[ExitDate]],QUOTIENT(Table1[[#This Row],[ExitDate]]-Table1[[#This Row],[StartDate]],365/12),"")</f>
        <v/>
      </c>
      <c r="G1036" t="str">
        <f>IF(Table1[[#This Row],[ExitDate]], "Attrition", "Active")</f>
        <v>Active</v>
      </c>
      <c r="H1036" t="s">
        <v>28</v>
      </c>
      <c r="I1036" t="s">
        <v>4244</v>
      </c>
      <c r="J1036" t="s">
        <v>4245</v>
      </c>
      <c r="K1036" t="s">
        <v>79</v>
      </c>
      <c r="L1036" t="s">
        <v>32</v>
      </c>
      <c r="M1036" t="s">
        <v>62</v>
      </c>
      <c r="N1036" t="s">
        <v>50</v>
      </c>
      <c r="O1036" t="s">
        <v>51</v>
      </c>
      <c r="P1036" t="s">
        <v>36</v>
      </c>
      <c r="R1036" t="s">
        <v>37</v>
      </c>
      <c r="S1036" t="s">
        <v>304</v>
      </c>
      <c r="T1036" s="2">
        <v>34412</v>
      </c>
      <c r="U1036" s="3">
        <f ca="1">YEARFRAC(Table1[[#This Row],[DOB]],TODAY())</f>
        <v>31.761111111111113</v>
      </c>
      <c r="V1036" s="3" t="str" cm="1">
        <f t="array" aca="1" ref="V1036" ca="1">_xlfn.IFS(Table1[[#This Row],[Age]] &lt; 30, "20-29", Table1[[#This Row],[Age]]&lt;40,"30-39",Table1[[#This Row],[Age]]&lt;50,"40-49",Table1[[#This Row],[Age]]&lt;60,"50-59",Table1[[#This Row],[Age]]&lt;70, "60-69",Table1[[#This Row],[Age]]&lt;80, "70-79",Table1[[#This Row],[Age]]&lt;90,"80-89")</f>
        <v>30-39</v>
      </c>
      <c r="W1036" t="s">
        <v>39</v>
      </c>
      <c r="X1036" t="s">
        <v>225</v>
      </c>
      <c r="Y1036" t="s">
        <v>41</v>
      </c>
      <c r="Z1036">
        <v>20292</v>
      </c>
      <c r="AA1036" t="s">
        <v>55</v>
      </c>
      <c r="AB1036" t="s">
        <v>74</v>
      </c>
      <c r="AC1036" t="s">
        <v>104</v>
      </c>
      <c r="AD1036">
        <v>3</v>
      </c>
    </row>
    <row r="1037" spans="1:30" x14ac:dyDescent="0.35">
      <c r="A1037">
        <v>1459</v>
      </c>
      <c r="B1037" t="s">
        <v>3866</v>
      </c>
      <c r="C1037" t="s">
        <v>4246</v>
      </c>
      <c r="D1037" s="1">
        <v>44447</v>
      </c>
      <c r="F1037" t="str">
        <f>IF(Table1[[#This Row],[ExitDate]],QUOTIENT(Table1[[#This Row],[ExitDate]]-Table1[[#This Row],[StartDate]],365/12),"")</f>
        <v/>
      </c>
      <c r="G1037" t="str">
        <f>IF(Table1[[#This Row],[ExitDate]], "Attrition", "Active")</f>
        <v>Active</v>
      </c>
      <c r="H1037" t="s">
        <v>28</v>
      </c>
      <c r="I1037" t="s">
        <v>4247</v>
      </c>
      <c r="J1037" t="s">
        <v>4248</v>
      </c>
      <c r="K1037" t="s">
        <v>97</v>
      </c>
      <c r="L1037" t="s">
        <v>32</v>
      </c>
      <c r="M1037" t="s">
        <v>33</v>
      </c>
      <c r="N1037" t="s">
        <v>34</v>
      </c>
      <c r="O1037" t="s">
        <v>35</v>
      </c>
      <c r="P1037" t="s">
        <v>36</v>
      </c>
      <c r="R1037" t="s">
        <v>37</v>
      </c>
      <c r="S1037" t="s">
        <v>110</v>
      </c>
      <c r="T1037" s="2">
        <v>17026</v>
      </c>
      <c r="U1037" s="3">
        <f ca="1">YEARFRAC(Table1[[#This Row],[DOB]],TODAY())</f>
        <v>79.363888888888894</v>
      </c>
      <c r="V1037" s="3" t="str" cm="1">
        <f t="array" aca="1" ref="V1037" ca="1">_xlfn.IFS(Table1[[#This Row],[Age]] &lt; 30, "20-29", Table1[[#This Row],[Age]]&lt;40,"30-39",Table1[[#This Row],[Age]]&lt;50,"40-49",Table1[[#This Row],[Age]]&lt;60,"50-59",Table1[[#This Row],[Age]]&lt;70, "60-69",Table1[[#This Row],[Age]]&lt;80, "70-79",Table1[[#This Row],[Age]]&lt;90,"80-89")</f>
        <v>70-79</v>
      </c>
      <c r="W1037" t="s">
        <v>39</v>
      </c>
      <c r="X1037" t="s">
        <v>102</v>
      </c>
      <c r="Y1037" t="s">
        <v>54</v>
      </c>
      <c r="Z1037">
        <v>46927</v>
      </c>
      <c r="AA1037" t="s">
        <v>92</v>
      </c>
      <c r="AB1037" t="s">
        <v>74</v>
      </c>
      <c r="AC1037" t="s">
        <v>104</v>
      </c>
      <c r="AD1037">
        <v>3</v>
      </c>
    </row>
    <row r="1038" spans="1:30" x14ac:dyDescent="0.35">
      <c r="A1038">
        <v>1460</v>
      </c>
      <c r="B1038" t="s">
        <v>3517</v>
      </c>
      <c r="C1038" t="s">
        <v>4092</v>
      </c>
      <c r="D1038" s="1">
        <v>44251</v>
      </c>
      <c r="E1038" s="1">
        <v>44730</v>
      </c>
      <c r="F1038">
        <f>IF(Table1[[#This Row],[ExitDate]],QUOTIENT(Table1[[#This Row],[ExitDate]]-Table1[[#This Row],[StartDate]],365/12),"")</f>
        <v>15</v>
      </c>
      <c r="G1038" t="str">
        <f>IF(Table1[[#This Row],[ExitDate]], "Attrition", "Active")</f>
        <v>Attrition</v>
      </c>
      <c r="H1038" t="s">
        <v>28</v>
      </c>
      <c r="I1038" t="s">
        <v>4249</v>
      </c>
      <c r="J1038" t="s">
        <v>4250</v>
      </c>
      <c r="K1038" t="s">
        <v>88</v>
      </c>
      <c r="L1038" t="s">
        <v>32</v>
      </c>
      <c r="M1038" t="s">
        <v>62</v>
      </c>
      <c r="N1038" t="s">
        <v>50</v>
      </c>
      <c r="O1038" t="s">
        <v>35</v>
      </c>
      <c r="P1038" t="s">
        <v>139</v>
      </c>
      <c r="Q1038" t="s">
        <v>4251</v>
      </c>
      <c r="R1038" t="s">
        <v>37</v>
      </c>
      <c r="S1038" t="s">
        <v>304</v>
      </c>
      <c r="T1038" s="2">
        <v>20238</v>
      </c>
      <c r="U1038" s="3">
        <f ca="1">YEARFRAC(Table1[[#This Row],[DOB]],TODAY())</f>
        <v>70.566666666666663</v>
      </c>
      <c r="V1038" s="3" t="str" cm="1">
        <f t="array" aca="1" ref="V1038" ca="1">_xlfn.IFS(Table1[[#This Row],[Age]] &lt; 30, "20-29", Table1[[#This Row],[Age]]&lt;40,"30-39",Table1[[#This Row],[Age]]&lt;50,"40-49",Table1[[#This Row],[Age]]&lt;60,"50-59",Table1[[#This Row],[Age]]&lt;70, "60-69",Table1[[#This Row],[Age]]&lt;80, "70-79",Table1[[#This Row],[Age]]&lt;90,"80-89")</f>
        <v>70-79</v>
      </c>
      <c r="W1038" t="s">
        <v>39</v>
      </c>
      <c r="X1038" t="s">
        <v>225</v>
      </c>
      <c r="Y1038" t="s">
        <v>54</v>
      </c>
      <c r="Z1038">
        <v>14170</v>
      </c>
      <c r="AA1038" t="s">
        <v>73</v>
      </c>
      <c r="AB1038" t="s">
        <v>103</v>
      </c>
      <c r="AC1038" t="s">
        <v>104</v>
      </c>
      <c r="AD1038">
        <v>3</v>
      </c>
    </row>
    <row r="1039" spans="1:30" x14ac:dyDescent="0.35">
      <c r="A1039">
        <v>1461</v>
      </c>
      <c r="B1039" t="s">
        <v>4252</v>
      </c>
      <c r="C1039" t="s">
        <v>4253</v>
      </c>
      <c r="D1039" s="1">
        <v>43567</v>
      </c>
      <c r="E1039" s="1">
        <v>44102</v>
      </c>
      <c r="F1039">
        <f>IF(Table1[[#This Row],[ExitDate]],QUOTIENT(Table1[[#This Row],[ExitDate]]-Table1[[#This Row],[StartDate]],365/12),"")</f>
        <v>17</v>
      </c>
      <c r="G1039" t="str">
        <f>IF(Table1[[#This Row],[ExitDate]], "Attrition", "Active")</f>
        <v>Attrition</v>
      </c>
      <c r="H1039" t="s">
        <v>28</v>
      </c>
      <c r="I1039" t="s">
        <v>4254</v>
      </c>
      <c r="J1039" t="s">
        <v>4255</v>
      </c>
      <c r="K1039" t="s">
        <v>31</v>
      </c>
      <c r="L1039" t="s">
        <v>32</v>
      </c>
      <c r="M1039" t="s">
        <v>62</v>
      </c>
      <c r="N1039" t="s">
        <v>34</v>
      </c>
      <c r="O1039" t="s">
        <v>62</v>
      </c>
      <c r="P1039" t="s">
        <v>139</v>
      </c>
      <c r="Q1039" t="s">
        <v>4256</v>
      </c>
      <c r="R1039" t="s">
        <v>37</v>
      </c>
      <c r="S1039" t="s">
        <v>176</v>
      </c>
      <c r="T1039" s="2">
        <v>36953</v>
      </c>
      <c r="U1039" s="3">
        <f ca="1">YEARFRAC(Table1[[#This Row],[DOB]],TODAY())</f>
        <v>24.805555555555557</v>
      </c>
      <c r="V1039" s="3" t="str" cm="1">
        <f t="array" aca="1" ref="V1039" ca="1">_xlfn.IFS(Table1[[#This Row],[Age]] &lt; 30, "20-29", Table1[[#This Row],[Age]]&lt;40,"30-39",Table1[[#This Row],[Age]]&lt;50,"40-49",Table1[[#This Row],[Age]]&lt;60,"50-59",Table1[[#This Row],[Age]]&lt;70, "60-69",Table1[[#This Row],[Age]]&lt;80, "70-79",Table1[[#This Row],[Age]]&lt;90,"80-89")</f>
        <v>20-29</v>
      </c>
      <c r="W1039" t="s">
        <v>39</v>
      </c>
      <c r="X1039" t="s">
        <v>102</v>
      </c>
      <c r="Y1039" t="s">
        <v>41</v>
      </c>
      <c r="Z1039">
        <v>82370</v>
      </c>
      <c r="AA1039" t="s">
        <v>127</v>
      </c>
      <c r="AB1039" t="s">
        <v>43</v>
      </c>
      <c r="AC1039" t="s">
        <v>104</v>
      </c>
      <c r="AD1039">
        <v>3</v>
      </c>
    </row>
    <row r="1040" spans="1:30" x14ac:dyDescent="0.35">
      <c r="A1040">
        <v>1462</v>
      </c>
      <c r="B1040" t="s">
        <v>4257</v>
      </c>
      <c r="C1040" t="s">
        <v>4258</v>
      </c>
      <c r="D1040" s="1">
        <v>45120</v>
      </c>
      <c r="F1040" t="str">
        <f>IF(Table1[[#This Row],[ExitDate]],QUOTIENT(Table1[[#This Row],[ExitDate]]-Table1[[#This Row],[StartDate]],365/12),"")</f>
        <v/>
      </c>
      <c r="G1040" t="str">
        <f>IF(Table1[[#This Row],[ExitDate]], "Attrition", "Active")</f>
        <v>Active</v>
      </c>
      <c r="H1040" t="s">
        <v>28</v>
      </c>
      <c r="I1040" t="s">
        <v>4259</v>
      </c>
      <c r="J1040" t="s">
        <v>4260</v>
      </c>
      <c r="K1040" t="s">
        <v>49</v>
      </c>
      <c r="L1040" t="s">
        <v>32</v>
      </c>
      <c r="M1040" t="s">
        <v>33</v>
      </c>
      <c r="N1040" t="s">
        <v>34</v>
      </c>
      <c r="O1040" t="s">
        <v>35</v>
      </c>
      <c r="P1040" t="s">
        <v>36</v>
      </c>
      <c r="R1040" t="s">
        <v>37</v>
      </c>
      <c r="S1040" t="s">
        <v>230</v>
      </c>
      <c r="T1040" s="2">
        <v>21982</v>
      </c>
      <c r="U1040" s="3">
        <f ca="1">YEARFRAC(Table1[[#This Row],[DOB]],TODAY())</f>
        <v>65.794444444444451</v>
      </c>
      <c r="V1040" s="3" t="str" cm="1">
        <f t="array" aca="1" ref="V1040" ca="1">_xlfn.IFS(Table1[[#This Row],[Age]] &lt; 30, "20-29", Table1[[#This Row],[Age]]&lt;40,"30-39",Table1[[#This Row],[Age]]&lt;50,"40-49",Table1[[#This Row],[Age]]&lt;60,"50-59",Table1[[#This Row],[Age]]&lt;70, "60-69",Table1[[#This Row],[Age]]&lt;80, "70-79",Table1[[#This Row],[Age]]&lt;90,"80-89")</f>
        <v>60-69</v>
      </c>
      <c r="W1040" t="s">
        <v>39</v>
      </c>
      <c r="X1040" t="s">
        <v>112</v>
      </c>
      <c r="Y1040" t="s">
        <v>41</v>
      </c>
      <c r="Z1040">
        <v>83401</v>
      </c>
      <c r="AA1040" t="s">
        <v>73</v>
      </c>
      <c r="AB1040" t="s">
        <v>43</v>
      </c>
      <c r="AC1040" t="s">
        <v>104</v>
      </c>
      <c r="AD1040">
        <v>3</v>
      </c>
    </row>
    <row r="1041" spans="1:30" x14ac:dyDescent="0.35">
      <c r="A1041">
        <v>1463</v>
      </c>
      <c r="B1041" t="s">
        <v>4261</v>
      </c>
      <c r="C1041" t="s">
        <v>542</v>
      </c>
      <c r="D1041" s="1">
        <v>44109</v>
      </c>
      <c r="F1041" t="str">
        <f>IF(Table1[[#This Row],[ExitDate]],QUOTIENT(Table1[[#This Row],[ExitDate]]-Table1[[#This Row],[StartDate]],365/12),"")</f>
        <v/>
      </c>
      <c r="G1041" t="str">
        <f>IF(Table1[[#This Row],[ExitDate]], "Attrition", "Active")</f>
        <v>Active</v>
      </c>
      <c r="H1041" t="s">
        <v>28</v>
      </c>
      <c r="I1041" t="s">
        <v>4262</v>
      </c>
      <c r="J1041" t="s">
        <v>4263</v>
      </c>
      <c r="K1041" t="s">
        <v>138</v>
      </c>
      <c r="L1041" t="s">
        <v>32</v>
      </c>
      <c r="M1041" t="s">
        <v>33</v>
      </c>
      <c r="N1041" t="s">
        <v>34</v>
      </c>
      <c r="O1041" t="s">
        <v>35</v>
      </c>
      <c r="P1041" t="s">
        <v>36</v>
      </c>
      <c r="R1041" t="s">
        <v>37</v>
      </c>
      <c r="S1041" t="s">
        <v>89</v>
      </c>
      <c r="T1041" s="2">
        <v>27726</v>
      </c>
      <c r="U1041" s="3">
        <f ca="1">YEARFRAC(Table1[[#This Row],[DOB]],TODAY())</f>
        <v>50.069444444444443</v>
      </c>
      <c r="V1041" s="3" t="str" cm="1">
        <f t="array" aca="1" ref="V1041" ca="1">_xlfn.IFS(Table1[[#This Row],[Age]] &lt; 30, "20-29", Table1[[#This Row],[Age]]&lt;40,"30-39",Table1[[#This Row],[Age]]&lt;50,"40-49",Table1[[#This Row],[Age]]&lt;60,"50-59",Table1[[#This Row],[Age]]&lt;70, "60-69",Table1[[#This Row],[Age]]&lt;80, "70-79",Table1[[#This Row],[Age]]&lt;90,"80-89")</f>
        <v>50-59</v>
      </c>
      <c r="W1041" t="s">
        <v>39</v>
      </c>
      <c r="X1041" t="s">
        <v>102</v>
      </c>
      <c r="Y1041" t="s">
        <v>41</v>
      </c>
      <c r="Z1041">
        <v>28372</v>
      </c>
      <c r="AA1041" t="s">
        <v>55</v>
      </c>
      <c r="AB1041" t="s">
        <v>103</v>
      </c>
      <c r="AC1041" t="s">
        <v>104</v>
      </c>
      <c r="AD1041">
        <v>3</v>
      </c>
    </row>
    <row r="1042" spans="1:30" x14ac:dyDescent="0.35">
      <c r="A1042">
        <v>1464</v>
      </c>
      <c r="B1042" t="s">
        <v>4264</v>
      </c>
      <c r="C1042" t="s">
        <v>4265</v>
      </c>
      <c r="D1042" s="1">
        <v>43492</v>
      </c>
      <c r="F1042" t="str">
        <f>IF(Table1[[#This Row],[ExitDate]],QUOTIENT(Table1[[#This Row],[ExitDate]]-Table1[[#This Row],[StartDate]],365/12),"")</f>
        <v/>
      </c>
      <c r="G1042" t="str">
        <f>IF(Table1[[#This Row],[ExitDate]], "Attrition", "Active")</f>
        <v>Active</v>
      </c>
      <c r="H1042" t="s">
        <v>28</v>
      </c>
      <c r="I1042" t="s">
        <v>4266</v>
      </c>
      <c r="J1042" t="s">
        <v>4267</v>
      </c>
      <c r="K1042" t="s">
        <v>117</v>
      </c>
      <c r="L1042" t="s">
        <v>32</v>
      </c>
      <c r="M1042" t="s">
        <v>51</v>
      </c>
      <c r="N1042" t="s">
        <v>34</v>
      </c>
      <c r="O1042" t="s">
        <v>62</v>
      </c>
      <c r="P1042" t="s">
        <v>36</v>
      </c>
      <c r="R1042" t="s">
        <v>37</v>
      </c>
      <c r="S1042" t="s">
        <v>65</v>
      </c>
      <c r="T1042" s="2">
        <v>21094</v>
      </c>
      <c r="U1042" s="3">
        <f ca="1">YEARFRAC(Table1[[#This Row],[DOB]],TODAY())</f>
        <v>68.227777777777774</v>
      </c>
      <c r="V1042" s="3" t="str" cm="1">
        <f t="array" aca="1" ref="V1042" ca="1">_xlfn.IFS(Table1[[#This Row],[Age]] &lt; 30, "20-29", Table1[[#This Row],[Age]]&lt;40,"30-39",Table1[[#This Row],[Age]]&lt;50,"40-49",Table1[[#This Row],[Age]]&lt;60,"50-59",Table1[[#This Row],[Age]]&lt;70, "60-69",Table1[[#This Row],[Age]]&lt;80, "70-79",Table1[[#This Row],[Age]]&lt;90,"80-89")</f>
        <v>60-69</v>
      </c>
      <c r="W1042" t="s">
        <v>39</v>
      </c>
      <c r="X1042" t="s">
        <v>6</v>
      </c>
      <c r="Y1042" t="s">
        <v>41</v>
      </c>
      <c r="Z1042">
        <v>7304</v>
      </c>
      <c r="AA1042" t="s">
        <v>127</v>
      </c>
      <c r="AB1042" t="s">
        <v>83</v>
      </c>
      <c r="AC1042" t="s">
        <v>104</v>
      </c>
      <c r="AD1042">
        <v>3</v>
      </c>
    </row>
    <row r="1043" spans="1:30" x14ac:dyDescent="0.35">
      <c r="A1043">
        <v>1465</v>
      </c>
      <c r="B1043" t="s">
        <v>1373</v>
      </c>
      <c r="C1043" t="s">
        <v>931</v>
      </c>
      <c r="D1043" s="1">
        <v>44182</v>
      </c>
      <c r="E1043" s="1">
        <v>44520</v>
      </c>
      <c r="F1043">
        <f>IF(Table1[[#This Row],[ExitDate]],QUOTIENT(Table1[[#This Row],[ExitDate]]-Table1[[#This Row],[StartDate]],365/12),"")</f>
        <v>11</v>
      </c>
      <c r="G1043" t="str">
        <f>IF(Table1[[#This Row],[ExitDate]], "Attrition", "Active")</f>
        <v>Attrition</v>
      </c>
      <c r="H1043" t="s">
        <v>28</v>
      </c>
      <c r="I1043" t="s">
        <v>4268</v>
      </c>
      <c r="J1043" t="s">
        <v>4269</v>
      </c>
      <c r="K1043" t="s">
        <v>61</v>
      </c>
      <c r="L1043" t="s">
        <v>32</v>
      </c>
      <c r="M1043" t="s">
        <v>51</v>
      </c>
      <c r="N1043" t="s">
        <v>50</v>
      </c>
      <c r="O1043" t="s">
        <v>62</v>
      </c>
      <c r="P1043" t="s">
        <v>139</v>
      </c>
      <c r="Q1043" t="s">
        <v>4270</v>
      </c>
      <c r="R1043" t="s">
        <v>37</v>
      </c>
      <c r="S1043" t="s">
        <v>1011</v>
      </c>
      <c r="T1043" s="2">
        <v>21358</v>
      </c>
      <c r="U1043" s="3">
        <f ca="1">YEARFRAC(Table1[[#This Row],[DOB]],TODAY())</f>
        <v>67.50277777777778</v>
      </c>
      <c r="V1043" s="3" t="str" cm="1">
        <f t="array" aca="1" ref="V1043" ca="1">_xlfn.IFS(Table1[[#This Row],[Age]] &lt; 30, "20-29", Table1[[#This Row],[Age]]&lt;40,"30-39",Table1[[#This Row],[Age]]&lt;50,"40-49",Table1[[#This Row],[Age]]&lt;60,"50-59",Table1[[#This Row],[Age]]&lt;70, "60-69",Table1[[#This Row],[Age]]&lt;80, "70-79",Table1[[#This Row],[Age]]&lt;90,"80-89")</f>
        <v>60-69</v>
      </c>
      <c r="W1043" t="s">
        <v>39</v>
      </c>
      <c r="X1043" t="s">
        <v>4271</v>
      </c>
      <c r="Y1043" t="s">
        <v>41</v>
      </c>
      <c r="Z1043">
        <v>7717</v>
      </c>
      <c r="AA1043" t="s">
        <v>73</v>
      </c>
      <c r="AB1043" t="s">
        <v>74</v>
      </c>
      <c r="AC1043" t="s">
        <v>104</v>
      </c>
      <c r="AD1043">
        <v>3</v>
      </c>
    </row>
    <row r="1044" spans="1:30" x14ac:dyDescent="0.35">
      <c r="A1044">
        <v>1466</v>
      </c>
      <c r="B1044" t="s">
        <v>4272</v>
      </c>
      <c r="C1044" t="s">
        <v>4273</v>
      </c>
      <c r="D1044" s="1">
        <v>44259</v>
      </c>
      <c r="F1044" t="str">
        <f>IF(Table1[[#This Row],[ExitDate]],QUOTIENT(Table1[[#This Row],[ExitDate]]-Table1[[#This Row],[StartDate]],365/12),"")</f>
        <v/>
      </c>
      <c r="G1044" t="str">
        <f>IF(Table1[[#This Row],[ExitDate]], "Attrition", "Active")</f>
        <v>Active</v>
      </c>
      <c r="H1044" t="s">
        <v>28</v>
      </c>
      <c r="I1044" t="s">
        <v>4274</v>
      </c>
      <c r="J1044" t="s">
        <v>4275</v>
      </c>
      <c r="K1044" t="s">
        <v>167</v>
      </c>
      <c r="L1044" t="s">
        <v>32</v>
      </c>
      <c r="M1044" t="s">
        <v>62</v>
      </c>
      <c r="N1044" t="s">
        <v>50</v>
      </c>
      <c r="O1044" t="s">
        <v>35</v>
      </c>
      <c r="P1044" t="s">
        <v>36</v>
      </c>
      <c r="R1044" t="s">
        <v>37</v>
      </c>
      <c r="S1044" t="s">
        <v>935</v>
      </c>
      <c r="T1044" s="2">
        <v>32575</v>
      </c>
      <c r="U1044" s="3">
        <f ca="1">YEARFRAC(Table1[[#This Row],[DOB]],TODAY())</f>
        <v>36.791666666666664</v>
      </c>
      <c r="V1044" s="3" t="str" cm="1">
        <f t="array" aca="1" ref="V1044" ca="1">_xlfn.IFS(Table1[[#This Row],[Age]] &lt; 30, "20-29", Table1[[#This Row],[Age]]&lt;40,"30-39",Table1[[#This Row],[Age]]&lt;50,"40-49",Table1[[#This Row],[Age]]&lt;60,"50-59",Table1[[#This Row],[Age]]&lt;70, "60-69",Table1[[#This Row],[Age]]&lt;80, "70-79",Table1[[#This Row],[Age]]&lt;90,"80-89")</f>
        <v>30-39</v>
      </c>
      <c r="W1044" t="s">
        <v>39</v>
      </c>
      <c r="X1044" t="s">
        <v>112</v>
      </c>
      <c r="Y1044" t="s">
        <v>41</v>
      </c>
      <c r="Z1044">
        <v>50559</v>
      </c>
      <c r="AA1044" t="s">
        <v>42</v>
      </c>
      <c r="AB1044" t="s">
        <v>43</v>
      </c>
      <c r="AC1044" t="s">
        <v>104</v>
      </c>
      <c r="AD1044">
        <v>3</v>
      </c>
    </row>
    <row r="1045" spans="1:30" x14ac:dyDescent="0.35">
      <c r="A1045">
        <v>1467</v>
      </c>
      <c r="B1045" t="s">
        <v>4276</v>
      </c>
      <c r="C1045" t="s">
        <v>4277</v>
      </c>
      <c r="D1045" s="1">
        <v>45015</v>
      </c>
      <c r="F1045" t="str">
        <f>IF(Table1[[#This Row],[ExitDate]],QUOTIENT(Table1[[#This Row],[ExitDate]]-Table1[[#This Row],[StartDate]],365/12),"")</f>
        <v/>
      </c>
      <c r="G1045" t="str">
        <f>IF(Table1[[#This Row],[ExitDate]], "Attrition", "Active")</f>
        <v>Active</v>
      </c>
      <c r="H1045" t="s">
        <v>28</v>
      </c>
      <c r="I1045" t="s">
        <v>4278</v>
      </c>
      <c r="J1045" t="s">
        <v>4279</v>
      </c>
      <c r="K1045" t="s">
        <v>132</v>
      </c>
      <c r="L1045" t="s">
        <v>32</v>
      </c>
      <c r="M1045" t="s">
        <v>62</v>
      </c>
      <c r="N1045" t="s">
        <v>50</v>
      </c>
      <c r="O1045" t="s">
        <v>35</v>
      </c>
      <c r="P1045" t="s">
        <v>36</v>
      </c>
      <c r="R1045" t="s">
        <v>37</v>
      </c>
      <c r="S1045" t="s">
        <v>695</v>
      </c>
      <c r="T1045" s="2">
        <v>32614</v>
      </c>
      <c r="U1045" s="3">
        <f ca="1">YEARFRAC(Table1[[#This Row],[DOB]],TODAY())</f>
        <v>36.68611111111111</v>
      </c>
      <c r="V1045" s="3" t="str" cm="1">
        <f t="array" aca="1" ref="V1045" ca="1">_xlfn.IFS(Table1[[#This Row],[Age]] &lt; 30, "20-29", Table1[[#This Row],[Age]]&lt;40,"30-39",Table1[[#This Row],[Age]]&lt;50,"40-49",Table1[[#This Row],[Age]]&lt;60,"50-59",Table1[[#This Row],[Age]]&lt;70, "60-69",Table1[[#This Row],[Age]]&lt;80, "70-79",Table1[[#This Row],[Age]]&lt;90,"80-89")</f>
        <v>30-39</v>
      </c>
      <c r="W1045" t="s">
        <v>39</v>
      </c>
      <c r="X1045" t="s">
        <v>4280</v>
      </c>
      <c r="Y1045" t="s">
        <v>41</v>
      </c>
      <c r="Z1045">
        <v>18652</v>
      </c>
      <c r="AA1045" t="s">
        <v>92</v>
      </c>
      <c r="AB1045" t="s">
        <v>83</v>
      </c>
      <c r="AC1045" t="s">
        <v>44</v>
      </c>
      <c r="AD1045">
        <v>3</v>
      </c>
    </row>
    <row r="1046" spans="1:30" x14ac:dyDescent="0.35">
      <c r="A1046">
        <v>1468</v>
      </c>
      <c r="B1046" t="s">
        <v>1335</v>
      </c>
      <c r="C1046" t="s">
        <v>27</v>
      </c>
      <c r="D1046" s="1">
        <v>43461</v>
      </c>
      <c r="F1046" t="str">
        <f>IF(Table1[[#This Row],[ExitDate]],QUOTIENT(Table1[[#This Row],[ExitDate]]-Table1[[#This Row],[StartDate]],365/12),"")</f>
        <v/>
      </c>
      <c r="G1046" t="str">
        <f>IF(Table1[[#This Row],[ExitDate]], "Attrition", "Active")</f>
        <v>Active</v>
      </c>
      <c r="H1046" t="s">
        <v>28</v>
      </c>
      <c r="I1046" t="s">
        <v>4281</v>
      </c>
      <c r="J1046" t="s">
        <v>4282</v>
      </c>
      <c r="K1046" t="s">
        <v>79</v>
      </c>
      <c r="L1046" t="s">
        <v>32</v>
      </c>
      <c r="M1046" t="s">
        <v>33</v>
      </c>
      <c r="N1046" t="s">
        <v>50</v>
      </c>
      <c r="O1046" t="s">
        <v>51</v>
      </c>
      <c r="P1046" t="s">
        <v>36</v>
      </c>
      <c r="R1046" t="s">
        <v>37</v>
      </c>
      <c r="S1046" t="s">
        <v>89</v>
      </c>
      <c r="T1046" s="2">
        <v>23984</v>
      </c>
      <c r="U1046" s="3">
        <f ca="1">YEARFRAC(Table1[[#This Row],[DOB]],TODAY())</f>
        <v>60.31388888888889</v>
      </c>
      <c r="V1046" s="3" t="str" cm="1">
        <f t="array" aca="1" ref="V1046" ca="1">_xlfn.IFS(Table1[[#This Row],[Age]] &lt; 30, "20-29", Table1[[#This Row],[Age]]&lt;40,"30-39",Table1[[#This Row],[Age]]&lt;50,"40-49",Table1[[#This Row],[Age]]&lt;60,"50-59",Table1[[#This Row],[Age]]&lt;70, "60-69",Table1[[#This Row],[Age]]&lt;80, "70-79",Table1[[#This Row],[Age]]&lt;90,"80-89")</f>
        <v>60-69</v>
      </c>
      <c r="W1046" t="s">
        <v>39</v>
      </c>
      <c r="X1046" t="s">
        <v>82</v>
      </c>
      <c r="Y1046" t="s">
        <v>41</v>
      </c>
      <c r="Z1046">
        <v>24605</v>
      </c>
      <c r="AA1046" t="s">
        <v>55</v>
      </c>
      <c r="AB1046" t="s">
        <v>103</v>
      </c>
      <c r="AC1046" t="s">
        <v>104</v>
      </c>
      <c r="AD1046">
        <v>3</v>
      </c>
    </row>
    <row r="1047" spans="1:30" x14ac:dyDescent="0.35">
      <c r="A1047">
        <v>1469</v>
      </c>
      <c r="B1047" t="s">
        <v>4283</v>
      </c>
      <c r="C1047" t="s">
        <v>4120</v>
      </c>
      <c r="D1047" s="1">
        <v>44459</v>
      </c>
      <c r="F1047" t="str">
        <f>IF(Table1[[#This Row],[ExitDate]],QUOTIENT(Table1[[#This Row],[ExitDate]]-Table1[[#This Row],[StartDate]],365/12),"")</f>
        <v/>
      </c>
      <c r="G1047" t="str">
        <f>IF(Table1[[#This Row],[ExitDate]], "Attrition", "Active")</f>
        <v>Active</v>
      </c>
      <c r="H1047" t="s">
        <v>28</v>
      </c>
      <c r="I1047" t="s">
        <v>4284</v>
      </c>
      <c r="J1047" t="s">
        <v>4285</v>
      </c>
      <c r="K1047" t="s">
        <v>97</v>
      </c>
      <c r="L1047" t="s">
        <v>32</v>
      </c>
      <c r="M1047" t="s">
        <v>62</v>
      </c>
      <c r="N1047" t="s">
        <v>63</v>
      </c>
      <c r="O1047" t="s">
        <v>35</v>
      </c>
      <c r="P1047" t="s">
        <v>36</v>
      </c>
      <c r="R1047" t="s">
        <v>37</v>
      </c>
      <c r="S1047" t="s">
        <v>89</v>
      </c>
      <c r="T1047" s="2">
        <v>27989</v>
      </c>
      <c r="U1047" s="3">
        <f ca="1">YEARFRAC(Table1[[#This Row],[DOB]],TODAY())</f>
        <v>49.35</v>
      </c>
      <c r="V1047" s="3" t="str" cm="1">
        <f t="array" aca="1" ref="V1047" ca="1">_xlfn.IFS(Table1[[#This Row],[Age]] &lt; 30, "20-29", Table1[[#This Row],[Age]]&lt;40,"30-39",Table1[[#This Row],[Age]]&lt;50,"40-49",Table1[[#This Row],[Age]]&lt;60,"50-59",Table1[[#This Row],[Age]]&lt;70, "60-69",Table1[[#This Row],[Age]]&lt;80, "70-79",Table1[[#This Row],[Age]]&lt;90,"80-89")</f>
        <v>40-49</v>
      </c>
      <c r="W1047" t="s">
        <v>39</v>
      </c>
      <c r="X1047" t="s">
        <v>162</v>
      </c>
      <c r="Y1047" t="s">
        <v>41</v>
      </c>
      <c r="Z1047">
        <v>59499</v>
      </c>
      <c r="AA1047" t="s">
        <v>127</v>
      </c>
      <c r="AB1047" t="s">
        <v>83</v>
      </c>
      <c r="AC1047" t="s">
        <v>104</v>
      </c>
      <c r="AD1047">
        <v>3</v>
      </c>
    </row>
    <row r="1048" spans="1:30" x14ac:dyDescent="0.35">
      <c r="A1048">
        <v>1470</v>
      </c>
      <c r="B1048" t="s">
        <v>2332</v>
      </c>
      <c r="C1048" t="s">
        <v>3638</v>
      </c>
      <c r="D1048" s="1">
        <v>44965</v>
      </c>
      <c r="F1048" t="str">
        <f>IF(Table1[[#This Row],[ExitDate]],QUOTIENT(Table1[[#This Row],[ExitDate]]-Table1[[#This Row],[StartDate]],365/12),"")</f>
        <v/>
      </c>
      <c r="G1048" t="str">
        <f>IF(Table1[[#This Row],[ExitDate]], "Attrition", "Active")</f>
        <v>Active</v>
      </c>
      <c r="H1048" t="s">
        <v>28</v>
      </c>
      <c r="I1048" t="s">
        <v>4286</v>
      </c>
      <c r="J1048" t="s">
        <v>4287</v>
      </c>
      <c r="K1048" t="s">
        <v>88</v>
      </c>
      <c r="L1048" t="s">
        <v>32</v>
      </c>
      <c r="M1048" t="s">
        <v>51</v>
      </c>
      <c r="N1048" t="s">
        <v>63</v>
      </c>
      <c r="O1048" t="s">
        <v>51</v>
      </c>
      <c r="P1048" t="s">
        <v>36</v>
      </c>
      <c r="R1048" t="s">
        <v>37</v>
      </c>
      <c r="S1048" t="s">
        <v>65</v>
      </c>
      <c r="T1048" s="2">
        <v>34962</v>
      </c>
      <c r="U1048" s="3">
        <f ca="1">YEARFRAC(Table1[[#This Row],[DOB]],TODAY())</f>
        <v>30.258333333333333</v>
      </c>
      <c r="V1048" s="3" t="str" cm="1">
        <f t="array" aca="1" ref="V1048" ca="1">_xlfn.IFS(Table1[[#This Row],[Age]] &lt; 30, "20-29", Table1[[#This Row],[Age]]&lt;40,"30-39",Table1[[#This Row],[Age]]&lt;50,"40-49",Table1[[#This Row],[Age]]&lt;60,"50-59",Table1[[#This Row],[Age]]&lt;70, "60-69",Table1[[#This Row],[Age]]&lt;80, "70-79",Table1[[#This Row],[Age]]&lt;90,"80-89")</f>
        <v>30-39</v>
      </c>
      <c r="W1048" t="s">
        <v>39</v>
      </c>
      <c r="X1048" t="s">
        <v>394</v>
      </c>
      <c r="Y1048" t="s">
        <v>41</v>
      </c>
      <c r="Z1048">
        <v>62387</v>
      </c>
      <c r="AA1048" t="s">
        <v>127</v>
      </c>
      <c r="AB1048" t="s">
        <v>83</v>
      </c>
      <c r="AC1048" t="s">
        <v>104</v>
      </c>
      <c r="AD1048">
        <v>3</v>
      </c>
    </row>
    <row r="1049" spans="1:30" x14ac:dyDescent="0.35">
      <c r="A1049">
        <v>1471</v>
      </c>
      <c r="B1049" t="s">
        <v>4288</v>
      </c>
      <c r="C1049" t="s">
        <v>1373</v>
      </c>
      <c r="D1049" s="1">
        <v>43754</v>
      </c>
      <c r="E1049" s="1">
        <v>44573</v>
      </c>
      <c r="F1049">
        <f>IF(Table1[[#This Row],[ExitDate]],QUOTIENT(Table1[[#This Row],[ExitDate]]-Table1[[#This Row],[StartDate]],365/12),"")</f>
        <v>26</v>
      </c>
      <c r="G1049" t="str">
        <f>IF(Table1[[#This Row],[ExitDate]], "Attrition", "Active")</f>
        <v>Attrition</v>
      </c>
      <c r="H1049" t="s">
        <v>727</v>
      </c>
      <c r="I1049" t="s">
        <v>4289</v>
      </c>
      <c r="J1049" t="s">
        <v>4290</v>
      </c>
      <c r="K1049" t="s">
        <v>31</v>
      </c>
      <c r="L1049" t="s">
        <v>744</v>
      </c>
      <c r="M1049" t="s">
        <v>62</v>
      </c>
      <c r="N1049" t="s">
        <v>63</v>
      </c>
      <c r="O1049" t="s">
        <v>51</v>
      </c>
      <c r="P1049" t="s">
        <v>139</v>
      </c>
      <c r="Q1049" t="s">
        <v>4291</v>
      </c>
      <c r="R1049" t="s">
        <v>37</v>
      </c>
      <c r="S1049" t="s">
        <v>89</v>
      </c>
      <c r="T1049" s="2">
        <v>22015</v>
      </c>
      <c r="U1049" s="3">
        <f ca="1">YEARFRAC(Table1[[#This Row],[DOB]],TODAY())</f>
        <v>65.705555555555549</v>
      </c>
      <c r="V1049" s="3" t="str" cm="1">
        <f t="array" aca="1" ref="V1049" ca="1">_xlfn.IFS(Table1[[#This Row],[Age]] &lt; 30, "20-29", Table1[[#This Row],[Age]]&lt;40,"30-39",Table1[[#This Row],[Age]]&lt;50,"40-49",Table1[[#This Row],[Age]]&lt;60,"50-59",Table1[[#This Row],[Age]]&lt;70, "60-69",Table1[[#This Row],[Age]]&lt;80, "70-79",Table1[[#This Row],[Age]]&lt;90,"80-89")</f>
        <v>60-69</v>
      </c>
      <c r="W1049" t="s">
        <v>39</v>
      </c>
      <c r="X1049" t="s">
        <v>162</v>
      </c>
      <c r="Y1049" t="s">
        <v>54</v>
      </c>
      <c r="Z1049">
        <v>4589</v>
      </c>
      <c r="AA1049" t="s">
        <v>42</v>
      </c>
      <c r="AB1049" t="s">
        <v>103</v>
      </c>
      <c r="AC1049" t="s">
        <v>104</v>
      </c>
      <c r="AD1049">
        <v>3</v>
      </c>
    </row>
    <row r="1050" spans="1:30" x14ac:dyDescent="0.35">
      <c r="A1050">
        <v>1472</v>
      </c>
      <c r="B1050" t="s">
        <v>4292</v>
      </c>
      <c r="C1050" t="s">
        <v>4293</v>
      </c>
      <c r="D1050" s="1">
        <v>44439</v>
      </c>
      <c r="F1050" t="str">
        <f>IF(Table1[[#This Row],[ExitDate]],QUOTIENT(Table1[[#This Row],[ExitDate]]-Table1[[#This Row],[StartDate]],365/12),"")</f>
        <v/>
      </c>
      <c r="G1050" t="str">
        <f>IF(Table1[[#This Row],[ExitDate]], "Attrition", "Active")</f>
        <v>Active</v>
      </c>
      <c r="H1050" t="s">
        <v>727</v>
      </c>
      <c r="I1050" t="s">
        <v>4294</v>
      </c>
      <c r="J1050" t="s">
        <v>4295</v>
      </c>
      <c r="K1050" t="s">
        <v>132</v>
      </c>
      <c r="L1050" t="s">
        <v>32</v>
      </c>
      <c r="M1050" t="s">
        <v>33</v>
      </c>
      <c r="N1050" t="s">
        <v>34</v>
      </c>
      <c r="O1050" t="s">
        <v>62</v>
      </c>
      <c r="P1050" t="s">
        <v>36</v>
      </c>
      <c r="R1050" t="s">
        <v>37</v>
      </c>
      <c r="S1050" t="s">
        <v>176</v>
      </c>
      <c r="T1050" s="2">
        <v>26403</v>
      </c>
      <c r="U1050" s="3">
        <f ca="1">YEARFRAC(Table1[[#This Row],[DOB]],TODAY())</f>
        <v>53.69166666666667</v>
      </c>
      <c r="V1050" s="3" t="str" cm="1">
        <f t="array" aca="1" ref="V1050" ca="1">_xlfn.IFS(Table1[[#This Row],[Age]] &lt; 30, "20-29", Table1[[#This Row],[Age]]&lt;40,"30-39",Table1[[#This Row],[Age]]&lt;50,"40-49",Table1[[#This Row],[Age]]&lt;60,"50-59",Table1[[#This Row],[Age]]&lt;70, "60-69",Table1[[#This Row],[Age]]&lt;80, "70-79",Table1[[#This Row],[Age]]&lt;90,"80-89")</f>
        <v>50-59</v>
      </c>
      <c r="W1050" t="s">
        <v>39</v>
      </c>
      <c r="X1050" t="s">
        <v>968</v>
      </c>
      <c r="Y1050" t="s">
        <v>54</v>
      </c>
      <c r="Z1050">
        <v>46068</v>
      </c>
      <c r="AA1050" t="s">
        <v>73</v>
      </c>
      <c r="AB1050" t="s">
        <v>74</v>
      </c>
      <c r="AC1050" t="s">
        <v>104</v>
      </c>
      <c r="AD1050">
        <v>3</v>
      </c>
    </row>
    <row r="1051" spans="1:30" x14ac:dyDescent="0.35">
      <c r="A1051">
        <v>1473</v>
      </c>
      <c r="B1051" t="s">
        <v>973</v>
      </c>
      <c r="C1051" t="s">
        <v>4296</v>
      </c>
      <c r="D1051" s="1">
        <v>44099</v>
      </c>
      <c r="F1051" t="str">
        <f>IF(Table1[[#This Row],[ExitDate]],QUOTIENT(Table1[[#This Row],[ExitDate]]-Table1[[#This Row],[StartDate]],365/12),"")</f>
        <v/>
      </c>
      <c r="G1051" t="str">
        <f>IF(Table1[[#This Row],[ExitDate]], "Attrition", "Active")</f>
        <v>Active</v>
      </c>
      <c r="H1051" t="s">
        <v>727</v>
      </c>
      <c r="I1051" t="s">
        <v>4297</v>
      </c>
      <c r="J1051" t="s">
        <v>4298</v>
      </c>
      <c r="K1051" t="s">
        <v>49</v>
      </c>
      <c r="L1051" t="s">
        <v>32</v>
      </c>
      <c r="M1051" t="s">
        <v>33</v>
      </c>
      <c r="N1051" t="s">
        <v>63</v>
      </c>
      <c r="O1051" t="s">
        <v>62</v>
      </c>
      <c r="P1051" t="s">
        <v>36</v>
      </c>
      <c r="R1051" t="s">
        <v>37</v>
      </c>
      <c r="S1051" t="s">
        <v>89</v>
      </c>
      <c r="T1051" s="2">
        <v>15620</v>
      </c>
      <c r="U1051" s="3">
        <f ca="1">YEARFRAC(Table1[[#This Row],[DOB]],TODAY())</f>
        <v>83.213888888888889</v>
      </c>
      <c r="V1051" s="3" t="str" cm="1">
        <f t="array" aca="1" ref="V1051" ca="1">_xlfn.IFS(Table1[[#This Row],[Age]] &lt; 30, "20-29", Table1[[#This Row],[Age]]&lt;40,"30-39",Table1[[#This Row],[Age]]&lt;50,"40-49",Table1[[#This Row],[Age]]&lt;60,"50-59",Table1[[#This Row],[Age]]&lt;70, "60-69",Table1[[#This Row],[Age]]&lt;80, "70-79",Table1[[#This Row],[Age]]&lt;90,"80-89")</f>
        <v>80-89</v>
      </c>
      <c r="W1051" t="s">
        <v>39</v>
      </c>
      <c r="X1051" t="s">
        <v>82</v>
      </c>
      <c r="Y1051" t="s">
        <v>41</v>
      </c>
      <c r="Z1051">
        <v>24519</v>
      </c>
      <c r="AA1051" t="s">
        <v>92</v>
      </c>
      <c r="AB1051" t="s">
        <v>103</v>
      </c>
      <c r="AC1051" t="s">
        <v>104</v>
      </c>
      <c r="AD1051">
        <v>3</v>
      </c>
    </row>
    <row r="1052" spans="1:30" x14ac:dyDescent="0.35">
      <c r="A1052">
        <v>1474</v>
      </c>
      <c r="B1052" t="s">
        <v>1710</v>
      </c>
      <c r="C1052" t="s">
        <v>4299</v>
      </c>
      <c r="D1052" s="1">
        <v>44958</v>
      </c>
      <c r="E1052" s="1">
        <v>44960</v>
      </c>
      <c r="F1052">
        <f>IF(Table1[[#This Row],[ExitDate]],QUOTIENT(Table1[[#This Row],[ExitDate]]-Table1[[#This Row],[StartDate]],365/12),"")</f>
        <v>0</v>
      </c>
      <c r="G1052" t="str">
        <f>IF(Table1[[#This Row],[ExitDate]], "Attrition", "Active")</f>
        <v>Attrition</v>
      </c>
      <c r="H1052" t="s">
        <v>727</v>
      </c>
      <c r="I1052" t="s">
        <v>4300</v>
      </c>
      <c r="J1052" t="s">
        <v>4301</v>
      </c>
      <c r="K1052" t="s">
        <v>138</v>
      </c>
      <c r="L1052" t="s">
        <v>744</v>
      </c>
      <c r="M1052" t="s">
        <v>62</v>
      </c>
      <c r="N1052" t="s">
        <v>34</v>
      </c>
      <c r="O1052" t="s">
        <v>51</v>
      </c>
      <c r="P1052" t="s">
        <v>174</v>
      </c>
      <c r="Q1052" t="s">
        <v>4302</v>
      </c>
      <c r="R1052" t="s">
        <v>37</v>
      </c>
      <c r="S1052" t="s">
        <v>110</v>
      </c>
      <c r="T1052" s="2">
        <v>15535</v>
      </c>
      <c r="U1052" s="3">
        <f ca="1">YEARFRAC(Table1[[#This Row],[DOB]],TODAY())</f>
        <v>83.444444444444443</v>
      </c>
      <c r="V1052" s="3" t="str" cm="1">
        <f t="array" aca="1" ref="V1052" ca="1">_xlfn.IFS(Table1[[#This Row],[Age]] &lt; 30, "20-29", Table1[[#This Row],[Age]]&lt;40,"30-39",Table1[[#This Row],[Age]]&lt;50,"40-49",Table1[[#This Row],[Age]]&lt;60,"50-59",Table1[[#This Row],[Age]]&lt;70, "60-69",Table1[[#This Row],[Age]]&lt;80, "70-79",Table1[[#This Row],[Age]]&lt;90,"80-89")</f>
        <v>80-89</v>
      </c>
      <c r="W1052" t="s">
        <v>39</v>
      </c>
      <c r="X1052" t="s">
        <v>112</v>
      </c>
      <c r="Y1052" t="s">
        <v>41</v>
      </c>
      <c r="Z1052">
        <v>46511</v>
      </c>
      <c r="AA1052" t="s">
        <v>55</v>
      </c>
      <c r="AB1052" t="s">
        <v>83</v>
      </c>
      <c r="AC1052" t="s">
        <v>104</v>
      </c>
      <c r="AD1052">
        <v>3</v>
      </c>
    </row>
    <row r="1053" spans="1:30" x14ac:dyDescent="0.35">
      <c r="A1053">
        <v>1475</v>
      </c>
      <c r="B1053" t="s">
        <v>4303</v>
      </c>
      <c r="C1053" t="s">
        <v>637</v>
      </c>
      <c r="D1053" s="1">
        <v>44943</v>
      </c>
      <c r="E1053" s="1">
        <v>45067</v>
      </c>
      <c r="F1053">
        <f>IF(Table1[[#This Row],[ExitDate]],QUOTIENT(Table1[[#This Row],[ExitDate]]-Table1[[#This Row],[StartDate]],365/12),"")</f>
        <v>4</v>
      </c>
      <c r="G1053" t="str">
        <f>IF(Table1[[#This Row],[ExitDate]], "Attrition", "Active")</f>
        <v>Attrition</v>
      </c>
      <c r="H1053" t="s">
        <v>727</v>
      </c>
      <c r="I1053" t="s">
        <v>4304</v>
      </c>
      <c r="J1053" t="s">
        <v>4305</v>
      </c>
      <c r="K1053" t="s">
        <v>79</v>
      </c>
      <c r="L1053" t="s">
        <v>32</v>
      </c>
      <c r="M1053" t="s">
        <v>62</v>
      </c>
      <c r="N1053" t="s">
        <v>50</v>
      </c>
      <c r="O1053" t="s">
        <v>35</v>
      </c>
      <c r="P1053" t="s">
        <v>125</v>
      </c>
      <c r="Q1053" t="s">
        <v>4306</v>
      </c>
      <c r="R1053" t="s">
        <v>37</v>
      </c>
      <c r="S1053" t="s">
        <v>304</v>
      </c>
      <c r="T1053" s="2">
        <v>34200</v>
      </c>
      <c r="U1053" s="3">
        <f ca="1">YEARFRAC(Table1[[#This Row],[DOB]],TODAY())</f>
        <v>32.344444444444441</v>
      </c>
      <c r="V1053" s="3" t="str" cm="1">
        <f t="array" aca="1" ref="V1053" ca="1">_xlfn.IFS(Table1[[#This Row],[Age]] &lt; 30, "20-29", Table1[[#This Row],[Age]]&lt;40,"30-39",Table1[[#This Row],[Age]]&lt;50,"40-49",Table1[[#This Row],[Age]]&lt;60,"50-59",Table1[[#This Row],[Age]]&lt;70, "60-69",Table1[[#This Row],[Age]]&lt;80, "70-79",Table1[[#This Row],[Age]]&lt;90,"80-89")</f>
        <v>30-39</v>
      </c>
      <c r="W1053" t="s">
        <v>39</v>
      </c>
      <c r="X1053" t="s">
        <v>82</v>
      </c>
      <c r="Y1053" t="s">
        <v>54</v>
      </c>
      <c r="Z1053">
        <v>86113</v>
      </c>
      <c r="AA1053" t="s">
        <v>73</v>
      </c>
      <c r="AB1053" t="s">
        <v>83</v>
      </c>
      <c r="AC1053" t="s">
        <v>104</v>
      </c>
      <c r="AD1053">
        <v>3</v>
      </c>
    </row>
    <row r="1054" spans="1:30" x14ac:dyDescent="0.35">
      <c r="A1054">
        <v>1476</v>
      </c>
      <c r="B1054" t="s">
        <v>4307</v>
      </c>
      <c r="C1054" t="s">
        <v>473</v>
      </c>
      <c r="D1054" s="1">
        <v>43806</v>
      </c>
      <c r="E1054" s="1">
        <v>44076</v>
      </c>
      <c r="F1054">
        <f>IF(Table1[[#This Row],[ExitDate]],QUOTIENT(Table1[[#This Row],[ExitDate]]-Table1[[#This Row],[StartDate]],365/12),"")</f>
        <v>8</v>
      </c>
      <c r="G1054" t="str">
        <f>IF(Table1[[#This Row],[ExitDate]], "Attrition", "Active")</f>
        <v>Attrition</v>
      </c>
      <c r="H1054" t="s">
        <v>727</v>
      </c>
      <c r="I1054" t="s">
        <v>4308</v>
      </c>
      <c r="J1054" t="s">
        <v>4309</v>
      </c>
      <c r="K1054" t="s">
        <v>167</v>
      </c>
      <c r="L1054" t="s">
        <v>744</v>
      </c>
      <c r="M1054" t="s">
        <v>33</v>
      </c>
      <c r="N1054" t="s">
        <v>34</v>
      </c>
      <c r="O1054" t="s">
        <v>51</v>
      </c>
      <c r="P1054" t="s">
        <v>174</v>
      </c>
      <c r="Q1054" t="s">
        <v>4310</v>
      </c>
      <c r="R1054" t="s">
        <v>37</v>
      </c>
      <c r="S1054" t="s">
        <v>89</v>
      </c>
      <c r="T1054" s="2">
        <v>22957</v>
      </c>
      <c r="U1054" s="3">
        <f ca="1">YEARFRAC(Table1[[#This Row],[DOB]],TODAY())</f>
        <v>63.12777777777778</v>
      </c>
      <c r="V1054" s="3" t="str" cm="1">
        <f t="array" aca="1" ref="V1054" ca="1">_xlfn.IFS(Table1[[#This Row],[Age]] &lt; 30, "20-29", Table1[[#This Row],[Age]]&lt;40,"30-39",Table1[[#This Row],[Age]]&lt;50,"40-49",Table1[[#This Row],[Age]]&lt;60,"50-59",Table1[[#This Row],[Age]]&lt;70, "60-69",Table1[[#This Row],[Age]]&lt;80, "70-79",Table1[[#This Row],[Age]]&lt;90,"80-89")</f>
        <v>60-69</v>
      </c>
      <c r="W1054" t="s">
        <v>39</v>
      </c>
      <c r="X1054" t="s">
        <v>225</v>
      </c>
      <c r="Y1054" t="s">
        <v>54</v>
      </c>
      <c r="Z1054">
        <v>16157</v>
      </c>
      <c r="AA1054" t="s">
        <v>73</v>
      </c>
      <c r="AB1054" t="s">
        <v>103</v>
      </c>
      <c r="AC1054" t="s">
        <v>739</v>
      </c>
      <c r="AD1054">
        <v>3</v>
      </c>
    </row>
    <row r="1055" spans="1:30" x14ac:dyDescent="0.35">
      <c r="A1055">
        <v>1477</v>
      </c>
      <c r="B1055" t="s">
        <v>2785</v>
      </c>
      <c r="C1055" t="s">
        <v>1763</v>
      </c>
      <c r="D1055" s="1">
        <v>43425</v>
      </c>
      <c r="E1055" s="1">
        <v>44572</v>
      </c>
      <c r="F1055">
        <f>IF(Table1[[#This Row],[ExitDate]],QUOTIENT(Table1[[#This Row],[ExitDate]]-Table1[[#This Row],[StartDate]],365/12),"")</f>
        <v>37</v>
      </c>
      <c r="G1055" t="str">
        <f>IF(Table1[[#This Row],[ExitDate]], "Attrition", "Active")</f>
        <v>Attrition</v>
      </c>
      <c r="H1055" t="s">
        <v>28</v>
      </c>
      <c r="I1055" t="s">
        <v>4311</v>
      </c>
      <c r="J1055" t="s">
        <v>4312</v>
      </c>
      <c r="K1055" t="s">
        <v>31</v>
      </c>
      <c r="L1055" t="s">
        <v>32</v>
      </c>
      <c r="M1055" t="s">
        <v>33</v>
      </c>
      <c r="N1055" t="s">
        <v>63</v>
      </c>
      <c r="O1055" t="s">
        <v>62</v>
      </c>
      <c r="P1055" t="s">
        <v>139</v>
      </c>
      <c r="Q1055" t="s">
        <v>4313</v>
      </c>
      <c r="R1055" t="s">
        <v>37</v>
      </c>
      <c r="S1055" t="s">
        <v>304</v>
      </c>
      <c r="T1055" s="2">
        <v>23266</v>
      </c>
      <c r="U1055" s="3">
        <f ca="1">YEARFRAC(Table1[[#This Row],[DOB]],TODAY())</f>
        <v>62.280555555555559</v>
      </c>
      <c r="V1055" s="3" t="str" cm="1">
        <f t="array" aca="1" ref="V1055" ca="1">_xlfn.IFS(Table1[[#This Row],[Age]] &lt; 30, "20-29", Table1[[#This Row],[Age]]&lt;40,"30-39",Table1[[#This Row],[Age]]&lt;50,"40-49",Table1[[#This Row],[Age]]&lt;60,"50-59",Table1[[#This Row],[Age]]&lt;70, "60-69",Table1[[#This Row],[Age]]&lt;80, "70-79",Table1[[#This Row],[Age]]&lt;90,"80-89")</f>
        <v>60-69</v>
      </c>
      <c r="W1055" t="s">
        <v>39</v>
      </c>
      <c r="X1055" t="s">
        <v>82</v>
      </c>
      <c r="Y1055" t="s">
        <v>41</v>
      </c>
      <c r="Z1055">
        <v>75398</v>
      </c>
      <c r="AA1055" t="s">
        <v>127</v>
      </c>
      <c r="AB1055" t="s">
        <v>83</v>
      </c>
      <c r="AC1055" t="s">
        <v>104</v>
      </c>
      <c r="AD1055">
        <v>3</v>
      </c>
    </row>
    <row r="1056" spans="1:30" x14ac:dyDescent="0.35">
      <c r="A1056">
        <v>1478</v>
      </c>
      <c r="B1056" t="s">
        <v>4314</v>
      </c>
      <c r="C1056" t="s">
        <v>4134</v>
      </c>
      <c r="D1056" s="1">
        <v>44242</v>
      </c>
      <c r="E1056" s="1">
        <v>45125</v>
      </c>
      <c r="F1056">
        <f>IF(Table1[[#This Row],[ExitDate]],QUOTIENT(Table1[[#This Row],[ExitDate]]-Table1[[#This Row],[StartDate]],365/12),"")</f>
        <v>29</v>
      </c>
      <c r="G1056" t="str">
        <f>IF(Table1[[#This Row],[ExitDate]], "Attrition", "Active")</f>
        <v>Attrition</v>
      </c>
      <c r="H1056" t="s">
        <v>28</v>
      </c>
      <c r="I1056" t="s">
        <v>4315</v>
      </c>
      <c r="J1056" t="s">
        <v>4316</v>
      </c>
      <c r="K1056" t="s">
        <v>132</v>
      </c>
      <c r="L1056" t="s">
        <v>32</v>
      </c>
      <c r="M1056" t="s">
        <v>51</v>
      </c>
      <c r="N1056" t="s">
        <v>63</v>
      </c>
      <c r="O1056" t="s">
        <v>51</v>
      </c>
      <c r="P1056" t="s">
        <v>174</v>
      </c>
      <c r="Q1056" t="s">
        <v>4317</v>
      </c>
      <c r="R1056" t="s">
        <v>37</v>
      </c>
      <c r="S1056" t="s">
        <v>89</v>
      </c>
      <c r="T1056" s="2">
        <v>19623</v>
      </c>
      <c r="U1056" s="3">
        <f ca="1">YEARFRAC(Table1[[#This Row],[DOB]],TODAY())</f>
        <v>72.25555555555556</v>
      </c>
      <c r="V1056" s="3" t="str" cm="1">
        <f t="array" aca="1" ref="V1056" ca="1">_xlfn.IFS(Table1[[#This Row],[Age]] &lt; 30, "20-29", Table1[[#This Row],[Age]]&lt;40,"30-39",Table1[[#This Row],[Age]]&lt;50,"40-49",Table1[[#This Row],[Age]]&lt;60,"50-59",Table1[[#This Row],[Age]]&lt;70, "60-69",Table1[[#This Row],[Age]]&lt;80, "70-79",Table1[[#This Row],[Age]]&lt;90,"80-89")</f>
        <v>70-79</v>
      </c>
      <c r="W1056" t="s">
        <v>39</v>
      </c>
      <c r="X1056" t="s">
        <v>653</v>
      </c>
      <c r="Y1056" t="s">
        <v>41</v>
      </c>
      <c r="Z1056">
        <v>35244</v>
      </c>
      <c r="AA1056" t="s">
        <v>73</v>
      </c>
      <c r="AB1056" t="s">
        <v>103</v>
      </c>
      <c r="AC1056" t="s">
        <v>104</v>
      </c>
      <c r="AD1056">
        <v>3</v>
      </c>
    </row>
    <row r="1057" spans="1:30" x14ac:dyDescent="0.35">
      <c r="A1057">
        <v>1479</v>
      </c>
      <c r="B1057" t="s">
        <v>2685</v>
      </c>
      <c r="C1057" t="s">
        <v>4001</v>
      </c>
      <c r="D1057" s="1">
        <v>44202</v>
      </c>
      <c r="F1057" t="str">
        <f>IF(Table1[[#This Row],[ExitDate]],QUOTIENT(Table1[[#This Row],[ExitDate]]-Table1[[#This Row],[StartDate]],365/12),"")</f>
        <v/>
      </c>
      <c r="G1057" t="str">
        <f>IF(Table1[[#This Row],[ExitDate]], "Attrition", "Active")</f>
        <v>Active</v>
      </c>
      <c r="H1057" t="s">
        <v>28</v>
      </c>
      <c r="I1057" t="s">
        <v>4318</v>
      </c>
      <c r="J1057" t="s">
        <v>4319</v>
      </c>
      <c r="K1057" t="s">
        <v>49</v>
      </c>
      <c r="L1057" t="s">
        <v>32</v>
      </c>
      <c r="M1057" t="s">
        <v>51</v>
      </c>
      <c r="N1057" t="s">
        <v>63</v>
      </c>
      <c r="O1057" t="s">
        <v>62</v>
      </c>
      <c r="P1057" t="s">
        <v>36</v>
      </c>
      <c r="R1057" t="s">
        <v>37</v>
      </c>
      <c r="S1057" t="s">
        <v>176</v>
      </c>
      <c r="T1057" s="2">
        <v>18966</v>
      </c>
      <c r="U1057" s="3">
        <f ca="1">YEARFRAC(Table1[[#This Row],[DOB]],TODAY())</f>
        <v>74.052777777777777</v>
      </c>
      <c r="V1057" s="3" t="str" cm="1">
        <f t="array" aca="1" ref="V1057" ca="1">_xlfn.IFS(Table1[[#This Row],[Age]] &lt; 30, "20-29", Table1[[#This Row],[Age]]&lt;40,"30-39",Table1[[#This Row],[Age]]&lt;50,"40-49",Table1[[#This Row],[Age]]&lt;60,"50-59",Table1[[#This Row],[Age]]&lt;70, "60-69",Table1[[#This Row],[Age]]&lt;80, "70-79",Table1[[#This Row],[Age]]&lt;90,"80-89")</f>
        <v>70-79</v>
      </c>
      <c r="W1057" t="s">
        <v>39</v>
      </c>
      <c r="X1057" t="s">
        <v>177</v>
      </c>
      <c r="Y1057" t="s">
        <v>41</v>
      </c>
      <c r="Z1057">
        <v>31819</v>
      </c>
      <c r="AA1057" t="s">
        <v>42</v>
      </c>
      <c r="AB1057" t="s">
        <v>83</v>
      </c>
      <c r="AC1057" t="s">
        <v>104</v>
      </c>
      <c r="AD1057">
        <v>3</v>
      </c>
    </row>
    <row r="1058" spans="1:30" x14ac:dyDescent="0.35">
      <c r="A1058">
        <v>1480</v>
      </c>
      <c r="B1058" t="s">
        <v>4320</v>
      </c>
      <c r="C1058" t="s">
        <v>4321</v>
      </c>
      <c r="D1058" s="1">
        <v>43483</v>
      </c>
      <c r="F1058" t="str">
        <f>IF(Table1[[#This Row],[ExitDate]],QUOTIENT(Table1[[#This Row],[ExitDate]]-Table1[[#This Row],[StartDate]],365/12),"")</f>
        <v/>
      </c>
      <c r="G1058" t="str">
        <f>IF(Table1[[#This Row],[ExitDate]], "Attrition", "Active")</f>
        <v>Active</v>
      </c>
      <c r="H1058" t="s">
        <v>28</v>
      </c>
      <c r="I1058" t="s">
        <v>4322</v>
      </c>
      <c r="J1058" t="s">
        <v>4323</v>
      </c>
      <c r="K1058" t="s">
        <v>138</v>
      </c>
      <c r="L1058" t="s">
        <v>32</v>
      </c>
      <c r="M1058" t="s">
        <v>51</v>
      </c>
      <c r="N1058" t="s">
        <v>63</v>
      </c>
      <c r="O1058" t="s">
        <v>51</v>
      </c>
      <c r="P1058" t="s">
        <v>36</v>
      </c>
      <c r="R1058" t="s">
        <v>37</v>
      </c>
      <c r="S1058" t="s">
        <v>285</v>
      </c>
      <c r="T1058" s="2">
        <v>34451</v>
      </c>
      <c r="U1058" s="3">
        <f ca="1">YEARFRAC(Table1[[#This Row],[DOB]],TODAY())</f>
        <v>31.655555555555555</v>
      </c>
      <c r="V1058" s="3" t="str" cm="1">
        <f t="array" aca="1" ref="V1058" ca="1">_xlfn.IFS(Table1[[#This Row],[Age]] &lt; 30, "20-29", Table1[[#This Row],[Age]]&lt;40,"30-39",Table1[[#This Row],[Age]]&lt;50,"40-49",Table1[[#This Row],[Age]]&lt;60,"50-59",Table1[[#This Row],[Age]]&lt;70, "60-69",Table1[[#This Row],[Age]]&lt;80, "70-79",Table1[[#This Row],[Age]]&lt;90,"80-89")</f>
        <v>30-39</v>
      </c>
      <c r="W1058" t="s">
        <v>39</v>
      </c>
      <c r="X1058" t="s">
        <v>286</v>
      </c>
      <c r="Y1058" t="s">
        <v>54</v>
      </c>
      <c r="Z1058">
        <v>77316</v>
      </c>
      <c r="AA1058" t="s">
        <v>92</v>
      </c>
      <c r="AB1058" t="s">
        <v>83</v>
      </c>
      <c r="AC1058" t="s">
        <v>235</v>
      </c>
      <c r="AD1058">
        <v>3</v>
      </c>
    </row>
    <row r="1059" spans="1:30" x14ac:dyDescent="0.35">
      <c r="A1059">
        <v>1481</v>
      </c>
      <c r="B1059" t="s">
        <v>4324</v>
      </c>
      <c r="C1059" t="s">
        <v>4228</v>
      </c>
      <c r="D1059" s="1">
        <v>45000</v>
      </c>
      <c r="F1059" t="str">
        <f>IF(Table1[[#This Row],[ExitDate]],QUOTIENT(Table1[[#This Row],[ExitDate]]-Table1[[#This Row],[StartDate]],365/12),"")</f>
        <v/>
      </c>
      <c r="G1059" t="str">
        <f>IF(Table1[[#This Row],[ExitDate]], "Attrition", "Active")</f>
        <v>Active</v>
      </c>
      <c r="H1059" t="s">
        <v>28</v>
      </c>
      <c r="I1059" t="s">
        <v>4325</v>
      </c>
      <c r="J1059" t="s">
        <v>4326</v>
      </c>
      <c r="K1059" t="s">
        <v>79</v>
      </c>
      <c r="L1059" t="s">
        <v>32</v>
      </c>
      <c r="M1059" t="s">
        <v>62</v>
      </c>
      <c r="N1059" t="s">
        <v>50</v>
      </c>
      <c r="O1059" t="s">
        <v>51</v>
      </c>
      <c r="P1059" t="s">
        <v>36</v>
      </c>
      <c r="R1059" t="s">
        <v>37</v>
      </c>
      <c r="S1059" t="s">
        <v>89</v>
      </c>
      <c r="T1059" s="2">
        <v>36716</v>
      </c>
      <c r="U1059" s="3">
        <f ca="1">YEARFRAC(Table1[[#This Row],[DOB]],TODAY())</f>
        <v>25.455555555555556</v>
      </c>
      <c r="V1059" s="3" t="str" cm="1">
        <f t="array" aca="1" ref="V1059" ca="1">_xlfn.IFS(Table1[[#This Row],[Age]] &lt; 30, "20-29", Table1[[#This Row],[Age]]&lt;40,"30-39",Table1[[#This Row],[Age]]&lt;50,"40-49",Table1[[#This Row],[Age]]&lt;60,"50-59",Table1[[#This Row],[Age]]&lt;70, "60-69",Table1[[#This Row],[Age]]&lt;80, "70-79",Table1[[#This Row],[Age]]&lt;90,"80-89")</f>
        <v>20-29</v>
      </c>
      <c r="W1059" t="s">
        <v>39</v>
      </c>
      <c r="X1059" t="s">
        <v>102</v>
      </c>
      <c r="Y1059" t="s">
        <v>54</v>
      </c>
      <c r="Z1059">
        <v>71882</v>
      </c>
      <c r="AA1059" t="s">
        <v>127</v>
      </c>
      <c r="AB1059" t="s">
        <v>74</v>
      </c>
      <c r="AC1059" t="s">
        <v>104</v>
      </c>
      <c r="AD1059">
        <v>3</v>
      </c>
    </row>
    <row r="1060" spans="1:30" x14ac:dyDescent="0.35">
      <c r="A1060">
        <v>1482</v>
      </c>
      <c r="B1060" t="s">
        <v>4327</v>
      </c>
      <c r="C1060" t="s">
        <v>4328</v>
      </c>
      <c r="D1060" s="1">
        <v>43780</v>
      </c>
      <c r="F1060" t="str">
        <f>IF(Table1[[#This Row],[ExitDate]],QUOTIENT(Table1[[#This Row],[ExitDate]]-Table1[[#This Row],[StartDate]],365/12),"")</f>
        <v/>
      </c>
      <c r="G1060" t="str">
        <f>IF(Table1[[#This Row],[ExitDate]], "Attrition", "Active")</f>
        <v>Active</v>
      </c>
      <c r="H1060" t="s">
        <v>28</v>
      </c>
      <c r="I1060" t="s">
        <v>4329</v>
      </c>
      <c r="J1060" t="s">
        <v>4330</v>
      </c>
      <c r="K1060" t="s">
        <v>167</v>
      </c>
      <c r="L1060" t="s">
        <v>32</v>
      </c>
      <c r="M1060" t="s">
        <v>33</v>
      </c>
      <c r="N1060" t="s">
        <v>34</v>
      </c>
      <c r="O1060" t="s">
        <v>35</v>
      </c>
      <c r="P1060" t="s">
        <v>36</v>
      </c>
      <c r="R1060" t="s">
        <v>37</v>
      </c>
      <c r="S1060" t="s">
        <v>38</v>
      </c>
      <c r="T1060" s="2">
        <v>19026</v>
      </c>
      <c r="U1060" s="3">
        <f ca="1">YEARFRAC(Table1[[#This Row],[DOB]],TODAY())</f>
        <v>73.891666666666666</v>
      </c>
      <c r="V1060" s="3" t="str" cm="1">
        <f t="array" aca="1" ref="V1060" ca="1">_xlfn.IFS(Table1[[#This Row],[Age]] &lt; 30, "20-29", Table1[[#This Row],[Age]]&lt;40,"30-39",Table1[[#This Row],[Age]]&lt;50,"40-49",Table1[[#This Row],[Age]]&lt;60,"50-59",Table1[[#This Row],[Age]]&lt;70, "60-69",Table1[[#This Row],[Age]]&lt;80, "70-79",Table1[[#This Row],[Age]]&lt;90,"80-89")</f>
        <v>70-79</v>
      </c>
      <c r="W1060" t="s">
        <v>39</v>
      </c>
      <c r="X1060" t="s">
        <v>707</v>
      </c>
      <c r="Y1060" t="s">
        <v>41</v>
      </c>
      <c r="Z1060">
        <v>81260</v>
      </c>
      <c r="AA1060" t="s">
        <v>127</v>
      </c>
      <c r="AB1060" t="s">
        <v>43</v>
      </c>
      <c r="AC1060" t="s">
        <v>104</v>
      </c>
      <c r="AD1060">
        <v>3</v>
      </c>
    </row>
    <row r="1061" spans="1:30" x14ac:dyDescent="0.35">
      <c r="A1061">
        <v>1483</v>
      </c>
      <c r="B1061" t="s">
        <v>4331</v>
      </c>
      <c r="C1061" t="s">
        <v>4332</v>
      </c>
      <c r="D1061" s="1">
        <v>44794</v>
      </c>
      <c r="E1061" s="1">
        <v>44946</v>
      </c>
      <c r="F1061">
        <f>IF(Table1[[#This Row],[ExitDate]],QUOTIENT(Table1[[#This Row],[ExitDate]]-Table1[[#This Row],[StartDate]],365/12),"")</f>
        <v>4</v>
      </c>
      <c r="G1061" t="str">
        <f>IF(Table1[[#This Row],[ExitDate]], "Attrition", "Active")</f>
        <v>Attrition</v>
      </c>
      <c r="H1061" t="s">
        <v>28</v>
      </c>
      <c r="I1061" t="s">
        <v>4333</v>
      </c>
      <c r="J1061" t="s">
        <v>4334</v>
      </c>
      <c r="K1061" t="s">
        <v>97</v>
      </c>
      <c r="L1061" t="s">
        <v>32</v>
      </c>
      <c r="M1061" t="s">
        <v>62</v>
      </c>
      <c r="N1061" t="s">
        <v>50</v>
      </c>
      <c r="O1061" t="s">
        <v>62</v>
      </c>
      <c r="P1061" t="s">
        <v>139</v>
      </c>
      <c r="Q1061" t="s">
        <v>4335</v>
      </c>
      <c r="R1061" t="s">
        <v>37</v>
      </c>
      <c r="S1061" t="s">
        <v>285</v>
      </c>
      <c r="T1061" s="2">
        <v>22569</v>
      </c>
      <c r="U1061" s="3">
        <f ca="1">YEARFRAC(Table1[[#This Row],[DOB]],TODAY())</f>
        <v>64.188888888888883</v>
      </c>
      <c r="V1061" s="3" t="str" cm="1">
        <f t="array" aca="1" ref="V1061" ca="1">_xlfn.IFS(Table1[[#This Row],[Age]] &lt; 30, "20-29", Table1[[#This Row],[Age]]&lt;40,"30-39",Table1[[#This Row],[Age]]&lt;50,"40-49",Table1[[#This Row],[Age]]&lt;60,"50-59",Table1[[#This Row],[Age]]&lt;70, "60-69",Table1[[#This Row],[Age]]&lt;80, "70-79",Table1[[#This Row],[Age]]&lt;90,"80-89")</f>
        <v>60-69</v>
      </c>
      <c r="W1061" t="s">
        <v>39</v>
      </c>
      <c r="X1061" t="s">
        <v>3106</v>
      </c>
      <c r="Y1061" t="s">
        <v>41</v>
      </c>
      <c r="Z1061">
        <v>74813</v>
      </c>
      <c r="AA1061" t="s">
        <v>55</v>
      </c>
      <c r="AB1061" t="s">
        <v>74</v>
      </c>
      <c r="AC1061" t="s">
        <v>104</v>
      </c>
      <c r="AD1061">
        <v>3</v>
      </c>
    </row>
    <row r="1062" spans="1:30" x14ac:dyDescent="0.35">
      <c r="A1062">
        <v>1484</v>
      </c>
      <c r="B1062" t="s">
        <v>2041</v>
      </c>
      <c r="C1062" t="s">
        <v>4336</v>
      </c>
      <c r="D1062" s="1">
        <v>43956</v>
      </c>
      <c r="F1062" t="str">
        <f>IF(Table1[[#This Row],[ExitDate]],QUOTIENT(Table1[[#This Row],[ExitDate]]-Table1[[#This Row],[StartDate]],365/12),"")</f>
        <v/>
      </c>
      <c r="G1062" t="str">
        <f>IF(Table1[[#This Row],[ExitDate]], "Attrition", "Active")</f>
        <v>Active</v>
      </c>
      <c r="H1062" t="s">
        <v>28</v>
      </c>
      <c r="I1062" t="s">
        <v>4337</v>
      </c>
      <c r="J1062" t="s">
        <v>4338</v>
      </c>
      <c r="K1062" t="s">
        <v>117</v>
      </c>
      <c r="L1062" t="s">
        <v>32</v>
      </c>
      <c r="M1062" t="s">
        <v>62</v>
      </c>
      <c r="N1062" t="s">
        <v>63</v>
      </c>
      <c r="O1062" t="s">
        <v>62</v>
      </c>
      <c r="P1062" t="s">
        <v>36</v>
      </c>
      <c r="R1062" t="s">
        <v>37</v>
      </c>
      <c r="S1062" t="s">
        <v>80</v>
      </c>
      <c r="T1062" s="2">
        <v>33421</v>
      </c>
      <c r="U1062" s="3">
        <f ca="1">YEARFRAC(Table1[[#This Row],[DOB]],TODAY())</f>
        <v>34.475000000000001</v>
      </c>
      <c r="V1062" s="3" t="str" cm="1">
        <f t="array" aca="1" ref="V1062" ca="1">_xlfn.IFS(Table1[[#This Row],[Age]] &lt; 30, "20-29", Table1[[#This Row],[Age]]&lt;40,"30-39",Table1[[#This Row],[Age]]&lt;50,"40-49",Table1[[#This Row],[Age]]&lt;60,"50-59",Table1[[#This Row],[Age]]&lt;70, "60-69",Table1[[#This Row],[Age]]&lt;80, "70-79",Table1[[#This Row],[Age]]&lt;90,"80-89")</f>
        <v>30-39</v>
      </c>
      <c r="W1062" t="s">
        <v>39</v>
      </c>
      <c r="X1062" t="s">
        <v>82</v>
      </c>
      <c r="Y1062" t="s">
        <v>41</v>
      </c>
      <c r="Z1062">
        <v>43208</v>
      </c>
      <c r="AA1062" t="s">
        <v>55</v>
      </c>
      <c r="AB1062" t="s">
        <v>83</v>
      </c>
      <c r="AC1062" t="s">
        <v>104</v>
      </c>
      <c r="AD1062">
        <v>3</v>
      </c>
    </row>
    <row r="1063" spans="1:30" x14ac:dyDescent="0.35">
      <c r="A1063">
        <v>1485</v>
      </c>
      <c r="B1063" t="s">
        <v>3125</v>
      </c>
      <c r="C1063" t="s">
        <v>673</v>
      </c>
      <c r="D1063" s="1">
        <v>44260</v>
      </c>
      <c r="E1063" s="1">
        <v>45018</v>
      </c>
      <c r="F1063">
        <f>IF(Table1[[#This Row],[ExitDate]],QUOTIENT(Table1[[#This Row],[ExitDate]]-Table1[[#This Row],[StartDate]],365/12),"")</f>
        <v>24</v>
      </c>
      <c r="G1063" t="str">
        <f>IF(Table1[[#This Row],[ExitDate]], "Attrition", "Active")</f>
        <v>Attrition</v>
      </c>
      <c r="H1063" t="s">
        <v>28</v>
      </c>
      <c r="I1063" t="s">
        <v>4339</v>
      </c>
      <c r="J1063" t="s">
        <v>4340</v>
      </c>
      <c r="K1063" t="s">
        <v>61</v>
      </c>
      <c r="L1063" t="s">
        <v>32</v>
      </c>
      <c r="M1063" t="s">
        <v>33</v>
      </c>
      <c r="N1063" t="s">
        <v>50</v>
      </c>
      <c r="O1063" t="s">
        <v>51</v>
      </c>
      <c r="P1063" t="s">
        <v>98</v>
      </c>
      <c r="Q1063" t="s">
        <v>4341</v>
      </c>
      <c r="R1063" t="s">
        <v>37</v>
      </c>
      <c r="S1063" t="s">
        <v>52</v>
      </c>
      <c r="T1063" s="2">
        <v>26283</v>
      </c>
      <c r="U1063" s="3">
        <f ca="1">YEARFRAC(Table1[[#This Row],[DOB]],TODAY())</f>
        <v>54.019444444444446</v>
      </c>
      <c r="V1063" s="3" t="str" cm="1">
        <f t="array" aca="1" ref="V1063" ca="1">_xlfn.IFS(Table1[[#This Row],[Age]] &lt; 30, "20-29", Table1[[#This Row],[Age]]&lt;40,"30-39",Table1[[#This Row],[Age]]&lt;50,"40-49",Table1[[#This Row],[Age]]&lt;60,"50-59",Table1[[#This Row],[Age]]&lt;70, "60-69",Table1[[#This Row],[Age]]&lt;80, "70-79",Table1[[#This Row],[Age]]&lt;90,"80-89")</f>
        <v>50-59</v>
      </c>
      <c r="W1063" t="s">
        <v>39</v>
      </c>
      <c r="X1063" t="s">
        <v>82</v>
      </c>
      <c r="Y1063" t="s">
        <v>41</v>
      </c>
      <c r="Z1063">
        <v>92712</v>
      </c>
      <c r="AA1063" t="s">
        <v>127</v>
      </c>
      <c r="AB1063" t="s">
        <v>83</v>
      </c>
      <c r="AC1063" t="s">
        <v>104</v>
      </c>
      <c r="AD1063">
        <v>3</v>
      </c>
    </row>
    <row r="1064" spans="1:30" x14ac:dyDescent="0.35">
      <c r="A1064">
        <v>1486</v>
      </c>
      <c r="B1064" t="s">
        <v>4342</v>
      </c>
      <c r="C1064" t="s">
        <v>411</v>
      </c>
      <c r="D1064" s="1">
        <v>43531</v>
      </c>
      <c r="F1064" t="str">
        <f>IF(Table1[[#This Row],[ExitDate]],QUOTIENT(Table1[[#This Row],[ExitDate]]-Table1[[#This Row],[StartDate]],365/12),"")</f>
        <v/>
      </c>
      <c r="G1064" t="str">
        <f>IF(Table1[[#This Row],[ExitDate]], "Attrition", "Active")</f>
        <v>Active</v>
      </c>
      <c r="H1064" t="s">
        <v>28</v>
      </c>
      <c r="I1064" t="s">
        <v>4343</v>
      </c>
      <c r="J1064" t="s">
        <v>4344</v>
      </c>
      <c r="K1064" t="s">
        <v>88</v>
      </c>
      <c r="L1064" t="s">
        <v>32</v>
      </c>
      <c r="M1064" t="s">
        <v>51</v>
      </c>
      <c r="N1064" t="s">
        <v>50</v>
      </c>
      <c r="O1064" t="s">
        <v>62</v>
      </c>
      <c r="P1064" t="s">
        <v>36</v>
      </c>
      <c r="R1064" t="s">
        <v>37</v>
      </c>
      <c r="S1064" t="s">
        <v>110</v>
      </c>
      <c r="T1064" s="2">
        <v>36293</v>
      </c>
      <c r="U1064" s="3">
        <f ca="1">YEARFRAC(Table1[[#This Row],[DOB]],TODAY())</f>
        <v>26.611111111111111</v>
      </c>
      <c r="V1064" s="3" t="str" cm="1">
        <f t="array" aca="1" ref="V1064" ca="1">_xlfn.IFS(Table1[[#This Row],[Age]] &lt; 30, "20-29", Table1[[#This Row],[Age]]&lt;40,"30-39",Table1[[#This Row],[Age]]&lt;50,"40-49",Table1[[#This Row],[Age]]&lt;60,"50-59",Table1[[#This Row],[Age]]&lt;70, "60-69",Table1[[#This Row],[Age]]&lt;80, "70-79",Table1[[#This Row],[Age]]&lt;90,"80-89")</f>
        <v>20-29</v>
      </c>
      <c r="W1064" t="s">
        <v>39</v>
      </c>
      <c r="X1064" t="s">
        <v>112</v>
      </c>
      <c r="Y1064" t="s">
        <v>41</v>
      </c>
      <c r="Z1064">
        <v>53726</v>
      </c>
      <c r="AA1064" t="s">
        <v>55</v>
      </c>
      <c r="AB1064" t="s">
        <v>103</v>
      </c>
      <c r="AC1064" t="s">
        <v>44</v>
      </c>
      <c r="AD1064">
        <v>3</v>
      </c>
    </row>
    <row r="1065" spans="1:30" x14ac:dyDescent="0.35">
      <c r="A1065">
        <v>1487</v>
      </c>
      <c r="B1065" t="s">
        <v>2785</v>
      </c>
      <c r="C1065" t="s">
        <v>2768</v>
      </c>
      <c r="D1065" s="1">
        <v>44689</v>
      </c>
      <c r="E1065" s="1">
        <v>45012</v>
      </c>
      <c r="F1065">
        <f>IF(Table1[[#This Row],[ExitDate]],QUOTIENT(Table1[[#This Row],[ExitDate]]-Table1[[#This Row],[StartDate]],365/12),"")</f>
        <v>10</v>
      </c>
      <c r="G1065" t="str">
        <f>IF(Table1[[#This Row],[ExitDate]], "Attrition", "Active")</f>
        <v>Attrition</v>
      </c>
      <c r="H1065" t="s">
        <v>28</v>
      </c>
      <c r="I1065" t="s">
        <v>4345</v>
      </c>
      <c r="J1065" t="s">
        <v>4346</v>
      </c>
      <c r="K1065" t="s">
        <v>31</v>
      </c>
      <c r="L1065" t="s">
        <v>32</v>
      </c>
      <c r="M1065" t="s">
        <v>62</v>
      </c>
      <c r="N1065" t="s">
        <v>63</v>
      </c>
      <c r="O1065" t="s">
        <v>51</v>
      </c>
      <c r="P1065" t="s">
        <v>98</v>
      </c>
      <c r="Q1065" t="s">
        <v>4347</v>
      </c>
      <c r="R1065" t="s">
        <v>37</v>
      </c>
      <c r="S1065" t="s">
        <v>80</v>
      </c>
      <c r="T1065" s="2">
        <v>26173</v>
      </c>
      <c r="U1065" s="3">
        <f ca="1">YEARFRAC(Table1[[#This Row],[DOB]],TODAY())</f>
        <v>54.319444444444443</v>
      </c>
      <c r="V1065" s="3" t="str" cm="1">
        <f t="array" aca="1" ref="V1065" ca="1">_xlfn.IFS(Table1[[#This Row],[Age]] &lt; 30, "20-29", Table1[[#This Row],[Age]]&lt;40,"30-39",Table1[[#This Row],[Age]]&lt;50,"40-49",Table1[[#This Row],[Age]]&lt;60,"50-59",Table1[[#This Row],[Age]]&lt;70, "60-69",Table1[[#This Row],[Age]]&lt;80, "70-79",Table1[[#This Row],[Age]]&lt;90,"80-89")</f>
        <v>50-59</v>
      </c>
      <c r="W1065" t="s">
        <v>39</v>
      </c>
      <c r="X1065" t="s">
        <v>215</v>
      </c>
      <c r="Y1065" t="s">
        <v>41</v>
      </c>
      <c r="Z1065">
        <v>31742</v>
      </c>
      <c r="AA1065" t="s">
        <v>127</v>
      </c>
      <c r="AB1065" t="s">
        <v>43</v>
      </c>
      <c r="AC1065" t="s">
        <v>44</v>
      </c>
      <c r="AD1065">
        <v>3</v>
      </c>
    </row>
    <row r="1066" spans="1:30" x14ac:dyDescent="0.35">
      <c r="A1066">
        <v>1488</v>
      </c>
      <c r="B1066" t="s">
        <v>4348</v>
      </c>
      <c r="C1066" t="s">
        <v>1183</v>
      </c>
      <c r="D1066" s="1">
        <v>44064</v>
      </c>
      <c r="E1066" s="1">
        <v>44711</v>
      </c>
      <c r="F1066">
        <f>IF(Table1[[#This Row],[ExitDate]],QUOTIENT(Table1[[#This Row],[ExitDate]]-Table1[[#This Row],[StartDate]],365/12),"")</f>
        <v>21</v>
      </c>
      <c r="G1066" t="str">
        <f>IF(Table1[[#This Row],[ExitDate]], "Attrition", "Active")</f>
        <v>Attrition</v>
      </c>
      <c r="H1066" t="s">
        <v>28</v>
      </c>
      <c r="I1066" t="s">
        <v>4349</v>
      </c>
      <c r="J1066" t="s">
        <v>4350</v>
      </c>
      <c r="K1066" t="s">
        <v>132</v>
      </c>
      <c r="L1066" t="s">
        <v>197</v>
      </c>
      <c r="M1066" t="s">
        <v>51</v>
      </c>
      <c r="N1066" t="s">
        <v>50</v>
      </c>
      <c r="O1066" t="s">
        <v>62</v>
      </c>
      <c r="P1066" t="s">
        <v>139</v>
      </c>
      <c r="Q1066" t="s">
        <v>4351</v>
      </c>
      <c r="R1066" t="s">
        <v>37</v>
      </c>
      <c r="S1066" t="s">
        <v>110</v>
      </c>
      <c r="T1066" s="2">
        <v>23062</v>
      </c>
      <c r="U1066" s="3">
        <f ca="1">YEARFRAC(Table1[[#This Row],[DOB]],TODAY())</f>
        <v>62.841666666666669</v>
      </c>
      <c r="V1066" s="3" t="str" cm="1">
        <f t="array" aca="1" ref="V1066" ca="1">_xlfn.IFS(Table1[[#This Row],[Age]] &lt; 30, "20-29", Table1[[#This Row],[Age]]&lt;40,"30-39",Table1[[#This Row],[Age]]&lt;50,"40-49",Table1[[#This Row],[Age]]&lt;60,"50-59",Table1[[#This Row],[Age]]&lt;70, "60-69",Table1[[#This Row],[Age]]&lt;80, "70-79",Table1[[#This Row],[Age]]&lt;90,"80-89")</f>
        <v>60-69</v>
      </c>
      <c r="W1066" t="s">
        <v>39</v>
      </c>
      <c r="X1066" t="s">
        <v>418</v>
      </c>
      <c r="Y1066" t="s">
        <v>41</v>
      </c>
      <c r="Z1066">
        <v>7547</v>
      </c>
      <c r="AA1066" t="s">
        <v>55</v>
      </c>
      <c r="AB1066" t="s">
        <v>74</v>
      </c>
      <c r="AC1066" t="s">
        <v>44</v>
      </c>
      <c r="AD1066">
        <v>3</v>
      </c>
    </row>
    <row r="1067" spans="1:30" x14ac:dyDescent="0.35">
      <c r="A1067">
        <v>1489</v>
      </c>
      <c r="B1067" t="s">
        <v>1630</v>
      </c>
      <c r="C1067" t="s">
        <v>4352</v>
      </c>
      <c r="D1067" s="1">
        <v>44166</v>
      </c>
      <c r="F1067" t="str">
        <f>IF(Table1[[#This Row],[ExitDate]],QUOTIENT(Table1[[#This Row],[ExitDate]]-Table1[[#This Row],[StartDate]],365/12),"")</f>
        <v/>
      </c>
      <c r="G1067" t="str">
        <f>IF(Table1[[#This Row],[ExitDate]], "Attrition", "Active")</f>
        <v>Active</v>
      </c>
      <c r="H1067" t="s">
        <v>28</v>
      </c>
      <c r="I1067" t="s">
        <v>4353</v>
      </c>
      <c r="J1067" t="s">
        <v>4354</v>
      </c>
      <c r="K1067" t="s">
        <v>49</v>
      </c>
      <c r="L1067" t="s">
        <v>32</v>
      </c>
      <c r="M1067" t="s">
        <v>33</v>
      </c>
      <c r="N1067" t="s">
        <v>50</v>
      </c>
      <c r="O1067" t="s">
        <v>51</v>
      </c>
      <c r="P1067" t="s">
        <v>36</v>
      </c>
      <c r="R1067" t="s">
        <v>37</v>
      </c>
      <c r="S1067" t="s">
        <v>230</v>
      </c>
      <c r="T1067" s="2">
        <v>16303</v>
      </c>
      <c r="U1067" s="3">
        <f ca="1">YEARFRAC(Table1[[#This Row],[DOB]],TODAY())</f>
        <v>81.344444444444449</v>
      </c>
      <c r="V1067" s="3" t="str" cm="1">
        <f t="array" aca="1" ref="V1067" ca="1">_xlfn.IFS(Table1[[#This Row],[Age]] &lt; 30, "20-29", Table1[[#This Row],[Age]]&lt;40,"30-39",Table1[[#This Row],[Age]]&lt;50,"40-49",Table1[[#This Row],[Age]]&lt;60,"50-59",Table1[[#This Row],[Age]]&lt;70, "60-69",Table1[[#This Row],[Age]]&lt;80, "70-79",Table1[[#This Row],[Age]]&lt;90,"80-89")</f>
        <v>80-89</v>
      </c>
      <c r="W1067" t="s">
        <v>39</v>
      </c>
      <c r="X1067" t="s">
        <v>102</v>
      </c>
      <c r="Y1067" t="s">
        <v>41</v>
      </c>
      <c r="Z1067">
        <v>42750</v>
      </c>
      <c r="AA1067" t="s">
        <v>42</v>
      </c>
      <c r="AB1067" t="s">
        <v>43</v>
      </c>
      <c r="AC1067" t="s">
        <v>44</v>
      </c>
      <c r="AD1067">
        <v>3</v>
      </c>
    </row>
    <row r="1068" spans="1:30" x14ac:dyDescent="0.35">
      <c r="A1068">
        <v>1490</v>
      </c>
      <c r="B1068" t="s">
        <v>2661</v>
      </c>
      <c r="C1068" t="s">
        <v>1104</v>
      </c>
      <c r="D1068" s="1">
        <v>43690</v>
      </c>
      <c r="F1068" t="str">
        <f>IF(Table1[[#This Row],[ExitDate]],QUOTIENT(Table1[[#This Row],[ExitDate]]-Table1[[#This Row],[StartDate]],365/12),"")</f>
        <v/>
      </c>
      <c r="G1068" t="str">
        <f>IF(Table1[[#This Row],[ExitDate]], "Attrition", "Active")</f>
        <v>Active</v>
      </c>
      <c r="H1068" t="s">
        <v>28</v>
      </c>
      <c r="I1068" t="s">
        <v>4355</v>
      </c>
      <c r="J1068" t="s">
        <v>4356</v>
      </c>
      <c r="K1068" t="s">
        <v>138</v>
      </c>
      <c r="L1068" t="s">
        <v>32</v>
      </c>
      <c r="M1068" t="s">
        <v>33</v>
      </c>
      <c r="N1068" t="s">
        <v>50</v>
      </c>
      <c r="O1068" t="s">
        <v>35</v>
      </c>
      <c r="P1068" t="s">
        <v>36</v>
      </c>
      <c r="R1068" t="s">
        <v>37</v>
      </c>
      <c r="S1068" t="s">
        <v>110</v>
      </c>
      <c r="T1068" s="2">
        <v>25650</v>
      </c>
      <c r="U1068" s="3">
        <f ca="1">YEARFRAC(Table1[[#This Row],[DOB]],TODAY())</f>
        <v>55.75</v>
      </c>
      <c r="V1068" s="3" t="str" cm="1">
        <f t="array" aca="1" ref="V1068" ca="1">_xlfn.IFS(Table1[[#This Row],[Age]] &lt; 30, "20-29", Table1[[#This Row],[Age]]&lt;40,"30-39",Table1[[#This Row],[Age]]&lt;50,"40-49",Table1[[#This Row],[Age]]&lt;60,"50-59",Table1[[#This Row],[Age]]&lt;70, "60-69",Table1[[#This Row],[Age]]&lt;80, "70-79",Table1[[#This Row],[Age]]&lt;90,"80-89")</f>
        <v>50-59</v>
      </c>
      <c r="W1068" t="s">
        <v>39</v>
      </c>
      <c r="X1068" t="s">
        <v>183</v>
      </c>
      <c r="Y1068" t="s">
        <v>41</v>
      </c>
      <c r="Z1068">
        <v>40934</v>
      </c>
      <c r="AA1068" t="s">
        <v>42</v>
      </c>
      <c r="AB1068" t="s">
        <v>43</v>
      </c>
      <c r="AC1068" t="s">
        <v>235</v>
      </c>
      <c r="AD1068">
        <v>3</v>
      </c>
    </row>
    <row r="1069" spans="1:30" x14ac:dyDescent="0.35">
      <c r="A1069">
        <v>1491</v>
      </c>
      <c r="B1069" t="s">
        <v>4357</v>
      </c>
      <c r="C1069" t="s">
        <v>2186</v>
      </c>
      <c r="D1069" s="1">
        <v>43899</v>
      </c>
      <c r="F1069" t="str">
        <f>IF(Table1[[#This Row],[ExitDate]],QUOTIENT(Table1[[#This Row],[ExitDate]]-Table1[[#This Row],[StartDate]],365/12),"")</f>
        <v/>
      </c>
      <c r="G1069" t="str">
        <f>IF(Table1[[#This Row],[ExitDate]], "Attrition", "Active")</f>
        <v>Active</v>
      </c>
      <c r="H1069" t="s">
        <v>28</v>
      </c>
      <c r="I1069" t="s">
        <v>4358</v>
      </c>
      <c r="J1069" t="s">
        <v>4359</v>
      </c>
      <c r="K1069" t="s">
        <v>79</v>
      </c>
      <c r="L1069" t="s">
        <v>32</v>
      </c>
      <c r="M1069" t="s">
        <v>51</v>
      </c>
      <c r="N1069" t="s">
        <v>34</v>
      </c>
      <c r="O1069" t="s">
        <v>35</v>
      </c>
      <c r="P1069" t="s">
        <v>36</v>
      </c>
      <c r="R1069" t="s">
        <v>37</v>
      </c>
      <c r="S1069" t="s">
        <v>176</v>
      </c>
      <c r="T1069" s="2">
        <v>30009</v>
      </c>
      <c r="U1069" s="3">
        <f ca="1">YEARFRAC(Table1[[#This Row],[DOB]],TODAY())</f>
        <v>43.822222222222223</v>
      </c>
      <c r="V1069" s="3" t="str" cm="1">
        <f t="array" aca="1" ref="V1069" ca="1">_xlfn.IFS(Table1[[#This Row],[Age]] &lt; 30, "20-29", Table1[[#This Row],[Age]]&lt;40,"30-39",Table1[[#This Row],[Age]]&lt;50,"40-49",Table1[[#This Row],[Age]]&lt;60,"50-59",Table1[[#This Row],[Age]]&lt;70, "60-69",Table1[[#This Row],[Age]]&lt;80, "70-79",Table1[[#This Row],[Age]]&lt;90,"80-89")</f>
        <v>40-49</v>
      </c>
      <c r="W1069" t="s">
        <v>39</v>
      </c>
      <c r="X1069" t="s">
        <v>242</v>
      </c>
      <c r="Y1069" t="s">
        <v>41</v>
      </c>
      <c r="Z1069">
        <v>4664</v>
      </c>
      <c r="AA1069" t="s">
        <v>55</v>
      </c>
      <c r="AB1069" t="s">
        <v>83</v>
      </c>
      <c r="AC1069" t="s">
        <v>104</v>
      </c>
      <c r="AD1069">
        <v>3</v>
      </c>
    </row>
    <row r="1070" spans="1:30" x14ac:dyDescent="0.35">
      <c r="A1070">
        <v>1492</v>
      </c>
      <c r="B1070" t="s">
        <v>4360</v>
      </c>
      <c r="C1070" t="s">
        <v>3158</v>
      </c>
      <c r="D1070" s="1">
        <v>43957</v>
      </c>
      <c r="F1070" t="str">
        <f>IF(Table1[[#This Row],[ExitDate]],QUOTIENT(Table1[[#This Row],[ExitDate]]-Table1[[#This Row],[StartDate]],365/12),"")</f>
        <v/>
      </c>
      <c r="G1070" t="str">
        <f>IF(Table1[[#This Row],[ExitDate]], "Attrition", "Active")</f>
        <v>Active</v>
      </c>
      <c r="H1070" t="s">
        <v>727</v>
      </c>
      <c r="I1070" t="s">
        <v>4361</v>
      </c>
      <c r="J1070" t="s">
        <v>4362</v>
      </c>
      <c r="K1070" t="s">
        <v>31</v>
      </c>
      <c r="L1070" t="s">
        <v>32</v>
      </c>
      <c r="M1070" t="s">
        <v>62</v>
      </c>
      <c r="N1070" t="s">
        <v>63</v>
      </c>
      <c r="O1070" t="s">
        <v>35</v>
      </c>
      <c r="P1070" t="s">
        <v>36</v>
      </c>
      <c r="R1070" t="s">
        <v>37</v>
      </c>
      <c r="S1070" t="s">
        <v>110</v>
      </c>
      <c r="T1070" s="2">
        <v>20431</v>
      </c>
      <c r="U1070" s="3">
        <f ca="1">YEARFRAC(Table1[[#This Row],[DOB]],TODAY())</f>
        <v>70.041666666666671</v>
      </c>
      <c r="V1070" s="3" t="str" cm="1">
        <f t="array" aca="1" ref="V1070" ca="1">_xlfn.IFS(Table1[[#This Row],[Age]] &lt; 30, "20-29", Table1[[#This Row],[Age]]&lt;40,"30-39",Table1[[#This Row],[Age]]&lt;50,"40-49",Table1[[#This Row],[Age]]&lt;60,"50-59",Table1[[#This Row],[Age]]&lt;70, "60-69",Table1[[#This Row],[Age]]&lt;80, "70-79",Table1[[#This Row],[Age]]&lt;90,"80-89")</f>
        <v>70-79</v>
      </c>
      <c r="W1070" t="s">
        <v>39</v>
      </c>
      <c r="X1070" t="s">
        <v>112</v>
      </c>
      <c r="Y1070" t="s">
        <v>54</v>
      </c>
      <c r="Z1070">
        <v>73153</v>
      </c>
      <c r="AA1070" t="s">
        <v>73</v>
      </c>
      <c r="AB1070" t="s">
        <v>103</v>
      </c>
      <c r="AC1070" t="s">
        <v>104</v>
      </c>
      <c r="AD1070">
        <v>3</v>
      </c>
    </row>
    <row r="1071" spans="1:30" x14ac:dyDescent="0.35">
      <c r="A1071">
        <v>1493</v>
      </c>
      <c r="B1071" t="s">
        <v>4363</v>
      </c>
      <c r="C1071" t="s">
        <v>3642</v>
      </c>
      <c r="D1071" s="1">
        <v>44776</v>
      </c>
      <c r="F1071" t="str">
        <f>IF(Table1[[#This Row],[ExitDate]],QUOTIENT(Table1[[#This Row],[ExitDate]]-Table1[[#This Row],[StartDate]],365/12),"")</f>
        <v/>
      </c>
      <c r="G1071" t="str">
        <f>IF(Table1[[#This Row],[ExitDate]], "Attrition", "Active")</f>
        <v>Active</v>
      </c>
      <c r="H1071" t="s">
        <v>727</v>
      </c>
      <c r="I1071" t="s">
        <v>4364</v>
      </c>
      <c r="J1071" t="s">
        <v>4365</v>
      </c>
      <c r="K1071" t="s">
        <v>132</v>
      </c>
      <c r="L1071" t="s">
        <v>32</v>
      </c>
      <c r="M1071" t="s">
        <v>62</v>
      </c>
      <c r="N1071" t="s">
        <v>63</v>
      </c>
      <c r="O1071" t="s">
        <v>35</v>
      </c>
      <c r="P1071" t="s">
        <v>36</v>
      </c>
      <c r="R1071" t="s">
        <v>37</v>
      </c>
      <c r="S1071" t="s">
        <v>89</v>
      </c>
      <c r="T1071" s="2">
        <v>29421</v>
      </c>
      <c r="U1071" s="3">
        <f ca="1">YEARFRAC(Table1[[#This Row],[DOB]],TODAY())</f>
        <v>45.427777777777777</v>
      </c>
      <c r="V1071" s="3" t="str" cm="1">
        <f t="array" aca="1" ref="V1071" ca="1">_xlfn.IFS(Table1[[#This Row],[Age]] &lt; 30, "20-29", Table1[[#This Row],[Age]]&lt;40,"30-39",Table1[[#This Row],[Age]]&lt;50,"40-49",Table1[[#This Row],[Age]]&lt;60,"50-59",Table1[[#This Row],[Age]]&lt;70, "60-69",Table1[[#This Row],[Age]]&lt;80, "70-79",Table1[[#This Row],[Age]]&lt;90,"80-89")</f>
        <v>40-49</v>
      </c>
      <c r="W1071" t="s">
        <v>39</v>
      </c>
      <c r="X1071" t="s">
        <v>82</v>
      </c>
      <c r="Y1071" t="s">
        <v>54</v>
      </c>
      <c r="Z1071">
        <v>57107</v>
      </c>
      <c r="AA1071" t="s">
        <v>92</v>
      </c>
      <c r="AB1071" t="s">
        <v>83</v>
      </c>
      <c r="AC1071" t="s">
        <v>44</v>
      </c>
      <c r="AD1071">
        <v>3</v>
      </c>
    </row>
    <row r="1072" spans="1:30" x14ac:dyDescent="0.35">
      <c r="A1072">
        <v>1494</v>
      </c>
      <c r="B1072" t="s">
        <v>4366</v>
      </c>
      <c r="C1072" t="s">
        <v>4367</v>
      </c>
      <c r="D1072" s="1">
        <v>43386</v>
      </c>
      <c r="E1072" s="1">
        <v>43803</v>
      </c>
      <c r="F1072">
        <f>IF(Table1[[#This Row],[ExitDate]],QUOTIENT(Table1[[#This Row],[ExitDate]]-Table1[[#This Row],[StartDate]],365/12),"")</f>
        <v>13</v>
      </c>
      <c r="G1072" t="str">
        <f>IF(Table1[[#This Row],[ExitDate]], "Attrition", "Active")</f>
        <v>Attrition</v>
      </c>
      <c r="H1072" t="s">
        <v>727</v>
      </c>
      <c r="I1072" t="s">
        <v>4368</v>
      </c>
      <c r="J1072" t="s">
        <v>4369</v>
      </c>
      <c r="K1072" t="s">
        <v>49</v>
      </c>
      <c r="L1072" t="s">
        <v>744</v>
      </c>
      <c r="M1072" t="s">
        <v>33</v>
      </c>
      <c r="N1072" t="s">
        <v>63</v>
      </c>
      <c r="O1072" t="s">
        <v>62</v>
      </c>
      <c r="P1072" t="s">
        <v>139</v>
      </c>
      <c r="Q1072" t="s">
        <v>4370</v>
      </c>
      <c r="R1072" t="s">
        <v>37</v>
      </c>
      <c r="S1072" t="s">
        <v>147</v>
      </c>
      <c r="T1072" s="2">
        <v>17969</v>
      </c>
      <c r="U1072" s="3">
        <f ca="1">YEARFRAC(Table1[[#This Row],[DOB]],TODAY())</f>
        <v>76.780555555555551</v>
      </c>
      <c r="V1072" s="3" t="str" cm="1">
        <f t="array" aca="1" ref="V1072" ca="1">_xlfn.IFS(Table1[[#This Row],[Age]] &lt; 30, "20-29", Table1[[#This Row],[Age]]&lt;40,"30-39",Table1[[#This Row],[Age]]&lt;50,"40-49",Table1[[#This Row],[Age]]&lt;60,"50-59",Table1[[#This Row],[Age]]&lt;70, "60-69",Table1[[#This Row],[Age]]&lt;80, "70-79",Table1[[#This Row],[Age]]&lt;90,"80-89")</f>
        <v>70-79</v>
      </c>
      <c r="W1072" t="s">
        <v>39</v>
      </c>
      <c r="X1072" t="s">
        <v>177</v>
      </c>
      <c r="Y1072" t="s">
        <v>41</v>
      </c>
      <c r="Z1072">
        <v>18325</v>
      </c>
      <c r="AA1072" t="s">
        <v>55</v>
      </c>
      <c r="AB1072" t="s">
        <v>103</v>
      </c>
      <c r="AC1072" t="s">
        <v>44</v>
      </c>
      <c r="AD1072">
        <v>3</v>
      </c>
    </row>
    <row r="1073" spans="1:30" x14ac:dyDescent="0.35">
      <c r="A1073">
        <v>1495</v>
      </c>
      <c r="B1073" t="s">
        <v>4371</v>
      </c>
      <c r="C1073" t="s">
        <v>1188</v>
      </c>
      <c r="D1073" s="1">
        <v>44381</v>
      </c>
      <c r="F1073" t="str">
        <f>IF(Table1[[#This Row],[ExitDate]],QUOTIENT(Table1[[#This Row],[ExitDate]]-Table1[[#This Row],[StartDate]],365/12),"")</f>
        <v/>
      </c>
      <c r="G1073" t="str">
        <f>IF(Table1[[#This Row],[ExitDate]], "Attrition", "Active")</f>
        <v>Active</v>
      </c>
      <c r="H1073" t="s">
        <v>727</v>
      </c>
      <c r="I1073" t="s">
        <v>4372</v>
      </c>
      <c r="J1073" t="s">
        <v>4373</v>
      </c>
      <c r="K1073" t="s">
        <v>138</v>
      </c>
      <c r="L1073" t="s">
        <v>32</v>
      </c>
      <c r="M1073" t="s">
        <v>51</v>
      </c>
      <c r="N1073" t="s">
        <v>50</v>
      </c>
      <c r="O1073" t="s">
        <v>35</v>
      </c>
      <c r="P1073" t="s">
        <v>36</v>
      </c>
      <c r="R1073" t="s">
        <v>37</v>
      </c>
      <c r="S1073" t="s">
        <v>80</v>
      </c>
      <c r="T1073" s="2">
        <v>25944</v>
      </c>
      <c r="U1073" s="3">
        <f ca="1">YEARFRAC(Table1[[#This Row],[DOB]],TODAY())</f>
        <v>54.95</v>
      </c>
      <c r="V1073" s="3" t="str" cm="1">
        <f t="array" aca="1" ref="V1073" ca="1">_xlfn.IFS(Table1[[#This Row],[Age]] &lt; 30, "20-29", Table1[[#This Row],[Age]]&lt;40,"30-39",Table1[[#This Row],[Age]]&lt;50,"40-49",Table1[[#This Row],[Age]]&lt;60,"50-59",Table1[[#This Row],[Age]]&lt;70, "60-69",Table1[[#This Row],[Age]]&lt;80, "70-79",Table1[[#This Row],[Age]]&lt;90,"80-89")</f>
        <v>50-59</v>
      </c>
      <c r="W1073" t="s">
        <v>39</v>
      </c>
      <c r="X1073" t="s">
        <v>82</v>
      </c>
      <c r="Y1073" t="s">
        <v>54</v>
      </c>
      <c r="Z1073">
        <v>38175</v>
      </c>
      <c r="AA1073" t="s">
        <v>55</v>
      </c>
      <c r="AB1073" t="s">
        <v>74</v>
      </c>
      <c r="AC1073" t="s">
        <v>44</v>
      </c>
      <c r="AD1073">
        <v>3</v>
      </c>
    </row>
    <row r="1074" spans="1:30" x14ac:dyDescent="0.35">
      <c r="A1074">
        <v>1496</v>
      </c>
      <c r="B1074" t="s">
        <v>4374</v>
      </c>
      <c r="C1074" t="s">
        <v>4375</v>
      </c>
      <c r="D1074" s="1">
        <v>43585</v>
      </c>
      <c r="E1074" s="1">
        <v>43955</v>
      </c>
      <c r="F1074">
        <f>IF(Table1[[#This Row],[ExitDate]],QUOTIENT(Table1[[#This Row],[ExitDate]]-Table1[[#This Row],[StartDate]],365/12),"")</f>
        <v>12</v>
      </c>
      <c r="G1074" t="str">
        <f>IF(Table1[[#This Row],[ExitDate]], "Attrition", "Active")</f>
        <v>Attrition</v>
      </c>
      <c r="H1074" t="s">
        <v>727</v>
      </c>
      <c r="I1074" t="s">
        <v>4376</v>
      </c>
      <c r="J1074" t="s">
        <v>4377</v>
      </c>
      <c r="K1074" t="s">
        <v>79</v>
      </c>
      <c r="L1074" t="s">
        <v>32</v>
      </c>
      <c r="M1074" t="s">
        <v>51</v>
      </c>
      <c r="N1074" t="s">
        <v>50</v>
      </c>
      <c r="O1074" t="s">
        <v>62</v>
      </c>
      <c r="P1074" t="s">
        <v>139</v>
      </c>
      <c r="Q1074" t="s">
        <v>4378</v>
      </c>
      <c r="R1074" t="s">
        <v>37</v>
      </c>
      <c r="S1074" t="s">
        <v>147</v>
      </c>
      <c r="T1074" s="2">
        <v>18561</v>
      </c>
      <c r="U1074" s="3">
        <f ca="1">YEARFRAC(Table1[[#This Row],[DOB]],TODAY())</f>
        <v>75.161111111111111</v>
      </c>
      <c r="V1074" s="3" t="str" cm="1">
        <f t="array" aca="1" ref="V1074" ca="1">_xlfn.IFS(Table1[[#This Row],[Age]] &lt; 30, "20-29", Table1[[#This Row],[Age]]&lt;40,"30-39",Table1[[#This Row],[Age]]&lt;50,"40-49",Table1[[#This Row],[Age]]&lt;60,"50-59",Table1[[#This Row],[Age]]&lt;70, "60-69",Table1[[#This Row],[Age]]&lt;80, "70-79",Table1[[#This Row],[Age]]&lt;90,"80-89")</f>
        <v>70-79</v>
      </c>
      <c r="W1074" t="s">
        <v>39</v>
      </c>
      <c r="X1074" t="s">
        <v>102</v>
      </c>
      <c r="Y1074" t="s">
        <v>54</v>
      </c>
      <c r="Z1074">
        <v>27412</v>
      </c>
      <c r="AA1074" t="s">
        <v>42</v>
      </c>
      <c r="AB1074" t="s">
        <v>43</v>
      </c>
      <c r="AC1074" t="s">
        <v>44</v>
      </c>
      <c r="AD1074">
        <v>3</v>
      </c>
    </row>
    <row r="1075" spans="1:30" x14ac:dyDescent="0.35">
      <c r="A1075">
        <v>1497</v>
      </c>
      <c r="B1075" t="s">
        <v>995</v>
      </c>
      <c r="C1075" t="s">
        <v>320</v>
      </c>
      <c r="D1075" s="1">
        <v>44138</v>
      </c>
      <c r="F1075" t="str">
        <f>IF(Table1[[#This Row],[ExitDate]],QUOTIENT(Table1[[#This Row],[ExitDate]]-Table1[[#This Row],[StartDate]],365/12),"")</f>
        <v/>
      </c>
      <c r="G1075" t="str">
        <f>IF(Table1[[#This Row],[ExitDate]], "Attrition", "Active")</f>
        <v>Active</v>
      </c>
      <c r="H1075" t="s">
        <v>727</v>
      </c>
      <c r="I1075" t="s">
        <v>4379</v>
      </c>
      <c r="J1075" t="s">
        <v>4380</v>
      </c>
      <c r="K1075" t="s">
        <v>167</v>
      </c>
      <c r="L1075" t="s">
        <v>32</v>
      </c>
      <c r="M1075" t="s">
        <v>33</v>
      </c>
      <c r="N1075" t="s">
        <v>34</v>
      </c>
      <c r="O1075" t="s">
        <v>35</v>
      </c>
      <c r="P1075" t="s">
        <v>36</v>
      </c>
      <c r="R1075" t="s">
        <v>37</v>
      </c>
      <c r="S1075" t="s">
        <v>110</v>
      </c>
      <c r="T1075" s="2">
        <v>35044</v>
      </c>
      <c r="U1075" s="3">
        <f ca="1">YEARFRAC(Table1[[#This Row],[DOB]],TODAY())</f>
        <v>30.033333333333335</v>
      </c>
      <c r="V1075" s="3" t="str" cm="1">
        <f t="array" aca="1" ref="V1075" ca="1">_xlfn.IFS(Table1[[#This Row],[Age]] &lt; 30, "20-29", Table1[[#This Row],[Age]]&lt;40,"30-39",Table1[[#This Row],[Age]]&lt;50,"40-49",Table1[[#This Row],[Age]]&lt;60,"50-59",Table1[[#This Row],[Age]]&lt;70, "60-69",Table1[[#This Row],[Age]]&lt;80, "70-79",Table1[[#This Row],[Age]]&lt;90,"80-89")</f>
        <v>30-39</v>
      </c>
      <c r="W1075" t="s">
        <v>39</v>
      </c>
      <c r="X1075" t="s">
        <v>702</v>
      </c>
      <c r="Y1075" t="s">
        <v>54</v>
      </c>
      <c r="Z1075">
        <v>26808</v>
      </c>
      <c r="AA1075" t="s">
        <v>92</v>
      </c>
      <c r="AB1075" t="s">
        <v>43</v>
      </c>
      <c r="AC1075" t="s">
        <v>235</v>
      </c>
      <c r="AD1075">
        <v>3</v>
      </c>
    </row>
    <row r="1076" spans="1:30" x14ac:dyDescent="0.35">
      <c r="A1076">
        <v>1498</v>
      </c>
      <c r="B1076" t="s">
        <v>4381</v>
      </c>
      <c r="C1076" t="s">
        <v>232</v>
      </c>
      <c r="D1076" s="1">
        <v>44788</v>
      </c>
      <c r="E1076" s="1">
        <v>44793</v>
      </c>
      <c r="F1076">
        <f>IF(Table1[[#This Row],[ExitDate]],QUOTIENT(Table1[[#This Row],[ExitDate]]-Table1[[#This Row],[StartDate]],365/12),"")</f>
        <v>0</v>
      </c>
      <c r="G1076" t="str">
        <f>IF(Table1[[#This Row],[ExitDate]], "Attrition", "Active")</f>
        <v>Attrition</v>
      </c>
      <c r="H1076" t="s">
        <v>28</v>
      </c>
      <c r="I1076" t="s">
        <v>4382</v>
      </c>
      <c r="J1076" t="s">
        <v>4383</v>
      </c>
      <c r="K1076" t="s">
        <v>88</v>
      </c>
      <c r="L1076" t="s">
        <v>32</v>
      </c>
      <c r="M1076" t="s">
        <v>62</v>
      </c>
      <c r="N1076" t="s">
        <v>63</v>
      </c>
      <c r="O1076" t="s">
        <v>51</v>
      </c>
      <c r="P1076" t="s">
        <v>139</v>
      </c>
      <c r="Q1076" t="s">
        <v>4384</v>
      </c>
      <c r="R1076" t="s">
        <v>37</v>
      </c>
      <c r="S1076" t="s">
        <v>110</v>
      </c>
      <c r="T1076" s="2">
        <v>16155</v>
      </c>
      <c r="U1076" s="3">
        <f ca="1">YEARFRAC(Table1[[#This Row],[DOB]],TODAY())</f>
        <v>81.74722222222222</v>
      </c>
      <c r="V1076" s="3" t="str" cm="1">
        <f t="array" aca="1" ref="V1076" ca="1">_xlfn.IFS(Table1[[#This Row],[Age]] &lt; 30, "20-29", Table1[[#This Row],[Age]]&lt;40,"30-39",Table1[[#This Row],[Age]]&lt;50,"40-49",Table1[[#This Row],[Age]]&lt;60,"50-59",Table1[[#This Row],[Age]]&lt;70, "60-69",Table1[[#This Row],[Age]]&lt;80, "70-79",Table1[[#This Row],[Age]]&lt;90,"80-89")</f>
        <v>80-89</v>
      </c>
      <c r="W1076" t="s">
        <v>39</v>
      </c>
      <c r="X1076" t="s">
        <v>183</v>
      </c>
      <c r="Y1076" t="s">
        <v>41</v>
      </c>
      <c r="Z1076">
        <v>43193</v>
      </c>
      <c r="AA1076" t="s">
        <v>92</v>
      </c>
      <c r="AB1076" t="s">
        <v>83</v>
      </c>
      <c r="AC1076" t="s">
        <v>104</v>
      </c>
      <c r="AD1076">
        <v>3</v>
      </c>
    </row>
    <row r="1077" spans="1:30" x14ac:dyDescent="0.35">
      <c r="A1077">
        <v>1499</v>
      </c>
      <c r="B1077" t="s">
        <v>4385</v>
      </c>
      <c r="C1077" t="s">
        <v>627</v>
      </c>
      <c r="D1077" s="1">
        <v>44618</v>
      </c>
      <c r="E1077" s="1">
        <v>44850</v>
      </c>
      <c r="F1077">
        <f>IF(Table1[[#This Row],[ExitDate]],QUOTIENT(Table1[[#This Row],[ExitDate]]-Table1[[#This Row],[StartDate]],365/12),"")</f>
        <v>7</v>
      </c>
      <c r="G1077" t="str">
        <f>IF(Table1[[#This Row],[ExitDate]], "Attrition", "Active")</f>
        <v>Attrition</v>
      </c>
      <c r="H1077" t="s">
        <v>28</v>
      </c>
      <c r="I1077" t="s">
        <v>4386</v>
      </c>
      <c r="J1077" t="s">
        <v>4387</v>
      </c>
      <c r="K1077" t="s">
        <v>31</v>
      </c>
      <c r="L1077" t="s">
        <v>32</v>
      </c>
      <c r="M1077" t="s">
        <v>33</v>
      </c>
      <c r="N1077" t="s">
        <v>50</v>
      </c>
      <c r="O1077" t="s">
        <v>62</v>
      </c>
      <c r="P1077" t="s">
        <v>125</v>
      </c>
      <c r="Q1077" t="s">
        <v>4388</v>
      </c>
      <c r="R1077" t="s">
        <v>37</v>
      </c>
      <c r="S1077" t="s">
        <v>80</v>
      </c>
      <c r="T1077" s="2">
        <v>27511</v>
      </c>
      <c r="U1077" s="3">
        <f ca="1">YEARFRAC(Table1[[#This Row],[DOB]],TODAY())</f>
        <v>50.655555555555559</v>
      </c>
      <c r="V1077" s="3" t="str" cm="1">
        <f t="array" aca="1" ref="V1077" ca="1">_xlfn.IFS(Table1[[#This Row],[Age]] &lt; 30, "20-29", Table1[[#This Row],[Age]]&lt;40,"30-39",Table1[[#This Row],[Age]]&lt;50,"40-49",Table1[[#This Row],[Age]]&lt;60,"50-59",Table1[[#This Row],[Age]]&lt;70, "60-69",Table1[[#This Row],[Age]]&lt;80, "70-79",Table1[[#This Row],[Age]]&lt;90,"80-89")</f>
        <v>50-59</v>
      </c>
      <c r="W1077" t="s">
        <v>39</v>
      </c>
      <c r="X1077" t="s">
        <v>215</v>
      </c>
      <c r="Y1077" t="s">
        <v>41</v>
      </c>
      <c r="Z1077">
        <v>94816</v>
      </c>
      <c r="AA1077" t="s">
        <v>73</v>
      </c>
      <c r="AB1077" t="s">
        <v>83</v>
      </c>
      <c r="AC1077" t="s">
        <v>44</v>
      </c>
      <c r="AD1077">
        <v>3</v>
      </c>
    </row>
    <row r="1078" spans="1:30" x14ac:dyDescent="0.35">
      <c r="A1078">
        <v>1500</v>
      </c>
      <c r="B1078" t="s">
        <v>1330</v>
      </c>
      <c r="C1078" t="s">
        <v>456</v>
      </c>
      <c r="D1078" s="1">
        <v>43598</v>
      </c>
      <c r="F1078" t="str">
        <f>IF(Table1[[#This Row],[ExitDate]],QUOTIENT(Table1[[#This Row],[ExitDate]]-Table1[[#This Row],[StartDate]],365/12),"")</f>
        <v/>
      </c>
      <c r="G1078" t="str">
        <f>IF(Table1[[#This Row],[ExitDate]], "Attrition", "Active")</f>
        <v>Active</v>
      </c>
      <c r="H1078" t="s">
        <v>28</v>
      </c>
      <c r="I1078" t="s">
        <v>4389</v>
      </c>
      <c r="J1078" t="s">
        <v>4390</v>
      </c>
      <c r="K1078" t="s">
        <v>132</v>
      </c>
      <c r="L1078" t="s">
        <v>32</v>
      </c>
      <c r="M1078" t="s">
        <v>51</v>
      </c>
      <c r="N1078" t="s">
        <v>63</v>
      </c>
      <c r="O1078" t="s">
        <v>51</v>
      </c>
      <c r="P1078" t="s">
        <v>36</v>
      </c>
      <c r="R1078" t="s">
        <v>37</v>
      </c>
      <c r="S1078" t="s">
        <v>89</v>
      </c>
      <c r="T1078" s="2">
        <v>31080</v>
      </c>
      <c r="U1078" s="3">
        <f ca="1">YEARFRAC(Table1[[#This Row],[DOB]],TODAY())</f>
        <v>40.891666666666666</v>
      </c>
      <c r="V1078" s="3" t="str" cm="1">
        <f t="array" aca="1" ref="V1078" ca="1">_xlfn.IFS(Table1[[#This Row],[Age]] &lt; 30, "20-29", Table1[[#This Row],[Age]]&lt;40,"30-39",Table1[[#This Row],[Age]]&lt;50,"40-49",Table1[[#This Row],[Age]]&lt;60,"50-59",Table1[[#This Row],[Age]]&lt;70, "60-69",Table1[[#This Row],[Age]]&lt;80, "70-79",Table1[[#This Row],[Age]]&lt;90,"80-89")</f>
        <v>40-49</v>
      </c>
      <c r="W1078" t="s">
        <v>39</v>
      </c>
      <c r="X1078" t="s">
        <v>280</v>
      </c>
      <c r="Y1078" t="s">
        <v>41</v>
      </c>
      <c r="Z1078">
        <v>92438</v>
      </c>
      <c r="AA1078" t="s">
        <v>55</v>
      </c>
      <c r="AB1078" t="s">
        <v>103</v>
      </c>
      <c r="AC1078" t="s">
        <v>44</v>
      </c>
      <c r="AD1078">
        <v>3</v>
      </c>
    </row>
    <row r="1079" spans="1:30" x14ac:dyDescent="0.35">
      <c r="A1079">
        <v>1501</v>
      </c>
      <c r="B1079" t="s">
        <v>840</v>
      </c>
      <c r="C1079" t="s">
        <v>1352</v>
      </c>
      <c r="D1079" s="1">
        <v>44493</v>
      </c>
      <c r="E1079" s="1">
        <v>44837</v>
      </c>
      <c r="F1079">
        <f>IF(Table1[[#This Row],[ExitDate]],QUOTIENT(Table1[[#This Row],[ExitDate]]-Table1[[#This Row],[StartDate]],365/12),"")</f>
        <v>11</v>
      </c>
      <c r="G1079" t="str">
        <f>IF(Table1[[#This Row],[ExitDate]], "Attrition", "Active")</f>
        <v>Attrition</v>
      </c>
      <c r="H1079" t="s">
        <v>28</v>
      </c>
      <c r="I1079" t="s">
        <v>4391</v>
      </c>
      <c r="J1079" t="s">
        <v>4392</v>
      </c>
      <c r="K1079" t="s">
        <v>49</v>
      </c>
      <c r="L1079" t="s">
        <v>32</v>
      </c>
      <c r="M1079" t="s">
        <v>33</v>
      </c>
      <c r="N1079" t="s">
        <v>50</v>
      </c>
      <c r="O1079" t="s">
        <v>51</v>
      </c>
      <c r="P1079" t="s">
        <v>139</v>
      </c>
      <c r="Q1079" t="s">
        <v>4393</v>
      </c>
      <c r="R1079" t="s">
        <v>37</v>
      </c>
      <c r="S1079" t="s">
        <v>89</v>
      </c>
      <c r="T1079" s="2">
        <v>36434</v>
      </c>
      <c r="U1079" s="3">
        <f ca="1">YEARFRAC(Table1[[#This Row],[DOB]],TODAY())</f>
        <v>26.227777777777778</v>
      </c>
      <c r="V1079" s="3" t="str" cm="1">
        <f t="array" aca="1" ref="V1079" ca="1">_xlfn.IFS(Table1[[#This Row],[Age]] &lt; 30, "20-29", Table1[[#This Row],[Age]]&lt;40,"30-39",Table1[[#This Row],[Age]]&lt;50,"40-49",Table1[[#This Row],[Age]]&lt;60,"50-59",Table1[[#This Row],[Age]]&lt;70, "60-69",Table1[[#This Row],[Age]]&lt;80, "70-79",Table1[[#This Row],[Age]]&lt;90,"80-89")</f>
        <v>20-29</v>
      </c>
      <c r="W1079" t="s">
        <v>39</v>
      </c>
      <c r="X1079" t="s">
        <v>280</v>
      </c>
      <c r="Y1079" t="s">
        <v>54</v>
      </c>
      <c r="Z1079">
        <v>12961</v>
      </c>
      <c r="AA1079" t="s">
        <v>55</v>
      </c>
      <c r="AB1079" t="s">
        <v>43</v>
      </c>
      <c r="AC1079" t="s">
        <v>44</v>
      </c>
      <c r="AD1079">
        <v>3</v>
      </c>
    </row>
    <row r="1080" spans="1:30" x14ac:dyDescent="0.35">
      <c r="A1080">
        <v>1502</v>
      </c>
      <c r="B1080" t="s">
        <v>4394</v>
      </c>
      <c r="C1080" t="s">
        <v>1321</v>
      </c>
      <c r="D1080" s="1">
        <v>44326</v>
      </c>
      <c r="E1080" s="1">
        <v>45026</v>
      </c>
      <c r="F1080">
        <f>IF(Table1[[#This Row],[ExitDate]],QUOTIENT(Table1[[#This Row],[ExitDate]]-Table1[[#This Row],[StartDate]],365/12),"")</f>
        <v>23</v>
      </c>
      <c r="G1080" t="str">
        <f>IF(Table1[[#This Row],[ExitDate]], "Attrition", "Active")</f>
        <v>Attrition</v>
      </c>
      <c r="H1080" t="s">
        <v>28</v>
      </c>
      <c r="I1080" t="s">
        <v>4395</v>
      </c>
      <c r="J1080" t="s">
        <v>4396</v>
      </c>
      <c r="K1080" t="s">
        <v>138</v>
      </c>
      <c r="L1080" t="s">
        <v>32</v>
      </c>
      <c r="M1080" t="s">
        <v>62</v>
      </c>
      <c r="N1080" t="s">
        <v>63</v>
      </c>
      <c r="O1080" t="s">
        <v>62</v>
      </c>
      <c r="P1080" t="s">
        <v>139</v>
      </c>
      <c r="Q1080" t="s">
        <v>4397</v>
      </c>
      <c r="R1080" t="s">
        <v>37</v>
      </c>
      <c r="S1080" t="s">
        <v>100</v>
      </c>
      <c r="T1080" s="2">
        <v>31761</v>
      </c>
      <c r="U1080" s="3">
        <f ca="1">YEARFRAC(Table1[[#This Row],[DOB]],TODAY())</f>
        <v>39.022222222222226</v>
      </c>
      <c r="V1080" s="3" t="str" cm="1">
        <f t="array" aca="1" ref="V1080" ca="1">_xlfn.IFS(Table1[[#This Row],[Age]] &lt; 30, "20-29", Table1[[#This Row],[Age]]&lt;40,"30-39",Table1[[#This Row],[Age]]&lt;50,"40-49",Table1[[#This Row],[Age]]&lt;60,"50-59",Table1[[#This Row],[Age]]&lt;70, "60-69",Table1[[#This Row],[Age]]&lt;80, "70-79",Table1[[#This Row],[Age]]&lt;90,"80-89")</f>
        <v>30-39</v>
      </c>
      <c r="W1080" t="s">
        <v>39</v>
      </c>
      <c r="X1080" t="s">
        <v>612</v>
      </c>
      <c r="Y1080" t="s">
        <v>54</v>
      </c>
      <c r="Z1080">
        <v>96477</v>
      </c>
      <c r="AA1080" t="s">
        <v>42</v>
      </c>
      <c r="AB1080" t="s">
        <v>103</v>
      </c>
      <c r="AC1080" t="s">
        <v>44</v>
      </c>
      <c r="AD1080">
        <v>3</v>
      </c>
    </row>
    <row r="1081" spans="1:30" x14ac:dyDescent="0.35">
      <c r="A1081">
        <v>1503</v>
      </c>
      <c r="B1081" t="s">
        <v>1301</v>
      </c>
      <c r="C1081" t="s">
        <v>869</v>
      </c>
      <c r="D1081" s="1">
        <v>44360</v>
      </c>
      <c r="E1081" s="1">
        <v>44367</v>
      </c>
      <c r="F1081">
        <f>IF(Table1[[#This Row],[ExitDate]],QUOTIENT(Table1[[#This Row],[ExitDate]]-Table1[[#This Row],[StartDate]],365/12),"")</f>
        <v>0</v>
      </c>
      <c r="G1081" t="str">
        <f>IF(Table1[[#This Row],[ExitDate]], "Attrition", "Active")</f>
        <v>Attrition</v>
      </c>
      <c r="H1081" t="s">
        <v>28</v>
      </c>
      <c r="I1081" t="s">
        <v>4398</v>
      </c>
      <c r="J1081" t="s">
        <v>4399</v>
      </c>
      <c r="K1081" t="s">
        <v>79</v>
      </c>
      <c r="L1081" t="s">
        <v>32</v>
      </c>
      <c r="M1081" t="s">
        <v>33</v>
      </c>
      <c r="N1081" t="s">
        <v>50</v>
      </c>
      <c r="O1081" t="s">
        <v>51</v>
      </c>
      <c r="P1081" t="s">
        <v>139</v>
      </c>
      <c r="Q1081" t="s">
        <v>4400</v>
      </c>
      <c r="R1081" t="s">
        <v>37</v>
      </c>
      <c r="S1081" t="s">
        <v>65</v>
      </c>
      <c r="T1081" s="2">
        <v>31158</v>
      </c>
      <c r="U1081" s="3">
        <f ca="1">YEARFRAC(Table1[[#This Row],[DOB]],TODAY())</f>
        <v>40.672222222222224</v>
      </c>
      <c r="V1081" s="3" t="str" cm="1">
        <f t="array" aca="1" ref="V1081" ca="1">_xlfn.IFS(Table1[[#This Row],[Age]] &lt; 30, "20-29", Table1[[#This Row],[Age]]&lt;40,"30-39",Table1[[#This Row],[Age]]&lt;50,"40-49",Table1[[#This Row],[Age]]&lt;60,"50-59",Table1[[#This Row],[Age]]&lt;70, "60-69",Table1[[#This Row],[Age]]&lt;80, "70-79",Table1[[#This Row],[Age]]&lt;90,"80-89")</f>
        <v>40-49</v>
      </c>
      <c r="W1081" t="s">
        <v>39</v>
      </c>
      <c r="X1081" t="s">
        <v>4401</v>
      </c>
      <c r="Y1081" t="s">
        <v>41</v>
      </c>
      <c r="Z1081">
        <v>31097</v>
      </c>
      <c r="AA1081" t="s">
        <v>92</v>
      </c>
      <c r="AB1081" t="s">
        <v>74</v>
      </c>
      <c r="AC1081" t="s">
        <v>44</v>
      </c>
      <c r="AD1081">
        <v>3</v>
      </c>
    </row>
    <row r="1082" spans="1:30" x14ac:dyDescent="0.35">
      <c r="A1082">
        <v>1504</v>
      </c>
      <c r="B1082" t="s">
        <v>4402</v>
      </c>
      <c r="C1082" t="s">
        <v>4001</v>
      </c>
      <c r="D1082" s="1">
        <v>43773</v>
      </c>
      <c r="E1082" s="1">
        <v>44405</v>
      </c>
      <c r="F1082">
        <f>IF(Table1[[#This Row],[ExitDate]],QUOTIENT(Table1[[#This Row],[ExitDate]]-Table1[[#This Row],[StartDate]],365/12),"")</f>
        <v>20</v>
      </c>
      <c r="G1082" t="str">
        <f>IF(Table1[[#This Row],[ExitDate]], "Attrition", "Active")</f>
        <v>Attrition</v>
      </c>
      <c r="H1082" t="s">
        <v>28</v>
      </c>
      <c r="I1082" t="s">
        <v>4403</v>
      </c>
      <c r="J1082" t="s">
        <v>4404</v>
      </c>
      <c r="K1082" t="s">
        <v>167</v>
      </c>
      <c r="L1082" t="s">
        <v>32</v>
      </c>
      <c r="M1082" t="s">
        <v>62</v>
      </c>
      <c r="N1082" t="s">
        <v>34</v>
      </c>
      <c r="O1082" t="s">
        <v>62</v>
      </c>
      <c r="P1082" t="s">
        <v>125</v>
      </c>
      <c r="Q1082" t="s">
        <v>4405</v>
      </c>
      <c r="R1082" t="s">
        <v>37</v>
      </c>
      <c r="S1082" t="s">
        <v>110</v>
      </c>
      <c r="T1082" s="2">
        <v>26168</v>
      </c>
      <c r="U1082" s="3">
        <f ca="1">YEARFRAC(Table1[[#This Row],[DOB]],TODAY())</f>
        <v>54.333333333333336</v>
      </c>
      <c r="V1082" s="3" t="str" cm="1">
        <f t="array" aca="1" ref="V1082" ca="1">_xlfn.IFS(Table1[[#This Row],[Age]] &lt; 30, "20-29", Table1[[#This Row],[Age]]&lt;40,"30-39",Table1[[#This Row],[Age]]&lt;50,"40-49",Table1[[#This Row],[Age]]&lt;60,"50-59",Table1[[#This Row],[Age]]&lt;70, "60-69",Table1[[#This Row],[Age]]&lt;80, "70-79",Table1[[#This Row],[Age]]&lt;90,"80-89")</f>
        <v>50-59</v>
      </c>
      <c r="W1082" t="s">
        <v>39</v>
      </c>
      <c r="X1082" t="s">
        <v>102</v>
      </c>
      <c r="Y1082" t="s">
        <v>41</v>
      </c>
      <c r="Z1082">
        <v>11962</v>
      </c>
      <c r="AA1082" t="s">
        <v>73</v>
      </c>
      <c r="AB1082" t="s">
        <v>83</v>
      </c>
      <c r="AC1082" t="s">
        <v>235</v>
      </c>
      <c r="AD1082">
        <v>3</v>
      </c>
    </row>
    <row r="1083" spans="1:30" x14ac:dyDescent="0.35">
      <c r="A1083">
        <v>1505</v>
      </c>
      <c r="B1083" t="s">
        <v>4406</v>
      </c>
      <c r="C1083" t="s">
        <v>4407</v>
      </c>
      <c r="D1083" s="1">
        <v>43859</v>
      </c>
      <c r="F1083" t="str">
        <f>IF(Table1[[#This Row],[ExitDate]],QUOTIENT(Table1[[#This Row],[ExitDate]]-Table1[[#This Row],[StartDate]],365/12),"")</f>
        <v/>
      </c>
      <c r="G1083" t="str">
        <f>IF(Table1[[#This Row],[ExitDate]], "Attrition", "Active")</f>
        <v>Active</v>
      </c>
      <c r="H1083" t="s">
        <v>28</v>
      </c>
      <c r="I1083" t="s">
        <v>4408</v>
      </c>
      <c r="J1083" t="s">
        <v>4409</v>
      </c>
      <c r="K1083" t="s">
        <v>97</v>
      </c>
      <c r="L1083" t="s">
        <v>32</v>
      </c>
      <c r="M1083" t="s">
        <v>62</v>
      </c>
      <c r="N1083" t="s">
        <v>50</v>
      </c>
      <c r="O1083" t="s">
        <v>51</v>
      </c>
      <c r="P1083" t="s">
        <v>36</v>
      </c>
      <c r="R1083" t="s">
        <v>37</v>
      </c>
      <c r="S1083" t="s">
        <v>304</v>
      </c>
      <c r="T1083" s="2">
        <v>15570</v>
      </c>
      <c r="U1083" s="3">
        <f ca="1">YEARFRAC(Table1[[#This Row],[DOB]],TODAY())</f>
        <v>83.35</v>
      </c>
      <c r="V1083" s="3" t="str" cm="1">
        <f t="array" aca="1" ref="V1083" ca="1">_xlfn.IFS(Table1[[#This Row],[Age]] &lt; 30, "20-29", Table1[[#This Row],[Age]]&lt;40,"30-39",Table1[[#This Row],[Age]]&lt;50,"40-49",Table1[[#This Row],[Age]]&lt;60,"50-59",Table1[[#This Row],[Age]]&lt;70, "60-69",Table1[[#This Row],[Age]]&lt;80, "70-79",Table1[[#This Row],[Age]]&lt;90,"80-89")</f>
        <v>80-89</v>
      </c>
      <c r="W1083" t="s">
        <v>39</v>
      </c>
      <c r="X1083" t="s">
        <v>6</v>
      </c>
      <c r="Y1083" t="s">
        <v>41</v>
      </c>
      <c r="Z1083">
        <v>29145</v>
      </c>
      <c r="AA1083" t="s">
        <v>73</v>
      </c>
      <c r="AB1083" t="s">
        <v>43</v>
      </c>
      <c r="AC1083" t="s">
        <v>104</v>
      </c>
      <c r="AD1083">
        <v>3</v>
      </c>
    </row>
    <row r="1084" spans="1:30" x14ac:dyDescent="0.35">
      <c r="A1084">
        <v>1506</v>
      </c>
      <c r="B1084" t="s">
        <v>4410</v>
      </c>
      <c r="C1084" t="s">
        <v>4411</v>
      </c>
      <c r="D1084" s="1">
        <v>43348</v>
      </c>
      <c r="E1084" s="1">
        <v>44082</v>
      </c>
      <c r="F1084">
        <f>IF(Table1[[#This Row],[ExitDate]],QUOTIENT(Table1[[#This Row],[ExitDate]]-Table1[[#This Row],[StartDate]],365/12),"")</f>
        <v>24</v>
      </c>
      <c r="G1084" t="str">
        <f>IF(Table1[[#This Row],[ExitDate]], "Attrition", "Active")</f>
        <v>Attrition</v>
      </c>
      <c r="H1084" t="s">
        <v>28</v>
      </c>
      <c r="I1084" t="s">
        <v>1521</v>
      </c>
      <c r="J1084" t="s">
        <v>4412</v>
      </c>
      <c r="K1084" t="s">
        <v>117</v>
      </c>
      <c r="L1084" t="s">
        <v>32</v>
      </c>
      <c r="M1084" t="s">
        <v>51</v>
      </c>
      <c r="N1084" t="s">
        <v>63</v>
      </c>
      <c r="O1084" t="s">
        <v>51</v>
      </c>
      <c r="P1084" t="s">
        <v>139</v>
      </c>
      <c r="Q1084" t="s">
        <v>4413</v>
      </c>
      <c r="R1084" t="s">
        <v>37</v>
      </c>
      <c r="S1084" t="s">
        <v>110</v>
      </c>
      <c r="T1084" s="2">
        <v>26468</v>
      </c>
      <c r="U1084" s="3">
        <f ca="1">YEARFRAC(Table1[[#This Row],[DOB]],TODAY())</f>
        <v>53.513888888888886</v>
      </c>
      <c r="V1084" s="3" t="str" cm="1">
        <f t="array" aca="1" ref="V1084" ca="1">_xlfn.IFS(Table1[[#This Row],[Age]] &lt; 30, "20-29", Table1[[#This Row],[Age]]&lt;40,"30-39",Table1[[#This Row],[Age]]&lt;50,"40-49",Table1[[#This Row],[Age]]&lt;60,"50-59",Table1[[#This Row],[Age]]&lt;70, "60-69",Table1[[#This Row],[Age]]&lt;80, "70-79",Table1[[#This Row],[Age]]&lt;90,"80-89")</f>
        <v>50-59</v>
      </c>
      <c r="W1084" t="s">
        <v>39</v>
      </c>
      <c r="X1084" t="s">
        <v>112</v>
      </c>
      <c r="Y1084" t="s">
        <v>41</v>
      </c>
      <c r="Z1084">
        <v>25033</v>
      </c>
      <c r="AA1084" t="s">
        <v>55</v>
      </c>
      <c r="AB1084" t="s">
        <v>74</v>
      </c>
      <c r="AC1084" t="s">
        <v>104</v>
      </c>
      <c r="AD1084">
        <v>3</v>
      </c>
    </row>
    <row r="1085" spans="1:30" x14ac:dyDescent="0.35">
      <c r="A1085">
        <v>1507</v>
      </c>
      <c r="B1085" t="s">
        <v>2520</v>
      </c>
      <c r="C1085" t="s">
        <v>1701</v>
      </c>
      <c r="D1085" s="1">
        <v>44398</v>
      </c>
      <c r="F1085" t="str">
        <f>IF(Table1[[#This Row],[ExitDate]],QUOTIENT(Table1[[#This Row],[ExitDate]]-Table1[[#This Row],[StartDate]],365/12),"")</f>
        <v/>
      </c>
      <c r="G1085" t="str">
        <f>IF(Table1[[#This Row],[ExitDate]], "Attrition", "Active")</f>
        <v>Active</v>
      </c>
      <c r="H1085" t="s">
        <v>28</v>
      </c>
      <c r="I1085" t="s">
        <v>4414</v>
      </c>
      <c r="J1085" t="s">
        <v>4415</v>
      </c>
      <c r="K1085" t="s">
        <v>61</v>
      </c>
      <c r="L1085" t="s">
        <v>32</v>
      </c>
      <c r="M1085" t="s">
        <v>62</v>
      </c>
      <c r="N1085" t="s">
        <v>34</v>
      </c>
      <c r="O1085" t="s">
        <v>62</v>
      </c>
      <c r="P1085" t="s">
        <v>36</v>
      </c>
      <c r="R1085" t="s">
        <v>37</v>
      </c>
      <c r="S1085" t="s">
        <v>65</v>
      </c>
      <c r="T1085" s="2">
        <v>35292</v>
      </c>
      <c r="U1085" s="3">
        <f ca="1">YEARFRAC(Table1[[#This Row],[DOB]],TODAY())</f>
        <v>29.355555555555554</v>
      </c>
      <c r="V1085" s="3" t="str" cm="1">
        <f t="array" aca="1" ref="V1085" ca="1">_xlfn.IFS(Table1[[#This Row],[Age]] &lt; 30, "20-29", Table1[[#This Row],[Age]]&lt;40,"30-39",Table1[[#This Row],[Age]]&lt;50,"40-49",Table1[[#This Row],[Age]]&lt;60,"50-59",Table1[[#This Row],[Age]]&lt;70, "60-69",Table1[[#This Row],[Age]]&lt;80, "70-79",Table1[[#This Row],[Age]]&lt;90,"80-89")</f>
        <v>20-29</v>
      </c>
      <c r="W1085" t="s">
        <v>39</v>
      </c>
      <c r="X1085" t="s">
        <v>394</v>
      </c>
      <c r="Y1085" t="s">
        <v>41</v>
      </c>
      <c r="Z1085">
        <v>58830</v>
      </c>
      <c r="AA1085" t="s">
        <v>92</v>
      </c>
      <c r="AB1085" t="s">
        <v>43</v>
      </c>
      <c r="AC1085" t="s">
        <v>44</v>
      </c>
      <c r="AD1085">
        <v>3</v>
      </c>
    </row>
    <row r="1086" spans="1:30" x14ac:dyDescent="0.35">
      <c r="A1086">
        <v>1508</v>
      </c>
      <c r="B1086" t="s">
        <v>1907</v>
      </c>
      <c r="C1086" t="s">
        <v>1205</v>
      </c>
      <c r="D1086" s="1">
        <v>45066</v>
      </c>
      <c r="F1086" t="str">
        <f>IF(Table1[[#This Row],[ExitDate]],QUOTIENT(Table1[[#This Row],[ExitDate]]-Table1[[#This Row],[StartDate]],365/12),"")</f>
        <v/>
      </c>
      <c r="G1086" t="str">
        <f>IF(Table1[[#This Row],[ExitDate]], "Attrition", "Active")</f>
        <v>Active</v>
      </c>
      <c r="H1086" t="s">
        <v>28</v>
      </c>
      <c r="I1086" t="s">
        <v>4416</v>
      </c>
      <c r="J1086" t="s">
        <v>4417</v>
      </c>
      <c r="K1086" t="s">
        <v>88</v>
      </c>
      <c r="L1086" t="s">
        <v>32</v>
      </c>
      <c r="M1086" t="s">
        <v>51</v>
      </c>
      <c r="N1086" t="s">
        <v>63</v>
      </c>
      <c r="O1086" t="s">
        <v>35</v>
      </c>
      <c r="P1086" t="s">
        <v>36</v>
      </c>
      <c r="R1086" t="s">
        <v>37</v>
      </c>
      <c r="S1086" t="s">
        <v>80</v>
      </c>
      <c r="T1086" s="2">
        <v>23736</v>
      </c>
      <c r="U1086" s="3">
        <f ca="1">YEARFRAC(Table1[[#This Row],[DOB]],TODAY())</f>
        <v>60.994444444444447</v>
      </c>
      <c r="V1086" s="3" t="str" cm="1">
        <f t="array" aca="1" ref="V1086" ca="1">_xlfn.IFS(Table1[[#This Row],[Age]] &lt; 30, "20-29", Table1[[#This Row],[Age]]&lt;40,"30-39",Table1[[#This Row],[Age]]&lt;50,"40-49",Table1[[#This Row],[Age]]&lt;60,"50-59",Table1[[#This Row],[Age]]&lt;70, "60-69",Table1[[#This Row],[Age]]&lt;80, "70-79",Table1[[#This Row],[Age]]&lt;90,"80-89")</f>
        <v>60-69</v>
      </c>
      <c r="W1086" t="s">
        <v>39</v>
      </c>
      <c r="X1086" t="s">
        <v>162</v>
      </c>
      <c r="Y1086" t="s">
        <v>41</v>
      </c>
      <c r="Z1086">
        <v>64063</v>
      </c>
      <c r="AA1086" t="s">
        <v>42</v>
      </c>
      <c r="AB1086" t="s">
        <v>74</v>
      </c>
      <c r="AC1086" t="s">
        <v>44</v>
      </c>
      <c r="AD1086">
        <v>3</v>
      </c>
    </row>
    <row r="1087" spans="1:30" x14ac:dyDescent="0.35">
      <c r="A1087">
        <v>1509</v>
      </c>
      <c r="B1087" t="s">
        <v>2413</v>
      </c>
      <c r="C1087" t="s">
        <v>4418</v>
      </c>
      <c r="D1087" s="1">
        <v>44697</v>
      </c>
      <c r="F1087" t="str">
        <f>IF(Table1[[#This Row],[ExitDate]],QUOTIENT(Table1[[#This Row],[ExitDate]]-Table1[[#This Row],[StartDate]],365/12),"")</f>
        <v/>
      </c>
      <c r="G1087" t="str">
        <f>IF(Table1[[#This Row],[ExitDate]], "Attrition", "Active")</f>
        <v>Active</v>
      </c>
      <c r="H1087" t="s">
        <v>28</v>
      </c>
      <c r="I1087" t="s">
        <v>4419</v>
      </c>
      <c r="J1087" t="s">
        <v>4420</v>
      </c>
      <c r="K1087" t="s">
        <v>31</v>
      </c>
      <c r="L1087" t="s">
        <v>32</v>
      </c>
      <c r="M1087" t="s">
        <v>62</v>
      </c>
      <c r="N1087" t="s">
        <v>34</v>
      </c>
      <c r="O1087" t="s">
        <v>62</v>
      </c>
      <c r="P1087" t="s">
        <v>36</v>
      </c>
      <c r="R1087" t="s">
        <v>37</v>
      </c>
      <c r="S1087" t="s">
        <v>65</v>
      </c>
      <c r="T1087" s="2">
        <v>21939</v>
      </c>
      <c r="U1087" s="3">
        <f ca="1">YEARFRAC(Table1[[#This Row],[DOB]],TODAY())</f>
        <v>65.913888888888891</v>
      </c>
      <c r="V1087" s="3" t="str" cm="1">
        <f t="array" aca="1" ref="V1087" ca="1">_xlfn.IFS(Table1[[#This Row],[Age]] &lt; 30, "20-29", Table1[[#This Row],[Age]]&lt;40,"30-39",Table1[[#This Row],[Age]]&lt;50,"40-49",Table1[[#This Row],[Age]]&lt;60,"50-59",Table1[[#This Row],[Age]]&lt;70, "60-69",Table1[[#This Row],[Age]]&lt;80, "70-79",Table1[[#This Row],[Age]]&lt;90,"80-89")</f>
        <v>60-69</v>
      </c>
      <c r="W1087" t="s">
        <v>39</v>
      </c>
      <c r="X1087" t="s">
        <v>66</v>
      </c>
      <c r="Y1087" t="s">
        <v>41</v>
      </c>
      <c r="Z1087">
        <v>92210</v>
      </c>
      <c r="AA1087" t="s">
        <v>73</v>
      </c>
      <c r="AB1087" t="s">
        <v>74</v>
      </c>
      <c r="AC1087" t="s">
        <v>44</v>
      </c>
      <c r="AD1087">
        <v>3</v>
      </c>
    </row>
    <row r="1088" spans="1:30" x14ac:dyDescent="0.35">
      <c r="A1088">
        <v>1510</v>
      </c>
      <c r="B1088" t="s">
        <v>4421</v>
      </c>
      <c r="C1088" t="s">
        <v>1078</v>
      </c>
      <c r="D1088" s="1">
        <v>44270</v>
      </c>
      <c r="F1088" t="str">
        <f>IF(Table1[[#This Row],[ExitDate]],QUOTIENT(Table1[[#This Row],[ExitDate]]-Table1[[#This Row],[StartDate]],365/12),"")</f>
        <v/>
      </c>
      <c r="G1088" t="str">
        <f>IF(Table1[[#This Row],[ExitDate]], "Attrition", "Active")</f>
        <v>Active</v>
      </c>
      <c r="H1088" t="s">
        <v>28</v>
      </c>
      <c r="I1088" t="s">
        <v>4422</v>
      </c>
      <c r="J1088" t="s">
        <v>4423</v>
      </c>
      <c r="K1088" t="s">
        <v>132</v>
      </c>
      <c r="L1088" t="s">
        <v>32</v>
      </c>
      <c r="M1088" t="s">
        <v>33</v>
      </c>
      <c r="N1088" t="s">
        <v>34</v>
      </c>
      <c r="O1088" t="s">
        <v>35</v>
      </c>
      <c r="P1088" t="s">
        <v>36</v>
      </c>
      <c r="R1088" t="s">
        <v>37</v>
      </c>
      <c r="S1088" t="s">
        <v>65</v>
      </c>
      <c r="T1088" s="2">
        <v>29480</v>
      </c>
      <c r="U1088" s="3">
        <f ca="1">YEARFRAC(Table1[[#This Row],[DOB]],TODAY())</f>
        <v>45.269444444444446</v>
      </c>
      <c r="V1088" s="3" t="str" cm="1">
        <f t="array" aca="1" ref="V1088" ca="1">_xlfn.IFS(Table1[[#This Row],[Age]] &lt; 30, "20-29", Table1[[#This Row],[Age]]&lt;40,"30-39",Table1[[#This Row],[Age]]&lt;50,"40-49",Table1[[#This Row],[Age]]&lt;60,"50-59",Table1[[#This Row],[Age]]&lt;70, "60-69",Table1[[#This Row],[Age]]&lt;80, "70-79",Table1[[#This Row],[Age]]&lt;90,"80-89")</f>
        <v>40-49</v>
      </c>
      <c r="W1088" t="s">
        <v>39</v>
      </c>
      <c r="X1088" t="s">
        <v>102</v>
      </c>
      <c r="Y1088" t="s">
        <v>41</v>
      </c>
      <c r="Z1088">
        <v>79031</v>
      </c>
      <c r="AA1088" t="s">
        <v>92</v>
      </c>
      <c r="AB1088" t="s">
        <v>83</v>
      </c>
      <c r="AC1088" t="s">
        <v>44</v>
      </c>
      <c r="AD1088">
        <v>3</v>
      </c>
    </row>
    <row r="1089" spans="1:30" x14ac:dyDescent="0.35">
      <c r="A1089">
        <v>1511</v>
      </c>
      <c r="B1089" t="s">
        <v>4424</v>
      </c>
      <c r="C1089" t="s">
        <v>2170</v>
      </c>
      <c r="D1089" s="1">
        <v>45103</v>
      </c>
      <c r="E1089" s="1">
        <v>45137</v>
      </c>
      <c r="F1089">
        <f>IF(Table1[[#This Row],[ExitDate]],QUOTIENT(Table1[[#This Row],[ExitDate]]-Table1[[#This Row],[StartDate]],365/12),"")</f>
        <v>1</v>
      </c>
      <c r="G1089" t="str">
        <f>IF(Table1[[#This Row],[ExitDate]], "Attrition", "Active")</f>
        <v>Attrition</v>
      </c>
      <c r="H1089" t="s">
        <v>28</v>
      </c>
      <c r="I1089" t="s">
        <v>4425</v>
      </c>
      <c r="J1089" t="s">
        <v>4426</v>
      </c>
      <c r="K1089" t="s">
        <v>49</v>
      </c>
      <c r="L1089" t="s">
        <v>197</v>
      </c>
      <c r="M1089" t="s">
        <v>62</v>
      </c>
      <c r="N1089" t="s">
        <v>34</v>
      </c>
      <c r="O1089" t="s">
        <v>62</v>
      </c>
      <c r="P1089" t="s">
        <v>139</v>
      </c>
      <c r="Q1089" t="s">
        <v>4427</v>
      </c>
      <c r="R1089" t="s">
        <v>37</v>
      </c>
      <c r="S1089" t="s">
        <v>89</v>
      </c>
      <c r="T1089" s="2">
        <v>34885</v>
      </c>
      <c r="U1089" s="3">
        <f ca="1">YEARFRAC(Table1[[#This Row],[DOB]],TODAY())</f>
        <v>30.466666666666665</v>
      </c>
      <c r="V1089" s="3" t="str" cm="1">
        <f t="array" aca="1" ref="V1089" ca="1">_xlfn.IFS(Table1[[#This Row],[Age]] &lt; 30, "20-29", Table1[[#This Row],[Age]]&lt;40,"30-39",Table1[[#This Row],[Age]]&lt;50,"40-49",Table1[[#This Row],[Age]]&lt;60,"50-59",Table1[[#This Row],[Age]]&lt;70, "60-69",Table1[[#This Row],[Age]]&lt;80, "70-79",Table1[[#This Row],[Age]]&lt;90,"80-89")</f>
        <v>30-39</v>
      </c>
      <c r="W1089" t="s">
        <v>39</v>
      </c>
      <c r="X1089" t="s">
        <v>351</v>
      </c>
      <c r="Y1089" t="s">
        <v>41</v>
      </c>
      <c r="Z1089">
        <v>47284</v>
      </c>
      <c r="AA1089" t="s">
        <v>55</v>
      </c>
      <c r="AB1089" t="s">
        <v>74</v>
      </c>
      <c r="AC1089" t="s">
        <v>44</v>
      </c>
      <c r="AD1089">
        <v>3</v>
      </c>
    </row>
    <row r="1090" spans="1:30" x14ac:dyDescent="0.35">
      <c r="A1090">
        <v>1512</v>
      </c>
      <c r="B1090" t="s">
        <v>4428</v>
      </c>
      <c r="C1090" t="s">
        <v>3560</v>
      </c>
      <c r="D1090" s="1">
        <v>43749</v>
      </c>
      <c r="E1090" s="1">
        <v>44310</v>
      </c>
      <c r="F1090">
        <f>IF(Table1[[#This Row],[ExitDate]],QUOTIENT(Table1[[#This Row],[ExitDate]]-Table1[[#This Row],[StartDate]],365/12),"")</f>
        <v>18</v>
      </c>
      <c r="G1090" t="str">
        <f>IF(Table1[[#This Row],[ExitDate]], "Attrition", "Active")</f>
        <v>Attrition</v>
      </c>
      <c r="H1090" t="s">
        <v>28</v>
      </c>
      <c r="I1090" t="s">
        <v>4429</v>
      </c>
      <c r="J1090" t="s">
        <v>4430</v>
      </c>
      <c r="K1090" t="s">
        <v>138</v>
      </c>
      <c r="L1090" t="s">
        <v>1804</v>
      </c>
      <c r="M1090" t="s">
        <v>33</v>
      </c>
      <c r="N1090" t="s">
        <v>63</v>
      </c>
      <c r="O1090" t="s">
        <v>51</v>
      </c>
      <c r="P1090" t="s">
        <v>98</v>
      </c>
      <c r="Q1090" t="s">
        <v>4431</v>
      </c>
      <c r="R1090" t="s">
        <v>37</v>
      </c>
      <c r="S1090" t="s">
        <v>89</v>
      </c>
      <c r="T1090" s="2">
        <v>30131</v>
      </c>
      <c r="U1090" s="3">
        <f ca="1">YEARFRAC(Table1[[#This Row],[DOB]],TODAY())</f>
        <v>43.483333333333334</v>
      </c>
      <c r="V1090" s="3" t="str" cm="1">
        <f t="array" aca="1" ref="V1090" ca="1">_xlfn.IFS(Table1[[#This Row],[Age]] &lt; 30, "20-29", Table1[[#This Row],[Age]]&lt;40,"30-39",Table1[[#This Row],[Age]]&lt;50,"40-49",Table1[[#This Row],[Age]]&lt;60,"50-59",Table1[[#This Row],[Age]]&lt;70, "60-69",Table1[[#This Row],[Age]]&lt;80, "70-79",Table1[[#This Row],[Age]]&lt;90,"80-89")</f>
        <v>40-49</v>
      </c>
      <c r="W1090" t="s">
        <v>39</v>
      </c>
      <c r="X1090" t="s">
        <v>82</v>
      </c>
      <c r="Y1090" t="s">
        <v>41</v>
      </c>
      <c r="Z1090">
        <v>42058</v>
      </c>
      <c r="AA1090" t="s">
        <v>127</v>
      </c>
      <c r="AB1090" t="s">
        <v>43</v>
      </c>
      <c r="AC1090" t="s">
        <v>44</v>
      </c>
      <c r="AD1090">
        <v>3</v>
      </c>
    </row>
    <row r="1091" spans="1:30" x14ac:dyDescent="0.35">
      <c r="A1091">
        <v>1513</v>
      </c>
      <c r="B1091" t="s">
        <v>4432</v>
      </c>
      <c r="C1091" t="s">
        <v>2528</v>
      </c>
      <c r="D1091" s="1">
        <v>43820</v>
      </c>
      <c r="F1091" t="str">
        <f>IF(Table1[[#This Row],[ExitDate]],QUOTIENT(Table1[[#This Row],[ExitDate]]-Table1[[#This Row],[StartDate]],365/12),"")</f>
        <v/>
      </c>
      <c r="G1091" t="str">
        <f>IF(Table1[[#This Row],[ExitDate]], "Attrition", "Active")</f>
        <v>Active</v>
      </c>
      <c r="H1091" t="s">
        <v>727</v>
      </c>
      <c r="I1091" t="s">
        <v>4433</v>
      </c>
      <c r="J1091" t="s">
        <v>4434</v>
      </c>
      <c r="K1091" t="s">
        <v>61</v>
      </c>
      <c r="L1091" t="s">
        <v>32</v>
      </c>
      <c r="M1091" t="s">
        <v>33</v>
      </c>
      <c r="N1091" t="s">
        <v>34</v>
      </c>
      <c r="O1091" t="s">
        <v>35</v>
      </c>
      <c r="P1091" t="s">
        <v>36</v>
      </c>
      <c r="R1091" t="s">
        <v>37</v>
      </c>
      <c r="S1091" t="s">
        <v>100</v>
      </c>
      <c r="T1091" s="2">
        <v>34245</v>
      </c>
      <c r="U1091" s="3">
        <f ca="1">YEARFRAC(Table1[[#This Row],[DOB]],TODAY())</f>
        <v>32.222222222222221</v>
      </c>
      <c r="V1091" s="3" t="str" cm="1">
        <f t="array" aca="1" ref="V1091" ca="1">_xlfn.IFS(Table1[[#This Row],[Age]] &lt; 30, "20-29", Table1[[#This Row],[Age]]&lt;40,"30-39",Table1[[#This Row],[Age]]&lt;50,"40-49",Table1[[#This Row],[Age]]&lt;60,"50-59",Table1[[#This Row],[Age]]&lt;70, "60-69",Table1[[#This Row],[Age]]&lt;80, "70-79",Table1[[#This Row],[Age]]&lt;90,"80-89")</f>
        <v>30-39</v>
      </c>
      <c r="W1091" t="s">
        <v>39</v>
      </c>
      <c r="X1091" t="s">
        <v>112</v>
      </c>
      <c r="Y1091" t="s">
        <v>54</v>
      </c>
      <c r="Z1091">
        <v>75433</v>
      </c>
      <c r="AA1091" t="s">
        <v>73</v>
      </c>
      <c r="AB1091" t="s">
        <v>43</v>
      </c>
      <c r="AC1091" t="s">
        <v>44</v>
      </c>
      <c r="AD1091">
        <v>3</v>
      </c>
    </row>
    <row r="1092" spans="1:30" x14ac:dyDescent="0.35">
      <c r="A1092">
        <v>1514</v>
      </c>
      <c r="B1092" t="s">
        <v>2165</v>
      </c>
      <c r="C1092" t="s">
        <v>222</v>
      </c>
      <c r="D1092" s="1">
        <v>44757</v>
      </c>
      <c r="F1092" t="str">
        <f>IF(Table1[[#This Row],[ExitDate]],QUOTIENT(Table1[[#This Row],[ExitDate]]-Table1[[#This Row],[StartDate]],365/12),"")</f>
        <v/>
      </c>
      <c r="G1092" t="str">
        <f>IF(Table1[[#This Row],[ExitDate]], "Attrition", "Active")</f>
        <v>Active</v>
      </c>
      <c r="H1092" t="s">
        <v>727</v>
      </c>
      <c r="I1092" t="s">
        <v>4435</v>
      </c>
      <c r="J1092" t="s">
        <v>4436</v>
      </c>
      <c r="K1092" t="s">
        <v>167</v>
      </c>
      <c r="L1092" t="s">
        <v>32</v>
      </c>
      <c r="M1092" t="s">
        <v>33</v>
      </c>
      <c r="N1092" t="s">
        <v>34</v>
      </c>
      <c r="O1092" t="s">
        <v>51</v>
      </c>
      <c r="P1092" t="s">
        <v>36</v>
      </c>
      <c r="R1092" t="s">
        <v>37</v>
      </c>
      <c r="S1092" t="s">
        <v>147</v>
      </c>
      <c r="T1092" s="2">
        <v>30655</v>
      </c>
      <c r="U1092" s="3">
        <f ca="1">YEARFRAC(Table1[[#This Row],[DOB]],TODAY())</f>
        <v>42.05</v>
      </c>
      <c r="V1092" s="3" t="str" cm="1">
        <f t="array" aca="1" ref="V1092" ca="1">_xlfn.IFS(Table1[[#This Row],[Age]] &lt; 30, "20-29", Table1[[#This Row],[Age]]&lt;40,"30-39",Table1[[#This Row],[Age]]&lt;50,"40-49",Table1[[#This Row],[Age]]&lt;60,"50-59",Table1[[#This Row],[Age]]&lt;70, "60-69",Table1[[#This Row],[Age]]&lt;80, "70-79",Table1[[#This Row],[Age]]&lt;90,"80-89")</f>
        <v>40-49</v>
      </c>
      <c r="W1092" t="s">
        <v>39</v>
      </c>
      <c r="X1092" t="s">
        <v>242</v>
      </c>
      <c r="Y1092" t="s">
        <v>54</v>
      </c>
      <c r="Z1092">
        <v>22316</v>
      </c>
      <c r="AA1092" t="s">
        <v>55</v>
      </c>
      <c r="AB1092" t="s">
        <v>43</v>
      </c>
      <c r="AC1092" t="s">
        <v>44</v>
      </c>
      <c r="AD1092">
        <v>3</v>
      </c>
    </row>
    <row r="1093" spans="1:30" x14ac:dyDescent="0.35">
      <c r="A1093">
        <v>1515</v>
      </c>
      <c r="B1093" t="s">
        <v>4437</v>
      </c>
      <c r="C1093" t="s">
        <v>4438</v>
      </c>
      <c r="D1093" s="1">
        <v>43369</v>
      </c>
      <c r="F1093" t="str">
        <f>IF(Table1[[#This Row],[ExitDate]],QUOTIENT(Table1[[#This Row],[ExitDate]]-Table1[[#This Row],[StartDate]],365/12),"")</f>
        <v/>
      </c>
      <c r="G1093" t="str">
        <f>IF(Table1[[#This Row],[ExitDate]], "Attrition", "Active")</f>
        <v>Active</v>
      </c>
      <c r="H1093" t="s">
        <v>727</v>
      </c>
      <c r="I1093" t="s">
        <v>4439</v>
      </c>
      <c r="J1093" t="s">
        <v>4440</v>
      </c>
      <c r="K1093" t="s">
        <v>132</v>
      </c>
      <c r="L1093" t="s">
        <v>32</v>
      </c>
      <c r="M1093" t="s">
        <v>62</v>
      </c>
      <c r="N1093" t="s">
        <v>63</v>
      </c>
      <c r="O1093" t="s">
        <v>51</v>
      </c>
      <c r="P1093" t="s">
        <v>36</v>
      </c>
      <c r="R1093" t="s">
        <v>37</v>
      </c>
      <c r="S1093" t="s">
        <v>80</v>
      </c>
      <c r="T1093" s="2">
        <v>35538</v>
      </c>
      <c r="U1093" s="3">
        <f ca="1">YEARFRAC(Table1[[#This Row],[DOB]],TODAY())</f>
        <v>28.680555555555557</v>
      </c>
      <c r="V1093" s="3" t="str" cm="1">
        <f t="array" aca="1" ref="V1093" ca="1">_xlfn.IFS(Table1[[#This Row],[Age]] &lt; 30, "20-29", Table1[[#This Row],[Age]]&lt;40,"30-39",Table1[[#This Row],[Age]]&lt;50,"40-49",Table1[[#This Row],[Age]]&lt;60,"50-59",Table1[[#This Row],[Age]]&lt;70, "60-69",Table1[[#This Row],[Age]]&lt;80, "70-79",Table1[[#This Row],[Age]]&lt;90,"80-89")</f>
        <v>20-29</v>
      </c>
      <c r="W1093" t="s">
        <v>39</v>
      </c>
      <c r="X1093" t="s">
        <v>82</v>
      </c>
      <c r="Y1093" t="s">
        <v>41</v>
      </c>
      <c r="Z1093">
        <v>96974</v>
      </c>
      <c r="AA1093" t="s">
        <v>73</v>
      </c>
      <c r="AB1093" t="s">
        <v>83</v>
      </c>
      <c r="AC1093" t="s">
        <v>44</v>
      </c>
      <c r="AD1093">
        <v>3</v>
      </c>
    </row>
    <row r="1094" spans="1:30" x14ac:dyDescent="0.35">
      <c r="A1094">
        <v>1516</v>
      </c>
      <c r="B1094" t="s">
        <v>3035</v>
      </c>
      <c r="C1094" t="s">
        <v>2278</v>
      </c>
      <c r="D1094" s="1">
        <v>44850</v>
      </c>
      <c r="F1094" t="str">
        <f>IF(Table1[[#This Row],[ExitDate]],QUOTIENT(Table1[[#This Row],[ExitDate]]-Table1[[#This Row],[StartDate]],365/12),"")</f>
        <v/>
      </c>
      <c r="G1094" t="str">
        <f>IF(Table1[[#This Row],[ExitDate]], "Attrition", "Active")</f>
        <v>Active</v>
      </c>
      <c r="H1094" t="s">
        <v>727</v>
      </c>
      <c r="I1094" t="s">
        <v>4441</v>
      </c>
      <c r="J1094" t="s">
        <v>4442</v>
      </c>
      <c r="K1094" t="s">
        <v>79</v>
      </c>
      <c r="L1094" t="s">
        <v>32</v>
      </c>
      <c r="M1094" t="s">
        <v>33</v>
      </c>
      <c r="N1094" t="s">
        <v>63</v>
      </c>
      <c r="O1094" t="s">
        <v>62</v>
      </c>
      <c r="P1094" t="s">
        <v>36</v>
      </c>
      <c r="R1094" t="s">
        <v>37</v>
      </c>
      <c r="S1094" t="s">
        <v>100</v>
      </c>
      <c r="T1094" s="2">
        <v>15862</v>
      </c>
      <c r="U1094" s="3">
        <f ca="1">YEARFRAC(Table1[[#This Row],[DOB]],TODAY())</f>
        <v>82.55</v>
      </c>
      <c r="V1094" s="3" t="str" cm="1">
        <f t="array" aca="1" ref="V1094" ca="1">_xlfn.IFS(Table1[[#This Row],[Age]] &lt; 30, "20-29", Table1[[#This Row],[Age]]&lt;40,"30-39",Table1[[#This Row],[Age]]&lt;50,"40-49",Table1[[#This Row],[Age]]&lt;60,"50-59",Table1[[#This Row],[Age]]&lt;70, "60-69",Table1[[#This Row],[Age]]&lt;80, "70-79",Table1[[#This Row],[Age]]&lt;90,"80-89")</f>
        <v>80-89</v>
      </c>
      <c r="W1094" t="s">
        <v>39</v>
      </c>
      <c r="X1094" t="s">
        <v>242</v>
      </c>
      <c r="Y1094" t="s">
        <v>54</v>
      </c>
      <c r="Z1094">
        <v>46694</v>
      </c>
      <c r="AA1094" t="s">
        <v>55</v>
      </c>
      <c r="AB1094" t="s">
        <v>43</v>
      </c>
      <c r="AC1094" t="s">
        <v>44</v>
      </c>
      <c r="AD1094">
        <v>3</v>
      </c>
    </row>
    <row r="1095" spans="1:30" x14ac:dyDescent="0.35">
      <c r="A1095">
        <v>1517</v>
      </c>
      <c r="B1095" t="s">
        <v>1187</v>
      </c>
      <c r="C1095" t="s">
        <v>2547</v>
      </c>
      <c r="D1095" s="1">
        <v>44532</v>
      </c>
      <c r="E1095" s="1">
        <v>44676</v>
      </c>
      <c r="F1095">
        <f>IF(Table1[[#This Row],[ExitDate]],QUOTIENT(Table1[[#This Row],[ExitDate]]-Table1[[#This Row],[StartDate]],365/12),"")</f>
        <v>4</v>
      </c>
      <c r="G1095" t="str">
        <f>IF(Table1[[#This Row],[ExitDate]], "Attrition", "Active")</f>
        <v>Attrition</v>
      </c>
      <c r="H1095" t="s">
        <v>727</v>
      </c>
      <c r="I1095" t="s">
        <v>4443</v>
      </c>
      <c r="J1095" t="s">
        <v>4444</v>
      </c>
      <c r="K1095" t="s">
        <v>97</v>
      </c>
      <c r="L1095" t="s">
        <v>32</v>
      </c>
      <c r="M1095" t="s">
        <v>62</v>
      </c>
      <c r="N1095" t="s">
        <v>34</v>
      </c>
      <c r="O1095" t="s">
        <v>51</v>
      </c>
      <c r="P1095" t="s">
        <v>98</v>
      </c>
      <c r="Q1095" t="s">
        <v>4445</v>
      </c>
      <c r="R1095" t="s">
        <v>37</v>
      </c>
      <c r="S1095" t="s">
        <v>147</v>
      </c>
      <c r="T1095" s="2">
        <v>31476</v>
      </c>
      <c r="U1095" s="3">
        <f ca="1">YEARFRAC(Table1[[#This Row],[DOB]],TODAY())</f>
        <v>39.799999999999997</v>
      </c>
      <c r="V1095" s="3" t="str" cm="1">
        <f t="array" aca="1" ref="V1095" ca="1">_xlfn.IFS(Table1[[#This Row],[Age]] &lt; 30, "20-29", Table1[[#This Row],[Age]]&lt;40,"30-39",Table1[[#This Row],[Age]]&lt;50,"40-49",Table1[[#This Row],[Age]]&lt;60,"50-59",Table1[[#This Row],[Age]]&lt;70, "60-69",Table1[[#This Row],[Age]]&lt;80, "70-79",Table1[[#This Row],[Age]]&lt;90,"80-89")</f>
        <v>30-39</v>
      </c>
      <c r="W1095" t="s">
        <v>39</v>
      </c>
      <c r="X1095" t="s">
        <v>149</v>
      </c>
      <c r="Y1095" t="s">
        <v>54</v>
      </c>
      <c r="Z1095">
        <v>4704</v>
      </c>
      <c r="AA1095" t="s">
        <v>42</v>
      </c>
      <c r="AB1095" t="s">
        <v>83</v>
      </c>
      <c r="AC1095" t="s">
        <v>44</v>
      </c>
      <c r="AD1095">
        <v>3</v>
      </c>
    </row>
    <row r="1096" spans="1:30" x14ac:dyDescent="0.35">
      <c r="A1096">
        <v>1518</v>
      </c>
      <c r="B1096" t="s">
        <v>4446</v>
      </c>
      <c r="C1096" t="s">
        <v>4447</v>
      </c>
      <c r="D1096" s="1">
        <v>43531</v>
      </c>
      <c r="E1096" s="1">
        <v>44991</v>
      </c>
      <c r="F1096">
        <f>IF(Table1[[#This Row],[ExitDate]],QUOTIENT(Table1[[#This Row],[ExitDate]]-Table1[[#This Row],[StartDate]],365/12),"")</f>
        <v>48</v>
      </c>
      <c r="G1096" t="str">
        <f>IF(Table1[[#This Row],[ExitDate]], "Attrition", "Active")</f>
        <v>Attrition</v>
      </c>
      <c r="H1096" t="s">
        <v>727</v>
      </c>
      <c r="I1096" t="s">
        <v>4448</v>
      </c>
      <c r="J1096" t="s">
        <v>4449</v>
      </c>
      <c r="K1096" t="s">
        <v>88</v>
      </c>
      <c r="L1096" t="s">
        <v>744</v>
      </c>
      <c r="M1096" t="s">
        <v>62</v>
      </c>
      <c r="N1096" t="s">
        <v>63</v>
      </c>
      <c r="O1096" t="s">
        <v>35</v>
      </c>
      <c r="P1096" t="s">
        <v>139</v>
      </c>
      <c r="Q1096" t="s">
        <v>4450</v>
      </c>
      <c r="R1096" t="s">
        <v>37</v>
      </c>
      <c r="S1096" t="s">
        <v>230</v>
      </c>
      <c r="T1096" s="2">
        <v>27724</v>
      </c>
      <c r="U1096" s="3">
        <f ca="1">YEARFRAC(Table1[[#This Row],[DOB]],TODAY())</f>
        <v>50.075000000000003</v>
      </c>
      <c r="V1096" s="3" t="str" cm="1">
        <f t="array" aca="1" ref="V1096" ca="1">_xlfn.IFS(Table1[[#This Row],[Age]] &lt; 30, "20-29", Table1[[#This Row],[Age]]&lt;40,"30-39",Table1[[#This Row],[Age]]&lt;50,"40-49",Table1[[#This Row],[Age]]&lt;60,"50-59",Table1[[#This Row],[Age]]&lt;70, "60-69",Table1[[#This Row],[Age]]&lt;80, "70-79",Table1[[#This Row],[Age]]&lt;90,"80-89")</f>
        <v>50-59</v>
      </c>
      <c r="W1096" t="s">
        <v>39</v>
      </c>
      <c r="X1096" t="s">
        <v>112</v>
      </c>
      <c r="Y1096" t="s">
        <v>54</v>
      </c>
      <c r="Z1096">
        <v>35960</v>
      </c>
      <c r="AA1096" t="s">
        <v>42</v>
      </c>
      <c r="AB1096" t="s">
        <v>103</v>
      </c>
      <c r="AC1096" t="s">
        <v>44</v>
      </c>
      <c r="AD1096">
        <v>3</v>
      </c>
    </row>
    <row r="1097" spans="1:30" x14ac:dyDescent="0.35">
      <c r="A1097">
        <v>1519</v>
      </c>
      <c r="B1097" t="s">
        <v>4451</v>
      </c>
      <c r="C1097" t="s">
        <v>2689</v>
      </c>
      <c r="D1097" s="1">
        <v>45048</v>
      </c>
      <c r="E1097" s="1">
        <v>45133</v>
      </c>
      <c r="F1097">
        <f>IF(Table1[[#This Row],[ExitDate]],QUOTIENT(Table1[[#This Row],[ExitDate]]-Table1[[#This Row],[StartDate]],365/12),"")</f>
        <v>2</v>
      </c>
      <c r="G1097" t="str">
        <f>IF(Table1[[#This Row],[ExitDate]], "Attrition", "Active")</f>
        <v>Attrition</v>
      </c>
      <c r="H1097" t="s">
        <v>28</v>
      </c>
      <c r="I1097" t="s">
        <v>4452</v>
      </c>
      <c r="J1097" t="s">
        <v>4453</v>
      </c>
      <c r="K1097" t="s">
        <v>88</v>
      </c>
      <c r="L1097" t="s">
        <v>32</v>
      </c>
      <c r="M1097" t="s">
        <v>51</v>
      </c>
      <c r="N1097" t="s">
        <v>63</v>
      </c>
      <c r="O1097" t="s">
        <v>62</v>
      </c>
      <c r="P1097" t="s">
        <v>174</v>
      </c>
      <c r="Q1097" t="s">
        <v>4454</v>
      </c>
      <c r="R1097" t="s">
        <v>37</v>
      </c>
      <c r="S1097" t="s">
        <v>176</v>
      </c>
      <c r="T1097" s="2">
        <v>26040</v>
      </c>
      <c r="U1097" s="3">
        <f ca="1">YEARFRAC(Table1[[#This Row],[DOB]],TODAY())</f>
        <v>54.68333333333333</v>
      </c>
      <c r="V1097" s="3" t="str" cm="1">
        <f t="array" aca="1" ref="V1097" ca="1">_xlfn.IFS(Table1[[#This Row],[Age]] &lt; 30, "20-29", Table1[[#This Row],[Age]]&lt;40,"30-39",Table1[[#This Row],[Age]]&lt;50,"40-49",Table1[[#This Row],[Age]]&lt;60,"50-59",Table1[[#This Row],[Age]]&lt;70, "60-69",Table1[[#This Row],[Age]]&lt;80, "70-79",Table1[[#This Row],[Age]]&lt;90,"80-89")</f>
        <v>50-59</v>
      </c>
      <c r="W1097" t="s">
        <v>39</v>
      </c>
      <c r="X1097" t="s">
        <v>6</v>
      </c>
      <c r="Y1097" t="s">
        <v>41</v>
      </c>
      <c r="Z1097">
        <v>76669</v>
      </c>
      <c r="AA1097" t="s">
        <v>127</v>
      </c>
      <c r="AB1097" t="s">
        <v>74</v>
      </c>
      <c r="AC1097" t="s">
        <v>44</v>
      </c>
      <c r="AD1097">
        <v>3</v>
      </c>
    </row>
    <row r="1098" spans="1:30" x14ac:dyDescent="0.35">
      <c r="A1098">
        <v>1520</v>
      </c>
      <c r="B1098" t="s">
        <v>2840</v>
      </c>
      <c r="C1098" t="s">
        <v>2700</v>
      </c>
      <c r="D1098" s="1">
        <v>44067</v>
      </c>
      <c r="E1098" s="1">
        <v>44983</v>
      </c>
      <c r="F1098">
        <f>IF(Table1[[#This Row],[ExitDate]],QUOTIENT(Table1[[#This Row],[ExitDate]]-Table1[[#This Row],[StartDate]],365/12),"")</f>
        <v>30</v>
      </c>
      <c r="G1098" t="str">
        <f>IF(Table1[[#This Row],[ExitDate]], "Attrition", "Active")</f>
        <v>Attrition</v>
      </c>
      <c r="H1098" t="s">
        <v>28</v>
      </c>
      <c r="I1098" t="s">
        <v>4455</v>
      </c>
      <c r="J1098" t="s">
        <v>4456</v>
      </c>
      <c r="K1098" t="s">
        <v>31</v>
      </c>
      <c r="L1098" t="s">
        <v>32</v>
      </c>
      <c r="M1098" t="s">
        <v>62</v>
      </c>
      <c r="N1098" t="s">
        <v>50</v>
      </c>
      <c r="O1098" t="s">
        <v>62</v>
      </c>
      <c r="P1098" t="s">
        <v>98</v>
      </c>
      <c r="Q1098" t="s">
        <v>4457</v>
      </c>
      <c r="R1098" t="s">
        <v>37</v>
      </c>
      <c r="S1098" t="s">
        <v>2014</v>
      </c>
      <c r="T1098" s="2">
        <v>27945</v>
      </c>
      <c r="U1098" s="3">
        <f ca="1">YEARFRAC(Table1[[#This Row],[DOB]],TODAY())</f>
        <v>49.469444444444441</v>
      </c>
      <c r="V1098" s="3" t="str" cm="1">
        <f t="array" aca="1" ref="V1098" ca="1">_xlfn.IFS(Table1[[#This Row],[Age]] &lt; 30, "20-29", Table1[[#This Row],[Age]]&lt;40,"30-39",Table1[[#This Row],[Age]]&lt;50,"40-49",Table1[[#This Row],[Age]]&lt;60,"50-59",Table1[[#This Row],[Age]]&lt;70, "60-69",Table1[[#This Row],[Age]]&lt;80, "70-79",Table1[[#This Row],[Age]]&lt;90,"80-89")</f>
        <v>40-49</v>
      </c>
      <c r="W1098" t="s">
        <v>39</v>
      </c>
      <c r="X1098" t="s">
        <v>707</v>
      </c>
      <c r="Y1098" t="s">
        <v>41</v>
      </c>
      <c r="Z1098">
        <v>34189</v>
      </c>
      <c r="AA1098" t="s">
        <v>42</v>
      </c>
      <c r="AB1098" t="s">
        <v>103</v>
      </c>
      <c r="AC1098" t="s">
        <v>44</v>
      </c>
      <c r="AD1098">
        <v>3</v>
      </c>
    </row>
    <row r="1099" spans="1:30" x14ac:dyDescent="0.35">
      <c r="A1099">
        <v>1521</v>
      </c>
      <c r="B1099" t="s">
        <v>323</v>
      </c>
      <c r="C1099" t="s">
        <v>3207</v>
      </c>
      <c r="D1099" s="1">
        <v>44173</v>
      </c>
      <c r="E1099" s="1">
        <v>44446</v>
      </c>
      <c r="F1099">
        <f>IF(Table1[[#This Row],[ExitDate]],QUOTIENT(Table1[[#This Row],[ExitDate]]-Table1[[#This Row],[StartDate]],365/12),"")</f>
        <v>8</v>
      </c>
      <c r="G1099" t="str">
        <f>IF(Table1[[#This Row],[ExitDate]], "Attrition", "Active")</f>
        <v>Attrition</v>
      </c>
      <c r="H1099" t="s">
        <v>28</v>
      </c>
      <c r="I1099" t="s">
        <v>4458</v>
      </c>
      <c r="J1099" t="s">
        <v>4459</v>
      </c>
      <c r="K1099" t="s">
        <v>132</v>
      </c>
      <c r="L1099" t="s">
        <v>32</v>
      </c>
      <c r="M1099" t="s">
        <v>33</v>
      </c>
      <c r="N1099" t="s">
        <v>63</v>
      </c>
      <c r="O1099" t="s">
        <v>35</v>
      </c>
      <c r="P1099" t="s">
        <v>174</v>
      </c>
      <c r="Q1099" t="s">
        <v>4460</v>
      </c>
      <c r="R1099" t="s">
        <v>37</v>
      </c>
      <c r="S1099" t="s">
        <v>304</v>
      </c>
      <c r="T1099" s="2">
        <v>32978</v>
      </c>
      <c r="U1099" s="3">
        <f ca="1">YEARFRAC(Table1[[#This Row],[DOB]],TODAY())</f>
        <v>35.68888888888889</v>
      </c>
      <c r="V1099" s="3" t="str" cm="1">
        <f t="array" aca="1" ref="V1099" ca="1">_xlfn.IFS(Table1[[#This Row],[Age]] &lt; 30, "20-29", Table1[[#This Row],[Age]]&lt;40,"30-39",Table1[[#This Row],[Age]]&lt;50,"40-49",Table1[[#This Row],[Age]]&lt;60,"50-59",Table1[[#This Row],[Age]]&lt;70, "60-69",Table1[[#This Row],[Age]]&lt;80, "70-79",Table1[[#This Row],[Age]]&lt;90,"80-89")</f>
        <v>30-39</v>
      </c>
      <c r="W1099" t="s">
        <v>39</v>
      </c>
      <c r="X1099" t="s">
        <v>351</v>
      </c>
      <c r="Y1099" t="s">
        <v>54</v>
      </c>
      <c r="Z1099">
        <v>16162</v>
      </c>
      <c r="AA1099" t="s">
        <v>92</v>
      </c>
      <c r="AB1099" t="s">
        <v>74</v>
      </c>
      <c r="AC1099" t="s">
        <v>235</v>
      </c>
      <c r="AD1099">
        <v>3</v>
      </c>
    </row>
    <row r="1100" spans="1:30" x14ac:dyDescent="0.35">
      <c r="A1100">
        <v>1522</v>
      </c>
      <c r="B1100" t="s">
        <v>4461</v>
      </c>
      <c r="C1100" t="s">
        <v>4462</v>
      </c>
      <c r="D1100" s="1">
        <v>44242</v>
      </c>
      <c r="F1100" t="str">
        <f>IF(Table1[[#This Row],[ExitDate]],QUOTIENT(Table1[[#This Row],[ExitDate]]-Table1[[#This Row],[StartDate]],365/12),"")</f>
        <v/>
      </c>
      <c r="G1100" t="str">
        <f>IF(Table1[[#This Row],[ExitDate]], "Attrition", "Active")</f>
        <v>Active</v>
      </c>
      <c r="H1100" t="s">
        <v>28</v>
      </c>
      <c r="I1100" t="s">
        <v>4463</v>
      </c>
      <c r="J1100" t="s">
        <v>4464</v>
      </c>
      <c r="K1100" t="s">
        <v>49</v>
      </c>
      <c r="L1100" t="s">
        <v>32</v>
      </c>
      <c r="M1100" t="s">
        <v>62</v>
      </c>
      <c r="N1100" t="s">
        <v>63</v>
      </c>
      <c r="O1100" t="s">
        <v>62</v>
      </c>
      <c r="P1100" t="s">
        <v>36</v>
      </c>
      <c r="R1100" t="s">
        <v>37</v>
      </c>
      <c r="S1100" t="s">
        <v>89</v>
      </c>
      <c r="T1100" s="2">
        <v>15942</v>
      </c>
      <c r="U1100" s="3">
        <f ca="1">YEARFRAC(Table1[[#This Row],[DOB]],TODAY())</f>
        <v>82.330555555555549</v>
      </c>
      <c r="V1100" s="3" t="str" cm="1">
        <f t="array" aca="1" ref="V1100" ca="1">_xlfn.IFS(Table1[[#This Row],[Age]] &lt; 30, "20-29", Table1[[#This Row],[Age]]&lt;40,"30-39",Table1[[#This Row],[Age]]&lt;50,"40-49",Table1[[#This Row],[Age]]&lt;60,"50-59",Table1[[#This Row],[Age]]&lt;70, "60-69",Table1[[#This Row],[Age]]&lt;80, "70-79",Table1[[#This Row],[Age]]&lt;90,"80-89")</f>
        <v>80-89</v>
      </c>
      <c r="W1100" t="s">
        <v>39</v>
      </c>
      <c r="X1100" t="s">
        <v>215</v>
      </c>
      <c r="Y1100" t="s">
        <v>54</v>
      </c>
      <c r="Z1100">
        <v>49777</v>
      </c>
      <c r="AA1100" t="s">
        <v>55</v>
      </c>
      <c r="AB1100" t="s">
        <v>83</v>
      </c>
      <c r="AC1100" t="s">
        <v>44</v>
      </c>
      <c r="AD1100">
        <v>3</v>
      </c>
    </row>
    <row r="1101" spans="1:30" x14ac:dyDescent="0.35">
      <c r="A1101">
        <v>1523</v>
      </c>
      <c r="B1101" t="s">
        <v>436</v>
      </c>
      <c r="C1101" t="s">
        <v>4465</v>
      </c>
      <c r="D1101" s="1">
        <v>44089</v>
      </c>
      <c r="E1101" s="1">
        <v>45101</v>
      </c>
      <c r="F1101">
        <f>IF(Table1[[#This Row],[ExitDate]],QUOTIENT(Table1[[#This Row],[ExitDate]]-Table1[[#This Row],[StartDate]],365/12),"")</f>
        <v>33</v>
      </c>
      <c r="G1101" t="str">
        <f>IF(Table1[[#This Row],[ExitDate]], "Attrition", "Active")</f>
        <v>Attrition</v>
      </c>
      <c r="H1101" t="s">
        <v>28</v>
      </c>
      <c r="I1101" t="s">
        <v>4466</v>
      </c>
      <c r="J1101" t="s">
        <v>4467</v>
      </c>
      <c r="K1101" t="s">
        <v>138</v>
      </c>
      <c r="L1101" t="s">
        <v>32</v>
      </c>
      <c r="M1101" t="s">
        <v>33</v>
      </c>
      <c r="N1101" t="s">
        <v>63</v>
      </c>
      <c r="O1101" t="s">
        <v>62</v>
      </c>
      <c r="P1101" t="s">
        <v>98</v>
      </c>
      <c r="Q1101" t="s">
        <v>4468</v>
      </c>
      <c r="R1101" t="s">
        <v>37</v>
      </c>
      <c r="S1101" t="s">
        <v>695</v>
      </c>
      <c r="T1101" s="2">
        <v>26083</v>
      </c>
      <c r="U1101" s="3">
        <f ca="1">YEARFRAC(Table1[[#This Row],[DOB]],TODAY())</f>
        <v>54.56388888888889</v>
      </c>
      <c r="V1101" s="3" t="str" cm="1">
        <f t="array" aca="1" ref="V1101" ca="1">_xlfn.IFS(Table1[[#This Row],[Age]] &lt; 30, "20-29", Table1[[#This Row],[Age]]&lt;40,"30-39",Table1[[#This Row],[Age]]&lt;50,"40-49",Table1[[#This Row],[Age]]&lt;60,"50-59",Table1[[#This Row],[Age]]&lt;70, "60-69",Table1[[#This Row],[Age]]&lt;80, "70-79",Table1[[#This Row],[Age]]&lt;90,"80-89")</f>
        <v>50-59</v>
      </c>
      <c r="W1101" t="s">
        <v>39</v>
      </c>
      <c r="X1101" t="s">
        <v>183</v>
      </c>
      <c r="Y1101" t="s">
        <v>54</v>
      </c>
      <c r="Z1101">
        <v>18628</v>
      </c>
      <c r="AA1101" t="s">
        <v>73</v>
      </c>
      <c r="AB1101" t="s">
        <v>83</v>
      </c>
      <c r="AC1101" t="s">
        <v>44</v>
      </c>
      <c r="AD1101">
        <v>3</v>
      </c>
    </row>
    <row r="1102" spans="1:30" x14ac:dyDescent="0.35">
      <c r="A1102">
        <v>1524</v>
      </c>
      <c r="B1102" t="s">
        <v>4469</v>
      </c>
      <c r="C1102" t="s">
        <v>4470</v>
      </c>
      <c r="D1102" s="1">
        <v>45001</v>
      </c>
      <c r="F1102" t="str">
        <f>IF(Table1[[#This Row],[ExitDate]],QUOTIENT(Table1[[#This Row],[ExitDate]]-Table1[[#This Row],[StartDate]],365/12),"")</f>
        <v/>
      </c>
      <c r="G1102" t="str">
        <f>IF(Table1[[#This Row],[ExitDate]], "Attrition", "Active")</f>
        <v>Active</v>
      </c>
      <c r="H1102" t="s">
        <v>28</v>
      </c>
      <c r="I1102" t="s">
        <v>4471</v>
      </c>
      <c r="J1102" t="s">
        <v>4472</v>
      </c>
      <c r="K1102" t="s">
        <v>79</v>
      </c>
      <c r="L1102" t="s">
        <v>32</v>
      </c>
      <c r="M1102" t="s">
        <v>62</v>
      </c>
      <c r="N1102" t="s">
        <v>50</v>
      </c>
      <c r="O1102" t="s">
        <v>35</v>
      </c>
      <c r="P1102" t="s">
        <v>36</v>
      </c>
      <c r="R1102" t="s">
        <v>37</v>
      </c>
      <c r="S1102" t="s">
        <v>110</v>
      </c>
      <c r="T1102" s="2">
        <v>27527</v>
      </c>
      <c r="U1102" s="3">
        <f ca="1">YEARFRAC(Table1[[#This Row],[DOB]],TODAY())</f>
        <v>50.611111111111114</v>
      </c>
      <c r="V1102" s="3" t="str" cm="1">
        <f t="array" aca="1" ref="V1102" ca="1">_xlfn.IFS(Table1[[#This Row],[Age]] &lt; 30, "20-29", Table1[[#This Row],[Age]]&lt;40,"30-39",Table1[[#This Row],[Age]]&lt;50,"40-49",Table1[[#This Row],[Age]]&lt;60,"50-59",Table1[[#This Row],[Age]]&lt;70, "60-69",Table1[[#This Row],[Age]]&lt;80, "70-79",Table1[[#This Row],[Age]]&lt;90,"80-89")</f>
        <v>50-59</v>
      </c>
      <c r="W1102" t="s">
        <v>39</v>
      </c>
      <c r="X1102" t="s">
        <v>112</v>
      </c>
      <c r="Y1102" t="s">
        <v>41</v>
      </c>
      <c r="Z1102">
        <v>5112</v>
      </c>
      <c r="AA1102" t="s">
        <v>73</v>
      </c>
      <c r="AB1102" t="s">
        <v>74</v>
      </c>
      <c r="AC1102" t="s">
        <v>44</v>
      </c>
      <c r="AD1102">
        <v>3</v>
      </c>
    </row>
    <row r="1103" spans="1:30" x14ac:dyDescent="0.35">
      <c r="A1103">
        <v>1525</v>
      </c>
      <c r="B1103" t="s">
        <v>1421</v>
      </c>
      <c r="C1103" t="s">
        <v>4473</v>
      </c>
      <c r="D1103" s="1">
        <v>44514</v>
      </c>
      <c r="E1103" s="1">
        <v>44841</v>
      </c>
      <c r="F1103">
        <f>IF(Table1[[#This Row],[ExitDate]],QUOTIENT(Table1[[#This Row],[ExitDate]]-Table1[[#This Row],[StartDate]],365/12),"")</f>
        <v>10</v>
      </c>
      <c r="G1103" t="str">
        <f>IF(Table1[[#This Row],[ExitDate]], "Attrition", "Active")</f>
        <v>Attrition</v>
      </c>
      <c r="H1103" t="s">
        <v>28</v>
      </c>
      <c r="I1103" t="s">
        <v>4474</v>
      </c>
      <c r="J1103" t="s">
        <v>4475</v>
      </c>
      <c r="K1103" t="s">
        <v>88</v>
      </c>
      <c r="L1103" t="s">
        <v>32</v>
      </c>
      <c r="M1103" t="s">
        <v>62</v>
      </c>
      <c r="N1103" t="s">
        <v>63</v>
      </c>
      <c r="O1103" t="s">
        <v>35</v>
      </c>
      <c r="P1103" t="s">
        <v>98</v>
      </c>
      <c r="Q1103" t="s">
        <v>4476</v>
      </c>
      <c r="R1103" t="s">
        <v>37</v>
      </c>
      <c r="S1103" t="s">
        <v>80</v>
      </c>
      <c r="T1103" s="2">
        <v>17271</v>
      </c>
      <c r="U1103" s="3">
        <f ca="1">YEARFRAC(Table1[[#This Row],[DOB]],TODAY())</f>
        <v>78.691666666666663</v>
      </c>
      <c r="V1103" s="3" t="str" cm="1">
        <f t="array" aca="1" ref="V1103" ca="1">_xlfn.IFS(Table1[[#This Row],[Age]] &lt; 30, "20-29", Table1[[#This Row],[Age]]&lt;40,"30-39",Table1[[#This Row],[Age]]&lt;50,"40-49",Table1[[#This Row],[Age]]&lt;60,"50-59",Table1[[#This Row],[Age]]&lt;70, "60-69",Table1[[#This Row],[Age]]&lt;80, "70-79",Table1[[#This Row],[Age]]&lt;90,"80-89")</f>
        <v>70-79</v>
      </c>
      <c r="W1103" t="s">
        <v>39</v>
      </c>
      <c r="X1103" t="s">
        <v>82</v>
      </c>
      <c r="Y1103" t="s">
        <v>41</v>
      </c>
      <c r="Z1103">
        <v>42288</v>
      </c>
      <c r="AA1103" t="s">
        <v>127</v>
      </c>
      <c r="AB1103" t="s">
        <v>43</v>
      </c>
      <c r="AC1103" t="s">
        <v>235</v>
      </c>
      <c r="AD1103">
        <v>3</v>
      </c>
    </row>
    <row r="1104" spans="1:30" x14ac:dyDescent="0.35">
      <c r="A1104">
        <v>1526</v>
      </c>
      <c r="B1104" t="s">
        <v>4477</v>
      </c>
      <c r="C1104" t="s">
        <v>829</v>
      </c>
      <c r="D1104" s="1">
        <v>44309</v>
      </c>
      <c r="F1104" t="str">
        <f>IF(Table1[[#This Row],[ExitDate]],QUOTIENT(Table1[[#This Row],[ExitDate]]-Table1[[#This Row],[StartDate]],365/12),"")</f>
        <v/>
      </c>
      <c r="G1104" t="str">
        <f>IF(Table1[[#This Row],[ExitDate]], "Attrition", "Active")</f>
        <v>Active</v>
      </c>
      <c r="H1104" t="s">
        <v>28</v>
      </c>
      <c r="I1104" t="s">
        <v>4478</v>
      </c>
      <c r="J1104" t="s">
        <v>4479</v>
      </c>
      <c r="K1104" t="s">
        <v>31</v>
      </c>
      <c r="L1104" t="s">
        <v>32</v>
      </c>
      <c r="M1104" t="s">
        <v>33</v>
      </c>
      <c r="N1104" t="s">
        <v>63</v>
      </c>
      <c r="O1104" t="s">
        <v>62</v>
      </c>
      <c r="P1104" t="s">
        <v>36</v>
      </c>
      <c r="R1104" t="s">
        <v>37</v>
      </c>
      <c r="S1104" t="s">
        <v>89</v>
      </c>
      <c r="T1104" s="2">
        <v>31871</v>
      </c>
      <c r="U1104" s="3">
        <f ca="1">YEARFRAC(Table1[[#This Row],[DOB]],TODAY())</f>
        <v>38.719444444444441</v>
      </c>
      <c r="V1104" s="3" t="str" cm="1">
        <f t="array" aca="1" ref="V1104" ca="1">_xlfn.IFS(Table1[[#This Row],[Age]] &lt; 30, "20-29", Table1[[#This Row],[Age]]&lt;40,"30-39",Table1[[#This Row],[Age]]&lt;50,"40-49",Table1[[#This Row],[Age]]&lt;60,"50-59",Table1[[#This Row],[Age]]&lt;70, "60-69",Table1[[#This Row],[Age]]&lt;80, "70-79",Table1[[#This Row],[Age]]&lt;90,"80-89")</f>
        <v>30-39</v>
      </c>
      <c r="W1104" t="s">
        <v>39</v>
      </c>
      <c r="X1104" t="s">
        <v>225</v>
      </c>
      <c r="Y1104" t="s">
        <v>41</v>
      </c>
      <c r="Z1104">
        <v>13579</v>
      </c>
      <c r="AA1104" t="s">
        <v>73</v>
      </c>
      <c r="AB1104" t="s">
        <v>103</v>
      </c>
      <c r="AC1104" t="s">
        <v>44</v>
      </c>
      <c r="AD1104">
        <v>3</v>
      </c>
    </row>
    <row r="1105" spans="1:30" x14ac:dyDescent="0.35">
      <c r="A1105">
        <v>1527</v>
      </c>
      <c r="B1105" t="s">
        <v>4480</v>
      </c>
      <c r="C1105" t="s">
        <v>2825</v>
      </c>
      <c r="D1105" s="1">
        <v>44717</v>
      </c>
      <c r="E1105" s="1">
        <v>44799</v>
      </c>
      <c r="F1105">
        <f>IF(Table1[[#This Row],[ExitDate]],QUOTIENT(Table1[[#This Row],[ExitDate]]-Table1[[#This Row],[StartDate]],365/12),"")</f>
        <v>2</v>
      </c>
      <c r="G1105" t="str">
        <f>IF(Table1[[#This Row],[ExitDate]], "Attrition", "Active")</f>
        <v>Attrition</v>
      </c>
      <c r="H1105" t="s">
        <v>28</v>
      </c>
      <c r="I1105" t="s">
        <v>4481</v>
      </c>
      <c r="J1105" t="s">
        <v>4482</v>
      </c>
      <c r="K1105" t="s">
        <v>49</v>
      </c>
      <c r="L1105" t="s">
        <v>32</v>
      </c>
      <c r="M1105" t="s">
        <v>51</v>
      </c>
      <c r="N1105" t="s">
        <v>50</v>
      </c>
      <c r="O1105" t="s">
        <v>62</v>
      </c>
      <c r="P1105" t="s">
        <v>174</v>
      </c>
      <c r="Q1105" t="s">
        <v>4483</v>
      </c>
      <c r="R1105" t="s">
        <v>37</v>
      </c>
      <c r="S1105" t="s">
        <v>110</v>
      </c>
      <c r="T1105" s="2">
        <v>29293</v>
      </c>
      <c r="U1105" s="3">
        <f ca="1">YEARFRAC(Table1[[#This Row],[DOB]],TODAY())</f>
        <v>45.777777777777779</v>
      </c>
      <c r="V1105" s="3" t="str" cm="1">
        <f t="array" aca="1" ref="V1105" ca="1">_xlfn.IFS(Table1[[#This Row],[Age]] &lt; 30, "20-29", Table1[[#This Row],[Age]]&lt;40,"30-39",Table1[[#This Row],[Age]]&lt;50,"40-49",Table1[[#This Row],[Age]]&lt;60,"50-59",Table1[[#This Row],[Age]]&lt;70, "60-69",Table1[[#This Row],[Age]]&lt;80, "70-79",Table1[[#This Row],[Age]]&lt;90,"80-89")</f>
        <v>40-49</v>
      </c>
      <c r="W1105" t="s">
        <v>39</v>
      </c>
      <c r="X1105" t="s">
        <v>112</v>
      </c>
      <c r="Y1105" t="s">
        <v>41</v>
      </c>
      <c r="Z1105">
        <v>39855</v>
      </c>
      <c r="AA1105" t="s">
        <v>127</v>
      </c>
      <c r="AB1105" t="s">
        <v>43</v>
      </c>
      <c r="AC1105" t="s">
        <v>44</v>
      </c>
      <c r="AD1105">
        <v>3</v>
      </c>
    </row>
    <row r="1106" spans="1:30" x14ac:dyDescent="0.35">
      <c r="A1106">
        <v>1528</v>
      </c>
      <c r="B1106" t="s">
        <v>4484</v>
      </c>
      <c r="C1106" t="s">
        <v>347</v>
      </c>
      <c r="D1106" s="1">
        <v>44884</v>
      </c>
      <c r="F1106" t="str">
        <f>IF(Table1[[#This Row],[ExitDate]],QUOTIENT(Table1[[#This Row],[ExitDate]]-Table1[[#This Row],[StartDate]],365/12),"")</f>
        <v/>
      </c>
      <c r="G1106" t="str">
        <f>IF(Table1[[#This Row],[ExitDate]], "Attrition", "Active")</f>
        <v>Active</v>
      </c>
      <c r="H1106" t="s">
        <v>28</v>
      </c>
      <c r="I1106" t="s">
        <v>4485</v>
      </c>
      <c r="J1106" t="s">
        <v>4486</v>
      </c>
      <c r="K1106" t="s">
        <v>138</v>
      </c>
      <c r="L1106" t="s">
        <v>32</v>
      </c>
      <c r="M1106" t="s">
        <v>51</v>
      </c>
      <c r="N1106" t="s">
        <v>50</v>
      </c>
      <c r="O1106" t="s">
        <v>51</v>
      </c>
      <c r="P1106" t="s">
        <v>36</v>
      </c>
      <c r="R1106" t="s">
        <v>37</v>
      </c>
      <c r="S1106" t="s">
        <v>89</v>
      </c>
      <c r="T1106" s="2">
        <v>19690</v>
      </c>
      <c r="U1106" s="3">
        <f ca="1">YEARFRAC(Table1[[#This Row],[DOB]],TODAY())</f>
        <v>72.072222222222223</v>
      </c>
      <c r="V1106" s="3" t="str" cm="1">
        <f t="array" aca="1" ref="V1106" ca="1">_xlfn.IFS(Table1[[#This Row],[Age]] &lt; 30, "20-29", Table1[[#This Row],[Age]]&lt;40,"30-39",Table1[[#This Row],[Age]]&lt;50,"40-49",Table1[[#This Row],[Age]]&lt;60,"50-59",Table1[[#This Row],[Age]]&lt;70, "60-69",Table1[[#This Row],[Age]]&lt;80, "70-79",Table1[[#This Row],[Age]]&lt;90,"80-89")</f>
        <v>70-79</v>
      </c>
      <c r="W1106" t="s">
        <v>39</v>
      </c>
      <c r="X1106" t="s">
        <v>82</v>
      </c>
      <c r="Y1106" t="s">
        <v>41</v>
      </c>
      <c r="Z1106">
        <v>47571</v>
      </c>
      <c r="AA1106" t="s">
        <v>127</v>
      </c>
      <c r="AB1106" t="s">
        <v>43</v>
      </c>
      <c r="AC1106" t="s">
        <v>44</v>
      </c>
      <c r="AD1106">
        <v>3</v>
      </c>
    </row>
    <row r="1107" spans="1:30" x14ac:dyDescent="0.35">
      <c r="A1107">
        <v>1529</v>
      </c>
      <c r="B1107" t="s">
        <v>4487</v>
      </c>
      <c r="C1107" t="s">
        <v>1422</v>
      </c>
      <c r="D1107" s="1">
        <v>45030</v>
      </c>
      <c r="F1107" t="str">
        <f>IF(Table1[[#This Row],[ExitDate]],QUOTIENT(Table1[[#This Row],[ExitDate]]-Table1[[#This Row],[StartDate]],365/12),"")</f>
        <v/>
      </c>
      <c r="G1107" t="str">
        <f>IF(Table1[[#This Row],[ExitDate]], "Attrition", "Active")</f>
        <v>Active</v>
      </c>
      <c r="H1107" t="s">
        <v>28</v>
      </c>
      <c r="I1107" t="s">
        <v>4488</v>
      </c>
      <c r="J1107" t="s">
        <v>4489</v>
      </c>
      <c r="K1107" t="s">
        <v>117</v>
      </c>
      <c r="L1107" t="s">
        <v>32</v>
      </c>
      <c r="M1107" t="s">
        <v>62</v>
      </c>
      <c r="N1107" t="s">
        <v>34</v>
      </c>
      <c r="O1107" t="s">
        <v>51</v>
      </c>
      <c r="P1107" t="s">
        <v>36</v>
      </c>
      <c r="R1107" t="s">
        <v>37</v>
      </c>
      <c r="S1107" t="s">
        <v>89</v>
      </c>
      <c r="T1107" s="2">
        <v>27237</v>
      </c>
      <c r="U1107" s="3">
        <f ca="1">YEARFRAC(Table1[[#This Row],[DOB]],TODAY())</f>
        <v>51.405555555555559</v>
      </c>
      <c r="V1107" s="3" t="str" cm="1">
        <f t="array" aca="1" ref="V1107" ca="1">_xlfn.IFS(Table1[[#This Row],[Age]] &lt; 30, "20-29", Table1[[#This Row],[Age]]&lt;40,"30-39",Table1[[#This Row],[Age]]&lt;50,"40-49",Table1[[#This Row],[Age]]&lt;60,"50-59",Table1[[#This Row],[Age]]&lt;70, "60-69",Table1[[#This Row],[Age]]&lt;80, "70-79",Table1[[#This Row],[Age]]&lt;90,"80-89")</f>
        <v>50-59</v>
      </c>
      <c r="W1107" t="s">
        <v>39</v>
      </c>
      <c r="X1107" t="s">
        <v>82</v>
      </c>
      <c r="Y1107" t="s">
        <v>41</v>
      </c>
      <c r="Z1107">
        <v>90069</v>
      </c>
      <c r="AA1107" t="s">
        <v>55</v>
      </c>
      <c r="AB1107" t="s">
        <v>83</v>
      </c>
      <c r="AC1107" t="s">
        <v>44</v>
      </c>
      <c r="AD1107">
        <v>3</v>
      </c>
    </row>
    <row r="1108" spans="1:30" x14ac:dyDescent="0.35">
      <c r="A1108">
        <v>1530</v>
      </c>
      <c r="B1108" t="s">
        <v>4490</v>
      </c>
      <c r="C1108" t="s">
        <v>2871</v>
      </c>
      <c r="D1108" s="1">
        <v>44908</v>
      </c>
      <c r="F1108" t="str">
        <f>IF(Table1[[#This Row],[ExitDate]],QUOTIENT(Table1[[#This Row],[ExitDate]]-Table1[[#This Row],[StartDate]],365/12),"")</f>
        <v/>
      </c>
      <c r="G1108" t="str">
        <f>IF(Table1[[#This Row],[ExitDate]], "Attrition", "Active")</f>
        <v>Active</v>
      </c>
      <c r="H1108" t="s">
        <v>28</v>
      </c>
      <c r="I1108" t="s">
        <v>4491</v>
      </c>
      <c r="J1108" t="s">
        <v>4492</v>
      </c>
      <c r="K1108" t="s">
        <v>61</v>
      </c>
      <c r="L1108" t="s">
        <v>32</v>
      </c>
      <c r="M1108" t="s">
        <v>33</v>
      </c>
      <c r="N1108" t="s">
        <v>63</v>
      </c>
      <c r="O1108" t="s">
        <v>62</v>
      </c>
      <c r="P1108" t="s">
        <v>36</v>
      </c>
      <c r="R1108" t="s">
        <v>37</v>
      </c>
      <c r="S1108" t="s">
        <v>89</v>
      </c>
      <c r="T1108" s="2">
        <v>36558</v>
      </c>
      <c r="U1108" s="3">
        <f ca="1">YEARFRAC(Table1[[#This Row],[DOB]],TODAY())</f>
        <v>25.891666666666666</v>
      </c>
      <c r="V1108" s="3" t="str" cm="1">
        <f t="array" aca="1" ref="V1108" ca="1">_xlfn.IFS(Table1[[#This Row],[Age]] &lt; 30, "20-29", Table1[[#This Row],[Age]]&lt;40,"30-39",Table1[[#This Row],[Age]]&lt;50,"40-49",Table1[[#This Row],[Age]]&lt;60,"50-59",Table1[[#This Row],[Age]]&lt;70, "60-69",Table1[[#This Row],[Age]]&lt;80, "70-79",Table1[[#This Row],[Age]]&lt;90,"80-89")</f>
        <v>20-29</v>
      </c>
      <c r="W1108" t="s">
        <v>39</v>
      </c>
      <c r="X1108" t="s">
        <v>581</v>
      </c>
      <c r="Y1108" t="s">
        <v>41</v>
      </c>
      <c r="Z1108">
        <v>25072</v>
      </c>
      <c r="AA1108" t="s">
        <v>73</v>
      </c>
      <c r="AB1108" t="s">
        <v>74</v>
      </c>
      <c r="AC1108" t="s">
        <v>44</v>
      </c>
      <c r="AD1108">
        <v>3</v>
      </c>
    </row>
    <row r="1109" spans="1:30" x14ac:dyDescent="0.35">
      <c r="A1109">
        <v>1531</v>
      </c>
      <c r="B1109" t="s">
        <v>4493</v>
      </c>
      <c r="C1109" t="s">
        <v>2957</v>
      </c>
      <c r="D1109" s="1">
        <v>44996</v>
      </c>
      <c r="E1109" s="1">
        <v>45025</v>
      </c>
      <c r="F1109">
        <f>IF(Table1[[#This Row],[ExitDate]],QUOTIENT(Table1[[#This Row],[ExitDate]]-Table1[[#This Row],[StartDate]],365/12),"")</f>
        <v>0</v>
      </c>
      <c r="G1109" t="str">
        <f>IF(Table1[[#This Row],[ExitDate]], "Attrition", "Active")</f>
        <v>Attrition</v>
      </c>
      <c r="H1109" t="s">
        <v>28</v>
      </c>
      <c r="I1109" t="s">
        <v>4494</v>
      </c>
      <c r="J1109" t="s">
        <v>4495</v>
      </c>
      <c r="K1109" t="s">
        <v>167</v>
      </c>
      <c r="L1109" t="s">
        <v>197</v>
      </c>
      <c r="M1109" t="s">
        <v>51</v>
      </c>
      <c r="N1109" t="s">
        <v>50</v>
      </c>
      <c r="O1109" t="s">
        <v>62</v>
      </c>
      <c r="P1109" t="s">
        <v>174</v>
      </c>
      <c r="Q1109" t="s">
        <v>4496</v>
      </c>
      <c r="R1109" t="s">
        <v>37</v>
      </c>
      <c r="S1109" t="s">
        <v>52</v>
      </c>
      <c r="T1109" s="2">
        <v>31295</v>
      </c>
      <c r="U1109" s="3">
        <f ca="1">YEARFRAC(Table1[[#This Row],[DOB]],TODAY())</f>
        <v>40.299999999999997</v>
      </c>
      <c r="V1109" s="3" t="str" cm="1">
        <f t="array" aca="1" ref="V1109" ca="1">_xlfn.IFS(Table1[[#This Row],[Age]] &lt; 30, "20-29", Table1[[#This Row],[Age]]&lt;40,"30-39",Table1[[#This Row],[Age]]&lt;50,"40-49",Table1[[#This Row],[Age]]&lt;60,"50-59",Table1[[#This Row],[Age]]&lt;70, "60-69",Table1[[#This Row],[Age]]&lt;80, "70-79",Table1[[#This Row],[Age]]&lt;90,"80-89")</f>
        <v>40-49</v>
      </c>
      <c r="W1109" t="s">
        <v>39</v>
      </c>
      <c r="X1109" t="s">
        <v>162</v>
      </c>
      <c r="Y1109" t="s">
        <v>41</v>
      </c>
      <c r="Z1109">
        <v>2315</v>
      </c>
      <c r="AA1109" t="s">
        <v>127</v>
      </c>
      <c r="AB1109" t="s">
        <v>43</v>
      </c>
      <c r="AC1109" t="s">
        <v>44</v>
      </c>
      <c r="AD1109">
        <v>3</v>
      </c>
    </row>
    <row r="1110" spans="1:30" x14ac:dyDescent="0.35">
      <c r="A1110">
        <v>1532</v>
      </c>
      <c r="B1110" t="s">
        <v>1248</v>
      </c>
      <c r="C1110" t="s">
        <v>2155</v>
      </c>
      <c r="D1110" s="1">
        <v>43791</v>
      </c>
      <c r="E1110" s="1">
        <v>43879</v>
      </c>
      <c r="F1110">
        <f>IF(Table1[[#This Row],[ExitDate]],QUOTIENT(Table1[[#This Row],[ExitDate]]-Table1[[#This Row],[StartDate]],365/12),"")</f>
        <v>2</v>
      </c>
      <c r="G1110" t="str">
        <f>IF(Table1[[#This Row],[ExitDate]], "Attrition", "Active")</f>
        <v>Attrition</v>
      </c>
      <c r="H1110" t="s">
        <v>28</v>
      </c>
      <c r="I1110" t="s">
        <v>4497</v>
      </c>
      <c r="J1110" t="s">
        <v>4498</v>
      </c>
      <c r="K1110" t="s">
        <v>132</v>
      </c>
      <c r="L1110" t="s">
        <v>1804</v>
      </c>
      <c r="M1110" t="s">
        <v>51</v>
      </c>
      <c r="N1110" t="s">
        <v>63</v>
      </c>
      <c r="O1110" t="s">
        <v>62</v>
      </c>
      <c r="P1110" t="s">
        <v>139</v>
      </c>
      <c r="Q1110" t="s">
        <v>4499</v>
      </c>
      <c r="R1110" t="s">
        <v>37</v>
      </c>
      <c r="S1110" t="s">
        <v>80</v>
      </c>
      <c r="T1110" s="2">
        <v>16141</v>
      </c>
      <c r="U1110" s="3">
        <f ca="1">YEARFRAC(Table1[[#This Row],[DOB]],TODAY())</f>
        <v>81.786111111111111</v>
      </c>
      <c r="V1110" s="3" t="str" cm="1">
        <f t="array" aca="1" ref="V1110" ca="1">_xlfn.IFS(Table1[[#This Row],[Age]] &lt; 30, "20-29", Table1[[#This Row],[Age]]&lt;40,"30-39",Table1[[#This Row],[Age]]&lt;50,"40-49",Table1[[#This Row],[Age]]&lt;60,"50-59",Table1[[#This Row],[Age]]&lt;70, "60-69",Table1[[#This Row],[Age]]&lt;80, "70-79",Table1[[#This Row],[Age]]&lt;90,"80-89")</f>
        <v>80-89</v>
      </c>
      <c r="W1110" t="s">
        <v>39</v>
      </c>
      <c r="X1110" t="s">
        <v>102</v>
      </c>
      <c r="Y1110" t="s">
        <v>41</v>
      </c>
      <c r="Z1110">
        <v>74746</v>
      </c>
      <c r="AA1110" t="s">
        <v>127</v>
      </c>
      <c r="AB1110" t="s">
        <v>103</v>
      </c>
      <c r="AC1110" t="s">
        <v>44</v>
      </c>
      <c r="AD1110">
        <v>3</v>
      </c>
    </row>
    <row r="1111" spans="1:30" x14ac:dyDescent="0.35">
      <c r="A1111">
        <v>1533</v>
      </c>
      <c r="B1111" t="s">
        <v>4500</v>
      </c>
      <c r="C1111" t="s">
        <v>2479</v>
      </c>
      <c r="D1111" s="1">
        <v>44268</v>
      </c>
      <c r="E1111" s="1">
        <v>44519</v>
      </c>
      <c r="F1111">
        <f>IF(Table1[[#This Row],[ExitDate]],QUOTIENT(Table1[[#This Row],[ExitDate]]-Table1[[#This Row],[StartDate]],365/12),"")</f>
        <v>8</v>
      </c>
      <c r="G1111" t="str">
        <f>IF(Table1[[#This Row],[ExitDate]], "Attrition", "Active")</f>
        <v>Attrition</v>
      </c>
      <c r="H1111" t="s">
        <v>28</v>
      </c>
      <c r="I1111" t="s">
        <v>4501</v>
      </c>
      <c r="J1111" t="s">
        <v>4502</v>
      </c>
      <c r="K1111" t="s">
        <v>79</v>
      </c>
      <c r="L1111" t="s">
        <v>1804</v>
      </c>
      <c r="M1111" t="s">
        <v>33</v>
      </c>
      <c r="N1111" t="s">
        <v>34</v>
      </c>
      <c r="O1111" t="s">
        <v>62</v>
      </c>
      <c r="P1111" t="s">
        <v>125</v>
      </c>
      <c r="Q1111" t="s">
        <v>4503</v>
      </c>
      <c r="R1111" t="s">
        <v>37</v>
      </c>
      <c r="S1111" t="s">
        <v>52</v>
      </c>
      <c r="T1111" s="2">
        <v>33106</v>
      </c>
      <c r="U1111" s="3">
        <f ca="1">YEARFRAC(Table1[[#This Row],[DOB]],TODAY())</f>
        <v>35.338888888888889</v>
      </c>
      <c r="V1111" s="3" t="str" cm="1">
        <f t="array" aca="1" ref="V1111" ca="1">_xlfn.IFS(Table1[[#This Row],[Age]] &lt; 30, "20-29", Table1[[#This Row],[Age]]&lt;40,"30-39",Table1[[#This Row],[Age]]&lt;50,"40-49",Table1[[#This Row],[Age]]&lt;60,"50-59",Table1[[#This Row],[Age]]&lt;70, "60-69",Table1[[#This Row],[Age]]&lt;80, "70-79",Table1[[#This Row],[Age]]&lt;90,"80-89")</f>
        <v>30-39</v>
      </c>
      <c r="W1111" t="s">
        <v>39</v>
      </c>
      <c r="X1111" t="s">
        <v>102</v>
      </c>
      <c r="Y1111" t="s">
        <v>41</v>
      </c>
      <c r="Z1111">
        <v>20157</v>
      </c>
      <c r="AA1111" t="s">
        <v>92</v>
      </c>
      <c r="AB1111" t="s">
        <v>43</v>
      </c>
      <c r="AC1111" t="s">
        <v>44</v>
      </c>
      <c r="AD1111">
        <v>3</v>
      </c>
    </row>
    <row r="1112" spans="1:30" x14ac:dyDescent="0.35">
      <c r="A1112">
        <v>1534</v>
      </c>
      <c r="B1112" t="s">
        <v>4504</v>
      </c>
      <c r="C1112" t="s">
        <v>4505</v>
      </c>
      <c r="D1112" s="1">
        <v>44619</v>
      </c>
      <c r="F1112" t="str">
        <f>IF(Table1[[#This Row],[ExitDate]],QUOTIENT(Table1[[#This Row],[ExitDate]]-Table1[[#This Row],[StartDate]],365/12),"")</f>
        <v/>
      </c>
      <c r="G1112" t="str">
        <f>IF(Table1[[#This Row],[ExitDate]], "Attrition", "Active")</f>
        <v>Active</v>
      </c>
      <c r="H1112" t="s">
        <v>727</v>
      </c>
      <c r="I1112" t="s">
        <v>4506</v>
      </c>
      <c r="J1112" t="s">
        <v>4507</v>
      </c>
      <c r="K1112" t="s">
        <v>31</v>
      </c>
      <c r="L1112" t="s">
        <v>32</v>
      </c>
      <c r="M1112" t="s">
        <v>62</v>
      </c>
      <c r="N1112" t="s">
        <v>63</v>
      </c>
      <c r="O1112" t="s">
        <v>35</v>
      </c>
      <c r="P1112" t="s">
        <v>36</v>
      </c>
      <c r="R1112" t="s">
        <v>37</v>
      </c>
      <c r="S1112" t="s">
        <v>89</v>
      </c>
      <c r="T1112" s="2">
        <v>23691</v>
      </c>
      <c r="U1112" s="3">
        <f ca="1">YEARFRAC(Table1[[#This Row],[DOB]],TODAY())</f>
        <v>61.119444444444447</v>
      </c>
      <c r="V1112" s="3" t="str" cm="1">
        <f t="array" aca="1" ref="V1112" ca="1">_xlfn.IFS(Table1[[#This Row],[Age]] &lt; 30, "20-29", Table1[[#This Row],[Age]]&lt;40,"30-39",Table1[[#This Row],[Age]]&lt;50,"40-49",Table1[[#This Row],[Age]]&lt;60,"50-59",Table1[[#This Row],[Age]]&lt;70, "60-69",Table1[[#This Row],[Age]]&lt;80, "70-79",Table1[[#This Row],[Age]]&lt;90,"80-89")</f>
        <v>60-69</v>
      </c>
      <c r="W1112" t="s">
        <v>39</v>
      </c>
      <c r="X1112" t="s">
        <v>215</v>
      </c>
      <c r="Y1112" t="s">
        <v>54</v>
      </c>
      <c r="Z1112">
        <v>11719</v>
      </c>
      <c r="AA1112" t="s">
        <v>42</v>
      </c>
      <c r="AB1112" t="s">
        <v>83</v>
      </c>
      <c r="AC1112" t="s">
        <v>44</v>
      </c>
      <c r="AD1112">
        <v>3</v>
      </c>
    </row>
    <row r="1113" spans="1:30" x14ac:dyDescent="0.35">
      <c r="A1113">
        <v>1535</v>
      </c>
      <c r="B1113" t="s">
        <v>4508</v>
      </c>
      <c r="C1113" t="s">
        <v>3149</v>
      </c>
      <c r="D1113" s="1">
        <v>44324</v>
      </c>
      <c r="F1113" t="str">
        <f>IF(Table1[[#This Row],[ExitDate]],QUOTIENT(Table1[[#This Row],[ExitDate]]-Table1[[#This Row],[StartDate]],365/12),"")</f>
        <v/>
      </c>
      <c r="G1113" t="str">
        <f>IF(Table1[[#This Row],[ExitDate]], "Attrition", "Active")</f>
        <v>Active</v>
      </c>
      <c r="H1113" t="s">
        <v>727</v>
      </c>
      <c r="I1113" t="s">
        <v>4509</v>
      </c>
      <c r="J1113" t="s">
        <v>4510</v>
      </c>
      <c r="K1113" t="s">
        <v>132</v>
      </c>
      <c r="L1113" t="s">
        <v>32</v>
      </c>
      <c r="M1113" t="s">
        <v>33</v>
      </c>
      <c r="N1113" t="s">
        <v>63</v>
      </c>
      <c r="O1113" t="s">
        <v>51</v>
      </c>
      <c r="P1113" t="s">
        <v>36</v>
      </c>
      <c r="R1113" t="s">
        <v>37</v>
      </c>
      <c r="S1113" t="s">
        <v>80</v>
      </c>
      <c r="T1113" s="2">
        <v>36841</v>
      </c>
      <c r="U1113" s="3">
        <f ca="1">YEARFRAC(Table1[[#This Row],[DOB]],TODAY())</f>
        <v>25.116666666666667</v>
      </c>
      <c r="V1113" s="3" t="str" cm="1">
        <f t="array" aca="1" ref="V1113" ca="1">_xlfn.IFS(Table1[[#This Row],[Age]] &lt; 30, "20-29", Table1[[#This Row],[Age]]&lt;40,"30-39",Table1[[#This Row],[Age]]&lt;50,"40-49",Table1[[#This Row],[Age]]&lt;60,"50-59",Table1[[#This Row],[Age]]&lt;70, "60-69",Table1[[#This Row],[Age]]&lt;80, "70-79",Table1[[#This Row],[Age]]&lt;90,"80-89")</f>
        <v>20-29</v>
      </c>
      <c r="W1113" t="s">
        <v>39</v>
      </c>
      <c r="X1113" t="s">
        <v>225</v>
      </c>
      <c r="Y1113" t="s">
        <v>41</v>
      </c>
      <c r="Z1113">
        <v>30912</v>
      </c>
      <c r="AA1113" t="s">
        <v>92</v>
      </c>
      <c r="AB1113" t="s">
        <v>43</v>
      </c>
      <c r="AC1113" t="s">
        <v>44</v>
      </c>
      <c r="AD1113">
        <v>3</v>
      </c>
    </row>
    <row r="1114" spans="1:30" x14ac:dyDescent="0.35">
      <c r="A1114">
        <v>1536</v>
      </c>
      <c r="B1114" t="s">
        <v>4511</v>
      </c>
      <c r="C1114" t="s">
        <v>4512</v>
      </c>
      <c r="D1114" s="1">
        <v>44922</v>
      </c>
      <c r="F1114" t="str">
        <f>IF(Table1[[#This Row],[ExitDate]],QUOTIENT(Table1[[#This Row],[ExitDate]]-Table1[[#This Row],[StartDate]],365/12),"")</f>
        <v/>
      </c>
      <c r="G1114" t="str">
        <f>IF(Table1[[#This Row],[ExitDate]], "Attrition", "Active")</f>
        <v>Active</v>
      </c>
      <c r="H1114" t="s">
        <v>727</v>
      </c>
      <c r="I1114" t="s">
        <v>4513</v>
      </c>
      <c r="J1114" t="s">
        <v>4514</v>
      </c>
      <c r="K1114" t="s">
        <v>49</v>
      </c>
      <c r="L1114" t="s">
        <v>32</v>
      </c>
      <c r="M1114" t="s">
        <v>33</v>
      </c>
      <c r="N1114" t="s">
        <v>34</v>
      </c>
      <c r="O1114" t="s">
        <v>51</v>
      </c>
      <c r="P1114" t="s">
        <v>36</v>
      </c>
      <c r="R1114" t="s">
        <v>37</v>
      </c>
      <c r="S1114" t="s">
        <v>80</v>
      </c>
      <c r="T1114" s="2">
        <v>20442</v>
      </c>
      <c r="U1114" s="3">
        <f ca="1">YEARFRAC(Table1[[#This Row],[DOB]],TODAY())</f>
        <v>70.011111111111106</v>
      </c>
      <c r="V1114" s="3" t="str" cm="1">
        <f t="array" aca="1" ref="V1114" ca="1">_xlfn.IFS(Table1[[#This Row],[Age]] &lt; 30, "20-29", Table1[[#This Row],[Age]]&lt;40,"30-39",Table1[[#This Row],[Age]]&lt;50,"40-49",Table1[[#This Row],[Age]]&lt;60,"50-59",Table1[[#This Row],[Age]]&lt;70, "60-69",Table1[[#This Row],[Age]]&lt;80, "70-79",Table1[[#This Row],[Age]]&lt;90,"80-89")</f>
        <v>70-79</v>
      </c>
      <c r="W1114" t="s">
        <v>39</v>
      </c>
      <c r="X1114" t="s">
        <v>653</v>
      </c>
      <c r="Y1114" t="s">
        <v>41</v>
      </c>
      <c r="Z1114">
        <v>35052</v>
      </c>
      <c r="AA1114" t="s">
        <v>127</v>
      </c>
      <c r="AB1114" t="s">
        <v>74</v>
      </c>
      <c r="AC1114" t="s">
        <v>44</v>
      </c>
      <c r="AD1114">
        <v>3</v>
      </c>
    </row>
    <row r="1115" spans="1:30" x14ac:dyDescent="0.35">
      <c r="A1115">
        <v>1537</v>
      </c>
      <c r="B1115" t="s">
        <v>640</v>
      </c>
      <c r="C1115" t="s">
        <v>1915</v>
      </c>
      <c r="D1115" s="1">
        <v>44059</v>
      </c>
      <c r="F1115" t="str">
        <f>IF(Table1[[#This Row],[ExitDate]],QUOTIENT(Table1[[#This Row],[ExitDate]]-Table1[[#This Row],[StartDate]],365/12),"")</f>
        <v/>
      </c>
      <c r="G1115" t="str">
        <f>IF(Table1[[#This Row],[ExitDate]], "Attrition", "Active")</f>
        <v>Active</v>
      </c>
      <c r="H1115" t="s">
        <v>727</v>
      </c>
      <c r="I1115" t="s">
        <v>4515</v>
      </c>
      <c r="J1115" t="s">
        <v>4516</v>
      </c>
      <c r="K1115" t="s">
        <v>138</v>
      </c>
      <c r="L1115" t="s">
        <v>32</v>
      </c>
      <c r="M1115" t="s">
        <v>33</v>
      </c>
      <c r="N1115" t="s">
        <v>63</v>
      </c>
      <c r="O1115" t="s">
        <v>62</v>
      </c>
      <c r="P1115" t="s">
        <v>36</v>
      </c>
      <c r="R1115" t="s">
        <v>37</v>
      </c>
      <c r="S1115" t="s">
        <v>176</v>
      </c>
      <c r="T1115" s="2">
        <v>18275</v>
      </c>
      <c r="U1115" s="3">
        <f ca="1">YEARFRAC(Table1[[#This Row],[DOB]],TODAY())</f>
        <v>75.947222222222223</v>
      </c>
      <c r="V1115" s="3" t="str" cm="1">
        <f t="array" aca="1" ref="V1115" ca="1">_xlfn.IFS(Table1[[#This Row],[Age]] &lt; 30, "20-29", Table1[[#This Row],[Age]]&lt;40,"30-39",Table1[[#This Row],[Age]]&lt;50,"40-49",Table1[[#This Row],[Age]]&lt;60,"50-59",Table1[[#This Row],[Age]]&lt;70, "60-69",Table1[[#This Row],[Age]]&lt;80, "70-79",Table1[[#This Row],[Age]]&lt;90,"80-89")</f>
        <v>70-79</v>
      </c>
      <c r="W1115" t="s">
        <v>39</v>
      </c>
      <c r="X1115" t="s">
        <v>707</v>
      </c>
      <c r="Y1115" t="s">
        <v>54</v>
      </c>
      <c r="Z1115">
        <v>13235</v>
      </c>
      <c r="AA1115" t="s">
        <v>55</v>
      </c>
      <c r="AB1115" t="s">
        <v>103</v>
      </c>
      <c r="AC1115" t="s">
        <v>44</v>
      </c>
      <c r="AD1115">
        <v>3</v>
      </c>
    </row>
    <row r="1116" spans="1:30" x14ac:dyDescent="0.35">
      <c r="A1116">
        <v>1538</v>
      </c>
      <c r="B1116" t="s">
        <v>631</v>
      </c>
      <c r="C1116" t="s">
        <v>4517</v>
      </c>
      <c r="D1116" s="1">
        <v>44946</v>
      </c>
      <c r="F1116" t="str">
        <f>IF(Table1[[#This Row],[ExitDate]],QUOTIENT(Table1[[#This Row],[ExitDate]]-Table1[[#This Row],[StartDate]],365/12),"")</f>
        <v/>
      </c>
      <c r="G1116" t="str">
        <f>IF(Table1[[#This Row],[ExitDate]], "Attrition", "Active")</f>
        <v>Active</v>
      </c>
      <c r="H1116" t="s">
        <v>727</v>
      </c>
      <c r="I1116" t="s">
        <v>4518</v>
      </c>
      <c r="J1116" t="s">
        <v>4519</v>
      </c>
      <c r="K1116" t="s">
        <v>79</v>
      </c>
      <c r="L1116" t="s">
        <v>32</v>
      </c>
      <c r="M1116" t="s">
        <v>33</v>
      </c>
      <c r="N1116" t="s">
        <v>63</v>
      </c>
      <c r="O1116" t="s">
        <v>62</v>
      </c>
      <c r="P1116" t="s">
        <v>36</v>
      </c>
      <c r="R1116" t="s">
        <v>37</v>
      </c>
      <c r="S1116" t="s">
        <v>147</v>
      </c>
      <c r="T1116" s="2">
        <v>36909</v>
      </c>
      <c r="U1116" s="3">
        <f ca="1">YEARFRAC(Table1[[#This Row],[DOB]],TODAY())</f>
        <v>24.930555555555557</v>
      </c>
      <c r="V1116" s="3" t="str" cm="1">
        <f t="array" aca="1" ref="V1116" ca="1">_xlfn.IFS(Table1[[#This Row],[Age]] &lt; 30, "20-29", Table1[[#This Row],[Age]]&lt;40,"30-39",Table1[[#This Row],[Age]]&lt;50,"40-49",Table1[[#This Row],[Age]]&lt;60,"50-59",Table1[[#This Row],[Age]]&lt;70, "60-69",Table1[[#This Row],[Age]]&lt;80, "70-79",Table1[[#This Row],[Age]]&lt;90,"80-89")</f>
        <v>20-29</v>
      </c>
      <c r="W1116" t="s">
        <v>39</v>
      </c>
      <c r="X1116" t="s">
        <v>149</v>
      </c>
      <c r="Y1116" t="s">
        <v>54</v>
      </c>
      <c r="Z1116">
        <v>27010</v>
      </c>
      <c r="AA1116" t="s">
        <v>42</v>
      </c>
      <c r="AB1116" t="s">
        <v>43</v>
      </c>
      <c r="AC1116" t="s">
        <v>44</v>
      </c>
      <c r="AD1116">
        <v>3</v>
      </c>
    </row>
    <row r="1117" spans="1:30" x14ac:dyDescent="0.35">
      <c r="A1117">
        <v>1539</v>
      </c>
      <c r="B1117" t="s">
        <v>3484</v>
      </c>
      <c r="C1117" t="s">
        <v>3275</v>
      </c>
      <c r="D1117" s="1">
        <v>44193</v>
      </c>
      <c r="E1117" s="1">
        <v>44470</v>
      </c>
      <c r="F1117">
        <f>IF(Table1[[#This Row],[ExitDate]],QUOTIENT(Table1[[#This Row],[ExitDate]]-Table1[[#This Row],[StartDate]],365/12),"")</f>
        <v>9</v>
      </c>
      <c r="G1117" t="str">
        <f>IF(Table1[[#This Row],[ExitDate]], "Attrition", "Active")</f>
        <v>Attrition</v>
      </c>
      <c r="H1117" t="s">
        <v>727</v>
      </c>
      <c r="I1117" t="s">
        <v>4520</v>
      </c>
      <c r="J1117" t="s">
        <v>4521</v>
      </c>
      <c r="K1117" t="s">
        <v>167</v>
      </c>
      <c r="L1117" t="s">
        <v>744</v>
      </c>
      <c r="M1117" t="s">
        <v>51</v>
      </c>
      <c r="N1117" t="s">
        <v>50</v>
      </c>
      <c r="O1117" t="s">
        <v>62</v>
      </c>
      <c r="P1117" t="s">
        <v>174</v>
      </c>
      <c r="Q1117" t="s">
        <v>4522</v>
      </c>
      <c r="R1117" t="s">
        <v>37</v>
      </c>
      <c r="S1117" t="s">
        <v>176</v>
      </c>
      <c r="T1117" s="2">
        <v>22342</v>
      </c>
      <c r="U1117" s="3">
        <f ca="1">YEARFRAC(Table1[[#This Row],[DOB]],TODAY())</f>
        <v>64.808333333333337</v>
      </c>
      <c r="V1117" s="3" t="str" cm="1">
        <f t="array" aca="1" ref="V1117" ca="1">_xlfn.IFS(Table1[[#This Row],[Age]] &lt; 30, "20-29", Table1[[#This Row],[Age]]&lt;40,"30-39",Table1[[#This Row],[Age]]&lt;50,"40-49",Table1[[#This Row],[Age]]&lt;60,"50-59",Table1[[#This Row],[Age]]&lt;70, "60-69",Table1[[#This Row],[Age]]&lt;80, "70-79",Table1[[#This Row],[Age]]&lt;90,"80-89")</f>
        <v>60-69</v>
      </c>
      <c r="W1117" t="s">
        <v>39</v>
      </c>
      <c r="X1117" t="s">
        <v>82</v>
      </c>
      <c r="Y1117" t="s">
        <v>54</v>
      </c>
      <c r="Z1117">
        <v>79458</v>
      </c>
      <c r="AA1117" t="s">
        <v>55</v>
      </c>
      <c r="AB1117" t="s">
        <v>43</v>
      </c>
      <c r="AC1117" t="s">
        <v>44</v>
      </c>
      <c r="AD1117">
        <v>3</v>
      </c>
    </row>
    <row r="1118" spans="1:30" x14ac:dyDescent="0.35">
      <c r="A1118">
        <v>1540</v>
      </c>
      <c r="B1118" t="s">
        <v>4523</v>
      </c>
      <c r="C1118" t="s">
        <v>4524</v>
      </c>
      <c r="D1118" s="1">
        <v>44245</v>
      </c>
      <c r="F1118" t="str">
        <f>IF(Table1[[#This Row],[ExitDate]],QUOTIENT(Table1[[#This Row],[ExitDate]]-Table1[[#This Row],[StartDate]],365/12),"")</f>
        <v/>
      </c>
      <c r="G1118" t="str">
        <f>IF(Table1[[#This Row],[ExitDate]], "Attrition", "Active")</f>
        <v>Active</v>
      </c>
      <c r="H1118" t="s">
        <v>28</v>
      </c>
      <c r="I1118" t="s">
        <v>4525</v>
      </c>
      <c r="J1118" t="s">
        <v>4526</v>
      </c>
      <c r="K1118" t="s">
        <v>88</v>
      </c>
      <c r="L1118" t="s">
        <v>32</v>
      </c>
      <c r="M1118" t="s">
        <v>33</v>
      </c>
      <c r="N1118" t="s">
        <v>34</v>
      </c>
      <c r="O1118" t="s">
        <v>35</v>
      </c>
      <c r="P1118" t="s">
        <v>36</v>
      </c>
      <c r="R1118" t="s">
        <v>37</v>
      </c>
      <c r="S1118" t="s">
        <v>1011</v>
      </c>
      <c r="T1118" s="2">
        <v>24522</v>
      </c>
      <c r="U1118" s="3">
        <f ca="1">YEARFRAC(Table1[[#This Row],[DOB]],TODAY())</f>
        <v>58.844444444444441</v>
      </c>
      <c r="V1118" s="3" t="str" cm="1">
        <f t="array" aca="1" ref="V1118" ca="1">_xlfn.IFS(Table1[[#This Row],[Age]] &lt; 30, "20-29", Table1[[#This Row],[Age]]&lt;40,"30-39",Table1[[#This Row],[Age]]&lt;50,"40-49",Table1[[#This Row],[Age]]&lt;60,"50-59",Table1[[#This Row],[Age]]&lt;70, "60-69",Table1[[#This Row],[Age]]&lt;80, "70-79",Table1[[#This Row],[Age]]&lt;90,"80-89")</f>
        <v>50-59</v>
      </c>
      <c r="W1118" t="s">
        <v>39</v>
      </c>
      <c r="X1118" t="s">
        <v>4527</v>
      </c>
      <c r="Y1118" t="s">
        <v>41</v>
      </c>
      <c r="Z1118">
        <v>62937</v>
      </c>
      <c r="AA1118" t="s">
        <v>92</v>
      </c>
      <c r="AB1118" t="s">
        <v>43</v>
      </c>
      <c r="AC1118" t="s">
        <v>44</v>
      </c>
      <c r="AD1118">
        <v>3</v>
      </c>
    </row>
    <row r="1119" spans="1:30" x14ac:dyDescent="0.35">
      <c r="A1119">
        <v>1541</v>
      </c>
      <c r="B1119" t="s">
        <v>3832</v>
      </c>
      <c r="C1119" t="s">
        <v>499</v>
      </c>
      <c r="D1119" s="1">
        <v>44212</v>
      </c>
      <c r="F1119" t="str">
        <f>IF(Table1[[#This Row],[ExitDate]],QUOTIENT(Table1[[#This Row],[ExitDate]]-Table1[[#This Row],[StartDate]],365/12),"")</f>
        <v/>
      </c>
      <c r="G1119" t="str">
        <f>IF(Table1[[#This Row],[ExitDate]], "Attrition", "Active")</f>
        <v>Active</v>
      </c>
      <c r="H1119" t="s">
        <v>28</v>
      </c>
      <c r="I1119" t="s">
        <v>4528</v>
      </c>
      <c r="J1119" t="s">
        <v>4529</v>
      </c>
      <c r="K1119" t="s">
        <v>31</v>
      </c>
      <c r="L1119" t="s">
        <v>32</v>
      </c>
      <c r="M1119" t="s">
        <v>51</v>
      </c>
      <c r="N1119" t="s">
        <v>34</v>
      </c>
      <c r="O1119" t="s">
        <v>62</v>
      </c>
      <c r="P1119" t="s">
        <v>36</v>
      </c>
      <c r="R1119" t="s">
        <v>37</v>
      </c>
      <c r="S1119" t="s">
        <v>65</v>
      </c>
      <c r="T1119" s="2">
        <v>26646</v>
      </c>
      <c r="U1119" s="3">
        <f ca="1">YEARFRAC(Table1[[#This Row],[DOB]],TODAY())</f>
        <v>53.027777777777779</v>
      </c>
      <c r="V1119" s="3" t="str" cm="1">
        <f t="array" aca="1" ref="V1119" ca="1">_xlfn.IFS(Table1[[#This Row],[Age]] &lt; 30, "20-29", Table1[[#This Row],[Age]]&lt;40,"30-39",Table1[[#This Row],[Age]]&lt;50,"40-49",Table1[[#This Row],[Age]]&lt;60,"50-59",Table1[[#This Row],[Age]]&lt;70, "60-69",Table1[[#This Row],[Age]]&lt;80, "70-79",Table1[[#This Row],[Age]]&lt;90,"80-89")</f>
        <v>50-59</v>
      </c>
      <c r="W1119" t="s">
        <v>39</v>
      </c>
      <c r="X1119" t="s">
        <v>66</v>
      </c>
      <c r="Y1119" t="s">
        <v>41</v>
      </c>
      <c r="Z1119">
        <v>7598</v>
      </c>
      <c r="AA1119" t="s">
        <v>92</v>
      </c>
      <c r="AB1119" t="s">
        <v>43</v>
      </c>
      <c r="AC1119" t="s">
        <v>44</v>
      </c>
      <c r="AD1119">
        <v>3</v>
      </c>
    </row>
    <row r="1120" spans="1:30" x14ac:dyDescent="0.35">
      <c r="A1120">
        <v>1542</v>
      </c>
      <c r="B1120" t="s">
        <v>4530</v>
      </c>
      <c r="C1120" t="s">
        <v>4531</v>
      </c>
      <c r="D1120" s="1">
        <v>44658</v>
      </c>
      <c r="F1120" t="str">
        <f>IF(Table1[[#This Row],[ExitDate]],QUOTIENT(Table1[[#This Row],[ExitDate]]-Table1[[#This Row],[StartDate]],365/12),"")</f>
        <v/>
      </c>
      <c r="G1120" t="str">
        <f>IF(Table1[[#This Row],[ExitDate]], "Attrition", "Active")</f>
        <v>Active</v>
      </c>
      <c r="H1120" t="s">
        <v>28</v>
      </c>
      <c r="I1120" t="s">
        <v>4532</v>
      </c>
      <c r="J1120" t="s">
        <v>4533</v>
      </c>
      <c r="K1120" t="s">
        <v>132</v>
      </c>
      <c r="L1120" t="s">
        <v>32</v>
      </c>
      <c r="M1120" t="s">
        <v>62</v>
      </c>
      <c r="N1120" t="s">
        <v>50</v>
      </c>
      <c r="O1120" t="s">
        <v>35</v>
      </c>
      <c r="P1120" t="s">
        <v>36</v>
      </c>
      <c r="R1120" t="s">
        <v>37</v>
      </c>
      <c r="S1120" t="s">
        <v>147</v>
      </c>
      <c r="T1120" s="2">
        <v>33949</v>
      </c>
      <c r="U1120" s="3">
        <f ca="1">YEARFRAC(Table1[[#This Row],[DOB]],TODAY())</f>
        <v>33.033333333333331</v>
      </c>
      <c r="V1120" s="3" t="str" cm="1">
        <f t="array" aca="1" ref="V1120" ca="1">_xlfn.IFS(Table1[[#This Row],[Age]] &lt; 30, "20-29", Table1[[#This Row],[Age]]&lt;40,"30-39",Table1[[#This Row],[Age]]&lt;50,"40-49",Table1[[#This Row],[Age]]&lt;60,"50-59",Table1[[#This Row],[Age]]&lt;70, "60-69",Table1[[#This Row],[Age]]&lt;80, "70-79",Table1[[#This Row],[Age]]&lt;90,"80-89")</f>
        <v>30-39</v>
      </c>
      <c r="W1120" t="s">
        <v>39</v>
      </c>
      <c r="X1120" t="s">
        <v>833</v>
      </c>
      <c r="Y1120" t="s">
        <v>54</v>
      </c>
      <c r="Z1120">
        <v>26161</v>
      </c>
      <c r="AA1120" t="s">
        <v>42</v>
      </c>
      <c r="AB1120" t="s">
        <v>83</v>
      </c>
      <c r="AC1120" t="s">
        <v>44</v>
      </c>
      <c r="AD1120">
        <v>3</v>
      </c>
    </row>
    <row r="1121" spans="1:30" x14ac:dyDescent="0.35">
      <c r="A1121">
        <v>1543</v>
      </c>
      <c r="B1121" t="s">
        <v>4534</v>
      </c>
      <c r="C1121" t="s">
        <v>4087</v>
      </c>
      <c r="D1121" s="1">
        <v>43657</v>
      </c>
      <c r="E1121" s="1">
        <v>44320</v>
      </c>
      <c r="F1121">
        <f>IF(Table1[[#This Row],[ExitDate]],QUOTIENT(Table1[[#This Row],[ExitDate]]-Table1[[#This Row],[StartDate]],365/12),"")</f>
        <v>21</v>
      </c>
      <c r="G1121" t="str">
        <f>IF(Table1[[#This Row],[ExitDate]], "Attrition", "Active")</f>
        <v>Attrition</v>
      </c>
      <c r="H1121" t="s">
        <v>28</v>
      </c>
      <c r="I1121" t="s">
        <v>4535</v>
      </c>
      <c r="J1121" t="s">
        <v>4536</v>
      </c>
      <c r="K1121" t="s">
        <v>49</v>
      </c>
      <c r="L1121" t="s">
        <v>32</v>
      </c>
      <c r="M1121" t="s">
        <v>51</v>
      </c>
      <c r="N1121" t="s">
        <v>50</v>
      </c>
      <c r="O1121" t="s">
        <v>51</v>
      </c>
      <c r="P1121" t="s">
        <v>98</v>
      </c>
      <c r="Q1121" t="s">
        <v>4537</v>
      </c>
      <c r="R1121" t="s">
        <v>37</v>
      </c>
      <c r="S1121" t="s">
        <v>89</v>
      </c>
      <c r="T1121" s="2">
        <v>22478</v>
      </c>
      <c r="U1121" s="3">
        <f ca="1">YEARFRAC(Table1[[#This Row],[DOB]],TODAY())</f>
        <v>64.436111111111117</v>
      </c>
      <c r="V1121" s="3" t="str" cm="1">
        <f t="array" aca="1" ref="V1121" ca="1">_xlfn.IFS(Table1[[#This Row],[Age]] &lt; 30, "20-29", Table1[[#This Row],[Age]]&lt;40,"30-39",Table1[[#This Row],[Age]]&lt;50,"40-49",Table1[[#This Row],[Age]]&lt;60,"50-59",Table1[[#This Row],[Age]]&lt;70, "60-69",Table1[[#This Row],[Age]]&lt;80, "70-79",Table1[[#This Row],[Age]]&lt;90,"80-89")</f>
        <v>60-69</v>
      </c>
      <c r="W1121" t="s">
        <v>39</v>
      </c>
      <c r="X1121" t="s">
        <v>82</v>
      </c>
      <c r="Y1121" t="s">
        <v>54</v>
      </c>
      <c r="Z1121">
        <v>43421</v>
      </c>
      <c r="AA1121" t="s">
        <v>92</v>
      </c>
      <c r="AB1121" t="s">
        <v>83</v>
      </c>
      <c r="AC1121" t="s">
        <v>44</v>
      </c>
      <c r="AD1121">
        <v>3</v>
      </c>
    </row>
    <row r="1122" spans="1:30" x14ac:dyDescent="0.35">
      <c r="A1122">
        <v>1544</v>
      </c>
      <c r="B1122" t="s">
        <v>4538</v>
      </c>
      <c r="C1122" t="s">
        <v>4539</v>
      </c>
      <c r="D1122" s="1">
        <v>44052</v>
      </c>
      <c r="E1122" s="1">
        <v>44871</v>
      </c>
      <c r="F1122">
        <f>IF(Table1[[#This Row],[ExitDate]],QUOTIENT(Table1[[#This Row],[ExitDate]]-Table1[[#This Row],[StartDate]],365/12),"")</f>
        <v>26</v>
      </c>
      <c r="G1122" t="str">
        <f>IF(Table1[[#This Row],[ExitDate]], "Attrition", "Active")</f>
        <v>Attrition</v>
      </c>
      <c r="H1122" t="s">
        <v>28</v>
      </c>
      <c r="I1122" t="s">
        <v>4540</v>
      </c>
      <c r="J1122" t="s">
        <v>4541</v>
      </c>
      <c r="K1122" t="s">
        <v>138</v>
      </c>
      <c r="L1122" t="s">
        <v>32</v>
      </c>
      <c r="M1122" t="s">
        <v>51</v>
      </c>
      <c r="N1122" t="s">
        <v>34</v>
      </c>
      <c r="O1122" t="s">
        <v>35</v>
      </c>
      <c r="P1122" t="s">
        <v>139</v>
      </c>
      <c r="Q1122" t="s">
        <v>4542</v>
      </c>
      <c r="R1122" t="s">
        <v>37</v>
      </c>
      <c r="S1122" t="s">
        <v>100</v>
      </c>
      <c r="T1122" s="2">
        <v>34472</v>
      </c>
      <c r="U1122" s="3">
        <f ca="1">YEARFRAC(Table1[[#This Row],[DOB]],TODAY())</f>
        <v>31.597222222222221</v>
      </c>
      <c r="V1122" s="3" t="str" cm="1">
        <f t="array" aca="1" ref="V1122" ca="1">_xlfn.IFS(Table1[[#This Row],[Age]] &lt; 30, "20-29", Table1[[#This Row],[Age]]&lt;40,"30-39",Table1[[#This Row],[Age]]&lt;50,"40-49",Table1[[#This Row],[Age]]&lt;60,"50-59",Table1[[#This Row],[Age]]&lt;70, "60-69",Table1[[#This Row],[Age]]&lt;80, "70-79",Table1[[#This Row],[Age]]&lt;90,"80-89")</f>
        <v>30-39</v>
      </c>
      <c r="W1122" t="s">
        <v>39</v>
      </c>
      <c r="X1122" t="s">
        <v>102</v>
      </c>
      <c r="Y1122" t="s">
        <v>41</v>
      </c>
      <c r="Z1122">
        <v>53393</v>
      </c>
      <c r="AA1122" t="s">
        <v>73</v>
      </c>
      <c r="AB1122" t="s">
        <v>83</v>
      </c>
      <c r="AC1122" t="s">
        <v>44</v>
      </c>
      <c r="AD1122">
        <v>3</v>
      </c>
    </row>
    <row r="1123" spans="1:30" x14ac:dyDescent="0.35">
      <c r="A1123">
        <v>1545</v>
      </c>
      <c r="B1123" t="s">
        <v>357</v>
      </c>
      <c r="C1123" t="s">
        <v>688</v>
      </c>
      <c r="D1123" s="1">
        <v>43363</v>
      </c>
      <c r="F1123" t="str">
        <f>IF(Table1[[#This Row],[ExitDate]],QUOTIENT(Table1[[#This Row],[ExitDate]]-Table1[[#This Row],[StartDate]],365/12),"")</f>
        <v/>
      </c>
      <c r="G1123" t="str">
        <f>IF(Table1[[#This Row],[ExitDate]], "Attrition", "Active")</f>
        <v>Active</v>
      </c>
      <c r="H1123" t="s">
        <v>28</v>
      </c>
      <c r="I1123" t="s">
        <v>4543</v>
      </c>
      <c r="J1123" t="s">
        <v>4544</v>
      </c>
      <c r="K1123" t="s">
        <v>79</v>
      </c>
      <c r="L1123" t="s">
        <v>32</v>
      </c>
      <c r="M1123" t="s">
        <v>33</v>
      </c>
      <c r="N1123" t="s">
        <v>50</v>
      </c>
      <c r="O1123" t="s">
        <v>51</v>
      </c>
      <c r="P1123" t="s">
        <v>36</v>
      </c>
      <c r="R1123" t="s">
        <v>37</v>
      </c>
      <c r="S1123" t="s">
        <v>89</v>
      </c>
      <c r="T1123" s="2">
        <v>20948</v>
      </c>
      <c r="U1123" s="3">
        <f ca="1">YEARFRAC(Table1[[#This Row],[DOB]],TODAY())</f>
        <v>68.625</v>
      </c>
      <c r="V1123" s="3" t="str" cm="1">
        <f t="array" aca="1" ref="V1123" ca="1">_xlfn.IFS(Table1[[#This Row],[Age]] &lt; 30, "20-29", Table1[[#This Row],[Age]]&lt;40,"30-39",Table1[[#This Row],[Age]]&lt;50,"40-49",Table1[[#This Row],[Age]]&lt;60,"50-59",Table1[[#This Row],[Age]]&lt;70, "60-69",Table1[[#This Row],[Age]]&lt;80, "70-79",Table1[[#This Row],[Age]]&lt;90,"80-89")</f>
        <v>60-69</v>
      </c>
      <c r="W1123" t="s">
        <v>39</v>
      </c>
      <c r="X1123" t="s">
        <v>82</v>
      </c>
      <c r="Y1123" t="s">
        <v>41</v>
      </c>
      <c r="Z1123">
        <v>33362</v>
      </c>
      <c r="AA1123" t="s">
        <v>55</v>
      </c>
      <c r="AB1123" t="s">
        <v>83</v>
      </c>
      <c r="AC1123" t="s">
        <v>44</v>
      </c>
      <c r="AD1123">
        <v>3</v>
      </c>
    </row>
    <row r="1124" spans="1:30" x14ac:dyDescent="0.35">
      <c r="A1124">
        <v>1546</v>
      </c>
      <c r="B1124" t="s">
        <v>4505</v>
      </c>
      <c r="C1124" t="s">
        <v>4545</v>
      </c>
      <c r="D1124" s="1">
        <v>43851</v>
      </c>
      <c r="E1124" s="1">
        <v>44335</v>
      </c>
      <c r="F1124">
        <f>IF(Table1[[#This Row],[ExitDate]],QUOTIENT(Table1[[#This Row],[ExitDate]]-Table1[[#This Row],[StartDate]],365/12),"")</f>
        <v>15</v>
      </c>
      <c r="G1124" t="str">
        <f>IF(Table1[[#This Row],[ExitDate]], "Attrition", "Active")</f>
        <v>Attrition</v>
      </c>
      <c r="H1124" t="s">
        <v>28</v>
      </c>
      <c r="I1124" t="s">
        <v>1387</v>
      </c>
      <c r="J1124" t="s">
        <v>4546</v>
      </c>
      <c r="K1124" t="s">
        <v>167</v>
      </c>
      <c r="L1124" t="s">
        <v>32</v>
      </c>
      <c r="M1124" t="s">
        <v>51</v>
      </c>
      <c r="N1124" t="s">
        <v>63</v>
      </c>
      <c r="O1124" t="s">
        <v>51</v>
      </c>
      <c r="P1124" t="s">
        <v>174</v>
      </c>
      <c r="Q1124" t="s">
        <v>4547</v>
      </c>
      <c r="R1124" t="s">
        <v>37</v>
      </c>
      <c r="S1124" t="s">
        <v>147</v>
      </c>
      <c r="T1124" s="2">
        <v>19219</v>
      </c>
      <c r="U1124" s="3">
        <f ca="1">YEARFRAC(Table1[[#This Row],[DOB]],TODAY())</f>
        <v>73.361111111111114</v>
      </c>
      <c r="V1124" s="3" t="str" cm="1">
        <f t="array" aca="1" ref="V1124" ca="1">_xlfn.IFS(Table1[[#This Row],[Age]] &lt; 30, "20-29", Table1[[#This Row],[Age]]&lt;40,"30-39",Table1[[#This Row],[Age]]&lt;50,"40-49",Table1[[#This Row],[Age]]&lt;60,"50-59",Table1[[#This Row],[Age]]&lt;70, "60-69",Table1[[#This Row],[Age]]&lt;80, "70-79",Table1[[#This Row],[Age]]&lt;90,"80-89")</f>
        <v>70-79</v>
      </c>
      <c r="W1124" t="s">
        <v>39</v>
      </c>
      <c r="X1124" t="s">
        <v>833</v>
      </c>
      <c r="Y1124" t="s">
        <v>41</v>
      </c>
      <c r="Z1124">
        <v>61239</v>
      </c>
      <c r="AA1124" t="s">
        <v>55</v>
      </c>
      <c r="AB1124" t="s">
        <v>43</v>
      </c>
      <c r="AC1124" t="s">
        <v>44</v>
      </c>
      <c r="AD1124">
        <v>3</v>
      </c>
    </row>
    <row r="1125" spans="1:30" x14ac:dyDescent="0.35">
      <c r="A1125">
        <v>1547</v>
      </c>
      <c r="B1125" t="s">
        <v>4548</v>
      </c>
      <c r="C1125" t="s">
        <v>353</v>
      </c>
      <c r="D1125" s="1">
        <v>44609</v>
      </c>
      <c r="E1125" s="1">
        <v>44971</v>
      </c>
      <c r="F1125">
        <f>IF(Table1[[#This Row],[ExitDate]],QUOTIENT(Table1[[#This Row],[ExitDate]]-Table1[[#This Row],[StartDate]],365/12),"")</f>
        <v>11</v>
      </c>
      <c r="G1125" t="str">
        <f>IF(Table1[[#This Row],[ExitDate]], "Attrition", "Active")</f>
        <v>Attrition</v>
      </c>
      <c r="H1125" t="s">
        <v>28</v>
      </c>
      <c r="I1125" t="s">
        <v>4549</v>
      </c>
      <c r="J1125" t="s">
        <v>4550</v>
      </c>
      <c r="K1125" t="s">
        <v>97</v>
      </c>
      <c r="L1125" t="s">
        <v>32</v>
      </c>
      <c r="M1125" t="s">
        <v>33</v>
      </c>
      <c r="N1125" t="s">
        <v>63</v>
      </c>
      <c r="O1125" t="s">
        <v>35</v>
      </c>
      <c r="P1125" t="s">
        <v>139</v>
      </c>
      <c r="Q1125" t="s">
        <v>4551</v>
      </c>
      <c r="R1125" t="s">
        <v>37</v>
      </c>
      <c r="S1125" t="s">
        <v>1011</v>
      </c>
      <c r="T1125" s="2">
        <v>34328</v>
      </c>
      <c r="U1125" s="3">
        <f ca="1">YEARFRAC(Table1[[#This Row],[DOB]],TODAY())</f>
        <v>31.994444444444444</v>
      </c>
      <c r="V1125" s="3" t="str" cm="1">
        <f t="array" aca="1" ref="V1125" ca="1">_xlfn.IFS(Table1[[#This Row],[Age]] &lt; 30, "20-29", Table1[[#This Row],[Age]]&lt;40,"30-39",Table1[[#This Row],[Age]]&lt;50,"40-49",Table1[[#This Row],[Age]]&lt;60,"50-59",Table1[[#This Row],[Age]]&lt;70, "60-69",Table1[[#This Row],[Age]]&lt;80, "70-79",Table1[[#This Row],[Age]]&lt;90,"80-89")</f>
        <v>30-39</v>
      </c>
      <c r="W1125" t="s">
        <v>39</v>
      </c>
      <c r="X1125" t="s">
        <v>1505</v>
      </c>
      <c r="Y1125" t="s">
        <v>41</v>
      </c>
      <c r="Z1125">
        <v>31989</v>
      </c>
      <c r="AA1125" t="s">
        <v>55</v>
      </c>
      <c r="AB1125" t="s">
        <v>43</v>
      </c>
      <c r="AC1125" t="s">
        <v>44</v>
      </c>
      <c r="AD1125">
        <v>3</v>
      </c>
    </row>
    <row r="1126" spans="1:30" x14ac:dyDescent="0.35">
      <c r="A1126">
        <v>1548</v>
      </c>
      <c r="B1126" t="s">
        <v>4552</v>
      </c>
      <c r="C1126" t="s">
        <v>3149</v>
      </c>
      <c r="D1126" s="1">
        <v>43627</v>
      </c>
      <c r="F1126" t="str">
        <f>IF(Table1[[#This Row],[ExitDate]],QUOTIENT(Table1[[#This Row],[ExitDate]]-Table1[[#This Row],[StartDate]],365/12),"")</f>
        <v/>
      </c>
      <c r="G1126" t="str">
        <f>IF(Table1[[#This Row],[ExitDate]], "Attrition", "Active")</f>
        <v>Active</v>
      </c>
      <c r="H1126" t="s">
        <v>28</v>
      </c>
      <c r="I1126" t="s">
        <v>4553</v>
      </c>
      <c r="J1126" t="s">
        <v>4554</v>
      </c>
      <c r="K1126" t="s">
        <v>117</v>
      </c>
      <c r="L1126" t="s">
        <v>32</v>
      </c>
      <c r="M1126" t="s">
        <v>51</v>
      </c>
      <c r="N1126" t="s">
        <v>50</v>
      </c>
      <c r="O1126" t="s">
        <v>62</v>
      </c>
      <c r="P1126" t="s">
        <v>36</v>
      </c>
      <c r="R1126" t="s">
        <v>37</v>
      </c>
      <c r="S1126" t="s">
        <v>110</v>
      </c>
      <c r="T1126" s="2">
        <v>23590</v>
      </c>
      <c r="U1126" s="3">
        <f ca="1">YEARFRAC(Table1[[#This Row],[DOB]],TODAY())</f>
        <v>61.394444444444446</v>
      </c>
      <c r="V1126" s="3" t="str" cm="1">
        <f t="array" aca="1" ref="V1126" ca="1">_xlfn.IFS(Table1[[#This Row],[Age]] &lt; 30, "20-29", Table1[[#This Row],[Age]]&lt;40,"30-39",Table1[[#This Row],[Age]]&lt;50,"40-49",Table1[[#This Row],[Age]]&lt;60,"50-59",Table1[[#This Row],[Age]]&lt;70, "60-69",Table1[[#This Row],[Age]]&lt;80, "70-79",Table1[[#This Row],[Age]]&lt;90,"80-89")</f>
        <v>60-69</v>
      </c>
      <c r="W1126" t="s">
        <v>39</v>
      </c>
      <c r="X1126" t="s">
        <v>112</v>
      </c>
      <c r="Y1126" t="s">
        <v>54</v>
      </c>
      <c r="Z1126">
        <v>75761</v>
      </c>
      <c r="AA1126" t="s">
        <v>127</v>
      </c>
      <c r="AB1126" t="s">
        <v>43</v>
      </c>
      <c r="AC1126" t="s">
        <v>235</v>
      </c>
      <c r="AD1126">
        <v>3</v>
      </c>
    </row>
    <row r="1127" spans="1:30" x14ac:dyDescent="0.35">
      <c r="A1127">
        <v>1549</v>
      </c>
      <c r="B1127" t="s">
        <v>4555</v>
      </c>
      <c r="C1127" t="s">
        <v>3457</v>
      </c>
      <c r="D1127" s="1">
        <v>44686</v>
      </c>
      <c r="F1127" t="str">
        <f>IF(Table1[[#This Row],[ExitDate]],QUOTIENT(Table1[[#This Row],[ExitDate]]-Table1[[#This Row],[StartDate]],365/12),"")</f>
        <v/>
      </c>
      <c r="G1127" t="str">
        <f>IF(Table1[[#This Row],[ExitDate]], "Attrition", "Active")</f>
        <v>Active</v>
      </c>
      <c r="H1127" t="s">
        <v>28</v>
      </c>
      <c r="I1127" t="s">
        <v>4556</v>
      </c>
      <c r="J1127" t="s">
        <v>4557</v>
      </c>
      <c r="K1127" t="s">
        <v>61</v>
      </c>
      <c r="L1127" t="s">
        <v>32</v>
      </c>
      <c r="M1127" t="s">
        <v>51</v>
      </c>
      <c r="N1127" t="s">
        <v>34</v>
      </c>
      <c r="O1127" t="s">
        <v>62</v>
      </c>
      <c r="P1127" t="s">
        <v>36</v>
      </c>
      <c r="R1127" t="s">
        <v>37</v>
      </c>
      <c r="S1127" t="s">
        <v>118</v>
      </c>
      <c r="T1127" s="2">
        <v>33985</v>
      </c>
      <c r="U1127" s="3">
        <f ca="1">YEARFRAC(Table1[[#This Row],[DOB]],TODAY())</f>
        <v>32.93611111111111</v>
      </c>
      <c r="V1127" s="3" t="str" cm="1">
        <f t="array" aca="1" ref="V1127" ca="1">_xlfn.IFS(Table1[[#This Row],[Age]] &lt; 30, "20-29", Table1[[#This Row],[Age]]&lt;40,"30-39",Table1[[#This Row],[Age]]&lt;50,"40-49",Table1[[#This Row],[Age]]&lt;60,"50-59",Table1[[#This Row],[Age]]&lt;70, "60-69",Table1[[#This Row],[Age]]&lt;80, "70-79",Table1[[#This Row],[Age]]&lt;90,"80-89")</f>
        <v>30-39</v>
      </c>
      <c r="W1127" t="s">
        <v>39</v>
      </c>
      <c r="X1127" t="s">
        <v>118</v>
      </c>
      <c r="Y1127" t="s">
        <v>41</v>
      </c>
      <c r="Z1127">
        <v>25854</v>
      </c>
      <c r="AA1127" t="s">
        <v>73</v>
      </c>
      <c r="AB1127" t="s">
        <v>83</v>
      </c>
      <c r="AC1127" t="s">
        <v>44</v>
      </c>
      <c r="AD1127">
        <v>3</v>
      </c>
    </row>
    <row r="1128" spans="1:30" x14ac:dyDescent="0.35">
      <c r="A1128">
        <v>1550</v>
      </c>
      <c r="B1128" t="s">
        <v>3529</v>
      </c>
      <c r="C1128" t="s">
        <v>4558</v>
      </c>
      <c r="D1128" s="1">
        <v>43362</v>
      </c>
      <c r="E1128" s="1">
        <v>44055</v>
      </c>
      <c r="F1128">
        <f>IF(Table1[[#This Row],[ExitDate]],QUOTIENT(Table1[[#This Row],[ExitDate]]-Table1[[#This Row],[StartDate]],365/12),"")</f>
        <v>22</v>
      </c>
      <c r="G1128" t="str">
        <f>IF(Table1[[#This Row],[ExitDate]], "Attrition", "Active")</f>
        <v>Attrition</v>
      </c>
      <c r="H1128" t="s">
        <v>28</v>
      </c>
      <c r="I1128" t="s">
        <v>4559</v>
      </c>
      <c r="J1128" t="s">
        <v>4560</v>
      </c>
      <c r="K1128" t="s">
        <v>88</v>
      </c>
      <c r="L1128" t="s">
        <v>32</v>
      </c>
      <c r="M1128" t="s">
        <v>62</v>
      </c>
      <c r="N1128" t="s">
        <v>50</v>
      </c>
      <c r="O1128" t="s">
        <v>35</v>
      </c>
      <c r="P1128" t="s">
        <v>139</v>
      </c>
      <c r="Q1128" t="s">
        <v>4561</v>
      </c>
      <c r="R1128" t="s">
        <v>37</v>
      </c>
      <c r="S1128" t="s">
        <v>89</v>
      </c>
      <c r="T1128" s="2">
        <v>22508</v>
      </c>
      <c r="U1128" s="3">
        <f ca="1">YEARFRAC(Table1[[#This Row],[DOB]],TODAY())</f>
        <v>64.355555555555554</v>
      </c>
      <c r="V1128" s="3" t="str" cm="1">
        <f t="array" aca="1" ref="V1128" ca="1">_xlfn.IFS(Table1[[#This Row],[Age]] &lt; 30, "20-29", Table1[[#This Row],[Age]]&lt;40,"30-39",Table1[[#This Row],[Age]]&lt;50,"40-49",Table1[[#This Row],[Age]]&lt;60,"50-59",Table1[[#This Row],[Age]]&lt;70, "60-69",Table1[[#This Row],[Age]]&lt;80, "70-79",Table1[[#This Row],[Age]]&lt;90,"80-89")</f>
        <v>60-69</v>
      </c>
      <c r="W1128" t="s">
        <v>39</v>
      </c>
      <c r="X1128" t="s">
        <v>102</v>
      </c>
      <c r="Y1128" t="s">
        <v>41</v>
      </c>
      <c r="Z1128">
        <v>92807</v>
      </c>
      <c r="AA1128" t="s">
        <v>92</v>
      </c>
      <c r="AB1128" t="s">
        <v>43</v>
      </c>
      <c r="AC1128" t="s">
        <v>44</v>
      </c>
      <c r="AD1128">
        <v>3</v>
      </c>
    </row>
    <row r="1129" spans="1:30" x14ac:dyDescent="0.35">
      <c r="A1129">
        <v>1551</v>
      </c>
      <c r="B1129" t="s">
        <v>4562</v>
      </c>
      <c r="C1129" t="s">
        <v>4563</v>
      </c>
      <c r="D1129" s="1">
        <v>44348</v>
      </c>
      <c r="E1129" s="1">
        <v>45096</v>
      </c>
      <c r="F1129">
        <f>IF(Table1[[#This Row],[ExitDate]],QUOTIENT(Table1[[#This Row],[ExitDate]]-Table1[[#This Row],[StartDate]],365/12),"")</f>
        <v>24</v>
      </c>
      <c r="G1129" t="str">
        <f>IF(Table1[[#This Row],[ExitDate]], "Attrition", "Active")</f>
        <v>Attrition</v>
      </c>
      <c r="H1129" t="s">
        <v>28</v>
      </c>
      <c r="I1129" t="s">
        <v>4564</v>
      </c>
      <c r="J1129" t="s">
        <v>4565</v>
      </c>
      <c r="K1129" t="s">
        <v>31</v>
      </c>
      <c r="L1129" t="s">
        <v>197</v>
      </c>
      <c r="M1129" t="s">
        <v>33</v>
      </c>
      <c r="N1129" t="s">
        <v>63</v>
      </c>
      <c r="O1129" t="s">
        <v>62</v>
      </c>
      <c r="P1129" t="s">
        <v>125</v>
      </c>
      <c r="Q1129" t="s">
        <v>4566</v>
      </c>
      <c r="R1129" t="s">
        <v>37</v>
      </c>
      <c r="S1129" t="s">
        <v>110</v>
      </c>
      <c r="T1129" s="2">
        <v>28019</v>
      </c>
      <c r="U1129" s="3">
        <f ca="1">YEARFRAC(Table1[[#This Row],[DOB]],TODAY())</f>
        <v>49.269444444444446</v>
      </c>
      <c r="V1129" s="3" t="str" cm="1">
        <f t="array" aca="1" ref="V1129" ca="1">_xlfn.IFS(Table1[[#This Row],[Age]] &lt; 30, "20-29", Table1[[#This Row],[Age]]&lt;40,"30-39",Table1[[#This Row],[Age]]&lt;50,"40-49",Table1[[#This Row],[Age]]&lt;60,"50-59",Table1[[#This Row],[Age]]&lt;70, "60-69",Table1[[#This Row],[Age]]&lt;80, "70-79",Table1[[#This Row],[Age]]&lt;90,"80-89")</f>
        <v>40-49</v>
      </c>
      <c r="W1129" t="s">
        <v>39</v>
      </c>
      <c r="X1129" t="s">
        <v>418</v>
      </c>
      <c r="Y1129" t="s">
        <v>41</v>
      </c>
      <c r="Z1129">
        <v>5288</v>
      </c>
      <c r="AA1129" t="s">
        <v>92</v>
      </c>
      <c r="AB1129" t="s">
        <v>103</v>
      </c>
      <c r="AC1129" t="s">
        <v>44</v>
      </c>
      <c r="AD1129">
        <v>3</v>
      </c>
    </row>
    <row r="1130" spans="1:30" x14ac:dyDescent="0.35">
      <c r="A1130">
        <v>1552</v>
      </c>
      <c r="B1130" t="s">
        <v>4567</v>
      </c>
      <c r="C1130" t="s">
        <v>4568</v>
      </c>
      <c r="D1130" s="1">
        <v>45112</v>
      </c>
      <c r="E1130" s="1">
        <v>45118</v>
      </c>
      <c r="F1130">
        <f>IF(Table1[[#This Row],[ExitDate]],QUOTIENT(Table1[[#This Row],[ExitDate]]-Table1[[#This Row],[StartDate]],365/12),"")</f>
        <v>0</v>
      </c>
      <c r="G1130" t="str">
        <f>IF(Table1[[#This Row],[ExitDate]], "Attrition", "Active")</f>
        <v>Attrition</v>
      </c>
      <c r="H1130" t="s">
        <v>28</v>
      </c>
      <c r="I1130" t="s">
        <v>4569</v>
      </c>
      <c r="J1130" t="s">
        <v>4570</v>
      </c>
      <c r="K1130" t="s">
        <v>132</v>
      </c>
      <c r="L1130" t="s">
        <v>197</v>
      </c>
      <c r="M1130" t="s">
        <v>51</v>
      </c>
      <c r="N1130" t="s">
        <v>34</v>
      </c>
      <c r="O1130" t="s">
        <v>51</v>
      </c>
      <c r="P1130" t="s">
        <v>174</v>
      </c>
      <c r="Q1130" t="s">
        <v>4571</v>
      </c>
      <c r="R1130" t="s">
        <v>37</v>
      </c>
      <c r="S1130" t="s">
        <v>304</v>
      </c>
      <c r="T1130" s="2">
        <v>19452</v>
      </c>
      <c r="U1130" s="3">
        <f ca="1">YEARFRAC(Table1[[#This Row],[DOB]],TODAY())</f>
        <v>72.722222222222229</v>
      </c>
      <c r="V1130" s="3" t="str" cm="1">
        <f t="array" aca="1" ref="V1130" ca="1">_xlfn.IFS(Table1[[#This Row],[Age]] &lt; 30, "20-29", Table1[[#This Row],[Age]]&lt;40,"30-39",Table1[[#This Row],[Age]]&lt;50,"40-49",Table1[[#This Row],[Age]]&lt;60,"50-59",Table1[[#This Row],[Age]]&lt;70, "60-69",Table1[[#This Row],[Age]]&lt;80, "70-79",Table1[[#This Row],[Age]]&lt;90,"80-89")</f>
        <v>70-79</v>
      </c>
      <c r="W1130" t="s">
        <v>39</v>
      </c>
      <c r="X1130" t="s">
        <v>82</v>
      </c>
      <c r="Y1130" t="s">
        <v>41</v>
      </c>
      <c r="Z1130">
        <v>66412</v>
      </c>
      <c r="AA1130" t="s">
        <v>127</v>
      </c>
      <c r="AB1130" t="s">
        <v>43</v>
      </c>
      <c r="AC1130" t="s">
        <v>44</v>
      </c>
      <c r="AD1130">
        <v>3</v>
      </c>
    </row>
    <row r="1131" spans="1:30" x14ac:dyDescent="0.35">
      <c r="A1131">
        <v>1553</v>
      </c>
      <c r="B1131" t="s">
        <v>293</v>
      </c>
      <c r="C1131" t="s">
        <v>4210</v>
      </c>
      <c r="D1131" s="1">
        <v>44912</v>
      </c>
      <c r="F1131" t="str">
        <f>IF(Table1[[#This Row],[ExitDate]],QUOTIENT(Table1[[#This Row],[ExitDate]]-Table1[[#This Row],[StartDate]],365/12),"")</f>
        <v/>
      </c>
      <c r="G1131" t="str">
        <f>IF(Table1[[#This Row],[ExitDate]], "Attrition", "Active")</f>
        <v>Active</v>
      </c>
      <c r="H1131" t="s">
        <v>28</v>
      </c>
      <c r="I1131" t="s">
        <v>4572</v>
      </c>
      <c r="J1131" t="s">
        <v>4573</v>
      </c>
      <c r="K1131" t="s">
        <v>49</v>
      </c>
      <c r="L1131" t="s">
        <v>32</v>
      </c>
      <c r="M1131" t="s">
        <v>51</v>
      </c>
      <c r="N1131" t="s">
        <v>34</v>
      </c>
      <c r="O1131" t="s">
        <v>51</v>
      </c>
      <c r="P1131" t="s">
        <v>36</v>
      </c>
      <c r="R1131" t="s">
        <v>37</v>
      </c>
      <c r="S1131" t="s">
        <v>89</v>
      </c>
      <c r="T1131" s="2">
        <v>22193</v>
      </c>
      <c r="U1131" s="3">
        <f ca="1">YEARFRAC(Table1[[#This Row],[DOB]],TODAY())</f>
        <v>65.219444444444449</v>
      </c>
      <c r="V1131" s="3" t="str" cm="1">
        <f t="array" aca="1" ref="V1131" ca="1">_xlfn.IFS(Table1[[#This Row],[Age]] &lt; 30, "20-29", Table1[[#This Row],[Age]]&lt;40,"30-39",Table1[[#This Row],[Age]]&lt;50,"40-49",Table1[[#This Row],[Age]]&lt;60,"50-59",Table1[[#This Row],[Age]]&lt;70, "60-69",Table1[[#This Row],[Age]]&lt;80, "70-79",Table1[[#This Row],[Age]]&lt;90,"80-89")</f>
        <v>60-69</v>
      </c>
      <c r="W1131" t="s">
        <v>39</v>
      </c>
      <c r="X1131" t="s">
        <v>102</v>
      </c>
      <c r="Y1131" t="s">
        <v>41</v>
      </c>
      <c r="Z1131">
        <v>20484</v>
      </c>
      <c r="AA1131" t="s">
        <v>73</v>
      </c>
      <c r="AB1131" t="s">
        <v>74</v>
      </c>
      <c r="AC1131" t="s">
        <v>44</v>
      </c>
      <c r="AD1131">
        <v>3</v>
      </c>
    </row>
    <row r="1132" spans="1:30" x14ac:dyDescent="0.35">
      <c r="A1132">
        <v>1554</v>
      </c>
      <c r="B1132" t="s">
        <v>4574</v>
      </c>
      <c r="C1132" t="s">
        <v>4575</v>
      </c>
      <c r="D1132" s="1">
        <v>44383</v>
      </c>
      <c r="E1132" s="1">
        <v>44819</v>
      </c>
      <c r="F1132">
        <f>IF(Table1[[#This Row],[ExitDate]],QUOTIENT(Table1[[#This Row],[ExitDate]]-Table1[[#This Row],[StartDate]],365/12),"")</f>
        <v>14</v>
      </c>
      <c r="G1132" t="str">
        <f>IF(Table1[[#This Row],[ExitDate]], "Attrition", "Active")</f>
        <v>Attrition</v>
      </c>
      <c r="H1132" t="s">
        <v>28</v>
      </c>
      <c r="I1132" t="s">
        <v>4576</v>
      </c>
      <c r="J1132" t="s">
        <v>4577</v>
      </c>
      <c r="K1132" t="s">
        <v>138</v>
      </c>
      <c r="L1132" t="s">
        <v>1804</v>
      </c>
      <c r="M1132" t="s">
        <v>62</v>
      </c>
      <c r="N1132" t="s">
        <v>63</v>
      </c>
      <c r="O1132" t="s">
        <v>51</v>
      </c>
      <c r="P1132" t="s">
        <v>174</v>
      </c>
      <c r="Q1132" t="s">
        <v>4578</v>
      </c>
      <c r="R1132" t="s">
        <v>37</v>
      </c>
      <c r="S1132" t="s">
        <v>1011</v>
      </c>
      <c r="T1132" s="2">
        <v>18822</v>
      </c>
      <c r="U1132" s="3">
        <f ca="1">YEARFRAC(Table1[[#This Row],[DOB]],TODAY())</f>
        <v>74.444444444444443</v>
      </c>
      <c r="V1132" s="3" t="str" cm="1">
        <f t="array" aca="1" ref="V1132" ca="1">_xlfn.IFS(Table1[[#This Row],[Age]] &lt; 30, "20-29", Table1[[#This Row],[Age]]&lt;40,"30-39",Table1[[#This Row],[Age]]&lt;50,"40-49",Table1[[#This Row],[Age]]&lt;60,"50-59",Table1[[#This Row],[Age]]&lt;70, "60-69",Table1[[#This Row],[Age]]&lt;80, "70-79",Table1[[#This Row],[Age]]&lt;90,"80-89")</f>
        <v>70-79</v>
      </c>
      <c r="W1132" t="s">
        <v>39</v>
      </c>
      <c r="X1132" t="s">
        <v>418</v>
      </c>
      <c r="Y1132" t="s">
        <v>54</v>
      </c>
      <c r="Z1132">
        <v>73854</v>
      </c>
      <c r="AA1132" t="s">
        <v>42</v>
      </c>
      <c r="AB1132" t="s">
        <v>43</v>
      </c>
      <c r="AC1132" t="s">
        <v>44</v>
      </c>
      <c r="AD1132">
        <v>3</v>
      </c>
    </row>
    <row r="1133" spans="1:30" x14ac:dyDescent="0.35">
      <c r="A1133">
        <v>1555</v>
      </c>
      <c r="B1133" t="s">
        <v>1584</v>
      </c>
      <c r="C1133" t="s">
        <v>4579</v>
      </c>
      <c r="D1133" s="1">
        <v>43551</v>
      </c>
      <c r="F1133" t="str">
        <f>IF(Table1[[#This Row],[ExitDate]],QUOTIENT(Table1[[#This Row],[ExitDate]]-Table1[[#This Row],[StartDate]],365/12),"")</f>
        <v/>
      </c>
      <c r="G1133" t="str">
        <f>IF(Table1[[#This Row],[ExitDate]], "Attrition", "Active")</f>
        <v>Active</v>
      </c>
      <c r="H1133" t="s">
        <v>727</v>
      </c>
      <c r="I1133" t="s">
        <v>4580</v>
      </c>
      <c r="J1133" t="s">
        <v>4581</v>
      </c>
      <c r="K1133" t="s">
        <v>61</v>
      </c>
      <c r="L1133" t="s">
        <v>32</v>
      </c>
      <c r="M1133" t="s">
        <v>51</v>
      </c>
      <c r="N1133" t="s">
        <v>50</v>
      </c>
      <c r="O1133" t="s">
        <v>51</v>
      </c>
      <c r="P1133" t="s">
        <v>36</v>
      </c>
      <c r="R1133" t="s">
        <v>37</v>
      </c>
      <c r="S1133" t="s">
        <v>89</v>
      </c>
      <c r="T1133" s="2">
        <v>24223</v>
      </c>
      <c r="U1133" s="3">
        <f ca="1">YEARFRAC(Table1[[#This Row],[DOB]],TODAY())</f>
        <v>59.658333333333331</v>
      </c>
      <c r="V1133" s="3" t="str" cm="1">
        <f t="array" aca="1" ref="V1133" ca="1">_xlfn.IFS(Table1[[#This Row],[Age]] &lt; 30, "20-29", Table1[[#This Row],[Age]]&lt;40,"30-39",Table1[[#This Row],[Age]]&lt;50,"40-49",Table1[[#This Row],[Age]]&lt;60,"50-59",Table1[[#This Row],[Age]]&lt;70, "60-69",Table1[[#This Row],[Age]]&lt;80, "70-79",Table1[[#This Row],[Age]]&lt;90,"80-89")</f>
        <v>50-59</v>
      </c>
      <c r="W1133" t="s">
        <v>39</v>
      </c>
      <c r="X1133" t="s">
        <v>102</v>
      </c>
      <c r="Y1133" t="s">
        <v>41</v>
      </c>
      <c r="Z1133">
        <v>86977</v>
      </c>
      <c r="AA1133" t="s">
        <v>55</v>
      </c>
      <c r="AB1133" t="s">
        <v>103</v>
      </c>
      <c r="AC1133" t="s">
        <v>44</v>
      </c>
      <c r="AD1133">
        <v>3</v>
      </c>
    </row>
    <row r="1134" spans="1:30" x14ac:dyDescent="0.35">
      <c r="A1134">
        <v>1556</v>
      </c>
      <c r="B1134" t="s">
        <v>4582</v>
      </c>
      <c r="C1134" t="s">
        <v>3836</v>
      </c>
      <c r="D1134" s="1">
        <v>45054</v>
      </c>
      <c r="F1134" t="str">
        <f>IF(Table1[[#This Row],[ExitDate]],QUOTIENT(Table1[[#This Row],[ExitDate]]-Table1[[#This Row],[StartDate]],365/12),"")</f>
        <v/>
      </c>
      <c r="G1134" t="str">
        <f>IF(Table1[[#This Row],[ExitDate]], "Attrition", "Active")</f>
        <v>Active</v>
      </c>
      <c r="H1134" t="s">
        <v>727</v>
      </c>
      <c r="I1134" t="s">
        <v>4583</v>
      </c>
      <c r="J1134" t="s">
        <v>4584</v>
      </c>
      <c r="K1134" t="s">
        <v>167</v>
      </c>
      <c r="L1134" t="s">
        <v>32</v>
      </c>
      <c r="M1134" t="s">
        <v>62</v>
      </c>
      <c r="N1134" t="s">
        <v>63</v>
      </c>
      <c r="O1134" t="s">
        <v>35</v>
      </c>
      <c r="P1134" t="s">
        <v>36</v>
      </c>
      <c r="R1134" t="s">
        <v>37</v>
      </c>
      <c r="S1134" t="s">
        <v>176</v>
      </c>
      <c r="T1134" s="2">
        <v>34011</v>
      </c>
      <c r="U1134" s="3">
        <f ca="1">YEARFRAC(Table1[[#This Row],[DOB]],TODAY())</f>
        <v>32.866666666666667</v>
      </c>
      <c r="V1134" s="3" t="str" cm="1">
        <f t="array" aca="1" ref="V1134" ca="1">_xlfn.IFS(Table1[[#This Row],[Age]] &lt; 30, "20-29", Table1[[#This Row],[Age]]&lt;40,"30-39",Table1[[#This Row],[Age]]&lt;50,"40-49",Table1[[#This Row],[Age]]&lt;60,"50-59",Table1[[#This Row],[Age]]&lt;70, "60-69",Table1[[#This Row],[Age]]&lt;80, "70-79",Table1[[#This Row],[Age]]&lt;90,"80-89")</f>
        <v>30-39</v>
      </c>
      <c r="W1134" t="s">
        <v>39</v>
      </c>
      <c r="X1134" t="s">
        <v>242</v>
      </c>
      <c r="Y1134" t="s">
        <v>41</v>
      </c>
      <c r="Z1134">
        <v>40039</v>
      </c>
      <c r="AA1134" t="s">
        <v>127</v>
      </c>
      <c r="AB1134" t="s">
        <v>43</v>
      </c>
      <c r="AC1134" t="s">
        <v>44</v>
      </c>
      <c r="AD1134">
        <v>3</v>
      </c>
    </row>
    <row r="1135" spans="1:30" x14ac:dyDescent="0.35">
      <c r="A1135">
        <v>1557</v>
      </c>
      <c r="B1135" t="s">
        <v>4585</v>
      </c>
      <c r="C1135" t="s">
        <v>4586</v>
      </c>
      <c r="D1135" s="1">
        <v>43446</v>
      </c>
      <c r="E1135" s="1">
        <v>44189</v>
      </c>
      <c r="F1135">
        <f>IF(Table1[[#This Row],[ExitDate]],QUOTIENT(Table1[[#This Row],[ExitDate]]-Table1[[#This Row],[StartDate]],365/12),"")</f>
        <v>24</v>
      </c>
      <c r="G1135" t="str">
        <f>IF(Table1[[#This Row],[ExitDate]], "Attrition", "Active")</f>
        <v>Attrition</v>
      </c>
      <c r="H1135" t="s">
        <v>727</v>
      </c>
      <c r="I1135" t="s">
        <v>4587</v>
      </c>
      <c r="J1135" t="s">
        <v>4588</v>
      </c>
      <c r="K1135" t="s">
        <v>132</v>
      </c>
      <c r="L1135" t="s">
        <v>744</v>
      </c>
      <c r="M1135" t="s">
        <v>51</v>
      </c>
      <c r="N1135" t="s">
        <v>63</v>
      </c>
      <c r="O1135" t="s">
        <v>35</v>
      </c>
      <c r="P1135" t="s">
        <v>174</v>
      </c>
      <c r="Q1135" t="s">
        <v>4589</v>
      </c>
      <c r="R1135" t="s">
        <v>37</v>
      </c>
      <c r="S1135" t="s">
        <v>176</v>
      </c>
      <c r="T1135" s="2">
        <v>33405</v>
      </c>
      <c r="U1135" s="3">
        <f ca="1">YEARFRAC(Table1[[#This Row],[DOB]],TODAY())</f>
        <v>34.519444444444446</v>
      </c>
      <c r="V1135" s="3" t="str" cm="1">
        <f t="array" aca="1" ref="V1135" ca="1">_xlfn.IFS(Table1[[#This Row],[Age]] &lt; 30, "20-29", Table1[[#This Row],[Age]]&lt;40,"30-39",Table1[[#This Row],[Age]]&lt;50,"40-49",Table1[[#This Row],[Age]]&lt;60,"50-59",Table1[[#This Row],[Age]]&lt;70, "60-69",Table1[[#This Row],[Age]]&lt;80, "70-79",Table1[[#This Row],[Age]]&lt;90,"80-89")</f>
        <v>30-39</v>
      </c>
      <c r="W1135" t="s">
        <v>39</v>
      </c>
      <c r="X1135" t="s">
        <v>418</v>
      </c>
      <c r="Y1135" t="s">
        <v>54</v>
      </c>
      <c r="Z1135">
        <v>25683</v>
      </c>
      <c r="AA1135" t="s">
        <v>55</v>
      </c>
      <c r="AB1135" t="s">
        <v>103</v>
      </c>
      <c r="AC1135" t="s">
        <v>44</v>
      </c>
      <c r="AD1135">
        <v>3</v>
      </c>
    </row>
    <row r="1136" spans="1:30" x14ac:dyDescent="0.35">
      <c r="A1136">
        <v>1558</v>
      </c>
      <c r="B1136" t="s">
        <v>4590</v>
      </c>
      <c r="C1136" t="s">
        <v>4591</v>
      </c>
      <c r="D1136" s="1">
        <v>44068</v>
      </c>
      <c r="F1136" t="str">
        <f>IF(Table1[[#This Row],[ExitDate]],QUOTIENT(Table1[[#This Row],[ExitDate]]-Table1[[#This Row],[StartDate]],365/12),"")</f>
        <v/>
      </c>
      <c r="G1136" t="str">
        <f>IF(Table1[[#This Row],[ExitDate]], "Attrition", "Active")</f>
        <v>Active</v>
      </c>
      <c r="H1136" t="s">
        <v>727</v>
      </c>
      <c r="I1136" t="s">
        <v>4592</v>
      </c>
      <c r="J1136" t="s">
        <v>4593</v>
      </c>
      <c r="K1136" t="s">
        <v>79</v>
      </c>
      <c r="L1136" t="s">
        <v>32</v>
      </c>
      <c r="M1136" t="s">
        <v>51</v>
      </c>
      <c r="N1136" t="s">
        <v>50</v>
      </c>
      <c r="O1136" t="s">
        <v>35</v>
      </c>
      <c r="P1136" t="s">
        <v>36</v>
      </c>
      <c r="R1136" t="s">
        <v>37</v>
      </c>
      <c r="S1136" t="s">
        <v>89</v>
      </c>
      <c r="T1136" s="2">
        <v>29641</v>
      </c>
      <c r="U1136" s="3">
        <f ca="1">YEARFRAC(Table1[[#This Row],[DOB]],TODAY())</f>
        <v>44.830555555555556</v>
      </c>
      <c r="V1136" s="3" t="str" cm="1">
        <f t="array" aca="1" ref="V1136" ca="1">_xlfn.IFS(Table1[[#This Row],[Age]] &lt; 30, "20-29", Table1[[#This Row],[Age]]&lt;40,"30-39",Table1[[#This Row],[Age]]&lt;50,"40-49",Table1[[#This Row],[Age]]&lt;60,"50-59",Table1[[#This Row],[Age]]&lt;70, "60-69",Table1[[#This Row],[Age]]&lt;80, "70-79",Table1[[#This Row],[Age]]&lt;90,"80-89")</f>
        <v>40-49</v>
      </c>
      <c r="W1136" t="s">
        <v>39</v>
      </c>
      <c r="X1136" t="s">
        <v>418</v>
      </c>
      <c r="Y1136" t="s">
        <v>54</v>
      </c>
      <c r="Z1136">
        <v>3170</v>
      </c>
      <c r="AA1136" t="s">
        <v>92</v>
      </c>
      <c r="AB1136" t="s">
        <v>83</v>
      </c>
      <c r="AC1136" t="s">
        <v>44</v>
      </c>
      <c r="AD1136">
        <v>3</v>
      </c>
    </row>
    <row r="1137" spans="1:30" x14ac:dyDescent="0.35">
      <c r="A1137">
        <v>1559</v>
      </c>
      <c r="B1137" t="s">
        <v>4594</v>
      </c>
      <c r="C1137" t="s">
        <v>3625</v>
      </c>
      <c r="D1137" s="1">
        <v>44673</v>
      </c>
      <c r="E1137" s="1">
        <v>44802</v>
      </c>
      <c r="F1137">
        <f>IF(Table1[[#This Row],[ExitDate]],QUOTIENT(Table1[[#This Row],[ExitDate]]-Table1[[#This Row],[StartDate]],365/12),"")</f>
        <v>4</v>
      </c>
      <c r="G1137" t="str">
        <f>IF(Table1[[#This Row],[ExitDate]], "Attrition", "Active")</f>
        <v>Attrition</v>
      </c>
      <c r="H1137" t="s">
        <v>727</v>
      </c>
      <c r="I1137" t="s">
        <v>4595</v>
      </c>
      <c r="J1137" t="s">
        <v>4596</v>
      </c>
      <c r="K1137" t="s">
        <v>97</v>
      </c>
      <c r="L1137" t="s">
        <v>744</v>
      </c>
      <c r="M1137" t="s">
        <v>62</v>
      </c>
      <c r="N1137" t="s">
        <v>63</v>
      </c>
      <c r="O1137" t="s">
        <v>62</v>
      </c>
      <c r="P1137" t="s">
        <v>98</v>
      </c>
      <c r="Q1137" t="s">
        <v>4597</v>
      </c>
      <c r="R1137" t="s">
        <v>37</v>
      </c>
      <c r="S1137" t="s">
        <v>176</v>
      </c>
      <c r="T1137" s="2">
        <v>24078</v>
      </c>
      <c r="U1137" s="3">
        <f ca="1">YEARFRAC(Table1[[#This Row],[DOB]],TODAY())</f>
        <v>60.05833333333333</v>
      </c>
      <c r="V1137" s="3" t="str" cm="1">
        <f t="array" aca="1" ref="V1137" ca="1">_xlfn.IFS(Table1[[#This Row],[Age]] &lt; 30, "20-29", Table1[[#This Row],[Age]]&lt;40,"30-39",Table1[[#This Row],[Age]]&lt;50,"40-49",Table1[[#This Row],[Age]]&lt;60,"50-59",Table1[[#This Row],[Age]]&lt;70, "60-69",Table1[[#This Row],[Age]]&lt;80, "70-79",Table1[[#This Row],[Age]]&lt;90,"80-89")</f>
        <v>60-69</v>
      </c>
      <c r="W1137" t="s">
        <v>39</v>
      </c>
      <c r="X1137" t="s">
        <v>177</v>
      </c>
      <c r="Y1137" t="s">
        <v>54</v>
      </c>
      <c r="Z1137">
        <v>32042</v>
      </c>
      <c r="AA1137" t="s">
        <v>73</v>
      </c>
      <c r="AB1137" t="s">
        <v>103</v>
      </c>
      <c r="AC1137" t="s">
        <v>44</v>
      </c>
      <c r="AD1137">
        <v>3</v>
      </c>
    </row>
    <row r="1138" spans="1:30" x14ac:dyDescent="0.35">
      <c r="A1138">
        <v>1560</v>
      </c>
      <c r="B1138" t="s">
        <v>1155</v>
      </c>
      <c r="C1138" t="s">
        <v>432</v>
      </c>
      <c r="D1138" s="1">
        <v>44550</v>
      </c>
      <c r="E1138" s="1">
        <v>44897</v>
      </c>
      <c r="F1138">
        <f>IF(Table1[[#This Row],[ExitDate]],QUOTIENT(Table1[[#This Row],[ExitDate]]-Table1[[#This Row],[StartDate]],365/12),"")</f>
        <v>11</v>
      </c>
      <c r="G1138" t="str">
        <f>IF(Table1[[#This Row],[ExitDate]], "Attrition", "Active")</f>
        <v>Attrition</v>
      </c>
      <c r="H1138" t="s">
        <v>727</v>
      </c>
      <c r="I1138" t="s">
        <v>4598</v>
      </c>
      <c r="J1138" t="s">
        <v>4599</v>
      </c>
      <c r="K1138" t="s">
        <v>167</v>
      </c>
      <c r="L1138" t="s">
        <v>744</v>
      </c>
      <c r="M1138" t="s">
        <v>62</v>
      </c>
      <c r="N1138" t="s">
        <v>50</v>
      </c>
      <c r="O1138" t="s">
        <v>62</v>
      </c>
      <c r="P1138" t="s">
        <v>139</v>
      </c>
      <c r="Q1138" t="s">
        <v>4600</v>
      </c>
      <c r="R1138" t="s">
        <v>37</v>
      </c>
      <c r="S1138" t="s">
        <v>80</v>
      </c>
      <c r="T1138" s="2">
        <v>17418</v>
      </c>
      <c r="U1138" s="3">
        <f ca="1">YEARFRAC(Table1[[#This Row],[DOB]],TODAY())</f>
        <v>78.291666666666671</v>
      </c>
      <c r="V1138" s="3" t="str" cm="1">
        <f t="array" aca="1" ref="V1138" ca="1">_xlfn.IFS(Table1[[#This Row],[Age]] &lt; 30, "20-29", Table1[[#This Row],[Age]]&lt;40,"30-39",Table1[[#This Row],[Age]]&lt;50,"40-49",Table1[[#This Row],[Age]]&lt;60,"50-59",Table1[[#This Row],[Age]]&lt;70, "60-69",Table1[[#This Row],[Age]]&lt;80, "70-79",Table1[[#This Row],[Age]]&lt;90,"80-89")</f>
        <v>70-79</v>
      </c>
      <c r="W1138" t="s">
        <v>39</v>
      </c>
      <c r="X1138" t="s">
        <v>380</v>
      </c>
      <c r="Y1138" t="s">
        <v>54</v>
      </c>
      <c r="Z1138">
        <v>52047</v>
      </c>
      <c r="AA1138" t="s">
        <v>73</v>
      </c>
      <c r="AB1138" t="s">
        <v>103</v>
      </c>
      <c r="AC1138" t="s">
        <v>44</v>
      </c>
      <c r="AD1138">
        <v>3</v>
      </c>
    </row>
    <row r="1139" spans="1:30" x14ac:dyDescent="0.35">
      <c r="A1139">
        <v>1561</v>
      </c>
      <c r="B1139" t="s">
        <v>1068</v>
      </c>
      <c r="C1139" t="s">
        <v>1594</v>
      </c>
      <c r="D1139" s="1">
        <v>44239</v>
      </c>
      <c r="F1139" t="str">
        <f>IF(Table1[[#This Row],[ExitDate]],QUOTIENT(Table1[[#This Row],[ExitDate]]-Table1[[#This Row],[StartDate]],365/12),"")</f>
        <v/>
      </c>
      <c r="G1139" t="str">
        <f>IF(Table1[[#This Row],[ExitDate]], "Attrition", "Active")</f>
        <v>Active</v>
      </c>
      <c r="H1139" t="s">
        <v>28</v>
      </c>
      <c r="I1139" t="s">
        <v>4601</v>
      </c>
      <c r="J1139" t="s">
        <v>4602</v>
      </c>
      <c r="K1139" t="s">
        <v>61</v>
      </c>
      <c r="L1139" t="s">
        <v>32</v>
      </c>
      <c r="M1139" t="s">
        <v>33</v>
      </c>
      <c r="N1139" t="s">
        <v>34</v>
      </c>
      <c r="O1139" t="s">
        <v>62</v>
      </c>
      <c r="P1139" t="s">
        <v>36</v>
      </c>
      <c r="R1139" t="s">
        <v>37</v>
      </c>
      <c r="S1139" t="s">
        <v>80</v>
      </c>
      <c r="T1139" s="2">
        <v>20604</v>
      </c>
      <c r="U1139" s="3">
        <f ca="1">YEARFRAC(Table1[[#This Row],[DOB]],TODAY())</f>
        <v>69.566666666666663</v>
      </c>
      <c r="V1139" s="3" t="str" cm="1">
        <f t="array" aca="1" ref="V1139" ca="1">_xlfn.IFS(Table1[[#This Row],[Age]] &lt; 30, "20-29", Table1[[#This Row],[Age]]&lt;40,"30-39",Table1[[#This Row],[Age]]&lt;50,"40-49",Table1[[#This Row],[Age]]&lt;60,"50-59",Table1[[#This Row],[Age]]&lt;70, "60-69",Table1[[#This Row],[Age]]&lt;80, "70-79",Table1[[#This Row],[Age]]&lt;90,"80-89")</f>
        <v>60-69</v>
      </c>
      <c r="W1139" t="s">
        <v>39</v>
      </c>
      <c r="X1139" t="s">
        <v>72</v>
      </c>
      <c r="Y1139" t="s">
        <v>41</v>
      </c>
      <c r="Z1139">
        <v>88833</v>
      </c>
      <c r="AA1139" t="s">
        <v>55</v>
      </c>
      <c r="AB1139" t="s">
        <v>74</v>
      </c>
      <c r="AC1139" t="s">
        <v>44</v>
      </c>
      <c r="AD1139">
        <v>3</v>
      </c>
    </row>
    <row r="1140" spans="1:30" x14ac:dyDescent="0.35">
      <c r="A1140">
        <v>1562</v>
      </c>
      <c r="B1140" t="s">
        <v>4603</v>
      </c>
      <c r="C1140" t="s">
        <v>358</v>
      </c>
      <c r="D1140" s="1">
        <v>44103</v>
      </c>
      <c r="E1140" s="1">
        <v>44488</v>
      </c>
      <c r="F1140">
        <f>IF(Table1[[#This Row],[ExitDate]],QUOTIENT(Table1[[#This Row],[ExitDate]]-Table1[[#This Row],[StartDate]],365/12),"")</f>
        <v>12</v>
      </c>
      <c r="G1140" t="str">
        <f>IF(Table1[[#This Row],[ExitDate]], "Attrition", "Active")</f>
        <v>Attrition</v>
      </c>
      <c r="H1140" t="s">
        <v>28</v>
      </c>
      <c r="I1140" t="s">
        <v>4604</v>
      </c>
      <c r="J1140" t="s">
        <v>4605</v>
      </c>
      <c r="K1140" t="s">
        <v>88</v>
      </c>
      <c r="L1140" t="s">
        <v>32</v>
      </c>
      <c r="M1140" t="s">
        <v>62</v>
      </c>
      <c r="N1140" t="s">
        <v>63</v>
      </c>
      <c r="O1140" t="s">
        <v>35</v>
      </c>
      <c r="P1140" t="s">
        <v>98</v>
      </c>
      <c r="Q1140" t="s">
        <v>4606</v>
      </c>
      <c r="R1140" t="s">
        <v>37</v>
      </c>
      <c r="S1140" t="s">
        <v>65</v>
      </c>
      <c r="T1140" s="2">
        <v>16140</v>
      </c>
      <c r="U1140" s="3">
        <f ca="1">YEARFRAC(Table1[[#This Row],[DOB]],TODAY())</f>
        <v>81.788888888888891</v>
      </c>
      <c r="V1140" s="3" t="str" cm="1">
        <f t="array" aca="1" ref="V1140" ca="1">_xlfn.IFS(Table1[[#This Row],[Age]] &lt; 30, "20-29", Table1[[#This Row],[Age]]&lt;40,"30-39",Table1[[#This Row],[Age]]&lt;50,"40-49",Table1[[#This Row],[Age]]&lt;60,"50-59",Table1[[#This Row],[Age]]&lt;70, "60-69",Table1[[#This Row],[Age]]&lt;80, "70-79",Table1[[#This Row],[Age]]&lt;90,"80-89")</f>
        <v>80-89</v>
      </c>
      <c r="W1140" t="s">
        <v>39</v>
      </c>
      <c r="X1140" t="s">
        <v>394</v>
      </c>
      <c r="Y1140" t="s">
        <v>41</v>
      </c>
      <c r="Z1140">
        <v>3211</v>
      </c>
      <c r="AA1140" t="s">
        <v>92</v>
      </c>
      <c r="AB1140" t="s">
        <v>74</v>
      </c>
      <c r="AC1140" t="s">
        <v>44</v>
      </c>
      <c r="AD1140">
        <v>3</v>
      </c>
    </row>
    <row r="1141" spans="1:30" x14ac:dyDescent="0.35">
      <c r="A1141">
        <v>1563</v>
      </c>
      <c r="B1141" t="s">
        <v>4421</v>
      </c>
      <c r="C1141" t="s">
        <v>4607</v>
      </c>
      <c r="D1141" s="1">
        <v>44814</v>
      </c>
      <c r="E1141" s="1">
        <v>44966</v>
      </c>
      <c r="F1141">
        <f>IF(Table1[[#This Row],[ExitDate]],QUOTIENT(Table1[[#This Row],[ExitDate]]-Table1[[#This Row],[StartDate]],365/12),"")</f>
        <v>4</v>
      </c>
      <c r="G1141" t="str">
        <f>IF(Table1[[#This Row],[ExitDate]], "Attrition", "Active")</f>
        <v>Attrition</v>
      </c>
      <c r="H1141" t="s">
        <v>28</v>
      </c>
      <c r="I1141" t="s">
        <v>4608</v>
      </c>
      <c r="J1141" t="s">
        <v>4609</v>
      </c>
      <c r="K1141" t="s">
        <v>31</v>
      </c>
      <c r="L1141" t="s">
        <v>32</v>
      </c>
      <c r="M1141" t="s">
        <v>33</v>
      </c>
      <c r="N1141" t="s">
        <v>34</v>
      </c>
      <c r="O1141" t="s">
        <v>35</v>
      </c>
      <c r="P1141" t="s">
        <v>125</v>
      </c>
      <c r="Q1141" t="s">
        <v>4610</v>
      </c>
      <c r="R1141" t="s">
        <v>37</v>
      </c>
      <c r="S1141" t="s">
        <v>89</v>
      </c>
      <c r="T1141" s="2">
        <v>22246</v>
      </c>
      <c r="U1141" s="3">
        <f ca="1">YEARFRAC(Table1[[#This Row],[DOB]],TODAY())</f>
        <v>65.075000000000003</v>
      </c>
      <c r="V1141" s="3" t="str" cm="1">
        <f t="array" aca="1" ref="V1141" ca="1">_xlfn.IFS(Table1[[#This Row],[Age]] &lt; 30, "20-29", Table1[[#This Row],[Age]]&lt;40,"30-39",Table1[[#This Row],[Age]]&lt;50,"40-49",Table1[[#This Row],[Age]]&lt;60,"50-59",Table1[[#This Row],[Age]]&lt;70, "60-69",Table1[[#This Row],[Age]]&lt;80, "70-79",Table1[[#This Row],[Age]]&lt;90,"80-89")</f>
        <v>60-69</v>
      </c>
      <c r="W1141" t="s">
        <v>39</v>
      </c>
      <c r="X1141" t="s">
        <v>112</v>
      </c>
      <c r="Y1141" t="s">
        <v>41</v>
      </c>
      <c r="Z1141">
        <v>5789</v>
      </c>
      <c r="AA1141" t="s">
        <v>92</v>
      </c>
      <c r="AB1141" t="s">
        <v>43</v>
      </c>
      <c r="AC1141" t="s">
        <v>44</v>
      </c>
      <c r="AD1141">
        <v>3</v>
      </c>
    </row>
    <row r="1142" spans="1:30" x14ac:dyDescent="0.35">
      <c r="A1142">
        <v>1564</v>
      </c>
      <c r="B1142" t="s">
        <v>1007</v>
      </c>
      <c r="C1142" t="s">
        <v>1078</v>
      </c>
      <c r="D1142" s="1">
        <v>44996</v>
      </c>
      <c r="E1142" s="1">
        <v>45080</v>
      </c>
      <c r="F1142">
        <f>IF(Table1[[#This Row],[ExitDate]],QUOTIENT(Table1[[#This Row],[ExitDate]]-Table1[[#This Row],[StartDate]],365/12),"")</f>
        <v>2</v>
      </c>
      <c r="G1142" t="str">
        <f>IF(Table1[[#This Row],[ExitDate]], "Attrition", "Active")</f>
        <v>Attrition</v>
      </c>
      <c r="H1142" t="s">
        <v>28</v>
      </c>
      <c r="I1142" t="s">
        <v>4611</v>
      </c>
      <c r="J1142" t="s">
        <v>4612</v>
      </c>
      <c r="K1142" t="s">
        <v>132</v>
      </c>
      <c r="L1142" t="s">
        <v>32</v>
      </c>
      <c r="M1142" t="s">
        <v>33</v>
      </c>
      <c r="N1142" t="s">
        <v>50</v>
      </c>
      <c r="O1142" t="s">
        <v>62</v>
      </c>
      <c r="P1142" t="s">
        <v>125</v>
      </c>
      <c r="Q1142" t="s">
        <v>4613</v>
      </c>
      <c r="R1142" t="s">
        <v>37</v>
      </c>
      <c r="S1142" t="s">
        <v>80</v>
      </c>
      <c r="T1142" s="2">
        <v>33301</v>
      </c>
      <c r="U1142" s="3">
        <f ca="1">YEARFRAC(Table1[[#This Row],[DOB]],TODAY())</f>
        <v>34.802777777777777</v>
      </c>
      <c r="V1142" s="3" t="str" cm="1">
        <f t="array" aca="1" ref="V1142" ca="1">_xlfn.IFS(Table1[[#This Row],[Age]] &lt; 30, "20-29", Table1[[#This Row],[Age]]&lt;40,"30-39",Table1[[#This Row],[Age]]&lt;50,"40-49",Table1[[#This Row],[Age]]&lt;60,"50-59",Table1[[#This Row],[Age]]&lt;70, "60-69",Table1[[#This Row],[Age]]&lt;80, "70-79",Table1[[#This Row],[Age]]&lt;90,"80-89")</f>
        <v>30-39</v>
      </c>
      <c r="W1142" t="s">
        <v>39</v>
      </c>
      <c r="X1142" t="s">
        <v>102</v>
      </c>
      <c r="Y1142" t="s">
        <v>54</v>
      </c>
      <c r="Z1142">
        <v>14685</v>
      </c>
      <c r="AA1142" t="s">
        <v>73</v>
      </c>
      <c r="AB1142" t="s">
        <v>43</v>
      </c>
      <c r="AC1142" t="s">
        <v>104</v>
      </c>
      <c r="AD1142">
        <v>3</v>
      </c>
    </row>
    <row r="1143" spans="1:30" x14ac:dyDescent="0.35">
      <c r="A1143">
        <v>1565</v>
      </c>
      <c r="B1143" t="s">
        <v>4402</v>
      </c>
      <c r="C1143" t="s">
        <v>4614</v>
      </c>
      <c r="D1143" s="1">
        <v>44679</v>
      </c>
      <c r="E1143" s="1">
        <v>44997</v>
      </c>
      <c r="F1143">
        <f>IF(Table1[[#This Row],[ExitDate]],QUOTIENT(Table1[[#This Row],[ExitDate]]-Table1[[#This Row],[StartDate]],365/12),"")</f>
        <v>10</v>
      </c>
      <c r="G1143" t="str">
        <f>IF(Table1[[#This Row],[ExitDate]], "Attrition", "Active")</f>
        <v>Attrition</v>
      </c>
      <c r="H1143" t="s">
        <v>28</v>
      </c>
      <c r="I1143" t="s">
        <v>4615</v>
      </c>
      <c r="J1143" t="s">
        <v>4616</v>
      </c>
      <c r="K1143" t="s">
        <v>49</v>
      </c>
      <c r="L1143" t="s">
        <v>32</v>
      </c>
      <c r="M1143" t="s">
        <v>62</v>
      </c>
      <c r="N1143" t="s">
        <v>34</v>
      </c>
      <c r="O1143" t="s">
        <v>62</v>
      </c>
      <c r="P1143" t="s">
        <v>174</v>
      </c>
      <c r="Q1143" t="s">
        <v>4617</v>
      </c>
      <c r="R1143" t="s">
        <v>37</v>
      </c>
      <c r="S1143" t="s">
        <v>89</v>
      </c>
      <c r="T1143" s="2">
        <v>22182</v>
      </c>
      <c r="U1143" s="3">
        <f ca="1">YEARFRAC(Table1[[#This Row],[DOB]],TODAY())</f>
        <v>65.25</v>
      </c>
      <c r="V1143" s="3" t="str" cm="1">
        <f t="array" aca="1" ref="V1143" ca="1">_xlfn.IFS(Table1[[#This Row],[Age]] &lt; 30, "20-29", Table1[[#This Row],[Age]]&lt;40,"30-39",Table1[[#This Row],[Age]]&lt;50,"40-49",Table1[[#This Row],[Age]]&lt;60,"50-59",Table1[[#This Row],[Age]]&lt;70, "60-69",Table1[[#This Row],[Age]]&lt;80, "70-79",Table1[[#This Row],[Age]]&lt;90,"80-89")</f>
        <v>60-69</v>
      </c>
      <c r="W1143" t="s">
        <v>39</v>
      </c>
      <c r="X1143" t="s">
        <v>225</v>
      </c>
      <c r="Y1143" t="s">
        <v>54</v>
      </c>
      <c r="Z1143">
        <v>6954</v>
      </c>
      <c r="AA1143" t="s">
        <v>127</v>
      </c>
      <c r="AB1143" t="s">
        <v>43</v>
      </c>
      <c r="AC1143" t="s">
        <v>44</v>
      </c>
      <c r="AD1143">
        <v>3</v>
      </c>
    </row>
    <row r="1144" spans="1:30" x14ac:dyDescent="0.35">
      <c r="A1144">
        <v>1566</v>
      </c>
      <c r="B1144" t="s">
        <v>4618</v>
      </c>
      <c r="C1144" t="s">
        <v>3039</v>
      </c>
      <c r="D1144" s="1">
        <v>44640</v>
      </c>
      <c r="E1144" s="1">
        <v>45095</v>
      </c>
      <c r="F1144">
        <f>IF(Table1[[#This Row],[ExitDate]],QUOTIENT(Table1[[#This Row],[ExitDate]]-Table1[[#This Row],[StartDate]],365/12),"")</f>
        <v>14</v>
      </c>
      <c r="G1144" t="str">
        <f>IF(Table1[[#This Row],[ExitDate]], "Attrition", "Active")</f>
        <v>Attrition</v>
      </c>
      <c r="H1144" t="s">
        <v>28</v>
      </c>
      <c r="I1144" t="s">
        <v>4619</v>
      </c>
      <c r="J1144" t="s">
        <v>4620</v>
      </c>
      <c r="K1144" t="s">
        <v>138</v>
      </c>
      <c r="L1144" t="s">
        <v>32</v>
      </c>
      <c r="M1144" t="s">
        <v>62</v>
      </c>
      <c r="N1144" t="s">
        <v>63</v>
      </c>
      <c r="O1144" t="s">
        <v>35</v>
      </c>
      <c r="P1144" t="s">
        <v>139</v>
      </c>
      <c r="Q1144" t="s">
        <v>4621</v>
      </c>
      <c r="R1144" t="s">
        <v>37</v>
      </c>
      <c r="S1144" t="s">
        <v>503</v>
      </c>
      <c r="T1144" s="2">
        <v>23004</v>
      </c>
      <c r="U1144" s="3">
        <f ca="1">YEARFRAC(Table1[[#This Row],[DOB]],TODAY())</f>
        <v>62.99722222222222</v>
      </c>
      <c r="V1144" s="3" t="str" cm="1">
        <f t="array" aca="1" ref="V1144" ca="1">_xlfn.IFS(Table1[[#This Row],[Age]] &lt; 30, "20-29", Table1[[#This Row],[Age]]&lt;40,"30-39",Table1[[#This Row],[Age]]&lt;50,"40-49",Table1[[#This Row],[Age]]&lt;60,"50-59",Table1[[#This Row],[Age]]&lt;70, "60-69",Table1[[#This Row],[Age]]&lt;80, "70-79",Table1[[#This Row],[Age]]&lt;90,"80-89")</f>
        <v>60-69</v>
      </c>
      <c r="W1144" t="s">
        <v>39</v>
      </c>
      <c r="X1144" t="s">
        <v>102</v>
      </c>
      <c r="Y1144" t="s">
        <v>41</v>
      </c>
      <c r="Z1144">
        <v>69989</v>
      </c>
      <c r="AA1144" t="s">
        <v>55</v>
      </c>
      <c r="AB1144" t="s">
        <v>103</v>
      </c>
      <c r="AC1144" t="s">
        <v>104</v>
      </c>
      <c r="AD1144">
        <v>3</v>
      </c>
    </row>
    <row r="1145" spans="1:30" x14ac:dyDescent="0.35">
      <c r="A1145">
        <v>1567</v>
      </c>
      <c r="B1145" t="s">
        <v>518</v>
      </c>
      <c r="C1145" t="s">
        <v>1004</v>
      </c>
      <c r="D1145" s="1">
        <v>44624</v>
      </c>
      <c r="E1145" s="1">
        <v>44771</v>
      </c>
      <c r="F1145">
        <f>IF(Table1[[#This Row],[ExitDate]],QUOTIENT(Table1[[#This Row],[ExitDate]]-Table1[[#This Row],[StartDate]],365/12),"")</f>
        <v>4</v>
      </c>
      <c r="G1145" t="str">
        <f>IF(Table1[[#This Row],[ExitDate]], "Attrition", "Active")</f>
        <v>Attrition</v>
      </c>
      <c r="H1145" t="s">
        <v>28</v>
      </c>
      <c r="I1145" t="s">
        <v>4622</v>
      </c>
      <c r="J1145" t="s">
        <v>4623</v>
      </c>
      <c r="K1145" t="s">
        <v>79</v>
      </c>
      <c r="L1145" t="s">
        <v>32</v>
      </c>
      <c r="M1145" t="s">
        <v>33</v>
      </c>
      <c r="N1145" t="s">
        <v>34</v>
      </c>
      <c r="O1145" t="s">
        <v>51</v>
      </c>
      <c r="P1145" t="s">
        <v>98</v>
      </c>
      <c r="Q1145" t="s">
        <v>4624</v>
      </c>
      <c r="R1145" t="s">
        <v>37</v>
      </c>
      <c r="S1145" t="s">
        <v>89</v>
      </c>
      <c r="T1145" s="2">
        <v>28823</v>
      </c>
      <c r="U1145" s="3">
        <f ca="1">YEARFRAC(Table1[[#This Row],[DOB]],TODAY())</f>
        <v>47.06666666666667</v>
      </c>
      <c r="V1145" s="3" t="str" cm="1">
        <f t="array" aca="1" ref="V1145" ca="1">_xlfn.IFS(Table1[[#This Row],[Age]] &lt; 30, "20-29", Table1[[#This Row],[Age]]&lt;40,"30-39",Table1[[#This Row],[Age]]&lt;50,"40-49",Table1[[#This Row],[Age]]&lt;60,"50-59",Table1[[#This Row],[Age]]&lt;70, "60-69",Table1[[#This Row],[Age]]&lt;80, "70-79",Table1[[#This Row],[Age]]&lt;90,"80-89")</f>
        <v>40-49</v>
      </c>
      <c r="W1145" t="s">
        <v>39</v>
      </c>
      <c r="X1145" t="s">
        <v>242</v>
      </c>
      <c r="Y1145" t="s">
        <v>41</v>
      </c>
      <c r="Z1145">
        <v>19999</v>
      </c>
      <c r="AA1145" t="s">
        <v>127</v>
      </c>
      <c r="AB1145" t="s">
        <v>74</v>
      </c>
      <c r="AC1145" t="s">
        <v>44</v>
      </c>
      <c r="AD1145">
        <v>3</v>
      </c>
    </row>
    <row r="1146" spans="1:30" x14ac:dyDescent="0.35">
      <c r="A1146">
        <v>1568</v>
      </c>
      <c r="B1146" t="s">
        <v>4625</v>
      </c>
      <c r="C1146" t="s">
        <v>1065</v>
      </c>
      <c r="D1146" s="1">
        <v>44958</v>
      </c>
      <c r="F1146" t="str">
        <f>IF(Table1[[#This Row],[ExitDate]],QUOTIENT(Table1[[#This Row],[ExitDate]]-Table1[[#This Row],[StartDate]],365/12),"")</f>
        <v/>
      </c>
      <c r="G1146" t="str">
        <f>IF(Table1[[#This Row],[ExitDate]], "Attrition", "Active")</f>
        <v>Active</v>
      </c>
      <c r="H1146" t="s">
        <v>28</v>
      </c>
      <c r="I1146" t="s">
        <v>4626</v>
      </c>
      <c r="J1146" t="s">
        <v>4627</v>
      </c>
      <c r="K1146" t="s">
        <v>167</v>
      </c>
      <c r="L1146" t="s">
        <v>32</v>
      </c>
      <c r="M1146" t="s">
        <v>51</v>
      </c>
      <c r="N1146" t="s">
        <v>63</v>
      </c>
      <c r="O1146" t="s">
        <v>62</v>
      </c>
      <c r="P1146" t="s">
        <v>36</v>
      </c>
      <c r="R1146" t="s">
        <v>37</v>
      </c>
      <c r="S1146" t="s">
        <v>503</v>
      </c>
      <c r="T1146" s="2">
        <v>34773</v>
      </c>
      <c r="U1146" s="3">
        <f ca="1">YEARFRAC(Table1[[#This Row],[DOB]],TODAY())</f>
        <v>30.772222222222222</v>
      </c>
      <c r="V1146" s="3" t="str" cm="1">
        <f t="array" aca="1" ref="V1146" ca="1">_xlfn.IFS(Table1[[#This Row],[Age]] &lt; 30, "20-29", Table1[[#This Row],[Age]]&lt;40,"30-39",Table1[[#This Row],[Age]]&lt;50,"40-49",Table1[[#This Row],[Age]]&lt;60,"50-59",Table1[[#This Row],[Age]]&lt;70, "60-69",Table1[[#This Row],[Age]]&lt;80, "70-79",Table1[[#This Row],[Age]]&lt;90,"80-89")</f>
        <v>30-39</v>
      </c>
      <c r="W1146" t="s">
        <v>39</v>
      </c>
      <c r="X1146" t="s">
        <v>177</v>
      </c>
      <c r="Y1146" t="s">
        <v>41</v>
      </c>
      <c r="Z1146">
        <v>15282</v>
      </c>
      <c r="AA1146" t="s">
        <v>127</v>
      </c>
      <c r="AB1146" t="s">
        <v>103</v>
      </c>
      <c r="AC1146" t="s">
        <v>44</v>
      </c>
      <c r="AD1146">
        <v>3</v>
      </c>
    </row>
    <row r="1147" spans="1:30" x14ac:dyDescent="0.35">
      <c r="A1147">
        <v>1569</v>
      </c>
      <c r="B1147" t="s">
        <v>4421</v>
      </c>
      <c r="C1147" t="s">
        <v>3045</v>
      </c>
      <c r="D1147" s="1">
        <v>44232</v>
      </c>
      <c r="F1147" t="str">
        <f>IF(Table1[[#This Row],[ExitDate]],QUOTIENT(Table1[[#This Row],[ExitDate]]-Table1[[#This Row],[StartDate]],365/12),"")</f>
        <v/>
      </c>
      <c r="G1147" t="str">
        <f>IF(Table1[[#This Row],[ExitDate]], "Attrition", "Active")</f>
        <v>Active</v>
      </c>
      <c r="H1147" t="s">
        <v>28</v>
      </c>
      <c r="I1147" t="s">
        <v>4628</v>
      </c>
      <c r="J1147" t="s">
        <v>4629</v>
      </c>
      <c r="K1147" t="s">
        <v>97</v>
      </c>
      <c r="L1147" t="s">
        <v>32</v>
      </c>
      <c r="M1147" t="s">
        <v>51</v>
      </c>
      <c r="N1147" t="s">
        <v>34</v>
      </c>
      <c r="O1147" t="s">
        <v>62</v>
      </c>
      <c r="P1147" t="s">
        <v>36</v>
      </c>
      <c r="R1147" t="s">
        <v>37</v>
      </c>
      <c r="S1147" t="s">
        <v>110</v>
      </c>
      <c r="T1147" s="2">
        <v>27449</v>
      </c>
      <c r="U1147" s="3">
        <f ca="1">YEARFRAC(Table1[[#This Row],[DOB]],TODAY())</f>
        <v>50.830555555555556</v>
      </c>
      <c r="V1147" s="3" t="str" cm="1">
        <f t="array" aca="1" ref="V1147" ca="1">_xlfn.IFS(Table1[[#This Row],[Age]] &lt; 30, "20-29", Table1[[#This Row],[Age]]&lt;40,"30-39",Table1[[#This Row],[Age]]&lt;50,"40-49",Table1[[#This Row],[Age]]&lt;60,"50-59",Table1[[#This Row],[Age]]&lt;70, "60-69",Table1[[#This Row],[Age]]&lt;80, "70-79",Table1[[#This Row],[Age]]&lt;90,"80-89")</f>
        <v>50-59</v>
      </c>
      <c r="W1147" t="s">
        <v>39</v>
      </c>
      <c r="X1147" t="s">
        <v>112</v>
      </c>
      <c r="Y1147" t="s">
        <v>54</v>
      </c>
      <c r="Z1147">
        <v>65852</v>
      </c>
      <c r="AA1147" t="s">
        <v>92</v>
      </c>
      <c r="AB1147" t="s">
        <v>43</v>
      </c>
      <c r="AC1147" t="s">
        <v>44</v>
      </c>
      <c r="AD1147">
        <v>3</v>
      </c>
    </row>
    <row r="1148" spans="1:30" x14ac:dyDescent="0.35">
      <c r="A1148">
        <v>1570</v>
      </c>
      <c r="B1148" t="s">
        <v>1869</v>
      </c>
      <c r="C1148" t="s">
        <v>2206</v>
      </c>
      <c r="D1148" s="1">
        <v>44888</v>
      </c>
      <c r="E1148" s="1">
        <v>45072</v>
      </c>
      <c r="F1148">
        <f>IF(Table1[[#This Row],[ExitDate]],QUOTIENT(Table1[[#This Row],[ExitDate]]-Table1[[#This Row],[StartDate]],365/12),"")</f>
        <v>6</v>
      </c>
      <c r="G1148" t="str">
        <f>IF(Table1[[#This Row],[ExitDate]], "Attrition", "Active")</f>
        <v>Attrition</v>
      </c>
      <c r="H1148" t="s">
        <v>28</v>
      </c>
      <c r="I1148" t="s">
        <v>4630</v>
      </c>
      <c r="J1148" t="s">
        <v>4631</v>
      </c>
      <c r="K1148" t="s">
        <v>117</v>
      </c>
      <c r="L1148" t="s">
        <v>32</v>
      </c>
      <c r="M1148" t="s">
        <v>33</v>
      </c>
      <c r="N1148" t="s">
        <v>34</v>
      </c>
      <c r="O1148" t="s">
        <v>51</v>
      </c>
      <c r="P1148" t="s">
        <v>139</v>
      </c>
      <c r="Q1148" t="s">
        <v>4632</v>
      </c>
      <c r="R1148" t="s">
        <v>37</v>
      </c>
      <c r="S1148" t="s">
        <v>80</v>
      </c>
      <c r="T1148" s="2">
        <v>33604</v>
      </c>
      <c r="U1148" s="3">
        <f ca="1">YEARFRAC(Table1[[#This Row],[DOB]],TODAY())</f>
        <v>33.977777777777774</v>
      </c>
      <c r="V1148" s="3" t="str" cm="1">
        <f t="array" aca="1" ref="V1148" ca="1">_xlfn.IFS(Table1[[#This Row],[Age]] &lt; 30, "20-29", Table1[[#This Row],[Age]]&lt;40,"30-39",Table1[[#This Row],[Age]]&lt;50,"40-49",Table1[[#This Row],[Age]]&lt;60,"50-59",Table1[[#This Row],[Age]]&lt;70, "60-69",Table1[[#This Row],[Age]]&lt;80, "70-79",Table1[[#This Row],[Age]]&lt;90,"80-89")</f>
        <v>30-39</v>
      </c>
      <c r="W1148" t="s">
        <v>39</v>
      </c>
      <c r="X1148" t="s">
        <v>82</v>
      </c>
      <c r="Y1148" t="s">
        <v>54</v>
      </c>
      <c r="Z1148">
        <v>79576</v>
      </c>
      <c r="AA1148" t="s">
        <v>127</v>
      </c>
      <c r="AB1148" t="s">
        <v>74</v>
      </c>
      <c r="AC1148" t="s">
        <v>44</v>
      </c>
      <c r="AD1148">
        <v>3</v>
      </c>
    </row>
    <row r="1149" spans="1:30" x14ac:dyDescent="0.35">
      <c r="A1149">
        <v>1571</v>
      </c>
      <c r="B1149" t="s">
        <v>4633</v>
      </c>
      <c r="C1149" t="s">
        <v>411</v>
      </c>
      <c r="D1149" s="1">
        <v>44340</v>
      </c>
      <c r="F1149" t="str">
        <f>IF(Table1[[#This Row],[ExitDate]],QUOTIENT(Table1[[#This Row],[ExitDate]]-Table1[[#This Row],[StartDate]],365/12),"")</f>
        <v/>
      </c>
      <c r="G1149" t="str">
        <f>IF(Table1[[#This Row],[ExitDate]], "Attrition", "Active")</f>
        <v>Active</v>
      </c>
      <c r="H1149" t="s">
        <v>28</v>
      </c>
      <c r="I1149" t="s">
        <v>4634</v>
      </c>
      <c r="J1149" t="s">
        <v>4635</v>
      </c>
      <c r="K1149" t="s">
        <v>61</v>
      </c>
      <c r="L1149" t="s">
        <v>32</v>
      </c>
      <c r="M1149" t="s">
        <v>51</v>
      </c>
      <c r="N1149" t="s">
        <v>50</v>
      </c>
      <c r="O1149" t="s">
        <v>62</v>
      </c>
      <c r="P1149" t="s">
        <v>36</v>
      </c>
      <c r="R1149" t="s">
        <v>37</v>
      </c>
      <c r="S1149" t="s">
        <v>503</v>
      </c>
      <c r="T1149" s="2">
        <v>31667</v>
      </c>
      <c r="U1149" s="3">
        <f ca="1">YEARFRAC(Table1[[#This Row],[DOB]],TODAY())</f>
        <v>39.280555555555559</v>
      </c>
      <c r="V1149" s="3" t="str" cm="1">
        <f t="array" aca="1" ref="V1149" ca="1">_xlfn.IFS(Table1[[#This Row],[Age]] &lt; 30, "20-29", Table1[[#This Row],[Age]]&lt;40,"30-39",Table1[[#This Row],[Age]]&lt;50,"40-49",Table1[[#This Row],[Age]]&lt;60,"50-59",Table1[[#This Row],[Age]]&lt;70, "60-69",Table1[[#This Row],[Age]]&lt;80, "70-79",Table1[[#This Row],[Age]]&lt;90,"80-89")</f>
        <v>30-39</v>
      </c>
      <c r="W1149" t="s">
        <v>39</v>
      </c>
      <c r="X1149" t="s">
        <v>204</v>
      </c>
      <c r="Y1149" t="s">
        <v>41</v>
      </c>
      <c r="Z1149">
        <v>47974</v>
      </c>
      <c r="AA1149" t="s">
        <v>55</v>
      </c>
      <c r="AB1149" t="s">
        <v>103</v>
      </c>
      <c r="AC1149" t="s">
        <v>104</v>
      </c>
      <c r="AD1149">
        <v>3</v>
      </c>
    </row>
    <row r="1150" spans="1:30" x14ac:dyDescent="0.35">
      <c r="A1150">
        <v>1572</v>
      </c>
      <c r="B1150" t="s">
        <v>4636</v>
      </c>
      <c r="C1150" t="s">
        <v>1578</v>
      </c>
      <c r="D1150" s="1">
        <v>44467</v>
      </c>
      <c r="E1150" s="1">
        <v>44843</v>
      </c>
      <c r="F1150">
        <f>IF(Table1[[#This Row],[ExitDate]],QUOTIENT(Table1[[#This Row],[ExitDate]]-Table1[[#This Row],[StartDate]],365/12),"")</f>
        <v>12</v>
      </c>
      <c r="G1150" t="str">
        <f>IF(Table1[[#This Row],[ExitDate]], "Attrition", "Active")</f>
        <v>Attrition</v>
      </c>
      <c r="H1150" t="s">
        <v>28</v>
      </c>
      <c r="I1150" t="s">
        <v>4637</v>
      </c>
      <c r="J1150" t="s">
        <v>4638</v>
      </c>
      <c r="K1150" t="s">
        <v>88</v>
      </c>
      <c r="L1150" t="s">
        <v>32</v>
      </c>
      <c r="M1150" t="s">
        <v>51</v>
      </c>
      <c r="N1150" t="s">
        <v>34</v>
      </c>
      <c r="O1150" t="s">
        <v>51</v>
      </c>
      <c r="P1150" t="s">
        <v>125</v>
      </c>
      <c r="Q1150" t="s">
        <v>4639</v>
      </c>
      <c r="R1150" t="s">
        <v>37</v>
      </c>
      <c r="S1150" t="s">
        <v>230</v>
      </c>
      <c r="T1150" s="2">
        <v>18726</v>
      </c>
      <c r="U1150" s="3">
        <f ca="1">YEARFRAC(Table1[[#This Row],[DOB]],TODAY())</f>
        <v>74.708333333333329</v>
      </c>
      <c r="V1150" s="3" t="str" cm="1">
        <f t="array" aca="1" ref="V1150" ca="1">_xlfn.IFS(Table1[[#This Row],[Age]] &lt; 30, "20-29", Table1[[#This Row],[Age]]&lt;40,"30-39",Table1[[#This Row],[Age]]&lt;50,"40-49",Table1[[#This Row],[Age]]&lt;60,"50-59",Table1[[#This Row],[Age]]&lt;70, "60-69",Table1[[#This Row],[Age]]&lt;80, "70-79",Table1[[#This Row],[Age]]&lt;90,"80-89")</f>
        <v>70-79</v>
      </c>
      <c r="W1150" t="s">
        <v>39</v>
      </c>
      <c r="X1150" t="s">
        <v>112</v>
      </c>
      <c r="Y1150" t="s">
        <v>41</v>
      </c>
      <c r="Z1150">
        <v>18550</v>
      </c>
      <c r="AA1150" t="s">
        <v>92</v>
      </c>
      <c r="AB1150" t="s">
        <v>83</v>
      </c>
      <c r="AC1150" t="s">
        <v>44</v>
      </c>
      <c r="AD1150">
        <v>3</v>
      </c>
    </row>
    <row r="1151" spans="1:30" x14ac:dyDescent="0.35">
      <c r="A1151">
        <v>1573</v>
      </c>
      <c r="B1151" t="s">
        <v>649</v>
      </c>
      <c r="C1151" t="s">
        <v>4517</v>
      </c>
      <c r="D1151" s="1">
        <v>44272</v>
      </c>
      <c r="F1151" t="str">
        <f>IF(Table1[[#This Row],[ExitDate]],QUOTIENT(Table1[[#This Row],[ExitDate]]-Table1[[#This Row],[StartDate]],365/12),"")</f>
        <v/>
      </c>
      <c r="G1151" t="str">
        <f>IF(Table1[[#This Row],[ExitDate]], "Attrition", "Active")</f>
        <v>Active</v>
      </c>
      <c r="H1151" t="s">
        <v>28</v>
      </c>
      <c r="I1151" t="s">
        <v>4640</v>
      </c>
      <c r="J1151" t="s">
        <v>4641</v>
      </c>
      <c r="K1151" t="s">
        <v>31</v>
      </c>
      <c r="L1151" t="s">
        <v>32</v>
      </c>
      <c r="M1151" t="s">
        <v>33</v>
      </c>
      <c r="N1151" t="s">
        <v>50</v>
      </c>
      <c r="O1151" t="s">
        <v>51</v>
      </c>
      <c r="P1151" t="s">
        <v>36</v>
      </c>
      <c r="R1151" t="s">
        <v>37</v>
      </c>
      <c r="S1151" t="s">
        <v>285</v>
      </c>
      <c r="T1151" s="2">
        <v>31066</v>
      </c>
      <c r="U1151" s="3">
        <f ca="1">YEARFRAC(Table1[[#This Row],[DOB]],TODAY())</f>
        <v>40.927777777777777</v>
      </c>
      <c r="V1151" s="3" t="str" cm="1">
        <f t="array" aca="1" ref="V1151" ca="1">_xlfn.IFS(Table1[[#This Row],[Age]] &lt; 30, "20-29", Table1[[#This Row],[Age]]&lt;40,"30-39",Table1[[#This Row],[Age]]&lt;50,"40-49",Table1[[#This Row],[Age]]&lt;60,"50-59",Table1[[#This Row],[Age]]&lt;70, "60-69",Table1[[#This Row],[Age]]&lt;80, "70-79",Table1[[#This Row],[Age]]&lt;90,"80-89")</f>
        <v>40-49</v>
      </c>
      <c r="W1151" t="s">
        <v>39</v>
      </c>
      <c r="X1151" t="s">
        <v>242</v>
      </c>
      <c r="Y1151" t="s">
        <v>41</v>
      </c>
      <c r="Z1151">
        <v>21985</v>
      </c>
      <c r="AA1151" t="s">
        <v>73</v>
      </c>
      <c r="AB1151" t="s">
        <v>43</v>
      </c>
      <c r="AC1151" t="s">
        <v>44</v>
      </c>
      <c r="AD1151">
        <v>3</v>
      </c>
    </row>
    <row r="1152" spans="1:30" x14ac:dyDescent="0.35">
      <c r="A1152">
        <v>1574</v>
      </c>
      <c r="B1152" t="s">
        <v>4642</v>
      </c>
      <c r="C1152" t="s">
        <v>4643</v>
      </c>
      <c r="D1152" s="1">
        <v>45110</v>
      </c>
      <c r="E1152" s="1">
        <v>45126</v>
      </c>
      <c r="F1152">
        <f>IF(Table1[[#This Row],[ExitDate]],QUOTIENT(Table1[[#This Row],[ExitDate]]-Table1[[#This Row],[StartDate]],365/12),"")</f>
        <v>0</v>
      </c>
      <c r="G1152" t="str">
        <f>IF(Table1[[#This Row],[ExitDate]], "Attrition", "Active")</f>
        <v>Attrition</v>
      </c>
      <c r="H1152" t="s">
        <v>28</v>
      </c>
      <c r="I1152" t="s">
        <v>4644</v>
      </c>
      <c r="J1152" t="s">
        <v>4645</v>
      </c>
      <c r="K1152" t="s">
        <v>132</v>
      </c>
      <c r="L1152" t="s">
        <v>197</v>
      </c>
      <c r="M1152" t="s">
        <v>62</v>
      </c>
      <c r="N1152" t="s">
        <v>34</v>
      </c>
      <c r="O1152" t="s">
        <v>35</v>
      </c>
      <c r="P1152" t="s">
        <v>174</v>
      </c>
      <c r="Q1152" t="s">
        <v>4646</v>
      </c>
      <c r="R1152" t="s">
        <v>37</v>
      </c>
      <c r="S1152" t="s">
        <v>80</v>
      </c>
      <c r="T1152" s="2">
        <v>32835</v>
      </c>
      <c r="U1152" s="3">
        <f ca="1">YEARFRAC(Table1[[#This Row],[DOB]],TODAY())</f>
        <v>36.083333333333336</v>
      </c>
      <c r="V1152" s="3" t="str" cm="1">
        <f t="array" aca="1" ref="V1152" ca="1">_xlfn.IFS(Table1[[#This Row],[Age]] &lt; 30, "20-29", Table1[[#This Row],[Age]]&lt;40,"30-39",Table1[[#This Row],[Age]]&lt;50,"40-49",Table1[[#This Row],[Age]]&lt;60,"50-59",Table1[[#This Row],[Age]]&lt;70, "60-69",Table1[[#This Row],[Age]]&lt;80, "70-79",Table1[[#This Row],[Age]]&lt;90,"80-89")</f>
        <v>30-39</v>
      </c>
      <c r="W1152" t="s">
        <v>39</v>
      </c>
      <c r="X1152" t="s">
        <v>225</v>
      </c>
      <c r="Y1152" t="s">
        <v>41</v>
      </c>
      <c r="Z1152">
        <v>17356</v>
      </c>
      <c r="AA1152" t="s">
        <v>55</v>
      </c>
      <c r="AB1152" t="s">
        <v>43</v>
      </c>
      <c r="AC1152" t="s">
        <v>44</v>
      </c>
      <c r="AD1152">
        <v>3</v>
      </c>
    </row>
    <row r="1153" spans="1:30" x14ac:dyDescent="0.35">
      <c r="A1153">
        <v>1575</v>
      </c>
      <c r="B1153" t="s">
        <v>1012</v>
      </c>
      <c r="C1153" t="s">
        <v>4647</v>
      </c>
      <c r="D1153" s="1">
        <v>43688</v>
      </c>
      <c r="E1153" s="1">
        <v>44387</v>
      </c>
      <c r="F1153">
        <f>IF(Table1[[#This Row],[ExitDate]],QUOTIENT(Table1[[#This Row],[ExitDate]]-Table1[[#This Row],[StartDate]],365/12),"")</f>
        <v>22</v>
      </c>
      <c r="G1153" t="str">
        <f>IF(Table1[[#This Row],[ExitDate]], "Attrition", "Active")</f>
        <v>Attrition</v>
      </c>
      <c r="H1153" t="s">
        <v>28</v>
      </c>
      <c r="I1153" t="s">
        <v>4648</v>
      </c>
      <c r="J1153" t="s">
        <v>4649</v>
      </c>
      <c r="K1153" t="s">
        <v>49</v>
      </c>
      <c r="L1153" t="s">
        <v>1804</v>
      </c>
      <c r="M1153" t="s">
        <v>33</v>
      </c>
      <c r="N1153" t="s">
        <v>50</v>
      </c>
      <c r="O1153" t="s">
        <v>35</v>
      </c>
      <c r="P1153" t="s">
        <v>98</v>
      </c>
      <c r="Q1153" t="s">
        <v>4650</v>
      </c>
      <c r="R1153" t="s">
        <v>37</v>
      </c>
      <c r="S1153" t="s">
        <v>89</v>
      </c>
      <c r="T1153" s="2">
        <v>15541</v>
      </c>
      <c r="U1153" s="3">
        <f ca="1">YEARFRAC(Table1[[#This Row],[DOB]],TODAY())</f>
        <v>83.427777777777777</v>
      </c>
      <c r="V1153" s="3" t="str" cm="1">
        <f t="array" aca="1" ref="V1153" ca="1">_xlfn.IFS(Table1[[#This Row],[Age]] &lt; 30, "20-29", Table1[[#This Row],[Age]]&lt;40,"30-39",Table1[[#This Row],[Age]]&lt;50,"40-49",Table1[[#This Row],[Age]]&lt;60,"50-59",Table1[[#This Row],[Age]]&lt;70, "60-69",Table1[[#This Row],[Age]]&lt;80, "70-79",Table1[[#This Row],[Age]]&lt;90,"80-89")</f>
        <v>80-89</v>
      </c>
      <c r="W1153" t="s">
        <v>39</v>
      </c>
      <c r="X1153" t="s">
        <v>82</v>
      </c>
      <c r="Y1153" t="s">
        <v>41</v>
      </c>
      <c r="Z1153">
        <v>82586</v>
      </c>
      <c r="AA1153" t="s">
        <v>127</v>
      </c>
      <c r="AB1153" t="s">
        <v>74</v>
      </c>
      <c r="AC1153" t="s">
        <v>44</v>
      </c>
      <c r="AD1153">
        <v>3</v>
      </c>
    </row>
    <row r="1154" spans="1:30" x14ac:dyDescent="0.35">
      <c r="A1154">
        <v>1576</v>
      </c>
      <c r="B1154" t="s">
        <v>549</v>
      </c>
      <c r="C1154" t="s">
        <v>4651</v>
      </c>
      <c r="D1154" s="1">
        <v>43780</v>
      </c>
      <c r="E1154" s="1">
        <v>44103</v>
      </c>
      <c r="F1154">
        <f>IF(Table1[[#This Row],[ExitDate]],QUOTIENT(Table1[[#This Row],[ExitDate]]-Table1[[#This Row],[StartDate]],365/12),"")</f>
        <v>10</v>
      </c>
      <c r="G1154" t="str">
        <f>IF(Table1[[#This Row],[ExitDate]], "Attrition", "Active")</f>
        <v>Attrition</v>
      </c>
      <c r="H1154" t="s">
        <v>28</v>
      </c>
      <c r="I1154" t="s">
        <v>4652</v>
      </c>
      <c r="J1154" t="s">
        <v>4653</v>
      </c>
      <c r="K1154" t="s">
        <v>138</v>
      </c>
      <c r="L1154" t="s">
        <v>744</v>
      </c>
      <c r="M1154" t="s">
        <v>62</v>
      </c>
      <c r="N1154" t="s">
        <v>34</v>
      </c>
      <c r="O1154" t="s">
        <v>62</v>
      </c>
      <c r="P1154" t="s">
        <v>125</v>
      </c>
      <c r="Q1154" t="s">
        <v>4654</v>
      </c>
      <c r="R1154" t="s">
        <v>37</v>
      </c>
      <c r="S1154" t="s">
        <v>52</v>
      </c>
      <c r="T1154" s="2">
        <v>16700</v>
      </c>
      <c r="U1154" s="3">
        <f ca="1">YEARFRAC(Table1[[#This Row],[DOB]],TODAY())</f>
        <v>80.25833333333334</v>
      </c>
      <c r="V1154" s="3" t="str" cm="1">
        <f t="array" aca="1" ref="V1154" ca="1">_xlfn.IFS(Table1[[#This Row],[Age]] &lt; 30, "20-29", Table1[[#This Row],[Age]]&lt;40,"30-39",Table1[[#This Row],[Age]]&lt;50,"40-49",Table1[[#This Row],[Age]]&lt;60,"50-59",Table1[[#This Row],[Age]]&lt;70, "60-69",Table1[[#This Row],[Age]]&lt;80, "70-79",Table1[[#This Row],[Age]]&lt;90,"80-89")</f>
        <v>80-89</v>
      </c>
      <c r="W1154" t="s">
        <v>39</v>
      </c>
      <c r="X1154" t="s">
        <v>162</v>
      </c>
      <c r="Y1154" t="s">
        <v>54</v>
      </c>
      <c r="Z1154">
        <v>74406</v>
      </c>
      <c r="AA1154" t="s">
        <v>92</v>
      </c>
      <c r="AB1154" t="s">
        <v>83</v>
      </c>
      <c r="AC1154" t="s">
        <v>235</v>
      </c>
      <c r="AD1154">
        <v>3</v>
      </c>
    </row>
    <row r="1155" spans="1:30" x14ac:dyDescent="0.35">
      <c r="A1155">
        <v>1577</v>
      </c>
      <c r="B1155" t="s">
        <v>779</v>
      </c>
      <c r="C1155" t="s">
        <v>1090</v>
      </c>
      <c r="D1155" s="1">
        <v>44180</v>
      </c>
      <c r="F1155" t="str">
        <f>IF(Table1[[#This Row],[ExitDate]],QUOTIENT(Table1[[#This Row],[ExitDate]]-Table1[[#This Row],[StartDate]],365/12),"")</f>
        <v/>
      </c>
      <c r="G1155" t="str">
        <f>IF(Table1[[#This Row],[ExitDate]], "Attrition", "Active")</f>
        <v>Active</v>
      </c>
      <c r="H1155" t="s">
        <v>727</v>
      </c>
      <c r="I1155" t="s">
        <v>4655</v>
      </c>
      <c r="J1155" t="s">
        <v>4656</v>
      </c>
      <c r="K1155" t="s">
        <v>61</v>
      </c>
      <c r="L1155" t="s">
        <v>32</v>
      </c>
      <c r="M1155" t="s">
        <v>62</v>
      </c>
      <c r="N1155" t="s">
        <v>63</v>
      </c>
      <c r="O1155" t="s">
        <v>35</v>
      </c>
      <c r="P1155" t="s">
        <v>36</v>
      </c>
      <c r="R1155" t="s">
        <v>37</v>
      </c>
      <c r="S1155" t="s">
        <v>38</v>
      </c>
      <c r="T1155" s="2">
        <v>23114</v>
      </c>
      <c r="U1155" s="3">
        <f ca="1">YEARFRAC(Table1[[#This Row],[DOB]],TODAY())</f>
        <v>62.694444444444443</v>
      </c>
      <c r="V1155" s="3" t="str" cm="1">
        <f t="array" aca="1" ref="V1155" ca="1">_xlfn.IFS(Table1[[#This Row],[Age]] &lt; 30, "20-29", Table1[[#This Row],[Age]]&lt;40,"30-39",Table1[[#This Row],[Age]]&lt;50,"40-49",Table1[[#This Row],[Age]]&lt;60,"50-59",Table1[[#This Row],[Age]]&lt;70, "60-69",Table1[[#This Row],[Age]]&lt;80, "70-79",Table1[[#This Row],[Age]]&lt;90,"80-89")</f>
        <v>60-69</v>
      </c>
      <c r="W1155" t="s">
        <v>39</v>
      </c>
      <c r="X1155" t="s">
        <v>4657</v>
      </c>
      <c r="Y1155" t="s">
        <v>41</v>
      </c>
      <c r="Z1155">
        <v>11134</v>
      </c>
      <c r="AA1155" t="s">
        <v>92</v>
      </c>
      <c r="AB1155" t="s">
        <v>43</v>
      </c>
      <c r="AC1155" t="s">
        <v>44</v>
      </c>
      <c r="AD1155">
        <v>3</v>
      </c>
    </row>
    <row r="1156" spans="1:30" x14ac:dyDescent="0.35">
      <c r="A1156">
        <v>1578</v>
      </c>
      <c r="B1156" t="s">
        <v>4658</v>
      </c>
      <c r="C1156" t="s">
        <v>4659</v>
      </c>
      <c r="D1156" s="1">
        <v>44322</v>
      </c>
      <c r="E1156" s="1">
        <v>45024</v>
      </c>
      <c r="F1156">
        <f>IF(Table1[[#This Row],[ExitDate]],QUOTIENT(Table1[[#This Row],[ExitDate]]-Table1[[#This Row],[StartDate]],365/12),"")</f>
        <v>23</v>
      </c>
      <c r="G1156" t="str">
        <f>IF(Table1[[#This Row],[ExitDate]], "Attrition", "Active")</f>
        <v>Attrition</v>
      </c>
      <c r="H1156" t="s">
        <v>727</v>
      </c>
      <c r="I1156" t="s">
        <v>4660</v>
      </c>
      <c r="J1156" t="s">
        <v>4661</v>
      </c>
      <c r="K1156" t="s">
        <v>167</v>
      </c>
      <c r="L1156" t="s">
        <v>744</v>
      </c>
      <c r="M1156" t="s">
        <v>51</v>
      </c>
      <c r="N1156" t="s">
        <v>63</v>
      </c>
      <c r="O1156" t="s">
        <v>51</v>
      </c>
      <c r="P1156" t="s">
        <v>139</v>
      </c>
      <c r="Q1156" t="s">
        <v>4662</v>
      </c>
      <c r="R1156" t="s">
        <v>37</v>
      </c>
      <c r="S1156" t="s">
        <v>89</v>
      </c>
      <c r="T1156" s="2">
        <v>29453</v>
      </c>
      <c r="U1156" s="3">
        <f ca="1">YEARFRAC(Table1[[#This Row],[DOB]],TODAY())</f>
        <v>45.341666666666669</v>
      </c>
      <c r="V1156" s="3" t="str" cm="1">
        <f t="array" aca="1" ref="V1156" ca="1">_xlfn.IFS(Table1[[#This Row],[Age]] &lt; 30, "20-29", Table1[[#This Row],[Age]]&lt;40,"30-39",Table1[[#This Row],[Age]]&lt;50,"40-49",Table1[[#This Row],[Age]]&lt;60,"50-59",Table1[[#This Row],[Age]]&lt;70, "60-69",Table1[[#This Row],[Age]]&lt;80, "70-79",Table1[[#This Row],[Age]]&lt;90,"80-89")</f>
        <v>40-49</v>
      </c>
      <c r="W1156" t="s">
        <v>39</v>
      </c>
      <c r="X1156" t="s">
        <v>280</v>
      </c>
      <c r="Y1156" t="s">
        <v>54</v>
      </c>
      <c r="Z1156">
        <v>71705</v>
      </c>
      <c r="AA1156" t="s">
        <v>55</v>
      </c>
      <c r="AB1156" t="s">
        <v>83</v>
      </c>
      <c r="AC1156" t="s">
        <v>235</v>
      </c>
      <c r="AD1156">
        <v>3</v>
      </c>
    </row>
    <row r="1157" spans="1:30" x14ac:dyDescent="0.35">
      <c r="A1157">
        <v>1579</v>
      </c>
      <c r="B1157" t="s">
        <v>4663</v>
      </c>
      <c r="C1157" t="s">
        <v>2768</v>
      </c>
      <c r="D1157" s="1">
        <v>44385</v>
      </c>
      <c r="F1157" t="str">
        <f>IF(Table1[[#This Row],[ExitDate]],QUOTIENT(Table1[[#This Row],[ExitDate]]-Table1[[#This Row],[StartDate]],365/12),"")</f>
        <v/>
      </c>
      <c r="G1157" t="str">
        <f>IF(Table1[[#This Row],[ExitDate]], "Attrition", "Active")</f>
        <v>Active</v>
      </c>
      <c r="H1157" t="s">
        <v>727</v>
      </c>
      <c r="I1157" t="s">
        <v>4664</v>
      </c>
      <c r="J1157" t="s">
        <v>4665</v>
      </c>
      <c r="K1157" t="s">
        <v>132</v>
      </c>
      <c r="L1157" t="s">
        <v>32</v>
      </c>
      <c r="M1157" t="s">
        <v>51</v>
      </c>
      <c r="N1157" t="s">
        <v>50</v>
      </c>
      <c r="O1157" t="s">
        <v>62</v>
      </c>
      <c r="P1157" t="s">
        <v>36</v>
      </c>
      <c r="R1157" t="s">
        <v>37</v>
      </c>
      <c r="S1157" t="s">
        <v>80</v>
      </c>
      <c r="T1157" s="2">
        <v>34607</v>
      </c>
      <c r="U1157" s="3">
        <f ca="1">YEARFRAC(Table1[[#This Row],[DOB]],TODAY())</f>
        <v>31.230555555555554</v>
      </c>
      <c r="V1157" s="3" t="str" cm="1">
        <f t="array" aca="1" ref="V1157" ca="1">_xlfn.IFS(Table1[[#This Row],[Age]] &lt; 30, "20-29", Table1[[#This Row],[Age]]&lt;40,"30-39",Table1[[#This Row],[Age]]&lt;50,"40-49",Table1[[#This Row],[Age]]&lt;60,"50-59",Table1[[#This Row],[Age]]&lt;70, "60-69",Table1[[#This Row],[Age]]&lt;80, "70-79",Table1[[#This Row],[Age]]&lt;90,"80-89")</f>
        <v>30-39</v>
      </c>
      <c r="W1157" t="s">
        <v>39</v>
      </c>
      <c r="X1157" t="s">
        <v>225</v>
      </c>
      <c r="Y1157" t="s">
        <v>54</v>
      </c>
      <c r="Z1157">
        <v>48643</v>
      </c>
      <c r="AA1157" t="s">
        <v>42</v>
      </c>
      <c r="AB1157" t="s">
        <v>103</v>
      </c>
      <c r="AC1157" t="s">
        <v>44</v>
      </c>
      <c r="AD1157">
        <v>3</v>
      </c>
    </row>
    <row r="1158" spans="1:30" x14ac:dyDescent="0.35">
      <c r="A1158">
        <v>1580</v>
      </c>
      <c r="B1158" t="s">
        <v>2840</v>
      </c>
      <c r="C1158" t="s">
        <v>4614</v>
      </c>
      <c r="D1158" s="1">
        <v>45020</v>
      </c>
      <c r="F1158" t="str">
        <f>IF(Table1[[#This Row],[ExitDate]],QUOTIENT(Table1[[#This Row],[ExitDate]]-Table1[[#This Row],[StartDate]],365/12),"")</f>
        <v/>
      </c>
      <c r="G1158" t="str">
        <f>IF(Table1[[#This Row],[ExitDate]], "Attrition", "Active")</f>
        <v>Active</v>
      </c>
      <c r="H1158" t="s">
        <v>727</v>
      </c>
      <c r="I1158" t="s">
        <v>4666</v>
      </c>
      <c r="J1158" t="s">
        <v>4667</v>
      </c>
      <c r="K1158" t="s">
        <v>79</v>
      </c>
      <c r="L1158" t="s">
        <v>32</v>
      </c>
      <c r="M1158" t="s">
        <v>51</v>
      </c>
      <c r="N1158" t="s">
        <v>50</v>
      </c>
      <c r="O1158" t="s">
        <v>62</v>
      </c>
      <c r="P1158" t="s">
        <v>36</v>
      </c>
      <c r="R1158" t="s">
        <v>37</v>
      </c>
      <c r="S1158" t="s">
        <v>38</v>
      </c>
      <c r="T1158" s="2">
        <v>26399</v>
      </c>
      <c r="U1158" s="3">
        <f ca="1">YEARFRAC(Table1[[#This Row],[DOB]],TODAY())</f>
        <v>53.702777777777776</v>
      </c>
      <c r="V1158" s="3" t="str" cm="1">
        <f t="array" aca="1" ref="V1158" ca="1">_xlfn.IFS(Table1[[#This Row],[Age]] &lt; 30, "20-29", Table1[[#This Row],[Age]]&lt;40,"30-39",Table1[[#This Row],[Age]]&lt;50,"40-49",Table1[[#This Row],[Age]]&lt;60,"50-59",Table1[[#This Row],[Age]]&lt;70, "60-69",Table1[[#This Row],[Age]]&lt;80, "70-79",Table1[[#This Row],[Age]]&lt;90,"80-89")</f>
        <v>50-59</v>
      </c>
      <c r="W1158" t="s">
        <v>39</v>
      </c>
      <c r="X1158" t="s">
        <v>1257</v>
      </c>
      <c r="Y1158" t="s">
        <v>54</v>
      </c>
      <c r="Z1158">
        <v>66491</v>
      </c>
      <c r="AA1158" t="s">
        <v>127</v>
      </c>
      <c r="AB1158" t="s">
        <v>74</v>
      </c>
      <c r="AC1158" t="s">
        <v>235</v>
      </c>
      <c r="AD1158">
        <v>3</v>
      </c>
    </row>
    <row r="1159" spans="1:30" x14ac:dyDescent="0.35">
      <c r="A1159">
        <v>1581</v>
      </c>
      <c r="B1159" t="s">
        <v>4668</v>
      </c>
      <c r="C1159" t="s">
        <v>4669</v>
      </c>
      <c r="D1159" s="1">
        <v>44778</v>
      </c>
      <c r="E1159" s="1">
        <v>44956</v>
      </c>
      <c r="F1159">
        <f>IF(Table1[[#This Row],[ExitDate]],QUOTIENT(Table1[[#This Row],[ExitDate]]-Table1[[#This Row],[StartDate]],365/12),"")</f>
        <v>5</v>
      </c>
      <c r="G1159" t="str">
        <f>IF(Table1[[#This Row],[ExitDate]], "Attrition", "Active")</f>
        <v>Attrition</v>
      </c>
      <c r="H1159" t="s">
        <v>727</v>
      </c>
      <c r="I1159" t="s">
        <v>4670</v>
      </c>
      <c r="J1159" t="s">
        <v>4671</v>
      </c>
      <c r="K1159" t="s">
        <v>97</v>
      </c>
      <c r="L1159" t="s">
        <v>744</v>
      </c>
      <c r="M1159" t="s">
        <v>62</v>
      </c>
      <c r="N1159" t="s">
        <v>34</v>
      </c>
      <c r="O1159" t="s">
        <v>51</v>
      </c>
      <c r="P1159" t="s">
        <v>174</v>
      </c>
      <c r="Q1159" t="s">
        <v>4672</v>
      </c>
      <c r="R1159" t="s">
        <v>37</v>
      </c>
      <c r="S1159" t="s">
        <v>80</v>
      </c>
      <c r="T1159" s="2">
        <v>18468</v>
      </c>
      <c r="U1159" s="3">
        <f ca="1">YEARFRAC(Table1[[#This Row],[DOB]],TODAY())</f>
        <v>75.413888888888891</v>
      </c>
      <c r="V1159" s="3" t="str" cm="1">
        <f t="array" aca="1" ref="V1159" ca="1">_xlfn.IFS(Table1[[#This Row],[Age]] &lt; 30, "20-29", Table1[[#This Row],[Age]]&lt;40,"30-39",Table1[[#This Row],[Age]]&lt;50,"40-49",Table1[[#This Row],[Age]]&lt;60,"50-59",Table1[[#This Row],[Age]]&lt;70, "60-69",Table1[[#This Row],[Age]]&lt;80, "70-79",Table1[[#This Row],[Age]]&lt;90,"80-89")</f>
        <v>70-79</v>
      </c>
      <c r="W1159" t="s">
        <v>39</v>
      </c>
      <c r="X1159" t="s">
        <v>225</v>
      </c>
      <c r="Y1159" t="s">
        <v>54</v>
      </c>
      <c r="Z1159">
        <v>40823</v>
      </c>
      <c r="AA1159" t="s">
        <v>127</v>
      </c>
      <c r="AB1159" t="s">
        <v>74</v>
      </c>
      <c r="AC1159" t="s">
        <v>44</v>
      </c>
      <c r="AD1159">
        <v>3</v>
      </c>
    </row>
    <row r="1160" spans="1:30" x14ac:dyDescent="0.35">
      <c r="A1160">
        <v>1582</v>
      </c>
      <c r="B1160" t="s">
        <v>802</v>
      </c>
      <c r="C1160" t="s">
        <v>4092</v>
      </c>
      <c r="D1160" s="1">
        <v>43927</v>
      </c>
      <c r="E1160" s="1">
        <v>44538</v>
      </c>
      <c r="F1160">
        <f>IF(Table1[[#This Row],[ExitDate]],QUOTIENT(Table1[[#This Row],[ExitDate]]-Table1[[#This Row],[StartDate]],365/12),"")</f>
        <v>20</v>
      </c>
      <c r="G1160" t="str">
        <f>IF(Table1[[#This Row],[ExitDate]], "Attrition", "Active")</f>
        <v>Attrition</v>
      </c>
      <c r="H1160" t="s">
        <v>727</v>
      </c>
      <c r="I1160" t="s">
        <v>4673</v>
      </c>
      <c r="J1160" t="s">
        <v>4674</v>
      </c>
      <c r="K1160" t="s">
        <v>88</v>
      </c>
      <c r="L1160" t="s">
        <v>744</v>
      </c>
      <c r="M1160" t="s">
        <v>51</v>
      </c>
      <c r="N1160" t="s">
        <v>34</v>
      </c>
      <c r="O1160" t="s">
        <v>35</v>
      </c>
      <c r="P1160" t="s">
        <v>125</v>
      </c>
      <c r="Q1160" t="s">
        <v>4675</v>
      </c>
      <c r="R1160" t="s">
        <v>37</v>
      </c>
      <c r="S1160" t="s">
        <v>89</v>
      </c>
      <c r="T1160" s="2">
        <v>34790</v>
      </c>
      <c r="U1160" s="3">
        <f ca="1">YEARFRAC(Table1[[#This Row],[DOB]],TODAY())</f>
        <v>30.727777777777778</v>
      </c>
      <c r="V1160" s="3" t="str" cm="1">
        <f t="array" aca="1" ref="V1160" ca="1">_xlfn.IFS(Table1[[#This Row],[Age]] &lt; 30, "20-29", Table1[[#This Row],[Age]]&lt;40,"30-39",Table1[[#This Row],[Age]]&lt;50,"40-49",Table1[[#This Row],[Age]]&lt;60,"50-59",Table1[[#This Row],[Age]]&lt;70, "60-69",Table1[[#This Row],[Age]]&lt;80, "70-79",Table1[[#This Row],[Age]]&lt;90,"80-89")</f>
        <v>30-39</v>
      </c>
      <c r="W1160" t="s">
        <v>39</v>
      </c>
      <c r="X1160" t="s">
        <v>112</v>
      </c>
      <c r="Y1160" t="s">
        <v>41</v>
      </c>
      <c r="Z1160">
        <v>95601</v>
      </c>
      <c r="AA1160" t="s">
        <v>73</v>
      </c>
      <c r="AB1160" t="s">
        <v>74</v>
      </c>
      <c r="AC1160" t="s">
        <v>235</v>
      </c>
      <c r="AD1160">
        <v>3</v>
      </c>
    </row>
    <row r="1161" spans="1:30" x14ac:dyDescent="0.35">
      <c r="A1161">
        <v>1583</v>
      </c>
      <c r="B1161" t="s">
        <v>4676</v>
      </c>
      <c r="C1161" t="s">
        <v>1274</v>
      </c>
      <c r="D1161" s="1">
        <v>44987</v>
      </c>
      <c r="E1161" s="1">
        <v>44997</v>
      </c>
      <c r="F1161">
        <f>IF(Table1[[#This Row],[ExitDate]],QUOTIENT(Table1[[#This Row],[ExitDate]]-Table1[[#This Row],[StartDate]],365/12),"")</f>
        <v>0</v>
      </c>
      <c r="G1161" t="str">
        <f>IF(Table1[[#This Row],[ExitDate]], "Attrition", "Active")</f>
        <v>Attrition</v>
      </c>
      <c r="H1161" t="s">
        <v>28</v>
      </c>
      <c r="I1161" t="s">
        <v>4677</v>
      </c>
      <c r="J1161" t="s">
        <v>4678</v>
      </c>
      <c r="K1161" t="s">
        <v>117</v>
      </c>
      <c r="L1161" t="s">
        <v>744</v>
      </c>
      <c r="M1161" t="s">
        <v>62</v>
      </c>
      <c r="N1161" t="s">
        <v>63</v>
      </c>
      <c r="O1161" t="s">
        <v>51</v>
      </c>
      <c r="P1161" t="s">
        <v>98</v>
      </c>
      <c r="Q1161" t="s">
        <v>4679</v>
      </c>
      <c r="R1161" t="s">
        <v>37</v>
      </c>
      <c r="S1161" t="s">
        <v>176</v>
      </c>
      <c r="T1161" s="2">
        <v>26846</v>
      </c>
      <c r="U1161" s="3">
        <f ca="1">YEARFRAC(Table1[[#This Row],[DOB]],TODAY())</f>
        <v>52.477777777777774</v>
      </c>
      <c r="V1161" s="3" t="str" cm="1">
        <f t="array" aca="1" ref="V1161" ca="1">_xlfn.IFS(Table1[[#This Row],[Age]] &lt; 30, "20-29", Table1[[#This Row],[Age]]&lt;40,"30-39",Table1[[#This Row],[Age]]&lt;50,"40-49",Table1[[#This Row],[Age]]&lt;60,"50-59",Table1[[#This Row],[Age]]&lt;70, "60-69",Table1[[#This Row],[Age]]&lt;80, "70-79",Table1[[#This Row],[Age]]&lt;90,"80-89")</f>
        <v>50-59</v>
      </c>
      <c r="W1161" t="s">
        <v>39</v>
      </c>
      <c r="X1161" t="s">
        <v>177</v>
      </c>
      <c r="Y1161" t="s">
        <v>41</v>
      </c>
      <c r="Z1161">
        <v>60634</v>
      </c>
      <c r="AA1161" t="s">
        <v>73</v>
      </c>
      <c r="AB1161" t="s">
        <v>43</v>
      </c>
      <c r="AC1161" t="s">
        <v>44</v>
      </c>
      <c r="AD1161">
        <v>3</v>
      </c>
    </row>
    <row r="1162" spans="1:30" x14ac:dyDescent="0.35">
      <c r="A1162">
        <v>1584</v>
      </c>
      <c r="B1162" t="s">
        <v>4618</v>
      </c>
      <c r="C1162" t="s">
        <v>4680</v>
      </c>
      <c r="D1162" s="1">
        <v>43930</v>
      </c>
      <c r="F1162" t="str">
        <f>IF(Table1[[#This Row],[ExitDate]],QUOTIENT(Table1[[#This Row],[ExitDate]]-Table1[[#This Row],[StartDate]],365/12),"")</f>
        <v/>
      </c>
      <c r="G1162" t="str">
        <f>IF(Table1[[#This Row],[ExitDate]], "Attrition", "Active")</f>
        <v>Active</v>
      </c>
      <c r="H1162" t="s">
        <v>28</v>
      </c>
      <c r="I1162" t="s">
        <v>4681</v>
      </c>
      <c r="J1162" t="s">
        <v>4682</v>
      </c>
      <c r="K1162" t="s">
        <v>61</v>
      </c>
      <c r="L1162" t="s">
        <v>32</v>
      </c>
      <c r="M1162" t="s">
        <v>33</v>
      </c>
      <c r="N1162" t="s">
        <v>63</v>
      </c>
      <c r="O1162" t="s">
        <v>51</v>
      </c>
      <c r="P1162" t="s">
        <v>36</v>
      </c>
      <c r="R1162" t="s">
        <v>37</v>
      </c>
      <c r="S1162" t="s">
        <v>230</v>
      </c>
      <c r="T1162" s="2">
        <v>15997</v>
      </c>
      <c r="U1162" s="3">
        <f ca="1">YEARFRAC(Table1[[#This Row],[DOB]],TODAY())</f>
        <v>82.180555555555557</v>
      </c>
      <c r="V1162" s="3" t="str" cm="1">
        <f t="array" aca="1" ref="V1162" ca="1">_xlfn.IFS(Table1[[#This Row],[Age]] &lt; 30, "20-29", Table1[[#This Row],[Age]]&lt;40,"30-39",Table1[[#This Row],[Age]]&lt;50,"40-49",Table1[[#This Row],[Age]]&lt;60,"50-59",Table1[[#This Row],[Age]]&lt;70, "60-69",Table1[[#This Row],[Age]]&lt;80, "70-79",Table1[[#This Row],[Age]]&lt;90,"80-89")</f>
        <v>80-89</v>
      </c>
      <c r="W1162" t="s">
        <v>39</v>
      </c>
      <c r="X1162" t="s">
        <v>112</v>
      </c>
      <c r="Y1162" t="s">
        <v>41</v>
      </c>
      <c r="Z1162">
        <v>2053</v>
      </c>
      <c r="AA1162" t="s">
        <v>42</v>
      </c>
      <c r="AB1162" t="s">
        <v>83</v>
      </c>
      <c r="AC1162" t="s">
        <v>44</v>
      </c>
      <c r="AD1162">
        <v>3</v>
      </c>
    </row>
    <row r="1163" spans="1:30" x14ac:dyDescent="0.35">
      <c r="A1163">
        <v>1585</v>
      </c>
      <c r="B1163" t="s">
        <v>4683</v>
      </c>
      <c r="C1163" t="s">
        <v>4684</v>
      </c>
      <c r="D1163" s="1">
        <v>44821</v>
      </c>
      <c r="E1163" s="1">
        <v>45117</v>
      </c>
      <c r="F1163">
        <f>IF(Table1[[#This Row],[ExitDate]],QUOTIENT(Table1[[#This Row],[ExitDate]]-Table1[[#This Row],[StartDate]],365/12),"")</f>
        <v>9</v>
      </c>
      <c r="G1163" t="str">
        <f>IF(Table1[[#This Row],[ExitDate]], "Attrition", "Active")</f>
        <v>Attrition</v>
      </c>
      <c r="H1163" t="s">
        <v>28</v>
      </c>
      <c r="I1163" t="s">
        <v>4685</v>
      </c>
      <c r="J1163" t="s">
        <v>4686</v>
      </c>
      <c r="K1163" t="s">
        <v>88</v>
      </c>
      <c r="L1163" t="s">
        <v>32</v>
      </c>
      <c r="M1163" t="s">
        <v>51</v>
      </c>
      <c r="N1163" t="s">
        <v>50</v>
      </c>
      <c r="O1163" t="s">
        <v>35</v>
      </c>
      <c r="P1163" t="s">
        <v>139</v>
      </c>
      <c r="Q1163" t="s">
        <v>4687</v>
      </c>
      <c r="R1163" t="s">
        <v>37</v>
      </c>
      <c r="S1163" t="s">
        <v>147</v>
      </c>
      <c r="T1163" s="2">
        <v>20579</v>
      </c>
      <c r="U1163" s="3">
        <f ca="1">YEARFRAC(Table1[[#This Row],[DOB]],TODAY())</f>
        <v>69.636111111111106</v>
      </c>
      <c r="V1163" s="3" t="str" cm="1">
        <f t="array" aca="1" ref="V1163" ca="1">_xlfn.IFS(Table1[[#This Row],[Age]] &lt; 30, "20-29", Table1[[#This Row],[Age]]&lt;40,"30-39",Table1[[#This Row],[Age]]&lt;50,"40-49",Table1[[#This Row],[Age]]&lt;60,"50-59",Table1[[#This Row],[Age]]&lt;70, "60-69",Table1[[#This Row],[Age]]&lt;80, "70-79",Table1[[#This Row],[Age]]&lt;90,"80-89")</f>
        <v>60-69</v>
      </c>
      <c r="W1163" t="s">
        <v>39</v>
      </c>
      <c r="X1163" t="s">
        <v>2142</v>
      </c>
      <c r="Y1163" t="s">
        <v>41</v>
      </c>
      <c r="Z1163">
        <v>77910</v>
      </c>
      <c r="AA1163" t="s">
        <v>92</v>
      </c>
      <c r="AB1163" t="s">
        <v>74</v>
      </c>
      <c r="AC1163" t="s">
        <v>44</v>
      </c>
      <c r="AD1163">
        <v>3</v>
      </c>
    </row>
    <row r="1164" spans="1:30" x14ac:dyDescent="0.35">
      <c r="A1164">
        <v>1586</v>
      </c>
      <c r="B1164" t="s">
        <v>455</v>
      </c>
      <c r="C1164" t="s">
        <v>1369</v>
      </c>
      <c r="D1164" s="1">
        <v>44576</v>
      </c>
      <c r="F1164" t="str">
        <f>IF(Table1[[#This Row],[ExitDate]],QUOTIENT(Table1[[#This Row],[ExitDate]]-Table1[[#This Row],[StartDate]],365/12),"")</f>
        <v/>
      </c>
      <c r="G1164" t="str">
        <f>IF(Table1[[#This Row],[ExitDate]], "Attrition", "Active")</f>
        <v>Active</v>
      </c>
      <c r="H1164" t="s">
        <v>28</v>
      </c>
      <c r="I1164" t="s">
        <v>4688</v>
      </c>
      <c r="J1164" t="s">
        <v>4689</v>
      </c>
      <c r="K1164" t="s">
        <v>31</v>
      </c>
      <c r="L1164" t="s">
        <v>32</v>
      </c>
      <c r="M1164" t="s">
        <v>62</v>
      </c>
      <c r="N1164" t="s">
        <v>34</v>
      </c>
      <c r="O1164" t="s">
        <v>62</v>
      </c>
      <c r="P1164" t="s">
        <v>36</v>
      </c>
      <c r="R1164" t="s">
        <v>37</v>
      </c>
      <c r="S1164" t="s">
        <v>80</v>
      </c>
      <c r="T1164" s="2">
        <v>26669</v>
      </c>
      <c r="U1164" s="3">
        <f ca="1">YEARFRAC(Table1[[#This Row],[DOB]],TODAY())</f>
        <v>52.966666666666669</v>
      </c>
      <c r="V1164" s="3" t="str" cm="1">
        <f t="array" aca="1" ref="V1164" ca="1">_xlfn.IFS(Table1[[#This Row],[Age]] &lt; 30, "20-29", Table1[[#This Row],[Age]]&lt;40,"30-39",Table1[[#This Row],[Age]]&lt;50,"40-49",Table1[[#This Row],[Age]]&lt;60,"50-59",Table1[[#This Row],[Age]]&lt;70, "60-69",Table1[[#This Row],[Age]]&lt;80, "70-79",Table1[[#This Row],[Age]]&lt;90,"80-89")</f>
        <v>50-59</v>
      </c>
      <c r="W1164" t="s">
        <v>39</v>
      </c>
      <c r="X1164" t="s">
        <v>102</v>
      </c>
      <c r="Y1164" t="s">
        <v>41</v>
      </c>
      <c r="Z1164">
        <v>16737</v>
      </c>
      <c r="AA1164" t="s">
        <v>55</v>
      </c>
      <c r="AB1164" t="s">
        <v>43</v>
      </c>
      <c r="AC1164" t="s">
        <v>44</v>
      </c>
      <c r="AD1164">
        <v>3</v>
      </c>
    </row>
    <row r="1165" spans="1:30" x14ac:dyDescent="0.35">
      <c r="A1165">
        <v>1587</v>
      </c>
      <c r="B1165" t="s">
        <v>1068</v>
      </c>
      <c r="C1165" t="s">
        <v>869</v>
      </c>
      <c r="D1165" s="1">
        <v>44704</v>
      </c>
      <c r="F1165" t="str">
        <f>IF(Table1[[#This Row],[ExitDate]],QUOTIENT(Table1[[#This Row],[ExitDate]]-Table1[[#This Row],[StartDate]],365/12),"")</f>
        <v/>
      </c>
      <c r="G1165" t="str">
        <f>IF(Table1[[#This Row],[ExitDate]], "Attrition", "Active")</f>
        <v>Active</v>
      </c>
      <c r="H1165" t="s">
        <v>28</v>
      </c>
      <c r="I1165" t="s">
        <v>4690</v>
      </c>
      <c r="J1165" t="s">
        <v>4691</v>
      </c>
      <c r="K1165" t="s">
        <v>132</v>
      </c>
      <c r="L1165" t="s">
        <v>32</v>
      </c>
      <c r="M1165" t="s">
        <v>51</v>
      </c>
      <c r="N1165" t="s">
        <v>34</v>
      </c>
      <c r="O1165" t="s">
        <v>51</v>
      </c>
      <c r="P1165" t="s">
        <v>36</v>
      </c>
      <c r="R1165" t="s">
        <v>37</v>
      </c>
      <c r="S1165" t="s">
        <v>147</v>
      </c>
      <c r="T1165" s="2">
        <v>31028</v>
      </c>
      <c r="U1165" s="3">
        <f ca="1">YEARFRAC(Table1[[#This Row],[DOB]],TODAY())</f>
        <v>41.030555555555559</v>
      </c>
      <c r="V1165" s="3" t="str" cm="1">
        <f t="array" aca="1" ref="V1165" ca="1">_xlfn.IFS(Table1[[#This Row],[Age]] &lt; 30, "20-29", Table1[[#This Row],[Age]]&lt;40,"30-39",Table1[[#This Row],[Age]]&lt;50,"40-49",Table1[[#This Row],[Age]]&lt;60,"50-59",Table1[[#This Row],[Age]]&lt;70, "60-69",Table1[[#This Row],[Age]]&lt;80, "70-79",Table1[[#This Row],[Age]]&lt;90,"80-89")</f>
        <v>40-49</v>
      </c>
      <c r="W1165" t="s">
        <v>39</v>
      </c>
      <c r="X1165" t="s">
        <v>149</v>
      </c>
      <c r="Y1165" t="s">
        <v>54</v>
      </c>
      <c r="Z1165">
        <v>12898</v>
      </c>
      <c r="AA1165" t="s">
        <v>73</v>
      </c>
      <c r="AB1165" t="s">
        <v>103</v>
      </c>
      <c r="AC1165" t="s">
        <v>44</v>
      </c>
      <c r="AD1165">
        <v>3</v>
      </c>
    </row>
    <row r="1166" spans="1:30" x14ac:dyDescent="0.35">
      <c r="A1166">
        <v>1588</v>
      </c>
      <c r="B1166" t="s">
        <v>2384</v>
      </c>
      <c r="C1166" t="s">
        <v>4692</v>
      </c>
      <c r="D1166" s="1">
        <v>44392</v>
      </c>
      <c r="F1166" t="str">
        <f>IF(Table1[[#This Row],[ExitDate]],QUOTIENT(Table1[[#This Row],[ExitDate]]-Table1[[#This Row],[StartDate]],365/12),"")</f>
        <v/>
      </c>
      <c r="G1166" t="str">
        <f>IF(Table1[[#This Row],[ExitDate]], "Attrition", "Active")</f>
        <v>Active</v>
      </c>
      <c r="H1166" t="s">
        <v>28</v>
      </c>
      <c r="I1166" t="s">
        <v>4693</v>
      </c>
      <c r="J1166" t="s">
        <v>4694</v>
      </c>
      <c r="K1166" t="s">
        <v>49</v>
      </c>
      <c r="L1166" t="s">
        <v>32</v>
      </c>
      <c r="M1166" t="s">
        <v>62</v>
      </c>
      <c r="N1166" t="s">
        <v>50</v>
      </c>
      <c r="O1166" t="s">
        <v>35</v>
      </c>
      <c r="P1166" t="s">
        <v>36</v>
      </c>
      <c r="R1166" t="s">
        <v>37</v>
      </c>
      <c r="S1166" t="s">
        <v>147</v>
      </c>
      <c r="T1166" s="2">
        <v>16851</v>
      </c>
      <c r="U1166" s="3">
        <f ca="1">YEARFRAC(Table1[[#This Row],[DOB]],TODAY())</f>
        <v>79.847222222222229</v>
      </c>
      <c r="V1166" s="3" t="str" cm="1">
        <f t="array" aca="1" ref="V1166" ca="1">_xlfn.IFS(Table1[[#This Row],[Age]] &lt; 30, "20-29", Table1[[#This Row],[Age]]&lt;40,"30-39",Table1[[#This Row],[Age]]&lt;50,"40-49",Table1[[#This Row],[Age]]&lt;60,"50-59",Table1[[#This Row],[Age]]&lt;70, "60-69",Table1[[#This Row],[Age]]&lt;80, "70-79",Table1[[#This Row],[Age]]&lt;90,"80-89")</f>
        <v>70-79</v>
      </c>
      <c r="W1166" t="s">
        <v>39</v>
      </c>
      <c r="X1166" t="s">
        <v>102</v>
      </c>
      <c r="Y1166" t="s">
        <v>54</v>
      </c>
      <c r="Z1166">
        <v>51245</v>
      </c>
      <c r="AA1166" t="s">
        <v>55</v>
      </c>
      <c r="AB1166" t="s">
        <v>43</v>
      </c>
      <c r="AC1166" t="s">
        <v>44</v>
      </c>
      <c r="AD1166">
        <v>3</v>
      </c>
    </row>
    <row r="1167" spans="1:30" x14ac:dyDescent="0.35">
      <c r="A1167">
        <v>1589</v>
      </c>
      <c r="B1167" t="s">
        <v>2793</v>
      </c>
      <c r="C1167" t="s">
        <v>1614</v>
      </c>
      <c r="D1167" s="1">
        <v>44071</v>
      </c>
      <c r="E1167" s="1">
        <v>44798</v>
      </c>
      <c r="F1167">
        <f>IF(Table1[[#This Row],[ExitDate]],QUOTIENT(Table1[[#This Row],[ExitDate]]-Table1[[#This Row],[StartDate]],365/12),"")</f>
        <v>23</v>
      </c>
      <c r="G1167" t="str">
        <f>IF(Table1[[#This Row],[ExitDate]], "Attrition", "Active")</f>
        <v>Attrition</v>
      </c>
      <c r="H1167" t="s">
        <v>28</v>
      </c>
      <c r="I1167" t="s">
        <v>4695</v>
      </c>
      <c r="J1167" t="s">
        <v>4696</v>
      </c>
      <c r="K1167" t="s">
        <v>138</v>
      </c>
      <c r="L1167" t="s">
        <v>32</v>
      </c>
      <c r="M1167" t="s">
        <v>33</v>
      </c>
      <c r="N1167" t="s">
        <v>50</v>
      </c>
      <c r="O1167" t="s">
        <v>51</v>
      </c>
      <c r="P1167" t="s">
        <v>98</v>
      </c>
      <c r="Q1167" t="s">
        <v>4697</v>
      </c>
      <c r="R1167" t="s">
        <v>37</v>
      </c>
      <c r="S1167" t="s">
        <v>89</v>
      </c>
      <c r="T1167" s="2">
        <v>35248</v>
      </c>
      <c r="U1167" s="3">
        <f ca="1">YEARFRAC(Table1[[#This Row],[DOB]],TODAY())</f>
        <v>29.475000000000001</v>
      </c>
      <c r="V1167" s="3" t="str" cm="1">
        <f t="array" aca="1" ref="V1167" ca="1">_xlfn.IFS(Table1[[#This Row],[Age]] &lt; 30, "20-29", Table1[[#This Row],[Age]]&lt;40,"30-39",Table1[[#This Row],[Age]]&lt;50,"40-49",Table1[[#This Row],[Age]]&lt;60,"50-59",Table1[[#This Row],[Age]]&lt;70, "60-69",Table1[[#This Row],[Age]]&lt;80, "70-79",Table1[[#This Row],[Age]]&lt;90,"80-89")</f>
        <v>20-29</v>
      </c>
      <c r="W1167" t="s">
        <v>39</v>
      </c>
      <c r="X1167" t="s">
        <v>102</v>
      </c>
      <c r="Y1167" t="s">
        <v>41</v>
      </c>
      <c r="Z1167">
        <v>22497</v>
      </c>
      <c r="AA1167" t="s">
        <v>42</v>
      </c>
      <c r="AB1167" t="s">
        <v>83</v>
      </c>
      <c r="AC1167" t="s">
        <v>44</v>
      </c>
      <c r="AD1167">
        <v>3</v>
      </c>
    </row>
    <row r="1168" spans="1:30" x14ac:dyDescent="0.35">
      <c r="A1168">
        <v>1590</v>
      </c>
      <c r="B1168" t="s">
        <v>4683</v>
      </c>
      <c r="C1168" t="s">
        <v>4698</v>
      </c>
      <c r="D1168" s="1">
        <v>44448</v>
      </c>
      <c r="F1168" t="str">
        <f>IF(Table1[[#This Row],[ExitDate]],QUOTIENT(Table1[[#This Row],[ExitDate]]-Table1[[#This Row],[StartDate]],365/12),"")</f>
        <v/>
      </c>
      <c r="G1168" t="str">
        <f>IF(Table1[[#This Row],[ExitDate]], "Attrition", "Active")</f>
        <v>Active</v>
      </c>
      <c r="H1168" t="s">
        <v>28</v>
      </c>
      <c r="I1168" t="s">
        <v>4699</v>
      </c>
      <c r="J1168" t="s">
        <v>4700</v>
      </c>
      <c r="K1168" t="s">
        <v>79</v>
      </c>
      <c r="L1168" t="s">
        <v>32</v>
      </c>
      <c r="M1168" t="s">
        <v>51</v>
      </c>
      <c r="N1168" t="s">
        <v>50</v>
      </c>
      <c r="O1168" t="s">
        <v>62</v>
      </c>
      <c r="P1168" t="s">
        <v>36</v>
      </c>
      <c r="R1168" t="s">
        <v>37</v>
      </c>
      <c r="S1168" t="s">
        <v>304</v>
      </c>
      <c r="T1168" s="2">
        <v>30568</v>
      </c>
      <c r="U1168" s="3">
        <f ca="1">YEARFRAC(Table1[[#This Row],[DOB]],TODAY())</f>
        <v>42.288888888888891</v>
      </c>
      <c r="V1168" s="3" t="str" cm="1">
        <f t="array" aca="1" ref="V1168" ca="1">_xlfn.IFS(Table1[[#This Row],[Age]] &lt; 30, "20-29", Table1[[#This Row],[Age]]&lt;40,"30-39",Table1[[#This Row],[Age]]&lt;50,"40-49",Table1[[#This Row],[Age]]&lt;60,"50-59",Table1[[#This Row],[Age]]&lt;70, "60-69",Table1[[#This Row],[Age]]&lt;80, "70-79",Table1[[#This Row],[Age]]&lt;90,"80-89")</f>
        <v>40-49</v>
      </c>
      <c r="W1168" t="s">
        <v>39</v>
      </c>
      <c r="X1168" t="s">
        <v>225</v>
      </c>
      <c r="Y1168" t="s">
        <v>54</v>
      </c>
      <c r="Z1168">
        <v>30814</v>
      </c>
      <c r="AA1168" t="s">
        <v>92</v>
      </c>
      <c r="AB1168" t="s">
        <v>74</v>
      </c>
      <c r="AC1168" t="s">
        <v>44</v>
      </c>
      <c r="AD1168">
        <v>3</v>
      </c>
    </row>
    <row r="1169" spans="1:30" x14ac:dyDescent="0.35">
      <c r="A1169">
        <v>1591</v>
      </c>
      <c r="B1169" t="s">
        <v>4701</v>
      </c>
      <c r="C1169" t="s">
        <v>1467</v>
      </c>
      <c r="D1169" s="1">
        <v>44967</v>
      </c>
      <c r="E1169" s="1">
        <v>45069</v>
      </c>
      <c r="F1169">
        <f>IF(Table1[[#This Row],[ExitDate]],QUOTIENT(Table1[[#This Row],[ExitDate]]-Table1[[#This Row],[StartDate]],365/12),"")</f>
        <v>3</v>
      </c>
      <c r="G1169" t="str">
        <f>IF(Table1[[#This Row],[ExitDate]], "Attrition", "Active")</f>
        <v>Attrition</v>
      </c>
      <c r="H1169" t="s">
        <v>28</v>
      </c>
      <c r="I1169" t="s">
        <v>4702</v>
      </c>
      <c r="J1169" t="s">
        <v>4703</v>
      </c>
      <c r="K1169" t="s">
        <v>167</v>
      </c>
      <c r="L1169" t="s">
        <v>32</v>
      </c>
      <c r="M1169" t="s">
        <v>33</v>
      </c>
      <c r="N1169" t="s">
        <v>50</v>
      </c>
      <c r="O1169" t="s">
        <v>51</v>
      </c>
      <c r="P1169" t="s">
        <v>174</v>
      </c>
      <c r="Q1169" t="s">
        <v>4704</v>
      </c>
      <c r="R1169" t="s">
        <v>37</v>
      </c>
      <c r="S1169" t="s">
        <v>80</v>
      </c>
      <c r="T1169" s="2">
        <v>21113</v>
      </c>
      <c r="U1169" s="3">
        <f ca="1">YEARFRAC(Table1[[#This Row],[DOB]],TODAY())</f>
        <v>68.174999999999997</v>
      </c>
      <c r="V1169" s="3" t="str" cm="1">
        <f t="array" aca="1" ref="V1169" ca="1">_xlfn.IFS(Table1[[#This Row],[Age]] &lt; 30, "20-29", Table1[[#This Row],[Age]]&lt;40,"30-39",Table1[[#This Row],[Age]]&lt;50,"40-49",Table1[[#This Row],[Age]]&lt;60,"50-59",Table1[[#This Row],[Age]]&lt;70, "60-69",Table1[[#This Row],[Age]]&lt;80, "70-79",Table1[[#This Row],[Age]]&lt;90,"80-89")</f>
        <v>60-69</v>
      </c>
      <c r="W1169" t="s">
        <v>39</v>
      </c>
      <c r="X1169" t="s">
        <v>102</v>
      </c>
      <c r="Y1169" t="s">
        <v>41</v>
      </c>
      <c r="Z1169">
        <v>69254</v>
      </c>
      <c r="AA1169" t="s">
        <v>127</v>
      </c>
      <c r="AB1169" t="s">
        <v>103</v>
      </c>
      <c r="AC1169" t="s">
        <v>44</v>
      </c>
      <c r="AD1169">
        <v>3</v>
      </c>
    </row>
    <row r="1170" spans="1:30" x14ac:dyDescent="0.35">
      <c r="A1170">
        <v>1592</v>
      </c>
      <c r="B1170" t="s">
        <v>981</v>
      </c>
      <c r="C1170" t="s">
        <v>660</v>
      </c>
      <c r="D1170" s="1">
        <v>43996</v>
      </c>
      <c r="E1170" s="1">
        <v>45125</v>
      </c>
      <c r="F1170">
        <f>IF(Table1[[#This Row],[ExitDate]],QUOTIENT(Table1[[#This Row],[ExitDate]]-Table1[[#This Row],[StartDate]],365/12),"")</f>
        <v>37</v>
      </c>
      <c r="G1170" t="str">
        <f>IF(Table1[[#This Row],[ExitDate]], "Attrition", "Active")</f>
        <v>Attrition</v>
      </c>
      <c r="H1170" t="s">
        <v>28</v>
      </c>
      <c r="I1170" t="s">
        <v>4705</v>
      </c>
      <c r="J1170" t="s">
        <v>4706</v>
      </c>
      <c r="K1170" t="s">
        <v>97</v>
      </c>
      <c r="L1170" t="s">
        <v>32</v>
      </c>
      <c r="M1170" t="s">
        <v>62</v>
      </c>
      <c r="N1170" t="s">
        <v>50</v>
      </c>
      <c r="O1170" t="s">
        <v>62</v>
      </c>
      <c r="P1170" t="s">
        <v>139</v>
      </c>
      <c r="Q1170" t="s">
        <v>4707</v>
      </c>
      <c r="R1170" t="s">
        <v>37</v>
      </c>
      <c r="S1170" t="s">
        <v>110</v>
      </c>
      <c r="T1170" s="2">
        <v>29813</v>
      </c>
      <c r="U1170" s="3">
        <f ca="1">YEARFRAC(Table1[[#This Row],[DOB]],TODAY())</f>
        <v>44.355555555555554</v>
      </c>
      <c r="V1170" s="3" t="str" cm="1">
        <f t="array" aca="1" ref="V1170" ca="1">_xlfn.IFS(Table1[[#This Row],[Age]] &lt; 30, "20-29", Table1[[#This Row],[Age]]&lt;40,"30-39",Table1[[#This Row],[Age]]&lt;50,"40-49",Table1[[#This Row],[Age]]&lt;60,"50-59",Table1[[#This Row],[Age]]&lt;70, "60-69",Table1[[#This Row],[Age]]&lt;80, "70-79",Table1[[#This Row],[Age]]&lt;90,"80-89")</f>
        <v>40-49</v>
      </c>
      <c r="W1170" t="s">
        <v>39</v>
      </c>
      <c r="X1170" t="s">
        <v>112</v>
      </c>
      <c r="Y1170" t="s">
        <v>54</v>
      </c>
      <c r="Z1170">
        <v>20973</v>
      </c>
      <c r="AA1170" t="s">
        <v>73</v>
      </c>
      <c r="AB1170" t="s">
        <v>74</v>
      </c>
      <c r="AC1170" t="s">
        <v>104</v>
      </c>
      <c r="AD1170">
        <v>3</v>
      </c>
    </row>
    <row r="1171" spans="1:30" x14ac:dyDescent="0.35">
      <c r="A1171">
        <v>1593</v>
      </c>
      <c r="B1171" t="s">
        <v>4708</v>
      </c>
      <c r="C1171" t="s">
        <v>2675</v>
      </c>
      <c r="D1171" s="1">
        <v>44170</v>
      </c>
      <c r="F1171" t="str">
        <f>IF(Table1[[#This Row],[ExitDate]],QUOTIENT(Table1[[#This Row],[ExitDate]]-Table1[[#This Row],[StartDate]],365/12),"")</f>
        <v/>
      </c>
      <c r="G1171" t="str">
        <f>IF(Table1[[#This Row],[ExitDate]], "Attrition", "Active")</f>
        <v>Active</v>
      </c>
      <c r="H1171" t="s">
        <v>28</v>
      </c>
      <c r="I1171" t="s">
        <v>4709</v>
      </c>
      <c r="J1171" t="s">
        <v>4710</v>
      </c>
      <c r="K1171" t="s">
        <v>117</v>
      </c>
      <c r="L1171" t="s">
        <v>32</v>
      </c>
      <c r="M1171" t="s">
        <v>51</v>
      </c>
      <c r="N1171" t="s">
        <v>63</v>
      </c>
      <c r="O1171" t="s">
        <v>62</v>
      </c>
      <c r="P1171" t="s">
        <v>36</v>
      </c>
      <c r="R1171" t="s">
        <v>37</v>
      </c>
      <c r="S1171" t="s">
        <v>331</v>
      </c>
      <c r="T1171" s="2">
        <v>31004</v>
      </c>
      <c r="U1171" s="3">
        <f ca="1">YEARFRAC(Table1[[#This Row],[DOB]],TODAY())</f>
        <v>41.097222222222221</v>
      </c>
      <c r="V1171" s="3" t="str" cm="1">
        <f t="array" aca="1" ref="V1171" ca="1">_xlfn.IFS(Table1[[#This Row],[Age]] &lt; 30, "20-29", Table1[[#This Row],[Age]]&lt;40,"30-39",Table1[[#This Row],[Age]]&lt;50,"40-49",Table1[[#This Row],[Age]]&lt;60,"50-59",Table1[[#This Row],[Age]]&lt;70, "60-69",Table1[[#This Row],[Age]]&lt;80, "70-79",Table1[[#This Row],[Age]]&lt;90,"80-89")</f>
        <v>40-49</v>
      </c>
      <c r="W1171" t="s">
        <v>39</v>
      </c>
      <c r="X1171" t="s">
        <v>82</v>
      </c>
      <c r="Y1171" t="s">
        <v>54</v>
      </c>
      <c r="Z1171">
        <v>43757</v>
      </c>
      <c r="AA1171" t="s">
        <v>127</v>
      </c>
      <c r="AB1171" t="s">
        <v>43</v>
      </c>
      <c r="AC1171" t="s">
        <v>104</v>
      </c>
      <c r="AD1171">
        <v>3</v>
      </c>
    </row>
    <row r="1172" spans="1:30" x14ac:dyDescent="0.35">
      <c r="A1172">
        <v>1594</v>
      </c>
      <c r="B1172" t="s">
        <v>4711</v>
      </c>
      <c r="C1172" t="s">
        <v>3181</v>
      </c>
      <c r="D1172" s="1">
        <v>44758</v>
      </c>
      <c r="F1172" t="str">
        <f>IF(Table1[[#This Row],[ExitDate]],QUOTIENT(Table1[[#This Row],[ExitDate]]-Table1[[#This Row],[StartDate]],365/12),"")</f>
        <v/>
      </c>
      <c r="G1172" t="str">
        <f>IF(Table1[[#This Row],[ExitDate]], "Attrition", "Active")</f>
        <v>Active</v>
      </c>
      <c r="H1172" t="s">
        <v>28</v>
      </c>
      <c r="I1172" t="s">
        <v>1892</v>
      </c>
      <c r="J1172" t="s">
        <v>4712</v>
      </c>
      <c r="K1172" t="s">
        <v>61</v>
      </c>
      <c r="L1172" t="s">
        <v>32</v>
      </c>
      <c r="M1172" t="s">
        <v>51</v>
      </c>
      <c r="N1172" t="s">
        <v>63</v>
      </c>
      <c r="O1172" t="s">
        <v>62</v>
      </c>
      <c r="P1172" t="s">
        <v>36</v>
      </c>
      <c r="R1172" t="s">
        <v>37</v>
      </c>
      <c r="S1172" t="s">
        <v>52</v>
      </c>
      <c r="T1172" s="2">
        <v>24958</v>
      </c>
      <c r="U1172" s="3">
        <f ca="1">YEARFRAC(Table1[[#This Row],[DOB]],TODAY())</f>
        <v>57.647222222222226</v>
      </c>
      <c r="V1172" s="3" t="str" cm="1">
        <f t="array" aca="1" ref="V1172" ca="1">_xlfn.IFS(Table1[[#This Row],[Age]] &lt; 30, "20-29", Table1[[#This Row],[Age]]&lt;40,"30-39",Table1[[#This Row],[Age]]&lt;50,"40-49",Table1[[#This Row],[Age]]&lt;60,"50-59",Table1[[#This Row],[Age]]&lt;70, "60-69",Table1[[#This Row],[Age]]&lt;80, "70-79",Table1[[#This Row],[Age]]&lt;90,"80-89")</f>
        <v>50-59</v>
      </c>
      <c r="W1172" t="s">
        <v>39</v>
      </c>
      <c r="X1172" t="s">
        <v>162</v>
      </c>
      <c r="Y1172" t="s">
        <v>41</v>
      </c>
      <c r="Z1172">
        <v>32811</v>
      </c>
      <c r="AA1172" t="s">
        <v>92</v>
      </c>
      <c r="AB1172" t="s">
        <v>74</v>
      </c>
      <c r="AC1172" t="s">
        <v>104</v>
      </c>
      <c r="AD1172">
        <v>3</v>
      </c>
    </row>
    <row r="1173" spans="1:30" x14ac:dyDescent="0.35">
      <c r="A1173">
        <v>1595</v>
      </c>
      <c r="B1173" t="s">
        <v>337</v>
      </c>
      <c r="C1173" t="s">
        <v>991</v>
      </c>
      <c r="D1173" s="1">
        <v>45086</v>
      </c>
      <c r="F1173" t="str">
        <f>IF(Table1[[#This Row],[ExitDate]],QUOTIENT(Table1[[#This Row],[ExitDate]]-Table1[[#This Row],[StartDate]],365/12),"")</f>
        <v/>
      </c>
      <c r="G1173" t="str">
        <f>IF(Table1[[#This Row],[ExitDate]], "Attrition", "Active")</f>
        <v>Active</v>
      </c>
      <c r="H1173" t="s">
        <v>28</v>
      </c>
      <c r="I1173" t="s">
        <v>4713</v>
      </c>
      <c r="J1173" t="s">
        <v>4714</v>
      </c>
      <c r="K1173" t="s">
        <v>88</v>
      </c>
      <c r="L1173" t="s">
        <v>32</v>
      </c>
      <c r="M1173" t="s">
        <v>51</v>
      </c>
      <c r="N1173" t="s">
        <v>50</v>
      </c>
      <c r="O1173" t="s">
        <v>62</v>
      </c>
      <c r="P1173" t="s">
        <v>36</v>
      </c>
      <c r="R1173" t="s">
        <v>37</v>
      </c>
      <c r="S1173" t="s">
        <v>100</v>
      </c>
      <c r="T1173" s="2">
        <v>25457</v>
      </c>
      <c r="U1173" s="3">
        <f ca="1">YEARFRAC(Table1[[#This Row],[DOB]],TODAY())</f>
        <v>56.283333333333331</v>
      </c>
      <c r="V1173" s="3" t="str" cm="1">
        <f t="array" aca="1" ref="V1173" ca="1">_xlfn.IFS(Table1[[#This Row],[Age]] &lt; 30, "20-29", Table1[[#This Row],[Age]]&lt;40,"30-39",Table1[[#This Row],[Age]]&lt;50,"40-49",Table1[[#This Row],[Age]]&lt;60,"50-59",Table1[[#This Row],[Age]]&lt;70, "60-69",Table1[[#This Row],[Age]]&lt;80, "70-79",Table1[[#This Row],[Age]]&lt;90,"80-89")</f>
        <v>50-59</v>
      </c>
      <c r="W1173" t="s">
        <v>39</v>
      </c>
      <c r="X1173" t="s">
        <v>612</v>
      </c>
      <c r="Y1173" t="s">
        <v>41</v>
      </c>
      <c r="Z1173">
        <v>75995</v>
      </c>
      <c r="AA1173" t="s">
        <v>92</v>
      </c>
      <c r="AB1173" t="s">
        <v>83</v>
      </c>
      <c r="AC1173" t="s">
        <v>104</v>
      </c>
      <c r="AD1173">
        <v>3</v>
      </c>
    </row>
    <row r="1174" spans="1:30" x14ac:dyDescent="0.35">
      <c r="A1174">
        <v>1596</v>
      </c>
      <c r="B1174" t="s">
        <v>2226</v>
      </c>
      <c r="C1174" t="s">
        <v>382</v>
      </c>
      <c r="D1174" s="1">
        <v>43892</v>
      </c>
      <c r="E1174" s="1">
        <v>43976</v>
      </c>
      <c r="F1174">
        <f>IF(Table1[[#This Row],[ExitDate]],QUOTIENT(Table1[[#This Row],[ExitDate]]-Table1[[#This Row],[StartDate]],365/12),"")</f>
        <v>2</v>
      </c>
      <c r="G1174" t="str">
        <f>IF(Table1[[#This Row],[ExitDate]], "Attrition", "Active")</f>
        <v>Attrition</v>
      </c>
      <c r="H1174" t="s">
        <v>28</v>
      </c>
      <c r="I1174" t="s">
        <v>4715</v>
      </c>
      <c r="J1174" t="s">
        <v>4716</v>
      </c>
      <c r="K1174" t="s">
        <v>31</v>
      </c>
      <c r="L1174" t="s">
        <v>197</v>
      </c>
      <c r="M1174" t="s">
        <v>33</v>
      </c>
      <c r="N1174" t="s">
        <v>34</v>
      </c>
      <c r="O1174" t="s">
        <v>35</v>
      </c>
      <c r="P1174" t="s">
        <v>174</v>
      </c>
      <c r="Q1174" t="s">
        <v>4717</v>
      </c>
      <c r="R1174" t="s">
        <v>37</v>
      </c>
      <c r="S1174" t="s">
        <v>65</v>
      </c>
      <c r="T1174" s="2">
        <v>21412</v>
      </c>
      <c r="U1174" s="3">
        <f ca="1">YEARFRAC(Table1[[#This Row],[DOB]],TODAY())</f>
        <v>67.355555555555554</v>
      </c>
      <c r="V1174" s="3" t="str" cm="1">
        <f t="array" aca="1" ref="V1174" ca="1">_xlfn.IFS(Table1[[#This Row],[Age]] &lt; 30, "20-29", Table1[[#This Row],[Age]]&lt;40,"30-39",Table1[[#This Row],[Age]]&lt;50,"40-49",Table1[[#This Row],[Age]]&lt;60,"50-59",Table1[[#This Row],[Age]]&lt;70, "60-69",Table1[[#This Row],[Age]]&lt;80, "70-79",Table1[[#This Row],[Age]]&lt;90,"80-89")</f>
        <v>60-69</v>
      </c>
      <c r="W1174" t="s">
        <v>39</v>
      </c>
      <c r="X1174" t="s">
        <v>394</v>
      </c>
      <c r="Y1174" t="s">
        <v>41</v>
      </c>
      <c r="Z1174">
        <v>2999</v>
      </c>
      <c r="AA1174" t="s">
        <v>73</v>
      </c>
      <c r="AB1174" t="s">
        <v>83</v>
      </c>
      <c r="AC1174" t="s">
        <v>104</v>
      </c>
      <c r="AD1174">
        <v>3</v>
      </c>
    </row>
    <row r="1175" spans="1:30" x14ac:dyDescent="0.35">
      <c r="A1175">
        <v>1597</v>
      </c>
      <c r="B1175" t="s">
        <v>4019</v>
      </c>
      <c r="C1175" t="s">
        <v>429</v>
      </c>
      <c r="D1175" s="1">
        <v>43427</v>
      </c>
      <c r="E1175" s="1">
        <v>44466</v>
      </c>
      <c r="F1175">
        <f>IF(Table1[[#This Row],[ExitDate]],QUOTIENT(Table1[[#This Row],[ExitDate]]-Table1[[#This Row],[StartDate]],365/12),"")</f>
        <v>34</v>
      </c>
      <c r="G1175" t="str">
        <f>IF(Table1[[#This Row],[ExitDate]], "Attrition", "Active")</f>
        <v>Attrition</v>
      </c>
      <c r="H1175" t="s">
        <v>28</v>
      </c>
      <c r="I1175" t="s">
        <v>4718</v>
      </c>
      <c r="J1175" t="s">
        <v>4719</v>
      </c>
      <c r="K1175" t="s">
        <v>132</v>
      </c>
      <c r="L1175" t="s">
        <v>197</v>
      </c>
      <c r="M1175" t="s">
        <v>51</v>
      </c>
      <c r="N1175" t="s">
        <v>34</v>
      </c>
      <c r="O1175" t="s">
        <v>35</v>
      </c>
      <c r="P1175" t="s">
        <v>174</v>
      </c>
      <c r="Q1175" t="s">
        <v>4720</v>
      </c>
      <c r="R1175" t="s">
        <v>37</v>
      </c>
      <c r="S1175" t="s">
        <v>176</v>
      </c>
      <c r="T1175" s="2">
        <v>35849</v>
      </c>
      <c r="U1175" s="3">
        <f ca="1">YEARFRAC(Table1[[#This Row],[DOB]],TODAY())</f>
        <v>27.833333333333332</v>
      </c>
      <c r="V1175" s="3" t="str" cm="1">
        <f t="array" aca="1" ref="V1175" ca="1">_xlfn.IFS(Table1[[#This Row],[Age]] &lt; 30, "20-29", Table1[[#This Row],[Age]]&lt;40,"30-39",Table1[[#This Row],[Age]]&lt;50,"40-49",Table1[[#This Row],[Age]]&lt;60,"50-59",Table1[[#This Row],[Age]]&lt;70, "60-69",Table1[[#This Row],[Age]]&lt;80, "70-79",Table1[[#This Row],[Age]]&lt;90,"80-89")</f>
        <v>20-29</v>
      </c>
      <c r="W1175" t="s">
        <v>39</v>
      </c>
      <c r="X1175" t="s">
        <v>177</v>
      </c>
      <c r="Y1175" t="s">
        <v>41</v>
      </c>
      <c r="Z1175">
        <v>75959</v>
      </c>
      <c r="AA1175" t="s">
        <v>42</v>
      </c>
      <c r="AB1175" t="s">
        <v>83</v>
      </c>
      <c r="AC1175" t="s">
        <v>104</v>
      </c>
      <c r="AD1175">
        <v>3</v>
      </c>
    </row>
    <row r="1176" spans="1:30" x14ac:dyDescent="0.35">
      <c r="A1176">
        <v>1598</v>
      </c>
      <c r="B1176" t="s">
        <v>2113</v>
      </c>
      <c r="C1176" t="s">
        <v>4692</v>
      </c>
      <c r="D1176" s="1">
        <v>43612</v>
      </c>
      <c r="E1176" s="1">
        <v>45096</v>
      </c>
      <c r="F1176">
        <f>IF(Table1[[#This Row],[ExitDate]],QUOTIENT(Table1[[#This Row],[ExitDate]]-Table1[[#This Row],[StartDate]],365/12),"")</f>
        <v>48</v>
      </c>
      <c r="G1176" t="str">
        <f>IF(Table1[[#This Row],[ExitDate]], "Attrition", "Active")</f>
        <v>Attrition</v>
      </c>
      <c r="H1176" t="s">
        <v>28</v>
      </c>
      <c r="I1176" t="s">
        <v>4721</v>
      </c>
      <c r="J1176" t="s">
        <v>4722</v>
      </c>
      <c r="K1176" t="s">
        <v>49</v>
      </c>
      <c r="L1176" t="s">
        <v>1804</v>
      </c>
      <c r="M1176" t="s">
        <v>33</v>
      </c>
      <c r="N1176" t="s">
        <v>50</v>
      </c>
      <c r="O1176" t="s">
        <v>51</v>
      </c>
      <c r="P1176" t="s">
        <v>125</v>
      </c>
      <c r="Q1176" t="s">
        <v>4723</v>
      </c>
      <c r="R1176" t="s">
        <v>37</v>
      </c>
      <c r="S1176" t="s">
        <v>80</v>
      </c>
      <c r="T1176" s="2">
        <v>28554</v>
      </c>
      <c r="U1176" s="3">
        <f ca="1">YEARFRAC(Table1[[#This Row],[DOB]],TODAY())</f>
        <v>47.8</v>
      </c>
      <c r="V1176" s="3" t="str" cm="1">
        <f t="array" aca="1" ref="V1176" ca="1">_xlfn.IFS(Table1[[#This Row],[Age]] &lt; 30, "20-29", Table1[[#This Row],[Age]]&lt;40,"30-39",Table1[[#This Row],[Age]]&lt;50,"40-49",Table1[[#This Row],[Age]]&lt;60,"50-59",Table1[[#This Row],[Age]]&lt;70, "60-69",Table1[[#This Row],[Age]]&lt;80, "70-79",Table1[[#This Row],[Age]]&lt;90,"80-89")</f>
        <v>40-49</v>
      </c>
      <c r="W1176" t="s">
        <v>39</v>
      </c>
      <c r="X1176" t="s">
        <v>351</v>
      </c>
      <c r="Y1176" t="s">
        <v>41</v>
      </c>
      <c r="Z1176">
        <v>8372</v>
      </c>
      <c r="AA1176" t="s">
        <v>92</v>
      </c>
      <c r="AB1176" t="s">
        <v>103</v>
      </c>
      <c r="AC1176" t="s">
        <v>235</v>
      </c>
      <c r="AD1176">
        <v>3</v>
      </c>
    </row>
    <row r="1177" spans="1:30" x14ac:dyDescent="0.35">
      <c r="A1177">
        <v>1599</v>
      </c>
      <c r="B1177" t="s">
        <v>4724</v>
      </c>
      <c r="C1177" t="s">
        <v>1049</v>
      </c>
      <c r="D1177" s="1">
        <v>44699</v>
      </c>
      <c r="E1177" s="1">
        <v>45026</v>
      </c>
      <c r="F1177">
        <f>IF(Table1[[#This Row],[ExitDate]],QUOTIENT(Table1[[#This Row],[ExitDate]]-Table1[[#This Row],[StartDate]],365/12),"")</f>
        <v>10</v>
      </c>
      <c r="G1177" t="str">
        <f>IF(Table1[[#This Row],[ExitDate]], "Attrition", "Active")</f>
        <v>Attrition</v>
      </c>
      <c r="H1177" t="s">
        <v>727</v>
      </c>
      <c r="I1177" t="s">
        <v>4725</v>
      </c>
      <c r="J1177" t="s">
        <v>4726</v>
      </c>
      <c r="K1177" t="s">
        <v>88</v>
      </c>
      <c r="L1177" t="s">
        <v>744</v>
      </c>
      <c r="M1177" t="s">
        <v>62</v>
      </c>
      <c r="N1177" t="s">
        <v>34</v>
      </c>
      <c r="O1177" t="s">
        <v>62</v>
      </c>
      <c r="P1177" t="s">
        <v>125</v>
      </c>
      <c r="Q1177" t="s">
        <v>4727</v>
      </c>
      <c r="R1177" t="s">
        <v>37</v>
      </c>
      <c r="S1177" t="s">
        <v>89</v>
      </c>
      <c r="T1177" s="2">
        <v>27711</v>
      </c>
      <c r="U1177" s="3">
        <f ca="1">YEARFRAC(Table1[[#This Row],[DOB]],TODAY())</f>
        <v>50.111111111111114</v>
      </c>
      <c r="V1177" s="3" t="str" cm="1">
        <f t="array" aca="1" ref="V1177" ca="1">_xlfn.IFS(Table1[[#This Row],[Age]] &lt; 30, "20-29", Table1[[#This Row],[Age]]&lt;40,"30-39",Table1[[#This Row],[Age]]&lt;50,"40-49",Table1[[#This Row],[Age]]&lt;60,"50-59",Table1[[#This Row],[Age]]&lt;70, "60-69",Table1[[#This Row],[Age]]&lt;80, "70-79",Table1[[#This Row],[Age]]&lt;90,"80-89")</f>
        <v>50-59</v>
      </c>
      <c r="W1177" t="s">
        <v>39</v>
      </c>
      <c r="X1177" t="s">
        <v>82</v>
      </c>
      <c r="Y1177" t="s">
        <v>54</v>
      </c>
      <c r="Z1177">
        <v>82257</v>
      </c>
      <c r="AA1177" t="s">
        <v>42</v>
      </c>
      <c r="AB1177" t="s">
        <v>103</v>
      </c>
      <c r="AC1177" t="s">
        <v>104</v>
      </c>
      <c r="AD1177">
        <v>3</v>
      </c>
    </row>
    <row r="1178" spans="1:30" x14ac:dyDescent="0.35">
      <c r="A1178">
        <v>1600</v>
      </c>
      <c r="B1178" t="s">
        <v>2754</v>
      </c>
      <c r="C1178" t="s">
        <v>4728</v>
      </c>
      <c r="D1178" s="1">
        <v>43410</v>
      </c>
      <c r="F1178" t="str">
        <f>IF(Table1[[#This Row],[ExitDate]],QUOTIENT(Table1[[#This Row],[ExitDate]]-Table1[[#This Row],[StartDate]],365/12),"")</f>
        <v/>
      </c>
      <c r="G1178" t="str">
        <f>IF(Table1[[#This Row],[ExitDate]], "Attrition", "Active")</f>
        <v>Active</v>
      </c>
      <c r="H1178" t="s">
        <v>727</v>
      </c>
      <c r="I1178" t="s">
        <v>4729</v>
      </c>
      <c r="J1178" t="s">
        <v>4730</v>
      </c>
      <c r="K1178" t="s">
        <v>31</v>
      </c>
      <c r="L1178" t="s">
        <v>32</v>
      </c>
      <c r="M1178" t="s">
        <v>33</v>
      </c>
      <c r="N1178" t="s">
        <v>50</v>
      </c>
      <c r="O1178" t="s">
        <v>62</v>
      </c>
      <c r="P1178" t="s">
        <v>36</v>
      </c>
      <c r="R1178" t="s">
        <v>37</v>
      </c>
      <c r="S1178" t="s">
        <v>80</v>
      </c>
      <c r="T1178" s="2">
        <v>34108</v>
      </c>
      <c r="U1178" s="3">
        <f ca="1">YEARFRAC(Table1[[#This Row],[DOB]],TODAY())</f>
        <v>32.594444444444441</v>
      </c>
      <c r="V1178" s="3" t="str" cm="1">
        <f t="array" aca="1" ref="V1178" ca="1">_xlfn.IFS(Table1[[#This Row],[Age]] &lt; 30, "20-29", Table1[[#This Row],[Age]]&lt;40,"30-39",Table1[[#This Row],[Age]]&lt;50,"40-49",Table1[[#This Row],[Age]]&lt;60,"50-59",Table1[[#This Row],[Age]]&lt;70, "60-69",Table1[[#This Row],[Age]]&lt;80, "70-79",Table1[[#This Row],[Age]]&lt;90,"80-89")</f>
        <v>30-39</v>
      </c>
      <c r="W1178" t="s">
        <v>39</v>
      </c>
      <c r="X1178" t="s">
        <v>102</v>
      </c>
      <c r="Y1178" t="s">
        <v>41</v>
      </c>
      <c r="Z1178">
        <v>23314</v>
      </c>
      <c r="AA1178" t="s">
        <v>55</v>
      </c>
      <c r="AB1178" t="s">
        <v>83</v>
      </c>
      <c r="AC1178" t="s">
        <v>104</v>
      </c>
      <c r="AD1178">
        <v>3</v>
      </c>
    </row>
    <row r="1179" spans="1:30" x14ac:dyDescent="0.35">
      <c r="A1179">
        <v>1601</v>
      </c>
      <c r="B1179" t="s">
        <v>4731</v>
      </c>
      <c r="C1179" t="s">
        <v>1572</v>
      </c>
      <c r="D1179" s="1">
        <v>44649</v>
      </c>
      <c r="E1179" s="1">
        <v>45131</v>
      </c>
      <c r="F1179">
        <f>IF(Table1[[#This Row],[ExitDate]],QUOTIENT(Table1[[#This Row],[ExitDate]]-Table1[[#This Row],[StartDate]],365/12),"")</f>
        <v>15</v>
      </c>
      <c r="G1179" t="str">
        <f>IF(Table1[[#This Row],[ExitDate]], "Attrition", "Active")</f>
        <v>Attrition</v>
      </c>
      <c r="H1179" t="s">
        <v>727</v>
      </c>
      <c r="I1179" t="s">
        <v>4732</v>
      </c>
      <c r="J1179" t="s">
        <v>4733</v>
      </c>
      <c r="K1179" t="s">
        <v>132</v>
      </c>
      <c r="L1179" t="s">
        <v>32</v>
      </c>
      <c r="M1179" t="s">
        <v>51</v>
      </c>
      <c r="N1179" t="s">
        <v>34</v>
      </c>
      <c r="O1179" t="s">
        <v>35</v>
      </c>
      <c r="P1179" t="s">
        <v>125</v>
      </c>
      <c r="Q1179" t="s">
        <v>4734</v>
      </c>
      <c r="R1179" t="s">
        <v>37</v>
      </c>
      <c r="S1179" t="s">
        <v>110</v>
      </c>
      <c r="T1179" s="2">
        <v>33154</v>
      </c>
      <c r="U1179" s="3">
        <f ca="1">YEARFRAC(Table1[[#This Row],[DOB]],TODAY())</f>
        <v>35.208333333333336</v>
      </c>
      <c r="V1179" s="3" t="str" cm="1">
        <f t="array" aca="1" ref="V1179" ca="1">_xlfn.IFS(Table1[[#This Row],[Age]] &lt; 30, "20-29", Table1[[#This Row],[Age]]&lt;40,"30-39",Table1[[#This Row],[Age]]&lt;50,"40-49",Table1[[#This Row],[Age]]&lt;60,"50-59",Table1[[#This Row],[Age]]&lt;70, "60-69",Table1[[#This Row],[Age]]&lt;80, "70-79",Table1[[#This Row],[Age]]&lt;90,"80-89")</f>
        <v>30-39</v>
      </c>
      <c r="W1179" t="s">
        <v>39</v>
      </c>
      <c r="X1179" t="s">
        <v>112</v>
      </c>
      <c r="Y1179" t="s">
        <v>54</v>
      </c>
      <c r="Z1179">
        <v>45740</v>
      </c>
      <c r="AA1179" t="s">
        <v>127</v>
      </c>
      <c r="AB1179" t="s">
        <v>74</v>
      </c>
      <c r="AC1179" t="s">
        <v>104</v>
      </c>
      <c r="AD1179">
        <v>3</v>
      </c>
    </row>
    <row r="1180" spans="1:30" x14ac:dyDescent="0.35">
      <c r="A1180">
        <v>1602</v>
      </c>
      <c r="B1180" t="s">
        <v>1734</v>
      </c>
      <c r="C1180" t="s">
        <v>4336</v>
      </c>
      <c r="D1180" s="1">
        <v>44504</v>
      </c>
      <c r="E1180" s="1">
        <v>44691</v>
      </c>
      <c r="F1180">
        <f>IF(Table1[[#This Row],[ExitDate]],QUOTIENT(Table1[[#This Row],[ExitDate]]-Table1[[#This Row],[StartDate]],365/12),"")</f>
        <v>6</v>
      </c>
      <c r="G1180" t="str">
        <f>IF(Table1[[#This Row],[ExitDate]], "Attrition", "Active")</f>
        <v>Attrition</v>
      </c>
      <c r="H1180" t="s">
        <v>727</v>
      </c>
      <c r="I1180" t="s">
        <v>4735</v>
      </c>
      <c r="J1180" t="s">
        <v>4736</v>
      </c>
      <c r="K1180" t="s">
        <v>49</v>
      </c>
      <c r="L1180" t="s">
        <v>32</v>
      </c>
      <c r="M1180" t="s">
        <v>62</v>
      </c>
      <c r="N1180" t="s">
        <v>50</v>
      </c>
      <c r="O1180" t="s">
        <v>51</v>
      </c>
      <c r="P1180" t="s">
        <v>174</v>
      </c>
      <c r="Q1180" t="s">
        <v>4737</v>
      </c>
      <c r="R1180" t="s">
        <v>37</v>
      </c>
      <c r="S1180" t="s">
        <v>80</v>
      </c>
      <c r="T1180" s="2">
        <v>36809</v>
      </c>
      <c r="U1180" s="3">
        <f ca="1">YEARFRAC(Table1[[#This Row],[DOB]],TODAY())</f>
        <v>25.202777777777779</v>
      </c>
      <c r="V1180" s="3" t="str" cm="1">
        <f t="array" aca="1" ref="V1180" ca="1">_xlfn.IFS(Table1[[#This Row],[Age]] &lt; 30, "20-29", Table1[[#This Row],[Age]]&lt;40,"30-39",Table1[[#This Row],[Age]]&lt;50,"40-49",Table1[[#This Row],[Age]]&lt;60,"50-59",Table1[[#This Row],[Age]]&lt;70, "60-69",Table1[[#This Row],[Age]]&lt;80, "70-79",Table1[[#This Row],[Age]]&lt;90,"80-89")</f>
        <v>20-29</v>
      </c>
      <c r="W1180" t="s">
        <v>39</v>
      </c>
      <c r="X1180" t="s">
        <v>102</v>
      </c>
      <c r="Y1180" t="s">
        <v>41</v>
      </c>
      <c r="Z1180">
        <v>60262</v>
      </c>
      <c r="AA1180" t="s">
        <v>127</v>
      </c>
      <c r="AB1180" t="s">
        <v>83</v>
      </c>
      <c r="AC1180" t="s">
        <v>104</v>
      </c>
      <c r="AD1180">
        <v>3</v>
      </c>
    </row>
    <row r="1181" spans="1:30" x14ac:dyDescent="0.35">
      <c r="A1181">
        <v>1603</v>
      </c>
      <c r="B1181" t="s">
        <v>4324</v>
      </c>
      <c r="C1181" t="s">
        <v>2170</v>
      </c>
      <c r="D1181" s="1">
        <v>45043</v>
      </c>
      <c r="F1181" t="str">
        <f>IF(Table1[[#This Row],[ExitDate]],QUOTIENT(Table1[[#This Row],[ExitDate]]-Table1[[#This Row],[StartDate]],365/12),"")</f>
        <v/>
      </c>
      <c r="G1181" t="str">
        <f>IF(Table1[[#This Row],[ExitDate]], "Attrition", "Active")</f>
        <v>Active</v>
      </c>
      <c r="H1181" t="s">
        <v>727</v>
      </c>
      <c r="I1181" t="s">
        <v>4738</v>
      </c>
      <c r="J1181" t="s">
        <v>4739</v>
      </c>
      <c r="K1181" t="s">
        <v>138</v>
      </c>
      <c r="L1181" t="s">
        <v>32</v>
      </c>
      <c r="M1181" t="s">
        <v>51</v>
      </c>
      <c r="N1181" t="s">
        <v>63</v>
      </c>
      <c r="O1181" t="s">
        <v>51</v>
      </c>
      <c r="P1181" t="s">
        <v>36</v>
      </c>
      <c r="R1181" t="s">
        <v>37</v>
      </c>
      <c r="S1181" t="s">
        <v>80</v>
      </c>
      <c r="T1181" s="2">
        <v>25197</v>
      </c>
      <c r="U1181" s="3">
        <f ca="1">YEARFRAC(Table1[[#This Row],[DOB]],TODAY())</f>
        <v>56.994444444444447</v>
      </c>
      <c r="V1181" s="3" t="str" cm="1">
        <f t="array" aca="1" ref="V1181" ca="1">_xlfn.IFS(Table1[[#This Row],[Age]] &lt; 30, "20-29", Table1[[#This Row],[Age]]&lt;40,"30-39",Table1[[#This Row],[Age]]&lt;50,"40-49",Table1[[#This Row],[Age]]&lt;60,"50-59",Table1[[#This Row],[Age]]&lt;70, "60-69",Table1[[#This Row],[Age]]&lt;80, "70-79",Table1[[#This Row],[Age]]&lt;90,"80-89")</f>
        <v>50-59</v>
      </c>
      <c r="W1181" t="s">
        <v>39</v>
      </c>
      <c r="X1181" t="s">
        <v>653</v>
      </c>
      <c r="Y1181" t="s">
        <v>54</v>
      </c>
      <c r="Z1181">
        <v>29223</v>
      </c>
      <c r="AA1181" t="s">
        <v>42</v>
      </c>
      <c r="AB1181" t="s">
        <v>74</v>
      </c>
      <c r="AC1181" t="s">
        <v>104</v>
      </c>
      <c r="AD1181">
        <v>3</v>
      </c>
    </row>
    <row r="1182" spans="1:30" x14ac:dyDescent="0.35">
      <c r="A1182">
        <v>1604</v>
      </c>
      <c r="B1182" t="s">
        <v>2611</v>
      </c>
      <c r="C1182" t="s">
        <v>281</v>
      </c>
      <c r="D1182" s="1">
        <v>43898</v>
      </c>
      <c r="F1182" t="str">
        <f>IF(Table1[[#This Row],[ExitDate]],QUOTIENT(Table1[[#This Row],[ExitDate]]-Table1[[#This Row],[StartDate]],365/12),"")</f>
        <v/>
      </c>
      <c r="G1182" t="str">
        <f>IF(Table1[[#This Row],[ExitDate]], "Attrition", "Active")</f>
        <v>Active</v>
      </c>
      <c r="H1182" t="s">
        <v>727</v>
      </c>
      <c r="I1182" t="s">
        <v>4740</v>
      </c>
      <c r="J1182" t="s">
        <v>4741</v>
      </c>
      <c r="K1182" t="s">
        <v>79</v>
      </c>
      <c r="L1182" t="s">
        <v>32</v>
      </c>
      <c r="M1182" t="s">
        <v>62</v>
      </c>
      <c r="N1182" t="s">
        <v>63</v>
      </c>
      <c r="O1182" t="s">
        <v>62</v>
      </c>
      <c r="P1182" t="s">
        <v>36</v>
      </c>
      <c r="R1182" t="s">
        <v>37</v>
      </c>
      <c r="S1182" t="s">
        <v>80</v>
      </c>
      <c r="T1182" s="2">
        <v>28052</v>
      </c>
      <c r="U1182" s="3">
        <f ca="1">YEARFRAC(Table1[[#This Row],[DOB]],TODAY())</f>
        <v>49.177777777777777</v>
      </c>
      <c r="V1182" s="3" t="str" cm="1">
        <f t="array" aca="1" ref="V1182" ca="1">_xlfn.IFS(Table1[[#This Row],[Age]] &lt; 30, "20-29", Table1[[#This Row],[Age]]&lt;40,"30-39",Table1[[#This Row],[Age]]&lt;50,"40-49",Table1[[#This Row],[Age]]&lt;60,"50-59",Table1[[#This Row],[Age]]&lt;70, "60-69",Table1[[#This Row],[Age]]&lt;80, "70-79",Table1[[#This Row],[Age]]&lt;90,"80-89")</f>
        <v>40-49</v>
      </c>
      <c r="W1182" t="s">
        <v>39</v>
      </c>
      <c r="X1182" t="s">
        <v>215</v>
      </c>
      <c r="Y1182" t="s">
        <v>54</v>
      </c>
      <c r="Z1182">
        <v>80948</v>
      </c>
      <c r="AA1182" t="s">
        <v>127</v>
      </c>
      <c r="AB1182" t="s">
        <v>83</v>
      </c>
      <c r="AC1182" t="s">
        <v>104</v>
      </c>
      <c r="AD1182">
        <v>3</v>
      </c>
    </row>
    <row r="1183" spans="1:30" x14ac:dyDescent="0.35">
      <c r="A1183">
        <v>1605</v>
      </c>
      <c r="B1183" t="s">
        <v>4742</v>
      </c>
      <c r="C1183" t="s">
        <v>758</v>
      </c>
      <c r="D1183" s="1">
        <v>43582</v>
      </c>
      <c r="E1183" s="1">
        <v>44112</v>
      </c>
      <c r="F1183">
        <f>IF(Table1[[#This Row],[ExitDate]],QUOTIENT(Table1[[#This Row],[ExitDate]]-Table1[[#This Row],[StartDate]],365/12),"")</f>
        <v>17</v>
      </c>
      <c r="G1183" t="str">
        <f>IF(Table1[[#This Row],[ExitDate]], "Attrition", "Active")</f>
        <v>Attrition</v>
      </c>
      <c r="H1183" t="s">
        <v>28</v>
      </c>
      <c r="I1183" t="s">
        <v>4743</v>
      </c>
      <c r="J1183" t="s">
        <v>4744</v>
      </c>
      <c r="K1183" t="s">
        <v>117</v>
      </c>
      <c r="L1183" t="s">
        <v>744</v>
      </c>
      <c r="M1183" t="s">
        <v>62</v>
      </c>
      <c r="N1183" t="s">
        <v>63</v>
      </c>
      <c r="O1183" t="s">
        <v>62</v>
      </c>
      <c r="P1183" t="s">
        <v>125</v>
      </c>
      <c r="Q1183" t="s">
        <v>4745</v>
      </c>
      <c r="R1183" t="s">
        <v>37</v>
      </c>
      <c r="S1183" t="s">
        <v>89</v>
      </c>
      <c r="T1183" s="2">
        <v>20748</v>
      </c>
      <c r="U1183" s="3">
        <f ca="1">YEARFRAC(Table1[[#This Row],[DOB]],TODAY())</f>
        <v>69.174999999999997</v>
      </c>
      <c r="V1183" s="3" t="str" cm="1">
        <f t="array" aca="1" ref="V1183" ca="1">_xlfn.IFS(Table1[[#This Row],[Age]] &lt; 30, "20-29", Table1[[#This Row],[Age]]&lt;40,"30-39",Table1[[#This Row],[Age]]&lt;50,"40-49",Table1[[#This Row],[Age]]&lt;60,"50-59",Table1[[#This Row],[Age]]&lt;70, "60-69",Table1[[#This Row],[Age]]&lt;80, "70-79",Table1[[#This Row],[Age]]&lt;90,"80-89")</f>
        <v>60-69</v>
      </c>
      <c r="W1183" t="s">
        <v>39</v>
      </c>
      <c r="X1183" t="s">
        <v>82</v>
      </c>
      <c r="Y1183" t="s">
        <v>41</v>
      </c>
      <c r="Z1183">
        <v>95266</v>
      </c>
      <c r="AA1183" t="s">
        <v>92</v>
      </c>
      <c r="AB1183" t="s">
        <v>74</v>
      </c>
      <c r="AC1183" t="s">
        <v>104</v>
      </c>
      <c r="AD1183">
        <v>3</v>
      </c>
    </row>
    <row r="1184" spans="1:30" x14ac:dyDescent="0.35">
      <c r="A1184">
        <v>1606</v>
      </c>
      <c r="B1184" t="s">
        <v>4746</v>
      </c>
      <c r="C1184" t="s">
        <v>4747</v>
      </c>
      <c r="D1184" s="1">
        <v>43596</v>
      </c>
      <c r="F1184" t="str">
        <f>IF(Table1[[#This Row],[ExitDate]],QUOTIENT(Table1[[#This Row],[ExitDate]]-Table1[[#This Row],[StartDate]],365/12),"")</f>
        <v/>
      </c>
      <c r="G1184" t="str">
        <f>IF(Table1[[#This Row],[ExitDate]], "Attrition", "Active")</f>
        <v>Active</v>
      </c>
      <c r="H1184" t="s">
        <v>28</v>
      </c>
      <c r="I1184" t="s">
        <v>4748</v>
      </c>
      <c r="J1184" t="s">
        <v>4749</v>
      </c>
      <c r="K1184" t="s">
        <v>61</v>
      </c>
      <c r="L1184" t="s">
        <v>32</v>
      </c>
      <c r="M1184" t="s">
        <v>62</v>
      </c>
      <c r="N1184" t="s">
        <v>34</v>
      </c>
      <c r="O1184" t="s">
        <v>62</v>
      </c>
      <c r="P1184" t="s">
        <v>36</v>
      </c>
      <c r="R1184" t="s">
        <v>37</v>
      </c>
      <c r="S1184" t="s">
        <v>89</v>
      </c>
      <c r="T1184" s="2">
        <v>16137</v>
      </c>
      <c r="U1184" s="3">
        <f ca="1">YEARFRAC(Table1[[#This Row],[DOB]],TODAY())</f>
        <v>81.797222222222217</v>
      </c>
      <c r="V1184" s="3" t="str" cm="1">
        <f t="array" aca="1" ref="V1184" ca="1">_xlfn.IFS(Table1[[#This Row],[Age]] &lt; 30, "20-29", Table1[[#This Row],[Age]]&lt;40,"30-39",Table1[[#This Row],[Age]]&lt;50,"40-49",Table1[[#This Row],[Age]]&lt;60,"50-59",Table1[[#This Row],[Age]]&lt;70, "60-69",Table1[[#This Row],[Age]]&lt;80, "70-79",Table1[[#This Row],[Age]]&lt;90,"80-89")</f>
        <v>80-89</v>
      </c>
      <c r="W1184" t="s">
        <v>39</v>
      </c>
      <c r="X1184" t="s">
        <v>82</v>
      </c>
      <c r="Y1184" t="s">
        <v>41</v>
      </c>
      <c r="Z1184">
        <v>33304</v>
      </c>
      <c r="AA1184" t="s">
        <v>42</v>
      </c>
      <c r="AB1184" t="s">
        <v>103</v>
      </c>
      <c r="AC1184" t="s">
        <v>104</v>
      </c>
      <c r="AD1184">
        <v>3</v>
      </c>
    </row>
    <row r="1185" spans="1:30" x14ac:dyDescent="0.35">
      <c r="A1185">
        <v>1607</v>
      </c>
      <c r="B1185" t="s">
        <v>1173</v>
      </c>
      <c r="C1185" t="s">
        <v>3425</v>
      </c>
      <c r="D1185" s="1">
        <v>44264</v>
      </c>
      <c r="F1185" t="str">
        <f>IF(Table1[[#This Row],[ExitDate]],QUOTIENT(Table1[[#This Row],[ExitDate]]-Table1[[#This Row],[StartDate]],365/12),"")</f>
        <v/>
      </c>
      <c r="G1185" t="str">
        <f>IF(Table1[[#This Row],[ExitDate]], "Attrition", "Active")</f>
        <v>Active</v>
      </c>
      <c r="H1185" t="s">
        <v>28</v>
      </c>
      <c r="I1185" t="s">
        <v>4750</v>
      </c>
      <c r="J1185" t="s">
        <v>4751</v>
      </c>
      <c r="K1185" t="s">
        <v>88</v>
      </c>
      <c r="L1185" t="s">
        <v>32</v>
      </c>
      <c r="M1185" t="s">
        <v>33</v>
      </c>
      <c r="N1185" t="s">
        <v>34</v>
      </c>
      <c r="O1185" t="s">
        <v>35</v>
      </c>
      <c r="P1185" t="s">
        <v>36</v>
      </c>
      <c r="R1185" t="s">
        <v>37</v>
      </c>
      <c r="S1185" t="s">
        <v>285</v>
      </c>
      <c r="T1185" s="2">
        <v>32121</v>
      </c>
      <c r="U1185" s="3">
        <f ca="1">YEARFRAC(Table1[[#This Row],[DOB]],TODAY())</f>
        <v>38.036111111111111</v>
      </c>
      <c r="V1185" s="3" t="str" cm="1">
        <f t="array" aca="1" ref="V1185" ca="1">_xlfn.IFS(Table1[[#This Row],[Age]] &lt; 30, "20-29", Table1[[#This Row],[Age]]&lt;40,"30-39",Table1[[#This Row],[Age]]&lt;50,"40-49",Table1[[#This Row],[Age]]&lt;60,"50-59",Table1[[#This Row],[Age]]&lt;70, "60-69",Table1[[#This Row],[Age]]&lt;80, "70-79",Table1[[#This Row],[Age]]&lt;90,"80-89")</f>
        <v>30-39</v>
      </c>
      <c r="W1185" t="s">
        <v>39</v>
      </c>
      <c r="X1185" t="s">
        <v>3106</v>
      </c>
      <c r="Y1185" t="s">
        <v>41</v>
      </c>
      <c r="Z1185">
        <v>36632</v>
      </c>
      <c r="AA1185" t="s">
        <v>55</v>
      </c>
      <c r="AB1185" t="s">
        <v>83</v>
      </c>
      <c r="AC1185" t="s">
        <v>235</v>
      </c>
      <c r="AD1185">
        <v>3</v>
      </c>
    </row>
    <row r="1186" spans="1:30" x14ac:dyDescent="0.35">
      <c r="A1186">
        <v>1608</v>
      </c>
      <c r="B1186" t="s">
        <v>4752</v>
      </c>
      <c r="C1186" t="s">
        <v>4753</v>
      </c>
      <c r="D1186" s="1">
        <v>44140</v>
      </c>
      <c r="F1186" t="str">
        <f>IF(Table1[[#This Row],[ExitDate]],QUOTIENT(Table1[[#This Row],[ExitDate]]-Table1[[#This Row],[StartDate]],365/12),"")</f>
        <v/>
      </c>
      <c r="G1186" t="str">
        <f>IF(Table1[[#This Row],[ExitDate]], "Attrition", "Active")</f>
        <v>Active</v>
      </c>
      <c r="H1186" t="s">
        <v>28</v>
      </c>
      <c r="I1186" t="s">
        <v>4754</v>
      </c>
      <c r="J1186" t="s">
        <v>4755</v>
      </c>
      <c r="K1186" t="s">
        <v>31</v>
      </c>
      <c r="L1186" t="s">
        <v>32</v>
      </c>
      <c r="M1186" t="s">
        <v>51</v>
      </c>
      <c r="N1186" t="s">
        <v>50</v>
      </c>
      <c r="O1186" t="s">
        <v>35</v>
      </c>
      <c r="P1186" t="s">
        <v>36</v>
      </c>
      <c r="R1186" t="s">
        <v>37</v>
      </c>
      <c r="S1186" t="s">
        <v>89</v>
      </c>
      <c r="T1186" s="2">
        <v>35485</v>
      </c>
      <c r="U1186" s="3">
        <f ca="1">YEARFRAC(Table1[[#This Row],[DOB]],TODAY())</f>
        <v>28.830555555555556</v>
      </c>
      <c r="V1186" s="3" t="str" cm="1">
        <f t="array" aca="1" ref="V1186" ca="1">_xlfn.IFS(Table1[[#This Row],[Age]] &lt; 30, "20-29", Table1[[#This Row],[Age]]&lt;40,"30-39",Table1[[#This Row],[Age]]&lt;50,"40-49",Table1[[#This Row],[Age]]&lt;60,"50-59",Table1[[#This Row],[Age]]&lt;70, "60-69",Table1[[#This Row],[Age]]&lt;80, "70-79",Table1[[#This Row],[Age]]&lt;90,"80-89")</f>
        <v>20-29</v>
      </c>
      <c r="W1186" t="s">
        <v>39</v>
      </c>
      <c r="X1186" t="s">
        <v>102</v>
      </c>
      <c r="Y1186" t="s">
        <v>41</v>
      </c>
      <c r="Z1186">
        <v>20625</v>
      </c>
      <c r="AA1186" t="s">
        <v>42</v>
      </c>
      <c r="AB1186" t="s">
        <v>43</v>
      </c>
      <c r="AC1186" t="s">
        <v>739</v>
      </c>
      <c r="AD1186">
        <v>3</v>
      </c>
    </row>
    <row r="1187" spans="1:30" x14ac:dyDescent="0.35">
      <c r="A1187">
        <v>1609</v>
      </c>
      <c r="B1187" t="s">
        <v>1235</v>
      </c>
      <c r="C1187" t="s">
        <v>2190</v>
      </c>
      <c r="D1187" s="1">
        <v>43355</v>
      </c>
      <c r="E1187" s="1">
        <v>44982</v>
      </c>
      <c r="F1187">
        <f>IF(Table1[[#This Row],[ExitDate]],QUOTIENT(Table1[[#This Row],[ExitDate]]-Table1[[#This Row],[StartDate]],365/12),"")</f>
        <v>53</v>
      </c>
      <c r="G1187" t="str">
        <f>IF(Table1[[#This Row],[ExitDate]], "Attrition", "Active")</f>
        <v>Attrition</v>
      </c>
      <c r="H1187" t="s">
        <v>28</v>
      </c>
      <c r="I1187" t="s">
        <v>4756</v>
      </c>
      <c r="J1187" t="s">
        <v>4757</v>
      </c>
      <c r="K1187" t="s">
        <v>132</v>
      </c>
      <c r="L1187" t="s">
        <v>32</v>
      </c>
      <c r="M1187" t="s">
        <v>33</v>
      </c>
      <c r="N1187" t="s">
        <v>50</v>
      </c>
      <c r="O1187" t="s">
        <v>62</v>
      </c>
      <c r="P1187" t="s">
        <v>139</v>
      </c>
      <c r="Q1187" t="s">
        <v>4758</v>
      </c>
      <c r="R1187" t="s">
        <v>37</v>
      </c>
      <c r="S1187" t="s">
        <v>100</v>
      </c>
      <c r="T1187" s="2">
        <v>19689</v>
      </c>
      <c r="U1187" s="3">
        <f ca="1">YEARFRAC(Table1[[#This Row],[DOB]],TODAY())</f>
        <v>72.075000000000003</v>
      </c>
      <c r="V1187" s="3" t="str" cm="1">
        <f t="array" aca="1" ref="V1187" ca="1">_xlfn.IFS(Table1[[#This Row],[Age]] &lt; 30, "20-29", Table1[[#This Row],[Age]]&lt;40,"30-39",Table1[[#This Row],[Age]]&lt;50,"40-49",Table1[[#This Row],[Age]]&lt;60,"50-59",Table1[[#This Row],[Age]]&lt;70, "60-69",Table1[[#This Row],[Age]]&lt;80, "70-79",Table1[[#This Row],[Age]]&lt;90,"80-89")</f>
        <v>70-79</v>
      </c>
      <c r="W1187" t="s">
        <v>39</v>
      </c>
      <c r="X1187" t="s">
        <v>112</v>
      </c>
      <c r="Y1187" t="s">
        <v>54</v>
      </c>
      <c r="Z1187">
        <v>26283</v>
      </c>
      <c r="AA1187" t="s">
        <v>92</v>
      </c>
      <c r="AB1187" t="s">
        <v>83</v>
      </c>
      <c r="AC1187" t="s">
        <v>739</v>
      </c>
      <c r="AD1187">
        <v>3</v>
      </c>
    </row>
    <row r="1188" spans="1:30" x14ac:dyDescent="0.35">
      <c r="A1188">
        <v>1610</v>
      </c>
      <c r="B1188" t="s">
        <v>4523</v>
      </c>
      <c r="C1188" t="s">
        <v>3158</v>
      </c>
      <c r="D1188" s="1">
        <v>43778</v>
      </c>
      <c r="E1188" s="1">
        <v>43787</v>
      </c>
      <c r="F1188">
        <f>IF(Table1[[#This Row],[ExitDate]],QUOTIENT(Table1[[#This Row],[ExitDate]]-Table1[[#This Row],[StartDate]],365/12),"")</f>
        <v>0</v>
      </c>
      <c r="G1188" t="str">
        <f>IF(Table1[[#This Row],[ExitDate]], "Attrition", "Active")</f>
        <v>Attrition</v>
      </c>
      <c r="H1188" t="s">
        <v>28</v>
      </c>
      <c r="I1188" t="s">
        <v>4759</v>
      </c>
      <c r="J1188" t="s">
        <v>4760</v>
      </c>
      <c r="K1188" t="s">
        <v>49</v>
      </c>
      <c r="L1188" t="s">
        <v>32</v>
      </c>
      <c r="M1188" t="s">
        <v>51</v>
      </c>
      <c r="N1188" t="s">
        <v>63</v>
      </c>
      <c r="O1188" t="s">
        <v>62</v>
      </c>
      <c r="P1188" t="s">
        <v>98</v>
      </c>
      <c r="Q1188" t="s">
        <v>4761</v>
      </c>
      <c r="R1188" t="s">
        <v>37</v>
      </c>
      <c r="S1188" t="s">
        <v>80</v>
      </c>
      <c r="T1188" s="2">
        <v>31440</v>
      </c>
      <c r="U1188" s="3">
        <f ca="1">YEARFRAC(Table1[[#This Row],[DOB]],TODAY())</f>
        <v>39.902777777777779</v>
      </c>
      <c r="V1188" s="3" t="str" cm="1">
        <f t="array" aca="1" ref="V1188" ca="1">_xlfn.IFS(Table1[[#This Row],[Age]] &lt; 30, "20-29", Table1[[#This Row],[Age]]&lt;40,"30-39",Table1[[#This Row],[Age]]&lt;50,"40-49",Table1[[#This Row],[Age]]&lt;60,"50-59",Table1[[#This Row],[Age]]&lt;70, "60-69",Table1[[#This Row],[Age]]&lt;80, "70-79",Table1[[#This Row],[Age]]&lt;90,"80-89")</f>
        <v>30-39</v>
      </c>
      <c r="W1188" t="s">
        <v>39</v>
      </c>
      <c r="X1188" t="s">
        <v>291</v>
      </c>
      <c r="Y1188" t="s">
        <v>41</v>
      </c>
      <c r="Z1188">
        <v>67750</v>
      </c>
      <c r="AA1188" t="s">
        <v>42</v>
      </c>
      <c r="AB1188" t="s">
        <v>74</v>
      </c>
      <c r="AC1188" t="s">
        <v>235</v>
      </c>
      <c r="AD1188">
        <v>3</v>
      </c>
    </row>
    <row r="1189" spans="1:30" x14ac:dyDescent="0.35">
      <c r="A1189">
        <v>1611</v>
      </c>
      <c r="B1189" t="s">
        <v>4762</v>
      </c>
      <c r="C1189" t="s">
        <v>3585</v>
      </c>
      <c r="D1189" s="1">
        <v>43433</v>
      </c>
      <c r="E1189" s="1">
        <v>44751</v>
      </c>
      <c r="F1189">
        <f>IF(Table1[[#This Row],[ExitDate]],QUOTIENT(Table1[[#This Row],[ExitDate]]-Table1[[#This Row],[StartDate]],365/12),"")</f>
        <v>43</v>
      </c>
      <c r="G1189" t="str">
        <f>IF(Table1[[#This Row],[ExitDate]], "Attrition", "Active")</f>
        <v>Attrition</v>
      </c>
      <c r="H1189" t="s">
        <v>28</v>
      </c>
      <c r="I1189" t="s">
        <v>4763</v>
      </c>
      <c r="J1189" t="s">
        <v>4764</v>
      </c>
      <c r="K1189" t="s">
        <v>138</v>
      </c>
      <c r="L1189" t="s">
        <v>32</v>
      </c>
      <c r="M1189" t="s">
        <v>62</v>
      </c>
      <c r="N1189" t="s">
        <v>34</v>
      </c>
      <c r="O1189" t="s">
        <v>51</v>
      </c>
      <c r="P1189" t="s">
        <v>174</v>
      </c>
      <c r="Q1189" t="s">
        <v>4765</v>
      </c>
      <c r="R1189" t="s">
        <v>37</v>
      </c>
      <c r="S1189" t="s">
        <v>176</v>
      </c>
      <c r="T1189" s="2">
        <v>22671</v>
      </c>
      <c r="U1189" s="3">
        <f ca="1">YEARFRAC(Table1[[#This Row],[DOB]],TODAY())</f>
        <v>63.911111111111111</v>
      </c>
      <c r="V1189" s="3" t="str" cm="1">
        <f t="array" aca="1" ref="V1189" ca="1">_xlfn.IFS(Table1[[#This Row],[Age]] &lt; 30, "20-29", Table1[[#This Row],[Age]]&lt;40,"30-39",Table1[[#This Row],[Age]]&lt;50,"40-49",Table1[[#This Row],[Age]]&lt;60,"50-59",Table1[[#This Row],[Age]]&lt;70, "60-69",Table1[[#This Row],[Age]]&lt;80, "70-79",Table1[[#This Row],[Age]]&lt;90,"80-89")</f>
        <v>60-69</v>
      </c>
      <c r="W1189" t="s">
        <v>39</v>
      </c>
      <c r="X1189" t="s">
        <v>177</v>
      </c>
      <c r="Y1189" t="s">
        <v>41</v>
      </c>
      <c r="Z1189">
        <v>53913</v>
      </c>
      <c r="AA1189" t="s">
        <v>55</v>
      </c>
      <c r="AB1189" t="s">
        <v>43</v>
      </c>
      <c r="AC1189" t="s">
        <v>235</v>
      </c>
      <c r="AD1189">
        <v>3</v>
      </c>
    </row>
    <row r="1190" spans="1:30" x14ac:dyDescent="0.35">
      <c r="A1190">
        <v>1612</v>
      </c>
      <c r="B1190" t="s">
        <v>2910</v>
      </c>
      <c r="C1190" t="s">
        <v>4766</v>
      </c>
      <c r="D1190" s="1">
        <v>44745</v>
      </c>
      <c r="E1190" s="1">
        <v>44979</v>
      </c>
      <c r="F1190">
        <f>IF(Table1[[#This Row],[ExitDate]],QUOTIENT(Table1[[#This Row],[ExitDate]]-Table1[[#This Row],[StartDate]],365/12),"")</f>
        <v>7</v>
      </c>
      <c r="G1190" t="str">
        <f>IF(Table1[[#This Row],[ExitDate]], "Attrition", "Active")</f>
        <v>Attrition</v>
      </c>
      <c r="H1190" t="s">
        <v>28</v>
      </c>
      <c r="I1190" t="s">
        <v>4767</v>
      </c>
      <c r="J1190" t="s">
        <v>4768</v>
      </c>
      <c r="K1190" t="s">
        <v>79</v>
      </c>
      <c r="L1190" t="s">
        <v>32</v>
      </c>
      <c r="M1190" t="s">
        <v>51</v>
      </c>
      <c r="N1190" t="s">
        <v>63</v>
      </c>
      <c r="O1190" t="s">
        <v>35</v>
      </c>
      <c r="P1190" t="s">
        <v>139</v>
      </c>
      <c r="Q1190" t="s">
        <v>4769</v>
      </c>
      <c r="R1190" t="s">
        <v>37</v>
      </c>
      <c r="S1190" t="s">
        <v>65</v>
      </c>
      <c r="T1190" s="2">
        <v>34117</v>
      </c>
      <c r="U1190" s="3">
        <f ca="1">YEARFRAC(Table1[[#This Row],[DOB]],TODAY())</f>
        <v>32.569444444444443</v>
      </c>
      <c r="V1190" s="3" t="str" cm="1">
        <f t="array" aca="1" ref="V1190" ca="1">_xlfn.IFS(Table1[[#This Row],[Age]] &lt; 30, "20-29", Table1[[#This Row],[Age]]&lt;40,"30-39",Table1[[#This Row],[Age]]&lt;50,"40-49",Table1[[#This Row],[Age]]&lt;60,"50-59",Table1[[#This Row],[Age]]&lt;70, "60-69",Table1[[#This Row],[Age]]&lt;80, "70-79",Table1[[#This Row],[Age]]&lt;90,"80-89")</f>
        <v>30-39</v>
      </c>
      <c r="W1190" t="s">
        <v>39</v>
      </c>
      <c r="X1190" t="s">
        <v>162</v>
      </c>
      <c r="Y1190" t="s">
        <v>54</v>
      </c>
      <c r="Z1190">
        <v>76052</v>
      </c>
      <c r="AA1190" t="s">
        <v>42</v>
      </c>
      <c r="AB1190" t="s">
        <v>74</v>
      </c>
      <c r="AC1190" t="s">
        <v>235</v>
      </c>
      <c r="AD1190">
        <v>3</v>
      </c>
    </row>
    <row r="1191" spans="1:30" x14ac:dyDescent="0.35">
      <c r="A1191">
        <v>1613</v>
      </c>
      <c r="B1191" t="s">
        <v>4770</v>
      </c>
      <c r="C1191" t="s">
        <v>4375</v>
      </c>
      <c r="D1191" s="1">
        <v>43734</v>
      </c>
      <c r="E1191" s="1">
        <v>44044</v>
      </c>
      <c r="F1191">
        <f>IF(Table1[[#This Row],[ExitDate]],QUOTIENT(Table1[[#This Row],[ExitDate]]-Table1[[#This Row],[StartDate]],365/12),"")</f>
        <v>10</v>
      </c>
      <c r="G1191" t="str">
        <f>IF(Table1[[#This Row],[ExitDate]], "Attrition", "Active")</f>
        <v>Attrition</v>
      </c>
      <c r="H1191" t="s">
        <v>28</v>
      </c>
      <c r="I1191" t="s">
        <v>4771</v>
      </c>
      <c r="J1191" t="s">
        <v>4772</v>
      </c>
      <c r="K1191" t="s">
        <v>167</v>
      </c>
      <c r="L1191" t="s">
        <v>32</v>
      </c>
      <c r="M1191" t="s">
        <v>33</v>
      </c>
      <c r="N1191" t="s">
        <v>34</v>
      </c>
      <c r="O1191" t="s">
        <v>62</v>
      </c>
      <c r="P1191" t="s">
        <v>174</v>
      </c>
      <c r="Q1191" t="s">
        <v>4773</v>
      </c>
      <c r="R1191" t="s">
        <v>37</v>
      </c>
      <c r="S1191" t="s">
        <v>89</v>
      </c>
      <c r="T1191" s="2">
        <v>34883</v>
      </c>
      <c r="U1191" s="3">
        <f ca="1">YEARFRAC(Table1[[#This Row],[DOB]],TODAY())</f>
        <v>30.472222222222221</v>
      </c>
      <c r="V1191" s="3" t="str" cm="1">
        <f t="array" aca="1" ref="V1191" ca="1">_xlfn.IFS(Table1[[#This Row],[Age]] &lt; 30, "20-29", Table1[[#This Row],[Age]]&lt;40,"30-39",Table1[[#This Row],[Age]]&lt;50,"40-49",Table1[[#This Row],[Age]]&lt;60,"50-59",Table1[[#This Row],[Age]]&lt;70, "60-69",Table1[[#This Row],[Age]]&lt;80, "70-79",Table1[[#This Row],[Age]]&lt;90,"80-89")</f>
        <v>30-39</v>
      </c>
      <c r="W1191" t="s">
        <v>39</v>
      </c>
      <c r="X1191" t="s">
        <v>82</v>
      </c>
      <c r="Y1191" t="s">
        <v>41</v>
      </c>
      <c r="Z1191">
        <v>61768</v>
      </c>
      <c r="AA1191" t="s">
        <v>73</v>
      </c>
      <c r="AB1191" t="s">
        <v>74</v>
      </c>
      <c r="AC1191" t="s">
        <v>104</v>
      </c>
      <c r="AD1191">
        <v>3</v>
      </c>
    </row>
    <row r="1192" spans="1:30" x14ac:dyDescent="0.35">
      <c r="A1192">
        <v>1614</v>
      </c>
      <c r="B1192" t="s">
        <v>4774</v>
      </c>
      <c r="C1192" t="s">
        <v>3499</v>
      </c>
      <c r="D1192" s="1">
        <v>44918</v>
      </c>
      <c r="F1192" t="str">
        <f>IF(Table1[[#This Row],[ExitDate]],QUOTIENT(Table1[[#This Row],[ExitDate]]-Table1[[#This Row],[StartDate]],365/12),"")</f>
        <v/>
      </c>
      <c r="G1192" t="str">
        <f>IF(Table1[[#This Row],[ExitDate]], "Attrition", "Active")</f>
        <v>Active</v>
      </c>
      <c r="H1192" t="s">
        <v>28</v>
      </c>
      <c r="I1192" t="s">
        <v>4775</v>
      </c>
      <c r="J1192" t="s">
        <v>4776</v>
      </c>
      <c r="K1192" t="s">
        <v>97</v>
      </c>
      <c r="L1192" t="s">
        <v>32</v>
      </c>
      <c r="M1192" t="s">
        <v>51</v>
      </c>
      <c r="N1192" t="s">
        <v>63</v>
      </c>
      <c r="O1192" t="s">
        <v>51</v>
      </c>
      <c r="P1192" t="s">
        <v>36</v>
      </c>
      <c r="R1192" t="s">
        <v>37</v>
      </c>
      <c r="S1192" t="s">
        <v>89</v>
      </c>
      <c r="T1192" s="2">
        <v>18706</v>
      </c>
      <c r="U1192" s="3">
        <f ca="1">YEARFRAC(Table1[[#This Row],[DOB]],TODAY())</f>
        <v>74.761111111111106</v>
      </c>
      <c r="V1192" s="3" t="str" cm="1">
        <f t="array" aca="1" ref="V1192" ca="1">_xlfn.IFS(Table1[[#This Row],[Age]] &lt; 30, "20-29", Table1[[#This Row],[Age]]&lt;40,"30-39",Table1[[#This Row],[Age]]&lt;50,"40-49",Table1[[#This Row],[Age]]&lt;60,"50-59",Table1[[#This Row],[Age]]&lt;70, "60-69",Table1[[#This Row],[Age]]&lt;80, "70-79",Table1[[#This Row],[Age]]&lt;90,"80-89")</f>
        <v>70-79</v>
      </c>
      <c r="W1192" t="s">
        <v>39</v>
      </c>
      <c r="X1192" t="s">
        <v>183</v>
      </c>
      <c r="Y1192" t="s">
        <v>54</v>
      </c>
      <c r="Z1192">
        <v>33335</v>
      </c>
      <c r="AA1192" t="s">
        <v>127</v>
      </c>
      <c r="AB1192" t="s">
        <v>103</v>
      </c>
      <c r="AC1192" t="s">
        <v>235</v>
      </c>
      <c r="AD1192">
        <v>3</v>
      </c>
    </row>
    <row r="1193" spans="1:30" x14ac:dyDescent="0.35">
      <c r="A1193">
        <v>1615</v>
      </c>
      <c r="B1193" t="s">
        <v>4777</v>
      </c>
      <c r="C1193" t="s">
        <v>4164</v>
      </c>
      <c r="D1193" s="1">
        <v>44945</v>
      </c>
      <c r="F1193" t="str">
        <f>IF(Table1[[#This Row],[ExitDate]],QUOTIENT(Table1[[#This Row],[ExitDate]]-Table1[[#This Row],[StartDate]],365/12),"")</f>
        <v/>
      </c>
      <c r="G1193" t="str">
        <f>IF(Table1[[#This Row],[ExitDate]], "Attrition", "Active")</f>
        <v>Active</v>
      </c>
      <c r="H1193" t="s">
        <v>28</v>
      </c>
      <c r="I1193" t="s">
        <v>4778</v>
      </c>
      <c r="J1193" t="s">
        <v>4779</v>
      </c>
      <c r="K1193" t="s">
        <v>117</v>
      </c>
      <c r="L1193" t="s">
        <v>32</v>
      </c>
      <c r="M1193" t="s">
        <v>51</v>
      </c>
      <c r="N1193" t="s">
        <v>34</v>
      </c>
      <c r="O1193" t="s">
        <v>51</v>
      </c>
      <c r="P1193" t="s">
        <v>36</v>
      </c>
      <c r="R1193" t="s">
        <v>37</v>
      </c>
      <c r="S1193" t="s">
        <v>80</v>
      </c>
      <c r="T1193" s="2">
        <v>21931</v>
      </c>
      <c r="U1193" s="3">
        <f ca="1">YEARFRAC(Table1[[#This Row],[DOB]],TODAY())</f>
        <v>65.936111111111117</v>
      </c>
      <c r="V1193" s="3" t="str" cm="1">
        <f t="array" aca="1" ref="V1193" ca="1">_xlfn.IFS(Table1[[#This Row],[Age]] &lt; 30, "20-29", Table1[[#This Row],[Age]]&lt;40,"30-39",Table1[[#This Row],[Age]]&lt;50,"40-49",Table1[[#This Row],[Age]]&lt;60,"50-59",Table1[[#This Row],[Age]]&lt;70, "60-69",Table1[[#This Row],[Age]]&lt;80, "70-79",Table1[[#This Row],[Age]]&lt;90,"80-89")</f>
        <v>60-69</v>
      </c>
      <c r="W1193" t="s">
        <v>39</v>
      </c>
      <c r="X1193" t="s">
        <v>225</v>
      </c>
      <c r="Y1193" t="s">
        <v>54</v>
      </c>
      <c r="Z1193">
        <v>69290</v>
      </c>
      <c r="AA1193" t="s">
        <v>42</v>
      </c>
      <c r="AB1193" t="s">
        <v>83</v>
      </c>
      <c r="AC1193" t="s">
        <v>104</v>
      </c>
      <c r="AD1193">
        <v>3</v>
      </c>
    </row>
    <row r="1194" spans="1:30" x14ac:dyDescent="0.35">
      <c r="A1194">
        <v>1616</v>
      </c>
      <c r="B1194" t="s">
        <v>1209</v>
      </c>
      <c r="C1194" t="s">
        <v>1094</v>
      </c>
      <c r="D1194" s="1">
        <v>43374</v>
      </c>
      <c r="F1194" t="str">
        <f>IF(Table1[[#This Row],[ExitDate]],QUOTIENT(Table1[[#This Row],[ExitDate]]-Table1[[#This Row],[StartDate]],365/12),"")</f>
        <v/>
      </c>
      <c r="G1194" t="str">
        <f>IF(Table1[[#This Row],[ExitDate]], "Attrition", "Active")</f>
        <v>Active</v>
      </c>
      <c r="H1194" t="s">
        <v>28</v>
      </c>
      <c r="I1194" t="s">
        <v>4780</v>
      </c>
      <c r="J1194" t="s">
        <v>4781</v>
      </c>
      <c r="K1194" t="s">
        <v>61</v>
      </c>
      <c r="L1194" t="s">
        <v>32</v>
      </c>
      <c r="M1194" t="s">
        <v>62</v>
      </c>
      <c r="N1194" t="s">
        <v>50</v>
      </c>
      <c r="O1194" t="s">
        <v>51</v>
      </c>
      <c r="P1194" t="s">
        <v>36</v>
      </c>
      <c r="R1194" t="s">
        <v>37</v>
      </c>
      <c r="S1194" t="s">
        <v>89</v>
      </c>
      <c r="T1194" s="2">
        <v>33392</v>
      </c>
      <c r="U1194" s="3">
        <f ca="1">YEARFRAC(Table1[[#This Row],[DOB]],TODAY())</f>
        <v>34.555555555555557</v>
      </c>
      <c r="V1194" s="3" t="str" cm="1">
        <f t="array" aca="1" ref="V1194" ca="1">_xlfn.IFS(Table1[[#This Row],[Age]] &lt; 30, "20-29", Table1[[#This Row],[Age]]&lt;40,"30-39",Table1[[#This Row],[Age]]&lt;50,"40-49",Table1[[#This Row],[Age]]&lt;60,"50-59",Table1[[#This Row],[Age]]&lt;70, "60-69",Table1[[#This Row],[Age]]&lt;80, "70-79",Table1[[#This Row],[Age]]&lt;90,"80-89")</f>
        <v>30-39</v>
      </c>
      <c r="W1194" t="s">
        <v>39</v>
      </c>
      <c r="X1194" t="s">
        <v>82</v>
      </c>
      <c r="Y1194" t="s">
        <v>41</v>
      </c>
      <c r="Z1194">
        <v>65106</v>
      </c>
      <c r="AA1194" t="s">
        <v>92</v>
      </c>
      <c r="AB1194" t="s">
        <v>103</v>
      </c>
      <c r="AC1194" t="s">
        <v>235</v>
      </c>
      <c r="AD1194">
        <v>3</v>
      </c>
    </row>
    <row r="1195" spans="1:30" x14ac:dyDescent="0.35">
      <c r="A1195">
        <v>1617</v>
      </c>
      <c r="B1195" t="s">
        <v>841</v>
      </c>
      <c r="C1195" t="s">
        <v>3363</v>
      </c>
      <c r="D1195" s="1">
        <v>44610</v>
      </c>
      <c r="F1195" t="str">
        <f>IF(Table1[[#This Row],[ExitDate]],QUOTIENT(Table1[[#This Row],[ExitDate]]-Table1[[#This Row],[StartDate]],365/12),"")</f>
        <v/>
      </c>
      <c r="G1195" t="str">
        <f>IF(Table1[[#This Row],[ExitDate]], "Attrition", "Active")</f>
        <v>Active</v>
      </c>
      <c r="H1195" t="s">
        <v>28</v>
      </c>
      <c r="I1195" t="s">
        <v>4782</v>
      </c>
      <c r="J1195" t="s">
        <v>4783</v>
      </c>
      <c r="K1195" t="s">
        <v>88</v>
      </c>
      <c r="L1195" t="s">
        <v>32</v>
      </c>
      <c r="M1195" t="s">
        <v>62</v>
      </c>
      <c r="N1195" t="s">
        <v>63</v>
      </c>
      <c r="O1195" t="s">
        <v>62</v>
      </c>
      <c r="P1195" t="s">
        <v>36</v>
      </c>
      <c r="R1195" t="s">
        <v>37</v>
      </c>
      <c r="S1195" t="s">
        <v>52</v>
      </c>
      <c r="T1195" s="2">
        <v>33599</v>
      </c>
      <c r="U1195" s="3">
        <f ca="1">YEARFRAC(Table1[[#This Row],[DOB]],TODAY())</f>
        <v>33.988888888888887</v>
      </c>
      <c r="V1195" s="3" t="str" cm="1">
        <f t="array" aca="1" ref="V1195" ca="1">_xlfn.IFS(Table1[[#This Row],[Age]] &lt; 30, "20-29", Table1[[#This Row],[Age]]&lt;40,"30-39",Table1[[#This Row],[Age]]&lt;50,"40-49",Table1[[#This Row],[Age]]&lt;60,"50-59",Table1[[#This Row],[Age]]&lt;70, "60-69",Table1[[#This Row],[Age]]&lt;80, "70-79",Table1[[#This Row],[Age]]&lt;90,"80-89")</f>
        <v>30-39</v>
      </c>
      <c r="W1195" t="s">
        <v>39</v>
      </c>
      <c r="X1195" t="s">
        <v>162</v>
      </c>
      <c r="Y1195" t="s">
        <v>41</v>
      </c>
      <c r="Z1195">
        <v>12740</v>
      </c>
      <c r="AA1195" t="s">
        <v>92</v>
      </c>
      <c r="AB1195" t="s">
        <v>103</v>
      </c>
      <c r="AC1195" t="s">
        <v>235</v>
      </c>
      <c r="AD1195">
        <v>3</v>
      </c>
    </row>
    <row r="1196" spans="1:30" x14ac:dyDescent="0.35">
      <c r="A1196">
        <v>1618</v>
      </c>
      <c r="B1196" t="s">
        <v>4784</v>
      </c>
      <c r="C1196" t="s">
        <v>4785</v>
      </c>
      <c r="D1196" s="1">
        <v>44539</v>
      </c>
      <c r="F1196" t="str">
        <f>IF(Table1[[#This Row],[ExitDate]],QUOTIENT(Table1[[#This Row],[ExitDate]]-Table1[[#This Row],[StartDate]],365/12),"")</f>
        <v/>
      </c>
      <c r="G1196" t="str">
        <f>IF(Table1[[#This Row],[ExitDate]], "Attrition", "Active")</f>
        <v>Active</v>
      </c>
      <c r="H1196" t="s">
        <v>28</v>
      </c>
      <c r="I1196" t="s">
        <v>4786</v>
      </c>
      <c r="J1196" t="s">
        <v>4787</v>
      </c>
      <c r="K1196" t="s">
        <v>31</v>
      </c>
      <c r="L1196" t="s">
        <v>32</v>
      </c>
      <c r="M1196" t="s">
        <v>62</v>
      </c>
      <c r="N1196" t="s">
        <v>63</v>
      </c>
      <c r="O1196" t="s">
        <v>35</v>
      </c>
      <c r="P1196" t="s">
        <v>36</v>
      </c>
      <c r="R1196" t="s">
        <v>37</v>
      </c>
      <c r="S1196" t="s">
        <v>89</v>
      </c>
      <c r="T1196" s="2">
        <v>28292</v>
      </c>
      <c r="U1196" s="3">
        <f ca="1">YEARFRAC(Table1[[#This Row],[DOB]],TODAY())</f>
        <v>48.519444444444446</v>
      </c>
      <c r="V1196" s="3" t="str" cm="1">
        <f t="array" aca="1" ref="V1196" ca="1">_xlfn.IFS(Table1[[#This Row],[Age]] &lt; 30, "20-29", Table1[[#This Row],[Age]]&lt;40,"30-39",Table1[[#This Row],[Age]]&lt;50,"40-49",Table1[[#This Row],[Age]]&lt;60,"50-59",Table1[[#This Row],[Age]]&lt;70, "60-69",Table1[[#This Row],[Age]]&lt;80, "70-79",Table1[[#This Row],[Age]]&lt;90,"80-89")</f>
        <v>40-49</v>
      </c>
      <c r="W1196" t="s">
        <v>39</v>
      </c>
      <c r="X1196" t="s">
        <v>82</v>
      </c>
      <c r="Y1196" t="s">
        <v>54</v>
      </c>
      <c r="Z1196">
        <v>58121</v>
      </c>
      <c r="AA1196" t="s">
        <v>42</v>
      </c>
      <c r="AB1196" t="s">
        <v>43</v>
      </c>
      <c r="AC1196" t="s">
        <v>235</v>
      </c>
      <c r="AD1196">
        <v>3</v>
      </c>
    </row>
    <row r="1197" spans="1:30" x14ac:dyDescent="0.35">
      <c r="A1197">
        <v>1619</v>
      </c>
      <c r="B1197" t="s">
        <v>4788</v>
      </c>
      <c r="C1197" t="s">
        <v>824</v>
      </c>
      <c r="D1197" s="1">
        <v>43466</v>
      </c>
      <c r="E1197" s="1">
        <v>44462</v>
      </c>
      <c r="F1197">
        <f>IF(Table1[[#This Row],[ExitDate]],QUOTIENT(Table1[[#This Row],[ExitDate]]-Table1[[#This Row],[StartDate]],365/12),"")</f>
        <v>32</v>
      </c>
      <c r="G1197" t="str">
        <f>IF(Table1[[#This Row],[ExitDate]], "Attrition", "Active")</f>
        <v>Attrition</v>
      </c>
      <c r="H1197" t="s">
        <v>28</v>
      </c>
      <c r="I1197" t="s">
        <v>4789</v>
      </c>
      <c r="J1197" t="s">
        <v>4790</v>
      </c>
      <c r="K1197" t="s">
        <v>132</v>
      </c>
      <c r="L1197" t="s">
        <v>1804</v>
      </c>
      <c r="M1197" t="s">
        <v>51</v>
      </c>
      <c r="N1197" t="s">
        <v>63</v>
      </c>
      <c r="O1197" t="s">
        <v>62</v>
      </c>
      <c r="P1197" t="s">
        <v>139</v>
      </c>
      <c r="Q1197" t="s">
        <v>4791</v>
      </c>
      <c r="R1197" t="s">
        <v>37</v>
      </c>
      <c r="S1197" t="s">
        <v>80</v>
      </c>
      <c r="T1197" s="2">
        <v>23597</v>
      </c>
      <c r="U1197" s="3">
        <f ca="1">YEARFRAC(Table1[[#This Row],[DOB]],TODAY())</f>
        <v>61.375</v>
      </c>
      <c r="V1197" s="3" t="str" cm="1">
        <f t="array" aca="1" ref="V1197" ca="1">_xlfn.IFS(Table1[[#This Row],[Age]] &lt; 30, "20-29", Table1[[#This Row],[Age]]&lt;40,"30-39",Table1[[#This Row],[Age]]&lt;50,"40-49",Table1[[#This Row],[Age]]&lt;60,"50-59",Table1[[#This Row],[Age]]&lt;70, "60-69",Table1[[#This Row],[Age]]&lt;80, "70-79",Table1[[#This Row],[Age]]&lt;90,"80-89")</f>
        <v>60-69</v>
      </c>
      <c r="W1197" t="s">
        <v>39</v>
      </c>
      <c r="X1197" t="s">
        <v>225</v>
      </c>
      <c r="Y1197" t="s">
        <v>41</v>
      </c>
      <c r="Z1197">
        <v>95591</v>
      </c>
      <c r="AA1197" t="s">
        <v>92</v>
      </c>
      <c r="AB1197" t="s">
        <v>43</v>
      </c>
      <c r="AC1197" t="s">
        <v>235</v>
      </c>
      <c r="AD1197">
        <v>3</v>
      </c>
    </row>
    <row r="1198" spans="1:30" x14ac:dyDescent="0.35">
      <c r="A1198">
        <v>1620</v>
      </c>
      <c r="B1198" t="s">
        <v>3212</v>
      </c>
      <c r="C1198" t="s">
        <v>3432</v>
      </c>
      <c r="D1198" s="1">
        <v>43978</v>
      </c>
      <c r="F1198" t="str">
        <f>IF(Table1[[#This Row],[ExitDate]],QUOTIENT(Table1[[#This Row],[ExitDate]]-Table1[[#This Row],[StartDate]],365/12),"")</f>
        <v/>
      </c>
      <c r="G1198" t="str">
        <f>IF(Table1[[#This Row],[ExitDate]], "Attrition", "Active")</f>
        <v>Active</v>
      </c>
      <c r="H1198" t="s">
        <v>28</v>
      </c>
      <c r="I1198" t="s">
        <v>4792</v>
      </c>
      <c r="J1198" t="s">
        <v>4793</v>
      </c>
      <c r="K1198" t="s">
        <v>49</v>
      </c>
      <c r="L1198" t="s">
        <v>32</v>
      </c>
      <c r="M1198" t="s">
        <v>33</v>
      </c>
      <c r="N1198" t="s">
        <v>50</v>
      </c>
      <c r="O1198" t="s">
        <v>62</v>
      </c>
      <c r="P1198" t="s">
        <v>36</v>
      </c>
      <c r="R1198" t="s">
        <v>37</v>
      </c>
      <c r="S1198" t="s">
        <v>118</v>
      </c>
      <c r="T1198" s="2">
        <v>24535</v>
      </c>
      <c r="U1198" s="3">
        <f ca="1">YEARFRAC(Table1[[#This Row],[DOB]],TODAY())</f>
        <v>58.802777777777777</v>
      </c>
      <c r="V1198" s="3" t="str" cm="1">
        <f t="array" aca="1" ref="V1198" ca="1">_xlfn.IFS(Table1[[#This Row],[Age]] &lt; 30, "20-29", Table1[[#This Row],[Age]]&lt;40,"30-39",Table1[[#This Row],[Age]]&lt;50,"40-49",Table1[[#This Row],[Age]]&lt;60,"50-59",Table1[[#This Row],[Age]]&lt;70, "60-69",Table1[[#This Row],[Age]]&lt;80, "70-79",Table1[[#This Row],[Age]]&lt;90,"80-89")</f>
        <v>50-59</v>
      </c>
      <c r="W1198" t="s">
        <v>39</v>
      </c>
      <c r="X1198" t="s">
        <v>120</v>
      </c>
      <c r="Y1198" t="s">
        <v>54</v>
      </c>
      <c r="Z1198">
        <v>70072</v>
      </c>
      <c r="AA1198" t="s">
        <v>127</v>
      </c>
      <c r="AB1198" t="s">
        <v>74</v>
      </c>
      <c r="AC1198" t="s">
        <v>235</v>
      </c>
      <c r="AD1198">
        <v>3</v>
      </c>
    </row>
    <row r="1199" spans="1:30" x14ac:dyDescent="0.35">
      <c r="A1199">
        <v>1621</v>
      </c>
      <c r="B1199" t="s">
        <v>4794</v>
      </c>
      <c r="C1199" t="s">
        <v>4795</v>
      </c>
      <c r="D1199" s="1">
        <v>44460</v>
      </c>
      <c r="E1199" s="1">
        <v>44954</v>
      </c>
      <c r="F1199">
        <f>IF(Table1[[#This Row],[ExitDate]],QUOTIENT(Table1[[#This Row],[ExitDate]]-Table1[[#This Row],[StartDate]],365/12),"")</f>
        <v>16</v>
      </c>
      <c r="G1199" t="str">
        <f>IF(Table1[[#This Row],[ExitDate]], "Attrition", "Active")</f>
        <v>Attrition</v>
      </c>
      <c r="H1199" t="s">
        <v>4796</v>
      </c>
      <c r="I1199" t="s">
        <v>4797</v>
      </c>
      <c r="J1199" t="s">
        <v>4798</v>
      </c>
      <c r="K1199" t="s">
        <v>138</v>
      </c>
      <c r="L1199" t="s">
        <v>32</v>
      </c>
      <c r="M1199" t="s">
        <v>62</v>
      </c>
      <c r="N1199" t="s">
        <v>63</v>
      </c>
      <c r="O1199" t="s">
        <v>35</v>
      </c>
      <c r="P1199" t="s">
        <v>98</v>
      </c>
      <c r="Q1199" t="s">
        <v>4799</v>
      </c>
      <c r="R1199" t="s">
        <v>169</v>
      </c>
      <c r="S1199" t="s">
        <v>89</v>
      </c>
      <c r="T1199" s="2">
        <v>27737</v>
      </c>
      <c r="U1199" s="3">
        <f ca="1">YEARFRAC(Table1[[#This Row],[DOB]],TODAY())</f>
        <v>50.038888888888891</v>
      </c>
      <c r="V1199" s="3" t="str" cm="1">
        <f t="array" aca="1" ref="V1199" ca="1">_xlfn.IFS(Table1[[#This Row],[Age]] &lt; 30, "20-29", Table1[[#This Row],[Age]]&lt;40,"30-39",Table1[[#This Row],[Age]]&lt;50,"40-49",Table1[[#This Row],[Age]]&lt;60,"50-59",Table1[[#This Row],[Age]]&lt;70, "60-69",Table1[[#This Row],[Age]]&lt;80, "70-79",Table1[[#This Row],[Age]]&lt;90,"80-89")</f>
        <v>50-59</v>
      </c>
      <c r="W1199" t="s">
        <v>39</v>
      </c>
      <c r="X1199" t="s">
        <v>6</v>
      </c>
      <c r="Y1199" t="s">
        <v>54</v>
      </c>
      <c r="Z1199">
        <v>2134</v>
      </c>
      <c r="AA1199" t="s">
        <v>73</v>
      </c>
      <c r="AB1199" t="s">
        <v>103</v>
      </c>
      <c r="AC1199" t="s">
        <v>235</v>
      </c>
      <c r="AD1199">
        <v>3</v>
      </c>
    </row>
    <row r="1200" spans="1:30" x14ac:dyDescent="0.35">
      <c r="A1200">
        <v>1622</v>
      </c>
      <c r="B1200" t="s">
        <v>4800</v>
      </c>
      <c r="C1200" t="s">
        <v>4801</v>
      </c>
      <c r="D1200" s="1">
        <v>44438</v>
      </c>
      <c r="E1200" s="1">
        <v>44642</v>
      </c>
      <c r="F1200">
        <f>IF(Table1[[#This Row],[ExitDate]],QUOTIENT(Table1[[#This Row],[ExitDate]]-Table1[[#This Row],[StartDate]],365/12),"")</f>
        <v>6</v>
      </c>
      <c r="G1200" t="str">
        <f>IF(Table1[[#This Row],[ExitDate]], "Attrition", "Active")</f>
        <v>Attrition</v>
      </c>
      <c r="H1200" t="s">
        <v>4796</v>
      </c>
      <c r="I1200" t="s">
        <v>4802</v>
      </c>
      <c r="J1200" t="s">
        <v>4803</v>
      </c>
      <c r="K1200" t="s">
        <v>79</v>
      </c>
      <c r="L1200" t="s">
        <v>32</v>
      </c>
      <c r="M1200" t="s">
        <v>33</v>
      </c>
      <c r="N1200" t="s">
        <v>50</v>
      </c>
      <c r="O1200" t="s">
        <v>51</v>
      </c>
      <c r="P1200" t="s">
        <v>139</v>
      </c>
      <c r="Q1200" t="s">
        <v>4804</v>
      </c>
      <c r="R1200" t="s">
        <v>169</v>
      </c>
      <c r="S1200" t="s">
        <v>52</v>
      </c>
      <c r="T1200" s="2">
        <v>15362</v>
      </c>
      <c r="U1200" s="3">
        <f ca="1">YEARFRAC(Table1[[#This Row],[DOB]],TODAY())</f>
        <v>83.922222222222217</v>
      </c>
      <c r="V1200" s="3" t="str" cm="1">
        <f t="array" aca="1" ref="V1200" ca="1">_xlfn.IFS(Table1[[#This Row],[Age]] &lt; 30, "20-29", Table1[[#This Row],[Age]]&lt;40,"30-39",Table1[[#This Row],[Age]]&lt;50,"40-49",Table1[[#This Row],[Age]]&lt;60,"50-59",Table1[[#This Row],[Age]]&lt;70, "60-69",Table1[[#This Row],[Age]]&lt;80, "70-79",Table1[[#This Row],[Age]]&lt;90,"80-89")</f>
        <v>80-89</v>
      </c>
      <c r="W1200" t="s">
        <v>39</v>
      </c>
      <c r="X1200" t="s">
        <v>183</v>
      </c>
      <c r="Y1200" t="s">
        <v>54</v>
      </c>
      <c r="Z1200">
        <v>2134</v>
      </c>
      <c r="AA1200" t="s">
        <v>127</v>
      </c>
      <c r="AB1200" t="s">
        <v>74</v>
      </c>
      <c r="AC1200" t="s">
        <v>235</v>
      </c>
      <c r="AD1200">
        <v>3</v>
      </c>
    </row>
    <row r="1201" spans="1:30" x14ac:dyDescent="0.35">
      <c r="A1201">
        <v>1623</v>
      </c>
      <c r="B1201" t="s">
        <v>2326</v>
      </c>
      <c r="C1201" t="s">
        <v>1626</v>
      </c>
      <c r="D1201" s="1">
        <v>45096</v>
      </c>
      <c r="E1201" s="1">
        <v>45138</v>
      </c>
      <c r="F1201">
        <f>IF(Table1[[#This Row],[ExitDate]],QUOTIENT(Table1[[#This Row],[ExitDate]]-Table1[[#This Row],[StartDate]],365/12),"")</f>
        <v>1</v>
      </c>
      <c r="G1201" t="str">
        <f>IF(Table1[[#This Row],[ExitDate]], "Attrition", "Active")</f>
        <v>Attrition</v>
      </c>
      <c r="H1201" t="s">
        <v>4796</v>
      </c>
      <c r="I1201" t="s">
        <v>4805</v>
      </c>
      <c r="J1201" t="s">
        <v>4806</v>
      </c>
      <c r="K1201" t="s">
        <v>167</v>
      </c>
      <c r="L1201" t="s">
        <v>32</v>
      </c>
      <c r="M1201" t="s">
        <v>62</v>
      </c>
      <c r="N1201" t="s">
        <v>34</v>
      </c>
      <c r="O1201" t="s">
        <v>35</v>
      </c>
      <c r="P1201" t="s">
        <v>174</v>
      </c>
      <c r="Q1201" t="s">
        <v>4807</v>
      </c>
      <c r="R1201" t="s">
        <v>169</v>
      </c>
      <c r="S1201" t="s">
        <v>38</v>
      </c>
      <c r="T1201" s="2">
        <v>37059</v>
      </c>
      <c r="U1201" s="3">
        <f ca="1">YEARFRAC(Table1[[#This Row],[DOB]],TODAY())</f>
        <v>24.516666666666666</v>
      </c>
      <c r="V1201" s="3" t="str" cm="1">
        <f t="array" aca="1" ref="V1201" ca="1">_xlfn.IFS(Table1[[#This Row],[Age]] &lt; 30, "20-29", Table1[[#This Row],[Age]]&lt;40,"30-39",Table1[[#This Row],[Age]]&lt;50,"40-49",Table1[[#This Row],[Age]]&lt;60,"50-59",Table1[[#This Row],[Age]]&lt;70, "60-69",Table1[[#This Row],[Age]]&lt;80, "70-79",Table1[[#This Row],[Age]]&lt;90,"80-89")</f>
        <v>20-29</v>
      </c>
      <c r="W1201" t="s">
        <v>39</v>
      </c>
      <c r="X1201" t="s">
        <v>1505</v>
      </c>
      <c r="Y1201" t="s">
        <v>54</v>
      </c>
      <c r="Z1201">
        <v>2045</v>
      </c>
      <c r="AA1201" t="s">
        <v>73</v>
      </c>
      <c r="AB1201" t="s">
        <v>103</v>
      </c>
      <c r="AC1201" t="s">
        <v>235</v>
      </c>
      <c r="AD1201">
        <v>3</v>
      </c>
    </row>
    <row r="1202" spans="1:30" x14ac:dyDescent="0.35">
      <c r="A1202">
        <v>1624</v>
      </c>
      <c r="B1202" t="s">
        <v>337</v>
      </c>
      <c r="C1202" t="s">
        <v>4808</v>
      </c>
      <c r="D1202" s="1">
        <v>45058</v>
      </c>
      <c r="E1202" s="1">
        <v>45062</v>
      </c>
      <c r="F1202">
        <f>IF(Table1[[#This Row],[ExitDate]],QUOTIENT(Table1[[#This Row],[ExitDate]]-Table1[[#This Row],[StartDate]],365/12),"")</f>
        <v>0</v>
      </c>
      <c r="G1202" t="str">
        <f>IF(Table1[[#This Row],[ExitDate]], "Attrition", "Active")</f>
        <v>Attrition</v>
      </c>
      <c r="H1202" t="s">
        <v>2617</v>
      </c>
      <c r="I1202" t="s">
        <v>4809</v>
      </c>
      <c r="J1202" t="s">
        <v>4810</v>
      </c>
      <c r="K1202" t="s">
        <v>97</v>
      </c>
      <c r="L1202" t="s">
        <v>32</v>
      </c>
      <c r="M1202" t="s">
        <v>62</v>
      </c>
      <c r="N1202" t="s">
        <v>50</v>
      </c>
      <c r="O1202" t="s">
        <v>35</v>
      </c>
      <c r="P1202" t="s">
        <v>125</v>
      </c>
      <c r="Q1202" t="s">
        <v>4811</v>
      </c>
      <c r="R1202" t="s">
        <v>169</v>
      </c>
      <c r="S1202" t="s">
        <v>89</v>
      </c>
      <c r="T1202" s="2">
        <v>35360</v>
      </c>
      <c r="U1202" s="3">
        <f ca="1">YEARFRAC(Table1[[#This Row],[DOB]],TODAY())</f>
        <v>29.169444444444444</v>
      </c>
      <c r="V1202" s="3" t="str" cm="1">
        <f t="array" aca="1" ref="V1202" ca="1">_xlfn.IFS(Table1[[#This Row],[Age]] &lt; 30, "20-29", Table1[[#This Row],[Age]]&lt;40,"30-39",Table1[[#This Row],[Age]]&lt;50,"40-49",Table1[[#This Row],[Age]]&lt;60,"50-59",Table1[[#This Row],[Age]]&lt;70, "60-69",Table1[[#This Row],[Age]]&lt;80, "70-79",Table1[[#This Row],[Age]]&lt;90,"80-89")</f>
        <v>20-29</v>
      </c>
      <c r="W1202" t="s">
        <v>39</v>
      </c>
      <c r="X1202" t="s">
        <v>581</v>
      </c>
      <c r="Y1202" t="s">
        <v>54</v>
      </c>
      <c r="Z1202">
        <v>1887</v>
      </c>
      <c r="AA1202" t="s">
        <v>42</v>
      </c>
      <c r="AB1202" t="s">
        <v>43</v>
      </c>
      <c r="AC1202" t="s">
        <v>235</v>
      </c>
      <c r="AD1202">
        <v>3</v>
      </c>
    </row>
    <row r="1203" spans="1:30" x14ac:dyDescent="0.35">
      <c r="A1203">
        <v>1625</v>
      </c>
      <c r="B1203" t="s">
        <v>4812</v>
      </c>
      <c r="C1203" t="s">
        <v>4813</v>
      </c>
      <c r="D1203" s="1">
        <v>44717</v>
      </c>
      <c r="F1203" t="str">
        <f>IF(Table1[[#This Row],[ExitDate]],QUOTIENT(Table1[[#This Row],[ExitDate]]-Table1[[#This Row],[StartDate]],365/12),"")</f>
        <v/>
      </c>
      <c r="G1203" t="str">
        <f>IF(Table1[[#This Row],[ExitDate]], "Attrition", "Active")</f>
        <v>Active</v>
      </c>
      <c r="H1203" t="s">
        <v>2617</v>
      </c>
      <c r="I1203" t="s">
        <v>4814</v>
      </c>
      <c r="J1203" t="s">
        <v>4815</v>
      </c>
      <c r="K1203" t="s">
        <v>117</v>
      </c>
      <c r="L1203" t="s">
        <v>32</v>
      </c>
      <c r="M1203" t="s">
        <v>51</v>
      </c>
      <c r="N1203" t="s">
        <v>63</v>
      </c>
      <c r="O1203" t="s">
        <v>51</v>
      </c>
      <c r="P1203" t="s">
        <v>36</v>
      </c>
      <c r="R1203" t="s">
        <v>169</v>
      </c>
      <c r="S1203" t="s">
        <v>285</v>
      </c>
      <c r="T1203" s="2">
        <v>28384</v>
      </c>
      <c r="U1203" s="3">
        <f ca="1">YEARFRAC(Table1[[#This Row],[DOB]],TODAY())</f>
        <v>48.269444444444446</v>
      </c>
      <c r="V1203" s="3" t="str" cm="1">
        <f t="array" aca="1" ref="V1203" ca="1">_xlfn.IFS(Table1[[#This Row],[Age]] &lt; 30, "20-29", Table1[[#This Row],[Age]]&lt;40,"30-39",Table1[[#This Row],[Age]]&lt;50,"40-49",Table1[[#This Row],[Age]]&lt;60,"50-59",Table1[[#This Row],[Age]]&lt;70, "60-69",Table1[[#This Row],[Age]]&lt;80, "70-79",Table1[[#This Row],[Age]]&lt;90,"80-89")</f>
        <v>40-49</v>
      </c>
      <c r="W1203" t="s">
        <v>39</v>
      </c>
      <c r="X1203" t="s">
        <v>242</v>
      </c>
      <c r="Y1203" t="s">
        <v>54</v>
      </c>
      <c r="Z1203">
        <v>2056</v>
      </c>
      <c r="AA1203" t="s">
        <v>73</v>
      </c>
      <c r="AB1203" t="s">
        <v>74</v>
      </c>
      <c r="AC1203" t="s">
        <v>104</v>
      </c>
      <c r="AD1203">
        <v>3</v>
      </c>
    </row>
    <row r="1204" spans="1:30" x14ac:dyDescent="0.35">
      <c r="A1204">
        <v>1626</v>
      </c>
      <c r="B1204" t="s">
        <v>4567</v>
      </c>
      <c r="C1204" t="s">
        <v>4816</v>
      </c>
      <c r="D1204" s="1">
        <v>44091</v>
      </c>
      <c r="E1204" s="1">
        <v>44355</v>
      </c>
      <c r="F1204">
        <f>IF(Table1[[#This Row],[ExitDate]],QUOTIENT(Table1[[#This Row],[ExitDate]]-Table1[[#This Row],[StartDate]],365/12),"")</f>
        <v>8</v>
      </c>
      <c r="G1204" t="str">
        <f>IF(Table1[[#This Row],[ExitDate]], "Attrition", "Active")</f>
        <v>Attrition</v>
      </c>
      <c r="H1204" t="s">
        <v>2390</v>
      </c>
      <c r="I1204" t="s">
        <v>4817</v>
      </c>
      <c r="J1204" t="s">
        <v>4818</v>
      </c>
      <c r="K1204" t="s">
        <v>61</v>
      </c>
      <c r="L1204" t="s">
        <v>32</v>
      </c>
      <c r="M1204" t="s">
        <v>62</v>
      </c>
      <c r="N1204" t="s">
        <v>63</v>
      </c>
      <c r="O1204" t="s">
        <v>35</v>
      </c>
      <c r="P1204" t="s">
        <v>125</v>
      </c>
      <c r="Q1204" t="s">
        <v>4819</v>
      </c>
      <c r="R1204" t="s">
        <v>169</v>
      </c>
      <c r="S1204" t="s">
        <v>80</v>
      </c>
      <c r="T1204" s="2">
        <v>17299</v>
      </c>
      <c r="U1204" s="3">
        <f ca="1">YEARFRAC(Table1[[#This Row],[DOB]],TODAY())</f>
        <v>78.613888888888894</v>
      </c>
      <c r="V1204" s="3" t="str" cm="1">
        <f t="array" aca="1" ref="V1204" ca="1">_xlfn.IFS(Table1[[#This Row],[Age]] &lt; 30, "20-29", Table1[[#This Row],[Age]]&lt;40,"30-39",Table1[[#This Row],[Age]]&lt;50,"40-49",Table1[[#This Row],[Age]]&lt;60,"50-59",Table1[[#This Row],[Age]]&lt;70, "60-69",Table1[[#This Row],[Age]]&lt;80, "70-79",Table1[[#This Row],[Age]]&lt;90,"80-89")</f>
        <v>70-79</v>
      </c>
      <c r="W1204" t="s">
        <v>39</v>
      </c>
      <c r="X1204" t="s">
        <v>102</v>
      </c>
      <c r="Y1204" t="s">
        <v>41</v>
      </c>
      <c r="Z1204">
        <v>2056</v>
      </c>
      <c r="AA1204" t="s">
        <v>73</v>
      </c>
      <c r="AB1204" t="s">
        <v>83</v>
      </c>
      <c r="AC1204" t="s">
        <v>235</v>
      </c>
      <c r="AD1204">
        <v>3</v>
      </c>
    </row>
    <row r="1205" spans="1:30" x14ac:dyDescent="0.35">
      <c r="A1205">
        <v>1627</v>
      </c>
      <c r="B1205" t="s">
        <v>4820</v>
      </c>
      <c r="C1205" t="s">
        <v>3252</v>
      </c>
      <c r="D1205" s="1">
        <v>45061</v>
      </c>
      <c r="F1205" t="str">
        <f>IF(Table1[[#This Row],[ExitDate]],QUOTIENT(Table1[[#This Row],[ExitDate]]-Table1[[#This Row],[StartDate]],365/12),"")</f>
        <v/>
      </c>
      <c r="G1205" t="str">
        <f>IF(Table1[[#This Row],[ExitDate]], "Attrition", "Active")</f>
        <v>Active</v>
      </c>
      <c r="H1205" t="s">
        <v>4796</v>
      </c>
      <c r="I1205" t="s">
        <v>4821</v>
      </c>
      <c r="J1205" t="s">
        <v>4822</v>
      </c>
      <c r="K1205" t="s">
        <v>88</v>
      </c>
      <c r="L1205" t="s">
        <v>32</v>
      </c>
      <c r="M1205" t="s">
        <v>62</v>
      </c>
      <c r="N1205" t="s">
        <v>34</v>
      </c>
      <c r="O1205" t="s">
        <v>62</v>
      </c>
      <c r="P1205" t="s">
        <v>36</v>
      </c>
      <c r="R1205" t="s">
        <v>169</v>
      </c>
      <c r="S1205" t="s">
        <v>89</v>
      </c>
      <c r="T1205" s="2">
        <v>24121</v>
      </c>
      <c r="U1205" s="3">
        <f ca="1">YEARFRAC(Table1[[#This Row],[DOB]],TODAY())</f>
        <v>59.94166666666667</v>
      </c>
      <c r="V1205" s="3" t="str" cm="1">
        <f t="array" aca="1" ref="V1205" ca="1">_xlfn.IFS(Table1[[#This Row],[Age]] &lt; 30, "20-29", Table1[[#This Row],[Age]]&lt;40,"30-39",Table1[[#This Row],[Age]]&lt;50,"40-49",Table1[[#This Row],[Age]]&lt;60,"50-59",Table1[[#This Row],[Age]]&lt;70, "60-69",Table1[[#This Row],[Age]]&lt;80, "70-79",Table1[[#This Row],[Age]]&lt;90,"80-89")</f>
        <v>50-59</v>
      </c>
      <c r="W1205" t="s">
        <v>39</v>
      </c>
      <c r="X1205" t="s">
        <v>102</v>
      </c>
      <c r="Y1205" t="s">
        <v>41</v>
      </c>
      <c r="Z1205">
        <v>2110</v>
      </c>
      <c r="AA1205" t="s">
        <v>73</v>
      </c>
      <c r="AB1205" t="s">
        <v>103</v>
      </c>
      <c r="AC1205" t="s">
        <v>104</v>
      </c>
      <c r="AD1205">
        <v>3</v>
      </c>
    </row>
    <row r="1206" spans="1:30" x14ac:dyDescent="0.35">
      <c r="A1206">
        <v>1628</v>
      </c>
      <c r="B1206" t="s">
        <v>4823</v>
      </c>
      <c r="C1206" t="s">
        <v>1401</v>
      </c>
      <c r="D1206" s="1">
        <v>43449</v>
      </c>
      <c r="E1206" s="1">
        <v>43783</v>
      </c>
      <c r="F1206">
        <f>IF(Table1[[#This Row],[ExitDate]],QUOTIENT(Table1[[#This Row],[ExitDate]]-Table1[[#This Row],[StartDate]],365/12),"")</f>
        <v>10</v>
      </c>
      <c r="G1206" t="str">
        <f>IF(Table1[[#This Row],[ExitDate]], "Attrition", "Active")</f>
        <v>Attrition</v>
      </c>
      <c r="H1206" t="s">
        <v>2617</v>
      </c>
      <c r="I1206" t="s">
        <v>4824</v>
      </c>
      <c r="J1206" t="s">
        <v>4825</v>
      </c>
      <c r="K1206" t="s">
        <v>31</v>
      </c>
      <c r="L1206" t="s">
        <v>32</v>
      </c>
      <c r="M1206" t="s">
        <v>51</v>
      </c>
      <c r="N1206" t="s">
        <v>50</v>
      </c>
      <c r="O1206" t="s">
        <v>35</v>
      </c>
      <c r="P1206" t="s">
        <v>139</v>
      </c>
      <c r="Q1206" t="s">
        <v>4826</v>
      </c>
      <c r="R1206" t="s">
        <v>169</v>
      </c>
      <c r="S1206" t="s">
        <v>331</v>
      </c>
      <c r="T1206" s="2">
        <v>27131</v>
      </c>
      <c r="U1206" s="3">
        <f ca="1">YEARFRAC(Table1[[#This Row],[DOB]],TODAY())</f>
        <v>51.697222222222223</v>
      </c>
      <c r="V1206" s="3" t="str" cm="1">
        <f t="array" aca="1" ref="V1206" ca="1">_xlfn.IFS(Table1[[#This Row],[Age]] &lt; 30, "20-29", Table1[[#This Row],[Age]]&lt;40,"30-39",Table1[[#This Row],[Age]]&lt;50,"40-49",Table1[[#This Row],[Age]]&lt;60,"50-59",Table1[[#This Row],[Age]]&lt;70, "60-69",Table1[[#This Row],[Age]]&lt;80, "70-79",Table1[[#This Row],[Age]]&lt;90,"80-89")</f>
        <v>50-59</v>
      </c>
      <c r="W1206" t="s">
        <v>39</v>
      </c>
      <c r="X1206" t="s">
        <v>225</v>
      </c>
      <c r="Y1206" t="s">
        <v>41</v>
      </c>
      <c r="Z1206">
        <v>1886</v>
      </c>
      <c r="AA1206" t="s">
        <v>127</v>
      </c>
      <c r="AB1206" t="s">
        <v>74</v>
      </c>
      <c r="AC1206" t="s">
        <v>235</v>
      </c>
      <c r="AD1206">
        <v>3</v>
      </c>
    </row>
    <row r="1207" spans="1:30" x14ac:dyDescent="0.35">
      <c r="A1207">
        <v>1629</v>
      </c>
      <c r="B1207" t="s">
        <v>3192</v>
      </c>
      <c r="C1207" t="s">
        <v>3126</v>
      </c>
      <c r="D1207" s="1">
        <v>43775</v>
      </c>
      <c r="E1207" s="1">
        <v>45007</v>
      </c>
      <c r="F1207">
        <f>IF(Table1[[#This Row],[ExitDate]],QUOTIENT(Table1[[#This Row],[ExitDate]]-Table1[[#This Row],[StartDate]],365/12),"")</f>
        <v>40</v>
      </c>
      <c r="G1207" t="str">
        <f>IF(Table1[[#This Row],[ExitDate]], "Attrition", "Active")</f>
        <v>Attrition</v>
      </c>
      <c r="H1207" t="s">
        <v>4796</v>
      </c>
      <c r="I1207" t="s">
        <v>4827</v>
      </c>
      <c r="J1207" t="s">
        <v>4828</v>
      </c>
      <c r="K1207" t="s">
        <v>61</v>
      </c>
      <c r="L1207" t="s">
        <v>2299</v>
      </c>
      <c r="M1207" t="s">
        <v>51</v>
      </c>
      <c r="N1207" t="s">
        <v>63</v>
      </c>
      <c r="O1207" t="s">
        <v>62</v>
      </c>
      <c r="P1207" t="s">
        <v>174</v>
      </c>
      <c r="Q1207" t="s">
        <v>4829</v>
      </c>
      <c r="R1207" t="s">
        <v>169</v>
      </c>
      <c r="S1207" t="s">
        <v>89</v>
      </c>
      <c r="T1207" s="2">
        <v>16806</v>
      </c>
      <c r="U1207" s="3">
        <f ca="1">YEARFRAC(Table1[[#This Row],[DOB]],TODAY())</f>
        <v>79.969444444444449</v>
      </c>
      <c r="V1207" s="3" t="str" cm="1">
        <f t="array" aca="1" ref="V1207" ca="1">_xlfn.IFS(Table1[[#This Row],[Age]] &lt; 30, "20-29", Table1[[#This Row],[Age]]&lt;40,"30-39",Table1[[#This Row],[Age]]&lt;50,"40-49",Table1[[#This Row],[Age]]&lt;60,"50-59",Table1[[#This Row],[Age]]&lt;70, "60-69",Table1[[#This Row],[Age]]&lt;80, "70-79",Table1[[#This Row],[Age]]&lt;90,"80-89")</f>
        <v>70-79</v>
      </c>
      <c r="W1207" t="s">
        <v>39</v>
      </c>
      <c r="X1207" t="s">
        <v>112</v>
      </c>
      <c r="Y1207" t="s">
        <v>41</v>
      </c>
      <c r="Z1207">
        <v>2970</v>
      </c>
      <c r="AA1207" t="s">
        <v>55</v>
      </c>
      <c r="AB1207" t="s">
        <v>83</v>
      </c>
      <c r="AC1207" t="s">
        <v>44</v>
      </c>
      <c r="AD1207">
        <v>3</v>
      </c>
    </row>
    <row r="1208" spans="1:30" x14ac:dyDescent="0.35">
      <c r="A1208">
        <v>1630</v>
      </c>
      <c r="B1208" t="s">
        <v>4830</v>
      </c>
      <c r="C1208" t="s">
        <v>1768</v>
      </c>
      <c r="D1208" s="1">
        <v>44311</v>
      </c>
      <c r="E1208" s="1">
        <v>44859</v>
      </c>
      <c r="F1208">
        <f>IF(Table1[[#This Row],[ExitDate]],QUOTIENT(Table1[[#This Row],[ExitDate]]-Table1[[#This Row],[StartDate]],365/12),"")</f>
        <v>18</v>
      </c>
      <c r="G1208" t="str">
        <f>IF(Table1[[#This Row],[ExitDate]], "Attrition", "Active")</f>
        <v>Attrition</v>
      </c>
      <c r="H1208" t="s">
        <v>4796</v>
      </c>
      <c r="I1208" t="s">
        <v>4831</v>
      </c>
      <c r="J1208" t="s">
        <v>4832</v>
      </c>
      <c r="K1208" t="s">
        <v>88</v>
      </c>
      <c r="L1208" t="s">
        <v>2299</v>
      </c>
      <c r="M1208" t="s">
        <v>33</v>
      </c>
      <c r="N1208" t="s">
        <v>34</v>
      </c>
      <c r="O1208" t="s">
        <v>35</v>
      </c>
      <c r="P1208" t="s">
        <v>98</v>
      </c>
      <c r="Q1208" t="s">
        <v>4833</v>
      </c>
      <c r="R1208" t="s">
        <v>169</v>
      </c>
      <c r="S1208" t="s">
        <v>80</v>
      </c>
      <c r="T1208" s="2">
        <v>16107</v>
      </c>
      <c r="U1208" s="3">
        <f ca="1">YEARFRAC(Table1[[#This Row],[DOB]],TODAY())</f>
        <v>81.88333333333334</v>
      </c>
      <c r="V1208" s="3" t="str" cm="1">
        <f t="array" aca="1" ref="V1208" ca="1">_xlfn.IFS(Table1[[#This Row],[Age]] &lt; 30, "20-29", Table1[[#This Row],[Age]]&lt;40,"30-39",Table1[[#This Row],[Age]]&lt;50,"40-49",Table1[[#This Row],[Age]]&lt;60,"50-59",Table1[[#This Row],[Age]]&lt;70, "60-69",Table1[[#This Row],[Age]]&lt;80, "70-79",Table1[[#This Row],[Age]]&lt;90,"80-89")</f>
        <v>80-89</v>
      </c>
      <c r="W1208" t="s">
        <v>39</v>
      </c>
      <c r="X1208" t="s">
        <v>225</v>
      </c>
      <c r="Y1208" t="s">
        <v>41</v>
      </c>
      <c r="Z1208">
        <v>13058</v>
      </c>
      <c r="AA1208" t="s">
        <v>73</v>
      </c>
      <c r="AB1208" t="s">
        <v>74</v>
      </c>
      <c r="AC1208" t="s">
        <v>44</v>
      </c>
      <c r="AD1208">
        <v>3</v>
      </c>
    </row>
    <row r="1209" spans="1:30" x14ac:dyDescent="0.35">
      <c r="A1209">
        <v>1631</v>
      </c>
      <c r="B1209" t="s">
        <v>4636</v>
      </c>
      <c r="C1209" t="s">
        <v>2462</v>
      </c>
      <c r="D1209" s="1">
        <v>45094</v>
      </c>
      <c r="E1209" s="1">
        <v>45126</v>
      </c>
      <c r="F1209">
        <f>IF(Table1[[#This Row],[ExitDate]],QUOTIENT(Table1[[#This Row],[ExitDate]]-Table1[[#This Row],[StartDate]],365/12),"")</f>
        <v>1</v>
      </c>
      <c r="G1209" t="str">
        <f>IF(Table1[[#This Row],[ExitDate]], "Attrition", "Active")</f>
        <v>Attrition</v>
      </c>
      <c r="H1209" t="s">
        <v>4796</v>
      </c>
      <c r="I1209" t="s">
        <v>277</v>
      </c>
      <c r="J1209" t="s">
        <v>4834</v>
      </c>
      <c r="K1209" t="s">
        <v>31</v>
      </c>
      <c r="L1209" t="s">
        <v>2299</v>
      </c>
      <c r="M1209" t="s">
        <v>62</v>
      </c>
      <c r="N1209" t="s">
        <v>34</v>
      </c>
      <c r="O1209" t="s">
        <v>62</v>
      </c>
      <c r="P1209" t="s">
        <v>174</v>
      </c>
      <c r="Q1209" t="s">
        <v>4835</v>
      </c>
      <c r="R1209" t="s">
        <v>169</v>
      </c>
      <c r="S1209" t="s">
        <v>118</v>
      </c>
      <c r="T1209" s="2">
        <v>31709</v>
      </c>
      <c r="U1209" s="3">
        <f ca="1">YEARFRAC(Table1[[#This Row],[DOB]],TODAY())</f>
        <v>39.163888888888891</v>
      </c>
      <c r="V1209" s="3" t="str" cm="1">
        <f t="array" aca="1" ref="V1209" ca="1">_xlfn.IFS(Table1[[#This Row],[Age]] &lt; 30, "20-29", Table1[[#This Row],[Age]]&lt;40,"30-39",Table1[[#This Row],[Age]]&lt;50,"40-49",Table1[[#This Row],[Age]]&lt;60,"50-59",Table1[[#This Row],[Age]]&lt;70, "60-69",Table1[[#This Row],[Age]]&lt;80, "70-79",Table1[[#This Row],[Age]]&lt;90,"80-89")</f>
        <v>30-39</v>
      </c>
      <c r="W1209" t="s">
        <v>39</v>
      </c>
      <c r="X1209" t="s">
        <v>120</v>
      </c>
      <c r="Y1209" t="s">
        <v>41</v>
      </c>
      <c r="Z1209">
        <v>20602</v>
      </c>
      <c r="AA1209" t="s">
        <v>42</v>
      </c>
      <c r="AB1209" t="s">
        <v>43</v>
      </c>
      <c r="AC1209" t="s">
        <v>44</v>
      </c>
      <c r="AD1209">
        <v>3</v>
      </c>
    </row>
    <row r="1210" spans="1:30" x14ac:dyDescent="0.35">
      <c r="A1210">
        <v>1632</v>
      </c>
      <c r="B1210" t="s">
        <v>4836</v>
      </c>
      <c r="C1210" t="s">
        <v>3672</v>
      </c>
      <c r="D1210" s="1">
        <v>44575</v>
      </c>
      <c r="F1210" t="str">
        <f>IF(Table1[[#This Row],[ExitDate]],QUOTIENT(Table1[[#This Row],[ExitDate]]-Table1[[#This Row],[StartDate]],365/12),"")</f>
        <v/>
      </c>
      <c r="G1210" t="str">
        <f>IF(Table1[[#This Row],[ExitDate]], "Attrition", "Active")</f>
        <v>Active</v>
      </c>
      <c r="H1210" t="s">
        <v>4796</v>
      </c>
      <c r="I1210" t="s">
        <v>4837</v>
      </c>
      <c r="J1210" t="s">
        <v>4838</v>
      </c>
      <c r="K1210" t="s">
        <v>132</v>
      </c>
      <c r="L1210" t="s">
        <v>32</v>
      </c>
      <c r="M1210" t="s">
        <v>62</v>
      </c>
      <c r="N1210" t="s">
        <v>34</v>
      </c>
      <c r="O1210" t="s">
        <v>62</v>
      </c>
      <c r="P1210" t="s">
        <v>36</v>
      </c>
      <c r="R1210" t="s">
        <v>169</v>
      </c>
      <c r="S1210" t="s">
        <v>89</v>
      </c>
      <c r="T1210" s="2">
        <v>25786</v>
      </c>
      <c r="U1210" s="3">
        <f ca="1">YEARFRAC(Table1[[#This Row],[DOB]],TODAY())</f>
        <v>55.380555555555553</v>
      </c>
      <c r="V1210" s="3" t="str" cm="1">
        <f t="array" aca="1" ref="V1210" ca="1">_xlfn.IFS(Table1[[#This Row],[Age]] &lt; 30, "20-29", Table1[[#This Row],[Age]]&lt;40,"30-39",Table1[[#This Row],[Age]]&lt;50,"40-49",Table1[[#This Row],[Age]]&lt;60,"50-59",Table1[[#This Row],[Age]]&lt;70, "60-69",Table1[[#This Row],[Age]]&lt;80, "70-79",Table1[[#This Row],[Age]]&lt;90,"80-89")</f>
        <v>50-59</v>
      </c>
      <c r="W1210" t="s">
        <v>39</v>
      </c>
      <c r="X1210" t="s">
        <v>192</v>
      </c>
      <c r="Y1210" t="s">
        <v>41</v>
      </c>
      <c r="Z1210">
        <v>40731</v>
      </c>
      <c r="AA1210" t="s">
        <v>92</v>
      </c>
      <c r="AB1210" t="s">
        <v>43</v>
      </c>
      <c r="AC1210" t="s">
        <v>44</v>
      </c>
      <c r="AD1210">
        <v>3</v>
      </c>
    </row>
    <row r="1211" spans="1:30" x14ac:dyDescent="0.35">
      <c r="A1211">
        <v>1633</v>
      </c>
      <c r="B1211" t="s">
        <v>4839</v>
      </c>
      <c r="C1211" t="s">
        <v>217</v>
      </c>
      <c r="D1211" s="1">
        <v>43395</v>
      </c>
      <c r="E1211" s="1">
        <v>43537</v>
      </c>
      <c r="F1211">
        <f>IF(Table1[[#This Row],[ExitDate]],QUOTIENT(Table1[[#This Row],[ExitDate]]-Table1[[#This Row],[StartDate]],365/12),"")</f>
        <v>4</v>
      </c>
      <c r="G1211" t="str">
        <f>IF(Table1[[#This Row],[ExitDate]], "Attrition", "Active")</f>
        <v>Attrition</v>
      </c>
      <c r="H1211" t="s">
        <v>58</v>
      </c>
      <c r="I1211" t="s">
        <v>4840</v>
      </c>
      <c r="J1211" t="s">
        <v>4841</v>
      </c>
      <c r="K1211" t="s">
        <v>49</v>
      </c>
      <c r="L1211" t="s">
        <v>32</v>
      </c>
      <c r="M1211" t="s">
        <v>33</v>
      </c>
      <c r="N1211" t="s">
        <v>63</v>
      </c>
      <c r="O1211" t="s">
        <v>35</v>
      </c>
      <c r="P1211" t="s">
        <v>98</v>
      </c>
      <c r="Q1211" t="s">
        <v>4842</v>
      </c>
      <c r="R1211" t="s">
        <v>169</v>
      </c>
      <c r="S1211" t="s">
        <v>89</v>
      </c>
      <c r="T1211" s="2">
        <v>34459</v>
      </c>
      <c r="U1211" s="3">
        <f ca="1">YEARFRAC(Table1[[#This Row],[DOB]],TODAY())</f>
        <v>31.633333333333333</v>
      </c>
      <c r="V1211" s="3" t="str" cm="1">
        <f t="array" aca="1" ref="V1211" ca="1">_xlfn.IFS(Table1[[#This Row],[Age]] &lt; 30, "20-29", Table1[[#This Row],[Age]]&lt;40,"30-39",Table1[[#This Row],[Age]]&lt;50,"40-49",Table1[[#This Row],[Age]]&lt;60,"50-59",Table1[[#This Row],[Age]]&lt;70, "60-69",Table1[[#This Row],[Age]]&lt;80, "70-79",Table1[[#This Row],[Age]]&lt;90,"80-89")</f>
        <v>30-39</v>
      </c>
      <c r="W1211" t="s">
        <v>39</v>
      </c>
      <c r="X1211" t="s">
        <v>82</v>
      </c>
      <c r="Y1211" t="s">
        <v>41</v>
      </c>
      <c r="Z1211">
        <v>94379</v>
      </c>
      <c r="AA1211" t="s">
        <v>92</v>
      </c>
      <c r="AB1211" t="s">
        <v>43</v>
      </c>
      <c r="AC1211" t="s">
        <v>44</v>
      </c>
      <c r="AD1211">
        <v>3</v>
      </c>
    </row>
    <row r="1212" spans="1:30" x14ac:dyDescent="0.35">
      <c r="A1212">
        <v>1634</v>
      </c>
      <c r="B1212" t="s">
        <v>2606</v>
      </c>
      <c r="C1212" t="s">
        <v>4843</v>
      </c>
      <c r="D1212" s="1">
        <v>44486</v>
      </c>
      <c r="E1212" s="1">
        <v>44878</v>
      </c>
      <c r="F1212">
        <f>IF(Table1[[#This Row],[ExitDate]],QUOTIENT(Table1[[#This Row],[ExitDate]]-Table1[[#This Row],[StartDate]],365/12),"")</f>
        <v>12</v>
      </c>
      <c r="G1212" t="str">
        <f>IF(Table1[[#This Row],[ExitDate]], "Attrition", "Active")</f>
        <v>Attrition</v>
      </c>
      <c r="H1212" t="s">
        <v>58</v>
      </c>
      <c r="I1212" t="s">
        <v>4844</v>
      </c>
      <c r="J1212" t="s">
        <v>4845</v>
      </c>
      <c r="K1212" t="s">
        <v>138</v>
      </c>
      <c r="L1212" t="s">
        <v>32</v>
      </c>
      <c r="M1212" t="s">
        <v>33</v>
      </c>
      <c r="N1212" t="s">
        <v>34</v>
      </c>
      <c r="O1212" t="s">
        <v>51</v>
      </c>
      <c r="P1212" t="s">
        <v>174</v>
      </c>
      <c r="Q1212" t="s">
        <v>4846</v>
      </c>
      <c r="R1212" t="s">
        <v>169</v>
      </c>
      <c r="S1212" t="s">
        <v>38</v>
      </c>
      <c r="T1212" s="2">
        <v>27232</v>
      </c>
      <c r="U1212" s="3">
        <f ca="1">YEARFRAC(Table1[[#This Row],[DOB]],TODAY())</f>
        <v>51.419444444444444</v>
      </c>
      <c r="V1212" s="3" t="str" cm="1">
        <f t="array" aca="1" ref="V1212" ca="1">_xlfn.IFS(Table1[[#This Row],[Age]] &lt; 30, "20-29", Table1[[#This Row],[Age]]&lt;40,"30-39",Table1[[#This Row],[Age]]&lt;50,"40-49",Table1[[#This Row],[Age]]&lt;60,"50-59",Table1[[#This Row],[Age]]&lt;70, "60-69",Table1[[#This Row],[Age]]&lt;80, "70-79",Table1[[#This Row],[Age]]&lt;90,"80-89")</f>
        <v>50-59</v>
      </c>
      <c r="W1212" t="s">
        <v>39</v>
      </c>
      <c r="X1212" t="s">
        <v>1257</v>
      </c>
      <c r="Y1212" t="s">
        <v>54</v>
      </c>
      <c r="Z1212">
        <v>62674</v>
      </c>
      <c r="AA1212" t="s">
        <v>92</v>
      </c>
      <c r="AB1212" t="s">
        <v>103</v>
      </c>
      <c r="AC1212" t="s">
        <v>44</v>
      </c>
      <c r="AD1212">
        <v>3</v>
      </c>
    </row>
    <row r="1213" spans="1:30" x14ac:dyDescent="0.35">
      <c r="A1213">
        <v>1635</v>
      </c>
      <c r="B1213" t="s">
        <v>4847</v>
      </c>
      <c r="C1213" t="s">
        <v>3890</v>
      </c>
      <c r="D1213" s="1">
        <v>44488</v>
      </c>
      <c r="E1213" s="1">
        <v>45026</v>
      </c>
      <c r="F1213">
        <f>IF(Table1[[#This Row],[ExitDate]],QUOTIENT(Table1[[#This Row],[ExitDate]]-Table1[[#This Row],[StartDate]],365/12),"")</f>
        <v>17</v>
      </c>
      <c r="G1213" t="str">
        <f>IF(Table1[[#This Row],[ExitDate]], "Attrition", "Active")</f>
        <v>Attrition</v>
      </c>
      <c r="H1213" t="s">
        <v>58</v>
      </c>
      <c r="I1213" t="s">
        <v>4848</v>
      </c>
      <c r="J1213" t="s">
        <v>4849</v>
      </c>
      <c r="K1213" t="s">
        <v>79</v>
      </c>
      <c r="L1213" t="s">
        <v>32</v>
      </c>
      <c r="M1213" t="s">
        <v>62</v>
      </c>
      <c r="N1213" t="s">
        <v>34</v>
      </c>
      <c r="O1213" t="s">
        <v>51</v>
      </c>
      <c r="P1213" t="s">
        <v>139</v>
      </c>
      <c r="Q1213" t="s">
        <v>4850</v>
      </c>
      <c r="R1213" t="s">
        <v>169</v>
      </c>
      <c r="S1213" t="s">
        <v>2516</v>
      </c>
      <c r="T1213" s="2">
        <v>32412</v>
      </c>
      <c r="U1213" s="3">
        <f ca="1">YEARFRAC(Table1[[#This Row],[DOB]],TODAY())</f>
        <v>37.241666666666667</v>
      </c>
      <c r="V1213" s="3" t="str" cm="1">
        <f t="array" aca="1" ref="V1213" ca="1">_xlfn.IFS(Table1[[#This Row],[Age]] &lt; 30, "20-29", Table1[[#This Row],[Age]]&lt;40,"30-39",Table1[[#This Row],[Age]]&lt;50,"40-49",Table1[[#This Row],[Age]]&lt;60,"50-59",Table1[[#This Row],[Age]]&lt;70, "60-69",Table1[[#This Row],[Age]]&lt;80, "70-79",Table1[[#This Row],[Age]]&lt;90,"80-89")</f>
        <v>30-39</v>
      </c>
      <c r="W1213" t="s">
        <v>39</v>
      </c>
      <c r="X1213" t="s">
        <v>2516</v>
      </c>
      <c r="Y1213" t="s">
        <v>54</v>
      </c>
      <c r="Z1213">
        <v>18618</v>
      </c>
      <c r="AA1213" t="s">
        <v>55</v>
      </c>
      <c r="AB1213" t="s">
        <v>74</v>
      </c>
      <c r="AC1213" t="s">
        <v>44</v>
      </c>
      <c r="AD1213">
        <v>3</v>
      </c>
    </row>
    <row r="1214" spans="1:30" x14ac:dyDescent="0.35">
      <c r="A1214">
        <v>1636</v>
      </c>
      <c r="B1214" t="s">
        <v>4851</v>
      </c>
      <c r="C1214" t="s">
        <v>1507</v>
      </c>
      <c r="D1214" s="1">
        <v>43389</v>
      </c>
      <c r="E1214" s="1">
        <v>43451</v>
      </c>
      <c r="F1214">
        <f>IF(Table1[[#This Row],[ExitDate]],QUOTIENT(Table1[[#This Row],[ExitDate]]-Table1[[#This Row],[StartDate]],365/12),"")</f>
        <v>2</v>
      </c>
      <c r="G1214" t="str">
        <f>IF(Table1[[#This Row],[ExitDate]], "Attrition", "Active")</f>
        <v>Attrition</v>
      </c>
      <c r="H1214" t="s">
        <v>4852</v>
      </c>
      <c r="I1214" t="s">
        <v>4853</v>
      </c>
      <c r="J1214" t="s">
        <v>4854</v>
      </c>
      <c r="K1214" t="s">
        <v>132</v>
      </c>
      <c r="L1214" t="s">
        <v>32</v>
      </c>
      <c r="M1214" t="s">
        <v>33</v>
      </c>
      <c r="N1214" t="s">
        <v>63</v>
      </c>
      <c r="O1214" t="s">
        <v>51</v>
      </c>
      <c r="P1214" t="s">
        <v>98</v>
      </c>
      <c r="Q1214" t="s">
        <v>4855</v>
      </c>
      <c r="R1214" t="s">
        <v>2621</v>
      </c>
      <c r="S1214" t="s">
        <v>52</v>
      </c>
      <c r="T1214" s="2">
        <v>36106</v>
      </c>
      <c r="U1214" s="3">
        <f ca="1">YEARFRAC(Table1[[#This Row],[DOB]],TODAY())</f>
        <v>27.127777777777776</v>
      </c>
      <c r="V1214" s="3" t="str" cm="1">
        <f t="array" aca="1" ref="V1214" ca="1">_xlfn.IFS(Table1[[#This Row],[Age]] &lt; 30, "20-29", Table1[[#This Row],[Age]]&lt;40,"30-39",Table1[[#This Row],[Age]]&lt;50,"40-49",Table1[[#This Row],[Age]]&lt;60,"50-59",Table1[[#This Row],[Age]]&lt;70, "60-69",Table1[[#This Row],[Age]]&lt;80, "70-79",Table1[[#This Row],[Age]]&lt;90,"80-89")</f>
        <v>20-29</v>
      </c>
      <c r="W1214" t="s">
        <v>39</v>
      </c>
      <c r="X1214" t="s">
        <v>162</v>
      </c>
      <c r="Y1214" t="s">
        <v>54</v>
      </c>
      <c r="Z1214">
        <v>6067</v>
      </c>
      <c r="AA1214" t="s">
        <v>42</v>
      </c>
      <c r="AB1214" t="s">
        <v>74</v>
      </c>
      <c r="AC1214" t="s">
        <v>44</v>
      </c>
      <c r="AD1214">
        <v>3</v>
      </c>
    </row>
    <row r="1215" spans="1:30" x14ac:dyDescent="0.35">
      <c r="A1215">
        <v>1637</v>
      </c>
      <c r="B1215" t="s">
        <v>4856</v>
      </c>
      <c r="C1215" t="s">
        <v>4857</v>
      </c>
      <c r="D1215" s="1">
        <v>43947</v>
      </c>
      <c r="E1215" s="1">
        <v>44033</v>
      </c>
      <c r="F1215">
        <f>IF(Table1[[#This Row],[ExitDate]],QUOTIENT(Table1[[#This Row],[ExitDate]]-Table1[[#This Row],[StartDate]],365/12),"")</f>
        <v>2</v>
      </c>
      <c r="G1215" t="str">
        <f>IF(Table1[[#This Row],[ExitDate]], "Attrition", "Active")</f>
        <v>Attrition</v>
      </c>
      <c r="H1215" t="s">
        <v>4852</v>
      </c>
      <c r="I1215" t="s">
        <v>4858</v>
      </c>
      <c r="J1215" t="s">
        <v>4859</v>
      </c>
      <c r="K1215" t="s">
        <v>49</v>
      </c>
      <c r="L1215" t="s">
        <v>32</v>
      </c>
      <c r="M1215" t="s">
        <v>62</v>
      </c>
      <c r="N1215" t="s">
        <v>34</v>
      </c>
      <c r="O1215" t="s">
        <v>51</v>
      </c>
      <c r="P1215" t="s">
        <v>125</v>
      </c>
      <c r="Q1215" t="s">
        <v>4860</v>
      </c>
      <c r="R1215" t="s">
        <v>2621</v>
      </c>
      <c r="S1215" t="s">
        <v>80</v>
      </c>
      <c r="T1215" s="2">
        <v>31430</v>
      </c>
      <c r="U1215" s="3">
        <f ca="1">YEARFRAC(Table1[[#This Row],[DOB]],TODAY())</f>
        <v>39.930555555555557</v>
      </c>
      <c r="V1215" s="3" t="str" cm="1">
        <f t="array" aca="1" ref="V1215" ca="1">_xlfn.IFS(Table1[[#This Row],[Age]] &lt; 30, "20-29", Table1[[#This Row],[Age]]&lt;40,"30-39",Table1[[#This Row],[Age]]&lt;50,"40-49",Table1[[#This Row],[Age]]&lt;60,"50-59",Table1[[#This Row],[Age]]&lt;70, "60-69",Table1[[#This Row],[Age]]&lt;80, "70-79",Table1[[#This Row],[Age]]&lt;90,"80-89")</f>
        <v>30-39</v>
      </c>
      <c r="W1215" t="s">
        <v>39</v>
      </c>
      <c r="X1215" t="s">
        <v>225</v>
      </c>
      <c r="Y1215" t="s">
        <v>54</v>
      </c>
      <c r="Z1215">
        <v>78952</v>
      </c>
      <c r="AA1215" t="s">
        <v>92</v>
      </c>
      <c r="AB1215" t="s">
        <v>103</v>
      </c>
      <c r="AC1215" t="s">
        <v>44</v>
      </c>
      <c r="AD1215">
        <v>3</v>
      </c>
    </row>
    <row r="1216" spans="1:30" x14ac:dyDescent="0.35">
      <c r="A1216">
        <v>1638</v>
      </c>
      <c r="B1216" t="s">
        <v>4861</v>
      </c>
      <c r="C1216" t="s">
        <v>3173</v>
      </c>
      <c r="D1216" s="1">
        <v>43852</v>
      </c>
      <c r="E1216" s="1">
        <v>44860</v>
      </c>
      <c r="F1216">
        <f>IF(Table1[[#This Row],[ExitDate]],QUOTIENT(Table1[[#This Row],[ExitDate]]-Table1[[#This Row],[StartDate]],365/12),"")</f>
        <v>33</v>
      </c>
      <c r="G1216" t="str">
        <f>IF(Table1[[#This Row],[ExitDate]], "Attrition", "Active")</f>
        <v>Attrition</v>
      </c>
      <c r="H1216" t="s">
        <v>4852</v>
      </c>
      <c r="I1216" t="s">
        <v>4862</v>
      </c>
      <c r="J1216" t="s">
        <v>4863</v>
      </c>
      <c r="K1216" t="s">
        <v>138</v>
      </c>
      <c r="L1216" t="s">
        <v>32</v>
      </c>
      <c r="M1216" t="s">
        <v>62</v>
      </c>
      <c r="N1216" t="s">
        <v>63</v>
      </c>
      <c r="O1216" t="s">
        <v>62</v>
      </c>
      <c r="P1216" t="s">
        <v>98</v>
      </c>
      <c r="Q1216" t="s">
        <v>4864</v>
      </c>
      <c r="R1216" t="s">
        <v>64</v>
      </c>
      <c r="S1216" t="s">
        <v>38</v>
      </c>
      <c r="T1216" s="2">
        <v>34535</v>
      </c>
      <c r="U1216" s="3">
        <f ca="1">YEARFRAC(Table1[[#This Row],[DOB]],TODAY())</f>
        <v>31.425000000000001</v>
      </c>
      <c r="V1216" s="3" t="str" cm="1">
        <f t="array" aca="1" ref="V1216" ca="1">_xlfn.IFS(Table1[[#This Row],[Age]] &lt; 30, "20-29", Table1[[#This Row],[Age]]&lt;40,"30-39",Table1[[#This Row],[Age]]&lt;50,"40-49",Table1[[#This Row],[Age]]&lt;60,"50-59",Table1[[#This Row],[Age]]&lt;70, "60-69",Table1[[#This Row],[Age]]&lt;80, "70-79",Table1[[#This Row],[Age]]&lt;90,"80-89")</f>
        <v>30-39</v>
      </c>
      <c r="W1216" t="s">
        <v>39</v>
      </c>
      <c r="X1216" t="s">
        <v>40</v>
      </c>
      <c r="Y1216" t="s">
        <v>54</v>
      </c>
      <c r="Z1216">
        <v>82541</v>
      </c>
      <c r="AA1216" t="s">
        <v>127</v>
      </c>
      <c r="AB1216" t="s">
        <v>103</v>
      </c>
      <c r="AC1216" t="s">
        <v>44</v>
      </c>
      <c r="AD1216">
        <v>3</v>
      </c>
    </row>
    <row r="1217" spans="1:30" x14ac:dyDescent="0.35">
      <c r="A1217">
        <v>1639</v>
      </c>
      <c r="B1217" t="s">
        <v>3814</v>
      </c>
      <c r="C1217" t="s">
        <v>3144</v>
      </c>
      <c r="D1217" s="1">
        <v>44650</v>
      </c>
      <c r="E1217" s="1">
        <v>44763</v>
      </c>
      <c r="F1217">
        <f>IF(Table1[[#This Row],[ExitDate]],QUOTIENT(Table1[[#This Row],[ExitDate]]-Table1[[#This Row],[StartDate]],365/12),"")</f>
        <v>3</v>
      </c>
      <c r="G1217" t="str">
        <f>IF(Table1[[#This Row],[ExitDate]], "Attrition", "Active")</f>
        <v>Attrition</v>
      </c>
      <c r="H1217" t="s">
        <v>2401</v>
      </c>
      <c r="I1217" t="s">
        <v>4865</v>
      </c>
      <c r="J1217" t="s">
        <v>4866</v>
      </c>
      <c r="K1217" t="s">
        <v>49</v>
      </c>
      <c r="L1217" t="s">
        <v>2299</v>
      </c>
      <c r="M1217" t="s">
        <v>62</v>
      </c>
      <c r="N1217" t="s">
        <v>50</v>
      </c>
      <c r="O1217" t="s">
        <v>62</v>
      </c>
      <c r="P1217" t="s">
        <v>125</v>
      </c>
      <c r="Q1217" t="s">
        <v>4867</v>
      </c>
      <c r="R1217" t="s">
        <v>169</v>
      </c>
      <c r="S1217" t="s">
        <v>89</v>
      </c>
      <c r="T1217" s="2">
        <v>21195</v>
      </c>
      <c r="U1217" s="3">
        <f ca="1">YEARFRAC(Table1[[#This Row],[DOB]],TODAY())</f>
        <v>67.952777777777783</v>
      </c>
      <c r="V1217" s="3" t="str" cm="1">
        <f t="array" aca="1" ref="V1217" ca="1">_xlfn.IFS(Table1[[#This Row],[Age]] &lt; 30, "20-29", Table1[[#This Row],[Age]]&lt;40,"30-39",Table1[[#This Row],[Age]]&lt;50,"40-49",Table1[[#This Row],[Age]]&lt;60,"50-59",Table1[[#This Row],[Age]]&lt;70, "60-69",Table1[[#This Row],[Age]]&lt;80, "70-79",Table1[[#This Row],[Age]]&lt;90,"80-89")</f>
        <v>60-69</v>
      </c>
      <c r="W1217" t="s">
        <v>39</v>
      </c>
      <c r="X1217" t="s">
        <v>102</v>
      </c>
      <c r="Y1217" t="s">
        <v>54</v>
      </c>
      <c r="Z1217">
        <v>87307</v>
      </c>
      <c r="AA1217" t="s">
        <v>92</v>
      </c>
      <c r="AB1217" t="s">
        <v>83</v>
      </c>
      <c r="AC1217" t="s">
        <v>44</v>
      </c>
      <c r="AD1217">
        <v>3</v>
      </c>
    </row>
    <row r="1218" spans="1:30" x14ac:dyDescent="0.35">
      <c r="A1218">
        <v>1640</v>
      </c>
      <c r="B1218" t="s">
        <v>4868</v>
      </c>
      <c r="C1218" t="s">
        <v>4869</v>
      </c>
      <c r="D1218" s="1">
        <v>44345</v>
      </c>
      <c r="E1218" s="1">
        <v>44807</v>
      </c>
      <c r="F1218">
        <f>IF(Table1[[#This Row],[ExitDate]],QUOTIENT(Table1[[#This Row],[ExitDate]]-Table1[[#This Row],[StartDate]],365/12),"")</f>
        <v>15</v>
      </c>
      <c r="G1218" t="str">
        <f>IF(Table1[[#This Row],[ExitDate]], "Attrition", "Active")</f>
        <v>Attrition</v>
      </c>
      <c r="H1218" t="s">
        <v>4796</v>
      </c>
      <c r="I1218" t="s">
        <v>4870</v>
      </c>
      <c r="J1218" t="s">
        <v>4871</v>
      </c>
      <c r="K1218" t="s">
        <v>138</v>
      </c>
      <c r="L1218" t="s">
        <v>2299</v>
      </c>
      <c r="M1218" t="s">
        <v>33</v>
      </c>
      <c r="N1218" t="s">
        <v>50</v>
      </c>
      <c r="O1218" t="s">
        <v>62</v>
      </c>
      <c r="P1218" t="s">
        <v>174</v>
      </c>
      <c r="Q1218" t="s">
        <v>4872</v>
      </c>
      <c r="R1218" t="s">
        <v>169</v>
      </c>
      <c r="S1218" t="s">
        <v>110</v>
      </c>
      <c r="T1218" s="2">
        <v>22523</v>
      </c>
      <c r="U1218" s="3">
        <f ca="1">YEARFRAC(Table1[[#This Row],[DOB]],TODAY())</f>
        <v>64.313888888888883</v>
      </c>
      <c r="V1218" s="3" t="str" cm="1">
        <f t="array" aca="1" ref="V1218" ca="1">_xlfn.IFS(Table1[[#This Row],[Age]] &lt; 30, "20-29", Table1[[#This Row],[Age]]&lt;40,"30-39",Table1[[#This Row],[Age]]&lt;50,"40-49",Table1[[#This Row],[Age]]&lt;60,"50-59",Table1[[#This Row],[Age]]&lt;70, "60-69",Table1[[#This Row],[Age]]&lt;80, "70-79",Table1[[#This Row],[Age]]&lt;90,"80-89")</f>
        <v>60-69</v>
      </c>
      <c r="W1218" t="s">
        <v>39</v>
      </c>
      <c r="X1218" t="s">
        <v>968</v>
      </c>
      <c r="Y1218" t="s">
        <v>41</v>
      </c>
      <c r="Z1218">
        <v>59443</v>
      </c>
      <c r="AA1218" t="s">
        <v>55</v>
      </c>
      <c r="AB1218" t="s">
        <v>103</v>
      </c>
      <c r="AC1218" t="s">
        <v>44</v>
      </c>
      <c r="AD1218">
        <v>3</v>
      </c>
    </row>
    <row r="1219" spans="1:30" x14ac:dyDescent="0.35">
      <c r="A1219">
        <v>1641</v>
      </c>
      <c r="B1219" t="s">
        <v>1245</v>
      </c>
      <c r="C1219" t="s">
        <v>4728</v>
      </c>
      <c r="D1219" s="1">
        <v>44994</v>
      </c>
      <c r="E1219" s="1">
        <v>45076</v>
      </c>
      <c r="F1219">
        <f>IF(Table1[[#This Row],[ExitDate]],QUOTIENT(Table1[[#This Row],[ExitDate]]-Table1[[#This Row],[StartDate]],365/12),"")</f>
        <v>2</v>
      </c>
      <c r="G1219" t="str">
        <f>IF(Table1[[#This Row],[ExitDate]], "Attrition", "Active")</f>
        <v>Attrition</v>
      </c>
      <c r="H1219" t="s">
        <v>4796</v>
      </c>
      <c r="I1219" t="s">
        <v>4873</v>
      </c>
      <c r="J1219" t="s">
        <v>4874</v>
      </c>
      <c r="K1219" t="s">
        <v>117</v>
      </c>
      <c r="L1219" t="s">
        <v>2299</v>
      </c>
      <c r="M1219" t="s">
        <v>51</v>
      </c>
      <c r="N1219" t="s">
        <v>34</v>
      </c>
      <c r="O1219" t="s">
        <v>35</v>
      </c>
      <c r="P1219" t="s">
        <v>174</v>
      </c>
      <c r="Q1219" t="s">
        <v>4875</v>
      </c>
      <c r="R1219" t="s">
        <v>169</v>
      </c>
      <c r="S1219" t="s">
        <v>89</v>
      </c>
      <c r="T1219" s="2">
        <v>32787</v>
      </c>
      <c r="U1219" s="3">
        <f ca="1">YEARFRAC(Table1[[#This Row],[DOB]],TODAY())</f>
        <v>36.213888888888889</v>
      </c>
      <c r="V1219" s="3" t="str" cm="1">
        <f t="array" aca="1" ref="V1219" ca="1">_xlfn.IFS(Table1[[#This Row],[Age]] &lt; 30, "20-29", Table1[[#This Row],[Age]]&lt;40,"30-39",Table1[[#This Row],[Age]]&lt;50,"40-49",Table1[[#This Row],[Age]]&lt;60,"50-59",Table1[[#This Row],[Age]]&lt;70, "60-69",Table1[[#This Row],[Age]]&lt;80, "70-79",Table1[[#This Row],[Age]]&lt;90,"80-89")</f>
        <v>30-39</v>
      </c>
      <c r="W1219" t="s">
        <v>39</v>
      </c>
      <c r="X1219" t="s">
        <v>82</v>
      </c>
      <c r="Y1219" t="s">
        <v>41</v>
      </c>
      <c r="Z1219">
        <v>40835</v>
      </c>
      <c r="AA1219" t="s">
        <v>73</v>
      </c>
      <c r="AB1219" t="s">
        <v>83</v>
      </c>
      <c r="AC1219" t="s">
        <v>44</v>
      </c>
      <c r="AD1219">
        <v>3</v>
      </c>
    </row>
    <row r="1220" spans="1:30" x14ac:dyDescent="0.35">
      <c r="A1220">
        <v>1642</v>
      </c>
      <c r="B1220" t="s">
        <v>2332</v>
      </c>
      <c r="C1220" t="s">
        <v>1264</v>
      </c>
      <c r="D1220" s="1">
        <v>43791</v>
      </c>
      <c r="E1220" s="1">
        <v>43827</v>
      </c>
      <c r="F1220">
        <f>IF(Table1[[#This Row],[ExitDate]],QUOTIENT(Table1[[#This Row],[ExitDate]]-Table1[[#This Row],[StartDate]],365/12),"")</f>
        <v>1</v>
      </c>
      <c r="G1220" t="str">
        <f>IF(Table1[[#This Row],[ExitDate]], "Attrition", "Active")</f>
        <v>Attrition</v>
      </c>
      <c r="H1220" t="s">
        <v>4796</v>
      </c>
      <c r="I1220" t="s">
        <v>4876</v>
      </c>
      <c r="J1220" t="s">
        <v>4877</v>
      </c>
      <c r="K1220" t="s">
        <v>61</v>
      </c>
      <c r="L1220" t="s">
        <v>2299</v>
      </c>
      <c r="M1220" t="s">
        <v>33</v>
      </c>
      <c r="N1220" t="s">
        <v>50</v>
      </c>
      <c r="O1220" t="s">
        <v>51</v>
      </c>
      <c r="P1220" t="s">
        <v>139</v>
      </c>
      <c r="Q1220" t="s">
        <v>4878</v>
      </c>
      <c r="R1220" t="s">
        <v>169</v>
      </c>
      <c r="S1220" t="s">
        <v>304</v>
      </c>
      <c r="T1220" s="2">
        <v>17068</v>
      </c>
      <c r="U1220" s="3">
        <f ca="1">YEARFRAC(Table1[[#This Row],[DOB]],TODAY())</f>
        <v>79.25</v>
      </c>
      <c r="V1220" s="3" t="str" cm="1">
        <f t="array" aca="1" ref="V1220" ca="1">_xlfn.IFS(Table1[[#This Row],[Age]] &lt; 30, "20-29", Table1[[#This Row],[Age]]&lt;40,"30-39",Table1[[#This Row],[Age]]&lt;50,"40-49",Table1[[#This Row],[Age]]&lt;60,"50-59",Table1[[#This Row],[Age]]&lt;70, "60-69",Table1[[#This Row],[Age]]&lt;80, "70-79",Table1[[#This Row],[Age]]&lt;90,"80-89")</f>
        <v>70-79</v>
      </c>
      <c r="W1220" t="s">
        <v>39</v>
      </c>
      <c r="X1220" t="s">
        <v>418</v>
      </c>
      <c r="Y1220" t="s">
        <v>41</v>
      </c>
      <c r="Z1220">
        <v>9049</v>
      </c>
      <c r="AA1220" t="s">
        <v>92</v>
      </c>
      <c r="AB1220" t="s">
        <v>74</v>
      </c>
      <c r="AC1220" t="s">
        <v>44</v>
      </c>
      <c r="AD1220">
        <v>3</v>
      </c>
    </row>
    <row r="1221" spans="1:30" x14ac:dyDescent="0.35">
      <c r="A1221">
        <v>1643</v>
      </c>
      <c r="B1221" t="s">
        <v>4701</v>
      </c>
      <c r="C1221" t="s">
        <v>3958</v>
      </c>
      <c r="D1221" s="1">
        <v>43562</v>
      </c>
      <c r="E1221" s="1">
        <v>44187</v>
      </c>
      <c r="F1221">
        <f>IF(Table1[[#This Row],[ExitDate]],QUOTIENT(Table1[[#This Row],[ExitDate]]-Table1[[#This Row],[StartDate]],365/12),"")</f>
        <v>20</v>
      </c>
      <c r="G1221" t="str">
        <f>IF(Table1[[#This Row],[ExitDate]], "Attrition", "Active")</f>
        <v>Attrition</v>
      </c>
      <c r="H1221" t="s">
        <v>58</v>
      </c>
      <c r="I1221" t="s">
        <v>4879</v>
      </c>
      <c r="J1221" t="s">
        <v>4880</v>
      </c>
      <c r="K1221" t="s">
        <v>132</v>
      </c>
      <c r="L1221" t="s">
        <v>32</v>
      </c>
      <c r="M1221" t="s">
        <v>62</v>
      </c>
      <c r="N1221" t="s">
        <v>50</v>
      </c>
      <c r="O1221" t="s">
        <v>62</v>
      </c>
      <c r="P1221" t="s">
        <v>98</v>
      </c>
      <c r="Q1221" t="s">
        <v>4881</v>
      </c>
      <c r="R1221" t="s">
        <v>169</v>
      </c>
      <c r="S1221" t="s">
        <v>52</v>
      </c>
      <c r="T1221" s="2">
        <v>29725</v>
      </c>
      <c r="U1221" s="3">
        <f ca="1">YEARFRAC(Table1[[#This Row],[DOB]],TODAY())</f>
        <v>44.594444444444441</v>
      </c>
      <c r="V1221" s="3" t="str" cm="1">
        <f t="array" aca="1" ref="V1221" ca="1">_xlfn.IFS(Table1[[#This Row],[Age]] &lt; 30, "20-29", Table1[[#This Row],[Age]]&lt;40,"30-39",Table1[[#This Row],[Age]]&lt;50,"40-49",Table1[[#This Row],[Age]]&lt;60,"50-59",Table1[[#This Row],[Age]]&lt;70, "60-69",Table1[[#This Row],[Age]]&lt;80, "70-79",Table1[[#This Row],[Age]]&lt;90,"80-89")</f>
        <v>40-49</v>
      </c>
      <c r="W1221" t="s">
        <v>39</v>
      </c>
      <c r="X1221" t="s">
        <v>6</v>
      </c>
      <c r="Y1221" t="s">
        <v>54</v>
      </c>
      <c r="Z1221">
        <v>12567</v>
      </c>
      <c r="AA1221" t="s">
        <v>73</v>
      </c>
      <c r="AB1221" t="s">
        <v>43</v>
      </c>
      <c r="AC1221" t="s">
        <v>44</v>
      </c>
      <c r="AD1221">
        <v>3</v>
      </c>
    </row>
    <row r="1222" spans="1:30" x14ac:dyDescent="0.35">
      <c r="A1222">
        <v>1644</v>
      </c>
      <c r="B1222" t="s">
        <v>4882</v>
      </c>
      <c r="C1222" t="s">
        <v>469</v>
      </c>
      <c r="D1222" s="1">
        <v>45008</v>
      </c>
      <c r="E1222" s="1">
        <v>45013</v>
      </c>
      <c r="F1222">
        <f>IF(Table1[[#This Row],[ExitDate]],QUOTIENT(Table1[[#This Row],[ExitDate]]-Table1[[#This Row],[StartDate]],365/12),"")</f>
        <v>0</v>
      </c>
      <c r="G1222" t="str">
        <f>IF(Table1[[#This Row],[ExitDate]], "Attrition", "Active")</f>
        <v>Attrition</v>
      </c>
      <c r="H1222" t="s">
        <v>58</v>
      </c>
      <c r="I1222" t="s">
        <v>4883</v>
      </c>
      <c r="J1222" t="s">
        <v>4884</v>
      </c>
      <c r="K1222" t="s">
        <v>79</v>
      </c>
      <c r="L1222" t="s">
        <v>32</v>
      </c>
      <c r="M1222" t="s">
        <v>33</v>
      </c>
      <c r="N1222" t="s">
        <v>34</v>
      </c>
      <c r="O1222" t="s">
        <v>35</v>
      </c>
      <c r="P1222" t="s">
        <v>174</v>
      </c>
      <c r="Q1222" t="s">
        <v>4885</v>
      </c>
      <c r="R1222" t="s">
        <v>169</v>
      </c>
      <c r="S1222" t="s">
        <v>52</v>
      </c>
      <c r="T1222" s="2">
        <v>36804</v>
      </c>
      <c r="U1222" s="3">
        <f ca="1">YEARFRAC(Table1[[#This Row],[DOB]],TODAY())</f>
        <v>25.216666666666665</v>
      </c>
      <c r="V1222" s="3" t="str" cm="1">
        <f t="array" aca="1" ref="V1222" ca="1">_xlfn.IFS(Table1[[#This Row],[Age]] &lt; 30, "20-29", Table1[[#This Row],[Age]]&lt;40,"30-39",Table1[[#This Row],[Age]]&lt;50,"40-49",Table1[[#This Row],[Age]]&lt;60,"50-59",Table1[[#This Row],[Age]]&lt;70, "60-69",Table1[[#This Row],[Age]]&lt;80, "70-79",Table1[[#This Row],[Age]]&lt;90,"80-89")</f>
        <v>20-29</v>
      </c>
      <c r="W1222" t="s">
        <v>39</v>
      </c>
      <c r="X1222" t="s">
        <v>225</v>
      </c>
      <c r="Y1222" t="s">
        <v>54</v>
      </c>
      <c r="Z1222">
        <v>94154</v>
      </c>
      <c r="AA1222" t="s">
        <v>73</v>
      </c>
      <c r="AB1222" t="s">
        <v>43</v>
      </c>
      <c r="AC1222" t="s">
        <v>44</v>
      </c>
      <c r="AD1222">
        <v>3</v>
      </c>
    </row>
    <row r="1223" spans="1:30" x14ac:dyDescent="0.35">
      <c r="A1223">
        <v>1645</v>
      </c>
      <c r="B1223" t="s">
        <v>4886</v>
      </c>
      <c r="C1223" t="s">
        <v>874</v>
      </c>
      <c r="D1223" s="1">
        <v>44245</v>
      </c>
      <c r="E1223" s="1">
        <v>44862</v>
      </c>
      <c r="F1223">
        <f>IF(Table1[[#This Row],[ExitDate]],QUOTIENT(Table1[[#This Row],[ExitDate]]-Table1[[#This Row],[StartDate]],365/12),"")</f>
        <v>20</v>
      </c>
      <c r="G1223" t="str">
        <f>IF(Table1[[#This Row],[ExitDate]], "Attrition", "Active")</f>
        <v>Attrition</v>
      </c>
      <c r="H1223" t="s">
        <v>58</v>
      </c>
      <c r="I1223" t="s">
        <v>4887</v>
      </c>
      <c r="J1223" t="s">
        <v>4888</v>
      </c>
      <c r="K1223" t="s">
        <v>97</v>
      </c>
      <c r="L1223" t="s">
        <v>32</v>
      </c>
      <c r="M1223" t="s">
        <v>51</v>
      </c>
      <c r="N1223" t="s">
        <v>50</v>
      </c>
      <c r="O1223" t="s">
        <v>35</v>
      </c>
      <c r="P1223" t="s">
        <v>125</v>
      </c>
      <c r="Q1223" t="s">
        <v>4889</v>
      </c>
      <c r="R1223" t="s">
        <v>169</v>
      </c>
      <c r="S1223" t="s">
        <v>230</v>
      </c>
      <c r="T1223" s="2">
        <v>27747</v>
      </c>
      <c r="U1223" s="3">
        <f ca="1">YEARFRAC(Table1[[#This Row],[DOB]],TODAY())</f>
        <v>50.011111111111113</v>
      </c>
      <c r="V1223" s="3" t="str" cm="1">
        <f t="array" aca="1" ref="V1223" ca="1">_xlfn.IFS(Table1[[#This Row],[Age]] &lt; 30, "20-29", Table1[[#This Row],[Age]]&lt;40,"30-39",Table1[[#This Row],[Age]]&lt;50,"40-49",Table1[[#This Row],[Age]]&lt;60,"50-59",Table1[[#This Row],[Age]]&lt;70, "60-69",Table1[[#This Row],[Age]]&lt;80, "70-79",Table1[[#This Row],[Age]]&lt;90,"80-89")</f>
        <v>50-59</v>
      </c>
      <c r="W1223" t="s">
        <v>39</v>
      </c>
      <c r="X1223" t="s">
        <v>112</v>
      </c>
      <c r="Y1223" t="s">
        <v>54</v>
      </c>
      <c r="Z1223">
        <v>42258</v>
      </c>
      <c r="AA1223" t="s">
        <v>55</v>
      </c>
      <c r="AB1223" t="s">
        <v>43</v>
      </c>
      <c r="AC1223" t="s">
        <v>44</v>
      </c>
      <c r="AD1223">
        <v>3</v>
      </c>
    </row>
    <row r="1224" spans="1:30" x14ac:dyDescent="0.35">
      <c r="A1224">
        <v>1646</v>
      </c>
      <c r="B1224" t="s">
        <v>4890</v>
      </c>
      <c r="C1224" t="s">
        <v>2400</v>
      </c>
      <c r="D1224" s="1">
        <v>43560</v>
      </c>
      <c r="E1224" s="1">
        <v>44323</v>
      </c>
      <c r="F1224">
        <f>IF(Table1[[#This Row],[ExitDate]],QUOTIENT(Table1[[#This Row],[ExitDate]]-Table1[[#This Row],[StartDate]],365/12),"")</f>
        <v>25</v>
      </c>
      <c r="G1224" t="str">
        <f>IF(Table1[[#This Row],[ExitDate]], "Attrition", "Active")</f>
        <v>Attrition</v>
      </c>
      <c r="H1224" t="s">
        <v>4852</v>
      </c>
      <c r="I1224" t="s">
        <v>4891</v>
      </c>
      <c r="J1224" t="s">
        <v>4892</v>
      </c>
      <c r="K1224" t="s">
        <v>132</v>
      </c>
      <c r="L1224" t="s">
        <v>32</v>
      </c>
      <c r="M1224" t="s">
        <v>33</v>
      </c>
      <c r="N1224" t="s">
        <v>34</v>
      </c>
      <c r="O1224" t="s">
        <v>62</v>
      </c>
      <c r="P1224" t="s">
        <v>174</v>
      </c>
      <c r="Q1224" t="s">
        <v>4893</v>
      </c>
      <c r="R1224" t="s">
        <v>2621</v>
      </c>
      <c r="S1224" t="s">
        <v>65</v>
      </c>
      <c r="T1224" s="2">
        <v>31945</v>
      </c>
      <c r="U1224" s="3">
        <f ca="1">YEARFRAC(Table1[[#This Row],[DOB]],TODAY())</f>
        <v>38.516666666666666</v>
      </c>
      <c r="V1224" s="3" t="str" cm="1">
        <f t="array" aca="1" ref="V1224" ca="1">_xlfn.IFS(Table1[[#This Row],[Age]] &lt; 30, "20-29", Table1[[#This Row],[Age]]&lt;40,"30-39",Table1[[#This Row],[Age]]&lt;50,"40-49",Table1[[#This Row],[Age]]&lt;60,"50-59",Table1[[#This Row],[Age]]&lt;70, "60-69",Table1[[#This Row],[Age]]&lt;80, "70-79",Table1[[#This Row],[Age]]&lt;90,"80-89")</f>
        <v>30-39</v>
      </c>
      <c r="W1224" t="s">
        <v>39</v>
      </c>
      <c r="X1224" t="s">
        <v>112</v>
      </c>
      <c r="Y1224" t="s">
        <v>54</v>
      </c>
      <c r="Z1224">
        <v>74220</v>
      </c>
      <c r="AA1224" t="s">
        <v>92</v>
      </c>
      <c r="AB1224" t="s">
        <v>103</v>
      </c>
      <c r="AC1224" t="s">
        <v>44</v>
      </c>
      <c r="AD1224">
        <v>3</v>
      </c>
    </row>
    <row r="1225" spans="1:30" x14ac:dyDescent="0.35">
      <c r="A1225">
        <v>1647</v>
      </c>
      <c r="B1225" t="s">
        <v>4894</v>
      </c>
      <c r="C1225" t="s">
        <v>3847</v>
      </c>
      <c r="D1225" s="1">
        <v>43761</v>
      </c>
      <c r="E1225" s="1">
        <v>44751</v>
      </c>
      <c r="F1225">
        <f>IF(Table1[[#This Row],[ExitDate]],QUOTIENT(Table1[[#This Row],[ExitDate]]-Table1[[#This Row],[StartDate]],365/12),"")</f>
        <v>32</v>
      </c>
      <c r="G1225" t="str">
        <f>IF(Table1[[#This Row],[ExitDate]], "Attrition", "Active")</f>
        <v>Attrition</v>
      </c>
      <c r="H1225" t="s">
        <v>4852</v>
      </c>
      <c r="I1225" t="s">
        <v>4895</v>
      </c>
      <c r="J1225" t="s">
        <v>4896</v>
      </c>
      <c r="K1225" t="s">
        <v>49</v>
      </c>
      <c r="L1225" t="s">
        <v>32</v>
      </c>
      <c r="M1225" t="s">
        <v>33</v>
      </c>
      <c r="N1225" t="s">
        <v>63</v>
      </c>
      <c r="O1225" t="s">
        <v>51</v>
      </c>
      <c r="P1225" t="s">
        <v>98</v>
      </c>
      <c r="Q1225" t="s">
        <v>4897</v>
      </c>
      <c r="R1225" t="s">
        <v>169</v>
      </c>
      <c r="S1225" t="s">
        <v>331</v>
      </c>
      <c r="T1225" s="2">
        <v>31446</v>
      </c>
      <c r="U1225" s="3">
        <f ca="1">YEARFRAC(Table1[[#This Row],[DOB]],TODAY())</f>
        <v>39.888888888888886</v>
      </c>
      <c r="V1225" s="3" t="str" cm="1">
        <f t="array" aca="1" ref="V1225" ca="1">_xlfn.IFS(Table1[[#This Row],[Age]] &lt; 30, "20-29", Table1[[#This Row],[Age]]&lt;40,"30-39",Table1[[#This Row],[Age]]&lt;50,"40-49",Table1[[#This Row],[Age]]&lt;60,"50-59",Table1[[#This Row],[Age]]&lt;70, "60-69",Table1[[#This Row],[Age]]&lt;80, "70-79",Table1[[#This Row],[Age]]&lt;90,"80-89")</f>
        <v>30-39</v>
      </c>
      <c r="W1225" t="s">
        <v>39</v>
      </c>
      <c r="X1225" t="s">
        <v>225</v>
      </c>
      <c r="Y1225" t="s">
        <v>54</v>
      </c>
      <c r="Z1225">
        <v>47015</v>
      </c>
      <c r="AA1225" t="s">
        <v>92</v>
      </c>
      <c r="AB1225" t="s">
        <v>43</v>
      </c>
      <c r="AC1225" t="s">
        <v>44</v>
      </c>
      <c r="AD1225">
        <v>3</v>
      </c>
    </row>
    <row r="1226" spans="1:30" x14ac:dyDescent="0.35">
      <c r="A1226">
        <v>1648</v>
      </c>
      <c r="B1226" t="s">
        <v>981</v>
      </c>
      <c r="C1226" t="s">
        <v>4447</v>
      </c>
      <c r="D1226" s="1">
        <v>44330</v>
      </c>
      <c r="F1226" t="str">
        <f>IF(Table1[[#This Row],[ExitDate]],QUOTIENT(Table1[[#This Row],[ExitDate]]-Table1[[#This Row],[StartDate]],365/12),"")</f>
        <v/>
      </c>
      <c r="G1226" t="str">
        <f>IF(Table1[[#This Row],[ExitDate]], "Attrition", "Active")</f>
        <v>Active</v>
      </c>
      <c r="H1226" t="s">
        <v>4852</v>
      </c>
      <c r="I1226" t="s">
        <v>4898</v>
      </c>
      <c r="J1226" t="s">
        <v>4899</v>
      </c>
      <c r="K1226" t="s">
        <v>138</v>
      </c>
      <c r="L1226" t="s">
        <v>32</v>
      </c>
      <c r="M1226" t="s">
        <v>51</v>
      </c>
      <c r="N1226" t="s">
        <v>34</v>
      </c>
      <c r="O1226" t="s">
        <v>51</v>
      </c>
      <c r="P1226" t="s">
        <v>36</v>
      </c>
      <c r="R1226" t="s">
        <v>64</v>
      </c>
      <c r="S1226" t="s">
        <v>52</v>
      </c>
      <c r="T1226" s="2">
        <v>28356</v>
      </c>
      <c r="U1226" s="3">
        <f ca="1">YEARFRAC(Table1[[#This Row],[DOB]],TODAY())</f>
        <v>48.344444444444441</v>
      </c>
      <c r="V1226" s="3" t="str" cm="1">
        <f t="array" aca="1" ref="V1226" ca="1">_xlfn.IFS(Table1[[#This Row],[Age]] &lt; 30, "20-29", Table1[[#This Row],[Age]]&lt;40,"30-39",Table1[[#This Row],[Age]]&lt;50,"40-49",Table1[[#This Row],[Age]]&lt;60,"50-59",Table1[[#This Row],[Age]]&lt;70, "60-69",Table1[[#This Row],[Age]]&lt;80, "70-79",Table1[[#This Row],[Age]]&lt;90,"80-89")</f>
        <v>40-49</v>
      </c>
      <c r="W1226" t="s">
        <v>39</v>
      </c>
      <c r="X1226" t="s">
        <v>91</v>
      </c>
      <c r="Y1226" t="s">
        <v>54</v>
      </c>
      <c r="Z1226">
        <v>96848</v>
      </c>
      <c r="AA1226" t="s">
        <v>42</v>
      </c>
      <c r="AB1226" t="s">
        <v>74</v>
      </c>
      <c r="AC1226" t="s">
        <v>44</v>
      </c>
      <c r="AD1226">
        <v>3</v>
      </c>
    </row>
    <row r="1227" spans="1:30" x14ac:dyDescent="0.35">
      <c r="A1227">
        <v>1649</v>
      </c>
      <c r="B1227" t="s">
        <v>2252</v>
      </c>
      <c r="C1227" t="s">
        <v>1065</v>
      </c>
      <c r="D1227" s="1">
        <v>43543</v>
      </c>
      <c r="F1227" t="str">
        <f>IF(Table1[[#This Row],[ExitDate]],QUOTIENT(Table1[[#This Row],[ExitDate]]-Table1[[#This Row],[StartDate]],365/12),"")</f>
        <v/>
      </c>
      <c r="G1227" t="str">
        <f>IF(Table1[[#This Row],[ExitDate]], "Attrition", "Active")</f>
        <v>Active</v>
      </c>
      <c r="H1227" t="s">
        <v>2396</v>
      </c>
      <c r="I1227" t="s">
        <v>4900</v>
      </c>
      <c r="J1227" t="s">
        <v>4901</v>
      </c>
      <c r="K1227" t="s">
        <v>97</v>
      </c>
      <c r="L1227" t="s">
        <v>32</v>
      </c>
      <c r="M1227" t="s">
        <v>62</v>
      </c>
      <c r="N1227" t="s">
        <v>50</v>
      </c>
      <c r="O1227" t="s">
        <v>51</v>
      </c>
      <c r="P1227" t="s">
        <v>36</v>
      </c>
      <c r="R1227" t="s">
        <v>169</v>
      </c>
      <c r="S1227" t="s">
        <v>304</v>
      </c>
      <c r="T1227" s="2">
        <v>23446</v>
      </c>
      <c r="U1227" s="3">
        <f ca="1">YEARFRAC(Table1[[#This Row],[DOB]],TODAY())</f>
        <v>61.786111111111111</v>
      </c>
      <c r="V1227" s="3" t="str" cm="1">
        <f t="array" aca="1" ref="V1227" ca="1">_xlfn.IFS(Table1[[#This Row],[Age]] &lt; 30, "20-29", Table1[[#This Row],[Age]]&lt;40,"30-39",Table1[[#This Row],[Age]]&lt;50,"40-49",Table1[[#This Row],[Age]]&lt;60,"50-59",Table1[[#This Row],[Age]]&lt;70, "60-69",Table1[[#This Row],[Age]]&lt;80, "70-79",Table1[[#This Row],[Age]]&lt;90,"80-89")</f>
        <v>60-69</v>
      </c>
      <c r="W1227" t="s">
        <v>119</v>
      </c>
      <c r="X1227" t="s">
        <v>351</v>
      </c>
      <c r="Y1227" t="s">
        <v>54</v>
      </c>
      <c r="Z1227">
        <v>87451</v>
      </c>
      <c r="AA1227" t="s">
        <v>42</v>
      </c>
      <c r="AB1227" t="s">
        <v>74</v>
      </c>
      <c r="AC1227" t="s">
        <v>44</v>
      </c>
      <c r="AD1227">
        <v>3</v>
      </c>
    </row>
    <row r="1228" spans="1:30" x14ac:dyDescent="0.35">
      <c r="A1228">
        <v>1650</v>
      </c>
      <c r="B1228" t="s">
        <v>4902</v>
      </c>
      <c r="C1228" t="s">
        <v>4903</v>
      </c>
      <c r="D1228" s="1">
        <v>43593</v>
      </c>
      <c r="E1228" s="1">
        <v>44105</v>
      </c>
      <c r="F1228">
        <f>IF(Table1[[#This Row],[ExitDate]],QUOTIENT(Table1[[#This Row],[ExitDate]]-Table1[[#This Row],[StartDate]],365/12),"")</f>
        <v>16</v>
      </c>
      <c r="G1228" t="str">
        <f>IF(Table1[[#This Row],[ExitDate]], "Attrition", "Active")</f>
        <v>Attrition</v>
      </c>
      <c r="H1228" t="s">
        <v>2401</v>
      </c>
      <c r="I1228" t="s">
        <v>4904</v>
      </c>
      <c r="J1228" t="s">
        <v>4905</v>
      </c>
      <c r="K1228" t="s">
        <v>117</v>
      </c>
      <c r="L1228" t="s">
        <v>2299</v>
      </c>
      <c r="M1228" t="s">
        <v>51</v>
      </c>
      <c r="N1228" t="s">
        <v>34</v>
      </c>
      <c r="O1228" t="s">
        <v>35</v>
      </c>
      <c r="P1228" t="s">
        <v>125</v>
      </c>
      <c r="Q1228" t="s">
        <v>4906</v>
      </c>
      <c r="R1228" t="s">
        <v>169</v>
      </c>
      <c r="S1228" t="s">
        <v>110</v>
      </c>
      <c r="T1228" s="2">
        <v>16860</v>
      </c>
      <c r="U1228" s="3">
        <f ca="1">YEARFRAC(Table1[[#This Row],[DOB]],TODAY())</f>
        <v>79.822222222222223</v>
      </c>
      <c r="V1228" s="3" t="str" cm="1">
        <f t="array" aca="1" ref="V1228" ca="1">_xlfn.IFS(Table1[[#This Row],[Age]] &lt; 30, "20-29", Table1[[#This Row],[Age]]&lt;40,"30-39",Table1[[#This Row],[Age]]&lt;50,"40-49",Table1[[#This Row],[Age]]&lt;60,"50-59",Table1[[#This Row],[Age]]&lt;70, "60-69",Table1[[#This Row],[Age]]&lt;80, "70-79",Table1[[#This Row],[Age]]&lt;90,"80-89")</f>
        <v>70-79</v>
      </c>
      <c r="W1228" t="s">
        <v>39</v>
      </c>
      <c r="X1228" t="s">
        <v>102</v>
      </c>
      <c r="Y1228" t="s">
        <v>54</v>
      </c>
      <c r="Z1228">
        <v>29739</v>
      </c>
      <c r="AA1228" t="s">
        <v>127</v>
      </c>
      <c r="AB1228" t="s">
        <v>43</v>
      </c>
      <c r="AC1228" t="s">
        <v>44</v>
      </c>
      <c r="AD1228">
        <v>3</v>
      </c>
    </row>
    <row r="1229" spans="1:30" x14ac:dyDescent="0.35">
      <c r="A1229">
        <v>1651</v>
      </c>
      <c r="B1229" t="s">
        <v>4461</v>
      </c>
      <c r="C1229" t="s">
        <v>4907</v>
      </c>
      <c r="D1229" s="1">
        <v>43743</v>
      </c>
      <c r="E1229" s="1">
        <v>45067</v>
      </c>
      <c r="F1229">
        <f>IF(Table1[[#This Row],[ExitDate]],QUOTIENT(Table1[[#This Row],[ExitDate]]-Table1[[#This Row],[StartDate]],365/12),"")</f>
        <v>43</v>
      </c>
      <c r="G1229" t="str">
        <f>IF(Table1[[#This Row],[ExitDate]], "Attrition", "Active")</f>
        <v>Attrition</v>
      </c>
      <c r="H1229" t="s">
        <v>4796</v>
      </c>
      <c r="I1229" t="s">
        <v>4908</v>
      </c>
      <c r="J1229" t="s">
        <v>4909</v>
      </c>
      <c r="K1229" t="s">
        <v>61</v>
      </c>
      <c r="L1229" t="s">
        <v>2299</v>
      </c>
      <c r="M1229" t="s">
        <v>51</v>
      </c>
      <c r="N1229" t="s">
        <v>50</v>
      </c>
      <c r="O1229" t="s">
        <v>35</v>
      </c>
      <c r="P1229" t="s">
        <v>98</v>
      </c>
      <c r="Q1229" t="s">
        <v>4910</v>
      </c>
      <c r="R1229" t="s">
        <v>169</v>
      </c>
      <c r="S1229" t="s">
        <v>52</v>
      </c>
      <c r="T1229" s="2">
        <v>33992</v>
      </c>
      <c r="U1229" s="3">
        <f ca="1">YEARFRAC(Table1[[#This Row],[DOB]],TODAY())</f>
        <v>32.916666666666664</v>
      </c>
      <c r="V1229" s="3" t="str" cm="1">
        <f t="array" aca="1" ref="V1229" ca="1">_xlfn.IFS(Table1[[#This Row],[Age]] &lt; 30, "20-29", Table1[[#This Row],[Age]]&lt;40,"30-39",Table1[[#This Row],[Age]]&lt;50,"40-49",Table1[[#This Row],[Age]]&lt;60,"50-59",Table1[[#This Row],[Age]]&lt;70, "60-69",Table1[[#This Row],[Age]]&lt;80, "70-79",Table1[[#This Row],[Age]]&lt;90,"80-89")</f>
        <v>30-39</v>
      </c>
      <c r="W1229" t="s">
        <v>39</v>
      </c>
      <c r="X1229" t="s">
        <v>82</v>
      </c>
      <c r="Y1229" t="s">
        <v>41</v>
      </c>
      <c r="Z1229">
        <v>13117</v>
      </c>
      <c r="AA1229" t="s">
        <v>92</v>
      </c>
      <c r="AB1229" t="s">
        <v>43</v>
      </c>
      <c r="AC1229" t="s">
        <v>44</v>
      </c>
      <c r="AD1229">
        <v>3</v>
      </c>
    </row>
    <row r="1230" spans="1:30" x14ac:dyDescent="0.35">
      <c r="A1230">
        <v>1652</v>
      </c>
      <c r="B1230" t="s">
        <v>319</v>
      </c>
      <c r="C1230" t="s">
        <v>4579</v>
      </c>
      <c r="D1230" s="1">
        <v>44529</v>
      </c>
      <c r="E1230" s="1">
        <v>44712</v>
      </c>
      <c r="F1230">
        <f>IF(Table1[[#This Row],[ExitDate]],QUOTIENT(Table1[[#This Row],[ExitDate]]-Table1[[#This Row],[StartDate]],365/12),"")</f>
        <v>6</v>
      </c>
      <c r="G1230" t="str">
        <f>IF(Table1[[#This Row],[ExitDate]], "Attrition", "Active")</f>
        <v>Attrition</v>
      </c>
      <c r="H1230" t="s">
        <v>4796</v>
      </c>
      <c r="I1230" t="s">
        <v>4911</v>
      </c>
      <c r="J1230" t="s">
        <v>4912</v>
      </c>
      <c r="K1230" t="s">
        <v>88</v>
      </c>
      <c r="L1230" t="s">
        <v>2299</v>
      </c>
      <c r="M1230" t="s">
        <v>62</v>
      </c>
      <c r="N1230" t="s">
        <v>34</v>
      </c>
      <c r="O1230" t="s">
        <v>62</v>
      </c>
      <c r="P1230" t="s">
        <v>125</v>
      </c>
      <c r="Q1230" t="s">
        <v>4913</v>
      </c>
      <c r="R1230" t="s">
        <v>169</v>
      </c>
      <c r="S1230" t="s">
        <v>89</v>
      </c>
      <c r="T1230" s="2">
        <v>31199</v>
      </c>
      <c r="U1230" s="3">
        <f ca="1">YEARFRAC(Table1[[#This Row],[DOB]],TODAY())</f>
        <v>40.56111111111111</v>
      </c>
      <c r="V1230" s="3" t="str" cm="1">
        <f t="array" aca="1" ref="V1230" ca="1">_xlfn.IFS(Table1[[#This Row],[Age]] &lt; 30, "20-29", Table1[[#This Row],[Age]]&lt;40,"30-39",Table1[[#This Row],[Age]]&lt;50,"40-49",Table1[[#This Row],[Age]]&lt;60,"50-59",Table1[[#This Row],[Age]]&lt;70, "60-69",Table1[[#This Row],[Age]]&lt;80, "70-79",Table1[[#This Row],[Age]]&lt;90,"80-89")</f>
        <v>40-49</v>
      </c>
      <c r="W1230" t="s">
        <v>39</v>
      </c>
      <c r="X1230" t="s">
        <v>91</v>
      </c>
      <c r="Y1230" t="s">
        <v>41</v>
      </c>
      <c r="Z1230">
        <v>2581</v>
      </c>
      <c r="AA1230" t="s">
        <v>42</v>
      </c>
      <c r="AB1230" t="s">
        <v>74</v>
      </c>
      <c r="AC1230" t="s">
        <v>44</v>
      </c>
      <c r="AD1230">
        <v>3</v>
      </c>
    </row>
    <row r="1231" spans="1:30" x14ac:dyDescent="0.35">
      <c r="A1231">
        <v>1653</v>
      </c>
      <c r="B1231" t="s">
        <v>4914</v>
      </c>
      <c r="C1231" t="s">
        <v>1462</v>
      </c>
      <c r="D1231" s="1">
        <v>43410</v>
      </c>
      <c r="E1231" s="1">
        <v>43825</v>
      </c>
      <c r="F1231">
        <f>IF(Table1[[#This Row],[ExitDate]],QUOTIENT(Table1[[#This Row],[ExitDate]]-Table1[[#This Row],[StartDate]],365/12),"")</f>
        <v>13</v>
      </c>
      <c r="G1231" t="str">
        <f>IF(Table1[[#This Row],[ExitDate]], "Attrition", "Active")</f>
        <v>Attrition</v>
      </c>
      <c r="H1231" t="s">
        <v>58</v>
      </c>
      <c r="I1231" t="s">
        <v>4915</v>
      </c>
      <c r="J1231" t="s">
        <v>4916</v>
      </c>
      <c r="K1231" t="s">
        <v>49</v>
      </c>
      <c r="L1231" t="s">
        <v>32</v>
      </c>
      <c r="M1231" t="s">
        <v>51</v>
      </c>
      <c r="N1231" t="s">
        <v>63</v>
      </c>
      <c r="O1231" t="s">
        <v>35</v>
      </c>
      <c r="P1231" t="s">
        <v>98</v>
      </c>
      <c r="Q1231" t="s">
        <v>4917</v>
      </c>
      <c r="R1231" t="s">
        <v>169</v>
      </c>
      <c r="S1231" t="s">
        <v>89</v>
      </c>
      <c r="T1231" s="2">
        <v>20827</v>
      </c>
      <c r="U1231" s="3">
        <f ca="1">YEARFRAC(Table1[[#This Row],[DOB]],TODAY())</f>
        <v>68.961111111111109</v>
      </c>
      <c r="V1231" s="3" t="str" cm="1">
        <f t="array" aca="1" ref="V1231" ca="1">_xlfn.IFS(Table1[[#This Row],[Age]] &lt; 30, "20-29", Table1[[#This Row],[Age]]&lt;40,"30-39",Table1[[#This Row],[Age]]&lt;50,"40-49",Table1[[#This Row],[Age]]&lt;60,"50-59",Table1[[#This Row],[Age]]&lt;70, "60-69",Table1[[#This Row],[Age]]&lt;80, "70-79",Table1[[#This Row],[Age]]&lt;90,"80-89")</f>
        <v>60-69</v>
      </c>
      <c r="W1231" t="s">
        <v>39</v>
      </c>
      <c r="X1231" t="s">
        <v>225</v>
      </c>
      <c r="Y1231" t="s">
        <v>54</v>
      </c>
      <c r="Z1231">
        <v>63435</v>
      </c>
      <c r="AA1231" t="s">
        <v>55</v>
      </c>
      <c r="AB1231" t="s">
        <v>83</v>
      </c>
      <c r="AC1231" t="s">
        <v>44</v>
      </c>
      <c r="AD1231">
        <v>3</v>
      </c>
    </row>
    <row r="1232" spans="1:30" x14ac:dyDescent="0.35">
      <c r="A1232">
        <v>1654</v>
      </c>
      <c r="B1232" t="s">
        <v>4574</v>
      </c>
      <c r="C1232" t="s">
        <v>2177</v>
      </c>
      <c r="D1232" s="1">
        <v>44404</v>
      </c>
      <c r="E1232" s="1">
        <v>44523</v>
      </c>
      <c r="F1232">
        <f>IF(Table1[[#This Row],[ExitDate]],QUOTIENT(Table1[[#This Row],[ExitDate]]-Table1[[#This Row],[StartDate]],365/12),"")</f>
        <v>3</v>
      </c>
      <c r="G1232" t="str">
        <f>IF(Table1[[#This Row],[ExitDate]], "Attrition", "Active")</f>
        <v>Attrition</v>
      </c>
      <c r="H1232" t="s">
        <v>58</v>
      </c>
      <c r="I1232" t="s">
        <v>4918</v>
      </c>
      <c r="J1232" t="s">
        <v>4919</v>
      </c>
      <c r="K1232" t="s">
        <v>138</v>
      </c>
      <c r="L1232" t="s">
        <v>32</v>
      </c>
      <c r="M1232" t="s">
        <v>62</v>
      </c>
      <c r="N1232" t="s">
        <v>63</v>
      </c>
      <c r="O1232" t="s">
        <v>35</v>
      </c>
      <c r="P1232" t="s">
        <v>125</v>
      </c>
      <c r="Q1232" t="s">
        <v>4920</v>
      </c>
      <c r="R1232" t="s">
        <v>169</v>
      </c>
      <c r="S1232" t="s">
        <v>110</v>
      </c>
      <c r="T1232" s="2">
        <v>36513</v>
      </c>
      <c r="U1232" s="3">
        <f ca="1">YEARFRAC(Table1[[#This Row],[DOB]],TODAY())</f>
        <v>26.011111111111113</v>
      </c>
      <c r="V1232" s="3" t="str" cm="1">
        <f t="array" aca="1" ref="V1232" ca="1">_xlfn.IFS(Table1[[#This Row],[Age]] &lt; 30, "20-29", Table1[[#This Row],[Age]]&lt;40,"30-39",Table1[[#This Row],[Age]]&lt;50,"40-49",Table1[[#This Row],[Age]]&lt;60,"50-59",Table1[[#This Row],[Age]]&lt;70, "60-69",Table1[[#This Row],[Age]]&lt;80, "70-79",Table1[[#This Row],[Age]]&lt;90,"80-89")</f>
        <v>20-29</v>
      </c>
      <c r="W1232" t="s">
        <v>39</v>
      </c>
      <c r="X1232" t="s">
        <v>612</v>
      </c>
      <c r="Y1232" t="s">
        <v>54</v>
      </c>
      <c r="Z1232">
        <v>87224</v>
      </c>
      <c r="AA1232" t="s">
        <v>92</v>
      </c>
      <c r="AB1232" t="s">
        <v>103</v>
      </c>
      <c r="AC1232" t="s">
        <v>44</v>
      </c>
      <c r="AD1232">
        <v>3</v>
      </c>
    </row>
    <row r="1233" spans="1:30" x14ac:dyDescent="0.35">
      <c r="A1233">
        <v>1655</v>
      </c>
      <c r="B1233" t="s">
        <v>4921</v>
      </c>
      <c r="C1233" t="s">
        <v>4176</v>
      </c>
      <c r="D1233" s="1">
        <v>45125</v>
      </c>
      <c r="F1233" t="str">
        <f>IF(Table1[[#This Row],[ExitDate]],QUOTIENT(Table1[[#This Row],[ExitDate]]-Table1[[#This Row],[StartDate]],365/12),"")</f>
        <v/>
      </c>
      <c r="G1233" t="str">
        <f>IF(Table1[[#This Row],[ExitDate]], "Attrition", "Active")</f>
        <v>Active</v>
      </c>
      <c r="H1233" t="s">
        <v>58</v>
      </c>
      <c r="I1233" t="s">
        <v>4922</v>
      </c>
      <c r="J1233" t="s">
        <v>4923</v>
      </c>
      <c r="K1233" t="s">
        <v>79</v>
      </c>
      <c r="L1233" t="s">
        <v>32</v>
      </c>
      <c r="M1233" t="s">
        <v>51</v>
      </c>
      <c r="N1233" t="s">
        <v>50</v>
      </c>
      <c r="O1233" t="s">
        <v>35</v>
      </c>
      <c r="P1233" t="s">
        <v>36</v>
      </c>
      <c r="R1233" t="s">
        <v>169</v>
      </c>
      <c r="S1233" t="s">
        <v>304</v>
      </c>
      <c r="T1233" s="2">
        <v>15585</v>
      </c>
      <c r="U1233" s="3">
        <f ca="1">YEARFRAC(Table1[[#This Row],[DOB]],TODAY())</f>
        <v>83.311111111111117</v>
      </c>
      <c r="V1233" s="3" t="str" cm="1">
        <f t="array" aca="1" ref="V1233" ca="1">_xlfn.IFS(Table1[[#This Row],[Age]] &lt; 30, "20-29", Table1[[#This Row],[Age]]&lt;40,"30-39",Table1[[#This Row],[Age]]&lt;50,"40-49",Table1[[#This Row],[Age]]&lt;60,"50-59",Table1[[#This Row],[Age]]&lt;70, "60-69",Table1[[#This Row],[Age]]&lt;80, "70-79",Table1[[#This Row],[Age]]&lt;90,"80-89")</f>
        <v>80-89</v>
      </c>
      <c r="W1233" t="s">
        <v>39</v>
      </c>
      <c r="X1233" t="s">
        <v>418</v>
      </c>
      <c r="Y1233" t="s">
        <v>54</v>
      </c>
      <c r="Z1233">
        <v>3563</v>
      </c>
      <c r="AA1233" t="s">
        <v>92</v>
      </c>
      <c r="AB1233" t="s">
        <v>83</v>
      </c>
      <c r="AC1233" t="s">
        <v>44</v>
      </c>
      <c r="AD1233">
        <v>3</v>
      </c>
    </row>
    <row r="1234" spans="1:30" x14ac:dyDescent="0.35">
      <c r="A1234">
        <v>1656</v>
      </c>
      <c r="B1234" t="s">
        <v>3525</v>
      </c>
      <c r="C1234" t="s">
        <v>347</v>
      </c>
      <c r="D1234" s="1">
        <v>44808</v>
      </c>
      <c r="F1234" t="str">
        <f>IF(Table1[[#This Row],[ExitDate]],QUOTIENT(Table1[[#This Row],[ExitDate]]-Table1[[#This Row],[StartDate]],365/12),"")</f>
        <v/>
      </c>
      <c r="G1234" t="str">
        <f>IF(Table1[[#This Row],[ExitDate]], "Attrition", "Active")</f>
        <v>Active</v>
      </c>
      <c r="H1234" t="s">
        <v>2617</v>
      </c>
      <c r="I1234" t="s">
        <v>4924</v>
      </c>
      <c r="J1234" t="s">
        <v>4925</v>
      </c>
      <c r="K1234" t="s">
        <v>31</v>
      </c>
      <c r="L1234" t="s">
        <v>32</v>
      </c>
      <c r="M1234" t="s">
        <v>51</v>
      </c>
      <c r="N1234" t="s">
        <v>34</v>
      </c>
      <c r="O1234" t="s">
        <v>35</v>
      </c>
      <c r="P1234" t="s">
        <v>36</v>
      </c>
      <c r="R1234" t="s">
        <v>2621</v>
      </c>
      <c r="S1234" t="s">
        <v>89</v>
      </c>
      <c r="T1234" s="2">
        <v>31187</v>
      </c>
      <c r="U1234" s="3">
        <f ca="1">YEARFRAC(Table1[[#This Row],[DOB]],TODAY())</f>
        <v>40.591666666666669</v>
      </c>
      <c r="V1234" s="3" t="str" cm="1">
        <f t="array" aca="1" ref="V1234" ca="1">_xlfn.IFS(Table1[[#This Row],[Age]] &lt; 30, "20-29", Table1[[#This Row],[Age]]&lt;40,"30-39",Table1[[#This Row],[Age]]&lt;50,"40-49",Table1[[#This Row],[Age]]&lt;60,"50-59",Table1[[#This Row],[Age]]&lt;70, "60-69",Table1[[#This Row],[Age]]&lt;80, "70-79",Table1[[#This Row],[Age]]&lt;90,"80-89")</f>
        <v>40-49</v>
      </c>
      <c r="W1234" t="s">
        <v>39</v>
      </c>
      <c r="X1234" t="s">
        <v>280</v>
      </c>
      <c r="Y1234" t="s">
        <v>54</v>
      </c>
      <c r="Z1234">
        <v>10497</v>
      </c>
      <c r="AA1234" t="s">
        <v>92</v>
      </c>
      <c r="AB1234" t="s">
        <v>74</v>
      </c>
      <c r="AC1234" t="s">
        <v>44</v>
      </c>
      <c r="AD1234">
        <v>3</v>
      </c>
    </row>
    <row r="1235" spans="1:30" x14ac:dyDescent="0.35">
      <c r="A1235">
        <v>1657</v>
      </c>
      <c r="B1235" t="s">
        <v>4926</v>
      </c>
      <c r="C1235" t="s">
        <v>1035</v>
      </c>
      <c r="D1235" s="1">
        <v>43609</v>
      </c>
      <c r="F1235" t="str">
        <f>IF(Table1[[#This Row],[ExitDate]],QUOTIENT(Table1[[#This Row],[ExitDate]]-Table1[[#This Row],[StartDate]],365/12),"")</f>
        <v/>
      </c>
      <c r="G1235" t="str">
        <f>IF(Table1[[#This Row],[ExitDate]], "Attrition", "Active")</f>
        <v>Active</v>
      </c>
      <c r="H1235" t="s">
        <v>4852</v>
      </c>
      <c r="I1235" t="s">
        <v>4927</v>
      </c>
      <c r="J1235" t="s">
        <v>4928</v>
      </c>
      <c r="K1235" t="s">
        <v>132</v>
      </c>
      <c r="L1235" t="s">
        <v>32</v>
      </c>
      <c r="M1235" t="s">
        <v>33</v>
      </c>
      <c r="N1235" t="s">
        <v>63</v>
      </c>
      <c r="O1235" t="s">
        <v>51</v>
      </c>
      <c r="P1235" t="s">
        <v>36</v>
      </c>
      <c r="R1235" t="s">
        <v>169</v>
      </c>
      <c r="S1235" t="s">
        <v>110</v>
      </c>
      <c r="T1235" s="2">
        <v>25445</v>
      </c>
      <c r="U1235" s="3">
        <f ca="1">YEARFRAC(Table1[[#This Row],[DOB]],TODAY())</f>
        <v>56.31388888888889</v>
      </c>
      <c r="V1235" s="3" t="str" cm="1">
        <f t="array" aca="1" ref="V1235" ca="1">_xlfn.IFS(Table1[[#This Row],[Age]] &lt; 30, "20-29", Table1[[#This Row],[Age]]&lt;40,"30-39",Table1[[#This Row],[Age]]&lt;50,"40-49",Table1[[#This Row],[Age]]&lt;60,"50-59",Table1[[#This Row],[Age]]&lt;70, "60-69",Table1[[#This Row],[Age]]&lt;80, "70-79",Table1[[#This Row],[Age]]&lt;90,"80-89")</f>
        <v>50-59</v>
      </c>
      <c r="W1235" t="s">
        <v>39</v>
      </c>
      <c r="X1235" t="s">
        <v>112</v>
      </c>
      <c r="Y1235" t="s">
        <v>54</v>
      </c>
      <c r="Z1235">
        <v>38675</v>
      </c>
      <c r="AA1235" t="s">
        <v>73</v>
      </c>
      <c r="AB1235" t="s">
        <v>83</v>
      </c>
      <c r="AC1235" t="s">
        <v>44</v>
      </c>
      <c r="AD1235">
        <v>3</v>
      </c>
    </row>
    <row r="1236" spans="1:30" x14ac:dyDescent="0.35">
      <c r="A1236">
        <v>1658</v>
      </c>
      <c r="B1236" t="s">
        <v>4753</v>
      </c>
      <c r="C1236" t="s">
        <v>4929</v>
      </c>
      <c r="D1236" s="1">
        <v>43772</v>
      </c>
      <c r="F1236" t="str">
        <f>IF(Table1[[#This Row],[ExitDate]],QUOTIENT(Table1[[#This Row],[ExitDate]]-Table1[[#This Row],[StartDate]],365/12),"")</f>
        <v/>
      </c>
      <c r="G1236" t="str">
        <f>IF(Table1[[#This Row],[ExitDate]], "Attrition", "Active")</f>
        <v>Active</v>
      </c>
      <c r="H1236" t="s">
        <v>4852</v>
      </c>
      <c r="I1236" t="s">
        <v>4930</v>
      </c>
      <c r="J1236" t="s">
        <v>4931</v>
      </c>
      <c r="K1236" t="s">
        <v>49</v>
      </c>
      <c r="L1236" t="s">
        <v>32</v>
      </c>
      <c r="M1236" t="s">
        <v>33</v>
      </c>
      <c r="N1236" t="s">
        <v>63</v>
      </c>
      <c r="O1236" t="s">
        <v>51</v>
      </c>
      <c r="P1236" t="s">
        <v>36</v>
      </c>
      <c r="R1236" t="s">
        <v>169</v>
      </c>
      <c r="S1236" t="s">
        <v>89</v>
      </c>
      <c r="T1236" s="2">
        <v>27757</v>
      </c>
      <c r="U1236" s="3">
        <f ca="1">YEARFRAC(Table1[[#This Row],[DOB]],TODAY())</f>
        <v>49.983333333333334</v>
      </c>
      <c r="V1236" s="3" t="str" cm="1">
        <f t="array" aca="1" ref="V1236" ca="1">_xlfn.IFS(Table1[[#This Row],[Age]] &lt; 30, "20-29", Table1[[#This Row],[Age]]&lt;40,"30-39",Table1[[#This Row],[Age]]&lt;50,"40-49",Table1[[#This Row],[Age]]&lt;60,"50-59",Table1[[#This Row],[Age]]&lt;70, "60-69",Table1[[#This Row],[Age]]&lt;80, "70-79",Table1[[#This Row],[Age]]&lt;90,"80-89")</f>
        <v>40-49</v>
      </c>
      <c r="W1236" t="s">
        <v>39</v>
      </c>
      <c r="X1236" t="s">
        <v>82</v>
      </c>
      <c r="Y1236" t="s">
        <v>54</v>
      </c>
      <c r="Z1236">
        <v>72313</v>
      </c>
      <c r="AA1236" t="s">
        <v>73</v>
      </c>
      <c r="AB1236" t="s">
        <v>43</v>
      </c>
      <c r="AC1236" t="s">
        <v>44</v>
      </c>
      <c r="AD1236">
        <v>3</v>
      </c>
    </row>
    <row r="1237" spans="1:30" x14ac:dyDescent="0.35">
      <c r="A1237">
        <v>1659</v>
      </c>
      <c r="B1237" t="s">
        <v>4932</v>
      </c>
      <c r="C1237" t="s">
        <v>4933</v>
      </c>
      <c r="D1237" s="1">
        <v>43795</v>
      </c>
      <c r="E1237" s="1">
        <v>44274</v>
      </c>
      <c r="F1237">
        <f>IF(Table1[[#This Row],[ExitDate]],QUOTIENT(Table1[[#This Row],[ExitDate]]-Table1[[#This Row],[StartDate]],365/12),"")</f>
        <v>15</v>
      </c>
      <c r="G1237" t="str">
        <f>IF(Table1[[#This Row],[ExitDate]], "Attrition", "Active")</f>
        <v>Attrition</v>
      </c>
      <c r="H1237" t="s">
        <v>4852</v>
      </c>
      <c r="I1237" t="s">
        <v>4934</v>
      </c>
      <c r="J1237" t="s">
        <v>4935</v>
      </c>
      <c r="K1237" t="s">
        <v>138</v>
      </c>
      <c r="L1237" t="s">
        <v>32</v>
      </c>
      <c r="M1237" t="s">
        <v>62</v>
      </c>
      <c r="N1237" t="s">
        <v>34</v>
      </c>
      <c r="O1237" t="s">
        <v>51</v>
      </c>
      <c r="P1237" t="s">
        <v>98</v>
      </c>
      <c r="Q1237" t="s">
        <v>4936</v>
      </c>
      <c r="R1237" t="s">
        <v>64</v>
      </c>
      <c r="S1237" t="s">
        <v>89</v>
      </c>
      <c r="T1237" s="2">
        <v>28306</v>
      </c>
      <c r="U1237" s="3">
        <f ca="1">YEARFRAC(Table1[[#This Row],[DOB]],TODAY())</f>
        <v>48.480555555555554</v>
      </c>
      <c r="V1237" s="3" t="str" cm="1">
        <f t="array" aca="1" ref="V1237" ca="1">_xlfn.IFS(Table1[[#This Row],[Age]] &lt; 30, "20-29", Table1[[#This Row],[Age]]&lt;40,"30-39",Table1[[#This Row],[Age]]&lt;50,"40-49",Table1[[#This Row],[Age]]&lt;60,"50-59",Table1[[#This Row],[Age]]&lt;70, "60-69",Table1[[#This Row],[Age]]&lt;80, "70-79",Table1[[#This Row],[Age]]&lt;90,"80-89")</f>
        <v>40-49</v>
      </c>
      <c r="W1237" t="s">
        <v>39</v>
      </c>
      <c r="X1237" t="s">
        <v>82</v>
      </c>
      <c r="Y1237" t="s">
        <v>41</v>
      </c>
      <c r="Z1237">
        <v>39930</v>
      </c>
      <c r="AA1237" t="s">
        <v>42</v>
      </c>
      <c r="AB1237" t="s">
        <v>74</v>
      </c>
      <c r="AC1237" t="s">
        <v>44</v>
      </c>
      <c r="AD1237">
        <v>3</v>
      </c>
    </row>
    <row r="1238" spans="1:30" x14ac:dyDescent="0.35">
      <c r="A1238">
        <v>1660</v>
      </c>
      <c r="B1238" t="s">
        <v>824</v>
      </c>
      <c r="C1238" t="s">
        <v>3664</v>
      </c>
      <c r="D1238" s="1">
        <v>44782</v>
      </c>
      <c r="E1238" s="1">
        <v>44805</v>
      </c>
      <c r="F1238">
        <f>IF(Table1[[#This Row],[ExitDate]],QUOTIENT(Table1[[#This Row],[ExitDate]]-Table1[[#This Row],[StartDate]],365/12),"")</f>
        <v>0</v>
      </c>
      <c r="G1238" t="str">
        <f>IF(Table1[[#This Row],[ExitDate]], "Attrition", "Active")</f>
        <v>Attrition</v>
      </c>
      <c r="H1238" t="s">
        <v>2396</v>
      </c>
      <c r="I1238" t="s">
        <v>4937</v>
      </c>
      <c r="J1238" t="s">
        <v>4938</v>
      </c>
      <c r="K1238" t="s">
        <v>97</v>
      </c>
      <c r="L1238" t="s">
        <v>2299</v>
      </c>
      <c r="M1238" t="s">
        <v>33</v>
      </c>
      <c r="N1238" t="s">
        <v>63</v>
      </c>
      <c r="O1238" t="s">
        <v>62</v>
      </c>
      <c r="P1238" t="s">
        <v>139</v>
      </c>
      <c r="Q1238" t="s">
        <v>4939</v>
      </c>
      <c r="R1238" t="s">
        <v>169</v>
      </c>
      <c r="S1238" t="s">
        <v>80</v>
      </c>
      <c r="T1238" s="2">
        <v>26116</v>
      </c>
      <c r="U1238" s="3">
        <f ca="1">YEARFRAC(Table1[[#This Row],[DOB]],TODAY())</f>
        <v>54.475000000000001</v>
      </c>
      <c r="V1238" s="3" t="str" cm="1">
        <f t="array" aca="1" ref="V1238" ca="1">_xlfn.IFS(Table1[[#This Row],[Age]] &lt; 30, "20-29", Table1[[#This Row],[Age]]&lt;40,"30-39",Table1[[#This Row],[Age]]&lt;50,"40-49",Table1[[#This Row],[Age]]&lt;60,"50-59",Table1[[#This Row],[Age]]&lt;70, "60-69",Table1[[#This Row],[Age]]&lt;80, "70-79",Table1[[#This Row],[Age]]&lt;90,"80-89")</f>
        <v>50-59</v>
      </c>
      <c r="W1238" t="s">
        <v>39</v>
      </c>
      <c r="X1238" t="s">
        <v>102</v>
      </c>
      <c r="Y1238" t="s">
        <v>54</v>
      </c>
      <c r="Z1238">
        <v>47536</v>
      </c>
      <c r="AA1238" t="s">
        <v>73</v>
      </c>
      <c r="AB1238" t="s">
        <v>43</v>
      </c>
      <c r="AC1238" t="s">
        <v>44</v>
      </c>
      <c r="AD1238">
        <v>3</v>
      </c>
    </row>
    <row r="1239" spans="1:30" x14ac:dyDescent="0.35">
      <c r="A1239">
        <v>1661</v>
      </c>
      <c r="B1239" t="s">
        <v>4940</v>
      </c>
      <c r="C1239" t="s">
        <v>2867</v>
      </c>
      <c r="D1239" s="1">
        <v>43543</v>
      </c>
      <c r="F1239" t="str">
        <f>IF(Table1[[#This Row],[ExitDate]],QUOTIENT(Table1[[#This Row],[ExitDate]]-Table1[[#This Row],[StartDate]],365/12),"")</f>
        <v/>
      </c>
      <c r="G1239" t="str">
        <f>IF(Table1[[#This Row],[ExitDate]], "Attrition", "Active")</f>
        <v>Active</v>
      </c>
      <c r="H1239" t="s">
        <v>2401</v>
      </c>
      <c r="I1239" t="s">
        <v>4941</v>
      </c>
      <c r="J1239" t="s">
        <v>4942</v>
      </c>
      <c r="K1239" t="s">
        <v>117</v>
      </c>
      <c r="L1239" t="s">
        <v>32</v>
      </c>
      <c r="M1239" t="s">
        <v>33</v>
      </c>
      <c r="N1239" t="s">
        <v>34</v>
      </c>
      <c r="O1239" t="s">
        <v>62</v>
      </c>
      <c r="P1239" t="s">
        <v>36</v>
      </c>
      <c r="R1239" t="s">
        <v>169</v>
      </c>
      <c r="S1239" t="s">
        <v>38</v>
      </c>
      <c r="T1239" s="2">
        <v>30087</v>
      </c>
      <c r="U1239" s="3">
        <f ca="1">YEARFRAC(Table1[[#This Row],[DOB]],TODAY())</f>
        <v>43.602777777777774</v>
      </c>
      <c r="V1239" s="3" t="str" cm="1">
        <f t="array" aca="1" ref="V1239" ca="1">_xlfn.IFS(Table1[[#This Row],[Age]] &lt; 30, "20-29", Table1[[#This Row],[Age]]&lt;40,"30-39",Table1[[#This Row],[Age]]&lt;50,"40-49",Table1[[#This Row],[Age]]&lt;60,"50-59",Table1[[#This Row],[Age]]&lt;70, "60-69",Table1[[#This Row],[Age]]&lt;80, "70-79",Table1[[#This Row],[Age]]&lt;90,"80-89")</f>
        <v>40-49</v>
      </c>
      <c r="W1239" t="s">
        <v>39</v>
      </c>
      <c r="X1239" t="s">
        <v>72</v>
      </c>
      <c r="Y1239" t="s">
        <v>54</v>
      </c>
      <c r="Z1239">
        <v>91255</v>
      </c>
      <c r="AA1239" t="s">
        <v>55</v>
      </c>
      <c r="AB1239" t="s">
        <v>103</v>
      </c>
      <c r="AC1239" t="s">
        <v>44</v>
      </c>
      <c r="AD1239">
        <v>3</v>
      </c>
    </row>
    <row r="1240" spans="1:30" x14ac:dyDescent="0.35">
      <c r="A1240">
        <v>1662</v>
      </c>
      <c r="B1240" t="s">
        <v>3761</v>
      </c>
      <c r="C1240" t="s">
        <v>4943</v>
      </c>
      <c r="D1240" s="1">
        <v>43429</v>
      </c>
      <c r="F1240" t="str">
        <f>IF(Table1[[#This Row],[ExitDate]],QUOTIENT(Table1[[#This Row],[ExitDate]]-Table1[[#This Row],[StartDate]],365/12),"")</f>
        <v/>
      </c>
      <c r="G1240" t="str">
        <f>IF(Table1[[#This Row],[ExitDate]], "Attrition", "Active")</f>
        <v>Active</v>
      </c>
      <c r="H1240" t="s">
        <v>4796</v>
      </c>
      <c r="I1240" t="s">
        <v>4944</v>
      </c>
      <c r="J1240" t="s">
        <v>4945</v>
      </c>
      <c r="K1240" t="s">
        <v>61</v>
      </c>
      <c r="L1240" t="s">
        <v>32</v>
      </c>
      <c r="M1240" t="s">
        <v>33</v>
      </c>
      <c r="N1240" t="s">
        <v>34</v>
      </c>
      <c r="O1240" t="s">
        <v>62</v>
      </c>
      <c r="P1240" t="s">
        <v>36</v>
      </c>
      <c r="R1240" t="s">
        <v>169</v>
      </c>
      <c r="S1240" t="s">
        <v>110</v>
      </c>
      <c r="T1240" s="2">
        <v>23319</v>
      </c>
      <c r="U1240" s="3">
        <f ca="1">YEARFRAC(Table1[[#This Row],[DOB]],TODAY())</f>
        <v>62.136111111111113</v>
      </c>
      <c r="V1240" s="3" t="str" cm="1">
        <f t="array" aca="1" ref="V1240" ca="1">_xlfn.IFS(Table1[[#This Row],[Age]] &lt; 30, "20-29", Table1[[#This Row],[Age]]&lt;40,"30-39",Table1[[#This Row],[Age]]&lt;50,"40-49",Table1[[#This Row],[Age]]&lt;60,"50-59",Table1[[#This Row],[Age]]&lt;70, "60-69",Table1[[#This Row],[Age]]&lt;80, "70-79",Table1[[#This Row],[Age]]&lt;90,"80-89")</f>
        <v>60-69</v>
      </c>
      <c r="W1240" t="s">
        <v>39</v>
      </c>
      <c r="X1240" t="s">
        <v>112</v>
      </c>
      <c r="Y1240" t="s">
        <v>41</v>
      </c>
      <c r="Z1240">
        <v>19115</v>
      </c>
      <c r="AA1240" t="s">
        <v>55</v>
      </c>
      <c r="AB1240" t="s">
        <v>83</v>
      </c>
      <c r="AC1240" t="s">
        <v>44</v>
      </c>
      <c r="AD1240">
        <v>3</v>
      </c>
    </row>
    <row r="1241" spans="1:30" x14ac:dyDescent="0.35">
      <c r="A1241">
        <v>1663</v>
      </c>
      <c r="B1241" t="s">
        <v>4946</v>
      </c>
      <c r="C1241" t="s">
        <v>3672</v>
      </c>
      <c r="D1241" s="1">
        <v>44661</v>
      </c>
      <c r="E1241" s="1">
        <v>45019</v>
      </c>
      <c r="F1241">
        <f>IF(Table1[[#This Row],[ExitDate]],QUOTIENT(Table1[[#This Row],[ExitDate]]-Table1[[#This Row],[StartDate]],365/12),"")</f>
        <v>11</v>
      </c>
      <c r="G1241" t="str">
        <f>IF(Table1[[#This Row],[ExitDate]], "Attrition", "Active")</f>
        <v>Attrition</v>
      </c>
      <c r="H1241" t="s">
        <v>4796</v>
      </c>
      <c r="I1241" t="s">
        <v>4947</v>
      </c>
      <c r="J1241" t="s">
        <v>4948</v>
      </c>
      <c r="K1241" t="s">
        <v>88</v>
      </c>
      <c r="L1241" t="s">
        <v>2299</v>
      </c>
      <c r="M1241" t="s">
        <v>62</v>
      </c>
      <c r="N1241" t="s">
        <v>34</v>
      </c>
      <c r="O1241" t="s">
        <v>62</v>
      </c>
      <c r="P1241" t="s">
        <v>139</v>
      </c>
      <c r="Q1241" t="s">
        <v>4949</v>
      </c>
      <c r="R1241" t="s">
        <v>169</v>
      </c>
      <c r="S1241" t="s">
        <v>52</v>
      </c>
      <c r="T1241" s="2">
        <v>22311</v>
      </c>
      <c r="U1241" s="3">
        <f ca="1">YEARFRAC(Table1[[#This Row],[DOB]],TODAY())</f>
        <v>64.897222222222226</v>
      </c>
      <c r="V1241" s="3" t="str" cm="1">
        <f t="array" aca="1" ref="V1241" ca="1">_xlfn.IFS(Table1[[#This Row],[Age]] &lt; 30, "20-29", Table1[[#This Row],[Age]]&lt;40,"30-39",Table1[[#This Row],[Age]]&lt;50,"40-49",Table1[[#This Row],[Age]]&lt;60,"50-59",Table1[[#This Row],[Age]]&lt;70, "60-69",Table1[[#This Row],[Age]]&lt;80, "70-79",Table1[[#This Row],[Age]]&lt;90,"80-89")</f>
        <v>60-69</v>
      </c>
      <c r="W1241" t="s">
        <v>39</v>
      </c>
      <c r="X1241" t="s">
        <v>162</v>
      </c>
      <c r="Y1241" t="s">
        <v>41</v>
      </c>
      <c r="Z1241">
        <v>32063</v>
      </c>
      <c r="AA1241" t="s">
        <v>127</v>
      </c>
      <c r="AB1241" t="s">
        <v>43</v>
      </c>
      <c r="AC1241" t="s">
        <v>44</v>
      </c>
      <c r="AD1241">
        <v>3</v>
      </c>
    </row>
    <row r="1242" spans="1:30" x14ac:dyDescent="0.35">
      <c r="A1242">
        <v>1664</v>
      </c>
      <c r="B1242" t="s">
        <v>4950</v>
      </c>
      <c r="C1242" t="s">
        <v>3056</v>
      </c>
      <c r="D1242" s="1">
        <v>44288</v>
      </c>
      <c r="F1242" t="str">
        <f>IF(Table1[[#This Row],[ExitDate]],QUOTIENT(Table1[[#This Row],[ExitDate]]-Table1[[#This Row],[StartDate]],365/12),"")</f>
        <v/>
      </c>
      <c r="G1242" t="str">
        <f>IF(Table1[[#This Row],[ExitDate]], "Attrition", "Active")</f>
        <v>Active</v>
      </c>
      <c r="H1242" t="s">
        <v>58</v>
      </c>
      <c r="I1242" t="s">
        <v>4951</v>
      </c>
      <c r="J1242" t="s">
        <v>4952</v>
      </c>
      <c r="K1242" t="s">
        <v>49</v>
      </c>
      <c r="L1242" t="s">
        <v>32</v>
      </c>
      <c r="M1242" t="s">
        <v>62</v>
      </c>
      <c r="N1242" t="s">
        <v>34</v>
      </c>
      <c r="O1242" t="s">
        <v>62</v>
      </c>
      <c r="P1242" t="s">
        <v>36</v>
      </c>
      <c r="R1242" t="s">
        <v>169</v>
      </c>
      <c r="S1242" t="s">
        <v>147</v>
      </c>
      <c r="T1242" s="2">
        <v>33491</v>
      </c>
      <c r="U1242" s="3">
        <f ca="1">YEARFRAC(Table1[[#This Row],[DOB]],TODAY())</f>
        <v>34.286111111111111</v>
      </c>
      <c r="V1242" s="3" t="str" cm="1">
        <f t="array" aca="1" ref="V1242" ca="1">_xlfn.IFS(Table1[[#This Row],[Age]] &lt; 30, "20-29", Table1[[#This Row],[Age]]&lt;40,"30-39",Table1[[#This Row],[Age]]&lt;50,"40-49",Table1[[#This Row],[Age]]&lt;60,"50-59",Table1[[#This Row],[Age]]&lt;70, "60-69",Table1[[#This Row],[Age]]&lt;80, "70-79",Table1[[#This Row],[Age]]&lt;90,"80-89")</f>
        <v>30-39</v>
      </c>
      <c r="W1242" t="s">
        <v>39</v>
      </c>
      <c r="X1242" t="s">
        <v>82</v>
      </c>
      <c r="Y1242" t="s">
        <v>54</v>
      </c>
      <c r="Z1242">
        <v>2597</v>
      </c>
      <c r="AA1242" t="s">
        <v>42</v>
      </c>
      <c r="AB1242" t="s">
        <v>74</v>
      </c>
      <c r="AC1242" t="s">
        <v>44</v>
      </c>
      <c r="AD1242">
        <v>3</v>
      </c>
    </row>
    <row r="1243" spans="1:30" x14ac:dyDescent="0.35">
      <c r="A1243">
        <v>1665</v>
      </c>
      <c r="B1243" t="s">
        <v>4953</v>
      </c>
      <c r="C1243" t="s">
        <v>2484</v>
      </c>
      <c r="D1243" s="1">
        <v>43821</v>
      </c>
      <c r="F1243" t="str">
        <f>IF(Table1[[#This Row],[ExitDate]],QUOTIENT(Table1[[#This Row],[ExitDate]]-Table1[[#This Row],[StartDate]],365/12),"")</f>
        <v/>
      </c>
      <c r="G1243" t="str">
        <f>IF(Table1[[#This Row],[ExitDate]], "Attrition", "Active")</f>
        <v>Active</v>
      </c>
      <c r="H1243" t="s">
        <v>58</v>
      </c>
      <c r="I1243" t="s">
        <v>4954</v>
      </c>
      <c r="J1243" t="s">
        <v>4955</v>
      </c>
      <c r="K1243" t="s">
        <v>138</v>
      </c>
      <c r="L1243" t="s">
        <v>32</v>
      </c>
      <c r="M1243" t="s">
        <v>33</v>
      </c>
      <c r="N1243" t="s">
        <v>50</v>
      </c>
      <c r="O1243" t="s">
        <v>51</v>
      </c>
      <c r="P1243" t="s">
        <v>36</v>
      </c>
      <c r="R1243" t="s">
        <v>169</v>
      </c>
      <c r="S1243" t="s">
        <v>176</v>
      </c>
      <c r="T1243" s="2">
        <v>23202</v>
      </c>
      <c r="U1243" s="3">
        <f ca="1">YEARFRAC(Table1[[#This Row],[DOB]],TODAY())</f>
        <v>62.452777777777776</v>
      </c>
      <c r="V1243" s="3" t="str" cm="1">
        <f t="array" aca="1" ref="V1243" ca="1">_xlfn.IFS(Table1[[#This Row],[Age]] &lt; 30, "20-29", Table1[[#This Row],[Age]]&lt;40,"30-39",Table1[[#This Row],[Age]]&lt;50,"40-49",Table1[[#This Row],[Age]]&lt;60,"50-59",Table1[[#This Row],[Age]]&lt;70, "60-69",Table1[[#This Row],[Age]]&lt;80, "70-79",Table1[[#This Row],[Age]]&lt;90,"80-89")</f>
        <v>60-69</v>
      </c>
      <c r="W1243" t="s">
        <v>39</v>
      </c>
      <c r="X1243" t="s">
        <v>177</v>
      </c>
      <c r="Y1243" t="s">
        <v>54</v>
      </c>
      <c r="Z1243">
        <v>30018</v>
      </c>
      <c r="AA1243" t="s">
        <v>92</v>
      </c>
      <c r="AB1243" t="s">
        <v>43</v>
      </c>
      <c r="AC1243" t="s">
        <v>44</v>
      </c>
      <c r="AD1243">
        <v>3</v>
      </c>
    </row>
    <row r="1244" spans="1:30" x14ac:dyDescent="0.35">
      <c r="A1244">
        <v>1666</v>
      </c>
      <c r="B1244" t="s">
        <v>2910</v>
      </c>
      <c r="C1244" t="s">
        <v>4956</v>
      </c>
      <c r="D1244" s="1">
        <v>44422</v>
      </c>
      <c r="F1244" t="str">
        <f>IF(Table1[[#This Row],[ExitDate]],QUOTIENT(Table1[[#This Row],[ExitDate]]-Table1[[#This Row],[StartDate]],365/12),"")</f>
        <v/>
      </c>
      <c r="G1244" t="str">
        <f>IF(Table1[[#This Row],[ExitDate]], "Attrition", "Active")</f>
        <v>Active</v>
      </c>
      <c r="H1244" t="s">
        <v>58</v>
      </c>
      <c r="I1244" t="s">
        <v>4957</v>
      </c>
      <c r="J1244" t="s">
        <v>4958</v>
      </c>
      <c r="K1244" t="s">
        <v>79</v>
      </c>
      <c r="L1244" t="s">
        <v>32</v>
      </c>
      <c r="M1244" t="s">
        <v>62</v>
      </c>
      <c r="N1244" t="s">
        <v>50</v>
      </c>
      <c r="O1244" t="s">
        <v>51</v>
      </c>
      <c r="P1244" t="s">
        <v>36</v>
      </c>
      <c r="R1244" t="s">
        <v>169</v>
      </c>
      <c r="S1244" t="s">
        <v>80</v>
      </c>
      <c r="T1244" s="2">
        <v>28693</v>
      </c>
      <c r="U1244" s="3">
        <f ca="1">YEARFRAC(Table1[[#This Row],[DOB]],TODAY())</f>
        <v>47.419444444444444</v>
      </c>
      <c r="V1244" s="3" t="str" cm="1">
        <f t="array" aca="1" ref="V1244" ca="1">_xlfn.IFS(Table1[[#This Row],[Age]] &lt; 30, "20-29", Table1[[#This Row],[Age]]&lt;40,"30-39",Table1[[#This Row],[Age]]&lt;50,"40-49",Table1[[#This Row],[Age]]&lt;60,"50-59",Table1[[#This Row],[Age]]&lt;70, "60-69",Table1[[#This Row],[Age]]&lt;80, "70-79",Table1[[#This Row],[Age]]&lt;90,"80-89")</f>
        <v>40-49</v>
      </c>
      <c r="W1244" t="s">
        <v>111</v>
      </c>
      <c r="X1244" t="s">
        <v>653</v>
      </c>
      <c r="Y1244" t="s">
        <v>54</v>
      </c>
      <c r="Z1244">
        <v>38619</v>
      </c>
      <c r="AA1244" t="s">
        <v>92</v>
      </c>
      <c r="AB1244" t="s">
        <v>103</v>
      </c>
      <c r="AC1244" t="s">
        <v>44</v>
      </c>
      <c r="AD1244">
        <v>3</v>
      </c>
    </row>
    <row r="1245" spans="1:30" x14ac:dyDescent="0.35">
      <c r="A1245">
        <v>1667</v>
      </c>
      <c r="B1245" t="s">
        <v>794</v>
      </c>
      <c r="C1245" t="s">
        <v>3594</v>
      </c>
      <c r="D1245" s="1">
        <v>43340</v>
      </c>
      <c r="F1245" t="str">
        <f>IF(Table1[[#This Row],[ExitDate]],QUOTIENT(Table1[[#This Row],[ExitDate]]-Table1[[#This Row],[StartDate]],365/12),"")</f>
        <v/>
      </c>
      <c r="G1245" t="str">
        <f>IF(Table1[[#This Row],[ExitDate]], "Attrition", "Active")</f>
        <v>Active</v>
      </c>
      <c r="H1245" t="s">
        <v>2617</v>
      </c>
      <c r="I1245" t="s">
        <v>4959</v>
      </c>
      <c r="J1245" t="s">
        <v>4960</v>
      </c>
      <c r="K1245" t="s">
        <v>88</v>
      </c>
      <c r="L1245" t="s">
        <v>32</v>
      </c>
      <c r="M1245" t="s">
        <v>62</v>
      </c>
      <c r="N1245" t="s">
        <v>50</v>
      </c>
      <c r="O1245" t="s">
        <v>62</v>
      </c>
      <c r="P1245" t="s">
        <v>36</v>
      </c>
      <c r="R1245" t="s">
        <v>2621</v>
      </c>
      <c r="S1245" t="s">
        <v>147</v>
      </c>
      <c r="T1245" s="2">
        <v>26377</v>
      </c>
      <c r="U1245" s="3">
        <f ca="1">YEARFRAC(Table1[[#This Row],[DOB]],TODAY())</f>
        <v>53.761111111111113</v>
      </c>
      <c r="V1245" s="3" t="str" cm="1">
        <f t="array" aca="1" ref="V1245" ca="1">_xlfn.IFS(Table1[[#This Row],[Age]] &lt; 30, "20-29", Table1[[#This Row],[Age]]&lt;40,"30-39",Table1[[#This Row],[Age]]&lt;50,"40-49",Table1[[#This Row],[Age]]&lt;60,"50-59",Table1[[#This Row],[Age]]&lt;70, "60-69",Table1[[#This Row],[Age]]&lt;80, "70-79",Table1[[#This Row],[Age]]&lt;90,"80-89")</f>
        <v>50-59</v>
      </c>
      <c r="W1245" t="s">
        <v>39</v>
      </c>
      <c r="X1245" t="s">
        <v>149</v>
      </c>
      <c r="Y1245" t="s">
        <v>54</v>
      </c>
      <c r="Z1245">
        <v>62112</v>
      </c>
      <c r="AA1245" t="s">
        <v>92</v>
      </c>
      <c r="AB1245" t="s">
        <v>43</v>
      </c>
      <c r="AC1245" t="s">
        <v>44</v>
      </c>
      <c r="AD1245">
        <v>3</v>
      </c>
    </row>
    <row r="1246" spans="1:30" x14ac:dyDescent="0.35">
      <c r="A1246">
        <v>1668</v>
      </c>
      <c r="B1246" t="s">
        <v>4961</v>
      </c>
      <c r="C1246" t="s">
        <v>437</v>
      </c>
      <c r="D1246" s="1">
        <v>45117</v>
      </c>
      <c r="F1246" t="str">
        <f>IF(Table1[[#This Row],[ExitDate]],QUOTIENT(Table1[[#This Row],[ExitDate]]-Table1[[#This Row],[StartDate]],365/12),"")</f>
        <v/>
      </c>
      <c r="G1246" t="str">
        <f>IF(Table1[[#This Row],[ExitDate]], "Attrition", "Active")</f>
        <v>Active</v>
      </c>
      <c r="H1246" t="s">
        <v>2617</v>
      </c>
      <c r="I1246" t="s">
        <v>4962</v>
      </c>
      <c r="J1246" t="s">
        <v>4963</v>
      </c>
      <c r="K1246" t="s">
        <v>31</v>
      </c>
      <c r="L1246" t="s">
        <v>32</v>
      </c>
      <c r="M1246" t="s">
        <v>51</v>
      </c>
      <c r="N1246" t="s">
        <v>34</v>
      </c>
      <c r="O1246" t="s">
        <v>51</v>
      </c>
      <c r="P1246" t="s">
        <v>36</v>
      </c>
      <c r="R1246" t="s">
        <v>2621</v>
      </c>
      <c r="S1246" t="s">
        <v>52</v>
      </c>
      <c r="T1246" s="2">
        <v>17417</v>
      </c>
      <c r="U1246" s="3">
        <f ca="1">YEARFRAC(Table1[[#This Row],[DOB]],TODAY())</f>
        <v>78.294444444444451</v>
      </c>
      <c r="V1246" s="3" t="str" cm="1">
        <f t="array" aca="1" ref="V1246" ca="1">_xlfn.IFS(Table1[[#This Row],[Age]] &lt; 30, "20-29", Table1[[#This Row],[Age]]&lt;40,"30-39",Table1[[#This Row],[Age]]&lt;50,"40-49",Table1[[#This Row],[Age]]&lt;60,"50-59",Table1[[#This Row],[Age]]&lt;70, "60-69",Table1[[#This Row],[Age]]&lt;80, "70-79",Table1[[#This Row],[Age]]&lt;90,"80-89")</f>
        <v>70-79</v>
      </c>
      <c r="W1246" t="s">
        <v>39</v>
      </c>
      <c r="X1246" t="s">
        <v>82</v>
      </c>
      <c r="Y1246" t="s">
        <v>54</v>
      </c>
      <c r="Z1246">
        <v>35842</v>
      </c>
      <c r="AA1246" t="s">
        <v>92</v>
      </c>
      <c r="AB1246" t="s">
        <v>74</v>
      </c>
      <c r="AC1246" t="s">
        <v>44</v>
      </c>
      <c r="AD1246">
        <v>3</v>
      </c>
    </row>
    <row r="1247" spans="1:30" x14ac:dyDescent="0.35">
      <c r="A1247">
        <v>1669</v>
      </c>
      <c r="B1247" t="s">
        <v>2606</v>
      </c>
      <c r="C1247" t="s">
        <v>4964</v>
      </c>
      <c r="D1247" s="1">
        <v>44092</v>
      </c>
      <c r="F1247" t="str">
        <f>IF(Table1[[#This Row],[ExitDate]],QUOTIENT(Table1[[#This Row],[ExitDate]]-Table1[[#This Row],[StartDate]],365/12),"")</f>
        <v/>
      </c>
      <c r="G1247" t="str">
        <f>IF(Table1[[#This Row],[ExitDate]], "Attrition", "Active")</f>
        <v>Active</v>
      </c>
      <c r="H1247" t="s">
        <v>4852</v>
      </c>
      <c r="I1247" t="s">
        <v>4965</v>
      </c>
      <c r="J1247" t="s">
        <v>4966</v>
      </c>
      <c r="K1247" t="s">
        <v>132</v>
      </c>
      <c r="L1247" t="s">
        <v>32</v>
      </c>
      <c r="M1247" t="s">
        <v>51</v>
      </c>
      <c r="N1247" t="s">
        <v>50</v>
      </c>
      <c r="O1247" t="s">
        <v>35</v>
      </c>
      <c r="P1247" t="s">
        <v>36</v>
      </c>
      <c r="R1247" t="s">
        <v>169</v>
      </c>
      <c r="S1247" t="s">
        <v>89</v>
      </c>
      <c r="T1247" s="2">
        <v>22538</v>
      </c>
      <c r="U1247" s="3">
        <f ca="1">YEARFRAC(Table1[[#This Row],[DOB]],TODAY())</f>
        <v>64.275000000000006</v>
      </c>
      <c r="V1247" s="3" t="str" cm="1">
        <f t="array" aca="1" ref="V1247" ca="1">_xlfn.IFS(Table1[[#This Row],[Age]] &lt; 30, "20-29", Table1[[#This Row],[Age]]&lt;40,"30-39",Table1[[#This Row],[Age]]&lt;50,"40-49",Table1[[#This Row],[Age]]&lt;60,"50-59",Table1[[#This Row],[Age]]&lt;70, "60-69",Table1[[#This Row],[Age]]&lt;80, "70-79",Table1[[#This Row],[Age]]&lt;90,"80-89")</f>
        <v>60-69</v>
      </c>
      <c r="W1247" t="s">
        <v>39</v>
      </c>
      <c r="X1247" t="s">
        <v>120</v>
      </c>
      <c r="Y1247" t="s">
        <v>54</v>
      </c>
      <c r="Z1247">
        <v>78813</v>
      </c>
      <c r="AA1247" t="s">
        <v>127</v>
      </c>
      <c r="AB1247" t="s">
        <v>103</v>
      </c>
      <c r="AC1247" t="s">
        <v>44</v>
      </c>
      <c r="AD1247">
        <v>3</v>
      </c>
    </row>
    <row r="1248" spans="1:30" x14ac:dyDescent="0.35">
      <c r="A1248">
        <v>1670</v>
      </c>
      <c r="B1248" t="s">
        <v>3111</v>
      </c>
      <c r="C1248" t="s">
        <v>537</v>
      </c>
      <c r="D1248" s="1">
        <v>43664</v>
      </c>
      <c r="F1248" t="str">
        <f>IF(Table1[[#This Row],[ExitDate]],QUOTIENT(Table1[[#This Row],[ExitDate]]-Table1[[#This Row],[StartDate]],365/12),"")</f>
        <v/>
      </c>
      <c r="G1248" t="str">
        <f>IF(Table1[[#This Row],[ExitDate]], "Attrition", "Active")</f>
        <v>Active</v>
      </c>
      <c r="H1248" t="s">
        <v>4852</v>
      </c>
      <c r="I1248" t="s">
        <v>4967</v>
      </c>
      <c r="J1248" t="s">
        <v>4968</v>
      </c>
      <c r="K1248" t="s">
        <v>49</v>
      </c>
      <c r="L1248" t="s">
        <v>32</v>
      </c>
      <c r="M1248" t="s">
        <v>33</v>
      </c>
      <c r="N1248" t="s">
        <v>50</v>
      </c>
      <c r="O1248" t="s">
        <v>62</v>
      </c>
      <c r="P1248" t="s">
        <v>36</v>
      </c>
      <c r="R1248" t="s">
        <v>169</v>
      </c>
      <c r="S1248" t="s">
        <v>147</v>
      </c>
      <c r="T1248" s="2">
        <v>22226</v>
      </c>
      <c r="U1248" s="3">
        <f ca="1">YEARFRAC(Table1[[#This Row],[DOB]],TODAY())</f>
        <v>65.13055555555556</v>
      </c>
      <c r="V1248" s="3" t="str" cm="1">
        <f t="array" aca="1" ref="V1248" ca="1">_xlfn.IFS(Table1[[#This Row],[Age]] &lt; 30, "20-29", Table1[[#This Row],[Age]]&lt;40,"30-39",Table1[[#This Row],[Age]]&lt;50,"40-49",Table1[[#This Row],[Age]]&lt;60,"50-59",Table1[[#This Row],[Age]]&lt;70, "60-69",Table1[[#This Row],[Age]]&lt;80, "70-79",Table1[[#This Row],[Age]]&lt;90,"80-89")</f>
        <v>60-69</v>
      </c>
      <c r="W1248" t="s">
        <v>39</v>
      </c>
      <c r="X1248" t="s">
        <v>82</v>
      </c>
      <c r="Y1248" t="s">
        <v>41</v>
      </c>
      <c r="Z1248">
        <v>4772</v>
      </c>
      <c r="AA1248" t="s">
        <v>73</v>
      </c>
      <c r="AB1248" t="s">
        <v>43</v>
      </c>
      <c r="AC1248" t="s">
        <v>44</v>
      </c>
      <c r="AD1248">
        <v>3</v>
      </c>
    </row>
    <row r="1249" spans="1:30" x14ac:dyDescent="0.35">
      <c r="A1249">
        <v>1671</v>
      </c>
      <c r="B1249" t="s">
        <v>4001</v>
      </c>
      <c r="C1249" t="s">
        <v>1523</v>
      </c>
      <c r="D1249" s="1">
        <v>44521</v>
      </c>
      <c r="E1249" s="1">
        <v>44542</v>
      </c>
      <c r="F1249">
        <f>IF(Table1[[#This Row],[ExitDate]],QUOTIENT(Table1[[#This Row],[ExitDate]]-Table1[[#This Row],[StartDate]],365/12),"")</f>
        <v>0</v>
      </c>
      <c r="G1249" t="str">
        <f>IF(Table1[[#This Row],[ExitDate]], "Attrition", "Active")</f>
        <v>Attrition</v>
      </c>
      <c r="H1249" t="s">
        <v>4852</v>
      </c>
      <c r="I1249" t="s">
        <v>4969</v>
      </c>
      <c r="J1249" t="s">
        <v>4970</v>
      </c>
      <c r="K1249" t="s">
        <v>138</v>
      </c>
      <c r="L1249" t="s">
        <v>32</v>
      </c>
      <c r="M1249" t="s">
        <v>33</v>
      </c>
      <c r="N1249" t="s">
        <v>50</v>
      </c>
      <c r="O1249" t="s">
        <v>62</v>
      </c>
      <c r="P1249" t="s">
        <v>98</v>
      </c>
      <c r="Q1249" t="s">
        <v>4971</v>
      </c>
      <c r="R1249" t="s">
        <v>64</v>
      </c>
      <c r="S1249" t="s">
        <v>176</v>
      </c>
      <c r="T1249" s="2">
        <v>23660</v>
      </c>
      <c r="U1249" s="3">
        <f ca="1">YEARFRAC(Table1[[#This Row],[DOB]],TODAY())</f>
        <v>61.202777777777776</v>
      </c>
      <c r="V1249" s="3" t="str" cm="1">
        <f t="array" aca="1" ref="V1249" ca="1">_xlfn.IFS(Table1[[#This Row],[Age]] &lt; 30, "20-29", Table1[[#This Row],[Age]]&lt;40,"30-39",Table1[[#This Row],[Age]]&lt;50,"40-49",Table1[[#This Row],[Age]]&lt;60,"50-59",Table1[[#This Row],[Age]]&lt;70, "60-69",Table1[[#This Row],[Age]]&lt;80, "70-79",Table1[[#This Row],[Age]]&lt;90,"80-89")</f>
        <v>60-69</v>
      </c>
      <c r="W1249" t="s">
        <v>39</v>
      </c>
      <c r="X1249" t="s">
        <v>177</v>
      </c>
      <c r="Y1249" t="s">
        <v>41</v>
      </c>
      <c r="Z1249">
        <v>83162</v>
      </c>
      <c r="AA1249" t="s">
        <v>42</v>
      </c>
      <c r="AB1249" t="s">
        <v>83</v>
      </c>
      <c r="AC1249" t="s">
        <v>44</v>
      </c>
      <c r="AD1249">
        <v>3</v>
      </c>
    </row>
    <row r="1250" spans="1:30" x14ac:dyDescent="0.35">
      <c r="A1250">
        <v>1672</v>
      </c>
      <c r="B1250" t="s">
        <v>2181</v>
      </c>
      <c r="C1250" t="s">
        <v>2395</v>
      </c>
      <c r="D1250" s="1">
        <v>44263</v>
      </c>
      <c r="F1250" t="str">
        <f>IF(Table1[[#This Row],[ExitDate]],QUOTIENT(Table1[[#This Row],[ExitDate]]-Table1[[#This Row],[StartDate]],365/12),"")</f>
        <v/>
      </c>
      <c r="G1250" t="str">
        <f>IF(Table1[[#This Row],[ExitDate]], "Attrition", "Active")</f>
        <v>Active</v>
      </c>
      <c r="H1250" t="s">
        <v>2396</v>
      </c>
      <c r="I1250" t="s">
        <v>4972</v>
      </c>
      <c r="J1250" t="s">
        <v>4973</v>
      </c>
      <c r="K1250" t="s">
        <v>31</v>
      </c>
      <c r="L1250" t="s">
        <v>32</v>
      </c>
      <c r="M1250" t="s">
        <v>62</v>
      </c>
      <c r="N1250" t="s">
        <v>63</v>
      </c>
      <c r="O1250" t="s">
        <v>51</v>
      </c>
      <c r="P1250" t="s">
        <v>36</v>
      </c>
      <c r="R1250" t="s">
        <v>169</v>
      </c>
      <c r="S1250" t="s">
        <v>89</v>
      </c>
      <c r="T1250" s="2">
        <v>17313</v>
      </c>
      <c r="U1250" s="3">
        <f ca="1">YEARFRAC(Table1[[#This Row],[DOB]],TODAY())</f>
        <v>78.575000000000003</v>
      </c>
      <c r="V1250" s="3" t="str" cm="1">
        <f t="array" aca="1" ref="V1250" ca="1">_xlfn.IFS(Table1[[#This Row],[Age]] &lt; 30, "20-29", Table1[[#This Row],[Age]]&lt;40,"30-39",Table1[[#This Row],[Age]]&lt;50,"40-49",Table1[[#This Row],[Age]]&lt;60,"50-59",Table1[[#This Row],[Age]]&lt;70, "60-69",Table1[[#This Row],[Age]]&lt;80, "70-79",Table1[[#This Row],[Age]]&lt;90,"80-89")</f>
        <v>70-79</v>
      </c>
      <c r="W1250" t="s">
        <v>39</v>
      </c>
      <c r="X1250" t="s">
        <v>2142</v>
      </c>
      <c r="Y1250" t="s">
        <v>54</v>
      </c>
      <c r="Z1250">
        <v>21426</v>
      </c>
      <c r="AA1250" t="s">
        <v>127</v>
      </c>
      <c r="AB1250" t="s">
        <v>83</v>
      </c>
      <c r="AC1250" t="s">
        <v>44</v>
      </c>
      <c r="AD1250">
        <v>3</v>
      </c>
    </row>
    <row r="1251" spans="1:30" x14ac:dyDescent="0.35">
      <c r="A1251">
        <v>1673</v>
      </c>
      <c r="B1251" t="s">
        <v>4585</v>
      </c>
      <c r="C1251" t="s">
        <v>4974</v>
      </c>
      <c r="D1251" s="1">
        <v>43698</v>
      </c>
      <c r="F1251" t="str">
        <f>IF(Table1[[#This Row],[ExitDate]],QUOTIENT(Table1[[#This Row],[ExitDate]]-Table1[[#This Row],[StartDate]],365/12),"")</f>
        <v/>
      </c>
      <c r="G1251" t="str">
        <f>IF(Table1[[#This Row],[ExitDate]], "Attrition", "Active")</f>
        <v>Active</v>
      </c>
      <c r="H1251" t="s">
        <v>2401</v>
      </c>
      <c r="I1251" t="s">
        <v>4975</v>
      </c>
      <c r="J1251" t="s">
        <v>4976</v>
      </c>
      <c r="K1251" t="s">
        <v>49</v>
      </c>
      <c r="L1251" t="s">
        <v>32</v>
      </c>
      <c r="M1251" t="s">
        <v>51</v>
      </c>
      <c r="N1251" t="s">
        <v>34</v>
      </c>
      <c r="O1251" t="s">
        <v>62</v>
      </c>
      <c r="P1251" t="s">
        <v>36</v>
      </c>
      <c r="R1251" t="s">
        <v>169</v>
      </c>
      <c r="S1251" t="s">
        <v>80</v>
      </c>
      <c r="T1251" s="2">
        <v>18574</v>
      </c>
      <c r="U1251" s="3">
        <f ca="1">YEARFRAC(Table1[[#This Row],[DOB]],TODAY())</f>
        <v>75.12777777777778</v>
      </c>
      <c r="V1251" s="3" t="str" cm="1">
        <f t="array" aca="1" ref="V1251" ca="1">_xlfn.IFS(Table1[[#This Row],[Age]] &lt; 30, "20-29", Table1[[#This Row],[Age]]&lt;40,"30-39",Table1[[#This Row],[Age]]&lt;50,"40-49",Table1[[#This Row],[Age]]&lt;60,"50-59",Table1[[#This Row],[Age]]&lt;70, "60-69",Table1[[#This Row],[Age]]&lt;80, "70-79",Table1[[#This Row],[Age]]&lt;90,"80-89")</f>
        <v>70-79</v>
      </c>
      <c r="W1251" t="s">
        <v>39</v>
      </c>
      <c r="X1251" t="s">
        <v>82</v>
      </c>
      <c r="Y1251" t="s">
        <v>41</v>
      </c>
      <c r="Z1251">
        <v>74874</v>
      </c>
      <c r="AA1251" t="s">
        <v>73</v>
      </c>
      <c r="AB1251" t="s">
        <v>43</v>
      </c>
      <c r="AC1251" t="s">
        <v>44</v>
      </c>
      <c r="AD1251">
        <v>3</v>
      </c>
    </row>
    <row r="1252" spans="1:30" x14ac:dyDescent="0.35">
      <c r="A1252">
        <v>1674</v>
      </c>
      <c r="B1252" t="s">
        <v>4977</v>
      </c>
      <c r="C1252" t="s">
        <v>4978</v>
      </c>
      <c r="D1252" s="1">
        <v>44681</v>
      </c>
      <c r="E1252" s="1">
        <v>45086</v>
      </c>
      <c r="F1252">
        <f>IF(Table1[[#This Row],[ExitDate]],QUOTIENT(Table1[[#This Row],[ExitDate]]-Table1[[#This Row],[StartDate]],365/12),"")</f>
        <v>13</v>
      </c>
      <c r="G1252" t="str">
        <f>IF(Table1[[#This Row],[ExitDate]], "Attrition", "Active")</f>
        <v>Attrition</v>
      </c>
      <c r="H1252" t="s">
        <v>4796</v>
      </c>
      <c r="I1252" t="s">
        <v>4979</v>
      </c>
      <c r="J1252" t="s">
        <v>4980</v>
      </c>
      <c r="K1252" t="s">
        <v>138</v>
      </c>
      <c r="L1252" t="s">
        <v>2299</v>
      </c>
      <c r="M1252" t="s">
        <v>51</v>
      </c>
      <c r="N1252" t="s">
        <v>63</v>
      </c>
      <c r="O1252" t="s">
        <v>62</v>
      </c>
      <c r="P1252" t="s">
        <v>98</v>
      </c>
      <c r="Q1252" t="s">
        <v>4981</v>
      </c>
      <c r="R1252" t="s">
        <v>169</v>
      </c>
      <c r="S1252" t="s">
        <v>304</v>
      </c>
      <c r="T1252" s="2">
        <v>16970</v>
      </c>
      <c r="U1252" s="3">
        <f ca="1">YEARFRAC(Table1[[#This Row],[DOB]],TODAY())</f>
        <v>79.516666666666666</v>
      </c>
      <c r="V1252" s="3" t="str" cm="1">
        <f t="array" aca="1" ref="V1252" ca="1">_xlfn.IFS(Table1[[#This Row],[Age]] &lt; 30, "20-29", Table1[[#This Row],[Age]]&lt;40,"30-39",Table1[[#This Row],[Age]]&lt;50,"40-49",Table1[[#This Row],[Age]]&lt;60,"50-59",Table1[[#This Row],[Age]]&lt;70, "60-69",Table1[[#This Row],[Age]]&lt;80, "70-79",Table1[[#This Row],[Age]]&lt;90,"80-89")</f>
        <v>70-79</v>
      </c>
      <c r="W1252" t="s">
        <v>39</v>
      </c>
      <c r="X1252" t="s">
        <v>82</v>
      </c>
      <c r="Y1252" t="s">
        <v>41</v>
      </c>
      <c r="Z1252">
        <v>56043</v>
      </c>
      <c r="AA1252" t="s">
        <v>73</v>
      </c>
      <c r="AB1252" t="s">
        <v>83</v>
      </c>
      <c r="AC1252" t="s">
        <v>44</v>
      </c>
      <c r="AD1252">
        <v>3</v>
      </c>
    </row>
    <row r="1253" spans="1:30" x14ac:dyDescent="0.35">
      <c r="A1253">
        <v>1675</v>
      </c>
      <c r="B1253" t="s">
        <v>3538</v>
      </c>
      <c r="C1253" t="s">
        <v>4982</v>
      </c>
      <c r="D1253" s="1">
        <v>44960</v>
      </c>
      <c r="E1253" s="1">
        <v>45032</v>
      </c>
      <c r="F1253">
        <f>IF(Table1[[#This Row],[ExitDate]],QUOTIENT(Table1[[#This Row],[ExitDate]]-Table1[[#This Row],[StartDate]],365/12),"")</f>
        <v>2</v>
      </c>
      <c r="G1253" t="str">
        <f>IF(Table1[[#This Row],[ExitDate]], "Attrition", "Active")</f>
        <v>Attrition</v>
      </c>
      <c r="H1253" t="s">
        <v>58</v>
      </c>
      <c r="I1253" t="s">
        <v>4983</v>
      </c>
      <c r="J1253" t="s">
        <v>4984</v>
      </c>
      <c r="K1253" t="s">
        <v>132</v>
      </c>
      <c r="L1253" t="s">
        <v>32</v>
      </c>
      <c r="M1253" t="s">
        <v>62</v>
      </c>
      <c r="N1253" t="s">
        <v>50</v>
      </c>
      <c r="O1253" t="s">
        <v>51</v>
      </c>
      <c r="P1253" t="s">
        <v>125</v>
      </c>
      <c r="Q1253" t="s">
        <v>4985</v>
      </c>
      <c r="R1253" t="s">
        <v>169</v>
      </c>
      <c r="S1253" t="s">
        <v>89</v>
      </c>
      <c r="T1253" s="2">
        <v>21856</v>
      </c>
      <c r="U1253" s="3">
        <f ca="1">YEARFRAC(Table1[[#This Row],[DOB]],TODAY())</f>
        <v>66.141666666666666</v>
      </c>
      <c r="V1253" s="3" t="str" cm="1">
        <f t="array" aca="1" ref="V1253" ca="1">_xlfn.IFS(Table1[[#This Row],[Age]] &lt; 30, "20-29", Table1[[#This Row],[Age]]&lt;40,"30-39",Table1[[#This Row],[Age]]&lt;50,"40-49",Table1[[#This Row],[Age]]&lt;60,"50-59",Table1[[#This Row],[Age]]&lt;70, "60-69",Table1[[#This Row],[Age]]&lt;80, "70-79",Table1[[#This Row],[Age]]&lt;90,"80-89")</f>
        <v>60-69</v>
      </c>
      <c r="W1253" t="s">
        <v>39</v>
      </c>
      <c r="X1253" t="s">
        <v>102</v>
      </c>
      <c r="Y1253" t="s">
        <v>54</v>
      </c>
      <c r="Z1253">
        <v>59192</v>
      </c>
      <c r="AA1253" t="s">
        <v>55</v>
      </c>
      <c r="AB1253" t="s">
        <v>43</v>
      </c>
      <c r="AC1253" t="s">
        <v>44</v>
      </c>
      <c r="AD1253">
        <v>3</v>
      </c>
    </row>
    <row r="1254" spans="1:30" x14ac:dyDescent="0.35">
      <c r="A1254">
        <v>1676</v>
      </c>
      <c r="B1254" t="s">
        <v>4406</v>
      </c>
      <c r="C1254" t="s">
        <v>4586</v>
      </c>
      <c r="D1254" s="1">
        <v>45054</v>
      </c>
      <c r="F1254" t="str">
        <f>IF(Table1[[#This Row],[ExitDate]],QUOTIENT(Table1[[#This Row],[ExitDate]]-Table1[[#This Row],[StartDate]],365/12),"")</f>
        <v/>
      </c>
      <c r="G1254" t="str">
        <f>IF(Table1[[#This Row],[ExitDate]], "Attrition", "Active")</f>
        <v>Active</v>
      </c>
      <c r="H1254" t="s">
        <v>58</v>
      </c>
      <c r="I1254" t="s">
        <v>4986</v>
      </c>
      <c r="J1254" t="s">
        <v>4987</v>
      </c>
      <c r="K1254" t="s">
        <v>79</v>
      </c>
      <c r="L1254" t="s">
        <v>32</v>
      </c>
      <c r="M1254" t="s">
        <v>51</v>
      </c>
      <c r="N1254" t="s">
        <v>63</v>
      </c>
      <c r="O1254" t="s">
        <v>62</v>
      </c>
      <c r="P1254" t="s">
        <v>36</v>
      </c>
      <c r="R1254" t="s">
        <v>169</v>
      </c>
      <c r="S1254" t="s">
        <v>331</v>
      </c>
      <c r="T1254" s="2">
        <v>23235</v>
      </c>
      <c r="U1254" s="3">
        <f ca="1">YEARFRAC(Table1[[#This Row],[DOB]],TODAY())</f>
        <v>62.363888888888887</v>
      </c>
      <c r="V1254" s="3" t="str" cm="1">
        <f t="array" aca="1" ref="V1254" ca="1">_xlfn.IFS(Table1[[#This Row],[Age]] &lt; 30, "20-29", Table1[[#This Row],[Age]]&lt;40,"30-39",Table1[[#This Row],[Age]]&lt;50,"40-49",Table1[[#This Row],[Age]]&lt;60,"50-59",Table1[[#This Row],[Age]]&lt;70, "60-69",Table1[[#This Row],[Age]]&lt;80, "70-79",Table1[[#This Row],[Age]]&lt;90,"80-89")</f>
        <v>60-69</v>
      </c>
      <c r="W1254" t="s">
        <v>39</v>
      </c>
      <c r="X1254" t="s">
        <v>225</v>
      </c>
      <c r="Y1254" t="s">
        <v>54</v>
      </c>
      <c r="Z1254">
        <v>82767</v>
      </c>
      <c r="AA1254" t="s">
        <v>73</v>
      </c>
      <c r="AB1254" t="s">
        <v>43</v>
      </c>
      <c r="AC1254" t="s">
        <v>44</v>
      </c>
      <c r="AD1254">
        <v>3</v>
      </c>
    </row>
    <row r="1255" spans="1:30" x14ac:dyDescent="0.35">
      <c r="A1255">
        <v>1677</v>
      </c>
      <c r="B1255" t="s">
        <v>4988</v>
      </c>
      <c r="C1255" t="s">
        <v>3594</v>
      </c>
      <c r="D1255" s="1">
        <v>44771</v>
      </c>
      <c r="F1255" t="str">
        <f>IF(Table1[[#This Row],[ExitDate]],QUOTIENT(Table1[[#This Row],[ExitDate]]-Table1[[#This Row],[StartDate]],365/12),"")</f>
        <v/>
      </c>
      <c r="G1255" t="str">
        <f>IF(Table1[[#This Row],[ExitDate]], "Attrition", "Active")</f>
        <v>Active</v>
      </c>
      <c r="H1255" t="s">
        <v>58</v>
      </c>
      <c r="I1255" t="s">
        <v>4989</v>
      </c>
      <c r="J1255" t="s">
        <v>4990</v>
      </c>
      <c r="K1255" t="s">
        <v>97</v>
      </c>
      <c r="L1255" t="s">
        <v>32</v>
      </c>
      <c r="M1255" t="s">
        <v>51</v>
      </c>
      <c r="N1255" t="s">
        <v>63</v>
      </c>
      <c r="O1255" t="s">
        <v>51</v>
      </c>
      <c r="P1255" t="s">
        <v>36</v>
      </c>
      <c r="R1255" t="s">
        <v>169</v>
      </c>
      <c r="S1255" t="s">
        <v>80</v>
      </c>
      <c r="T1255" s="2">
        <v>24068</v>
      </c>
      <c r="U1255" s="3">
        <f ca="1">YEARFRAC(Table1[[#This Row],[DOB]],TODAY())</f>
        <v>60.086111111111109</v>
      </c>
      <c r="V1255" s="3" t="str" cm="1">
        <f t="array" aca="1" ref="V1255" ca="1">_xlfn.IFS(Table1[[#This Row],[Age]] &lt; 30, "20-29", Table1[[#This Row],[Age]]&lt;40,"30-39",Table1[[#This Row],[Age]]&lt;50,"40-49",Table1[[#This Row],[Age]]&lt;60,"50-59",Table1[[#This Row],[Age]]&lt;70, "60-69",Table1[[#This Row],[Age]]&lt;80, "70-79",Table1[[#This Row],[Age]]&lt;90,"80-89")</f>
        <v>60-69</v>
      </c>
      <c r="W1255" t="s">
        <v>111</v>
      </c>
      <c r="X1255" t="s">
        <v>225</v>
      </c>
      <c r="Y1255" t="s">
        <v>41</v>
      </c>
      <c r="Z1255">
        <v>44156</v>
      </c>
      <c r="AA1255" t="s">
        <v>73</v>
      </c>
      <c r="AB1255" t="s">
        <v>43</v>
      </c>
      <c r="AC1255" t="s">
        <v>44</v>
      </c>
      <c r="AD1255">
        <v>3</v>
      </c>
    </row>
    <row r="1256" spans="1:30" x14ac:dyDescent="0.35">
      <c r="A1256">
        <v>1678</v>
      </c>
      <c r="B1256" t="s">
        <v>4342</v>
      </c>
      <c r="C1256" t="s">
        <v>1335</v>
      </c>
      <c r="D1256" s="1">
        <v>44153</v>
      </c>
      <c r="E1256" s="1">
        <v>44338</v>
      </c>
      <c r="F1256">
        <f>IF(Table1[[#This Row],[ExitDate]],QUOTIENT(Table1[[#This Row],[ExitDate]]-Table1[[#This Row],[StartDate]],365/12),"")</f>
        <v>6</v>
      </c>
      <c r="G1256" t="str">
        <f>IF(Table1[[#This Row],[ExitDate]], "Attrition", "Active")</f>
        <v>Attrition</v>
      </c>
      <c r="H1256" t="s">
        <v>2617</v>
      </c>
      <c r="I1256" t="s">
        <v>4991</v>
      </c>
      <c r="J1256" t="s">
        <v>4992</v>
      </c>
      <c r="K1256" t="s">
        <v>61</v>
      </c>
      <c r="L1256" t="s">
        <v>32</v>
      </c>
      <c r="M1256" t="s">
        <v>51</v>
      </c>
      <c r="N1256" t="s">
        <v>50</v>
      </c>
      <c r="O1256" t="s">
        <v>51</v>
      </c>
      <c r="P1256" t="s">
        <v>125</v>
      </c>
      <c r="Q1256" t="s">
        <v>4993</v>
      </c>
      <c r="R1256" t="s">
        <v>2621</v>
      </c>
      <c r="S1256" t="s">
        <v>89</v>
      </c>
      <c r="T1256" s="2">
        <v>16889</v>
      </c>
      <c r="U1256" s="3">
        <f ca="1">YEARFRAC(Table1[[#This Row],[DOB]],TODAY())</f>
        <v>79.736111111111114</v>
      </c>
      <c r="V1256" s="3" t="str" cm="1">
        <f t="array" aca="1" ref="V1256" ca="1">_xlfn.IFS(Table1[[#This Row],[Age]] &lt; 30, "20-29", Table1[[#This Row],[Age]]&lt;40,"30-39",Table1[[#This Row],[Age]]&lt;50,"40-49",Table1[[#This Row],[Age]]&lt;60,"50-59",Table1[[#This Row],[Age]]&lt;70, "60-69",Table1[[#This Row],[Age]]&lt;80, "70-79",Table1[[#This Row],[Age]]&lt;90,"80-89")</f>
        <v>70-79</v>
      </c>
      <c r="W1256" t="s">
        <v>39</v>
      </c>
      <c r="X1256" t="s">
        <v>102</v>
      </c>
      <c r="Y1256" t="s">
        <v>41</v>
      </c>
      <c r="Z1256">
        <v>59433</v>
      </c>
      <c r="AA1256" t="s">
        <v>92</v>
      </c>
      <c r="AB1256" t="s">
        <v>43</v>
      </c>
      <c r="AC1256" t="s">
        <v>44</v>
      </c>
      <c r="AD1256">
        <v>3</v>
      </c>
    </row>
    <row r="1257" spans="1:30" x14ac:dyDescent="0.35">
      <c r="A1257">
        <v>1679</v>
      </c>
      <c r="B1257" t="s">
        <v>4555</v>
      </c>
      <c r="C1257" t="s">
        <v>4994</v>
      </c>
      <c r="D1257" s="1">
        <v>44332</v>
      </c>
      <c r="E1257" s="1">
        <v>44665</v>
      </c>
      <c r="F1257">
        <f>IF(Table1[[#This Row],[ExitDate]],QUOTIENT(Table1[[#This Row],[ExitDate]]-Table1[[#This Row],[StartDate]],365/12),"")</f>
        <v>10</v>
      </c>
      <c r="G1257" t="str">
        <f>IF(Table1[[#This Row],[ExitDate]], "Attrition", "Active")</f>
        <v>Attrition</v>
      </c>
      <c r="H1257" t="s">
        <v>2617</v>
      </c>
      <c r="I1257" t="s">
        <v>4995</v>
      </c>
      <c r="J1257" t="s">
        <v>4996</v>
      </c>
      <c r="K1257" t="s">
        <v>88</v>
      </c>
      <c r="L1257" t="s">
        <v>32</v>
      </c>
      <c r="M1257" t="s">
        <v>51</v>
      </c>
      <c r="N1257" t="s">
        <v>34</v>
      </c>
      <c r="O1257" t="s">
        <v>51</v>
      </c>
      <c r="P1257" t="s">
        <v>174</v>
      </c>
      <c r="Q1257" t="s">
        <v>4997</v>
      </c>
      <c r="R1257" t="s">
        <v>2621</v>
      </c>
      <c r="S1257" t="s">
        <v>110</v>
      </c>
      <c r="T1257" s="2">
        <v>16420</v>
      </c>
      <c r="U1257" s="3">
        <f ca="1">YEARFRAC(Table1[[#This Row],[DOB]],TODAY())</f>
        <v>81.025000000000006</v>
      </c>
      <c r="V1257" s="3" t="str" cm="1">
        <f t="array" aca="1" ref="V1257" ca="1">_xlfn.IFS(Table1[[#This Row],[Age]] &lt; 30, "20-29", Table1[[#This Row],[Age]]&lt;40,"30-39",Table1[[#This Row],[Age]]&lt;50,"40-49",Table1[[#This Row],[Age]]&lt;60,"50-59",Table1[[#This Row],[Age]]&lt;70, "60-69",Table1[[#This Row],[Age]]&lt;80, "70-79",Table1[[#This Row],[Age]]&lt;90,"80-89")</f>
        <v>80-89</v>
      </c>
      <c r="W1257" t="s">
        <v>39</v>
      </c>
      <c r="X1257" t="s">
        <v>418</v>
      </c>
      <c r="Y1257" t="s">
        <v>54</v>
      </c>
      <c r="Z1257">
        <v>42691</v>
      </c>
      <c r="AA1257" t="s">
        <v>92</v>
      </c>
      <c r="AB1257" t="s">
        <v>43</v>
      </c>
      <c r="AC1257" t="s">
        <v>44</v>
      </c>
      <c r="AD1257">
        <v>3</v>
      </c>
    </row>
    <row r="1258" spans="1:30" x14ac:dyDescent="0.35">
      <c r="A1258">
        <v>1680</v>
      </c>
      <c r="B1258" t="s">
        <v>4998</v>
      </c>
      <c r="C1258" t="s">
        <v>4999</v>
      </c>
      <c r="D1258" s="1">
        <v>43763</v>
      </c>
      <c r="E1258" s="1">
        <v>44120</v>
      </c>
      <c r="F1258">
        <f>IF(Table1[[#This Row],[ExitDate]],QUOTIENT(Table1[[#This Row],[ExitDate]]-Table1[[#This Row],[StartDate]],365/12),"")</f>
        <v>11</v>
      </c>
      <c r="G1258" t="str">
        <f>IF(Table1[[#This Row],[ExitDate]], "Attrition", "Active")</f>
        <v>Attrition</v>
      </c>
      <c r="H1258" t="s">
        <v>2617</v>
      </c>
      <c r="I1258" t="s">
        <v>5000</v>
      </c>
      <c r="J1258" t="s">
        <v>5001</v>
      </c>
      <c r="K1258" t="s">
        <v>31</v>
      </c>
      <c r="L1258" t="s">
        <v>32</v>
      </c>
      <c r="M1258" t="s">
        <v>62</v>
      </c>
      <c r="N1258" t="s">
        <v>34</v>
      </c>
      <c r="O1258" t="s">
        <v>35</v>
      </c>
      <c r="P1258" t="s">
        <v>98</v>
      </c>
      <c r="Q1258" t="s">
        <v>5002</v>
      </c>
      <c r="R1258" t="s">
        <v>169</v>
      </c>
      <c r="S1258" t="s">
        <v>80</v>
      </c>
      <c r="T1258" s="2">
        <v>28004</v>
      </c>
      <c r="U1258" s="3">
        <f ca="1">YEARFRAC(Table1[[#This Row],[DOB]],TODAY())</f>
        <v>49.31111111111111</v>
      </c>
      <c r="V1258" s="3" t="str" cm="1">
        <f t="array" aca="1" ref="V1258" ca="1">_xlfn.IFS(Table1[[#This Row],[Age]] &lt; 30, "20-29", Table1[[#This Row],[Age]]&lt;40,"30-39",Table1[[#This Row],[Age]]&lt;50,"40-49",Table1[[#This Row],[Age]]&lt;60,"50-59",Table1[[#This Row],[Age]]&lt;70, "60-69",Table1[[#This Row],[Age]]&lt;80, "70-79",Table1[[#This Row],[Age]]&lt;90,"80-89")</f>
        <v>40-49</v>
      </c>
      <c r="W1258" t="s">
        <v>39</v>
      </c>
      <c r="X1258" t="s">
        <v>82</v>
      </c>
      <c r="Y1258" t="s">
        <v>54</v>
      </c>
      <c r="Z1258">
        <v>33673</v>
      </c>
      <c r="AA1258" t="s">
        <v>73</v>
      </c>
      <c r="AB1258" t="s">
        <v>103</v>
      </c>
      <c r="AC1258" t="s">
        <v>44</v>
      </c>
      <c r="AD1258">
        <v>3</v>
      </c>
    </row>
    <row r="1259" spans="1:30" x14ac:dyDescent="0.35">
      <c r="A1259">
        <v>1681</v>
      </c>
      <c r="B1259" t="s">
        <v>1700</v>
      </c>
      <c r="C1259" t="s">
        <v>5003</v>
      </c>
      <c r="D1259" s="1">
        <v>44990</v>
      </c>
      <c r="E1259" s="1">
        <v>45050</v>
      </c>
      <c r="F1259">
        <f>IF(Table1[[#This Row],[ExitDate]],QUOTIENT(Table1[[#This Row],[ExitDate]]-Table1[[#This Row],[StartDate]],365/12),"")</f>
        <v>1</v>
      </c>
      <c r="G1259" t="str">
        <f>IF(Table1[[#This Row],[ExitDate]], "Attrition", "Active")</f>
        <v>Attrition</v>
      </c>
      <c r="H1259" t="s">
        <v>4852</v>
      </c>
      <c r="I1259" t="s">
        <v>5004</v>
      </c>
      <c r="J1259" t="s">
        <v>5005</v>
      </c>
      <c r="K1259" t="s">
        <v>132</v>
      </c>
      <c r="L1259" t="s">
        <v>32</v>
      </c>
      <c r="M1259" t="s">
        <v>33</v>
      </c>
      <c r="N1259" t="s">
        <v>63</v>
      </c>
      <c r="O1259" t="s">
        <v>35</v>
      </c>
      <c r="P1259" t="s">
        <v>139</v>
      </c>
      <c r="Q1259" t="s">
        <v>5006</v>
      </c>
      <c r="R1259" t="s">
        <v>169</v>
      </c>
      <c r="S1259" t="s">
        <v>110</v>
      </c>
      <c r="T1259" s="2">
        <v>27312</v>
      </c>
      <c r="U1259" s="3">
        <f ca="1">YEARFRAC(Table1[[#This Row],[DOB]],TODAY())</f>
        <v>51.202777777777776</v>
      </c>
      <c r="V1259" s="3" t="str" cm="1">
        <f t="array" aca="1" ref="V1259" ca="1">_xlfn.IFS(Table1[[#This Row],[Age]] &lt; 30, "20-29", Table1[[#This Row],[Age]]&lt;40,"30-39",Table1[[#This Row],[Age]]&lt;50,"40-49",Table1[[#This Row],[Age]]&lt;60,"50-59",Table1[[#This Row],[Age]]&lt;70, "60-69",Table1[[#This Row],[Age]]&lt;80, "70-79",Table1[[#This Row],[Age]]&lt;90,"80-89")</f>
        <v>50-59</v>
      </c>
      <c r="W1259" t="s">
        <v>39</v>
      </c>
      <c r="X1259" t="s">
        <v>112</v>
      </c>
      <c r="Y1259" t="s">
        <v>41</v>
      </c>
      <c r="Z1259">
        <v>34659</v>
      </c>
      <c r="AA1259" t="s">
        <v>42</v>
      </c>
      <c r="AB1259" t="s">
        <v>103</v>
      </c>
      <c r="AC1259" t="s">
        <v>44</v>
      </c>
      <c r="AD1259">
        <v>3</v>
      </c>
    </row>
    <row r="1260" spans="1:30" x14ac:dyDescent="0.35">
      <c r="A1260">
        <v>1682</v>
      </c>
      <c r="B1260" t="s">
        <v>5007</v>
      </c>
      <c r="C1260" t="s">
        <v>2735</v>
      </c>
      <c r="D1260" s="1">
        <v>44348</v>
      </c>
      <c r="F1260" t="str">
        <f>IF(Table1[[#This Row],[ExitDate]],QUOTIENT(Table1[[#This Row],[ExitDate]]-Table1[[#This Row],[StartDate]],365/12),"")</f>
        <v/>
      </c>
      <c r="G1260" t="str">
        <f>IF(Table1[[#This Row],[ExitDate]], "Attrition", "Active")</f>
        <v>Active</v>
      </c>
      <c r="H1260" t="s">
        <v>4852</v>
      </c>
      <c r="I1260" t="s">
        <v>5008</v>
      </c>
      <c r="J1260" t="s">
        <v>5009</v>
      </c>
      <c r="K1260" t="s">
        <v>49</v>
      </c>
      <c r="L1260" t="s">
        <v>32</v>
      </c>
      <c r="M1260" t="s">
        <v>51</v>
      </c>
      <c r="N1260" t="s">
        <v>63</v>
      </c>
      <c r="O1260" t="s">
        <v>51</v>
      </c>
      <c r="P1260" t="s">
        <v>36</v>
      </c>
      <c r="R1260" t="s">
        <v>169</v>
      </c>
      <c r="S1260" t="s">
        <v>52</v>
      </c>
      <c r="T1260" s="2">
        <v>25931</v>
      </c>
      <c r="U1260" s="3">
        <f ca="1">YEARFRAC(Table1[[#This Row],[DOB]],TODAY())</f>
        <v>54.983333333333334</v>
      </c>
      <c r="V1260" s="3" t="str" cm="1">
        <f t="array" aca="1" ref="V1260" ca="1">_xlfn.IFS(Table1[[#This Row],[Age]] &lt; 30, "20-29", Table1[[#This Row],[Age]]&lt;40,"30-39",Table1[[#This Row],[Age]]&lt;50,"40-49",Table1[[#This Row],[Age]]&lt;60,"50-59",Table1[[#This Row],[Age]]&lt;70, "60-69",Table1[[#This Row],[Age]]&lt;80, "70-79",Table1[[#This Row],[Age]]&lt;90,"80-89")</f>
        <v>50-59</v>
      </c>
      <c r="W1260" t="s">
        <v>39</v>
      </c>
      <c r="X1260" t="s">
        <v>225</v>
      </c>
      <c r="Y1260" t="s">
        <v>41</v>
      </c>
      <c r="Z1260">
        <v>65125</v>
      </c>
      <c r="AA1260" t="s">
        <v>92</v>
      </c>
      <c r="AB1260" t="s">
        <v>83</v>
      </c>
      <c r="AC1260" t="s">
        <v>44</v>
      </c>
      <c r="AD1260">
        <v>3</v>
      </c>
    </row>
    <row r="1261" spans="1:30" x14ac:dyDescent="0.35">
      <c r="A1261">
        <v>1683</v>
      </c>
      <c r="B1261" t="s">
        <v>5010</v>
      </c>
      <c r="C1261" t="s">
        <v>3323</v>
      </c>
      <c r="D1261" s="1">
        <v>44583</v>
      </c>
      <c r="E1261" s="1">
        <v>44767</v>
      </c>
      <c r="F1261">
        <f>IF(Table1[[#This Row],[ExitDate]],QUOTIENT(Table1[[#This Row],[ExitDate]]-Table1[[#This Row],[StartDate]],365/12),"")</f>
        <v>6</v>
      </c>
      <c r="G1261" t="str">
        <f>IF(Table1[[#This Row],[ExitDate]], "Attrition", "Active")</f>
        <v>Attrition</v>
      </c>
      <c r="H1261" t="s">
        <v>4852</v>
      </c>
      <c r="I1261" t="s">
        <v>5011</v>
      </c>
      <c r="J1261" t="s">
        <v>5012</v>
      </c>
      <c r="K1261" t="s">
        <v>138</v>
      </c>
      <c r="L1261" t="s">
        <v>744</v>
      </c>
      <c r="M1261" t="s">
        <v>62</v>
      </c>
      <c r="N1261" t="s">
        <v>63</v>
      </c>
      <c r="O1261" t="s">
        <v>51</v>
      </c>
      <c r="P1261" t="s">
        <v>174</v>
      </c>
      <c r="Q1261" t="s">
        <v>5013</v>
      </c>
      <c r="R1261" t="s">
        <v>64</v>
      </c>
      <c r="S1261" t="s">
        <v>52</v>
      </c>
      <c r="T1261" s="2">
        <v>32187</v>
      </c>
      <c r="U1261" s="3">
        <f ca="1">YEARFRAC(Table1[[#This Row],[DOB]],TODAY())</f>
        <v>37.858333333333334</v>
      </c>
      <c r="V1261" s="3" t="str" cm="1">
        <f t="array" aca="1" ref="V1261" ca="1">_xlfn.IFS(Table1[[#This Row],[Age]] &lt; 30, "20-29", Table1[[#This Row],[Age]]&lt;40,"30-39",Table1[[#This Row],[Age]]&lt;50,"40-49",Table1[[#This Row],[Age]]&lt;60,"50-59",Table1[[#This Row],[Age]]&lt;70, "60-69",Table1[[#This Row],[Age]]&lt;80, "70-79",Table1[[#This Row],[Age]]&lt;90,"80-89")</f>
        <v>30-39</v>
      </c>
      <c r="W1261" t="s">
        <v>39</v>
      </c>
      <c r="X1261" t="s">
        <v>162</v>
      </c>
      <c r="Y1261" t="s">
        <v>41</v>
      </c>
      <c r="Z1261">
        <v>97969</v>
      </c>
      <c r="AA1261" t="s">
        <v>73</v>
      </c>
      <c r="AB1261" t="s">
        <v>83</v>
      </c>
      <c r="AC1261" t="s">
        <v>44</v>
      </c>
      <c r="AD1261">
        <v>3</v>
      </c>
    </row>
    <row r="1262" spans="1:30" x14ac:dyDescent="0.35">
      <c r="A1262">
        <v>1684</v>
      </c>
      <c r="B1262" t="s">
        <v>5014</v>
      </c>
      <c r="C1262" t="s">
        <v>494</v>
      </c>
      <c r="D1262" s="1">
        <v>45116</v>
      </c>
      <c r="E1262" s="1">
        <v>45138</v>
      </c>
      <c r="F1262">
        <f>IF(Table1[[#This Row],[ExitDate]],QUOTIENT(Table1[[#This Row],[ExitDate]]-Table1[[#This Row],[StartDate]],365/12),"")</f>
        <v>0</v>
      </c>
      <c r="G1262" t="str">
        <f>IF(Table1[[#This Row],[ExitDate]], "Attrition", "Active")</f>
        <v>Attrition</v>
      </c>
      <c r="H1262" t="s">
        <v>2396</v>
      </c>
      <c r="I1262" t="s">
        <v>5015</v>
      </c>
      <c r="J1262" t="s">
        <v>5016</v>
      </c>
      <c r="K1262" t="s">
        <v>97</v>
      </c>
      <c r="L1262" t="s">
        <v>2299</v>
      </c>
      <c r="M1262" t="s">
        <v>33</v>
      </c>
      <c r="N1262" t="s">
        <v>50</v>
      </c>
      <c r="O1262" t="s">
        <v>51</v>
      </c>
      <c r="P1262" t="s">
        <v>98</v>
      </c>
      <c r="Q1262" t="s">
        <v>5017</v>
      </c>
      <c r="R1262" t="s">
        <v>169</v>
      </c>
      <c r="S1262" t="s">
        <v>110</v>
      </c>
      <c r="T1262" s="2">
        <v>23077</v>
      </c>
      <c r="U1262" s="3">
        <f ca="1">YEARFRAC(Table1[[#This Row],[DOB]],TODAY())</f>
        <v>62.794444444444444</v>
      </c>
      <c r="V1262" s="3" t="str" cm="1">
        <f t="array" aca="1" ref="V1262" ca="1">_xlfn.IFS(Table1[[#This Row],[Age]] &lt; 30, "20-29", Table1[[#This Row],[Age]]&lt;40,"30-39",Table1[[#This Row],[Age]]&lt;50,"40-49",Table1[[#This Row],[Age]]&lt;60,"50-59",Table1[[#This Row],[Age]]&lt;70, "60-69",Table1[[#This Row],[Age]]&lt;80, "70-79",Table1[[#This Row],[Age]]&lt;90,"80-89")</f>
        <v>60-69</v>
      </c>
      <c r="W1262" t="s">
        <v>39</v>
      </c>
      <c r="X1262" t="s">
        <v>112</v>
      </c>
      <c r="Y1262" t="s">
        <v>54</v>
      </c>
      <c r="Z1262">
        <v>18894</v>
      </c>
      <c r="AA1262" t="s">
        <v>55</v>
      </c>
      <c r="AB1262" t="s">
        <v>43</v>
      </c>
      <c r="AC1262" t="s">
        <v>44</v>
      </c>
      <c r="AD1262">
        <v>3</v>
      </c>
    </row>
    <row r="1263" spans="1:30" x14ac:dyDescent="0.35">
      <c r="A1263">
        <v>1685</v>
      </c>
      <c r="B1263" t="s">
        <v>3570</v>
      </c>
      <c r="C1263" t="s">
        <v>3202</v>
      </c>
      <c r="D1263" s="1">
        <v>43415</v>
      </c>
      <c r="E1263" s="1">
        <v>43612</v>
      </c>
      <c r="F1263">
        <f>IF(Table1[[#This Row],[ExitDate]],QUOTIENT(Table1[[#This Row],[ExitDate]]-Table1[[#This Row],[StartDate]],365/12),"")</f>
        <v>6</v>
      </c>
      <c r="G1263" t="str">
        <f>IF(Table1[[#This Row],[ExitDate]], "Attrition", "Active")</f>
        <v>Attrition</v>
      </c>
      <c r="H1263" t="s">
        <v>2401</v>
      </c>
      <c r="I1263" t="s">
        <v>5018</v>
      </c>
      <c r="J1263" t="s">
        <v>5019</v>
      </c>
      <c r="K1263" t="s">
        <v>117</v>
      </c>
      <c r="L1263" t="s">
        <v>2299</v>
      </c>
      <c r="M1263" t="s">
        <v>62</v>
      </c>
      <c r="N1263" t="s">
        <v>50</v>
      </c>
      <c r="O1263" t="s">
        <v>62</v>
      </c>
      <c r="P1263" t="s">
        <v>139</v>
      </c>
      <c r="Q1263" t="s">
        <v>5020</v>
      </c>
      <c r="R1263" t="s">
        <v>169</v>
      </c>
      <c r="S1263" t="s">
        <v>52</v>
      </c>
      <c r="T1263" s="2">
        <v>25015</v>
      </c>
      <c r="U1263" s="3">
        <f ca="1">YEARFRAC(Table1[[#This Row],[DOB]],TODAY())</f>
        <v>57.491666666666667</v>
      </c>
      <c r="V1263" s="3" t="str" cm="1">
        <f t="array" aca="1" ref="V1263" ca="1">_xlfn.IFS(Table1[[#This Row],[Age]] &lt; 30, "20-29", Table1[[#This Row],[Age]]&lt;40,"30-39",Table1[[#This Row],[Age]]&lt;50,"40-49",Table1[[#This Row],[Age]]&lt;60,"50-59",Table1[[#This Row],[Age]]&lt;70, "60-69",Table1[[#This Row],[Age]]&lt;80, "70-79",Table1[[#This Row],[Age]]&lt;90,"80-89")</f>
        <v>50-59</v>
      </c>
      <c r="W1263" t="s">
        <v>39</v>
      </c>
      <c r="X1263" t="s">
        <v>225</v>
      </c>
      <c r="Y1263" t="s">
        <v>41</v>
      </c>
      <c r="Z1263">
        <v>16287</v>
      </c>
      <c r="AA1263" t="s">
        <v>92</v>
      </c>
      <c r="AB1263" t="s">
        <v>103</v>
      </c>
      <c r="AC1263" t="s">
        <v>44</v>
      </c>
      <c r="AD1263">
        <v>3</v>
      </c>
    </row>
    <row r="1264" spans="1:30" x14ac:dyDescent="0.35">
      <c r="A1264">
        <v>1686</v>
      </c>
      <c r="B1264" t="s">
        <v>2657</v>
      </c>
      <c r="C1264" t="s">
        <v>1021</v>
      </c>
      <c r="D1264" s="1">
        <v>44201</v>
      </c>
      <c r="E1264" s="1">
        <v>44365</v>
      </c>
      <c r="F1264">
        <f>IF(Table1[[#This Row],[ExitDate]],QUOTIENT(Table1[[#This Row],[ExitDate]]-Table1[[#This Row],[StartDate]],365/12),"")</f>
        <v>5</v>
      </c>
      <c r="G1264" t="str">
        <f>IF(Table1[[#This Row],[ExitDate]], "Attrition", "Active")</f>
        <v>Attrition</v>
      </c>
      <c r="H1264" t="s">
        <v>4796</v>
      </c>
      <c r="I1264" t="s">
        <v>2728</v>
      </c>
      <c r="J1264" t="s">
        <v>5021</v>
      </c>
      <c r="K1264" t="s">
        <v>132</v>
      </c>
      <c r="L1264" t="s">
        <v>32</v>
      </c>
      <c r="M1264" t="s">
        <v>33</v>
      </c>
      <c r="N1264" t="s">
        <v>34</v>
      </c>
      <c r="O1264" t="s">
        <v>62</v>
      </c>
      <c r="P1264" t="s">
        <v>139</v>
      </c>
      <c r="Q1264" t="s">
        <v>5022</v>
      </c>
      <c r="R1264" t="s">
        <v>169</v>
      </c>
      <c r="S1264" t="s">
        <v>38</v>
      </c>
      <c r="T1264" s="2">
        <v>19789</v>
      </c>
      <c r="U1264" s="3">
        <f ca="1">YEARFRAC(Table1[[#This Row],[DOB]],TODAY())</f>
        <v>71.797222222222217</v>
      </c>
      <c r="V1264" s="3" t="str" cm="1">
        <f t="array" aca="1" ref="V1264" ca="1">_xlfn.IFS(Table1[[#This Row],[Age]] &lt; 30, "20-29", Table1[[#This Row],[Age]]&lt;40,"30-39",Table1[[#This Row],[Age]]&lt;50,"40-49",Table1[[#This Row],[Age]]&lt;60,"50-59",Table1[[#This Row],[Age]]&lt;70, "60-69",Table1[[#This Row],[Age]]&lt;80, "70-79",Table1[[#This Row],[Age]]&lt;90,"80-89")</f>
        <v>70-79</v>
      </c>
      <c r="W1264" t="s">
        <v>39</v>
      </c>
      <c r="X1264" t="s">
        <v>1505</v>
      </c>
      <c r="Y1264" t="s">
        <v>54</v>
      </c>
      <c r="Z1264">
        <v>63472</v>
      </c>
      <c r="AA1264" t="s">
        <v>92</v>
      </c>
      <c r="AB1264" t="s">
        <v>43</v>
      </c>
      <c r="AC1264" t="s">
        <v>44</v>
      </c>
      <c r="AD1264">
        <v>3</v>
      </c>
    </row>
    <row r="1265" spans="1:30" x14ac:dyDescent="0.35">
      <c r="A1265">
        <v>1687</v>
      </c>
      <c r="B1265" t="s">
        <v>5023</v>
      </c>
      <c r="C1265" t="s">
        <v>2521</v>
      </c>
      <c r="D1265" s="1">
        <v>44890</v>
      </c>
      <c r="F1265" t="str">
        <f>IF(Table1[[#This Row],[ExitDate]],QUOTIENT(Table1[[#This Row],[ExitDate]]-Table1[[#This Row],[StartDate]],365/12),"")</f>
        <v/>
      </c>
      <c r="G1265" t="str">
        <f>IF(Table1[[#This Row],[ExitDate]], "Attrition", "Active")</f>
        <v>Active</v>
      </c>
      <c r="H1265" t="s">
        <v>58</v>
      </c>
      <c r="I1265" t="s">
        <v>5024</v>
      </c>
      <c r="J1265" t="s">
        <v>5025</v>
      </c>
      <c r="K1265" t="s">
        <v>49</v>
      </c>
      <c r="L1265" t="s">
        <v>32</v>
      </c>
      <c r="M1265" t="s">
        <v>51</v>
      </c>
      <c r="N1265" t="s">
        <v>34</v>
      </c>
      <c r="O1265" t="s">
        <v>62</v>
      </c>
      <c r="P1265" t="s">
        <v>36</v>
      </c>
      <c r="R1265" t="s">
        <v>169</v>
      </c>
      <c r="S1265" t="s">
        <v>110</v>
      </c>
      <c r="T1265" s="2">
        <v>24587</v>
      </c>
      <c r="U1265" s="3">
        <f ca="1">YEARFRAC(Table1[[#This Row],[DOB]],TODAY())</f>
        <v>58.661111111111111</v>
      </c>
      <c r="V1265" s="3" t="str" cm="1">
        <f t="array" aca="1" ref="V1265" ca="1">_xlfn.IFS(Table1[[#This Row],[Age]] &lt; 30, "20-29", Table1[[#This Row],[Age]]&lt;40,"30-39",Table1[[#This Row],[Age]]&lt;50,"40-49",Table1[[#This Row],[Age]]&lt;60,"50-59",Table1[[#This Row],[Age]]&lt;70, "60-69",Table1[[#This Row],[Age]]&lt;80, "70-79",Table1[[#This Row],[Age]]&lt;90,"80-89")</f>
        <v>50-59</v>
      </c>
      <c r="W1265" t="s">
        <v>39</v>
      </c>
      <c r="X1265" t="s">
        <v>702</v>
      </c>
      <c r="Y1265" t="s">
        <v>54</v>
      </c>
      <c r="Z1265">
        <v>19801</v>
      </c>
      <c r="AA1265" t="s">
        <v>42</v>
      </c>
      <c r="AB1265" t="s">
        <v>43</v>
      </c>
      <c r="AC1265" t="s">
        <v>44</v>
      </c>
      <c r="AD1265">
        <v>3</v>
      </c>
    </row>
    <row r="1266" spans="1:30" x14ac:dyDescent="0.35">
      <c r="A1266">
        <v>1688</v>
      </c>
      <c r="B1266" t="s">
        <v>5026</v>
      </c>
      <c r="C1266" t="s">
        <v>5027</v>
      </c>
      <c r="D1266" s="1">
        <v>43920</v>
      </c>
      <c r="E1266" s="1">
        <v>45128</v>
      </c>
      <c r="F1266">
        <f>IF(Table1[[#This Row],[ExitDate]],QUOTIENT(Table1[[#This Row],[ExitDate]]-Table1[[#This Row],[StartDate]],365/12),"")</f>
        <v>39</v>
      </c>
      <c r="G1266" t="str">
        <f>IF(Table1[[#This Row],[ExitDate]], "Attrition", "Active")</f>
        <v>Attrition</v>
      </c>
      <c r="H1266" t="s">
        <v>58</v>
      </c>
      <c r="I1266" t="s">
        <v>5028</v>
      </c>
      <c r="J1266" t="s">
        <v>5029</v>
      </c>
      <c r="K1266" t="s">
        <v>138</v>
      </c>
      <c r="L1266" t="s">
        <v>32</v>
      </c>
      <c r="M1266" t="s">
        <v>62</v>
      </c>
      <c r="N1266" t="s">
        <v>50</v>
      </c>
      <c r="O1266" t="s">
        <v>62</v>
      </c>
      <c r="P1266" t="s">
        <v>174</v>
      </c>
      <c r="Q1266" t="s">
        <v>5030</v>
      </c>
      <c r="R1266" t="s">
        <v>169</v>
      </c>
      <c r="S1266" t="s">
        <v>285</v>
      </c>
      <c r="T1266" s="2">
        <v>20659</v>
      </c>
      <c r="U1266" s="3">
        <f ca="1">YEARFRAC(Table1[[#This Row],[DOB]],TODAY())</f>
        <v>69.416666666666671</v>
      </c>
      <c r="V1266" s="3" t="str" cm="1">
        <f t="array" aca="1" ref="V1266" ca="1">_xlfn.IFS(Table1[[#This Row],[Age]] &lt; 30, "20-29", Table1[[#This Row],[Age]]&lt;40,"30-39",Table1[[#This Row],[Age]]&lt;50,"40-49",Table1[[#This Row],[Age]]&lt;60,"50-59",Table1[[#This Row],[Age]]&lt;70, "60-69",Table1[[#This Row],[Age]]&lt;80, "70-79",Table1[[#This Row],[Age]]&lt;90,"80-89")</f>
        <v>60-69</v>
      </c>
      <c r="W1266" t="s">
        <v>111</v>
      </c>
      <c r="X1266" t="s">
        <v>286</v>
      </c>
      <c r="Y1266" t="s">
        <v>54</v>
      </c>
      <c r="Z1266">
        <v>34107</v>
      </c>
      <c r="AA1266" t="s">
        <v>73</v>
      </c>
      <c r="AB1266" t="s">
        <v>103</v>
      </c>
      <c r="AC1266" t="s">
        <v>44</v>
      </c>
      <c r="AD1266">
        <v>3</v>
      </c>
    </row>
    <row r="1267" spans="1:30" x14ac:dyDescent="0.35">
      <c r="A1267">
        <v>1689</v>
      </c>
      <c r="B1267" t="s">
        <v>5031</v>
      </c>
      <c r="C1267" t="s">
        <v>2825</v>
      </c>
      <c r="D1267" s="1">
        <v>44198</v>
      </c>
      <c r="E1267" s="1">
        <v>44826</v>
      </c>
      <c r="F1267">
        <f>IF(Table1[[#This Row],[ExitDate]],QUOTIENT(Table1[[#This Row],[ExitDate]]-Table1[[#This Row],[StartDate]],365/12),"")</f>
        <v>20</v>
      </c>
      <c r="G1267" t="str">
        <f>IF(Table1[[#This Row],[ExitDate]], "Attrition", "Active")</f>
        <v>Attrition</v>
      </c>
      <c r="H1267" t="s">
        <v>2617</v>
      </c>
      <c r="I1267" t="s">
        <v>5032</v>
      </c>
      <c r="J1267" t="s">
        <v>5033</v>
      </c>
      <c r="K1267" t="s">
        <v>138</v>
      </c>
      <c r="L1267" t="s">
        <v>32</v>
      </c>
      <c r="M1267" t="s">
        <v>51</v>
      </c>
      <c r="N1267" t="s">
        <v>34</v>
      </c>
      <c r="O1267" t="s">
        <v>35</v>
      </c>
      <c r="P1267" t="s">
        <v>139</v>
      </c>
      <c r="Q1267" t="s">
        <v>5034</v>
      </c>
      <c r="R1267" t="s">
        <v>2621</v>
      </c>
      <c r="S1267" t="s">
        <v>89</v>
      </c>
      <c r="T1267" s="2">
        <v>31385</v>
      </c>
      <c r="U1267" s="3">
        <f ca="1">YEARFRAC(Table1[[#This Row],[DOB]],TODAY())</f>
        <v>40.052777777777777</v>
      </c>
      <c r="V1267" s="3" t="str" cm="1">
        <f t="array" aca="1" ref="V1267" ca="1">_xlfn.IFS(Table1[[#This Row],[Age]] &lt; 30, "20-29", Table1[[#This Row],[Age]]&lt;40,"30-39",Table1[[#This Row],[Age]]&lt;50,"40-49",Table1[[#This Row],[Age]]&lt;60,"50-59",Table1[[#This Row],[Age]]&lt;70, "60-69",Table1[[#This Row],[Age]]&lt;80, "70-79",Table1[[#This Row],[Age]]&lt;90,"80-89")</f>
        <v>40-49</v>
      </c>
      <c r="W1267" t="s">
        <v>39</v>
      </c>
      <c r="X1267" t="s">
        <v>102</v>
      </c>
      <c r="Y1267" t="s">
        <v>54</v>
      </c>
      <c r="Z1267">
        <v>35372</v>
      </c>
      <c r="AA1267" t="s">
        <v>73</v>
      </c>
      <c r="AB1267" t="s">
        <v>83</v>
      </c>
      <c r="AC1267" t="s">
        <v>44</v>
      </c>
      <c r="AD1267">
        <v>3</v>
      </c>
    </row>
    <row r="1268" spans="1:30" x14ac:dyDescent="0.35">
      <c r="A1268">
        <v>1690</v>
      </c>
      <c r="B1268" t="s">
        <v>5035</v>
      </c>
      <c r="C1268" t="s">
        <v>5036</v>
      </c>
      <c r="D1268" s="1">
        <v>43522</v>
      </c>
      <c r="E1268" s="1">
        <v>43672</v>
      </c>
      <c r="F1268">
        <f>IF(Table1[[#This Row],[ExitDate]],QUOTIENT(Table1[[#This Row],[ExitDate]]-Table1[[#This Row],[StartDate]],365/12),"")</f>
        <v>4</v>
      </c>
      <c r="G1268" t="str">
        <f>IF(Table1[[#This Row],[ExitDate]], "Attrition", "Active")</f>
        <v>Attrition</v>
      </c>
      <c r="H1268" t="s">
        <v>2617</v>
      </c>
      <c r="I1268" t="s">
        <v>5037</v>
      </c>
      <c r="J1268" t="s">
        <v>5038</v>
      </c>
      <c r="K1268" t="s">
        <v>117</v>
      </c>
      <c r="L1268" t="s">
        <v>32</v>
      </c>
      <c r="M1268" t="s">
        <v>33</v>
      </c>
      <c r="N1268" t="s">
        <v>50</v>
      </c>
      <c r="O1268" t="s">
        <v>35</v>
      </c>
      <c r="P1268" t="s">
        <v>174</v>
      </c>
      <c r="Q1268" t="s">
        <v>5039</v>
      </c>
      <c r="R1268" t="s">
        <v>2621</v>
      </c>
      <c r="S1268" t="s">
        <v>503</v>
      </c>
      <c r="T1268" s="2">
        <v>15361</v>
      </c>
      <c r="U1268" s="3">
        <f ca="1">YEARFRAC(Table1[[#This Row],[DOB]],TODAY())</f>
        <v>83.924999999999997</v>
      </c>
      <c r="V1268" s="3" t="str" cm="1">
        <f t="array" aca="1" ref="V1268" ca="1">_xlfn.IFS(Table1[[#This Row],[Age]] &lt; 30, "20-29", Table1[[#This Row],[Age]]&lt;40,"30-39",Table1[[#This Row],[Age]]&lt;50,"40-49",Table1[[#This Row],[Age]]&lt;60,"50-59",Table1[[#This Row],[Age]]&lt;70, "60-69",Table1[[#This Row],[Age]]&lt;80, "70-79",Table1[[#This Row],[Age]]&lt;90,"80-89")</f>
        <v>80-89</v>
      </c>
      <c r="W1268" t="s">
        <v>39</v>
      </c>
      <c r="X1268" t="s">
        <v>612</v>
      </c>
      <c r="Y1268" t="s">
        <v>54</v>
      </c>
      <c r="Z1268">
        <v>56249</v>
      </c>
      <c r="AA1268" t="s">
        <v>92</v>
      </c>
      <c r="AB1268" t="s">
        <v>43</v>
      </c>
      <c r="AC1268" t="s">
        <v>44</v>
      </c>
      <c r="AD1268">
        <v>3</v>
      </c>
    </row>
    <row r="1269" spans="1:30" x14ac:dyDescent="0.35">
      <c r="A1269">
        <v>1691</v>
      </c>
      <c r="B1269" t="s">
        <v>5040</v>
      </c>
      <c r="C1269" t="s">
        <v>5041</v>
      </c>
      <c r="D1269" s="1">
        <v>43744</v>
      </c>
      <c r="F1269" t="str">
        <f>IF(Table1[[#This Row],[ExitDate]],QUOTIENT(Table1[[#This Row],[ExitDate]]-Table1[[#This Row],[StartDate]],365/12),"")</f>
        <v/>
      </c>
      <c r="G1269" t="str">
        <f>IF(Table1[[#This Row],[ExitDate]], "Attrition", "Active")</f>
        <v>Active</v>
      </c>
      <c r="H1269" t="s">
        <v>2617</v>
      </c>
      <c r="I1269" t="s">
        <v>5042</v>
      </c>
      <c r="J1269" t="s">
        <v>5043</v>
      </c>
      <c r="K1269" t="s">
        <v>61</v>
      </c>
      <c r="L1269" t="s">
        <v>32</v>
      </c>
      <c r="M1269" t="s">
        <v>33</v>
      </c>
      <c r="N1269" t="s">
        <v>50</v>
      </c>
      <c r="O1269" t="s">
        <v>51</v>
      </c>
      <c r="P1269" t="s">
        <v>36</v>
      </c>
      <c r="R1269" t="s">
        <v>169</v>
      </c>
      <c r="S1269" t="s">
        <v>176</v>
      </c>
      <c r="T1269" s="2">
        <v>16823</v>
      </c>
      <c r="U1269" s="3">
        <f ca="1">YEARFRAC(Table1[[#This Row],[DOB]],TODAY())</f>
        <v>79.922222222222217</v>
      </c>
      <c r="V1269" s="3" t="str" cm="1">
        <f t="array" aca="1" ref="V1269" ca="1">_xlfn.IFS(Table1[[#This Row],[Age]] &lt; 30, "20-29", Table1[[#This Row],[Age]]&lt;40,"30-39",Table1[[#This Row],[Age]]&lt;50,"40-49",Table1[[#This Row],[Age]]&lt;60,"50-59",Table1[[#This Row],[Age]]&lt;70, "60-69",Table1[[#This Row],[Age]]&lt;80, "70-79",Table1[[#This Row],[Age]]&lt;90,"80-89")</f>
        <v>70-79</v>
      </c>
      <c r="W1269" t="s">
        <v>39</v>
      </c>
      <c r="X1269" t="s">
        <v>102</v>
      </c>
      <c r="Y1269" t="s">
        <v>54</v>
      </c>
      <c r="Z1269">
        <v>77562</v>
      </c>
      <c r="AA1269" t="s">
        <v>92</v>
      </c>
      <c r="AB1269" t="s">
        <v>43</v>
      </c>
      <c r="AC1269" t="s">
        <v>44</v>
      </c>
      <c r="AD1269">
        <v>3</v>
      </c>
    </row>
    <row r="1270" spans="1:30" x14ac:dyDescent="0.35">
      <c r="A1270">
        <v>1692</v>
      </c>
      <c r="B1270" t="s">
        <v>5044</v>
      </c>
      <c r="C1270" t="s">
        <v>1412</v>
      </c>
      <c r="D1270" s="1">
        <v>43940</v>
      </c>
      <c r="E1270" s="1">
        <v>44772</v>
      </c>
      <c r="F1270">
        <f>IF(Table1[[#This Row],[ExitDate]],QUOTIENT(Table1[[#This Row],[ExitDate]]-Table1[[#This Row],[StartDate]],365/12),"")</f>
        <v>27</v>
      </c>
      <c r="G1270" t="str">
        <f>IF(Table1[[#This Row],[ExitDate]], "Attrition", "Active")</f>
        <v>Attrition</v>
      </c>
      <c r="H1270" t="s">
        <v>4852</v>
      </c>
      <c r="I1270" t="s">
        <v>5045</v>
      </c>
      <c r="J1270" t="s">
        <v>5046</v>
      </c>
      <c r="K1270" t="s">
        <v>167</v>
      </c>
      <c r="L1270" t="s">
        <v>32</v>
      </c>
      <c r="M1270" t="s">
        <v>51</v>
      </c>
      <c r="N1270" t="s">
        <v>34</v>
      </c>
      <c r="O1270" t="s">
        <v>51</v>
      </c>
      <c r="P1270" t="s">
        <v>174</v>
      </c>
      <c r="Q1270" t="s">
        <v>5047</v>
      </c>
      <c r="R1270" t="s">
        <v>169</v>
      </c>
      <c r="S1270" t="s">
        <v>110</v>
      </c>
      <c r="T1270" s="2">
        <v>15972</v>
      </c>
      <c r="U1270" s="3">
        <f ca="1">YEARFRAC(Table1[[#This Row],[DOB]],TODAY())</f>
        <v>82.25</v>
      </c>
      <c r="V1270" s="3" t="str" cm="1">
        <f t="array" aca="1" ref="V1270" ca="1">_xlfn.IFS(Table1[[#This Row],[Age]] &lt; 30, "20-29", Table1[[#This Row],[Age]]&lt;40,"30-39",Table1[[#This Row],[Age]]&lt;50,"40-49",Table1[[#This Row],[Age]]&lt;60,"50-59",Table1[[#This Row],[Age]]&lt;70, "60-69",Table1[[#This Row],[Age]]&lt;80, "70-79",Table1[[#This Row],[Age]]&lt;90,"80-89")</f>
        <v>80-89</v>
      </c>
      <c r="W1270" t="s">
        <v>39</v>
      </c>
      <c r="X1270" t="s">
        <v>112</v>
      </c>
      <c r="Y1270" t="s">
        <v>41</v>
      </c>
      <c r="Z1270">
        <v>23764</v>
      </c>
      <c r="AA1270" t="s">
        <v>73</v>
      </c>
      <c r="AB1270" t="s">
        <v>43</v>
      </c>
      <c r="AC1270" t="s">
        <v>44</v>
      </c>
      <c r="AD1270">
        <v>3</v>
      </c>
    </row>
    <row r="1271" spans="1:30" x14ac:dyDescent="0.35">
      <c r="A1271">
        <v>1693</v>
      </c>
      <c r="B1271" t="s">
        <v>4113</v>
      </c>
      <c r="C1271" t="s">
        <v>1844</v>
      </c>
      <c r="D1271" s="1">
        <v>44919</v>
      </c>
      <c r="F1271" t="str">
        <f>IF(Table1[[#This Row],[ExitDate]],QUOTIENT(Table1[[#This Row],[ExitDate]]-Table1[[#This Row],[StartDate]],365/12),"")</f>
        <v/>
      </c>
      <c r="G1271" t="str">
        <f>IF(Table1[[#This Row],[ExitDate]], "Attrition", "Active")</f>
        <v>Active</v>
      </c>
      <c r="H1271" t="s">
        <v>4852</v>
      </c>
      <c r="I1271" t="s">
        <v>5048</v>
      </c>
      <c r="J1271" t="s">
        <v>5049</v>
      </c>
      <c r="K1271" t="s">
        <v>132</v>
      </c>
      <c r="L1271" t="s">
        <v>32</v>
      </c>
      <c r="M1271" t="s">
        <v>33</v>
      </c>
      <c r="N1271" t="s">
        <v>34</v>
      </c>
      <c r="O1271" t="s">
        <v>51</v>
      </c>
      <c r="P1271" t="s">
        <v>36</v>
      </c>
      <c r="R1271" t="s">
        <v>169</v>
      </c>
      <c r="S1271" t="s">
        <v>89</v>
      </c>
      <c r="T1271" s="2">
        <v>31272</v>
      </c>
      <c r="U1271" s="3">
        <f ca="1">YEARFRAC(Table1[[#This Row],[DOB]],TODAY())</f>
        <v>40.361111111111114</v>
      </c>
      <c r="V1271" s="3" t="str" cm="1">
        <f t="array" aca="1" ref="V1271" ca="1">_xlfn.IFS(Table1[[#This Row],[Age]] &lt; 30, "20-29", Table1[[#This Row],[Age]]&lt;40,"30-39",Table1[[#This Row],[Age]]&lt;50,"40-49",Table1[[#This Row],[Age]]&lt;60,"50-59",Table1[[#This Row],[Age]]&lt;70, "60-69",Table1[[#This Row],[Age]]&lt;80, "70-79",Table1[[#This Row],[Age]]&lt;90,"80-89")</f>
        <v>40-49</v>
      </c>
      <c r="W1271" t="s">
        <v>39</v>
      </c>
      <c r="X1271" t="s">
        <v>280</v>
      </c>
      <c r="Y1271" t="s">
        <v>41</v>
      </c>
      <c r="Z1271">
        <v>2558</v>
      </c>
      <c r="AA1271" t="s">
        <v>73</v>
      </c>
      <c r="AB1271" t="s">
        <v>74</v>
      </c>
      <c r="AC1271" t="s">
        <v>44</v>
      </c>
      <c r="AD1271">
        <v>3</v>
      </c>
    </row>
    <row r="1272" spans="1:30" x14ac:dyDescent="0.35">
      <c r="A1272">
        <v>1694</v>
      </c>
      <c r="B1272" t="s">
        <v>5050</v>
      </c>
      <c r="C1272" t="s">
        <v>3699</v>
      </c>
      <c r="D1272" s="1">
        <v>44295</v>
      </c>
      <c r="E1272" s="1">
        <v>44345</v>
      </c>
      <c r="F1272">
        <f>IF(Table1[[#This Row],[ExitDate]],QUOTIENT(Table1[[#This Row],[ExitDate]]-Table1[[#This Row],[StartDate]],365/12),"")</f>
        <v>1</v>
      </c>
      <c r="G1272" t="str">
        <f>IF(Table1[[#This Row],[ExitDate]], "Attrition", "Active")</f>
        <v>Attrition</v>
      </c>
      <c r="H1272" t="s">
        <v>2396</v>
      </c>
      <c r="I1272" t="s">
        <v>5051</v>
      </c>
      <c r="J1272" t="s">
        <v>5052</v>
      </c>
      <c r="K1272" t="s">
        <v>79</v>
      </c>
      <c r="L1272" t="s">
        <v>2299</v>
      </c>
      <c r="M1272" t="s">
        <v>51</v>
      </c>
      <c r="N1272" t="s">
        <v>50</v>
      </c>
      <c r="O1272" t="s">
        <v>35</v>
      </c>
      <c r="P1272" t="s">
        <v>125</v>
      </c>
      <c r="Q1272" t="s">
        <v>5053</v>
      </c>
      <c r="R1272" t="s">
        <v>169</v>
      </c>
      <c r="S1272" t="s">
        <v>52</v>
      </c>
      <c r="T1272" s="2">
        <v>22558</v>
      </c>
      <c r="U1272" s="3">
        <f ca="1">YEARFRAC(Table1[[#This Row],[DOB]],TODAY())</f>
        <v>64.219444444444449</v>
      </c>
      <c r="V1272" s="3" t="str" cm="1">
        <f t="array" aca="1" ref="V1272" ca="1">_xlfn.IFS(Table1[[#This Row],[Age]] &lt; 30, "20-29", Table1[[#This Row],[Age]]&lt;40,"30-39",Table1[[#This Row],[Age]]&lt;50,"40-49",Table1[[#This Row],[Age]]&lt;60,"50-59",Table1[[#This Row],[Age]]&lt;70, "60-69",Table1[[#This Row],[Age]]&lt;80, "70-79",Table1[[#This Row],[Age]]&lt;90,"80-89")</f>
        <v>60-69</v>
      </c>
      <c r="W1272" t="s">
        <v>39</v>
      </c>
      <c r="X1272" t="s">
        <v>225</v>
      </c>
      <c r="Y1272" t="s">
        <v>54</v>
      </c>
      <c r="Z1272">
        <v>82773</v>
      </c>
      <c r="AA1272" t="s">
        <v>127</v>
      </c>
      <c r="AB1272" t="s">
        <v>83</v>
      </c>
      <c r="AC1272" t="s">
        <v>44</v>
      </c>
      <c r="AD1272">
        <v>3</v>
      </c>
    </row>
    <row r="1273" spans="1:30" x14ac:dyDescent="0.35">
      <c r="A1273">
        <v>1695</v>
      </c>
      <c r="B1273" t="s">
        <v>5054</v>
      </c>
      <c r="C1273" t="s">
        <v>2465</v>
      </c>
      <c r="D1273" s="1">
        <v>43347</v>
      </c>
      <c r="E1273" s="1">
        <v>44911</v>
      </c>
      <c r="F1273">
        <f>IF(Table1[[#This Row],[ExitDate]],QUOTIENT(Table1[[#This Row],[ExitDate]]-Table1[[#This Row],[StartDate]],365/12),"")</f>
        <v>51</v>
      </c>
      <c r="G1273" t="str">
        <f>IF(Table1[[#This Row],[ExitDate]], "Attrition", "Active")</f>
        <v>Attrition</v>
      </c>
      <c r="H1273" t="s">
        <v>2401</v>
      </c>
      <c r="I1273" t="s">
        <v>5055</v>
      </c>
      <c r="J1273" t="s">
        <v>5056</v>
      </c>
      <c r="K1273" t="s">
        <v>132</v>
      </c>
      <c r="L1273" t="s">
        <v>2299</v>
      </c>
      <c r="M1273" t="s">
        <v>33</v>
      </c>
      <c r="N1273" t="s">
        <v>34</v>
      </c>
      <c r="O1273" t="s">
        <v>62</v>
      </c>
      <c r="P1273" t="s">
        <v>174</v>
      </c>
      <c r="Q1273" t="s">
        <v>5057</v>
      </c>
      <c r="R1273" t="s">
        <v>169</v>
      </c>
      <c r="S1273" t="s">
        <v>3211</v>
      </c>
      <c r="T1273" s="2">
        <v>29903</v>
      </c>
      <c r="U1273" s="3">
        <f ca="1">YEARFRAC(Table1[[#This Row],[DOB]],TODAY())</f>
        <v>44.111111111111114</v>
      </c>
      <c r="V1273" s="3" t="str" cm="1">
        <f t="array" aca="1" ref="V1273" ca="1">_xlfn.IFS(Table1[[#This Row],[Age]] &lt; 30, "20-29", Table1[[#This Row],[Age]]&lt;40,"30-39",Table1[[#This Row],[Age]]&lt;50,"40-49",Table1[[#This Row],[Age]]&lt;60,"50-59",Table1[[#This Row],[Age]]&lt;70, "60-69",Table1[[#This Row],[Age]]&lt;80, "70-79",Table1[[#This Row],[Age]]&lt;90,"80-89")</f>
        <v>40-49</v>
      </c>
      <c r="W1273" t="s">
        <v>39</v>
      </c>
      <c r="X1273" t="s">
        <v>204</v>
      </c>
      <c r="Y1273" t="s">
        <v>41</v>
      </c>
      <c r="Z1273">
        <v>20654</v>
      </c>
      <c r="AA1273" t="s">
        <v>73</v>
      </c>
      <c r="AB1273" t="s">
        <v>43</v>
      </c>
      <c r="AC1273" t="s">
        <v>44</v>
      </c>
      <c r="AD1273">
        <v>3</v>
      </c>
    </row>
    <row r="1274" spans="1:30" x14ac:dyDescent="0.35">
      <c r="A1274">
        <v>1696</v>
      </c>
      <c r="B1274" t="s">
        <v>1360</v>
      </c>
      <c r="C1274" t="s">
        <v>4438</v>
      </c>
      <c r="D1274" s="1">
        <v>44507</v>
      </c>
      <c r="F1274" t="str">
        <f>IF(Table1[[#This Row],[ExitDate]],QUOTIENT(Table1[[#This Row],[ExitDate]]-Table1[[#This Row],[StartDate]],365/12),"")</f>
        <v/>
      </c>
      <c r="G1274" t="str">
        <f>IF(Table1[[#This Row],[ExitDate]], "Attrition", "Active")</f>
        <v>Active</v>
      </c>
      <c r="H1274" t="s">
        <v>4796</v>
      </c>
      <c r="I1274" t="s">
        <v>5058</v>
      </c>
      <c r="J1274" t="s">
        <v>5059</v>
      </c>
      <c r="K1274" t="s">
        <v>117</v>
      </c>
      <c r="L1274" t="s">
        <v>32</v>
      </c>
      <c r="M1274" t="s">
        <v>62</v>
      </c>
      <c r="N1274" t="s">
        <v>34</v>
      </c>
      <c r="O1274" t="s">
        <v>35</v>
      </c>
      <c r="P1274" t="s">
        <v>36</v>
      </c>
      <c r="R1274" t="s">
        <v>169</v>
      </c>
      <c r="S1274" t="s">
        <v>100</v>
      </c>
      <c r="T1274" s="2">
        <v>22905</v>
      </c>
      <c r="U1274" s="3">
        <f ca="1">YEARFRAC(Table1[[#This Row],[DOB]],TODAY())</f>
        <v>63.269444444444446</v>
      </c>
      <c r="V1274" s="3" t="str" cm="1">
        <f t="array" aca="1" ref="V1274" ca="1">_xlfn.IFS(Table1[[#This Row],[Age]] &lt; 30, "20-29", Table1[[#This Row],[Age]]&lt;40,"30-39",Table1[[#This Row],[Age]]&lt;50,"40-49",Table1[[#This Row],[Age]]&lt;60,"50-59",Table1[[#This Row],[Age]]&lt;70, "60-69",Table1[[#This Row],[Age]]&lt;80, "70-79",Table1[[#This Row],[Age]]&lt;90,"80-89")</f>
        <v>60-69</v>
      </c>
      <c r="W1274" t="s">
        <v>39</v>
      </c>
      <c r="X1274" t="s">
        <v>177</v>
      </c>
      <c r="Y1274" t="s">
        <v>54</v>
      </c>
      <c r="Z1274">
        <v>74846</v>
      </c>
      <c r="AA1274" t="s">
        <v>55</v>
      </c>
      <c r="AB1274" t="s">
        <v>83</v>
      </c>
      <c r="AC1274" t="s">
        <v>44</v>
      </c>
      <c r="AD1274">
        <v>3</v>
      </c>
    </row>
    <row r="1275" spans="1:30" x14ac:dyDescent="0.35">
      <c r="A1275">
        <v>1697</v>
      </c>
      <c r="B1275" t="s">
        <v>5060</v>
      </c>
      <c r="C1275" t="s">
        <v>1183</v>
      </c>
      <c r="D1275" s="1">
        <v>45070</v>
      </c>
      <c r="E1275" s="1">
        <v>45128</v>
      </c>
      <c r="F1275">
        <f>IF(Table1[[#This Row],[ExitDate]],QUOTIENT(Table1[[#This Row],[ExitDate]]-Table1[[#This Row],[StartDate]],365/12),"")</f>
        <v>1</v>
      </c>
      <c r="G1275" t="str">
        <f>IF(Table1[[#This Row],[ExitDate]], "Attrition", "Active")</f>
        <v>Attrition</v>
      </c>
      <c r="H1275" t="s">
        <v>4796</v>
      </c>
      <c r="I1275" t="s">
        <v>5061</v>
      </c>
      <c r="J1275" t="s">
        <v>5062</v>
      </c>
      <c r="K1275" t="s">
        <v>138</v>
      </c>
      <c r="L1275" t="s">
        <v>32</v>
      </c>
      <c r="M1275" t="s">
        <v>62</v>
      </c>
      <c r="N1275" t="s">
        <v>63</v>
      </c>
      <c r="O1275" t="s">
        <v>51</v>
      </c>
      <c r="P1275" t="s">
        <v>139</v>
      </c>
      <c r="Q1275" t="s">
        <v>5063</v>
      </c>
      <c r="R1275" t="s">
        <v>169</v>
      </c>
      <c r="S1275" t="s">
        <v>80</v>
      </c>
      <c r="T1275" s="2">
        <v>31943</v>
      </c>
      <c r="U1275" s="3">
        <f ca="1">YEARFRAC(Table1[[#This Row],[DOB]],TODAY())</f>
        <v>38.522222222222226</v>
      </c>
      <c r="V1275" s="3" t="str" cm="1">
        <f t="array" aca="1" ref="V1275" ca="1">_xlfn.IFS(Table1[[#This Row],[Age]] &lt; 30, "20-29", Table1[[#This Row],[Age]]&lt;40,"30-39",Table1[[#This Row],[Age]]&lt;50,"40-49",Table1[[#This Row],[Age]]&lt;60,"50-59",Table1[[#This Row],[Age]]&lt;70, "60-69",Table1[[#This Row],[Age]]&lt;80, "70-79",Table1[[#This Row],[Age]]&lt;90,"80-89")</f>
        <v>30-39</v>
      </c>
      <c r="W1275" t="s">
        <v>39</v>
      </c>
      <c r="X1275" t="s">
        <v>225</v>
      </c>
      <c r="Y1275" t="s">
        <v>54</v>
      </c>
      <c r="Z1275">
        <v>3758</v>
      </c>
      <c r="AA1275" t="s">
        <v>127</v>
      </c>
      <c r="AB1275" t="s">
        <v>43</v>
      </c>
      <c r="AC1275" t="s">
        <v>44</v>
      </c>
      <c r="AD1275">
        <v>3</v>
      </c>
    </row>
    <row r="1276" spans="1:30" x14ac:dyDescent="0.35">
      <c r="A1276">
        <v>1698</v>
      </c>
      <c r="B1276" t="s">
        <v>5064</v>
      </c>
      <c r="C1276" t="s">
        <v>271</v>
      </c>
      <c r="D1276" s="1">
        <v>44242</v>
      </c>
      <c r="E1276" s="1">
        <v>44352</v>
      </c>
      <c r="F1276">
        <f>IF(Table1[[#This Row],[ExitDate]],QUOTIENT(Table1[[#This Row],[ExitDate]]-Table1[[#This Row],[StartDate]],365/12),"")</f>
        <v>3</v>
      </c>
      <c r="G1276" t="str">
        <f>IF(Table1[[#This Row],[ExitDate]], "Attrition", "Active")</f>
        <v>Attrition</v>
      </c>
      <c r="H1276" t="s">
        <v>58</v>
      </c>
      <c r="I1276" t="s">
        <v>5065</v>
      </c>
      <c r="J1276" t="s">
        <v>5066</v>
      </c>
      <c r="K1276" t="s">
        <v>49</v>
      </c>
      <c r="L1276" t="s">
        <v>32</v>
      </c>
      <c r="M1276" t="s">
        <v>62</v>
      </c>
      <c r="N1276" t="s">
        <v>50</v>
      </c>
      <c r="O1276" t="s">
        <v>51</v>
      </c>
      <c r="P1276" t="s">
        <v>125</v>
      </c>
      <c r="Q1276" t="s">
        <v>5067</v>
      </c>
      <c r="R1276" t="s">
        <v>169</v>
      </c>
      <c r="S1276" t="s">
        <v>935</v>
      </c>
      <c r="T1276" s="2">
        <v>34652</v>
      </c>
      <c r="U1276" s="3">
        <f ca="1">YEARFRAC(Table1[[#This Row],[DOB]],TODAY())</f>
        <v>31.108333333333334</v>
      </c>
      <c r="V1276" s="3" t="str" cm="1">
        <f t="array" aca="1" ref="V1276" ca="1">_xlfn.IFS(Table1[[#This Row],[Age]] &lt; 30, "20-29", Table1[[#This Row],[Age]]&lt;40,"30-39",Table1[[#This Row],[Age]]&lt;50,"40-49",Table1[[#This Row],[Age]]&lt;60,"50-59",Table1[[#This Row],[Age]]&lt;70, "60-69",Table1[[#This Row],[Age]]&lt;80, "70-79",Table1[[#This Row],[Age]]&lt;90,"80-89")</f>
        <v>30-39</v>
      </c>
      <c r="W1276" t="s">
        <v>39</v>
      </c>
      <c r="X1276" t="s">
        <v>112</v>
      </c>
      <c r="Y1276" t="s">
        <v>54</v>
      </c>
      <c r="Z1276">
        <v>5156</v>
      </c>
      <c r="AA1276" t="s">
        <v>42</v>
      </c>
      <c r="AB1276" t="s">
        <v>83</v>
      </c>
      <c r="AC1276" t="s">
        <v>44</v>
      </c>
      <c r="AD1276">
        <v>3</v>
      </c>
    </row>
    <row r="1277" spans="1:30" x14ac:dyDescent="0.35">
      <c r="A1277">
        <v>1699</v>
      </c>
      <c r="B1277" t="s">
        <v>5068</v>
      </c>
      <c r="C1277" t="s">
        <v>1035</v>
      </c>
      <c r="D1277" s="1">
        <v>44503</v>
      </c>
      <c r="E1277" s="1">
        <v>44792</v>
      </c>
      <c r="F1277">
        <f>IF(Table1[[#This Row],[ExitDate]],QUOTIENT(Table1[[#This Row],[ExitDate]]-Table1[[#This Row],[StartDate]],365/12),"")</f>
        <v>9</v>
      </c>
      <c r="G1277" t="str">
        <f>IF(Table1[[#This Row],[ExitDate]], "Attrition", "Active")</f>
        <v>Attrition</v>
      </c>
      <c r="H1277" t="s">
        <v>2617</v>
      </c>
      <c r="I1277" t="s">
        <v>5069</v>
      </c>
      <c r="J1277" t="s">
        <v>5070</v>
      </c>
      <c r="K1277" t="s">
        <v>61</v>
      </c>
      <c r="L1277" t="s">
        <v>32</v>
      </c>
      <c r="M1277" t="s">
        <v>33</v>
      </c>
      <c r="N1277" t="s">
        <v>34</v>
      </c>
      <c r="O1277" t="s">
        <v>51</v>
      </c>
      <c r="P1277" t="s">
        <v>174</v>
      </c>
      <c r="Q1277" t="s">
        <v>5071</v>
      </c>
      <c r="R1277" t="s">
        <v>2621</v>
      </c>
      <c r="S1277" t="s">
        <v>118</v>
      </c>
      <c r="T1277" s="2">
        <v>34137</v>
      </c>
      <c r="U1277" s="3">
        <f ca="1">YEARFRAC(Table1[[#This Row],[DOB]],TODAY())</f>
        <v>32.516666666666666</v>
      </c>
      <c r="V1277" s="3" t="str" cm="1">
        <f t="array" aca="1" ref="V1277" ca="1">_xlfn.IFS(Table1[[#This Row],[Age]] &lt; 30, "20-29", Table1[[#This Row],[Age]]&lt;40,"30-39",Table1[[#This Row],[Age]]&lt;50,"40-49",Table1[[#This Row],[Age]]&lt;60,"50-59",Table1[[#This Row],[Age]]&lt;70, "60-69",Table1[[#This Row],[Age]]&lt;80, "70-79",Table1[[#This Row],[Age]]&lt;90,"80-89")</f>
        <v>30-39</v>
      </c>
      <c r="W1277" t="s">
        <v>39</v>
      </c>
      <c r="X1277" t="s">
        <v>242</v>
      </c>
      <c r="Y1277" t="s">
        <v>54</v>
      </c>
      <c r="Z1277">
        <v>64233</v>
      </c>
      <c r="AA1277" t="s">
        <v>55</v>
      </c>
      <c r="AB1277" t="s">
        <v>83</v>
      </c>
      <c r="AC1277" t="s">
        <v>44</v>
      </c>
      <c r="AD1277">
        <v>3</v>
      </c>
    </row>
    <row r="1278" spans="1:30" x14ac:dyDescent="0.35">
      <c r="A1278">
        <v>1700</v>
      </c>
      <c r="B1278" t="s">
        <v>3034</v>
      </c>
      <c r="C1278" t="s">
        <v>900</v>
      </c>
      <c r="D1278" s="1">
        <v>43363</v>
      </c>
      <c r="F1278" t="str">
        <f>IF(Table1[[#This Row],[ExitDate]],QUOTIENT(Table1[[#This Row],[ExitDate]]-Table1[[#This Row],[StartDate]],365/12),"")</f>
        <v/>
      </c>
      <c r="G1278" t="str">
        <f>IF(Table1[[#This Row],[ExitDate]], "Attrition", "Active")</f>
        <v>Active</v>
      </c>
      <c r="H1278" t="s">
        <v>2617</v>
      </c>
      <c r="I1278" t="s">
        <v>5072</v>
      </c>
      <c r="J1278" t="s">
        <v>5073</v>
      </c>
      <c r="K1278" t="s">
        <v>88</v>
      </c>
      <c r="L1278" t="s">
        <v>32</v>
      </c>
      <c r="M1278" t="s">
        <v>33</v>
      </c>
      <c r="N1278" t="s">
        <v>34</v>
      </c>
      <c r="O1278" t="s">
        <v>35</v>
      </c>
      <c r="P1278" t="s">
        <v>36</v>
      </c>
      <c r="R1278" t="s">
        <v>169</v>
      </c>
      <c r="S1278" t="s">
        <v>110</v>
      </c>
      <c r="T1278" s="2">
        <v>21283</v>
      </c>
      <c r="U1278" s="3">
        <f ca="1">YEARFRAC(Table1[[#This Row],[DOB]],TODAY())</f>
        <v>67.708333333333329</v>
      </c>
      <c r="V1278" s="3" t="str" cm="1">
        <f t="array" aca="1" ref="V1278" ca="1">_xlfn.IFS(Table1[[#This Row],[Age]] &lt; 30, "20-29", Table1[[#This Row],[Age]]&lt;40,"30-39",Table1[[#This Row],[Age]]&lt;50,"40-49",Table1[[#This Row],[Age]]&lt;60,"50-59",Table1[[#This Row],[Age]]&lt;70, "60-69",Table1[[#This Row],[Age]]&lt;80, "70-79",Table1[[#This Row],[Age]]&lt;90,"80-89")</f>
        <v>60-69</v>
      </c>
      <c r="W1278" t="s">
        <v>39</v>
      </c>
      <c r="X1278" t="s">
        <v>112</v>
      </c>
      <c r="Y1278" t="s">
        <v>54</v>
      </c>
      <c r="Z1278">
        <v>61270</v>
      </c>
      <c r="AA1278" t="s">
        <v>127</v>
      </c>
      <c r="AB1278" t="s">
        <v>43</v>
      </c>
      <c r="AC1278" t="s">
        <v>44</v>
      </c>
      <c r="AD1278">
        <v>3</v>
      </c>
    </row>
    <row r="1279" spans="1:30" x14ac:dyDescent="0.35">
      <c r="A1279">
        <v>1701</v>
      </c>
      <c r="B1279" t="s">
        <v>5074</v>
      </c>
      <c r="C1279" t="s">
        <v>5075</v>
      </c>
      <c r="D1279" s="1">
        <v>43669</v>
      </c>
      <c r="E1279" s="1">
        <v>44933</v>
      </c>
      <c r="F1279">
        <f>IF(Table1[[#This Row],[ExitDate]],QUOTIENT(Table1[[#This Row],[ExitDate]]-Table1[[#This Row],[StartDate]],365/12),"")</f>
        <v>41</v>
      </c>
      <c r="G1279" t="str">
        <f>IF(Table1[[#This Row],[ExitDate]], "Attrition", "Active")</f>
        <v>Attrition</v>
      </c>
      <c r="H1279" t="s">
        <v>2617</v>
      </c>
      <c r="I1279" t="s">
        <v>5076</v>
      </c>
      <c r="J1279" t="s">
        <v>5077</v>
      </c>
      <c r="K1279" t="s">
        <v>31</v>
      </c>
      <c r="L1279" t="s">
        <v>32</v>
      </c>
      <c r="M1279" t="s">
        <v>33</v>
      </c>
      <c r="N1279" t="s">
        <v>50</v>
      </c>
      <c r="O1279" t="s">
        <v>62</v>
      </c>
      <c r="P1279" t="s">
        <v>98</v>
      </c>
      <c r="Q1279" t="s">
        <v>5078</v>
      </c>
      <c r="R1279" t="s">
        <v>169</v>
      </c>
      <c r="S1279" t="s">
        <v>176</v>
      </c>
      <c r="T1279" s="2">
        <v>20034</v>
      </c>
      <c r="U1279" s="3">
        <f ca="1">YEARFRAC(Table1[[#This Row],[DOB]],TODAY())</f>
        <v>71.13055555555556</v>
      </c>
      <c r="V1279" s="3" t="str" cm="1">
        <f t="array" aca="1" ref="V1279" ca="1">_xlfn.IFS(Table1[[#This Row],[Age]] &lt; 30, "20-29", Table1[[#This Row],[Age]]&lt;40,"30-39",Table1[[#This Row],[Age]]&lt;50,"40-49",Table1[[#This Row],[Age]]&lt;60,"50-59",Table1[[#This Row],[Age]]&lt;70, "60-69",Table1[[#This Row],[Age]]&lt;80, "70-79",Table1[[#This Row],[Age]]&lt;90,"80-89")</f>
        <v>70-79</v>
      </c>
      <c r="W1279" t="s">
        <v>39</v>
      </c>
      <c r="X1279" t="s">
        <v>291</v>
      </c>
      <c r="Y1279" t="s">
        <v>54</v>
      </c>
      <c r="Z1279">
        <v>36731</v>
      </c>
      <c r="AA1279" t="s">
        <v>73</v>
      </c>
      <c r="AB1279" t="s">
        <v>74</v>
      </c>
      <c r="AC1279" t="s">
        <v>44</v>
      </c>
      <c r="AD1279">
        <v>3</v>
      </c>
    </row>
    <row r="1280" spans="1:30" x14ac:dyDescent="0.35">
      <c r="A1280">
        <v>1702</v>
      </c>
      <c r="B1280" t="s">
        <v>5079</v>
      </c>
      <c r="C1280" t="s">
        <v>461</v>
      </c>
      <c r="D1280" s="1">
        <v>44693</v>
      </c>
      <c r="F1280" t="str">
        <f>IF(Table1[[#This Row],[ExitDate]],QUOTIENT(Table1[[#This Row],[ExitDate]]-Table1[[#This Row],[StartDate]],365/12),"")</f>
        <v/>
      </c>
      <c r="G1280" t="str">
        <f>IF(Table1[[#This Row],[ExitDate]], "Attrition", "Active")</f>
        <v>Active</v>
      </c>
      <c r="H1280" t="s">
        <v>4852</v>
      </c>
      <c r="I1280" t="s">
        <v>5080</v>
      </c>
      <c r="J1280" t="s">
        <v>5081</v>
      </c>
      <c r="K1280" t="s">
        <v>132</v>
      </c>
      <c r="L1280" t="s">
        <v>32</v>
      </c>
      <c r="M1280" t="s">
        <v>33</v>
      </c>
      <c r="N1280" t="s">
        <v>50</v>
      </c>
      <c r="O1280" t="s">
        <v>51</v>
      </c>
      <c r="P1280" t="s">
        <v>36</v>
      </c>
      <c r="R1280" t="s">
        <v>169</v>
      </c>
      <c r="S1280" t="s">
        <v>176</v>
      </c>
      <c r="T1280" s="2">
        <v>32759</v>
      </c>
      <c r="U1280" s="3">
        <f ca="1">YEARFRAC(Table1[[#This Row],[DOB]],TODAY())</f>
        <v>36.291666666666664</v>
      </c>
      <c r="V1280" s="3" t="str" cm="1">
        <f t="array" aca="1" ref="V1280" ca="1">_xlfn.IFS(Table1[[#This Row],[Age]] &lt; 30, "20-29", Table1[[#This Row],[Age]]&lt;40,"30-39",Table1[[#This Row],[Age]]&lt;50,"40-49",Table1[[#This Row],[Age]]&lt;60,"50-59",Table1[[#This Row],[Age]]&lt;70, "60-69",Table1[[#This Row],[Age]]&lt;80, "70-79",Table1[[#This Row],[Age]]&lt;90,"80-89")</f>
        <v>30-39</v>
      </c>
      <c r="W1280" t="s">
        <v>39</v>
      </c>
      <c r="X1280" t="s">
        <v>5082</v>
      </c>
      <c r="Y1280" t="s">
        <v>41</v>
      </c>
      <c r="Z1280">
        <v>49479</v>
      </c>
      <c r="AA1280" t="s">
        <v>73</v>
      </c>
      <c r="AB1280" t="s">
        <v>74</v>
      </c>
      <c r="AC1280" t="s">
        <v>44</v>
      </c>
      <c r="AD1280">
        <v>3</v>
      </c>
    </row>
    <row r="1281" spans="1:30" x14ac:dyDescent="0.35">
      <c r="A1281">
        <v>1703</v>
      </c>
      <c r="B1281" t="s">
        <v>3814</v>
      </c>
      <c r="C1281" t="s">
        <v>1017</v>
      </c>
      <c r="D1281" s="1">
        <v>43376</v>
      </c>
      <c r="F1281" t="str">
        <f>IF(Table1[[#This Row],[ExitDate]],QUOTIENT(Table1[[#This Row],[ExitDate]]-Table1[[#This Row],[StartDate]],365/12),"")</f>
        <v/>
      </c>
      <c r="G1281" t="str">
        <f>IF(Table1[[#This Row],[ExitDate]], "Attrition", "Active")</f>
        <v>Active</v>
      </c>
      <c r="H1281" t="s">
        <v>4852</v>
      </c>
      <c r="I1281" t="s">
        <v>5083</v>
      </c>
      <c r="J1281" t="s">
        <v>5084</v>
      </c>
      <c r="K1281" t="s">
        <v>49</v>
      </c>
      <c r="L1281" t="s">
        <v>32</v>
      </c>
      <c r="M1281" t="s">
        <v>62</v>
      </c>
      <c r="N1281" t="s">
        <v>63</v>
      </c>
      <c r="O1281" t="s">
        <v>51</v>
      </c>
      <c r="P1281" t="s">
        <v>36</v>
      </c>
      <c r="R1281" t="s">
        <v>64</v>
      </c>
      <c r="S1281" t="s">
        <v>52</v>
      </c>
      <c r="T1281" s="2">
        <v>28544</v>
      </c>
      <c r="U1281" s="3">
        <f ca="1">YEARFRAC(Table1[[#This Row],[DOB]],TODAY())</f>
        <v>47.833333333333336</v>
      </c>
      <c r="V1281" s="3" t="str" cm="1">
        <f t="array" aca="1" ref="V1281" ca="1">_xlfn.IFS(Table1[[#This Row],[Age]] &lt; 30, "20-29", Table1[[#This Row],[Age]]&lt;40,"30-39",Table1[[#This Row],[Age]]&lt;50,"40-49",Table1[[#This Row],[Age]]&lt;60,"50-59",Table1[[#This Row],[Age]]&lt;70, "60-69",Table1[[#This Row],[Age]]&lt;80, "70-79",Table1[[#This Row],[Age]]&lt;90,"80-89")</f>
        <v>40-49</v>
      </c>
      <c r="W1281" t="s">
        <v>39</v>
      </c>
      <c r="X1281" t="s">
        <v>162</v>
      </c>
      <c r="Y1281" t="s">
        <v>41</v>
      </c>
      <c r="Z1281">
        <v>26140</v>
      </c>
      <c r="AA1281" t="s">
        <v>73</v>
      </c>
      <c r="AB1281" t="s">
        <v>74</v>
      </c>
      <c r="AC1281" t="s">
        <v>44</v>
      </c>
      <c r="AD1281">
        <v>3</v>
      </c>
    </row>
    <row r="1282" spans="1:30" x14ac:dyDescent="0.35">
      <c r="A1282">
        <v>1704</v>
      </c>
      <c r="B1282" t="s">
        <v>5027</v>
      </c>
      <c r="C1282" t="s">
        <v>4092</v>
      </c>
      <c r="D1282" s="1">
        <v>44161</v>
      </c>
      <c r="F1282" t="str">
        <f>IF(Table1[[#This Row],[ExitDate]],QUOTIENT(Table1[[#This Row],[ExitDate]]-Table1[[#This Row],[StartDate]],365/12),"")</f>
        <v/>
      </c>
      <c r="G1282" t="str">
        <f>IF(Table1[[#This Row],[ExitDate]], "Attrition", "Active")</f>
        <v>Active</v>
      </c>
      <c r="H1282" t="s">
        <v>2396</v>
      </c>
      <c r="I1282" t="s">
        <v>5085</v>
      </c>
      <c r="J1282" t="s">
        <v>5086</v>
      </c>
      <c r="K1282" t="s">
        <v>31</v>
      </c>
      <c r="L1282" t="s">
        <v>32</v>
      </c>
      <c r="M1282" t="s">
        <v>51</v>
      </c>
      <c r="N1282" t="s">
        <v>34</v>
      </c>
      <c r="O1282" t="s">
        <v>51</v>
      </c>
      <c r="P1282" t="s">
        <v>36</v>
      </c>
      <c r="R1282" t="s">
        <v>169</v>
      </c>
      <c r="S1282" t="s">
        <v>176</v>
      </c>
      <c r="T1282" s="2">
        <v>34506</v>
      </c>
      <c r="U1282" s="3">
        <f ca="1">YEARFRAC(Table1[[#This Row],[DOB]],TODAY())</f>
        <v>31.505555555555556</v>
      </c>
      <c r="V1282" s="3" t="str" cm="1">
        <f t="array" aca="1" ref="V1282" ca="1">_xlfn.IFS(Table1[[#This Row],[Age]] &lt; 30, "20-29", Table1[[#This Row],[Age]]&lt;40,"30-39",Table1[[#This Row],[Age]]&lt;50,"40-49",Table1[[#This Row],[Age]]&lt;60,"50-59",Table1[[#This Row],[Age]]&lt;70, "60-69",Table1[[#This Row],[Age]]&lt;80, "70-79",Table1[[#This Row],[Age]]&lt;90,"80-89")</f>
        <v>30-39</v>
      </c>
      <c r="W1282" t="s">
        <v>39</v>
      </c>
      <c r="X1282" t="s">
        <v>418</v>
      </c>
      <c r="Y1282" t="s">
        <v>41</v>
      </c>
      <c r="Z1282">
        <v>59091</v>
      </c>
      <c r="AA1282" t="s">
        <v>55</v>
      </c>
      <c r="AB1282" t="s">
        <v>43</v>
      </c>
      <c r="AC1282" t="s">
        <v>44</v>
      </c>
      <c r="AD1282">
        <v>3</v>
      </c>
    </row>
    <row r="1283" spans="1:30" x14ac:dyDescent="0.35">
      <c r="A1283">
        <v>1705</v>
      </c>
      <c r="B1283" t="s">
        <v>698</v>
      </c>
      <c r="C1283" t="s">
        <v>2182</v>
      </c>
      <c r="D1283" s="1">
        <v>43377</v>
      </c>
      <c r="F1283" t="str">
        <f>IF(Table1[[#This Row],[ExitDate]],QUOTIENT(Table1[[#This Row],[ExitDate]]-Table1[[#This Row],[StartDate]],365/12),"")</f>
        <v/>
      </c>
      <c r="G1283" t="str">
        <f>IF(Table1[[#This Row],[ExitDate]], "Attrition", "Active")</f>
        <v>Active</v>
      </c>
      <c r="H1283" t="s">
        <v>2401</v>
      </c>
      <c r="I1283" t="s">
        <v>5087</v>
      </c>
      <c r="J1283" t="s">
        <v>5088</v>
      </c>
      <c r="K1283" t="s">
        <v>49</v>
      </c>
      <c r="L1283" t="s">
        <v>32</v>
      </c>
      <c r="M1283" t="s">
        <v>51</v>
      </c>
      <c r="N1283" t="s">
        <v>63</v>
      </c>
      <c r="O1283" t="s">
        <v>62</v>
      </c>
      <c r="P1283" t="s">
        <v>36</v>
      </c>
      <c r="R1283" t="s">
        <v>169</v>
      </c>
      <c r="S1283" t="s">
        <v>176</v>
      </c>
      <c r="T1283" s="2">
        <v>21321</v>
      </c>
      <c r="U1283" s="3">
        <f ca="1">YEARFRAC(Table1[[#This Row],[DOB]],TODAY())</f>
        <v>67.602777777777774</v>
      </c>
      <c r="V1283" s="3" t="str" cm="1">
        <f t="array" aca="1" ref="V1283" ca="1">_xlfn.IFS(Table1[[#This Row],[Age]] &lt; 30, "20-29", Table1[[#This Row],[Age]]&lt;40,"30-39",Table1[[#This Row],[Age]]&lt;50,"40-49",Table1[[#This Row],[Age]]&lt;60,"50-59",Table1[[#This Row],[Age]]&lt;70, "60-69",Table1[[#This Row],[Age]]&lt;80, "70-79",Table1[[#This Row],[Age]]&lt;90,"80-89")</f>
        <v>60-69</v>
      </c>
      <c r="W1283" t="s">
        <v>39</v>
      </c>
      <c r="X1283" t="s">
        <v>1505</v>
      </c>
      <c r="Y1283" t="s">
        <v>41</v>
      </c>
      <c r="Z1283">
        <v>50425</v>
      </c>
      <c r="AA1283" t="s">
        <v>55</v>
      </c>
      <c r="AB1283" t="s">
        <v>74</v>
      </c>
      <c r="AC1283" t="s">
        <v>44</v>
      </c>
      <c r="AD1283">
        <v>3</v>
      </c>
    </row>
    <row r="1284" spans="1:30" x14ac:dyDescent="0.35">
      <c r="A1284">
        <v>1706</v>
      </c>
      <c r="B1284" t="s">
        <v>5089</v>
      </c>
      <c r="C1284" t="s">
        <v>4299</v>
      </c>
      <c r="D1284" s="1">
        <v>44167</v>
      </c>
      <c r="E1284" s="1">
        <v>44982</v>
      </c>
      <c r="F1284">
        <f>IF(Table1[[#This Row],[ExitDate]],QUOTIENT(Table1[[#This Row],[ExitDate]]-Table1[[#This Row],[StartDate]],365/12),"")</f>
        <v>26</v>
      </c>
      <c r="G1284" t="str">
        <f>IF(Table1[[#This Row],[ExitDate]], "Attrition", "Active")</f>
        <v>Attrition</v>
      </c>
      <c r="H1284" t="s">
        <v>4796</v>
      </c>
      <c r="I1284" t="s">
        <v>5090</v>
      </c>
      <c r="J1284" t="s">
        <v>5091</v>
      </c>
      <c r="K1284" t="s">
        <v>117</v>
      </c>
      <c r="L1284" t="s">
        <v>32</v>
      </c>
      <c r="M1284" t="s">
        <v>33</v>
      </c>
      <c r="N1284" t="s">
        <v>50</v>
      </c>
      <c r="O1284" t="s">
        <v>62</v>
      </c>
      <c r="P1284" t="s">
        <v>98</v>
      </c>
      <c r="Q1284" t="s">
        <v>5092</v>
      </c>
      <c r="R1284" t="s">
        <v>169</v>
      </c>
      <c r="S1284" t="s">
        <v>52</v>
      </c>
      <c r="T1284" s="2">
        <v>32966</v>
      </c>
      <c r="U1284" s="3">
        <f ca="1">YEARFRAC(Table1[[#This Row],[DOB]],TODAY())</f>
        <v>35.722222222222221</v>
      </c>
      <c r="V1284" s="3" t="str" cm="1">
        <f t="array" aca="1" ref="V1284" ca="1">_xlfn.IFS(Table1[[#This Row],[Age]] &lt; 30, "20-29", Table1[[#This Row],[Age]]&lt;40,"30-39",Table1[[#This Row],[Age]]&lt;50,"40-49",Table1[[#This Row],[Age]]&lt;60,"50-59",Table1[[#This Row],[Age]]&lt;70, "60-69",Table1[[#This Row],[Age]]&lt;80, "70-79",Table1[[#This Row],[Age]]&lt;90,"80-89")</f>
        <v>30-39</v>
      </c>
      <c r="W1284" t="s">
        <v>39</v>
      </c>
      <c r="X1284" t="s">
        <v>6</v>
      </c>
      <c r="Y1284" t="s">
        <v>41</v>
      </c>
      <c r="Z1284">
        <v>81407</v>
      </c>
      <c r="AA1284" t="s">
        <v>55</v>
      </c>
      <c r="AB1284" t="s">
        <v>83</v>
      </c>
      <c r="AC1284" t="s">
        <v>44</v>
      </c>
      <c r="AD1284">
        <v>3</v>
      </c>
    </row>
    <row r="1285" spans="1:30" x14ac:dyDescent="0.35">
      <c r="A1285">
        <v>1707</v>
      </c>
      <c r="B1285" t="s">
        <v>5093</v>
      </c>
      <c r="C1285" t="s">
        <v>5094</v>
      </c>
      <c r="D1285" s="1">
        <v>44463</v>
      </c>
      <c r="E1285" s="1">
        <v>45127</v>
      </c>
      <c r="F1285">
        <f>IF(Table1[[#This Row],[ExitDate]],QUOTIENT(Table1[[#This Row],[ExitDate]]-Table1[[#This Row],[StartDate]],365/12),"")</f>
        <v>21</v>
      </c>
      <c r="G1285" t="str">
        <f>IF(Table1[[#This Row],[ExitDate]], "Attrition", "Active")</f>
        <v>Attrition</v>
      </c>
      <c r="H1285" t="s">
        <v>4796</v>
      </c>
      <c r="I1285" t="s">
        <v>5095</v>
      </c>
      <c r="J1285" t="s">
        <v>5096</v>
      </c>
      <c r="K1285" t="s">
        <v>61</v>
      </c>
      <c r="L1285" t="s">
        <v>32</v>
      </c>
      <c r="M1285" t="s">
        <v>51</v>
      </c>
      <c r="N1285" t="s">
        <v>34</v>
      </c>
      <c r="O1285" t="s">
        <v>62</v>
      </c>
      <c r="P1285" t="s">
        <v>174</v>
      </c>
      <c r="Q1285" t="s">
        <v>5097</v>
      </c>
      <c r="R1285" t="s">
        <v>169</v>
      </c>
      <c r="S1285" t="s">
        <v>304</v>
      </c>
      <c r="T1285" s="2">
        <v>34413</v>
      </c>
      <c r="U1285" s="3">
        <f ca="1">YEARFRAC(Table1[[#This Row],[DOB]],TODAY())</f>
        <v>31.758333333333333</v>
      </c>
      <c r="V1285" s="3" t="str" cm="1">
        <f t="array" aca="1" ref="V1285" ca="1">_xlfn.IFS(Table1[[#This Row],[Age]] &lt; 30, "20-29", Table1[[#This Row],[Age]]&lt;40,"30-39",Table1[[#This Row],[Age]]&lt;50,"40-49",Table1[[#This Row],[Age]]&lt;60,"50-59",Table1[[#This Row],[Age]]&lt;70, "60-69",Table1[[#This Row],[Age]]&lt;80, "70-79",Table1[[#This Row],[Age]]&lt;90,"80-89")</f>
        <v>30-39</v>
      </c>
      <c r="W1285" t="s">
        <v>39</v>
      </c>
      <c r="X1285" t="s">
        <v>72</v>
      </c>
      <c r="Y1285" t="s">
        <v>54</v>
      </c>
      <c r="Z1285">
        <v>93935</v>
      </c>
      <c r="AA1285" t="s">
        <v>127</v>
      </c>
      <c r="AB1285" t="s">
        <v>83</v>
      </c>
      <c r="AC1285" t="s">
        <v>44</v>
      </c>
      <c r="AD1285">
        <v>3</v>
      </c>
    </row>
    <row r="1286" spans="1:30" x14ac:dyDescent="0.35">
      <c r="A1286">
        <v>1708</v>
      </c>
      <c r="B1286" t="s">
        <v>5098</v>
      </c>
      <c r="C1286" t="s">
        <v>1610</v>
      </c>
      <c r="D1286" s="1">
        <v>44084</v>
      </c>
      <c r="E1286" s="1">
        <v>44338</v>
      </c>
      <c r="F1286">
        <f>IF(Table1[[#This Row],[ExitDate]],QUOTIENT(Table1[[#This Row],[ExitDate]]-Table1[[#This Row],[StartDate]],365/12),"")</f>
        <v>8</v>
      </c>
      <c r="G1286" t="str">
        <f>IF(Table1[[#This Row],[ExitDate]], "Attrition", "Active")</f>
        <v>Attrition</v>
      </c>
      <c r="H1286" t="s">
        <v>4796</v>
      </c>
      <c r="I1286" t="s">
        <v>5099</v>
      </c>
      <c r="J1286" t="s">
        <v>5100</v>
      </c>
      <c r="K1286" t="s">
        <v>167</v>
      </c>
      <c r="L1286" t="s">
        <v>32</v>
      </c>
      <c r="M1286" t="s">
        <v>62</v>
      </c>
      <c r="N1286" t="s">
        <v>50</v>
      </c>
      <c r="O1286" t="s">
        <v>35</v>
      </c>
      <c r="P1286" t="s">
        <v>98</v>
      </c>
      <c r="Q1286" t="s">
        <v>5101</v>
      </c>
      <c r="R1286" t="s">
        <v>169</v>
      </c>
      <c r="S1286" t="s">
        <v>147</v>
      </c>
      <c r="T1286" s="2">
        <v>33005</v>
      </c>
      <c r="U1286" s="3">
        <f ca="1">YEARFRAC(Table1[[#This Row],[DOB]],TODAY())</f>
        <v>35.613888888888887</v>
      </c>
      <c r="V1286" s="3" t="str" cm="1">
        <f t="array" aca="1" ref="V1286" ca="1">_xlfn.IFS(Table1[[#This Row],[Age]] &lt; 30, "20-29", Table1[[#This Row],[Age]]&lt;40,"30-39",Table1[[#This Row],[Age]]&lt;50,"40-49",Table1[[#This Row],[Age]]&lt;60,"50-59",Table1[[#This Row],[Age]]&lt;70, "60-69",Table1[[#This Row],[Age]]&lt;80, "70-79",Table1[[#This Row],[Age]]&lt;90,"80-89")</f>
        <v>30-39</v>
      </c>
      <c r="W1286" t="s">
        <v>39</v>
      </c>
      <c r="X1286" t="s">
        <v>1231</v>
      </c>
      <c r="Y1286" t="s">
        <v>54</v>
      </c>
      <c r="Z1286">
        <v>65055</v>
      </c>
      <c r="AA1286" t="s">
        <v>127</v>
      </c>
      <c r="AB1286" t="s">
        <v>43</v>
      </c>
      <c r="AC1286" t="s">
        <v>44</v>
      </c>
      <c r="AD1286">
        <v>3</v>
      </c>
    </row>
    <row r="1287" spans="1:30" x14ac:dyDescent="0.35">
      <c r="A1287">
        <v>1709</v>
      </c>
      <c r="B1287" t="s">
        <v>2151</v>
      </c>
      <c r="C1287" t="s">
        <v>4524</v>
      </c>
      <c r="D1287" s="1">
        <v>44706</v>
      </c>
      <c r="E1287" s="1">
        <v>44882</v>
      </c>
      <c r="F1287">
        <f>IF(Table1[[#This Row],[ExitDate]],QUOTIENT(Table1[[#This Row],[ExitDate]]-Table1[[#This Row],[StartDate]],365/12),"")</f>
        <v>5</v>
      </c>
      <c r="G1287" t="str">
        <f>IF(Table1[[#This Row],[ExitDate]], "Attrition", "Active")</f>
        <v>Attrition</v>
      </c>
      <c r="H1287" t="s">
        <v>58</v>
      </c>
      <c r="I1287" t="s">
        <v>5102</v>
      </c>
      <c r="J1287" t="s">
        <v>5103</v>
      </c>
      <c r="K1287" t="s">
        <v>132</v>
      </c>
      <c r="L1287" t="s">
        <v>32</v>
      </c>
      <c r="M1287" t="s">
        <v>62</v>
      </c>
      <c r="N1287" t="s">
        <v>34</v>
      </c>
      <c r="O1287" t="s">
        <v>35</v>
      </c>
      <c r="P1287" t="s">
        <v>98</v>
      </c>
      <c r="Q1287" t="s">
        <v>5104</v>
      </c>
      <c r="R1287" t="s">
        <v>169</v>
      </c>
      <c r="S1287" t="s">
        <v>65</v>
      </c>
      <c r="T1287" s="2">
        <v>22727</v>
      </c>
      <c r="U1287" s="3">
        <f ca="1">YEARFRAC(Table1[[#This Row],[DOB]],TODAY())</f>
        <v>63.75277777777778</v>
      </c>
      <c r="V1287" s="3" t="str" cm="1">
        <f t="array" aca="1" ref="V1287" ca="1">_xlfn.IFS(Table1[[#This Row],[Age]] &lt; 30, "20-29", Table1[[#This Row],[Age]]&lt;40,"30-39",Table1[[#This Row],[Age]]&lt;50,"40-49",Table1[[#This Row],[Age]]&lt;60,"50-59",Table1[[#This Row],[Age]]&lt;70, "60-69",Table1[[#This Row],[Age]]&lt;80, "70-79",Table1[[#This Row],[Age]]&lt;90,"80-89")</f>
        <v>60-69</v>
      </c>
      <c r="W1287" t="s">
        <v>111</v>
      </c>
      <c r="X1287" t="s">
        <v>242</v>
      </c>
      <c r="Y1287" t="s">
        <v>54</v>
      </c>
      <c r="Z1287">
        <v>55354</v>
      </c>
      <c r="AA1287" t="s">
        <v>92</v>
      </c>
      <c r="AB1287" t="s">
        <v>83</v>
      </c>
      <c r="AC1287" t="s">
        <v>44</v>
      </c>
      <c r="AD1287">
        <v>3</v>
      </c>
    </row>
    <row r="1288" spans="1:30" x14ac:dyDescent="0.35">
      <c r="A1288">
        <v>1710</v>
      </c>
      <c r="B1288" t="s">
        <v>5105</v>
      </c>
      <c r="C1288" t="s">
        <v>916</v>
      </c>
      <c r="D1288" s="1">
        <v>43511</v>
      </c>
      <c r="E1288" s="1">
        <v>43808</v>
      </c>
      <c r="F1288">
        <f>IF(Table1[[#This Row],[ExitDate]],QUOTIENT(Table1[[#This Row],[ExitDate]]-Table1[[#This Row],[StartDate]],365/12),"")</f>
        <v>9</v>
      </c>
      <c r="G1288" t="str">
        <f>IF(Table1[[#This Row],[ExitDate]], "Attrition", "Active")</f>
        <v>Attrition</v>
      </c>
      <c r="H1288" t="s">
        <v>2617</v>
      </c>
      <c r="I1288" t="s">
        <v>5106</v>
      </c>
      <c r="J1288" t="s">
        <v>5107</v>
      </c>
      <c r="K1288" t="s">
        <v>61</v>
      </c>
      <c r="L1288" t="s">
        <v>32</v>
      </c>
      <c r="M1288" t="s">
        <v>51</v>
      </c>
      <c r="N1288" t="s">
        <v>50</v>
      </c>
      <c r="O1288" t="s">
        <v>51</v>
      </c>
      <c r="P1288" t="s">
        <v>125</v>
      </c>
      <c r="Q1288" t="s">
        <v>5108</v>
      </c>
      <c r="R1288" t="s">
        <v>2621</v>
      </c>
      <c r="S1288" t="s">
        <v>89</v>
      </c>
      <c r="T1288" s="2">
        <v>26077</v>
      </c>
      <c r="U1288" s="3">
        <f ca="1">YEARFRAC(Table1[[#This Row],[DOB]],TODAY())</f>
        <v>54.580555555555556</v>
      </c>
      <c r="V1288" s="3" t="str" cm="1">
        <f t="array" aca="1" ref="V1288" ca="1">_xlfn.IFS(Table1[[#This Row],[Age]] &lt; 30, "20-29", Table1[[#This Row],[Age]]&lt;40,"30-39",Table1[[#This Row],[Age]]&lt;50,"40-49",Table1[[#This Row],[Age]]&lt;60,"50-59",Table1[[#This Row],[Age]]&lt;70, "60-69",Table1[[#This Row],[Age]]&lt;80, "70-79",Table1[[#This Row],[Age]]&lt;90,"80-89")</f>
        <v>50-59</v>
      </c>
      <c r="W1288" t="s">
        <v>39</v>
      </c>
      <c r="X1288" t="s">
        <v>102</v>
      </c>
      <c r="Y1288" t="s">
        <v>54</v>
      </c>
      <c r="Z1288">
        <v>46239</v>
      </c>
      <c r="AA1288" t="s">
        <v>92</v>
      </c>
      <c r="AB1288" t="s">
        <v>103</v>
      </c>
      <c r="AC1288" t="s">
        <v>44</v>
      </c>
      <c r="AD1288">
        <v>3</v>
      </c>
    </row>
    <row r="1289" spans="1:30" x14ac:dyDescent="0.35">
      <c r="A1289">
        <v>1711</v>
      </c>
      <c r="B1289" t="s">
        <v>5109</v>
      </c>
      <c r="C1289" t="s">
        <v>977</v>
      </c>
      <c r="D1289" s="1">
        <v>43371</v>
      </c>
      <c r="E1289" s="1">
        <v>44958</v>
      </c>
      <c r="F1289">
        <f>IF(Table1[[#This Row],[ExitDate]],QUOTIENT(Table1[[#This Row],[ExitDate]]-Table1[[#This Row],[StartDate]],365/12),"")</f>
        <v>52</v>
      </c>
      <c r="G1289" t="str">
        <f>IF(Table1[[#This Row],[ExitDate]], "Attrition", "Active")</f>
        <v>Attrition</v>
      </c>
      <c r="H1289" t="s">
        <v>2617</v>
      </c>
      <c r="I1289" t="s">
        <v>5110</v>
      </c>
      <c r="J1289" t="s">
        <v>5111</v>
      </c>
      <c r="K1289" t="s">
        <v>88</v>
      </c>
      <c r="L1289" t="s">
        <v>32</v>
      </c>
      <c r="M1289" t="s">
        <v>62</v>
      </c>
      <c r="N1289" t="s">
        <v>50</v>
      </c>
      <c r="O1289" t="s">
        <v>35</v>
      </c>
      <c r="P1289" t="s">
        <v>174</v>
      </c>
      <c r="Q1289" t="s">
        <v>5112</v>
      </c>
      <c r="R1289" t="s">
        <v>169</v>
      </c>
      <c r="S1289" t="s">
        <v>80</v>
      </c>
      <c r="T1289" s="2">
        <v>31158</v>
      </c>
      <c r="U1289" s="3">
        <f ca="1">YEARFRAC(Table1[[#This Row],[DOB]],TODAY())</f>
        <v>40.672222222222224</v>
      </c>
      <c r="V1289" s="3" t="str" cm="1">
        <f t="array" aca="1" ref="V1289" ca="1">_xlfn.IFS(Table1[[#This Row],[Age]] &lt; 30, "20-29", Table1[[#This Row],[Age]]&lt;40,"30-39",Table1[[#This Row],[Age]]&lt;50,"40-49",Table1[[#This Row],[Age]]&lt;60,"50-59",Table1[[#This Row],[Age]]&lt;70, "60-69",Table1[[#This Row],[Age]]&lt;80, "70-79",Table1[[#This Row],[Age]]&lt;90,"80-89")</f>
        <v>40-49</v>
      </c>
      <c r="W1289" t="s">
        <v>39</v>
      </c>
      <c r="X1289" t="s">
        <v>82</v>
      </c>
      <c r="Y1289" t="s">
        <v>54</v>
      </c>
      <c r="Z1289">
        <v>43594</v>
      </c>
      <c r="AA1289" t="s">
        <v>73</v>
      </c>
      <c r="AB1289" t="s">
        <v>43</v>
      </c>
      <c r="AC1289" t="s">
        <v>44</v>
      </c>
      <c r="AD1289">
        <v>3</v>
      </c>
    </row>
    <row r="1290" spans="1:30" x14ac:dyDescent="0.35">
      <c r="A1290">
        <v>1712</v>
      </c>
      <c r="B1290" t="s">
        <v>1861</v>
      </c>
      <c r="C1290" t="s">
        <v>469</v>
      </c>
      <c r="D1290" s="1">
        <v>43446</v>
      </c>
      <c r="F1290" t="str">
        <f>IF(Table1[[#This Row],[ExitDate]],QUOTIENT(Table1[[#This Row],[ExitDate]]-Table1[[#This Row],[StartDate]],365/12),"")</f>
        <v/>
      </c>
      <c r="G1290" t="str">
        <f>IF(Table1[[#This Row],[ExitDate]], "Attrition", "Active")</f>
        <v>Active</v>
      </c>
      <c r="H1290" t="s">
        <v>2617</v>
      </c>
      <c r="I1290" t="s">
        <v>5113</v>
      </c>
      <c r="J1290" t="s">
        <v>5114</v>
      </c>
      <c r="K1290" t="s">
        <v>31</v>
      </c>
      <c r="L1290" t="s">
        <v>32</v>
      </c>
      <c r="M1290" t="s">
        <v>62</v>
      </c>
      <c r="N1290" t="s">
        <v>50</v>
      </c>
      <c r="O1290" t="s">
        <v>35</v>
      </c>
      <c r="P1290" t="s">
        <v>36</v>
      </c>
      <c r="R1290" t="s">
        <v>169</v>
      </c>
      <c r="S1290" t="s">
        <v>110</v>
      </c>
      <c r="T1290" s="2">
        <v>26358</v>
      </c>
      <c r="U1290" s="3">
        <f ca="1">YEARFRAC(Table1[[#This Row],[DOB]],TODAY())</f>
        <v>53.81388888888889</v>
      </c>
      <c r="V1290" s="3" t="str" cm="1">
        <f t="array" aca="1" ref="V1290" ca="1">_xlfn.IFS(Table1[[#This Row],[Age]] &lt; 30, "20-29", Table1[[#This Row],[Age]]&lt;40,"30-39",Table1[[#This Row],[Age]]&lt;50,"40-49",Table1[[#This Row],[Age]]&lt;60,"50-59",Table1[[#This Row],[Age]]&lt;70, "60-69",Table1[[#This Row],[Age]]&lt;80, "70-79",Table1[[#This Row],[Age]]&lt;90,"80-89")</f>
        <v>50-59</v>
      </c>
      <c r="W1290" t="s">
        <v>39</v>
      </c>
      <c r="X1290" t="s">
        <v>112</v>
      </c>
      <c r="Y1290" t="s">
        <v>41</v>
      </c>
      <c r="Z1290">
        <v>72035</v>
      </c>
      <c r="AA1290" t="s">
        <v>92</v>
      </c>
      <c r="AB1290" t="s">
        <v>74</v>
      </c>
      <c r="AC1290" t="s">
        <v>44</v>
      </c>
      <c r="AD1290">
        <v>3</v>
      </c>
    </row>
    <row r="1291" spans="1:30" x14ac:dyDescent="0.35">
      <c r="A1291">
        <v>1713</v>
      </c>
      <c r="B1291" t="s">
        <v>5115</v>
      </c>
      <c r="C1291" t="s">
        <v>5116</v>
      </c>
      <c r="D1291" s="1">
        <v>44531</v>
      </c>
      <c r="F1291" t="str">
        <f>IF(Table1[[#This Row],[ExitDate]],QUOTIENT(Table1[[#This Row],[ExitDate]]-Table1[[#This Row],[StartDate]],365/12),"")</f>
        <v/>
      </c>
      <c r="G1291" t="str">
        <f>IF(Table1[[#This Row],[ExitDate]], "Attrition", "Active")</f>
        <v>Active</v>
      </c>
      <c r="H1291" t="s">
        <v>4852</v>
      </c>
      <c r="I1291" t="s">
        <v>5117</v>
      </c>
      <c r="J1291" t="s">
        <v>5118</v>
      </c>
      <c r="K1291" t="s">
        <v>132</v>
      </c>
      <c r="L1291" t="s">
        <v>32</v>
      </c>
      <c r="M1291" t="s">
        <v>33</v>
      </c>
      <c r="N1291" t="s">
        <v>63</v>
      </c>
      <c r="O1291" t="s">
        <v>62</v>
      </c>
      <c r="P1291" t="s">
        <v>36</v>
      </c>
      <c r="R1291" t="s">
        <v>169</v>
      </c>
      <c r="S1291" t="s">
        <v>80</v>
      </c>
      <c r="T1291" s="2">
        <v>33114</v>
      </c>
      <c r="U1291" s="3">
        <f ca="1">YEARFRAC(Table1[[#This Row],[DOB]],TODAY())</f>
        <v>35.31666666666667</v>
      </c>
      <c r="V1291" s="3" t="str" cm="1">
        <f t="array" aca="1" ref="V1291" ca="1">_xlfn.IFS(Table1[[#This Row],[Age]] &lt; 30, "20-29", Table1[[#This Row],[Age]]&lt;40,"30-39",Table1[[#This Row],[Age]]&lt;50,"40-49",Table1[[#This Row],[Age]]&lt;60,"50-59",Table1[[#This Row],[Age]]&lt;70, "60-69",Table1[[#This Row],[Age]]&lt;80, "70-79",Table1[[#This Row],[Age]]&lt;90,"80-89")</f>
        <v>30-39</v>
      </c>
      <c r="W1291" t="s">
        <v>39</v>
      </c>
      <c r="X1291" t="s">
        <v>291</v>
      </c>
      <c r="Y1291" t="s">
        <v>41</v>
      </c>
      <c r="Z1291">
        <v>1218</v>
      </c>
      <c r="AA1291" t="s">
        <v>127</v>
      </c>
      <c r="AB1291" t="s">
        <v>83</v>
      </c>
      <c r="AC1291" t="s">
        <v>44</v>
      </c>
      <c r="AD1291">
        <v>3</v>
      </c>
    </row>
    <row r="1292" spans="1:30" x14ac:dyDescent="0.35">
      <c r="A1292">
        <v>1714</v>
      </c>
      <c r="B1292" t="s">
        <v>5119</v>
      </c>
      <c r="C1292" t="s">
        <v>210</v>
      </c>
      <c r="D1292" s="1">
        <v>44573</v>
      </c>
      <c r="F1292" t="str">
        <f>IF(Table1[[#This Row],[ExitDate]],QUOTIENT(Table1[[#This Row],[ExitDate]]-Table1[[#This Row],[StartDate]],365/12),"")</f>
        <v/>
      </c>
      <c r="G1292" t="str">
        <f>IF(Table1[[#This Row],[ExitDate]], "Attrition", "Active")</f>
        <v>Active</v>
      </c>
      <c r="H1292" t="s">
        <v>4852</v>
      </c>
      <c r="I1292" t="s">
        <v>5120</v>
      </c>
      <c r="J1292" t="s">
        <v>5121</v>
      </c>
      <c r="K1292" t="s">
        <v>49</v>
      </c>
      <c r="L1292" t="s">
        <v>32</v>
      </c>
      <c r="M1292" t="s">
        <v>62</v>
      </c>
      <c r="N1292" t="s">
        <v>63</v>
      </c>
      <c r="O1292" t="s">
        <v>35</v>
      </c>
      <c r="P1292" t="s">
        <v>36</v>
      </c>
      <c r="R1292" t="s">
        <v>64</v>
      </c>
      <c r="S1292" t="s">
        <v>89</v>
      </c>
      <c r="T1292" s="2">
        <v>36636</v>
      </c>
      <c r="U1292" s="3">
        <f ca="1">YEARFRAC(Table1[[#This Row],[DOB]],TODAY())</f>
        <v>25.675000000000001</v>
      </c>
      <c r="V1292" s="3" t="str" cm="1">
        <f t="array" aca="1" ref="V1292" ca="1">_xlfn.IFS(Table1[[#This Row],[Age]] &lt; 30, "20-29", Table1[[#This Row],[Age]]&lt;40,"30-39",Table1[[#This Row],[Age]]&lt;50,"40-49",Table1[[#This Row],[Age]]&lt;60,"50-59",Table1[[#This Row],[Age]]&lt;70, "60-69",Table1[[#This Row],[Age]]&lt;80, "70-79",Table1[[#This Row],[Age]]&lt;90,"80-89")</f>
        <v>20-29</v>
      </c>
      <c r="W1292" t="s">
        <v>39</v>
      </c>
      <c r="X1292" t="s">
        <v>82</v>
      </c>
      <c r="Y1292" t="s">
        <v>41</v>
      </c>
      <c r="Z1292">
        <v>5062</v>
      </c>
      <c r="AA1292" t="s">
        <v>42</v>
      </c>
      <c r="AB1292" t="s">
        <v>83</v>
      </c>
      <c r="AC1292" t="s">
        <v>44</v>
      </c>
      <c r="AD1292">
        <v>3</v>
      </c>
    </row>
    <row r="1293" spans="1:30" x14ac:dyDescent="0.35">
      <c r="A1293">
        <v>1715</v>
      </c>
      <c r="B1293" t="s">
        <v>5122</v>
      </c>
      <c r="C1293" t="s">
        <v>5123</v>
      </c>
      <c r="D1293" s="1">
        <v>44131</v>
      </c>
      <c r="E1293" s="1">
        <v>44832</v>
      </c>
      <c r="F1293">
        <f>IF(Table1[[#This Row],[ExitDate]],QUOTIENT(Table1[[#This Row],[ExitDate]]-Table1[[#This Row],[StartDate]],365/12),"")</f>
        <v>23</v>
      </c>
      <c r="G1293" t="str">
        <f>IF(Table1[[#This Row],[ExitDate]], "Attrition", "Active")</f>
        <v>Attrition</v>
      </c>
      <c r="H1293" t="s">
        <v>2396</v>
      </c>
      <c r="I1293" t="s">
        <v>5124</v>
      </c>
      <c r="J1293" t="s">
        <v>5125</v>
      </c>
      <c r="K1293" t="s">
        <v>97</v>
      </c>
      <c r="L1293" t="s">
        <v>32</v>
      </c>
      <c r="M1293" t="s">
        <v>62</v>
      </c>
      <c r="N1293" t="s">
        <v>63</v>
      </c>
      <c r="O1293" t="s">
        <v>51</v>
      </c>
      <c r="P1293" t="s">
        <v>98</v>
      </c>
      <c r="Q1293" t="s">
        <v>5126</v>
      </c>
      <c r="R1293" t="s">
        <v>169</v>
      </c>
      <c r="S1293" t="s">
        <v>52</v>
      </c>
      <c r="T1293" s="2">
        <v>24117</v>
      </c>
      <c r="U1293" s="3">
        <f ca="1">YEARFRAC(Table1[[#This Row],[DOB]],TODAY())</f>
        <v>59.952777777777776</v>
      </c>
      <c r="V1293" s="3" t="str" cm="1">
        <f t="array" aca="1" ref="V1293" ca="1">_xlfn.IFS(Table1[[#This Row],[Age]] &lt; 30, "20-29", Table1[[#This Row],[Age]]&lt;40,"30-39",Table1[[#This Row],[Age]]&lt;50,"40-49",Table1[[#This Row],[Age]]&lt;60,"50-59",Table1[[#This Row],[Age]]&lt;70, "60-69",Table1[[#This Row],[Age]]&lt;80, "70-79",Table1[[#This Row],[Age]]&lt;90,"80-89")</f>
        <v>50-59</v>
      </c>
      <c r="W1293" t="s">
        <v>39</v>
      </c>
      <c r="X1293" t="s">
        <v>225</v>
      </c>
      <c r="Y1293" t="s">
        <v>41</v>
      </c>
      <c r="Z1293">
        <v>86362</v>
      </c>
      <c r="AA1293" t="s">
        <v>42</v>
      </c>
      <c r="AB1293" t="s">
        <v>103</v>
      </c>
      <c r="AC1293" t="s">
        <v>44</v>
      </c>
      <c r="AD1293">
        <v>3</v>
      </c>
    </row>
    <row r="1294" spans="1:30" x14ac:dyDescent="0.35">
      <c r="A1294">
        <v>1716</v>
      </c>
      <c r="B1294" t="s">
        <v>5127</v>
      </c>
      <c r="C1294" t="s">
        <v>5128</v>
      </c>
      <c r="D1294" s="1">
        <v>44137</v>
      </c>
      <c r="E1294" s="1">
        <v>44733</v>
      </c>
      <c r="F1294">
        <f>IF(Table1[[#This Row],[ExitDate]],QUOTIENT(Table1[[#This Row],[ExitDate]]-Table1[[#This Row],[StartDate]],365/12),"")</f>
        <v>19</v>
      </c>
      <c r="G1294" t="str">
        <f>IF(Table1[[#This Row],[ExitDate]], "Attrition", "Active")</f>
        <v>Attrition</v>
      </c>
      <c r="H1294" t="s">
        <v>2401</v>
      </c>
      <c r="I1294" t="s">
        <v>5129</v>
      </c>
      <c r="J1294" t="s">
        <v>5130</v>
      </c>
      <c r="K1294" t="s">
        <v>117</v>
      </c>
      <c r="L1294" t="s">
        <v>32</v>
      </c>
      <c r="M1294" t="s">
        <v>33</v>
      </c>
      <c r="N1294" t="s">
        <v>34</v>
      </c>
      <c r="O1294" t="s">
        <v>51</v>
      </c>
      <c r="P1294" t="s">
        <v>98</v>
      </c>
      <c r="Q1294" t="s">
        <v>5131</v>
      </c>
      <c r="R1294" t="s">
        <v>169</v>
      </c>
      <c r="S1294" t="s">
        <v>80</v>
      </c>
      <c r="T1294" s="2">
        <v>22359</v>
      </c>
      <c r="U1294" s="3">
        <f ca="1">YEARFRAC(Table1[[#This Row],[DOB]],TODAY())</f>
        <v>64.761111111111106</v>
      </c>
      <c r="V1294" s="3" t="str" cm="1">
        <f t="array" aca="1" ref="V1294" ca="1">_xlfn.IFS(Table1[[#This Row],[Age]] &lt; 30, "20-29", Table1[[#This Row],[Age]]&lt;40,"30-39",Table1[[#This Row],[Age]]&lt;50,"40-49",Table1[[#This Row],[Age]]&lt;60,"50-59",Table1[[#This Row],[Age]]&lt;70, "60-69",Table1[[#This Row],[Age]]&lt;80, "70-79",Table1[[#This Row],[Age]]&lt;90,"80-89")</f>
        <v>60-69</v>
      </c>
      <c r="W1294" t="s">
        <v>39</v>
      </c>
      <c r="X1294" t="s">
        <v>291</v>
      </c>
      <c r="Y1294" t="s">
        <v>41</v>
      </c>
      <c r="Z1294">
        <v>21457</v>
      </c>
      <c r="AA1294" t="s">
        <v>127</v>
      </c>
      <c r="AB1294" t="s">
        <v>43</v>
      </c>
      <c r="AC1294" t="s">
        <v>44</v>
      </c>
      <c r="AD1294">
        <v>3</v>
      </c>
    </row>
    <row r="1295" spans="1:30" x14ac:dyDescent="0.35">
      <c r="A1295">
        <v>1717</v>
      </c>
      <c r="B1295" t="s">
        <v>573</v>
      </c>
      <c r="C1295" t="s">
        <v>4607</v>
      </c>
      <c r="D1295" s="1">
        <v>44310</v>
      </c>
      <c r="E1295" s="1">
        <v>44985</v>
      </c>
      <c r="F1295">
        <f>IF(Table1[[#This Row],[ExitDate]],QUOTIENT(Table1[[#This Row],[ExitDate]]-Table1[[#This Row],[StartDate]],365/12),"")</f>
        <v>22</v>
      </c>
      <c r="G1295" t="str">
        <f>IF(Table1[[#This Row],[ExitDate]], "Attrition", "Active")</f>
        <v>Attrition</v>
      </c>
      <c r="H1295" t="s">
        <v>4796</v>
      </c>
      <c r="I1295" t="s">
        <v>5132</v>
      </c>
      <c r="J1295" t="s">
        <v>5133</v>
      </c>
      <c r="K1295" t="s">
        <v>88</v>
      </c>
      <c r="L1295" t="s">
        <v>32</v>
      </c>
      <c r="M1295" t="s">
        <v>51</v>
      </c>
      <c r="N1295" t="s">
        <v>63</v>
      </c>
      <c r="O1295" t="s">
        <v>51</v>
      </c>
      <c r="P1295" t="s">
        <v>139</v>
      </c>
      <c r="Q1295" t="s">
        <v>5134</v>
      </c>
      <c r="R1295" t="s">
        <v>169</v>
      </c>
      <c r="S1295" t="s">
        <v>80</v>
      </c>
      <c r="T1295" s="2">
        <v>21880</v>
      </c>
      <c r="U1295" s="3">
        <f ca="1">YEARFRAC(Table1[[#This Row],[DOB]],TODAY())</f>
        <v>66.075000000000003</v>
      </c>
      <c r="V1295" s="3" t="str" cm="1">
        <f t="array" aca="1" ref="V1295" ca="1">_xlfn.IFS(Table1[[#This Row],[Age]] &lt; 30, "20-29", Table1[[#This Row],[Age]]&lt;40,"30-39",Table1[[#This Row],[Age]]&lt;50,"40-49",Table1[[#This Row],[Age]]&lt;60,"50-59",Table1[[#This Row],[Age]]&lt;70, "60-69",Table1[[#This Row],[Age]]&lt;80, "70-79",Table1[[#This Row],[Age]]&lt;90,"80-89")</f>
        <v>60-69</v>
      </c>
      <c r="W1295" t="s">
        <v>39</v>
      </c>
      <c r="X1295" t="s">
        <v>380</v>
      </c>
      <c r="Y1295" t="s">
        <v>54</v>
      </c>
      <c r="Z1295">
        <v>49370</v>
      </c>
      <c r="AA1295" t="s">
        <v>127</v>
      </c>
      <c r="AB1295" t="s">
        <v>43</v>
      </c>
      <c r="AC1295" t="s">
        <v>44</v>
      </c>
      <c r="AD1295">
        <v>3</v>
      </c>
    </row>
    <row r="1296" spans="1:30" x14ac:dyDescent="0.35">
      <c r="A1296">
        <v>1718</v>
      </c>
      <c r="B1296" t="s">
        <v>4156</v>
      </c>
      <c r="C1296" t="s">
        <v>2038</v>
      </c>
      <c r="D1296" s="1">
        <v>44011</v>
      </c>
      <c r="E1296" s="1">
        <v>45141</v>
      </c>
      <c r="F1296">
        <f>IF(Table1[[#This Row],[ExitDate]],QUOTIENT(Table1[[#This Row],[ExitDate]]-Table1[[#This Row],[StartDate]],365/12),"")</f>
        <v>37</v>
      </c>
      <c r="G1296" t="str">
        <f>IF(Table1[[#This Row],[ExitDate]], "Attrition", "Active")</f>
        <v>Attrition</v>
      </c>
      <c r="H1296" t="s">
        <v>4796</v>
      </c>
      <c r="I1296" t="s">
        <v>5135</v>
      </c>
      <c r="J1296" t="s">
        <v>5136</v>
      </c>
      <c r="K1296" t="s">
        <v>31</v>
      </c>
      <c r="L1296" t="s">
        <v>32</v>
      </c>
      <c r="M1296" t="s">
        <v>62</v>
      </c>
      <c r="N1296" t="s">
        <v>63</v>
      </c>
      <c r="O1296" t="s">
        <v>35</v>
      </c>
      <c r="P1296" t="s">
        <v>98</v>
      </c>
      <c r="Q1296" t="s">
        <v>5137</v>
      </c>
      <c r="R1296" t="s">
        <v>169</v>
      </c>
      <c r="S1296" t="s">
        <v>89</v>
      </c>
      <c r="T1296" s="2">
        <v>36895</v>
      </c>
      <c r="U1296" s="3">
        <f ca="1">YEARFRAC(Table1[[#This Row],[DOB]],TODAY())</f>
        <v>24.969444444444445</v>
      </c>
      <c r="V1296" s="3" t="str" cm="1">
        <f t="array" aca="1" ref="V1296" ca="1">_xlfn.IFS(Table1[[#This Row],[Age]] &lt; 30, "20-29", Table1[[#This Row],[Age]]&lt;40,"30-39",Table1[[#This Row],[Age]]&lt;50,"40-49",Table1[[#This Row],[Age]]&lt;60,"50-59",Table1[[#This Row],[Age]]&lt;70, "60-69",Table1[[#This Row],[Age]]&lt;80, "70-79",Table1[[#This Row],[Age]]&lt;90,"80-89")</f>
        <v>20-29</v>
      </c>
      <c r="W1296" t="s">
        <v>39</v>
      </c>
      <c r="X1296" t="s">
        <v>192</v>
      </c>
      <c r="Y1296" t="s">
        <v>54</v>
      </c>
      <c r="Z1296">
        <v>17318</v>
      </c>
      <c r="AA1296" t="s">
        <v>73</v>
      </c>
      <c r="AB1296" t="s">
        <v>103</v>
      </c>
      <c r="AC1296" t="s">
        <v>44</v>
      </c>
      <c r="AD1296">
        <v>3</v>
      </c>
    </row>
    <row r="1297" spans="1:30" x14ac:dyDescent="0.35">
      <c r="A1297">
        <v>1719</v>
      </c>
      <c r="B1297" t="s">
        <v>5138</v>
      </c>
      <c r="C1297" t="s">
        <v>2414</v>
      </c>
      <c r="D1297" s="1">
        <v>44392</v>
      </c>
      <c r="F1297" t="str">
        <f>IF(Table1[[#This Row],[ExitDate]],QUOTIENT(Table1[[#This Row],[ExitDate]]-Table1[[#This Row],[StartDate]],365/12),"")</f>
        <v/>
      </c>
      <c r="G1297" t="str">
        <f>IF(Table1[[#This Row],[ExitDate]], "Attrition", "Active")</f>
        <v>Active</v>
      </c>
      <c r="H1297" t="s">
        <v>4796</v>
      </c>
      <c r="I1297" t="s">
        <v>5139</v>
      </c>
      <c r="J1297" t="s">
        <v>5140</v>
      </c>
      <c r="K1297" t="s">
        <v>132</v>
      </c>
      <c r="L1297" t="s">
        <v>32</v>
      </c>
      <c r="M1297" t="s">
        <v>33</v>
      </c>
      <c r="N1297" t="s">
        <v>63</v>
      </c>
      <c r="O1297" t="s">
        <v>35</v>
      </c>
      <c r="P1297" t="s">
        <v>36</v>
      </c>
      <c r="R1297" t="s">
        <v>169</v>
      </c>
      <c r="S1297" t="s">
        <v>89</v>
      </c>
      <c r="T1297" s="2">
        <v>34099</v>
      </c>
      <c r="U1297" s="3">
        <f ca="1">YEARFRAC(Table1[[#This Row],[DOB]],TODAY())</f>
        <v>32.619444444444447</v>
      </c>
      <c r="V1297" s="3" t="str" cm="1">
        <f t="array" aca="1" ref="V1297" ca="1">_xlfn.IFS(Table1[[#This Row],[Age]] &lt; 30, "20-29", Table1[[#This Row],[Age]]&lt;40,"30-39",Table1[[#This Row],[Age]]&lt;50,"40-49",Table1[[#This Row],[Age]]&lt;60,"50-59",Table1[[#This Row],[Age]]&lt;70, "60-69",Table1[[#This Row],[Age]]&lt;80, "70-79",Table1[[#This Row],[Age]]&lt;90,"80-89")</f>
        <v>30-39</v>
      </c>
      <c r="W1297" t="s">
        <v>39</v>
      </c>
      <c r="X1297" t="s">
        <v>82</v>
      </c>
      <c r="Y1297" t="s">
        <v>54</v>
      </c>
      <c r="Z1297">
        <v>93155</v>
      </c>
      <c r="AA1297" t="s">
        <v>55</v>
      </c>
      <c r="AB1297" t="s">
        <v>43</v>
      </c>
      <c r="AC1297" t="s">
        <v>44</v>
      </c>
      <c r="AD1297">
        <v>3</v>
      </c>
    </row>
    <row r="1298" spans="1:30" x14ac:dyDescent="0.35">
      <c r="A1298">
        <v>1720</v>
      </c>
      <c r="B1298" t="s">
        <v>381</v>
      </c>
      <c r="C1298" t="s">
        <v>3149</v>
      </c>
      <c r="D1298" s="1">
        <v>45097</v>
      </c>
      <c r="F1298" t="str">
        <f>IF(Table1[[#This Row],[ExitDate]],QUOTIENT(Table1[[#This Row],[ExitDate]]-Table1[[#This Row],[StartDate]],365/12),"")</f>
        <v/>
      </c>
      <c r="G1298" t="str">
        <f>IF(Table1[[#This Row],[ExitDate]], "Attrition", "Active")</f>
        <v>Active</v>
      </c>
      <c r="H1298" t="s">
        <v>2617</v>
      </c>
      <c r="I1298" t="s">
        <v>5141</v>
      </c>
      <c r="J1298" t="s">
        <v>5142</v>
      </c>
      <c r="K1298" t="s">
        <v>138</v>
      </c>
      <c r="L1298" t="s">
        <v>32</v>
      </c>
      <c r="M1298" t="s">
        <v>51</v>
      </c>
      <c r="N1298" t="s">
        <v>34</v>
      </c>
      <c r="O1298" t="s">
        <v>51</v>
      </c>
      <c r="P1298" t="s">
        <v>36</v>
      </c>
      <c r="R1298" t="s">
        <v>169</v>
      </c>
      <c r="S1298" t="s">
        <v>89</v>
      </c>
      <c r="T1298" s="2">
        <v>23809</v>
      </c>
      <c r="U1298" s="3">
        <f ca="1">YEARFRAC(Table1[[#This Row],[DOB]],TODAY())</f>
        <v>60.791666666666664</v>
      </c>
      <c r="V1298" s="3" t="str" cm="1">
        <f t="array" aca="1" ref="V1298" ca="1">_xlfn.IFS(Table1[[#This Row],[Age]] &lt; 30, "20-29", Table1[[#This Row],[Age]]&lt;40,"30-39",Table1[[#This Row],[Age]]&lt;50,"40-49",Table1[[#This Row],[Age]]&lt;60,"50-59",Table1[[#This Row],[Age]]&lt;70, "60-69",Table1[[#This Row],[Age]]&lt;80, "70-79",Table1[[#This Row],[Age]]&lt;90,"80-89")</f>
        <v>60-69</v>
      </c>
      <c r="W1298" t="s">
        <v>39</v>
      </c>
      <c r="X1298" t="s">
        <v>82</v>
      </c>
      <c r="Y1298" t="s">
        <v>54</v>
      </c>
      <c r="Z1298">
        <v>32840</v>
      </c>
      <c r="AA1298" t="s">
        <v>73</v>
      </c>
      <c r="AB1298" t="s">
        <v>74</v>
      </c>
      <c r="AC1298" t="s">
        <v>44</v>
      </c>
      <c r="AD1298">
        <v>3</v>
      </c>
    </row>
    <row r="1299" spans="1:30" x14ac:dyDescent="0.35">
      <c r="A1299">
        <v>1721</v>
      </c>
      <c r="B1299" t="s">
        <v>2730</v>
      </c>
      <c r="C1299" t="s">
        <v>3259</v>
      </c>
      <c r="D1299" s="1">
        <v>43730</v>
      </c>
      <c r="E1299" s="1">
        <v>44875</v>
      </c>
      <c r="F1299">
        <f>IF(Table1[[#This Row],[ExitDate]],QUOTIENT(Table1[[#This Row],[ExitDate]]-Table1[[#This Row],[StartDate]],365/12),"")</f>
        <v>37</v>
      </c>
      <c r="G1299" t="str">
        <f>IF(Table1[[#This Row],[ExitDate]], "Attrition", "Active")</f>
        <v>Attrition</v>
      </c>
      <c r="H1299" t="s">
        <v>2617</v>
      </c>
      <c r="I1299" t="s">
        <v>5143</v>
      </c>
      <c r="J1299" t="s">
        <v>5144</v>
      </c>
      <c r="K1299" t="s">
        <v>117</v>
      </c>
      <c r="L1299" t="s">
        <v>32</v>
      </c>
      <c r="M1299" t="s">
        <v>62</v>
      </c>
      <c r="N1299" t="s">
        <v>63</v>
      </c>
      <c r="O1299" t="s">
        <v>62</v>
      </c>
      <c r="P1299" t="s">
        <v>139</v>
      </c>
      <c r="Q1299" t="s">
        <v>5145</v>
      </c>
      <c r="R1299" t="s">
        <v>169</v>
      </c>
      <c r="S1299" t="s">
        <v>38</v>
      </c>
      <c r="T1299" s="2">
        <v>36124</v>
      </c>
      <c r="U1299" s="3">
        <f ca="1">YEARFRAC(Table1[[#This Row],[DOB]],TODAY())</f>
        <v>27.077777777777779</v>
      </c>
      <c r="V1299" s="3" t="str" cm="1">
        <f t="array" aca="1" ref="V1299" ca="1">_xlfn.IFS(Table1[[#This Row],[Age]] &lt; 30, "20-29", Table1[[#This Row],[Age]]&lt;40,"30-39",Table1[[#This Row],[Age]]&lt;50,"40-49",Table1[[#This Row],[Age]]&lt;60,"50-59",Table1[[#This Row],[Age]]&lt;70, "60-69",Table1[[#This Row],[Age]]&lt;80, "70-79",Table1[[#This Row],[Age]]&lt;90,"80-89")</f>
        <v>20-29</v>
      </c>
      <c r="W1299" t="s">
        <v>39</v>
      </c>
      <c r="X1299" t="s">
        <v>66</v>
      </c>
      <c r="Y1299" t="s">
        <v>54</v>
      </c>
      <c r="Z1299">
        <v>46552</v>
      </c>
      <c r="AA1299" t="s">
        <v>42</v>
      </c>
      <c r="AB1299" t="s">
        <v>103</v>
      </c>
      <c r="AC1299" t="s">
        <v>44</v>
      </c>
      <c r="AD1299">
        <v>3</v>
      </c>
    </row>
    <row r="1300" spans="1:30" x14ac:dyDescent="0.35">
      <c r="A1300">
        <v>1722</v>
      </c>
      <c r="B1300" t="s">
        <v>585</v>
      </c>
      <c r="C1300" t="s">
        <v>1122</v>
      </c>
      <c r="D1300" s="1">
        <v>44614</v>
      </c>
      <c r="F1300" t="str">
        <f>IF(Table1[[#This Row],[ExitDate]],QUOTIENT(Table1[[#This Row],[ExitDate]]-Table1[[#This Row],[StartDate]],365/12),"")</f>
        <v/>
      </c>
      <c r="G1300" t="str">
        <f>IF(Table1[[#This Row],[ExitDate]], "Attrition", "Active")</f>
        <v>Active</v>
      </c>
      <c r="H1300" t="s">
        <v>2617</v>
      </c>
      <c r="I1300" t="s">
        <v>2992</v>
      </c>
      <c r="J1300" t="s">
        <v>5146</v>
      </c>
      <c r="K1300" t="s">
        <v>61</v>
      </c>
      <c r="L1300" t="s">
        <v>32</v>
      </c>
      <c r="M1300" t="s">
        <v>62</v>
      </c>
      <c r="N1300" t="s">
        <v>63</v>
      </c>
      <c r="O1300" t="s">
        <v>62</v>
      </c>
      <c r="P1300" t="s">
        <v>36</v>
      </c>
      <c r="R1300" t="s">
        <v>169</v>
      </c>
      <c r="S1300" t="s">
        <v>593</v>
      </c>
      <c r="T1300" s="2">
        <v>24867</v>
      </c>
      <c r="U1300" s="3">
        <f ca="1">YEARFRAC(Table1[[#This Row],[DOB]],TODAY())</f>
        <v>57.897222222222226</v>
      </c>
      <c r="V1300" s="3" t="str" cm="1">
        <f t="array" aca="1" ref="V1300" ca="1">_xlfn.IFS(Table1[[#This Row],[Age]] &lt; 30, "20-29", Table1[[#This Row],[Age]]&lt;40,"30-39",Table1[[#This Row],[Age]]&lt;50,"40-49",Table1[[#This Row],[Age]]&lt;60,"50-59",Table1[[#This Row],[Age]]&lt;70, "60-69",Table1[[#This Row],[Age]]&lt;80, "70-79",Table1[[#This Row],[Age]]&lt;90,"80-89")</f>
        <v>50-59</v>
      </c>
      <c r="W1300" t="s">
        <v>39</v>
      </c>
      <c r="X1300" t="s">
        <v>351</v>
      </c>
      <c r="Y1300" t="s">
        <v>41</v>
      </c>
      <c r="Z1300">
        <v>26893</v>
      </c>
      <c r="AA1300" t="s">
        <v>55</v>
      </c>
      <c r="AB1300" t="s">
        <v>103</v>
      </c>
      <c r="AC1300" t="s">
        <v>44</v>
      </c>
      <c r="AD1300">
        <v>3</v>
      </c>
    </row>
    <row r="1301" spans="1:30" x14ac:dyDescent="0.35">
      <c r="A1301">
        <v>1723</v>
      </c>
      <c r="B1301" t="s">
        <v>5147</v>
      </c>
      <c r="C1301" t="s">
        <v>3442</v>
      </c>
      <c r="D1301" s="1">
        <v>44013</v>
      </c>
      <c r="E1301" s="1">
        <v>44738</v>
      </c>
      <c r="F1301">
        <f>IF(Table1[[#This Row],[ExitDate]],QUOTIENT(Table1[[#This Row],[ExitDate]]-Table1[[#This Row],[StartDate]],365/12),"")</f>
        <v>23</v>
      </c>
      <c r="G1301" t="str">
        <f>IF(Table1[[#This Row],[ExitDate]], "Attrition", "Active")</f>
        <v>Attrition</v>
      </c>
      <c r="H1301" t="s">
        <v>4852</v>
      </c>
      <c r="I1301" t="s">
        <v>5148</v>
      </c>
      <c r="J1301" t="s">
        <v>5149</v>
      </c>
      <c r="K1301" t="s">
        <v>167</v>
      </c>
      <c r="L1301" t="s">
        <v>32</v>
      </c>
      <c r="M1301" t="s">
        <v>62</v>
      </c>
      <c r="N1301" t="s">
        <v>63</v>
      </c>
      <c r="O1301" t="s">
        <v>62</v>
      </c>
      <c r="P1301" t="s">
        <v>139</v>
      </c>
      <c r="Q1301" t="s">
        <v>5150</v>
      </c>
      <c r="R1301" t="s">
        <v>64</v>
      </c>
      <c r="S1301" t="s">
        <v>100</v>
      </c>
      <c r="T1301" s="2">
        <v>25300</v>
      </c>
      <c r="U1301" s="3">
        <f ca="1">YEARFRAC(Table1[[#This Row],[DOB]],TODAY())</f>
        <v>56.711111111111109</v>
      </c>
      <c r="V1301" s="3" t="str" cm="1">
        <f t="array" aca="1" ref="V1301" ca="1">_xlfn.IFS(Table1[[#This Row],[Age]] &lt; 30, "20-29", Table1[[#This Row],[Age]]&lt;40,"30-39",Table1[[#This Row],[Age]]&lt;50,"40-49",Table1[[#This Row],[Age]]&lt;60,"50-59",Table1[[#This Row],[Age]]&lt;70, "60-69",Table1[[#This Row],[Age]]&lt;80, "70-79",Table1[[#This Row],[Age]]&lt;90,"80-89")</f>
        <v>50-59</v>
      </c>
      <c r="W1301" t="s">
        <v>39</v>
      </c>
      <c r="X1301" t="s">
        <v>177</v>
      </c>
      <c r="Y1301" t="s">
        <v>41</v>
      </c>
      <c r="Z1301">
        <v>34649</v>
      </c>
      <c r="AA1301" t="s">
        <v>92</v>
      </c>
      <c r="AB1301" t="s">
        <v>43</v>
      </c>
      <c r="AC1301" t="s">
        <v>44</v>
      </c>
      <c r="AD1301">
        <v>3</v>
      </c>
    </row>
    <row r="1302" spans="1:30" x14ac:dyDescent="0.35">
      <c r="A1302">
        <v>1724</v>
      </c>
      <c r="B1302" t="s">
        <v>5151</v>
      </c>
      <c r="C1302" t="s">
        <v>1524</v>
      </c>
      <c r="D1302" s="1">
        <v>44329</v>
      </c>
      <c r="E1302" s="1">
        <v>44541</v>
      </c>
      <c r="F1302">
        <f>IF(Table1[[#This Row],[ExitDate]],QUOTIENT(Table1[[#This Row],[ExitDate]]-Table1[[#This Row],[StartDate]],365/12),"")</f>
        <v>6</v>
      </c>
      <c r="G1302" t="str">
        <f>IF(Table1[[#This Row],[ExitDate]], "Attrition", "Active")</f>
        <v>Attrition</v>
      </c>
      <c r="H1302" t="s">
        <v>2396</v>
      </c>
      <c r="I1302" t="s">
        <v>5152</v>
      </c>
      <c r="J1302" t="s">
        <v>5153</v>
      </c>
      <c r="K1302" t="s">
        <v>79</v>
      </c>
      <c r="L1302" t="s">
        <v>32</v>
      </c>
      <c r="M1302" t="s">
        <v>51</v>
      </c>
      <c r="N1302" t="s">
        <v>34</v>
      </c>
      <c r="O1302" t="s">
        <v>51</v>
      </c>
      <c r="P1302" t="s">
        <v>139</v>
      </c>
      <c r="Q1302" t="s">
        <v>5154</v>
      </c>
      <c r="R1302" t="s">
        <v>169</v>
      </c>
      <c r="S1302" t="s">
        <v>503</v>
      </c>
      <c r="T1302" s="2">
        <v>21113</v>
      </c>
      <c r="U1302" s="3">
        <f ca="1">YEARFRAC(Table1[[#This Row],[DOB]],TODAY())</f>
        <v>68.174999999999997</v>
      </c>
      <c r="V1302" s="3" t="str" cm="1">
        <f t="array" aca="1" ref="V1302" ca="1">_xlfn.IFS(Table1[[#This Row],[Age]] &lt; 30, "20-29", Table1[[#This Row],[Age]]&lt;40,"30-39",Table1[[#This Row],[Age]]&lt;50,"40-49",Table1[[#This Row],[Age]]&lt;60,"50-59",Table1[[#This Row],[Age]]&lt;70, "60-69",Table1[[#This Row],[Age]]&lt;80, "70-79",Table1[[#This Row],[Age]]&lt;90,"80-89")</f>
        <v>60-69</v>
      </c>
      <c r="W1302" t="s">
        <v>39</v>
      </c>
      <c r="X1302" t="s">
        <v>177</v>
      </c>
      <c r="Y1302" t="s">
        <v>41</v>
      </c>
      <c r="Z1302">
        <v>46050</v>
      </c>
      <c r="AA1302" t="s">
        <v>73</v>
      </c>
      <c r="AB1302" t="s">
        <v>103</v>
      </c>
      <c r="AC1302" t="s">
        <v>44</v>
      </c>
      <c r="AD1302">
        <v>3</v>
      </c>
    </row>
    <row r="1303" spans="1:30" x14ac:dyDescent="0.35">
      <c r="A1303">
        <v>1725</v>
      </c>
      <c r="B1303" t="s">
        <v>5155</v>
      </c>
      <c r="C1303" t="s">
        <v>346</v>
      </c>
      <c r="D1303" s="1">
        <v>44346</v>
      </c>
      <c r="F1303" t="str">
        <f>IF(Table1[[#This Row],[ExitDate]],QUOTIENT(Table1[[#This Row],[ExitDate]]-Table1[[#This Row],[StartDate]],365/12),"")</f>
        <v/>
      </c>
      <c r="G1303" t="str">
        <f>IF(Table1[[#This Row],[ExitDate]], "Attrition", "Active")</f>
        <v>Active</v>
      </c>
      <c r="H1303" t="s">
        <v>4796</v>
      </c>
      <c r="I1303" t="s">
        <v>5156</v>
      </c>
      <c r="J1303" t="s">
        <v>5157</v>
      </c>
      <c r="K1303" t="s">
        <v>61</v>
      </c>
      <c r="L1303" t="s">
        <v>32</v>
      </c>
      <c r="M1303" t="s">
        <v>33</v>
      </c>
      <c r="N1303" t="s">
        <v>50</v>
      </c>
      <c r="O1303" t="s">
        <v>51</v>
      </c>
      <c r="P1303" t="s">
        <v>36</v>
      </c>
      <c r="R1303" t="s">
        <v>169</v>
      </c>
      <c r="S1303" t="s">
        <v>89</v>
      </c>
      <c r="T1303" s="2">
        <v>17439</v>
      </c>
      <c r="U1303" s="3">
        <f ca="1">YEARFRAC(Table1[[#This Row],[DOB]],TODAY())</f>
        <v>78.233333333333334</v>
      </c>
      <c r="V1303" s="3" t="str" cm="1">
        <f t="array" aca="1" ref="V1303" ca="1">_xlfn.IFS(Table1[[#This Row],[Age]] &lt; 30, "20-29", Table1[[#This Row],[Age]]&lt;40,"30-39",Table1[[#This Row],[Age]]&lt;50,"40-49",Table1[[#This Row],[Age]]&lt;60,"50-59",Table1[[#This Row],[Age]]&lt;70, "60-69",Table1[[#This Row],[Age]]&lt;80, "70-79",Table1[[#This Row],[Age]]&lt;90,"80-89")</f>
        <v>70-79</v>
      </c>
      <c r="W1303" t="s">
        <v>39</v>
      </c>
      <c r="X1303" t="s">
        <v>102</v>
      </c>
      <c r="Y1303" t="s">
        <v>54</v>
      </c>
      <c r="Z1303">
        <v>55738</v>
      </c>
      <c r="AA1303" t="s">
        <v>92</v>
      </c>
      <c r="AB1303" t="s">
        <v>103</v>
      </c>
      <c r="AC1303" t="s">
        <v>44</v>
      </c>
      <c r="AD1303">
        <v>3</v>
      </c>
    </row>
    <row r="1304" spans="1:30" x14ac:dyDescent="0.35">
      <c r="A1304">
        <v>1726</v>
      </c>
      <c r="B1304" t="s">
        <v>5158</v>
      </c>
      <c r="C1304" t="s">
        <v>400</v>
      </c>
      <c r="D1304" s="1">
        <v>43650</v>
      </c>
      <c r="F1304" t="str">
        <f>IF(Table1[[#This Row],[ExitDate]],QUOTIENT(Table1[[#This Row],[ExitDate]]-Table1[[#This Row],[StartDate]],365/12),"")</f>
        <v/>
      </c>
      <c r="G1304" t="str">
        <f>IF(Table1[[#This Row],[ExitDate]], "Attrition", "Active")</f>
        <v>Active</v>
      </c>
      <c r="H1304" t="s">
        <v>4796</v>
      </c>
      <c r="I1304" t="s">
        <v>5159</v>
      </c>
      <c r="J1304" t="s">
        <v>5160</v>
      </c>
      <c r="K1304" t="s">
        <v>117</v>
      </c>
      <c r="L1304" t="s">
        <v>32</v>
      </c>
      <c r="M1304" t="s">
        <v>33</v>
      </c>
      <c r="N1304" t="s">
        <v>63</v>
      </c>
      <c r="O1304" t="s">
        <v>62</v>
      </c>
      <c r="P1304" t="s">
        <v>36</v>
      </c>
      <c r="R1304" t="s">
        <v>169</v>
      </c>
      <c r="S1304" t="s">
        <v>304</v>
      </c>
      <c r="T1304" s="2">
        <v>29607</v>
      </c>
      <c r="U1304" s="3">
        <f ca="1">YEARFRAC(Table1[[#This Row],[DOB]],TODAY())</f>
        <v>44.922222222222224</v>
      </c>
      <c r="V1304" s="3" t="str" cm="1">
        <f t="array" aca="1" ref="V1304" ca="1">_xlfn.IFS(Table1[[#This Row],[Age]] &lt; 30, "20-29", Table1[[#This Row],[Age]]&lt;40,"30-39",Table1[[#This Row],[Age]]&lt;50,"40-49",Table1[[#This Row],[Age]]&lt;60,"50-59",Table1[[#This Row],[Age]]&lt;70, "60-69",Table1[[#This Row],[Age]]&lt;80, "70-79",Table1[[#This Row],[Age]]&lt;90,"80-89")</f>
        <v>40-49</v>
      </c>
      <c r="W1304" t="s">
        <v>39</v>
      </c>
      <c r="X1304" t="s">
        <v>72</v>
      </c>
      <c r="Y1304" t="s">
        <v>54</v>
      </c>
      <c r="Z1304">
        <v>71994</v>
      </c>
      <c r="AA1304" t="s">
        <v>127</v>
      </c>
      <c r="AB1304" t="s">
        <v>74</v>
      </c>
      <c r="AC1304" t="s">
        <v>44</v>
      </c>
      <c r="AD1304">
        <v>3</v>
      </c>
    </row>
    <row r="1305" spans="1:30" x14ac:dyDescent="0.35">
      <c r="A1305">
        <v>1727</v>
      </c>
      <c r="B1305" t="s">
        <v>5161</v>
      </c>
      <c r="C1305" t="s">
        <v>5162</v>
      </c>
      <c r="D1305" s="1">
        <v>43616</v>
      </c>
      <c r="E1305" s="1">
        <v>44712</v>
      </c>
      <c r="F1305">
        <f>IF(Table1[[#This Row],[ExitDate]],QUOTIENT(Table1[[#This Row],[ExitDate]]-Table1[[#This Row],[StartDate]],365/12),"")</f>
        <v>36</v>
      </c>
      <c r="G1305" t="str">
        <f>IF(Table1[[#This Row],[ExitDate]], "Attrition", "Active")</f>
        <v>Attrition</v>
      </c>
      <c r="H1305" t="s">
        <v>4796</v>
      </c>
      <c r="I1305" t="s">
        <v>5163</v>
      </c>
      <c r="J1305" t="s">
        <v>5164</v>
      </c>
      <c r="K1305" t="s">
        <v>138</v>
      </c>
      <c r="L1305" t="s">
        <v>32</v>
      </c>
      <c r="M1305" t="s">
        <v>62</v>
      </c>
      <c r="N1305" t="s">
        <v>63</v>
      </c>
      <c r="O1305" t="s">
        <v>62</v>
      </c>
      <c r="P1305" t="s">
        <v>98</v>
      </c>
      <c r="Q1305" t="s">
        <v>5165</v>
      </c>
      <c r="R1305" t="s">
        <v>169</v>
      </c>
      <c r="S1305" t="s">
        <v>80</v>
      </c>
      <c r="T1305" s="2">
        <v>35111</v>
      </c>
      <c r="U1305" s="3">
        <f ca="1">YEARFRAC(Table1[[#This Row],[DOB]],TODAY())</f>
        <v>29.852777777777778</v>
      </c>
      <c r="V1305" s="3" t="str" cm="1">
        <f t="array" aca="1" ref="V1305" ca="1">_xlfn.IFS(Table1[[#This Row],[Age]] &lt; 30, "20-29", Table1[[#This Row],[Age]]&lt;40,"30-39",Table1[[#This Row],[Age]]&lt;50,"40-49",Table1[[#This Row],[Age]]&lt;60,"50-59",Table1[[#This Row],[Age]]&lt;70, "60-69",Table1[[#This Row],[Age]]&lt;80, "70-79",Table1[[#This Row],[Age]]&lt;90,"80-89")</f>
        <v>20-29</v>
      </c>
      <c r="W1305" t="s">
        <v>39</v>
      </c>
      <c r="X1305" t="s">
        <v>225</v>
      </c>
      <c r="Y1305" t="s">
        <v>54</v>
      </c>
      <c r="Z1305">
        <v>50024</v>
      </c>
      <c r="AA1305" t="s">
        <v>55</v>
      </c>
      <c r="AB1305" t="s">
        <v>43</v>
      </c>
      <c r="AC1305" t="s">
        <v>44</v>
      </c>
      <c r="AD1305">
        <v>3</v>
      </c>
    </row>
    <row r="1306" spans="1:30" x14ac:dyDescent="0.35">
      <c r="A1306">
        <v>1728</v>
      </c>
      <c r="B1306" t="s">
        <v>262</v>
      </c>
      <c r="C1306" t="s">
        <v>5166</v>
      </c>
      <c r="D1306" s="1">
        <v>43903</v>
      </c>
      <c r="F1306" t="str">
        <f>IF(Table1[[#This Row],[ExitDate]],QUOTIENT(Table1[[#This Row],[ExitDate]]-Table1[[#This Row],[StartDate]],365/12),"")</f>
        <v/>
      </c>
      <c r="G1306" t="str">
        <f>IF(Table1[[#This Row],[ExitDate]], "Attrition", "Active")</f>
        <v>Active</v>
      </c>
      <c r="H1306" t="s">
        <v>28</v>
      </c>
      <c r="I1306" t="s">
        <v>5167</v>
      </c>
      <c r="J1306" t="s">
        <v>5168</v>
      </c>
      <c r="K1306" t="s">
        <v>97</v>
      </c>
      <c r="L1306" t="s">
        <v>32</v>
      </c>
      <c r="M1306" t="s">
        <v>62</v>
      </c>
      <c r="N1306" t="s">
        <v>34</v>
      </c>
      <c r="O1306" t="s">
        <v>35</v>
      </c>
      <c r="P1306" t="s">
        <v>36</v>
      </c>
      <c r="R1306" t="s">
        <v>37</v>
      </c>
      <c r="S1306" t="s">
        <v>80</v>
      </c>
      <c r="T1306" s="2">
        <v>26309</v>
      </c>
      <c r="U1306" s="3">
        <f ca="1">YEARFRAC(Table1[[#This Row],[DOB]],TODAY())</f>
        <v>53.95</v>
      </c>
      <c r="V1306" s="3" t="str" cm="1">
        <f t="array" aca="1" ref="V1306" ca="1">_xlfn.IFS(Table1[[#This Row],[Age]] &lt; 30, "20-29", Table1[[#This Row],[Age]]&lt;40,"30-39",Table1[[#This Row],[Age]]&lt;50,"40-49",Table1[[#This Row],[Age]]&lt;60,"50-59",Table1[[#This Row],[Age]]&lt;70, "60-69",Table1[[#This Row],[Age]]&lt;80, "70-79",Table1[[#This Row],[Age]]&lt;90,"80-89")</f>
        <v>50-59</v>
      </c>
      <c r="W1306" t="s">
        <v>39</v>
      </c>
      <c r="X1306" t="s">
        <v>225</v>
      </c>
      <c r="Y1306" t="s">
        <v>54</v>
      </c>
      <c r="Z1306">
        <v>2452</v>
      </c>
      <c r="AA1306" t="s">
        <v>42</v>
      </c>
      <c r="AB1306" t="s">
        <v>103</v>
      </c>
      <c r="AC1306" t="s">
        <v>44</v>
      </c>
      <c r="AD1306">
        <v>3</v>
      </c>
    </row>
    <row r="1307" spans="1:30" x14ac:dyDescent="0.35">
      <c r="A1307">
        <v>1729</v>
      </c>
      <c r="B1307" t="s">
        <v>5169</v>
      </c>
      <c r="C1307" t="s">
        <v>5170</v>
      </c>
      <c r="D1307" s="1">
        <v>43836</v>
      </c>
      <c r="E1307" s="1">
        <v>44189</v>
      </c>
      <c r="F1307">
        <f>IF(Table1[[#This Row],[ExitDate]],QUOTIENT(Table1[[#This Row],[ExitDate]]-Table1[[#This Row],[StartDate]],365/12),"")</f>
        <v>11</v>
      </c>
      <c r="G1307" t="str">
        <f>IF(Table1[[#This Row],[ExitDate]], "Attrition", "Active")</f>
        <v>Attrition</v>
      </c>
      <c r="H1307" t="s">
        <v>28</v>
      </c>
      <c r="I1307" t="s">
        <v>5171</v>
      </c>
      <c r="J1307" t="s">
        <v>5172</v>
      </c>
      <c r="K1307" t="s">
        <v>49</v>
      </c>
      <c r="L1307" t="s">
        <v>744</v>
      </c>
      <c r="M1307" t="s">
        <v>33</v>
      </c>
      <c r="N1307" t="s">
        <v>50</v>
      </c>
      <c r="O1307" t="s">
        <v>51</v>
      </c>
      <c r="P1307" t="s">
        <v>174</v>
      </c>
      <c r="Q1307" t="s">
        <v>5173</v>
      </c>
      <c r="R1307" t="s">
        <v>37</v>
      </c>
      <c r="S1307" t="s">
        <v>80</v>
      </c>
      <c r="T1307" s="2">
        <v>17166</v>
      </c>
      <c r="U1307" s="3">
        <f ca="1">YEARFRAC(Table1[[#This Row],[DOB]],TODAY())</f>
        <v>78.980555555555554</v>
      </c>
      <c r="V1307" s="3" t="str" cm="1">
        <f t="array" aca="1" ref="V1307" ca="1">_xlfn.IFS(Table1[[#This Row],[Age]] &lt; 30, "20-29", Table1[[#This Row],[Age]]&lt;40,"30-39",Table1[[#This Row],[Age]]&lt;50,"40-49",Table1[[#This Row],[Age]]&lt;60,"50-59",Table1[[#This Row],[Age]]&lt;70, "60-69",Table1[[#This Row],[Age]]&lt;80, "70-79",Table1[[#This Row],[Age]]&lt;90,"80-89")</f>
        <v>70-79</v>
      </c>
      <c r="W1307" t="s">
        <v>39</v>
      </c>
      <c r="X1307" t="s">
        <v>225</v>
      </c>
      <c r="Y1307" t="s">
        <v>41</v>
      </c>
      <c r="Z1307">
        <v>1701</v>
      </c>
      <c r="AA1307" t="s">
        <v>73</v>
      </c>
      <c r="AB1307" t="s">
        <v>103</v>
      </c>
      <c r="AC1307" t="s">
        <v>44</v>
      </c>
      <c r="AD1307">
        <v>3</v>
      </c>
    </row>
    <row r="1308" spans="1:30" x14ac:dyDescent="0.35">
      <c r="A1308">
        <v>1730</v>
      </c>
      <c r="B1308" t="s">
        <v>170</v>
      </c>
      <c r="C1308" t="s">
        <v>5174</v>
      </c>
      <c r="D1308" s="1">
        <v>45046</v>
      </c>
      <c r="F1308" t="str">
        <f>IF(Table1[[#This Row],[ExitDate]],QUOTIENT(Table1[[#This Row],[ExitDate]]-Table1[[#This Row],[StartDate]],365/12),"")</f>
        <v/>
      </c>
      <c r="G1308" t="str">
        <f>IF(Table1[[#This Row],[ExitDate]], "Attrition", "Active")</f>
        <v>Active</v>
      </c>
      <c r="H1308" t="s">
        <v>28</v>
      </c>
      <c r="I1308" t="s">
        <v>5175</v>
      </c>
      <c r="J1308" t="s">
        <v>5176</v>
      </c>
      <c r="K1308" t="s">
        <v>49</v>
      </c>
      <c r="L1308" t="s">
        <v>32</v>
      </c>
      <c r="M1308" t="s">
        <v>62</v>
      </c>
      <c r="N1308" t="s">
        <v>63</v>
      </c>
      <c r="O1308" t="s">
        <v>51</v>
      </c>
      <c r="P1308" t="s">
        <v>36</v>
      </c>
      <c r="R1308" t="s">
        <v>37</v>
      </c>
      <c r="S1308" t="s">
        <v>100</v>
      </c>
      <c r="T1308" s="2">
        <v>27921</v>
      </c>
      <c r="U1308" s="3">
        <f ca="1">YEARFRAC(Table1[[#This Row],[DOB]],TODAY())</f>
        <v>49.536111111111111</v>
      </c>
      <c r="V1308" s="3" t="str" cm="1">
        <f t="array" aca="1" ref="V1308" ca="1">_xlfn.IFS(Table1[[#This Row],[Age]] &lt; 30, "20-29", Table1[[#This Row],[Age]]&lt;40,"30-39",Table1[[#This Row],[Age]]&lt;50,"40-49",Table1[[#This Row],[Age]]&lt;60,"50-59",Table1[[#This Row],[Age]]&lt;70, "60-69",Table1[[#This Row],[Age]]&lt;80, "70-79",Table1[[#This Row],[Age]]&lt;90,"80-89")</f>
        <v>40-49</v>
      </c>
      <c r="W1308" t="s">
        <v>39</v>
      </c>
      <c r="X1308" t="s">
        <v>102</v>
      </c>
      <c r="Y1308" t="s">
        <v>41</v>
      </c>
      <c r="Z1308">
        <v>2359</v>
      </c>
      <c r="AA1308" t="s">
        <v>42</v>
      </c>
      <c r="AB1308" t="s">
        <v>103</v>
      </c>
      <c r="AC1308" t="s">
        <v>44</v>
      </c>
      <c r="AD1308">
        <v>3</v>
      </c>
    </row>
    <row r="1309" spans="1:30" x14ac:dyDescent="0.35">
      <c r="A1309">
        <v>1731</v>
      </c>
      <c r="B1309" t="s">
        <v>5177</v>
      </c>
      <c r="C1309" t="s">
        <v>5178</v>
      </c>
      <c r="D1309" s="1">
        <v>44388</v>
      </c>
      <c r="E1309" s="1">
        <v>44600</v>
      </c>
      <c r="F1309">
        <f>IF(Table1[[#This Row],[ExitDate]],QUOTIENT(Table1[[#This Row],[ExitDate]]-Table1[[#This Row],[StartDate]],365/12),"")</f>
        <v>6</v>
      </c>
      <c r="G1309" t="str">
        <f>IF(Table1[[#This Row],[ExitDate]], "Attrition", "Active")</f>
        <v>Attrition</v>
      </c>
      <c r="H1309" t="s">
        <v>727</v>
      </c>
      <c r="I1309" t="s">
        <v>5179</v>
      </c>
      <c r="J1309" t="s">
        <v>5180</v>
      </c>
      <c r="K1309" t="s">
        <v>97</v>
      </c>
      <c r="L1309" t="s">
        <v>32</v>
      </c>
      <c r="M1309" t="s">
        <v>33</v>
      </c>
      <c r="N1309" t="s">
        <v>63</v>
      </c>
      <c r="O1309" t="s">
        <v>35</v>
      </c>
      <c r="P1309" t="s">
        <v>139</v>
      </c>
      <c r="Q1309" t="s">
        <v>5181</v>
      </c>
      <c r="R1309" t="s">
        <v>37</v>
      </c>
      <c r="S1309" t="s">
        <v>110</v>
      </c>
      <c r="T1309" s="2">
        <v>17248</v>
      </c>
      <c r="U1309" s="3">
        <f ca="1">YEARFRAC(Table1[[#This Row],[DOB]],TODAY())</f>
        <v>78.75277777777778</v>
      </c>
      <c r="V1309" s="3" t="str" cm="1">
        <f t="array" aca="1" ref="V1309" ca="1">_xlfn.IFS(Table1[[#This Row],[Age]] &lt; 30, "20-29", Table1[[#This Row],[Age]]&lt;40,"30-39",Table1[[#This Row],[Age]]&lt;50,"40-49",Table1[[#This Row],[Age]]&lt;60,"50-59",Table1[[#This Row],[Age]]&lt;70, "60-69",Table1[[#This Row],[Age]]&lt;80, "70-79",Table1[[#This Row],[Age]]&lt;90,"80-89")</f>
        <v>70-79</v>
      </c>
      <c r="W1309" t="s">
        <v>39</v>
      </c>
      <c r="X1309" t="s">
        <v>112</v>
      </c>
      <c r="Y1309" t="s">
        <v>54</v>
      </c>
      <c r="Z1309">
        <v>1450</v>
      </c>
      <c r="AA1309" t="s">
        <v>92</v>
      </c>
      <c r="AB1309" t="s">
        <v>103</v>
      </c>
      <c r="AC1309" t="s">
        <v>44</v>
      </c>
      <c r="AD1309">
        <v>3</v>
      </c>
    </row>
    <row r="1310" spans="1:30" x14ac:dyDescent="0.35">
      <c r="A1310">
        <v>1732</v>
      </c>
      <c r="B1310" t="s">
        <v>5182</v>
      </c>
      <c r="C1310" t="s">
        <v>4785</v>
      </c>
      <c r="D1310" s="1">
        <v>44379</v>
      </c>
      <c r="E1310" s="1">
        <v>44543</v>
      </c>
      <c r="F1310">
        <f>IF(Table1[[#This Row],[ExitDate]],QUOTIENT(Table1[[#This Row],[ExitDate]]-Table1[[#This Row],[StartDate]],365/12),"")</f>
        <v>5</v>
      </c>
      <c r="G1310" t="str">
        <f>IF(Table1[[#This Row],[ExitDate]], "Attrition", "Active")</f>
        <v>Attrition</v>
      </c>
      <c r="H1310" t="s">
        <v>727</v>
      </c>
      <c r="I1310" t="s">
        <v>5183</v>
      </c>
      <c r="J1310" t="s">
        <v>5184</v>
      </c>
      <c r="K1310" t="s">
        <v>97</v>
      </c>
      <c r="L1310" t="s">
        <v>744</v>
      </c>
      <c r="M1310" t="s">
        <v>33</v>
      </c>
      <c r="N1310" t="s">
        <v>63</v>
      </c>
      <c r="O1310" t="s">
        <v>35</v>
      </c>
      <c r="P1310" t="s">
        <v>174</v>
      </c>
      <c r="Q1310" t="s">
        <v>5185</v>
      </c>
      <c r="R1310" t="s">
        <v>37</v>
      </c>
      <c r="S1310" t="s">
        <v>230</v>
      </c>
      <c r="T1310" s="2">
        <v>22384</v>
      </c>
      <c r="U1310" s="3">
        <f ca="1">YEARFRAC(Table1[[#This Row],[DOB]],TODAY())</f>
        <v>64.694444444444443</v>
      </c>
      <c r="V1310" s="3" t="str" cm="1">
        <f t="array" aca="1" ref="V1310" ca="1">_xlfn.IFS(Table1[[#This Row],[Age]] &lt; 30, "20-29", Table1[[#This Row],[Age]]&lt;40,"30-39",Table1[[#This Row],[Age]]&lt;50,"40-49",Table1[[#This Row],[Age]]&lt;60,"50-59",Table1[[#This Row],[Age]]&lt;70, "60-69",Table1[[#This Row],[Age]]&lt;80, "70-79",Table1[[#This Row],[Age]]&lt;90,"80-89")</f>
        <v>60-69</v>
      </c>
      <c r="W1310" t="s">
        <v>39</v>
      </c>
      <c r="X1310" t="s">
        <v>112</v>
      </c>
      <c r="Y1310" t="s">
        <v>41</v>
      </c>
      <c r="Z1310">
        <v>1902</v>
      </c>
      <c r="AA1310" t="s">
        <v>55</v>
      </c>
      <c r="AB1310" t="s">
        <v>43</v>
      </c>
      <c r="AC1310" t="s">
        <v>44</v>
      </c>
      <c r="AD1310">
        <v>3</v>
      </c>
    </row>
    <row r="1311" spans="1:30" x14ac:dyDescent="0.35">
      <c r="A1311">
        <v>1733</v>
      </c>
      <c r="B1311" t="s">
        <v>4051</v>
      </c>
      <c r="C1311" t="s">
        <v>5186</v>
      </c>
      <c r="D1311" s="1">
        <v>43761</v>
      </c>
      <c r="E1311" s="1">
        <v>44168</v>
      </c>
      <c r="F1311">
        <f>IF(Table1[[#This Row],[ExitDate]],QUOTIENT(Table1[[#This Row],[ExitDate]]-Table1[[#This Row],[StartDate]],365/12),"")</f>
        <v>13</v>
      </c>
      <c r="G1311" t="str">
        <f>IF(Table1[[#This Row],[ExitDate]], "Attrition", "Active")</f>
        <v>Attrition</v>
      </c>
      <c r="H1311" t="s">
        <v>28</v>
      </c>
      <c r="I1311" t="s">
        <v>5187</v>
      </c>
      <c r="J1311" t="s">
        <v>5188</v>
      </c>
      <c r="K1311" t="s">
        <v>49</v>
      </c>
      <c r="L1311" t="s">
        <v>32</v>
      </c>
      <c r="M1311" t="s">
        <v>62</v>
      </c>
      <c r="N1311" t="s">
        <v>50</v>
      </c>
      <c r="O1311" t="s">
        <v>35</v>
      </c>
      <c r="P1311" t="s">
        <v>125</v>
      </c>
      <c r="Q1311" t="s">
        <v>5189</v>
      </c>
      <c r="R1311" t="s">
        <v>37</v>
      </c>
      <c r="S1311" t="s">
        <v>89</v>
      </c>
      <c r="T1311" s="2">
        <v>18309</v>
      </c>
      <c r="U1311" s="3">
        <f ca="1">YEARFRAC(Table1[[#This Row],[DOB]],TODAY())</f>
        <v>75.855555555555554</v>
      </c>
      <c r="V1311" s="3" t="str" cm="1">
        <f t="array" aca="1" ref="V1311" ca="1">_xlfn.IFS(Table1[[#This Row],[Age]] &lt; 30, "20-29", Table1[[#This Row],[Age]]&lt;40,"30-39",Table1[[#This Row],[Age]]&lt;50,"40-49",Table1[[#This Row],[Age]]&lt;60,"50-59",Table1[[#This Row],[Age]]&lt;70, "60-69",Table1[[#This Row],[Age]]&lt;80, "70-79",Table1[[#This Row],[Age]]&lt;90,"80-89")</f>
        <v>70-79</v>
      </c>
      <c r="W1311" t="s">
        <v>39</v>
      </c>
      <c r="X1311" t="s">
        <v>82</v>
      </c>
      <c r="Y1311" t="s">
        <v>41</v>
      </c>
      <c r="Z1311">
        <v>2330</v>
      </c>
      <c r="AA1311" t="s">
        <v>92</v>
      </c>
      <c r="AB1311" t="s">
        <v>83</v>
      </c>
      <c r="AC1311" t="s">
        <v>44</v>
      </c>
      <c r="AD1311">
        <v>3</v>
      </c>
    </row>
    <row r="1312" spans="1:30" x14ac:dyDescent="0.35">
      <c r="A1312">
        <v>1734</v>
      </c>
      <c r="B1312" t="s">
        <v>5190</v>
      </c>
      <c r="C1312" t="s">
        <v>5191</v>
      </c>
      <c r="D1312" s="1">
        <v>43484</v>
      </c>
      <c r="F1312" t="str">
        <f>IF(Table1[[#This Row],[ExitDate]],QUOTIENT(Table1[[#This Row],[ExitDate]]-Table1[[#This Row],[StartDate]],365/12),"")</f>
        <v/>
      </c>
      <c r="G1312" t="str">
        <f>IF(Table1[[#This Row],[ExitDate]], "Attrition", "Active")</f>
        <v>Active</v>
      </c>
      <c r="H1312" t="s">
        <v>28</v>
      </c>
      <c r="I1312" t="s">
        <v>5192</v>
      </c>
      <c r="J1312" t="s">
        <v>5193</v>
      </c>
      <c r="K1312" t="s">
        <v>117</v>
      </c>
      <c r="L1312" t="s">
        <v>32</v>
      </c>
      <c r="M1312" t="s">
        <v>33</v>
      </c>
      <c r="N1312" t="s">
        <v>34</v>
      </c>
      <c r="O1312" t="s">
        <v>62</v>
      </c>
      <c r="P1312" t="s">
        <v>36</v>
      </c>
      <c r="R1312" t="s">
        <v>37</v>
      </c>
      <c r="S1312" t="s">
        <v>89</v>
      </c>
      <c r="T1312" s="2">
        <v>15514</v>
      </c>
      <c r="U1312" s="3">
        <f ca="1">YEARFRAC(Table1[[#This Row],[DOB]],TODAY())</f>
        <v>83.50277777777778</v>
      </c>
      <c r="V1312" s="3" t="str" cm="1">
        <f t="array" aca="1" ref="V1312" ca="1">_xlfn.IFS(Table1[[#This Row],[Age]] &lt; 30, "20-29", Table1[[#This Row],[Age]]&lt;40,"30-39",Table1[[#This Row],[Age]]&lt;50,"40-49",Table1[[#This Row],[Age]]&lt;60,"50-59",Table1[[#This Row],[Age]]&lt;70, "60-69",Table1[[#This Row],[Age]]&lt;80, "70-79",Table1[[#This Row],[Age]]&lt;90,"80-89")</f>
        <v>80-89</v>
      </c>
      <c r="W1312" t="s">
        <v>39</v>
      </c>
      <c r="X1312" t="s">
        <v>91</v>
      </c>
      <c r="Y1312" t="s">
        <v>54</v>
      </c>
      <c r="Z1312">
        <v>1905</v>
      </c>
      <c r="AA1312" t="s">
        <v>42</v>
      </c>
      <c r="AB1312" t="s">
        <v>43</v>
      </c>
      <c r="AC1312" t="s">
        <v>44</v>
      </c>
      <c r="AD1312">
        <v>3</v>
      </c>
    </row>
    <row r="1313" spans="1:30" x14ac:dyDescent="0.35">
      <c r="A1313">
        <v>1735</v>
      </c>
      <c r="B1313" t="s">
        <v>3252</v>
      </c>
      <c r="C1313" t="s">
        <v>5194</v>
      </c>
      <c r="D1313" s="1">
        <v>44204</v>
      </c>
      <c r="E1313" s="1">
        <v>44940</v>
      </c>
      <c r="F1313">
        <f>IF(Table1[[#This Row],[ExitDate]],QUOTIENT(Table1[[#This Row],[ExitDate]]-Table1[[#This Row],[StartDate]],365/12),"")</f>
        <v>24</v>
      </c>
      <c r="G1313" t="str">
        <f>IF(Table1[[#This Row],[ExitDate]], "Attrition", "Active")</f>
        <v>Attrition</v>
      </c>
      <c r="H1313" t="s">
        <v>28</v>
      </c>
      <c r="I1313" t="s">
        <v>5195</v>
      </c>
      <c r="J1313" t="s">
        <v>5196</v>
      </c>
      <c r="K1313" t="s">
        <v>117</v>
      </c>
      <c r="L1313" t="s">
        <v>744</v>
      </c>
      <c r="M1313" t="s">
        <v>62</v>
      </c>
      <c r="N1313" t="s">
        <v>50</v>
      </c>
      <c r="O1313" t="s">
        <v>62</v>
      </c>
      <c r="P1313" t="s">
        <v>125</v>
      </c>
      <c r="Q1313" t="s">
        <v>5197</v>
      </c>
      <c r="R1313" t="s">
        <v>37</v>
      </c>
      <c r="S1313" t="s">
        <v>285</v>
      </c>
      <c r="T1313" s="2">
        <v>15439</v>
      </c>
      <c r="U1313" s="3">
        <f ca="1">YEARFRAC(Table1[[#This Row],[DOB]],TODAY())</f>
        <v>83.708333333333329</v>
      </c>
      <c r="V1313" s="3" t="str" cm="1">
        <f t="array" aca="1" ref="V1313" ca="1">_xlfn.IFS(Table1[[#This Row],[Age]] &lt; 30, "20-29", Table1[[#This Row],[Age]]&lt;40,"30-39",Table1[[#This Row],[Age]]&lt;50,"40-49",Table1[[#This Row],[Age]]&lt;60,"50-59",Table1[[#This Row],[Age]]&lt;70, "60-69",Table1[[#This Row],[Age]]&lt;80, "70-79",Table1[[#This Row],[Age]]&lt;90,"80-89")</f>
        <v>80-89</v>
      </c>
      <c r="W1313" t="s">
        <v>39</v>
      </c>
      <c r="X1313" t="s">
        <v>286</v>
      </c>
      <c r="Y1313" t="s">
        <v>41</v>
      </c>
      <c r="Z1313">
        <v>1902</v>
      </c>
      <c r="AA1313" t="s">
        <v>42</v>
      </c>
      <c r="AB1313" t="s">
        <v>103</v>
      </c>
      <c r="AC1313" t="s">
        <v>44</v>
      </c>
      <c r="AD1313">
        <v>3</v>
      </c>
    </row>
    <row r="1314" spans="1:30" x14ac:dyDescent="0.35">
      <c r="A1314">
        <v>1736</v>
      </c>
      <c r="B1314" t="s">
        <v>5198</v>
      </c>
      <c r="C1314" t="s">
        <v>5199</v>
      </c>
      <c r="D1314" s="1">
        <v>43494</v>
      </c>
      <c r="E1314" s="1">
        <v>44750</v>
      </c>
      <c r="F1314">
        <f>IF(Table1[[#This Row],[ExitDate]],QUOTIENT(Table1[[#This Row],[ExitDate]]-Table1[[#This Row],[StartDate]],365/12),"")</f>
        <v>41</v>
      </c>
      <c r="G1314" t="str">
        <f>IF(Table1[[#This Row],[ExitDate]], "Attrition", "Active")</f>
        <v>Attrition</v>
      </c>
      <c r="H1314" t="s">
        <v>28</v>
      </c>
      <c r="I1314" t="s">
        <v>5200</v>
      </c>
      <c r="J1314" t="s">
        <v>5201</v>
      </c>
      <c r="K1314" t="s">
        <v>79</v>
      </c>
      <c r="L1314" t="s">
        <v>32</v>
      </c>
      <c r="M1314" t="s">
        <v>33</v>
      </c>
      <c r="N1314" t="s">
        <v>50</v>
      </c>
      <c r="O1314" t="s">
        <v>51</v>
      </c>
      <c r="P1314" t="s">
        <v>98</v>
      </c>
      <c r="Q1314" t="s">
        <v>5202</v>
      </c>
      <c r="R1314" t="s">
        <v>37</v>
      </c>
      <c r="S1314" t="s">
        <v>89</v>
      </c>
      <c r="T1314" s="2">
        <v>20326</v>
      </c>
      <c r="U1314" s="3">
        <f ca="1">YEARFRAC(Table1[[#This Row],[DOB]],TODAY())</f>
        <v>70.327777777777783</v>
      </c>
      <c r="V1314" s="3" t="str" cm="1">
        <f t="array" aca="1" ref="V1314" ca="1">_xlfn.IFS(Table1[[#This Row],[Age]] &lt; 30, "20-29", Table1[[#This Row],[Age]]&lt;40,"30-39",Table1[[#This Row],[Age]]&lt;50,"40-49",Table1[[#This Row],[Age]]&lt;60,"50-59",Table1[[#This Row],[Age]]&lt;70, "60-69",Table1[[#This Row],[Age]]&lt;80, "70-79",Table1[[#This Row],[Age]]&lt;90,"80-89")</f>
        <v>70-79</v>
      </c>
      <c r="W1314" t="s">
        <v>39</v>
      </c>
      <c r="X1314" t="s">
        <v>102</v>
      </c>
      <c r="Y1314" t="s">
        <v>54</v>
      </c>
      <c r="Z1314">
        <v>2048</v>
      </c>
      <c r="AA1314" t="s">
        <v>73</v>
      </c>
      <c r="AB1314" t="s">
        <v>83</v>
      </c>
      <c r="AC1314" t="s">
        <v>44</v>
      </c>
      <c r="AD1314">
        <v>3</v>
      </c>
    </row>
    <row r="1315" spans="1:30" x14ac:dyDescent="0.35">
      <c r="A1315">
        <v>1737</v>
      </c>
      <c r="B1315" t="s">
        <v>5203</v>
      </c>
      <c r="C1315" t="s">
        <v>5204</v>
      </c>
      <c r="D1315" s="1">
        <v>43400</v>
      </c>
      <c r="F1315" t="str">
        <f>IF(Table1[[#This Row],[ExitDate]],QUOTIENT(Table1[[#This Row],[ExitDate]]-Table1[[#This Row],[StartDate]],365/12),"")</f>
        <v/>
      </c>
      <c r="G1315" t="str">
        <f>IF(Table1[[#This Row],[ExitDate]], "Attrition", "Active")</f>
        <v>Active</v>
      </c>
      <c r="H1315" t="s">
        <v>28</v>
      </c>
      <c r="I1315" t="s">
        <v>5205</v>
      </c>
      <c r="J1315" t="s">
        <v>5206</v>
      </c>
      <c r="K1315" t="s">
        <v>79</v>
      </c>
      <c r="L1315" t="s">
        <v>32</v>
      </c>
      <c r="M1315" t="s">
        <v>33</v>
      </c>
      <c r="N1315" t="s">
        <v>34</v>
      </c>
      <c r="O1315" t="s">
        <v>62</v>
      </c>
      <c r="P1315" t="s">
        <v>36</v>
      </c>
      <c r="R1315" t="s">
        <v>37</v>
      </c>
      <c r="S1315" t="s">
        <v>100</v>
      </c>
      <c r="T1315" s="2">
        <v>30373</v>
      </c>
      <c r="U1315" s="3">
        <f ca="1">YEARFRAC(Table1[[#This Row],[DOB]],TODAY())</f>
        <v>42.825000000000003</v>
      </c>
      <c r="V1315" s="3" t="str" cm="1">
        <f t="array" aca="1" ref="V1315" ca="1">_xlfn.IFS(Table1[[#This Row],[Age]] &lt; 30, "20-29", Table1[[#This Row],[Age]]&lt;40,"30-39",Table1[[#This Row],[Age]]&lt;50,"40-49",Table1[[#This Row],[Age]]&lt;60,"50-59",Table1[[#This Row],[Age]]&lt;70, "60-69",Table1[[#This Row],[Age]]&lt;80, "70-79",Table1[[#This Row],[Age]]&lt;90,"80-89")</f>
        <v>40-49</v>
      </c>
      <c r="W1315" t="s">
        <v>39</v>
      </c>
      <c r="X1315" t="s">
        <v>112</v>
      </c>
      <c r="Y1315" t="s">
        <v>41</v>
      </c>
      <c r="Z1315">
        <v>1730</v>
      </c>
      <c r="AA1315" t="s">
        <v>55</v>
      </c>
      <c r="AB1315" t="s">
        <v>43</v>
      </c>
      <c r="AC1315" t="s">
        <v>44</v>
      </c>
      <c r="AD1315">
        <v>3</v>
      </c>
    </row>
    <row r="1316" spans="1:30" x14ac:dyDescent="0.35">
      <c r="A1316">
        <v>1738</v>
      </c>
      <c r="B1316" t="s">
        <v>5207</v>
      </c>
      <c r="C1316" t="s">
        <v>5208</v>
      </c>
      <c r="D1316" s="1">
        <v>45076</v>
      </c>
      <c r="E1316" s="1">
        <v>45112</v>
      </c>
      <c r="F1316">
        <f>IF(Table1[[#This Row],[ExitDate]],QUOTIENT(Table1[[#This Row],[ExitDate]]-Table1[[#This Row],[StartDate]],365/12),"")</f>
        <v>1</v>
      </c>
      <c r="G1316" t="str">
        <f>IF(Table1[[#This Row],[ExitDate]], "Attrition", "Active")</f>
        <v>Attrition</v>
      </c>
      <c r="H1316" t="s">
        <v>727</v>
      </c>
      <c r="I1316" t="s">
        <v>5209</v>
      </c>
      <c r="J1316" t="s">
        <v>5210</v>
      </c>
      <c r="K1316" t="s">
        <v>31</v>
      </c>
      <c r="L1316" t="s">
        <v>744</v>
      </c>
      <c r="M1316" t="s">
        <v>33</v>
      </c>
      <c r="N1316" t="s">
        <v>50</v>
      </c>
      <c r="O1316" t="s">
        <v>51</v>
      </c>
      <c r="P1316" t="s">
        <v>98</v>
      </c>
      <c r="Q1316" t="s">
        <v>5211</v>
      </c>
      <c r="R1316" t="s">
        <v>37</v>
      </c>
      <c r="S1316" t="s">
        <v>100</v>
      </c>
      <c r="T1316" s="2">
        <v>30637</v>
      </c>
      <c r="U1316" s="3">
        <f ca="1">YEARFRAC(Table1[[#This Row],[DOB]],TODAY())</f>
        <v>42.1</v>
      </c>
      <c r="V1316" s="3" t="str" cm="1">
        <f t="array" aca="1" ref="V1316" ca="1">_xlfn.IFS(Table1[[#This Row],[Age]] &lt; 30, "20-29", Table1[[#This Row],[Age]]&lt;40,"30-39",Table1[[#This Row],[Age]]&lt;50,"40-49",Table1[[#This Row],[Age]]&lt;60,"50-59",Table1[[#This Row],[Age]]&lt;70, "60-69",Table1[[#This Row],[Age]]&lt;80, "70-79",Table1[[#This Row],[Age]]&lt;90,"80-89")</f>
        <v>40-49</v>
      </c>
      <c r="W1316" t="s">
        <v>39</v>
      </c>
      <c r="X1316" t="s">
        <v>177</v>
      </c>
      <c r="Y1316" t="s">
        <v>54</v>
      </c>
      <c r="Z1316">
        <v>2169</v>
      </c>
      <c r="AA1316" t="s">
        <v>42</v>
      </c>
      <c r="AB1316" t="s">
        <v>74</v>
      </c>
      <c r="AC1316" t="s">
        <v>44</v>
      </c>
      <c r="AD1316">
        <v>3</v>
      </c>
    </row>
    <row r="1317" spans="1:30" x14ac:dyDescent="0.35">
      <c r="A1317">
        <v>1739</v>
      </c>
      <c r="B1317" t="s">
        <v>5212</v>
      </c>
      <c r="C1317" t="s">
        <v>5213</v>
      </c>
      <c r="D1317" s="1">
        <v>43661</v>
      </c>
      <c r="E1317" s="1">
        <v>45047</v>
      </c>
      <c r="F1317">
        <f>IF(Table1[[#This Row],[ExitDate]],QUOTIENT(Table1[[#This Row],[ExitDate]]-Table1[[#This Row],[StartDate]],365/12),"")</f>
        <v>45</v>
      </c>
      <c r="G1317" t="str">
        <f>IF(Table1[[#This Row],[ExitDate]], "Attrition", "Active")</f>
        <v>Attrition</v>
      </c>
      <c r="H1317" t="s">
        <v>727</v>
      </c>
      <c r="I1317" t="s">
        <v>5214</v>
      </c>
      <c r="J1317" t="s">
        <v>5215</v>
      </c>
      <c r="K1317" t="s">
        <v>31</v>
      </c>
      <c r="L1317" t="s">
        <v>32</v>
      </c>
      <c r="M1317" t="s">
        <v>33</v>
      </c>
      <c r="N1317" t="s">
        <v>63</v>
      </c>
      <c r="O1317" t="s">
        <v>62</v>
      </c>
      <c r="P1317" t="s">
        <v>98</v>
      </c>
      <c r="Q1317" t="s">
        <v>5216</v>
      </c>
      <c r="R1317" t="s">
        <v>37</v>
      </c>
      <c r="S1317" t="s">
        <v>52</v>
      </c>
      <c r="T1317" s="2">
        <v>29962</v>
      </c>
      <c r="U1317" s="3">
        <f ca="1">YEARFRAC(Table1[[#This Row],[DOB]],TODAY())</f>
        <v>43.95</v>
      </c>
      <c r="V1317" s="3" t="str" cm="1">
        <f t="array" aca="1" ref="V1317" ca="1">_xlfn.IFS(Table1[[#This Row],[Age]] &lt; 30, "20-29", Table1[[#This Row],[Age]]&lt;40,"30-39",Table1[[#This Row],[Age]]&lt;50,"40-49",Table1[[#This Row],[Age]]&lt;60,"50-59",Table1[[#This Row],[Age]]&lt;70, "60-69",Table1[[#This Row],[Age]]&lt;80, "70-79",Table1[[#This Row],[Age]]&lt;90,"80-89")</f>
        <v>40-49</v>
      </c>
      <c r="W1317" t="s">
        <v>39</v>
      </c>
      <c r="X1317" t="s">
        <v>82</v>
      </c>
      <c r="Y1317" t="s">
        <v>41</v>
      </c>
      <c r="Z1317">
        <v>2302</v>
      </c>
      <c r="AA1317" t="s">
        <v>55</v>
      </c>
      <c r="AB1317" t="s">
        <v>83</v>
      </c>
      <c r="AC1317" t="s">
        <v>44</v>
      </c>
      <c r="AD1317">
        <v>3</v>
      </c>
    </row>
    <row r="1318" spans="1:30" x14ac:dyDescent="0.35">
      <c r="A1318">
        <v>1740</v>
      </c>
      <c r="B1318" t="s">
        <v>5217</v>
      </c>
      <c r="C1318" t="s">
        <v>135</v>
      </c>
      <c r="D1318" s="1">
        <v>43907</v>
      </c>
      <c r="E1318" s="1">
        <v>44410</v>
      </c>
      <c r="F1318">
        <f>IF(Table1[[#This Row],[ExitDate]],QUOTIENT(Table1[[#This Row],[ExitDate]]-Table1[[#This Row],[StartDate]],365/12),"")</f>
        <v>16</v>
      </c>
      <c r="G1318" t="str">
        <f>IF(Table1[[#This Row],[ExitDate]], "Attrition", "Active")</f>
        <v>Attrition</v>
      </c>
      <c r="H1318" t="s">
        <v>28</v>
      </c>
      <c r="I1318" t="s">
        <v>5218</v>
      </c>
      <c r="J1318" t="s">
        <v>5219</v>
      </c>
      <c r="K1318" t="s">
        <v>117</v>
      </c>
      <c r="L1318" t="s">
        <v>32</v>
      </c>
      <c r="M1318" t="s">
        <v>33</v>
      </c>
      <c r="N1318" t="s">
        <v>63</v>
      </c>
      <c r="O1318" t="s">
        <v>51</v>
      </c>
      <c r="P1318" t="s">
        <v>174</v>
      </c>
      <c r="Q1318" t="s">
        <v>5220</v>
      </c>
      <c r="R1318" t="s">
        <v>37</v>
      </c>
      <c r="S1318" t="s">
        <v>80</v>
      </c>
      <c r="T1318" s="2">
        <v>23104</v>
      </c>
      <c r="U1318" s="3">
        <f ca="1">YEARFRAC(Table1[[#This Row],[DOB]],TODAY())</f>
        <v>62.722222222222221</v>
      </c>
      <c r="V1318" s="3" t="str" cm="1">
        <f t="array" aca="1" ref="V1318" ca="1">_xlfn.IFS(Table1[[#This Row],[Age]] &lt; 30, "20-29", Table1[[#This Row],[Age]]&lt;40,"30-39",Table1[[#This Row],[Age]]&lt;50,"40-49",Table1[[#This Row],[Age]]&lt;60,"50-59",Table1[[#This Row],[Age]]&lt;70, "60-69",Table1[[#This Row],[Age]]&lt;80, "70-79",Table1[[#This Row],[Age]]&lt;90,"80-89")</f>
        <v>60-69</v>
      </c>
      <c r="W1318" t="s">
        <v>39</v>
      </c>
      <c r="X1318" t="s">
        <v>82</v>
      </c>
      <c r="Y1318" t="s">
        <v>41</v>
      </c>
      <c r="Z1318">
        <v>2132</v>
      </c>
      <c r="AA1318" t="s">
        <v>73</v>
      </c>
      <c r="AB1318" t="s">
        <v>83</v>
      </c>
      <c r="AC1318" t="s">
        <v>44</v>
      </c>
      <c r="AD1318">
        <v>3</v>
      </c>
    </row>
    <row r="1319" spans="1:30" x14ac:dyDescent="0.35">
      <c r="A1319">
        <v>1741</v>
      </c>
      <c r="B1319" t="s">
        <v>5221</v>
      </c>
      <c r="C1319" t="s">
        <v>5222</v>
      </c>
      <c r="D1319" s="1">
        <v>44820</v>
      </c>
      <c r="F1319" t="str">
        <f>IF(Table1[[#This Row],[ExitDate]],QUOTIENT(Table1[[#This Row],[ExitDate]]-Table1[[#This Row],[StartDate]],365/12),"")</f>
        <v/>
      </c>
      <c r="G1319" t="str">
        <f>IF(Table1[[#This Row],[ExitDate]], "Attrition", "Active")</f>
        <v>Active</v>
      </c>
      <c r="H1319" t="s">
        <v>28</v>
      </c>
      <c r="I1319" t="s">
        <v>5223</v>
      </c>
      <c r="J1319" t="s">
        <v>5224</v>
      </c>
      <c r="K1319" t="s">
        <v>138</v>
      </c>
      <c r="L1319" t="s">
        <v>32</v>
      </c>
      <c r="M1319" t="s">
        <v>33</v>
      </c>
      <c r="N1319" t="s">
        <v>50</v>
      </c>
      <c r="O1319" t="s">
        <v>35</v>
      </c>
      <c r="P1319" t="s">
        <v>36</v>
      </c>
      <c r="R1319" t="s">
        <v>37</v>
      </c>
      <c r="S1319" t="s">
        <v>100</v>
      </c>
      <c r="T1319" s="2">
        <v>29597</v>
      </c>
      <c r="U1319" s="3">
        <f ca="1">YEARFRAC(Table1[[#This Row],[DOB]],TODAY())</f>
        <v>44.95</v>
      </c>
      <c r="V1319" s="3" t="str" cm="1">
        <f t="array" aca="1" ref="V1319" ca="1">_xlfn.IFS(Table1[[#This Row],[Age]] &lt; 30, "20-29", Table1[[#This Row],[Age]]&lt;40,"30-39",Table1[[#This Row],[Age]]&lt;50,"40-49",Table1[[#This Row],[Age]]&lt;60,"50-59",Table1[[#This Row],[Age]]&lt;70, "60-69",Table1[[#This Row],[Age]]&lt;80, "70-79",Table1[[#This Row],[Age]]&lt;90,"80-89")</f>
        <v>40-49</v>
      </c>
      <c r="W1319" t="s">
        <v>39</v>
      </c>
      <c r="X1319" t="s">
        <v>702</v>
      </c>
      <c r="Y1319" t="s">
        <v>41</v>
      </c>
      <c r="Z1319">
        <v>2125</v>
      </c>
      <c r="AA1319" t="s">
        <v>127</v>
      </c>
      <c r="AB1319" t="s">
        <v>74</v>
      </c>
      <c r="AC1319" t="s">
        <v>44</v>
      </c>
      <c r="AD1319">
        <v>3</v>
      </c>
    </row>
    <row r="1320" spans="1:30" x14ac:dyDescent="0.35">
      <c r="A1320">
        <v>1742</v>
      </c>
      <c r="B1320" t="s">
        <v>5225</v>
      </c>
      <c r="C1320" t="s">
        <v>2612</v>
      </c>
      <c r="D1320" s="1">
        <v>44200</v>
      </c>
      <c r="F1320" t="str">
        <f>IF(Table1[[#This Row],[ExitDate]],QUOTIENT(Table1[[#This Row],[ExitDate]]-Table1[[#This Row],[StartDate]],365/12),"")</f>
        <v/>
      </c>
      <c r="G1320" t="str">
        <f>IF(Table1[[#This Row],[ExitDate]], "Attrition", "Active")</f>
        <v>Active</v>
      </c>
      <c r="H1320" t="s">
        <v>28</v>
      </c>
      <c r="I1320" t="s">
        <v>5226</v>
      </c>
      <c r="J1320" t="s">
        <v>5227</v>
      </c>
      <c r="K1320" t="s">
        <v>79</v>
      </c>
      <c r="L1320" t="s">
        <v>32</v>
      </c>
      <c r="M1320" t="s">
        <v>51</v>
      </c>
      <c r="N1320" t="s">
        <v>63</v>
      </c>
      <c r="O1320" t="s">
        <v>51</v>
      </c>
      <c r="P1320" t="s">
        <v>36</v>
      </c>
      <c r="R1320" t="s">
        <v>37</v>
      </c>
      <c r="S1320" t="s">
        <v>304</v>
      </c>
      <c r="T1320" s="2">
        <v>25994</v>
      </c>
      <c r="U1320" s="3">
        <f ca="1">YEARFRAC(Table1[[#This Row],[DOB]],TODAY())</f>
        <v>54.80833333333333</v>
      </c>
      <c r="V1320" s="3" t="str" cm="1">
        <f t="array" aca="1" ref="V1320" ca="1">_xlfn.IFS(Table1[[#This Row],[Age]] &lt; 30, "20-29", Table1[[#This Row],[Age]]&lt;40,"30-39",Table1[[#This Row],[Age]]&lt;50,"40-49",Table1[[#This Row],[Age]]&lt;60,"50-59",Table1[[#This Row],[Age]]&lt;70, "60-69",Table1[[#This Row],[Age]]&lt;80, "70-79",Table1[[#This Row],[Age]]&lt;90,"80-89")</f>
        <v>50-59</v>
      </c>
      <c r="W1320" t="s">
        <v>39</v>
      </c>
      <c r="X1320" t="s">
        <v>82</v>
      </c>
      <c r="Y1320" t="s">
        <v>41</v>
      </c>
      <c r="Z1320">
        <v>2081</v>
      </c>
      <c r="AA1320" t="s">
        <v>127</v>
      </c>
      <c r="AB1320" t="s">
        <v>103</v>
      </c>
      <c r="AC1320" t="s">
        <v>44</v>
      </c>
      <c r="AD1320">
        <v>3</v>
      </c>
    </row>
    <row r="1321" spans="1:30" x14ac:dyDescent="0.35">
      <c r="A1321">
        <v>1743</v>
      </c>
      <c r="B1321" t="s">
        <v>3412</v>
      </c>
      <c r="C1321" t="s">
        <v>2465</v>
      </c>
      <c r="D1321" s="1">
        <v>43434</v>
      </c>
      <c r="F1321" t="str">
        <f>IF(Table1[[#This Row],[ExitDate]],QUOTIENT(Table1[[#This Row],[ExitDate]]-Table1[[#This Row],[StartDate]],365/12),"")</f>
        <v/>
      </c>
      <c r="G1321" t="str">
        <f>IF(Table1[[#This Row],[ExitDate]], "Attrition", "Active")</f>
        <v>Active</v>
      </c>
      <c r="H1321" t="s">
        <v>28</v>
      </c>
      <c r="I1321" t="s">
        <v>5228</v>
      </c>
      <c r="J1321" t="s">
        <v>5229</v>
      </c>
      <c r="K1321" t="s">
        <v>132</v>
      </c>
      <c r="L1321" t="s">
        <v>32</v>
      </c>
      <c r="M1321" t="s">
        <v>62</v>
      </c>
      <c r="N1321" t="s">
        <v>34</v>
      </c>
      <c r="O1321" t="s">
        <v>35</v>
      </c>
      <c r="P1321" t="s">
        <v>36</v>
      </c>
      <c r="R1321" t="s">
        <v>37</v>
      </c>
      <c r="S1321" t="s">
        <v>147</v>
      </c>
      <c r="T1321" s="2">
        <v>37045</v>
      </c>
      <c r="U1321" s="3">
        <f ca="1">YEARFRAC(Table1[[#This Row],[DOB]],TODAY())</f>
        <v>24.555555555555557</v>
      </c>
      <c r="V1321" s="3" t="str" cm="1">
        <f t="array" aca="1" ref="V1321" ca="1">_xlfn.IFS(Table1[[#This Row],[Age]] &lt; 30, "20-29", Table1[[#This Row],[Age]]&lt;40,"30-39",Table1[[#This Row],[Age]]&lt;50,"40-49",Table1[[#This Row],[Age]]&lt;60,"50-59",Table1[[#This Row],[Age]]&lt;70, "60-69",Table1[[#This Row],[Age]]&lt;80, "70-79",Table1[[#This Row],[Age]]&lt;90,"80-89")</f>
        <v>20-29</v>
      </c>
      <c r="W1321" t="s">
        <v>39</v>
      </c>
      <c r="X1321" t="s">
        <v>6</v>
      </c>
      <c r="Y1321" t="s">
        <v>54</v>
      </c>
      <c r="Z1321">
        <v>2169</v>
      </c>
      <c r="AA1321" t="s">
        <v>92</v>
      </c>
      <c r="AB1321" t="s">
        <v>74</v>
      </c>
      <c r="AC1321" t="s">
        <v>44</v>
      </c>
      <c r="AD1321">
        <v>3</v>
      </c>
    </row>
    <row r="1322" spans="1:30" x14ac:dyDescent="0.35">
      <c r="A1322">
        <v>1744</v>
      </c>
      <c r="B1322" t="s">
        <v>5230</v>
      </c>
      <c r="C1322" t="s">
        <v>5231</v>
      </c>
      <c r="D1322" s="1">
        <v>44766</v>
      </c>
      <c r="F1322" t="str">
        <f>IF(Table1[[#This Row],[ExitDate]],QUOTIENT(Table1[[#This Row],[ExitDate]]-Table1[[#This Row],[StartDate]],365/12),"")</f>
        <v/>
      </c>
      <c r="G1322" t="str">
        <f>IF(Table1[[#This Row],[ExitDate]], "Attrition", "Active")</f>
        <v>Active</v>
      </c>
      <c r="H1322" t="s">
        <v>28</v>
      </c>
      <c r="I1322" t="s">
        <v>5232</v>
      </c>
      <c r="J1322" t="s">
        <v>5233</v>
      </c>
      <c r="K1322" t="s">
        <v>61</v>
      </c>
      <c r="L1322" t="s">
        <v>32</v>
      </c>
      <c r="M1322" t="s">
        <v>62</v>
      </c>
      <c r="N1322" t="s">
        <v>34</v>
      </c>
      <c r="O1322" t="s">
        <v>62</v>
      </c>
      <c r="P1322" t="s">
        <v>36</v>
      </c>
      <c r="R1322" t="s">
        <v>37</v>
      </c>
      <c r="S1322" t="s">
        <v>89</v>
      </c>
      <c r="T1322" s="2">
        <v>17292</v>
      </c>
      <c r="U1322" s="3">
        <f ca="1">YEARFRAC(Table1[[#This Row],[DOB]],TODAY())</f>
        <v>78.63333333333334</v>
      </c>
      <c r="V1322" s="3" t="str" cm="1">
        <f t="array" aca="1" ref="V1322" ca="1">_xlfn.IFS(Table1[[#This Row],[Age]] &lt; 30, "20-29", Table1[[#This Row],[Age]]&lt;40,"30-39",Table1[[#This Row],[Age]]&lt;50,"40-49",Table1[[#This Row],[Age]]&lt;60,"50-59",Table1[[#This Row],[Age]]&lt;70, "60-69",Table1[[#This Row],[Age]]&lt;80, "70-79",Table1[[#This Row],[Age]]&lt;90,"80-89")</f>
        <v>70-79</v>
      </c>
      <c r="W1322" t="s">
        <v>39</v>
      </c>
      <c r="X1322" t="s">
        <v>192</v>
      </c>
      <c r="Y1322" t="s">
        <v>41</v>
      </c>
      <c r="Z1322">
        <v>2021</v>
      </c>
      <c r="AA1322" t="s">
        <v>55</v>
      </c>
      <c r="AB1322" t="s">
        <v>83</v>
      </c>
      <c r="AC1322" t="s">
        <v>44</v>
      </c>
      <c r="AD1322">
        <v>3</v>
      </c>
    </row>
    <row r="1323" spans="1:30" x14ac:dyDescent="0.35">
      <c r="A1323">
        <v>1745</v>
      </c>
      <c r="B1323" t="s">
        <v>1475</v>
      </c>
      <c r="C1323" t="s">
        <v>5234</v>
      </c>
      <c r="D1323" s="1">
        <v>44597</v>
      </c>
      <c r="F1323" t="str">
        <f>IF(Table1[[#This Row],[ExitDate]],QUOTIENT(Table1[[#This Row],[ExitDate]]-Table1[[#This Row],[StartDate]],365/12),"")</f>
        <v/>
      </c>
      <c r="G1323" t="str">
        <f>IF(Table1[[#This Row],[ExitDate]], "Attrition", "Active")</f>
        <v>Active</v>
      </c>
      <c r="H1323" t="s">
        <v>727</v>
      </c>
      <c r="I1323" t="s">
        <v>5235</v>
      </c>
      <c r="J1323" t="s">
        <v>5236</v>
      </c>
      <c r="K1323" t="s">
        <v>49</v>
      </c>
      <c r="L1323" t="s">
        <v>32</v>
      </c>
      <c r="M1323" t="s">
        <v>33</v>
      </c>
      <c r="N1323" t="s">
        <v>34</v>
      </c>
      <c r="O1323" t="s">
        <v>51</v>
      </c>
      <c r="P1323" t="s">
        <v>36</v>
      </c>
      <c r="R1323" t="s">
        <v>37</v>
      </c>
      <c r="S1323" t="s">
        <v>52</v>
      </c>
      <c r="T1323" s="2">
        <v>32777</v>
      </c>
      <c r="U1323" s="3">
        <f ca="1">YEARFRAC(Table1[[#This Row],[DOB]],TODAY())</f>
        <v>36.241666666666667</v>
      </c>
      <c r="V1323" s="3" t="str" cm="1">
        <f t="array" aca="1" ref="V1323" ca="1">_xlfn.IFS(Table1[[#This Row],[Age]] &lt; 30, "20-29", Table1[[#This Row],[Age]]&lt;40,"30-39",Table1[[#This Row],[Age]]&lt;50,"40-49",Table1[[#This Row],[Age]]&lt;60,"50-59",Table1[[#This Row],[Age]]&lt;70, "60-69",Table1[[#This Row],[Age]]&lt;80, "70-79",Table1[[#This Row],[Age]]&lt;90,"80-89")</f>
        <v>30-39</v>
      </c>
      <c r="W1323" t="s">
        <v>39</v>
      </c>
      <c r="X1323" t="s">
        <v>225</v>
      </c>
      <c r="Y1323" t="s">
        <v>41</v>
      </c>
      <c r="Z1323">
        <v>2090</v>
      </c>
      <c r="AA1323" t="s">
        <v>73</v>
      </c>
      <c r="AB1323" t="s">
        <v>43</v>
      </c>
      <c r="AC1323" t="s">
        <v>44</v>
      </c>
      <c r="AD1323">
        <v>3</v>
      </c>
    </row>
    <row r="1324" spans="1:30" x14ac:dyDescent="0.35">
      <c r="A1324">
        <v>1746</v>
      </c>
      <c r="B1324" t="s">
        <v>5237</v>
      </c>
      <c r="C1324" t="s">
        <v>5238</v>
      </c>
      <c r="D1324" s="1">
        <v>43944</v>
      </c>
      <c r="E1324" s="1">
        <v>44568</v>
      </c>
      <c r="F1324">
        <f>IF(Table1[[#This Row],[ExitDate]],QUOTIENT(Table1[[#This Row],[ExitDate]]-Table1[[#This Row],[StartDate]],365/12),"")</f>
        <v>20</v>
      </c>
      <c r="G1324" t="str">
        <f>IF(Table1[[#This Row],[ExitDate]], "Attrition", "Active")</f>
        <v>Attrition</v>
      </c>
      <c r="H1324" t="s">
        <v>28</v>
      </c>
      <c r="I1324" t="s">
        <v>2622</v>
      </c>
      <c r="J1324" t="s">
        <v>5239</v>
      </c>
      <c r="K1324" t="s">
        <v>97</v>
      </c>
      <c r="L1324" t="s">
        <v>32</v>
      </c>
      <c r="M1324" t="s">
        <v>62</v>
      </c>
      <c r="N1324" t="s">
        <v>50</v>
      </c>
      <c r="O1324" t="s">
        <v>62</v>
      </c>
      <c r="P1324" t="s">
        <v>174</v>
      </c>
      <c r="Q1324" t="s">
        <v>5240</v>
      </c>
      <c r="R1324" t="s">
        <v>37</v>
      </c>
      <c r="S1324" t="s">
        <v>65</v>
      </c>
      <c r="T1324" s="2">
        <v>22742</v>
      </c>
      <c r="U1324" s="3">
        <f ca="1">YEARFRAC(Table1[[#This Row],[DOB]],TODAY())</f>
        <v>63.713888888888889</v>
      </c>
      <c r="V1324" s="3" t="str" cm="1">
        <f t="array" aca="1" ref="V1324" ca="1">_xlfn.IFS(Table1[[#This Row],[Age]] &lt; 30, "20-29", Table1[[#This Row],[Age]]&lt;40,"30-39",Table1[[#This Row],[Age]]&lt;50,"40-49",Table1[[#This Row],[Age]]&lt;60,"50-59",Table1[[#This Row],[Age]]&lt;70, "60-69",Table1[[#This Row],[Age]]&lt;80, "70-79",Table1[[#This Row],[Age]]&lt;90,"80-89")</f>
        <v>60-69</v>
      </c>
      <c r="W1324" t="s">
        <v>39</v>
      </c>
      <c r="X1324" t="s">
        <v>707</v>
      </c>
      <c r="Y1324" t="s">
        <v>54</v>
      </c>
      <c r="Z1324">
        <v>2451</v>
      </c>
      <c r="AA1324" t="s">
        <v>55</v>
      </c>
      <c r="AB1324" t="s">
        <v>43</v>
      </c>
      <c r="AC1324" t="s">
        <v>44</v>
      </c>
      <c r="AD1324">
        <v>3</v>
      </c>
    </row>
    <row r="1325" spans="1:30" x14ac:dyDescent="0.35">
      <c r="A1325">
        <v>1747</v>
      </c>
      <c r="B1325" t="s">
        <v>740</v>
      </c>
      <c r="C1325" t="s">
        <v>3577</v>
      </c>
      <c r="D1325" s="1">
        <v>45100</v>
      </c>
      <c r="E1325" s="1">
        <v>45117</v>
      </c>
      <c r="F1325">
        <f>IF(Table1[[#This Row],[ExitDate]],QUOTIENT(Table1[[#This Row],[ExitDate]]-Table1[[#This Row],[StartDate]],365/12),"")</f>
        <v>0</v>
      </c>
      <c r="G1325" t="str">
        <f>IF(Table1[[#This Row],[ExitDate]], "Attrition", "Active")</f>
        <v>Attrition</v>
      </c>
      <c r="H1325" t="s">
        <v>727</v>
      </c>
      <c r="I1325" t="s">
        <v>5241</v>
      </c>
      <c r="J1325" t="s">
        <v>5242</v>
      </c>
      <c r="K1325" t="s">
        <v>61</v>
      </c>
      <c r="L1325" t="s">
        <v>1804</v>
      </c>
      <c r="M1325" t="s">
        <v>62</v>
      </c>
      <c r="N1325" t="s">
        <v>50</v>
      </c>
      <c r="O1325" t="s">
        <v>35</v>
      </c>
      <c r="P1325" t="s">
        <v>125</v>
      </c>
      <c r="Q1325" t="s">
        <v>5243</v>
      </c>
      <c r="R1325" t="s">
        <v>37</v>
      </c>
      <c r="S1325" t="s">
        <v>89</v>
      </c>
      <c r="T1325" s="2">
        <v>33818</v>
      </c>
      <c r="U1325" s="3">
        <f ca="1">YEARFRAC(Table1[[#This Row],[DOB]],TODAY())</f>
        <v>33.391666666666666</v>
      </c>
      <c r="V1325" s="3" t="str" cm="1">
        <f t="array" aca="1" ref="V1325" ca="1">_xlfn.IFS(Table1[[#This Row],[Age]] &lt; 30, "20-29", Table1[[#This Row],[Age]]&lt;40,"30-39",Table1[[#This Row],[Age]]&lt;50,"40-49",Table1[[#This Row],[Age]]&lt;60,"50-59",Table1[[#This Row],[Age]]&lt;70, "60-69",Table1[[#This Row],[Age]]&lt;80, "70-79",Table1[[#This Row],[Age]]&lt;90,"80-89")</f>
        <v>30-39</v>
      </c>
      <c r="W1325" t="s">
        <v>39</v>
      </c>
      <c r="X1325" t="s">
        <v>149</v>
      </c>
      <c r="Y1325" t="s">
        <v>41</v>
      </c>
      <c r="Z1325">
        <v>1886</v>
      </c>
      <c r="AA1325" t="s">
        <v>42</v>
      </c>
      <c r="AB1325" t="s">
        <v>103</v>
      </c>
      <c r="AC1325" t="s">
        <v>44</v>
      </c>
      <c r="AD1325">
        <v>3</v>
      </c>
    </row>
    <row r="1326" spans="1:30" x14ac:dyDescent="0.35">
      <c r="A1326">
        <v>1748</v>
      </c>
      <c r="B1326" t="s">
        <v>2731</v>
      </c>
      <c r="C1326" t="s">
        <v>4001</v>
      </c>
      <c r="D1326" s="1">
        <v>44574</v>
      </c>
      <c r="E1326" s="1">
        <v>44747</v>
      </c>
      <c r="F1326">
        <f>IF(Table1[[#This Row],[ExitDate]],QUOTIENT(Table1[[#This Row],[ExitDate]]-Table1[[#This Row],[StartDate]],365/12),"")</f>
        <v>5</v>
      </c>
      <c r="G1326" t="str">
        <f>IF(Table1[[#This Row],[ExitDate]], "Attrition", "Active")</f>
        <v>Attrition</v>
      </c>
      <c r="H1326" t="s">
        <v>28</v>
      </c>
      <c r="I1326" t="s">
        <v>5244</v>
      </c>
      <c r="J1326" t="s">
        <v>5245</v>
      </c>
      <c r="K1326" t="s">
        <v>167</v>
      </c>
      <c r="L1326" t="s">
        <v>32</v>
      </c>
      <c r="M1326" t="s">
        <v>51</v>
      </c>
      <c r="N1326" t="s">
        <v>50</v>
      </c>
      <c r="O1326" t="s">
        <v>35</v>
      </c>
      <c r="P1326" t="s">
        <v>139</v>
      </c>
      <c r="Q1326" t="s">
        <v>5246</v>
      </c>
      <c r="R1326" t="s">
        <v>37</v>
      </c>
      <c r="S1326" t="s">
        <v>793</v>
      </c>
      <c r="T1326" s="2">
        <v>26673</v>
      </c>
      <c r="U1326" s="3">
        <f ca="1">YEARFRAC(Table1[[#This Row],[DOB]],TODAY())</f>
        <v>52.955555555555556</v>
      </c>
      <c r="V1326" s="3" t="str" cm="1">
        <f t="array" aca="1" ref="V1326" ca="1">_xlfn.IFS(Table1[[#This Row],[Age]] &lt; 30, "20-29", Table1[[#This Row],[Age]]&lt;40,"30-39",Table1[[#This Row],[Age]]&lt;50,"40-49",Table1[[#This Row],[Age]]&lt;60,"50-59",Table1[[#This Row],[Age]]&lt;70, "60-69",Table1[[#This Row],[Age]]&lt;80, "70-79",Table1[[#This Row],[Age]]&lt;90,"80-89")</f>
        <v>50-59</v>
      </c>
      <c r="W1326" t="s">
        <v>39</v>
      </c>
      <c r="X1326" t="s">
        <v>82</v>
      </c>
      <c r="Y1326" t="s">
        <v>41</v>
      </c>
      <c r="Z1326">
        <v>1886</v>
      </c>
      <c r="AA1326" t="s">
        <v>42</v>
      </c>
      <c r="AB1326" t="s">
        <v>43</v>
      </c>
      <c r="AC1326" t="s">
        <v>44</v>
      </c>
      <c r="AD1326">
        <v>3</v>
      </c>
    </row>
    <row r="1327" spans="1:30" x14ac:dyDescent="0.35">
      <c r="A1327">
        <v>1749</v>
      </c>
      <c r="B1327" t="s">
        <v>2015</v>
      </c>
      <c r="C1327" t="s">
        <v>5247</v>
      </c>
      <c r="D1327" s="1">
        <v>44161</v>
      </c>
      <c r="F1327" t="str">
        <f>IF(Table1[[#This Row],[ExitDate]],QUOTIENT(Table1[[#This Row],[ExitDate]]-Table1[[#This Row],[StartDate]],365/12),"")</f>
        <v/>
      </c>
      <c r="G1327" t="str">
        <f>IF(Table1[[#This Row],[ExitDate]], "Attrition", "Active")</f>
        <v>Active</v>
      </c>
      <c r="H1327" t="s">
        <v>28</v>
      </c>
      <c r="I1327" t="s">
        <v>5248</v>
      </c>
      <c r="J1327" t="s">
        <v>5249</v>
      </c>
      <c r="K1327" t="s">
        <v>167</v>
      </c>
      <c r="L1327" t="s">
        <v>32</v>
      </c>
      <c r="M1327" t="s">
        <v>33</v>
      </c>
      <c r="N1327" t="s">
        <v>63</v>
      </c>
      <c r="O1327" t="s">
        <v>35</v>
      </c>
      <c r="P1327" t="s">
        <v>36</v>
      </c>
      <c r="R1327" t="s">
        <v>37</v>
      </c>
      <c r="S1327" t="s">
        <v>89</v>
      </c>
      <c r="T1327" s="2">
        <v>23410</v>
      </c>
      <c r="U1327" s="3">
        <f ca="1">YEARFRAC(Table1[[#This Row],[DOB]],TODAY())</f>
        <v>61.888888888888886</v>
      </c>
      <c r="V1327" s="3" t="str" cm="1">
        <f t="array" aca="1" ref="V1327" ca="1">_xlfn.IFS(Table1[[#This Row],[Age]] &lt; 30, "20-29", Table1[[#This Row],[Age]]&lt;40,"30-39",Table1[[#This Row],[Age]]&lt;50,"40-49",Table1[[#This Row],[Age]]&lt;60,"50-59",Table1[[#This Row],[Age]]&lt;70, "60-69",Table1[[#This Row],[Age]]&lt;80, "70-79",Table1[[#This Row],[Age]]&lt;90,"80-89")</f>
        <v>60-69</v>
      </c>
      <c r="W1327" t="s">
        <v>39</v>
      </c>
      <c r="X1327" t="s">
        <v>418</v>
      </c>
      <c r="Y1327" t="s">
        <v>41</v>
      </c>
      <c r="Z1327">
        <v>70227</v>
      </c>
      <c r="AA1327" t="s">
        <v>55</v>
      </c>
      <c r="AB1327" t="s">
        <v>103</v>
      </c>
      <c r="AC1327" t="s">
        <v>44</v>
      </c>
      <c r="AD1327">
        <v>3</v>
      </c>
    </row>
    <row r="1328" spans="1:30" x14ac:dyDescent="0.35">
      <c r="A1328">
        <v>1750</v>
      </c>
      <c r="B1328" t="s">
        <v>5250</v>
      </c>
      <c r="C1328" t="s">
        <v>5251</v>
      </c>
      <c r="D1328" s="1">
        <v>43441</v>
      </c>
      <c r="F1328" t="str">
        <f>IF(Table1[[#This Row],[ExitDate]],QUOTIENT(Table1[[#This Row],[ExitDate]]-Table1[[#This Row],[StartDate]],365/12),"")</f>
        <v/>
      </c>
      <c r="G1328" t="str">
        <f>IF(Table1[[#This Row],[ExitDate]], "Attrition", "Active")</f>
        <v>Active</v>
      </c>
      <c r="H1328" t="s">
        <v>28</v>
      </c>
      <c r="I1328" t="s">
        <v>5252</v>
      </c>
      <c r="J1328" t="s">
        <v>5253</v>
      </c>
      <c r="K1328" t="s">
        <v>97</v>
      </c>
      <c r="L1328" t="s">
        <v>32</v>
      </c>
      <c r="M1328" t="s">
        <v>62</v>
      </c>
      <c r="N1328" t="s">
        <v>34</v>
      </c>
      <c r="O1328" t="s">
        <v>62</v>
      </c>
      <c r="P1328" t="s">
        <v>36</v>
      </c>
      <c r="R1328" t="s">
        <v>37</v>
      </c>
      <c r="S1328" t="s">
        <v>89</v>
      </c>
      <c r="T1328" s="2">
        <v>28226</v>
      </c>
      <c r="U1328" s="3">
        <f ca="1">YEARFRAC(Table1[[#This Row],[DOB]],TODAY())</f>
        <v>48.7</v>
      </c>
      <c r="V1328" s="3" t="str" cm="1">
        <f t="array" aca="1" ref="V1328" ca="1">_xlfn.IFS(Table1[[#This Row],[Age]] &lt; 30, "20-29", Table1[[#This Row],[Age]]&lt;40,"30-39",Table1[[#This Row],[Age]]&lt;50,"40-49",Table1[[#This Row],[Age]]&lt;60,"50-59",Table1[[#This Row],[Age]]&lt;70, "60-69",Table1[[#This Row],[Age]]&lt;80, "70-79",Table1[[#This Row],[Age]]&lt;90,"80-89")</f>
        <v>40-49</v>
      </c>
      <c r="W1328" t="s">
        <v>39</v>
      </c>
      <c r="X1328" t="s">
        <v>280</v>
      </c>
      <c r="Y1328" t="s">
        <v>41</v>
      </c>
      <c r="Z1328">
        <v>3204</v>
      </c>
      <c r="AA1328" t="s">
        <v>73</v>
      </c>
      <c r="AB1328" t="s">
        <v>43</v>
      </c>
      <c r="AC1328" t="s">
        <v>44</v>
      </c>
      <c r="AD1328">
        <v>3</v>
      </c>
    </row>
    <row r="1329" spans="1:30" x14ac:dyDescent="0.35">
      <c r="A1329">
        <v>1751</v>
      </c>
      <c r="B1329" t="s">
        <v>4663</v>
      </c>
      <c r="C1329" t="s">
        <v>4999</v>
      </c>
      <c r="D1329" s="1">
        <v>45035</v>
      </c>
      <c r="F1329" t="str">
        <f>IF(Table1[[#This Row],[ExitDate]],QUOTIENT(Table1[[#This Row],[ExitDate]]-Table1[[#This Row],[StartDate]],365/12),"")</f>
        <v/>
      </c>
      <c r="G1329" t="str">
        <f>IF(Table1[[#This Row],[ExitDate]], "Attrition", "Active")</f>
        <v>Active</v>
      </c>
      <c r="H1329" t="s">
        <v>28</v>
      </c>
      <c r="I1329" t="s">
        <v>5254</v>
      </c>
      <c r="J1329" t="s">
        <v>5255</v>
      </c>
      <c r="K1329" t="s">
        <v>117</v>
      </c>
      <c r="L1329" t="s">
        <v>32</v>
      </c>
      <c r="M1329" t="s">
        <v>33</v>
      </c>
      <c r="N1329" t="s">
        <v>34</v>
      </c>
      <c r="O1329" t="s">
        <v>35</v>
      </c>
      <c r="P1329" t="s">
        <v>36</v>
      </c>
      <c r="R1329" t="s">
        <v>37</v>
      </c>
      <c r="S1329" t="s">
        <v>80</v>
      </c>
      <c r="T1329" s="2">
        <v>37040</v>
      </c>
      <c r="U1329" s="3">
        <f ca="1">YEARFRAC(Table1[[#This Row],[DOB]],TODAY())</f>
        <v>24.566666666666666</v>
      </c>
      <c r="V1329" s="3" t="str" cm="1">
        <f t="array" aca="1" ref="V1329" ca="1">_xlfn.IFS(Table1[[#This Row],[Age]] &lt; 30, "20-29", Table1[[#This Row],[Age]]&lt;40,"30-39",Table1[[#This Row],[Age]]&lt;50,"40-49",Table1[[#This Row],[Age]]&lt;60,"50-59",Table1[[#This Row],[Age]]&lt;70, "60-69",Table1[[#This Row],[Age]]&lt;80, "70-79",Table1[[#This Row],[Age]]&lt;90,"80-89")</f>
        <v>20-29</v>
      </c>
      <c r="W1329" t="s">
        <v>39</v>
      </c>
      <c r="X1329" t="s">
        <v>162</v>
      </c>
      <c r="Y1329" t="s">
        <v>41</v>
      </c>
      <c r="Z1329">
        <v>81228</v>
      </c>
      <c r="AA1329" t="s">
        <v>55</v>
      </c>
      <c r="AB1329" t="s">
        <v>43</v>
      </c>
      <c r="AC1329" t="s">
        <v>44</v>
      </c>
      <c r="AD1329">
        <v>3</v>
      </c>
    </row>
    <row r="1330" spans="1:30" x14ac:dyDescent="0.35">
      <c r="A1330">
        <v>1752</v>
      </c>
      <c r="B1330" t="s">
        <v>5256</v>
      </c>
      <c r="C1330" t="s">
        <v>4964</v>
      </c>
      <c r="D1330" s="1">
        <v>44625</v>
      </c>
      <c r="E1330" s="1">
        <v>44659</v>
      </c>
      <c r="F1330">
        <f>IF(Table1[[#This Row],[ExitDate]],QUOTIENT(Table1[[#This Row],[ExitDate]]-Table1[[#This Row],[StartDate]],365/12),"")</f>
        <v>1</v>
      </c>
      <c r="G1330" t="str">
        <f>IF(Table1[[#This Row],[ExitDate]], "Attrition", "Active")</f>
        <v>Attrition</v>
      </c>
      <c r="H1330" t="s">
        <v>28</v>
      </c>
      <c r="I1330" t="s">
        <v>5257</v>
      </c>
      <c r="J1330" t="s">
        <v>5258</v>
      </c>
      <c r="K1330" t="s">
        <v>61</v>
      </c>
      <c r="L1330" t="s">
        <v>32</v>
      </c>
      <c r="M1330" t="s">
        <v>51</v>
      </c>
      <c r="N1330" t="s">
        <v>63</v>
      </c>
      <c r="O1330" t="s">
        <v>35</v>
      </c>
      <c r="P1330" t="s">
        <v>125</v>
      </c>
      <c r="Q1330" t="s">
        <v>5259</v>
      </c>
      <c r="R1330" t="s">
        <v>37</v>
      </c>
      <c r="S1330" t="s">
        <v>80</v>
      </c>
      <c r="T1330" s="2">
        <v>30259</v>
      </c>
      <c r="U1330" s="3">
        <f ca="1">YEARFRAC(Table1[[#This Row],[DOB]],TODAY())</f>
        <v>43.136111111111113</v>
      </c>
      <c r="V1330" s="3" t="str" cm="1">
        <f t="array" aca="1" ref="V1330" ca="1">_xlfn.IFS(Table1[[#This Row],[Age]] &lt; 30, "20-29", Table1[[#This Row],[Age]]&lt;40,"30-39",Table1[[#This Row],[Age]]&lt;50,"40-49",Table1[[#This Row],[Age]]&lt;60,"50-59",Table1[[#This Row],[Age]]&lt;70, "60-69",Table1[[#This Row],[Age]]&lt;80, "70-79",Table1[[#This Row],[Age]]&lt;90,"80-89")</f>
        <v>40-49</v>
      </c>
      <c r="W1330" t="s">
        <v>39</v>
      </c>
      <c r="X1330" t="s">
        <v>286</v>
      </c>
      <c r="Y1330" t="s">
        <v>54</v>
      </c>
      <c r="Z1330">
        <v>56894</v>
      </c>
      <c r="AA1330" t="s">
        <v>42</v>
      </c>
      <c r="AB1330" t="s">
        <v>74</v>
      </c>
      <c r="AC1330" t="s">
        <v>44</v>
      </c>
      <c r="AD1330">
        <v>3</v>
      </c>
    </row>
    <row r="1331" spans="1:30" x14ac:dyDescent="0.35">
      <c r="A1331">
        <v>1753</v>
      </c>
      <c r="B1331" t="s">
        <v>5260</v>
      </c>
      <c r="C1331" t="s">
        <v>67</v>
      </c>
      <c r="D1331" s="1">
        <v>43636</v>
      </c>
      <c r="E1331" s="1">
        <v>43752</v>
      </c>
      <c r="F1331">
        <f>IF(Table1[[#This Row],[ExitDate]],QUOTIENT(Table1[[#This Row],[ExitDate]]-Table1[[#This Row],[StartDate]],365/12),"")</f>
        <v>3</v>
      </c>
      <c r="G1331" t="str">
        <f>IF(Table1[[#This Row],[ExitDate]], "Attrition", "Active")</f>
        <v>Attrition</v>
      </c>
      <c r="H1331" t="s">
        <v>28</v>
      </c>
      <c r="I1331" t="s">
        <v>5261</v>
      </c>
      <c r="J1331" t="s">
        <v>5262</v>
      </c>
      <c r="K1331" t="s">
        <v>88</v>
      </c>
      <c r="L1331" t="s">
        <v>32</v>
      </c>
      <c r="M1331" t="s">
        <v>33</v>
      </c>
      <c r="N1331" t="s">
        <v>34</v>
      </c>
      <c r="O1331" t="s">
        <v>62</v>
      </c>
      <c r="P1331" t="s">
        <v>125</v>
      </c>
      <c r="Q1331" t="s">
        <v>5263</v>
      </c>
      <c r="R1331" t="s">
        <v>37</v>
      </c>
      <c r="S1331" t="s">
        <v>89</v>
      </c>
      <c r="T1331" s="2">
        <v>15772</v>
      </c>
      <c r="U1331" s="3">
        <f ca="1">YEARFRAC(Table1[[#This Row],[DOB]],TODAY())</f>
        <v>82.794444444444451</v>
      </c>
      <c r="V1331" s="3" t="str" cm="1">
        <f t="array" aca="1" ref="V1331" ca="1">_xlfn.IFS(Table1[[#This Row],[Age]] &lt; 30, "20-29", Table1[[#This Row],[Age]]&lt;40,"30-39",Table1[[#This Row],[Age]]&lt;50,"40-49",Table1[[#This Row],[Age]]&lt;60,"50-59",Table1[[#This Row],[Age]]&lt;70, "60-69",Table1[[#This Row],[Age]]&lt;80, "70-79",Table1[[#This Row],[Age]]&lt;90,"80-89")</f>
        <v>80-89</v>
      </c>
      <c r="W1331" t="s">
        <v>39</v>
      </c>
      <c r="X1331" t="s">
        <v>66</v>
      </c>
      <c r="Y1331" t="s">
        <v>54</v>
      </c>
      <c r="Z1331">
        <v>42759</v>
      </c>
      <c r="AA1331" t="s">
        <v>92</v>
      </c>
      <c r="AB1331" t="s">
        <v>103</v>
      </c>
      <c r="AC1331" t="s">
        <v>44</v>
      </c>
      <c r="AD1331">
        <v>3</v>
      </c>
    </row>
    <row r="1332" spans="1:30" x14ac:dyDescent="0.35">
      <c r="A1332">
        <v>1754</v>
      </c>
      <c r="B1332" t="s">
        <v>5264</v>
      </c>
      <c r="C1332" t="s">
        <v>5265</v>
      </c>
      <c r="D1332" s="1">
        <v>44817</v>
      </c>
      <c r="F1332" t="str">
        <f>IF(Table1[[#This Row],[ExitDate]],QUOTIENT(Table1[[#This Row],[ExitDate]]-Table1[[#This Row],[StartDate]],365/12),"")</f>
        <v/>
      </c>
      <c r="G1332" t="str">
        <f>IF(Table1[[#This Row],[ExitDate]], "Attrition", "Active")</f>
        <v>Active</v>
      </c>
      <c r="H1332" t="s">
        <v>28</v>
      </c>
      <c r="I1332" t="s">
        <v>5266</v>
      </c>
      <c r="J1332" t="s">
        <v>5267</v>
      </c>
      <c r="K1332" t="s">
        <v>31</v>
      </c>
      <c r="L1332" t="s">
        <v>32</v>
      </c>
      <c r="M1332" t="s">
        <v>51</v>
      </c>
      <c r="N1332" t="s">
        <v>34</v>
      </c>
      <c r="O1332" t="s">
        <v>35</v>
      </c>
      <c r="P1332" t="s">
        <v>36</v>
      </c>
      <c r="R1332" t="s">
        <v>37</v>
      </c>
      <c r="S1332" t="s">
        <v>176</v>
      </c>
      <c r="T1332" s="2">
        <v>33560</v>
      </c>
      <c r="U1332" s="3">
        <f ca="1">YEARFRAC(Table1[[#This Row],[DOB]],TODAY())</f>
        <v>34.097222222222221</v>
      </c>
      <c r="V1332" s="3" t="str" cm="1">
        <f t="array" aca="1" ref="V1332" ca="1">_xlfn.IFS(Table1[[#This Row],[Age]] &lt; 30, "20-29", Table1[[#This Row],[Age]]&lt;40,"30-39",Table1[[#This Row],[Age]]&lt;50,"40-49",Table1[[#This Row],[Age]]&lt;60,"50-59",Table1[[#This Row],[Age]]&lt;70, "60-69",Table1[[#This Row],[Age]]&lt;80, "70-79",Table1[[#This Row],[Age]]&lt;90,"80-89")</f>
        <v>30-39</v>
      </c>
      <c r="W1332" t="s">
        <v>39</v>
      </c>
      <c r="X1332" t="s">
        <v>242</v>
      </c>
      <c r="Y1332" t="s">
        <v>54</v>
      </c>
      <c r="Z1332">
        <v>61961</v>
      </c>
      <c r="AA1332" t="s">
        <v>127</v>
      </c>
      <c r="AB1332" t="s">
        <v>74</v>
      </c>
      <c r="AC1332" t="s">
        <v>44</v>
      </c>
      <c r="AD1332">
        <v>3</v>
      </c>
    </row>
    <row r="1333" spans="1:30" x14ac:dyDescent="0.35">
      <c r="A1333">
        <v>1755</v>
      </c>
      <c r="B1333" t="s">
        <v>5268</v>
      </c>
      <c r="C1333" t="s">
        <v>437</v>
      </c>
      <c r="D1333" s="1">
        <v>43467</v>
      </c>
      <c r="F1333" t="str">
        <f>IF(Table1[[#This Row],[ExitDate]],QUOTIENT(Table1[[#This Row],[ExitDate]]-Table1[[#This Row],[StartDate]],365/12),"")</f>
        <v/>
      </c>
      <c r="G1333" t="str">
        <f>IF(Table1[[#This Row],[ExitDate]], "Attrition", "Active")</f>
        <v>Active</v>
      </c>
      <c r="H1333" t="s">
        <v>28</v>
      </c>
      <c r="I1333" t="s">
        <v>5269</v>
      </c>
      <c r="J1333" t="s">
        <v>5270</v>
      </c>
      <c r="K1333" t="s">
        <v>132</v>
      </c>
      <c r="L1333" t="s">
        <v>32</v>
      </c>
      <c r="M1333" t="s">
        <v>51</v>
      </c>
      <c r="N1333" t="s">
        <v>63</v>
      </c>
      <c r="O1333" t="s">
        <v>62</v>
      </c>
      <c r="P1333" t="s">
        <v>36</v>
      </c>
      <c r="R1333" t="s">
        <v>37</v>
      </c>
      <c r="S1333" t="s">
        <v>80</v>
      </c>
      <c r="T1333" s="2">
        <v>34612</v>
      </c>
      <c r="U1333" s="3">
        <f ca="1">YEARFRAC(Table1[[#This Row],[DOB]],TODAY())</f>
        <v>31.216666666666665</v>
      </c>
      <c r="V1333" s="3" t="str" cm="1">
        <f t="array" aca="1" ref="V1333" ca="1">_xlfn.IFS(Table1[[#This Row],[Age]] &lt; 30, "20-29", Table1[[#This Row],[Age]]&lt;40,"30-39",Table1[[#This Row],[Age]]&lt;50,"40-49",Table1[[#This Row],[Age]]&lt;60,"50-59",Table1[[#This Row],[Age]]&lt;70, "60-69",Table1[[#This Row],[Age]]&lt;80, "70-79",Table1[[#This Row],[Age]]&lt;90,"80-89")</f>
        <v>30-39</v>
      </c>
      <c r="W1333" t="s">
        <v>39</v>
      </c>
      <c r="X1333" t="s">
        <v>225</v>
      </c>
      <c r="Y1333" t="s">
        <v>54</v>
      </c>
      <c r="Z1333">
        <v>45449</v>
      </c>
      <c r="AA1333" t="s">
        <v>73</v>
      </c>
      <c r="AB1333" t="s">
        <v>43</v>
      </c>
      <c r="AC1333" t="s">
        <v>44</v>
      </c>
      <c r="AD1333">
        <v>3</v>
      </c>
    </row>
    <row r="1334" spans="1:30" x14ac:dyDescent="0.35">
      <c r="A1334">
        <v>1756</v>
      </c>
      <c r="B1334" t="s">
        <v>5271</v>
      </c>
      <c r="C1334" t="s">
        <v>432</v>
      </c>
      <c r="D1334" s="1">
        <v>44718</v>
      </c>
      <c r="F1334" t="str">
        <f>IF(Table1[[#This Row],[ExitDate]],QUOTIENT(Table1[[#This Row],[ExitDate]]-Table1[[#This Row],[StartDate]],365/12),"")</f>
        <v/>
      </c>
      <c r="G1334" t="str">
        <f>IF(Table1[[#This Row],[ExitDate]], "Attrition", "Active")</f>
        <v>Active</v>
      </c>
      <c r="H1334" t="s">
        <v>28</v>
      </c>
      <c r="I1334" t="s">
        <v>5272</v>
      </c>
      <c r="J1334" t="s">
        <v>5273</v>
      </c>
      <c r="K1334" t="s">
        <v>49</v>
      </c>
      <c r="L1334" t="s">
        <v>32</v>
      </c>
      <c r="M1334" t="s">
        <v>51</v>
      </c>
      <c r="N1334" t="s">
        <v>50</v>
      </c>
      <c r="O1334" t="s">
        <v>51</v>
      </c>
      <c r="P1334" t="s">
        <v>36</v>
      </c>
      <c r="R1334" t="s">
        <v>37</v>
      </c>
      <c r="S1334" t="s">
        <v>147</v>
      </c>
      <c r="T1334" s="2">
        <v>22365</v>
      </c>
      <c r="U1334" s="3">
        <f ca="1">YEARFRAC(Table1[[#This Row],[DOB]],TODAY())</f>
        <v>64.74444444444444</v>
      </c>
      <c r="V1334" s="3" t="str" cm="1">
        <f t="array" aca="1" ref="V1334" ca="1">_xlfn.IFS(Table1[[#This Row],[Age]] &lt; 30, "20-29", Table1[[#This Row],[Age]]&lt;40,"30-39",Table1[[#This Row],[Age]]&lt;50,"40-49",Table1[[#This Row],[Age]]&lt;60,"50-59",Table1[[#This Row],[Age]]&lt;70, "60-69",Table1[[#This Row],[Age]]&lt;80, "70-79",Table1[[#This Row],[Age]]&lt;90,"80-89")</f>
        <v>60-69</v>
      </c>
      <c r="W1334" t="s">
        <v>39</v>
      </c>
      <c r="X1334" t="s">
        <v>215</v>
      </c>
      <c r="Y1334" t="s">
        <v>54</v>
      </c>
      <c r="Z1334">
        <v>32636</v>
      </c>
      <c r="AA1334" t="s">
        <v>92</v>
      </c>
      <c r="AB1334" t="s">
        <v>43</v>
      </c>
      <c r="AC1334" t="s">
        <v>44</v>
      </c>
      <c r="AD1334">
        <v>3</v>
      </c>
    </row>
    <row r="1335" spans="1:30" x14ac:dyDescent="0.35">
      <c r="A1335">
        <v>1757</v>
      </c>
      <c r="B1335" t="s">
        <v>5274</v>
      </c>
      <c r="C1335" t="s">
        <v>627</v>
      </c>
      <c r="D1335" s="1">
        <v>43839</v>
      </c>
      <c r="F1335" t="str">
        <f>IF(Table1[[#This Row],[ExitDate]],QUOTIENT(Table1[[#This Row],[ExitDate]]-Table1[[#This Row],[StartDate]],365/12),"")</f>
        <v/>
      </c>
      <c r="G1335" t="str">
        <f>IF(Table1[[#This Row],[ExitDate]], "Attrition", "Active")</f>
        <v>Active</v>
      </c>
      <c r="H1335" t="s">
        <v>28</v>
      </c>
      <c r="I1335" t="s">
        <v>5275</v>
      </c>
      <c r="J1335" t="s">
        <v>5276</v>
      </c>
      <c r="K1335" t="s">
        <v>138</v>
      </c>
      <c r="L1335" t="s">
        <v>32</v>
      </c>
      <c r="M1335" t="s">
        <v>62</v>
      </c>
      <c r="N1335" t="s">
        <v>50</v>
      </c>
      <c r="O1335" t="s">
        <v>35</v>
      </c>
      <c r="P1335" t="s">
        <v>36</v>
      </c>
      <c r="R1335" t="s">
        <v>37</v>
      </c>
      <c r="S1335" t="s">
        <v>38</v>
      </c>
      <c r="T1335" s="2">
        <v>31079</v>
      </c>
      <c r="U1335" s="3">
        <f ca="1">YEARFRAC(Table1[[#This Row],[DOB]],TODAY())</f>
        <v>40.894444444444446</v>
      </c>
      <c r="V1335" s="3" t="str" cm="1">
        <f t="array" aca="1" ref="V1335" ca="1">_xlfn.IFS(Table1[[#This Row],[Age]] &lt; 30, "20-29", Table1[[#This Row],[Age]]&lt;40,"30-39",Table1[[#This Row],[Age]]&lt;50,"40-49",Table1[[#This Row],[Age]]&lt;60,"50-59",Table1[[#This Row],[Age]]&lt;70, "60-69",Table1[[#This Row],[Age]]&lt;80, "70-79",Table1[[#This Row],[Age]]&lt;90,"80-89")</f>
        <v>40-49</v>
      </c>
      <c r="W1335" t="s">
        <v>39</v>
      </c>
      <c r="X1335" t="s">
        <v>183</v>
      </c>
      <c r="Y1335" t="s">
        <v>41</v>
      </c>
      <c r="Z1335">
        <v>74346</v>
      </c>
      <c r="AA1335" t="s">
        <v>42</v>
      </c>
      <c r="AB1335" t="s">
        <v>43</v>
      </c>
      <c r="AC1335" t="s">
        <v>44</v>
      </c>
      <c r="AD1335">
        <v>3</v>
      </c>
    </row>
    <row r="1336" spans="1:30" x14ac:dyDescent="0.35">
      <c r="A1336">
        <v>1758</v>
      </c>
      <c r="B1336" t="s">
        <v>1606</v>
      </c>
      <c r="C1336" t="s">
        <v>1478</v>
      </c>
      <c r="D1336" s="1">
        <v>43468</v>
      </c>
      <c r="F1336" t="str">
        <f>IF(Table1[[#This Row],[ExitDate]],QUOTIENT(Table1[[#This Row],[ExitDate]]-Table1[[#This Row],[StartDate]],365/12),"")</f>
        <v/>
      </c>
      <c r="G1336" t="str">
        <f>IF(Table1[[#This Row],[ExitDate]], "Attrition", "Active")</f>
        <v>Active</v>
      </c>
      <c r="H1336" t="s">
        <v>28</v>
      </c>
      <c r="I1336" t="s">
        <v>5277</v>
      </c>
      <c r="J1336" t="s">
        <v>5278</v>
      </c>
      <c r="K1336" t="s">
        <v>79</v>
      </c>
      <c r="L1336" t="s">
        <v>32</v>
      </c>
      <c r="M1336" t="s">
        <v>51</v>
      </c>
      <c r="N1336" t="s">
        <v>63</v>
      </c>
      <c r="O1336" t="s">
        <v>51</v>
      </c>
      <c r="P1336" t="s">
        <v>36</v>
      </c>
      <c r="R1336" t="s">
        <v>37</v>
      </c>
      <c r="S1336" t="s">
        <v>147</v>
      </c>
      <c r="T1336" s="2">
        <v>21327</v>
      </c>
      <c r="U1336" s="3">
        <f ca="1">YEARFRAC(Table1[[#This Row],[DOB]],TODAY())</f>
        <v>67.586111111111109</v>
      </c>
      <c r="V1336" s="3" t="str" cm="1">
        <f t="array" aca="1" ref="V1336" ca="1">_xlfn.IFS(Table1[[#This Row],[Age]] &lt; 30, "20-29", Table1[[#This Row],[Age]]&lt;40,"30-39",Table1[[#This Row],[Age]]&lt;50,"40-49",Table1[[#This Row],[Age]]&lt;60,"50-59",Table1[[#This Row],[Age]]&lt;70, "60-69",Table1[[#This Row],[Age]]&lt;80, "70-79",Table1[[#This Row],[Age]]&lt;90,"80-89")</f>
        <v>60-69</v>
      </c>
      <c r="W1336" t="s">
        <v>39</v>
      </c>
      <c r="X1336" t="s">
        <v>394</v>
      </c>
      <c r="Y1336" t="s">
        <v>54</v>
      </c>
      <c r="Z1336">
        <v>61791</v>
      </c>
      <c r="AA1336" t="s">
        <v>42</v>
      </c>
      <c r="AB1336" t="s">
        <v>74</v>
      </c>
      <c r="AC1336" t="s">
        <v>44</v>
      </c>
      <c r="AD1336">
        <v>3</v>
      </c>
    </row>
    <row r="1337" spans="1:30" x14ac:dyDescent="0.35">
      <c r="A1337">
        <v>1759</v>
      </c>
      <c r="B1337" t="s">
        <v>5279</v>
      </c>
      <c r="C1337" t="s">
        <v>916</v>
      </c>
      <c r="D1337" s="1">
        <v>44219</v>
      </c>
      <c r="E1337" s="1">
        <v>44857</v>
      </c>
      <c r="F1337">
        <f>IF(Table1[[#This Row],[ExitDate]],QUOTIENT(Table1[[#This Row],[ExitDate]]-Table1[[#This Row],[StartDate]],365/12),"")</f>
        <v>20</v>
      </c>
      <c r="G1337" t="str">
        <f>IF(Table1[[#This Row],[ExitDate]], "Attrition", "Active")</f>
        <v>Attrition</v>
      </c>
      <c r="H1337" t="s">
        <v>28</v>
      </c>
      <c r="I1337" t="s">
        <v>5280</v>
      </c>
      <c r="J1337" t="s">
        <v>5281</v>
      </c>
      <c r="K1337" t="s">
        <v>167</v>
      </c>
      <c r="L1337" t="s">
        <v>32</v>
      </c>
      <c r="M1337" t="s">
        <v>33</v>
      </c>
      <c r="N1337" t="s">
        <v>63</v>
      </c>
      <c r="O1337" t="s">
        <v>51</v>
      </c>
      <c r="P1337" t="s">
        <v>139</v>
      </c>
      <c r="Q1337" t="s">
        <v>5282</v>
      </c>
      <c r="R1337" t="s">
        <v>37</v>
      </c>
      <c r="S1337" t="s">
        <v>80</v>
      </c>
      <c r="T1337" s="2">
        <v>17512</v>
      </c>
      <c r="U1337" s="3">
        <f ca="1">YEARFRAC(Table1[[#This Row],[DOB]],TODAY())</f>
        <v>78.033333333333331</v>
      </c>
      <c r="V1337" s="3" t="str" cm="1">
        <f t="array" aca="1" ref="V1337" ca="1">_xlfn.IFS(Table1[[#This Row],[Age]] &lt; 30, "20-29", Table1[[#This Row],[Age]]&lt;40,"30-39",Table1[[#This Row],[Age]]&lt;50,"40-49",Table1[[#This Row],[Age]]&lt;60,"50-59",Table1[[#This Row],[Age]]&lt;70, "60-69",Table1[[#This Row],[Age]]&lt;80, "70-79",Table1[[#This Row],[Age]]&lt;90,"80-89")</f>
        <v>70-79</v>
      </c>
      <c r="W1337" t="s">
        <v>39</v>
      </c>
      <c r="X1337" t="s">
        <v>177</v>
      </c>
      <c r="Y1337" t="s">
        <v>54</v>
      </c>
      <c r="Z1337">
        <v>40003</v>
      </c>
      <c r="AA1337" t="s">
        <v>42</v>
      </c>
      <c r="AB1337" t="s">
        <v>83</v>
      </c>
      <c r="AC1337" t="s">
        <v>44</v>
      </c>
      <c r="AD1337">
        <v>3</v>
      </c>
    </row>
    <row r="1338" spans="1:30" x14ac:dyDescent="0.35">
      <c r="A1338">
        <v>1760</v>
      </c>
      <c r="B1338" t="s">
        <v>5283</v>
      </c>
      <c r="C1338" t="s">
        <v>386</v>
      </c>
      <c r="D1338" s="1">
        <v>43869</v>
      </c>
      <c r="E1338" s="1">
        <v>43955</v>
      </c>
      <c r="F1338">
        <f>IF(Table1[[#This Row],[ExitDate]],QUOTIENT(Table1[[#This Row],[ExitDate]]-Table1[[#This Row],[StartDate]],365/12),"")</f>
        <v>2</v>
      </c>
      <c r="G1338" t="str">
        <f>IF(Table1[[#This Row],[ExitDate]], "Attrition", "Active")</f>
        <v>Attrition</v>
      </c>
      <c r="H1338" t="s">
        <v>28</v>
      </c>
      <c r="I1338" t="s">
        <v>5284</v>
      </c>
      <c r="J1338" t="s">
        <v>5285</v>
      </c>
      <c r="K1338" t="s">
        <v>97</v>
      </c>
      <c r="L1338" t="s">
        <v>32</v>
      </c>
      <c r="M1338" t="s">
        <v>51</v>
      </c>
      <c r="N1338" t="s">
        <v>34</v>
      </c>
      <c r="O1338" t="s">
        <v>51</v>
      </c>
      <c r="P1338" t="s">
        <v>174</v>
      </c>
      <c r="Q1338" t="s">
        <v>5286</v>
      </c>
      <c r="R1338" t="s">
        <v>37</v>
      </c>
      <c r="S1338" t="s">
        <v>80</v>
      </c>
      <c r="T1338" s="2">
        <v>34201</v>
      </c>
      <c r="U1338" s="3">
        <f ca="1">YEARFRAC(Table1[[#This Row],[DOB]],TODAY())</f>
        <v>32.341666666666669</v>
      </c>
      <c r="V1338" s="3" t="str" cm="1">
        <f t="array" aca="1" ref="V1338" ca="1">_xlfn.IFS(Table1[[#This Row],[Age]] &lt; 30, "20-29", Table1[[#This Row],[Age]]&lt;40,"30-39",Table1[[#This Row],[Age]]&lt;50,"40-49",Table1[[#This Row],[Age]]&lt;60,"50-59",Table1[[#This Row],[Age]]&lt;70, "60-69",Table1[[#This Row],[Age]]&lt;80, "70-79",Table1[[#This Row],[Age]]&lt;90,"80-89")</f>
        <v>30-39</v>
      </c>
      <c r="W1338" t="s">
        <v>39</v>
      </c>
      <c r="X1338" t="s">
        <v>225</v>
      </c>
      <c r="Y1338" t="s">
        <v>54</v>
      </c>
      <c r="Z1338">
        <v>93320</v>
      </c>
      <c r="AA1338" t="s">
        <v>55</v>
      </c>
      <c r="AB1338" t="s">
        <v>74</v>
      </c>
      <c r="AC1338" t="s">
        <v>44</v>
      </c>
      <c r="AD1338">
        <v>3</v>
      </c>
    </row>
    <row r="1339" spans="1:30" x14ac:dyDescent="0.35">
      <c r="A1339">
        <v>1761</v>
      </c>
      <c r="B1339" t="s">
        <v>5287</v>
      </c>
      <c r="C1339" t="s">
        <v>424</v>
      </c>
      <c r="D1339" s="1">
        <v>44498</v>
      </c>
      <c r="E1339" s="1">
        <v>44775</v>
      </c>
      <c r="F1339">
        <f>IF(Table1[[#This Row],[ExitDate]],QUOTIENT(Table1[[#This Row],[ExitDate]]-Table1[[#This Row],[StartDate]],365/12),"")</f>
        <v>9</v>
      </c>
      <c r="G1339" t="str">
        <f>IF(Table1[[#This Row],[ExitDate]], "Attrition", "Active")</f>
        <v>Attrition</v>
      </c>
      <c r="H1339" t="s">
        <v>28</v>
      </c>
      <c r="I1339" t="s">
        <v>5288</v>
      </c>
      <c r="J1339" t="s">
        <v>5289</v>
      </c>
      <c r="K1339" t="s">
        <v>117</v>
      </c>
      <c r="L1339" t="s">
        <v>744</v>
      </c>
      <c r="M1339" t="s">
        <v>33</v>
      </c>
      <c r="N1339" t="s">
        <v>34</v>
      </c>
      <c r="O1339" t="s">
        <v>35</v>
      </c>
      <c r="P1339" t="s">
        <v>174</v>
      </c>
      <c r="Q1339" t="s">
        <v>5290</v>
      </c>
      <c r="R1339" t="s">
        <v>37</v>
      </c>
      <c r="S1339" t="s">
        <v>89</v>
      </c>
      <c r="T1339" s="2">
        <v>22417</v>
      </c>
      <c r="U1339" s="3">
        <f ca="1">YEARFRAC(Table1[[#This Row],[DOB]],TODAY())</f>
        <v>64.602777777777774</v>
      </c>
      <c r="V1339" s="3" t="str" cm="1">
        <f t="array" aca="1" ref="V1339" ca="1">_xlfn.IFS(Table1[[#This Row],[Age]] &lt; 30, "20-29", Table1[[#This Row],[Age]]&lt;40,"30-39",Table1[[#This Row],[Age]]&lt;50,"40-49",Table1[[#This Row],[Age]]&lt;60,"50-59",Table1[[#This Row],[Age]]&lt;70, "60-69",Table1[[#This Row],[Age]]&lt;80, "70-79",Table1[[#This Row],[Age]]&lt;90,"80-89")</f>
        <v>60-69</v>
      </c>
      <c r="W1339" t="s">
        <v>39</v>
      </c>
      <c r="X1339" t="s">
        <v>102</v>
      </c>
      <c r="Y1339" t="s">
        <v>41</v>
      </c>
      <c r="Z1339">
        <v>97689</v>
      </c>
      <c r="AA1339" t="s">
        <v>73</v>
      </c>
      <c r="AB1339" t="s">
        <v>83</v>
      </c>
      <c r="AC1339" t="s">
        <v>44</v>
      </c>
      <c r="AD1339">
        <v>3</v>
      </c>
    </row>
    <row r="1340" spans="1:30" x14ac:dyDescent="0.35">
      <c r="A1340">
        <v>1762</v>
      </c>
      <c r="B1340" t="s">
        <v>5291</v>
      </c>
      <c r="C1340" t="s">
        <v>5292</v>
      </c>
      <c r="D1340" s="1">
        <v>45111</v>
      </c>
      <c r="E1340" s="1">
        <v>45119</v>
      </c>
      <c r="F1340">
        <f>IF(Table1[[#This Row],[ExitDate]],QUOTIENT(Table1[[#This Row],[ExitDate]]-Table1[[#This Row],[StartDate]],365/12),"")</f>
        <v>0</v>
      </c>
      <c r="G1340" t="str">
        <f>IF(Table1[[#This Row],[ExitDate]], "Attrition", "Active")</f>
        <v>Attrition</v>
      </c>
      <c r="H1340" t="s">
        <v>28</v>
      </c>
      <c r="I1340" t="s">
        <v>5293</v>
      </c>
      <c r="J1340" t="s">
        <v>5294</v>
      </c>
      <c r="K1340" t="s">
        <v>61</v>
      </c>
      <c r="L1340" t="s">
        <v>744</v>
      </c>
      <c r="M1340" t="s">
        <v>33</v>
      </c>
      <c r="N1340" t="s">
        <v>63</v>
      </c>
      <c r="O1340" t="s">
        <v>51</v>
      </c>
      <c r="P1340" t="s">
        <v>174</v>
      </c>
      <c r="Q1340" t="s">
        <v>5295</v>
      </c>
      <c r="R1340" t="s">
        <v>37</v>
      </c>
      <c r="S1340" t="s">
        <v>593</v>
      </c>
      <c r="T1340" s="2">
        <v>36941</v>
      </c>
      <c r="U1340" s="3">
        <f ca="1">YEARFRAC(Table1[[#This Row],[DOB]],TODAY())</f>
        <v>24.844444444444445</v>
      </c>
      <c r="V1340" s="3" t="str" cm="1">
        <f t="array" aca="1" ref="V1340" ca="1">_xlfn.IFS(Table1[[#This Row],[Age]] &lt; 30, "20-29", Table1[[#This Row],[Age]]&lt;40,"30-39",Table1[[#This Row],[Age]]&lt;50,"40-49",Table1[[#This Row],[Age]]&lt;60,"50-59",Table1[[#This Row],[Age]]&lt;70, "60-69",Table1[[#This Row],[Age]]&lt;80, "70-79",Table1[[#This Row],[Age]]&lt;90,"80-89")</f>
        <v>20-29</v>
      </c>
      <c r="W1340" t="s">
        <v>39</v>
      </c>
      <c r="X1340" t="s">
        <v>225</v>
      </c>
      <c r="Y1340" t="s">
        <v>41</v>
      </c>
      <c r="Z1340">
        <v>37569</v>
      </c>
      <c r="AA1340" t="s">
        <v>42</v>
      </c>
      <c r="AB1340" t="s">
        <v>103</v>
      </c>
      <c r="AC1340" t="s">
        <v>44</v>
      </c>
      <c r="AD1340">
        <v>3</v>
      </c>
    </row>
    <row r="1341" spans="1:30" x14ac:dyDescent="0.35">
      <c r="A1341">
        <v>1763</v>
      </c>
      <c r="B1341" t="s">
        <v>5027</v>
      </c>
      <c r="C1341" t="s">
        <v>3390</v>
      </c>
      <c r="D1341" s="1">
        <v>45022</v>
      </c>
      <c r="F1341" t="str">
        <f>IF(Table1[[#This Row],[ExitDate]],QUOTIENT(Table1[[#This Row],[ExitDate]]-Table1[[#This Row],[StartDate]],365/12),"")</f>
        <v/>
      </c>
      <c r="G1341" t="str">
        <f>IF(Table1[[#This Row],[ExitDate]], "Attrition", "Active")</f>
        <v>Active</v>
      </c>
      <c r="H1341" t="s">
        <v>28</v>
      </c>
      <c r="I1341" t="s">
        <v>5296</v>
      </c>
      <c r="J1341" t="s">
        <v>5297</v>
      </c>
      <c r="K1341" t="s">
        <v>88</v>
      </c>
      <c r="L1341" t="s">
        <v>32</v>
      </c>
      <c r="M1341" t="s">
        <v>51</v>
      </c>
      <c r="N1341" t="s">
        <v>63</v>
      </c>
      <c r="O1341" t="s">
        <v>62</v>
      </c>
      <c r="P1341" t="s">
        <v>36</v>
      </c>
      <c r="R1341" t="s">
        <v>37</v>
      </c>
      <c r="S1341" t="s">
        <v>110</v>
      </c>
      <c r="T1341" s="2">
        <v>18276</v>
      </c>
      <c r="U1341" s="3">
        <f ca="1">YEARFRAC(Table1[[#This Row],[DOB]],TODAY())</f>
        <v>75.944444444444443</v>
      </c>
      <c r="V1341" s="3" t="str" cm="1">
        <f t="array" aca="1" ref="V1341" ca="1">_xlfn.IFS(Table1[[#This Row],[Age]] &lt; 30, "20-29", Table1[[#This Row],[Age]]&lt;40,"30-39",Table1[[#This Row],[Age]]&lt;50,"40-49",Table1[[#This Row],[Age]]&lt;60,"50-59",Table1[[#This Row],[Age]]&lt;70, "60-69",Table1[[#This Row],[Age]]&lt;80, "70-79",Table1[[#This Row],[Age]]&lt;90,"80-89")</f>
        <v>70-79</v>
      </c>
      <c r="W1341" t="s">
        <v>39</v>
      </c>
      <c r="X1341" t="s">
        <v>380</v>
      </c>
      <c r="Y1341" t="s">
        <v>41</v>
      </c>
      <c r="Z1341">
        <v>11574</v>
      </c>
      <c r="AA1341" t="s">
        <v>127</v>
      </c>
      <c r="AB1341" t="s">
        <v>43</v>
      </c>
      <c r="AC1341" t="s">
        <v>44</v>
      </c>
      <c r="AD1341">
        <v>3</v>
      </c>
    </row>
    <row r="1342" spans="1:30" x14ac:dyDescent="0.35">
      <c r="A1342">
        <v>1764</v>
      </c>
      <c r="B1342" t="s">
        <v>5298</v>
      </c>
      <c r="C1342" t="s">
        <v>4184</v>
      </c>
      <c r="D1342" s="1">
        <v>44943</v>
      </c>
      <c r="F1342" t="str">
        <f>IF(Table1[[#This Row],[ExitDate]],QUOTIENT(Table1[[#This Row],[ExitDate]]-Table1[[#This Row],[StartDate]],365/12),"")</f>
        <v/>
      </c>
      <c r="G1342" t="str">
        <f>IF(Table1[[#This Row],[ExitDate]], "Attrition", "Active")</f>
        <v>Active</v>
      </c>
      <c r="H1342" t="s">
        <v>28</v>
      </c>
      <c r="I1342" t="s">
        <v>5299</v>
      </c>
      <c r="J1342" t="s">
        <v>5300</v>
      </c>
      <c r="K1342" t="s">
        <v>31</v>
      </c>
      <c r="L1342" t="s">
        <v>32</v>
      </c>
      <c r="M1342" t="s">
        <v>62</v>
      </c>
      <c r="N1342" t="s">
        <v>50</v>
      </c>
      <c r="O1342" t="s">
        <v>35</v>
      </c>
      <c r="P1342" t="s">
        <v>36</v>
      </c>
      <c r="R1342" t="s">
        <v>37</v>
      </c>
      <c r="S1342" t="s">
        <v>110</v>
      </c>
      <c r="T1342" s="2">
        <v>17900</v>
      </c>
      <c r="U1342" s="3">
        <f ca="1">YEARFRAC(Table1[[#This Row],[DOB]],TODAY())</f>
        <v>76.974999999999994</v>
      </c>
      <c r="V1342" s="3" t="str" cm="1">
        <f t="array" aca="1" ref="V1342" ca="1">_xlfn.IFS(Table1[[#This Row],[Age]] &lt; 30, "20-29", Table1[[#This Row],[Age]]&lt;40,"30-39",Table1[[#This Row],[Age]]&lt;50,"40-49",Table1[[#This Row],[Age]]&lt;60,"50-59",Table1[[#This Row],[Age]]&lt;70, "60-69",Table1[[#This Row],[Age]]&lt;80, "70-79",Table1[[#This Row],[Age]]&lt;90,"80-89")</f>
        <v>70-79</v>
      </c>
      <c r="W1342" t="s">
        <v>39</v>
      </c>
      <c r="X1342" t="s">
        <v>112</v>
      </c>
      <c r="Y1342" t="s">
        <v>41</v>
      </c>
      <c r="Z1342">
        <v>18917</v>
      </c>
      <c r="AA1342" t="s">
        <v>92</v>
      </c>
      <c r="AB1342" t="s">
        <v>83</v>
      </c>
      <c r="AC1342" t="s">
        <v>44</v>
      </c>
      <c r="AD1342">
        <v>3</v>
      </c>
    </row>
    <row r="1343" spans="1:30" x14ac:dyDescent="0.35">
      <c r="A1343">
        <v>1765</v>
      </c>
      <c r="B1343" t="s">
        <v>5301</v>
      </c>
      <c r="C1343" t="s">
        <v>5302</v>
      </c>
      <c r="D1343" s="1">
        <v>43755</v>
      </c>
      <c r="F1343" t="str">
        <f>IF(Table1[[#This Row],[ExitDate]],QUOTIENT(Table1[[#This Row],[ExitDate]]-Table1[[#This Row],[StartDate]],365/12),"")</f>
        <v/>
      </c>
      <c r="G1343" t="str">
        <f>IF(Table1[[#This Row],[ExitDate]], "Attrition", "Active")</f>
        <v>Active</v>
      </c>
      <c r="H1343" t="s">
        <v>727</v>
      </c>
      <c r="I1343" t="s">
        <v>5303</v>
      </c>
      <c r="J1343" t="s">
        <v>5304</v>
      </c>
      <c r="K1343" t="s">
        <v>88</v>
      </c>
      <c r="L1343" t="s">
        <v>32</v>
      </c>
      <c r="M1343" t="s">
        <v>33</v>
      </c>
      <c r="N1343" t="s">
        <v>34</v>
      </c>
      <c r="O1343" t="s">
        <v>51</v>
      </c>
      <c r="P1343" t="s">
        <v>36</v>
      </c>
      <c r="R1343" t="s">
        <v>37</v>
      </c>
      <c r="S1343" t="s">
        <v>176</v>
      </c>
      <c r="T1343" s="2">
        <v>33488</v>
      </c>
      <c r="U1343" s="3">
        <f ca="1">YEARFRAC(Table1[[#This Row],[DOB]],TODAY())</f>
        <v>34.294444444444444</v>
      </c>
      <c r="V1343" s="3" t="str" cm="1">
        <f t="array" aca="1" ref="V1343" ca="1">_xlfn.IFS(Table1[[#This Row],[Age]] &lt; 30, "20-29", Table1[[#This Row],[Age]]&lt;40,"30-39",Table1[[#This Row],[Age]]&lt;50,"40-49",Table1[[#This Row],[Age]]&lt;60,"50-59",Table1[[#This Row],[Age]]&lt;70, "60-69",Table1[[#This Row],[Age]]&lt;80, "70-79",Table1[[#This Row],[Age]]&lt;90,"80-89")</f>
        <v>30-39</v>
      </c>
      <c r="W1343" t="s">
        <v>39</v>
      </c>
      <c r="X1343" t="s">
        <v>968</v>
      </c>
      <c r="Y1343" t="s">
        <v>41</v>
      </c>
      <c r="Z1343">
        <v>5819</v>
      </c>
      <c r="AA1343" t="s">
        <v>127</v>
      </c>
      <c r="AB1343" t="s">
        <v>103</v>
      </c>
      <c r="AC1343" t="s">
        <v>44</v>
      </c>
      <c r="AD1343">
        <v>3</v>
      </c>
    </row>
    <row r="1344" spans="1:30" x14ac:dyDescent="0.35">
      <c r="A1344">
        <v>1766</v>
      </c>
      <c r="B1344" t="s">
        <v>2648</v>
      </c>
      <c r="C1344" t="s">
        <v>5305</v>
      </c>
      <c r="D1344" s="1">
        <v>43638</v>
      </c>
      <c r="E1344" s="1">
        <v>44317</v>
      </c>
      <c r="F1344">
        <f>IF(Table1[[#This Row],[ExitDate]],QUOTIENT(Table1[[#This Row],[ExitDate]]-Table1[[#This Row],[StartDate]],365/12),"")</f>
        <v>22</v>
      </c>
      <c r="G1344" t="str">
        <f>IF(Table1[[#This Row],[ExitDate]], "Attrition", "Active")</f>
        <v>Attrition</v>
      </c>
      <c r="H1344" t="s">
        <v>28</v>
      </c>
      <c r="I1344" t="s">
        <v>5306</v>
      </c>
      <c r="J1344" t="s">
        <v>5307</v>
      </c>
      <c r="K1344" t="s">
        <v>167</v>
      </c>
      <c r="L1344" t="s">
        <v>32</v>
      </c>
      <c r="M1344" t="s">
        <v>33</v>
      </c>
      <c r="N1344" t="s">
        <v>63</v>
      </c>
      <c r="O1344" t="s">
        <v>35</v>
      </c>
      <c r="P1344" t="s">
        <v>125</v>
      </c>
      <c r="Q1344" t="s">
        <v>5308</v>
      </c>
      <c r="R1344" t="s">
        <v>37</v>
      </c>
      <c r="S1344" t="s">
        <v>89</v>
      </c>
      <c r="T1344" s="2">
        <v>21016</v>
      </c>
      <c r="U1344" s="3">
        <f ca="1">YEARFRAC(Table1[[#This Row],[DOB]],TODAY())</f>
        <v>68.438888888888883</v>
      </c>
      <c r="V1344" s="3" t="str" cm="1">
        <f t="array" aca="1" ref="V1344" ca="1">_xlfn.IFS(Table1[[#This Row],[Age]] &lt; 30, "20-29", Table1[[#This Row],[Age]]&lt;40,"30-39",Table1[[#This Row],[Age]]&lt;50,"40-49",Table1[[#This Row],[Age]]&lt;60,"50-59",Table1[[#This Row],[Age]]&lt;70, "60-69",Table1[[#This Row],[Age]]&lt;80, "70-79",Table1[[#This Row],[Age]]&lt;90,"80-89")</f>
        <v>60-69</v>
      </c>
      <c r="W1344" t="s">
        <v>39</v>
      </c>
      <c r="X1344" t="s">
        <v>82</v>
      </c>
      <c r="Y1344" t="s">
        <v>41</v>
      </c>
      <c r="Z1344">
        <v>75004</v>
      </c>
      <c r="AA1344" t="s">
        <v>127</v>
      </c>
      <c r="AB1344" t="s">
        <v>83</v>
      </c>
      <c r="AC1344" t="s">
        <v>44</v>
      </c>
      <c r="AD1344">
        <v>3</v>
      </c>
    </row>
    <row r="1345" spans="1:30" x14ac:dyDescent="0.35">
      <c r="A1345">
        <v>1767</v>
      </c>
      <c r="B1345" t="s">
        <v>5309</v>
      </c>
      <c r="C1345" t="s">
        <v>1183</v>
      </c>
      <c r="D1345" s="1">
        <v>44967</v>
      </c>
      <c r="E1345" s="1">
        <v>45047</v>
      </c>
      <c r="F1345">
        <f>IF(Table1[[#This Row],[ExitDate]],QUOTIENT(Table1[[#This Row],[ExitDate]]-Table1[[#This Row],[StartDate]],365/12),"")</f>
        <v>2</v>
      </c>
      <c r="G1345" t="str">
        <f>IF(Table1[[#This Row],[ExitDate]], "Attrition", "Active")</f>
        <v>Attrition</v>
      </c>
      <c r="H1345" t="s">
        <v>28</v>
      </c>
      <c r="I1345" t="s">
        <v>5310</v>
      </c>
      <c r="J1345" t="s">
        <v>5311</v>
      </c>
      <c r="K1345" t="s">
        <v>97</v>
      </c>
      <c r="L1345" t="s">
        <v>32</v>
      </c>
      <c r="M1345" t="s">
        <v>33</v>
      </c>
      <c r="N1345" t="s">
        <v>50</v>
      </c>
      <c r="O1345" t="s">
        <v>62</v>
      </c>
      <c r="P1345" t="s">
        <v>139</v>
      </c>
      <c r="Q1345" t="s">
        <v>5312</v>
      </c>
      <c r="R1345" t="s">
        <v>37</v>
      </c>
      <c r="S1345" t="s">
        <v>80</v>
      </c>
      <c r="T1345" s="2">
        <v>35064</v>
      </c>
      <c r="U1345" s="3">
        <f ca="1">YEARFRAC(Table1[[#This Row],[DOB]],TODAY())</f>
        <v>29.980555555555554</v>
      </c>
      <c r="V1345" s="3" t="str" cm="1">
        <f t="array" aca="1" ref="V1345" ca="1">_xlfn.IFS(Table1[[#This Row],[Age]] &lt; 30, "20-29", Table1[[#This Row],[Age]]&lt;40,"30-39",Table1[[#This Row],[Age]]&lt;50,"40-49",Table1[[#This Row],[Age]]&lt;60,"50-59",Table1[[#This Row],[Age]]&lt;70, "60-69",Table1[[#This Row],[Age]]&lt;80, "70-79",Table1[[#This Row],[Age]]&lt;90,"80-89")</f>
        <v>20-29</v>
      </c>
      <c r="W1345" t="s">
        <v>39</v>
      </c>
      <c r="X1345" t="s">
        <v>6</v>
      </c>
      <c r="Y1345" t="s">
        <v>41</v>
      </c>
      <c r="Z1345">
        <v>39000</v>
      </c>
      <c r="AA1345" t="s">
        <v>42</v>
      </c>
      <c r="AB1345" t="s">
        <v>103</v>
      </c>
      <c r="AC1345" t="s">
        <v>44</v>
      </c>
      <c r="AD1345">
        <v>3</v>
      </c>
    </row>
    <row r="1346" spans="1:30" x14ac:dyDescent="0.35">
      <c r="A1346">
        <v>1768</v>
      </c>
      <c r="B1346" t="s">
        <v>3192</v>
      </c>
      <c r="C1346" t="s">
        <v>1242</v>
      </c>
      <c r="D1346" s="1">
        <v>44847</v>
      </c>
      <c r="E1346" s="1">
        <v>45048</v>
      </c>
      <c r="F1346">
        <f>IF(Table1[[#This Row],[ExitDate]],QUOTIENT(Table1[[#This Row],[ExitDate]]-Table1[[#This Row],[StartDate]],365/12),"")</f>
        <v>6</v>
      </c>
      <c r="G1346" t="str">
        <f>IF(Table1[[#This Row],[ExitDate]], "Attrition", "Active")</f>
        <v>Attrition</v>
      </c>
      <c r="H1346" t="s">
        <v>28</v>
      </c>
      <c r="I1346" t="s">
        <v>5313</v>
      </c>
      <c r="J1346" t="s">
        <v>5314</v>
      </c>
      <c r="K1346" t="s">
        <v>117</v>
      </c>
      <c r="L1346" t="s">
        <v>32</v>
      </c>
      <c r="M1346" t="s">
        <v>33</v>
      </c>
      <c r="N1346" t="s">
        <v>34</v>
      </c>
      <c r="O1346" t="s">
        <v>35</v>
      </c>
      <c r="P1346" t="s">
        <v>174</v>
      </c>
      <c r="Q1346" t="s">
        <v>5315</v>
      </c>
      <c r="R1346" t="s">
        <v>37</v>
      </c>
      <c r="S1346" t="s">
        <v>52</v>
      </c>
      <c r="T1346" s="2">
        <v>28182</v>
      </c>
      <c r="U1346" s="3">
        <f ca="1">YEARFRAC(Table1[[#This Row],[DOB]],TODAY())</f>
        <v>48.825000000000003</v>
      </c>
      <c r="V1346" s="3" t="str" cm="1">
        <f t="array" aca="1" ref="V1346" ca="1">_xlfn.IFS(Table1[[#This Row],[Age]] &lt; 30, "20-29", Table1[[#This Row],[Age]]&lt;40,"30-39",Table1[[#This Row],[Age]]&lt;50,"40-49",Table1[[#This Row],[Age]]&lt;60,"50-59",Table1[[#This Row],[Age]]&lt;70, "60-69",Table1[[#This Row],[Age]]&lt;80, "70-79",Table1[[#This Row],[Age]]&lt;90,"80-89")</f>
        <v>40-49</v>
      </c>
      <c r="W1346" t="s">
        <v>39</v>
      </c>
      <c r="X1346" t="s">
        <v>162</v>
      </c>
      <c r="Y1346" t="s">
        <v>41</v>
      </c>
      <c r="Z1346">
        <v>73245</v>
      </c>
      <c r="AA1346" t="s">
        <v>92</v>
      </c>
      <c r="AB1346" t="s">
        <v>83</v>
      </c>
      <c r="AC1346" t="s">
        <v>44</v>
      </c>
      <c r="AD1346">
        <v>3</v>
      </c>
    </row>
    <row r="1347" spans="1:30" x14ac:dyDescent="0.35">
      <c r="A1347">
        <v>1769</v>
      </c>
      <c r="B1347" t="s">
        <v>1281</v>
      </c>
      <c r="C1347" t="s">
        <v>698</v>
      </c>
      <c r="D1347" s="1">
        <v>44992</v>
      </c>
      <c r="E1347" s="1">
        <v>45043</v>
      </c>
      <c r="F1347">
        <f>IF(Table1[[#This Row],[ExitDate]],QUOTIENT(Table1[[#This Row],[ExitDate]]-Table1[[#This Row],[StartDate]],365/12),"")</f>
        <v>1</v>
      </c>
      <c r="G1347" t="str">
        <f>IF(Table1[[#This Row],[ExitDate]], "Attrition", "Active")</f>
        <v>Attrition</v>
      </c>
      <c r="H1347" t="s">
        <v>28</v>
      </c>
      <c r="I1347" t="s">
        <v>5316</v>
      </c>
      <c r="J1347" t="s">
        <v>5317</v>
      </c>
      <c r="K1347" t="s">
        <v>61</v>
      </c>
      <c r="L1347" t="s">
        <v>32</v>
      </c>
      <c r="M1347" t="s">
        <v>33</v>
      </c>
      <c r="N1347" t="s">
        <v>63</v>
      </c>
      <c r="O1347" t="s">
        <v>35</v>
      </c>
      <c r="P1347" t="s">
        <v>125</v>
      </c>
      <c r="Q1347" t="s">
        <v>5318</v>
      </c>
      <c r="R1347" t="s">
        <v>37</v>
      </c>
      <c r="S1347" t="s">
        <v>110</v>
      </c>
      <c r="T1347" s="2">
        <v>27148</v>
      </c>
      <c r="U1347" s="3">
        <f ca="1">YEARFRAC(Table1[[#This Row],[DOB]],TODAY())</f>
        <v>51.65</v>
      </c>
      <c r="V1347" s="3" t="str" cm="1">
        <f t="array" aca="1" ref="V1347" ca="1">_xlfn.IFS(Table1[[#This Row],[Age]] &lt; 30, "20-29", Table1[[#This Row],[Age]]&lt;40,"30-39",Table1[[#This Row],[Age]]&lt;50,"40-49",Table1[[#This Row],[Age]]&lt;60,"50-59",Table1[[#This Row],[Age]]&lt;70, "60-69",Table1[[#This Row],[Age]]&lt;80, "70-79",Table1[[#This Row],[Age]]&lt;90,"80-89")</f>
        <v>50-59</v>
      </c>
      <c r="W1347" t="s">
        <v>39</v>
      </c>
      <c r="X1347" t="s">
        <v>102</v>
      </c>
      <c r="Y1347" t="s">
        <v>54</v>
      </c>
      <c r="Z1347">
        <v>83360</v>
      </c>
      <c r="AA1347" t="s">
        <v>55</v>
      </c>
      <c r="AB1347" t="s">
        <v>43</v>
      </c>
      <c r="AC1347" t="s">
        <v>44</v>
      </c>
      <c r="AD1347">
        <v>3</v>
      </c>
    </row>
    <row r="1348" spans="1:30" x14ac:dyDescent="0.35">
      <c r="A1348">
        <v>1770</v>
      </c>
      <c r="B1348" t="s">
        <v>5319</v>
      </c>
      <c r="C1348" t="s">
        <v>5320</v>
      </c>
      <c r="D1348" s="1">
        <v>43355</v>
      </c>
      <c r="F1348" t="str">
        <f>IF(Table1[[#This Row],[ExitDate]],QUOTIENT(Table1[[#This Row],[ExitDate]]-Table1[[#This Row],[StartDate]],365/12),"")</f>
        <v/>
      </c>
      <c r="G1348" t="str">
        <f>IF(Table1[[#This Row],[ExitDate]], "Attrition", "Active")</f>
        <v>Active</v>
      </c>
      <c r="H1348" t="s">
        <v>28</v>
      </c>
      <c r="I1348" t="s">
        <v>5321</v>
      </c>
      <c r="J1348" t="s">
        <v>5322</v>
      </c>
      <c r="K1348" t="s">
        <v>88</v>
      </c>
      <c r="L1348" t="s">
        <v>32</v>
      </c>
      <c r="M1348" t="s">
        <v>51</v>
      </c>
      <c r="N1348" t="s">
        <v>50</v>
      </c>
      <c r="O1348" t="s">
        <v>62</v>
      </c>
      <c r="P1348" t="s">
        <v>36</v>
      </c>
      <c r="R1348" t="s">
        <v>37</v>
      </c>
      <c r="S1348" t="s">
        <v>65</v>
      </c>
      <c r="T1348" s="2">
        <v>25997</v>
      </c>
      <c r="U1348" s="3">
        <f ca="1">YEARFRAC(Table1[[#This Row],[DOB]],TODAY())</f>
        <v>54.8</v>
      </c>
      <c r="V1348" s="3" t="str" cm="1">
        <f t="array" aca="1" ref="V1348" ca="1">_xlfn.IFS(Table1[[#This Row],[Age]] &lt; 30, "20-29", Table1[[#This Row],[Age]]&lt;40,"30-39",Table1[[#This Row],[Age]]&lt;50,"40-49",Table1[[#This Row],[Age]]&lt;60,"50-59",Table1[[#This Row],[Age]]&lt;70, "60-69",Table1[[#This Row],[Age]]&lt;80, "70-79",Table1[[#This Row],[Age]]&lt;90,"80-89")</f>
        <v>50-59</v>
      </c>
      <c r="W1348" t="s">
        <v>39</v>
      </c>
      <c r="X1348" t="s">
        <v>183</v>
      </c>
      <c r="Y1348" t="s">
        <v>54</v>
      </c>
      <c r="Z1348">
        <v>2072</v>
      </c>
      <c r="AA1348" t="s">
        <v>55</v>
      </c>
      <c r="AB1348" t="s">
        <v>74</v>
      </c>
      <c r="AC1348" t="s">
        <v>44</v>
      </c>
      <c r="AD1348">
        <v>3</v>
      </c>
    </row>
    <row r="1349" spans="1:30" x14ac:dyDescent="0.35">
      <c r="A1349">
        <v>1771</v>
      </c>
      <c r="B1349" t="s">
        <v>5323</v>
      </c>
      <c r="C1349" t="s">
        <v>1829</v>
      </c>
      <c r="D1349" s="1">
        <v>44009</v>
      </c>
      <c r="F1349" t="str">
        <f>IF(Table1[[#This Row],[ExitDate]],QUOTIENT(Table1[[#This Row],[ExitDate]]-Table1[[#This Row],[StartDate]],365/12),"")</f>
        <v/>
      </c>
      <c r="G1349" t="str">
        <f>IF(Table1[[#This Row],[ExitDate]], "Attrition", "Active")</f>
        <v>Active</v>
      </c>
      <c r="H1349" t="s">
        <v>28</v>
      </c>
      <c r="I1349" t="s">
        <v>5324</v>
      </c>
      <c r="J1349" t="s">
        <v>5325</v>
      </c>
      <c r="K1349" t="s">
        <v>31</v>
      </c>
      <c r="L1349" t="s">
        <v>32</v>
      </c>
      <c r="M1349" t="s">
        <v>51</v>
      </c>
      <c r="N1349" t="s">
        <v>34</v>
      </c>
      <c r="O1349" t="s">
        <v>51</v>
      </c>
      <c r="P1349" t="s">
        <v>36</v>
      </c>
      <c r="R1349" t="s">
        <v>37</v>
      </c>
      <c r="S1349" t="s">
        <v>285</v>
      </c>
      <c r="T1349" s="2">
        <v>18502</v>
      </c>
      <c r="U1349" s="3">
        <f ca="1">YEARFRAC(Table1[[#This Row],[DOB]],TODAY())</f>
        <v>75.322222222222223</v>
      </c>
      <c r="V1349" s="3" t="str" cm="1">
        <f t="array" aca="1" ref="V1349" ca="1">_xlfn.IFS(Table1[[#This Row],[Age]] &lt; 30, "20-29", Table1[[#This Row],[Age]]&lt;40,"30-39",Table1[[#This Row],[Age]]&lt;50,"40-49",Table1[[#This Row],[Age]]&lt;60,"50-59",Table1[[#This Row],[Age]]&lt;70, "60-69",Table1[[#This Row],[Age]]&lt;80, "70-79",Table1[[#This Row],[Age]]&lt;90,"80-89")</f>
        <v>70-79</v>
      </c>
      <c r="W1349" t="s">
        <v>39</v>
      </c>
      <c r="X1349" t="s">
        <v>286</v>
      </c>
      <c r="Y1349" t="s">
        <v>54</v>
      </c>
      <c r="Z1349">
        <v>16902</v>
      </c>
      <c r="AA1349" t="s">
        <v>55</v>
      </c>
      <c r="AB1349" t="s">
        <v>43</v>
      </c>
      <c r="AC1349" t="s">
        <v>44</v>
      </c>
      <c r="AD1349">
        <v>3</v>
      </c>
    </row>
    <row r="1350" spans="1:30" x14ac:dyDescent="0.35">
      <c r="A1350">
        <v>1772</v>
      </c>
      <c r="B1350" t="s">
        <v>3657</v>
      </c>
      <c r="C1350" t="s">
        <v>3071</v>
      </c>
      <c r="D1350" s="1">
        <v>43462</v>
      </c>
      <c r="E1350" s="1">
        <v>44589</v>
      </c>
      <c r="F1350">
        <f>IF(Table1[[#This Row],[ExitDate]],QUOTIENT(Table1[[#This Row],[ExitDate]]-Table1[[#This Row],[StartDate]],365/12),"")</f>
        <v>37</v>
      </c>
      <c r="G1350" t="str">
        <f>IF(Table1[[#This Row],[ExitDate]], "Attrition", "Active")</f>
        <v>Attrition</v>
      </c>
      <c r="H1350" t="s">
        <v>28</v>
      </c>
      <c r="I1350" t="s">
        <v>5326</v>
      </c>
      <c r="J1350" t="s">
        <v>5327</v>
      </c>
      <c r="K1350" t="s">
        <v>132</v>
      </c>
      <c r="L1350" t="s">
        <v>32</v>
      </c>
      <c r="M1350" t="s">
        <v>33</v>
      </c>
      <c r="N1350" t="s">
        <v>50</v>
      </c>
      <c r="O1350" t="s">
        <v>51</v>
      </c>
      <c r="P1350" t="s">
        <v>125</v>
      </c>
      <c r="Q1350" t="s">
        <v>5328</v>
      </c>
      <c r="R1350" t="s">
        <v>37</v>
      </c>
      <c r="S1350" t="s">
        <v>80</v>
      </c>
      <c r="T1350" s="2">
        <v>19903</v>
      </c>
      <c r="U1350" s="3">
        <f ca="1">YEARFRAC(Table1[[#This Row],[DOB]],TODAY())</f>
        <v>71.486111111111114</v>
      </c>
      <c r="V1350" s="3" t="str" cm="1">
        <f t="array" aca="1" ref="V1350" ca="1">_xlfn.IFS(Table1[[#This Row],[Age]] &lt; 30, "20-29", Table1[[#This Row],[Age]]&lt;40,"30-39",Table1[[#This Row],[Age]]&lt;50,"40-49",Table1[[#This Row],[Age]]&lt;60,"50-59",Table1[[#This Row],[Age]]&lt;70, "60-69",Table1[[#This Row],[Age]]&lt;80, "70-79",Table1[[#This Row],[Age]]&lt;90,"80-89")</f>
        <v>70-79</v>
      </c>
      <c r="W1350" t="s">
        <v>39</v>
      </c>
      <c r="X1350" t="s">
        <v>82</v>
      </c>
      <c r="Y1350" t="s">
        <v>54</v>
      </c>
      <c r="Z1350">
        <v>70792</v>
      </c>
      <c r="AA1350" t="s">
        <v>127</v>
      </c>
      <c r="AB1350" t="s">
        <v>43</v>
      </c>
      <c r="AC1350" t="s">
        <v>44</v>
      </c>
      <c r="AD1350">
        <v>3</v>
      </c>
    </row>
    <row r="1351" spans="1:30" x14ac:dyDescent="0.35">
      <c r="A1351">
        <v>1773</v>
      </c>
      <c r="B1351" t="s">
        <v>4493</v>
      </c>
      <c r="C1351" t="s">
        <v>5329</v>
      </c>
      <c r="D1351" s="1">
        <v>44216</v>
      </c>
      <c r="E1351" s="1">
        <v>44993</v>
      </c>
      <c r="F1351">
        <f>IF(Table1[[#This Row],[ExitDate]],QUOTIENT(Table1[[#This Row],[ExitDate]]-Table1[[#This Row],[StartDate]],365/12),"")</f>
        <v>25</v>
      </c>
      <c r="G1351" t="str">
        <f>IF(Table1[[#This Row],[ExitDate]], "Attrition", "Active")</f>
        <v>Attrition</v>
      </c>
      <c r="H1351" t="s">
        <v>28</v>
      </c>
      <c r="I1351" t="s">
        <v>5330</v>
      </c>
      <c r="J1351" t="s">
        <v>5331</v>
      </c>
      <c r="K1351" t="s">
        <v>49</v>
      </c>
      <c r="L1351" t="s">
        <v>32</v>
      </c>
      <c r="M1351" t="s">
        <v>51</v>
      </c>
      <c r="N1351" t="s">
        <v>63</v>
      </c>
      <c r="O1351" t="s">
        <v>35</v>
      </c>
      <c r="P1351" t="s">
        <v>139</v>
      </c>
      <c r="Q1351" t="s">
        <v>5332</v>
      </c>
      <c r="R1351" t="s">
        <v>37</v>
      </c>
      <c r="S1351" t="s">
        <v>100</v>
      </c>
      <c r="T1351" s="2">
        <v>15422</v>
      </c>
      <c r="U1351" s="3">
        <f ca="1">YEARFRAC(Table1[[#This Row],[DOB]],TODAY())</f>
        <v>83.75277777777778</v>
      </c>
      <c r="V1351" s="3" t="str" cm="1">
        <f t="array" aca="1" ref="V1351" ca="1">_xlfn.IFS(Table1[[#This Row],[Age]] &lt; 30, "20-29", Table1[[#This Row],[Age]]&lt;40,"30-39",Table1[[#This Row],[Age]]&lt;50,"40-49",Table1[[#This Row],[Age]]&lt;60,"50-59",Table1[[#This Row],[Age]]&lt;70, "60-69",Table1[[#This Row],[Age]]&lt;80, "70-79",Table1[[#This Row],[Age]]&lt;90,"80-89")</f>
        <v>80-89</v>
      </c>
      <c r="W1351" t="s">
        <v>39</v>
      </c>
      <c r="X1351" t="s">
        <v>612</v>
      </c>
      <c r="Y1351" t="s">
        <v>54</v>
      </c>
      <c r="Z1351">
        <v>25699</v>
      </c>
      <c r="AA1351" t="s">
        <v>92</v>
      </c>
      <c r="AB1351" t="s">
        <v>83</v>
      </c>
      <c r="AC1351" t="s">
        <v>44</v>
      </c>
      <c r="AD1351">
        <v>3</v>
      </c>
    </row>
    <row r="1352" spans="1:30" x14ac:dyDescent="0.35">
      <c r="A1352">
        <v>1774</v>
      </c>
      <c r="B1352" t="s">
        <v>5333</v>
      </c>
      <c r="C1352" t="s">
        <v>5191</v>
      </c>
      <c r="D1352" s="1">
        <v>43722</v>
      </c>
      <c r="E1352" s="1">
        <v>44963</v>
      </c>
      <c r="F1352">
        <f>IF(Table1[[#This Row],[ExitDate]],QUOTIENT(Table1[[#This Row],[ExitDate]]-Table1[[#This Row],[StartDate]],365/12),"")</f>
        <v>40</v>
      </c>
      <c r="G1352" t="str">
        <f>IF(Table1[[#This Row],[ExitDate]], "Attrition", "Active")</f>
        <v>Attrition</v>
      </c>
      <c r="H1352" t="s">
        <v>28</v>
      </c>
      <c r="I1352" t="s">
        <v>5334</v>
      </c>
      <c r="J1352" t="s">
        <v>5335</v>
      </c>
      <c r="K1352" t="s">
        <v>138</v>
      </c>
      <c r="L1352" t="s">
        <v>32</v>
      </c>
      <c r="M1352" t="s">
        <v>62</v>
      </c>
      <c r="N1352" t="s">
        <v>63</v>
      </c>
      <c r="O1352" t="s">
        <v>51</v>
      </c>
      <c r="P1352" t="s">
        <v>98</v>
      </c>
      <c r="Q1352" t="s">
        <v>5336</v>
      </c>
      <c r="R1352" t="s">
        <v>37</v>
      </c>
      <c r="S1352" t="s">
        <v>89</v>
      </c>
      <c r="T1352" s="2">
        <v>32775</v>
      </c>
      <c r="U1352" s="3">
        <f ca="1">YEARFRAC(Table1[[#This Row],[DOB]],TODAY())</f>
        <v>36.24722222222222</v>
      </c>
      <c r="V1352" s="3" t="str" cm="1">
        <f t="array" aca="1" ref="V1352" ca="1">_xlfn.IFS(Table1[[#This Row],[Age]] &lt; 30, "20-29", Table1[[#This Row],[Age]]&lt;40,"30-39",Table1[[#This Row],[Age]]&lt;50,"40-49",Table1[[#This Row],[Age]]&lt;60,"50-59",Table1[[#This Row],[Age]]&lt;70, "60-69",Table1[[#This Row],[Age]]&lt;80, "70-79",Table1[[#This Row],[Age]]&lt;90,"80-89")</f>
        <v>30-39</v>
      </c>
      <c r="W1352" t="s">
        <v>39</v>
      </c>
      <c r="X1352" t="s">
        <v>102</v>
      </c>
      <c r="Y1352" t="s">
        <v>41</v>
      </c>
      <c r="Z1352">
        <v>96290</v>
      </c>
      <c r="AA1352" t="s">
        <v>127</v>
      </c>
      <c r="AB1352" t="s">
        <v>43</v>
      </c>
      <c r="AC1352" t="s">
        <v>44</v>
      </c>
      <c r="AD1352">
        <v>3</v>
      </c>
    </row>
    <row r="1353" spans="1:30" x14ac:dyDescent="0.35">
      <c r="A1353">
        <v>1775</v>
      </c>
      <c r="B1353" t="s">
        <v>4902</v>
      </c>
      <c r="C1353" t="s">
        <v>4539</v>
      </c>
      <c r="D1353" s="1">
        <v>43379</v>
      </c>
      <c r="E1353" s="1">
        <v>43811</v>
      </c>
      <c r="F1353">
        <f>IF(Table1[[#This Row],[ExitDate]],QUOTIENT(Table1[[#This Row],[ExitDate]]-Table1[[#This Row],[StartDate]],365/12),"")</f>
        <v>14</v>
      </c>
      <c r="G1353" t="str">
        <f>IF(Table1[[#This Row],[ExitDate]], "Attrition", "Active")</f>
        <v>Attrition</v>
      </c>
      <c r="H1353" t="s">
        <v>28</v>
      </c>
      <c r="I1353" t="s">
        <v>5337</v>
      </c>
      <c r="J1353" t="s">
        <v>5338</v>
      </c>
      <c r="K1353" t="s">
        <v>79</v>
      </c>
      <c r="L1353" t="s">
        <v>32</v>
      </c>
      <c r="M1353" t="s">
        <v>33</v>
      </c>
      <c r="N1353" t="s">
        <v>50</v>
      </c>
      <c r="O1353" t="s">
        <v>62</v>
      </c>
      <c r="P1353" t="s">
        <v>98</v>
      </c>
      <c r="Q1353" t="s">
        <v>5339</v>
      </c>
      <c r="R1353" t="s">
        <v>37</v>
      </c>
      <c r="S1353" t="s">
        <v>110</v>
      </c>
      <c r="T1353" s="2">
        <v>35561</v>
      </c>
      <c r="U1353" s="3">
        <f ca="1">YEARFRAC(Table1[[#This Row],[DOB]],TODAY())</f>
        <v>28.616666666666667</v>
      </c>
      <c r="V1353" s="3" t="str" cm="1">
        <f t="array" aca="1" ref="V1353" ca="1">_xlfn.IFS(Table1[[#This Row],[Age]] &lt; 30, "20-29", Table1[[#This Row],[Age]]&lt;40,"30-39",Table1[[#This Row],[Age]]&lt;50,"40-49",Table1[[#This Row],[Age]]&lt;60,"50-59",Table1[[#This Row],[Age]]&lt;70, "60-69",Table1[[#This Row],[Age]]&lt;80, "70-79",Table1[[#This Row],[Age]]&lt;90,"80-89")</f>
        <v>20-29</v>
      </c>
      <c r="W1353" t="s">
        <v>39</v>
      </c>
      <c r="X1353" t="s">
        <v>112</v>
      </c>
      <c r="Y1353" t="s">
        <v>54</v>
      </c>
      <c r="Z1353">
        <v>23434</v>
      </c>
      <c r="AA1353" t="s">
        <v>92</v>
      </c>
      <c r="AB1353" t="s">
        <v>74</v>
      </c>
      <c r="AC1353" t="s">
        <v>44</v>
      </c>
      <c r="AD1353">
        <v>3</v>
      </c>
    </row>
    <row r="1354" spans="1:30" x14ac:dyDescent="0.35">
      <c r="A1354">
        <v>1776</v>
      </c>
      <c r="B1354" t="s">
        <v>3696</v>
      </c>
      <c r="C1354" t="s">
        <v>1888</v>
      </c>
      <c r="D1354" s="1">
        <v>44411</v>
      </c>
      <c r="E1354" s="1">
        <v>44866</v>
      </c>
      <c r="F1354">
        <f>IF(Table1[[#This Row],[ExitDate]],QUOTIENT(Table1[[#This Row],[ExitDate]]-Table1[[#This Row],[StartDate]],365/12),"")</f>
        <v>14</v>
      </c>
      <c r="G1354" t="str">
        <f>IF(Table1[[#This Row],[ExitDate]], "Attrition", "Active")</f>
        <v>Attrition</v>
      </c>
      <c r="H1354" t="s">
        <v>28</v>
      </c>
      <c r="I1354" t="s">
        <v>5340</v>
      </c>
      <c r="J1354" t="s">
        <v>5341</v>
      </c>
      <c r="K1354" t="s">
        <v>167</v>
      </c>
      <c r="L1354" t="s">
        <v>32</v>
      </c>
      <c r="M1354" t="s">
        <v>62</v>
      </c>
      <c r="N1354" t="s">
        <v>34</v>
      </c>
      <c r="O1354" t="s">
        <v>35</v>
      </c>
      <c r="P1354" t="s">
        <v>139</v>
      </c>
      <c r="Q1354" t="s">
        <v>5342</v>
      </c>
      <c r="R1354" t="s">
        <v>37</v>
      </c>
      <c r="S1354" t="s">
        <v>176</v>
      </c>
      <c r="T1354" s="2">
        <v>20159</v>
      </c>
      <c r="U1354" s="3">
        <f ca="1">YEARFRAC(Table1[[#This Row],[DOB]],TODAY())</f>
        <v>70.783333333333331</v>
      </c>
      <c r="V1354" s="3" t="str" cm="1">
        <f t="array" aca="1" ref="V1354" ca="1">_xlfn.IFS(Table1[[#This Row],[Age]] &lt; 30, "20-29", Table1[[#This Row],[Age]]&lt;40,"30-39",Table1[[#This Row],[Age]]&lt;50,"40-49",Table1[[#This Row],[Age]]&lt;60,"50-59",Table1[[#This Row],[Age]]&lt;70, "60-69",Table1[[#This Row],[Age]]&lt;80, "70-79",Table1[[#This Row],[Age]]&lt;90,"80-89")</f>
        <v>70-79</v>
      </c>
      <c r="W1354" t="s">
        <v>39</v>
      </c>
      <c r="X1354" t="s">
        <v>112</v>
      </c>
      <c r="Y1354" t="s">
        <v>54</v>
      </c>
      <c r="Z1354">
        <v>49243</v>
      </c>
      <c r="AA1354" t="s">
        <v>127</v>
      </c>
      <c r="AB1354" t="s">
        <v>103</v>
      </c>
      <c r="AC1354" t="s">
        <v>44</v>
      </c>
      <c r="AD1354">
        <v>3</v>
      </c>
    </row>
    <row r="1355" spans="1:30" x14ac:dyDescent="0.35">
      <c r="A1355">
        <v>1777</v>
      </c>
      <c r="B1355" t="s">
        <v>5343</v>
      </c>
      <c r="C1355" t="s">
        <v>5344</v>
      </c>
      <c r="D1355" s="1">
        <v>43651</v>
      </c>
      <c r="E1355" s="1">
        <v>44342</v>
      </c>
      <c r="F1355">
        <f>IF(Table1[[#This Row],[ExitDate]],QUOTIENT(Table1[[#This Row],[ExitDate]]-Table1[[#This Row],[StartDate]],365/12),"")</f>
        <v>22</v>
      </c>
      <c r="G1355" t="str">
        <f>IF(Table1[[#This Row],[ExitDate]], "Attrition", "Active")</f>
        <v>Attrition</v>
      </c>
      <c r="H1355" t="s">
        <v>28</v>
      </c>
      <c r="I1355" t="s">
        <v>5345</v>
      </c>
      <c r="J1355" t="s">
        <v>5346</v>
      </c>
      <c r="K1355" t="s">
        <v>97</v>
      </c>
      <c r="L1355" t="s">
        <v>32</v>
      </c>
      <c r="M1355" t="s">
        <v>62</v>
      </c>
      <c r="N1355" t="s">
        <v>63</v>
      </c>
      <c r="O1355" t="s">
        <v>35</v>
      </c>
      <c r="P1355" t="s">
        <v>98</v>
      </c>
      <c r="Q1355" t="s">
        <v>5347</v>
      </c>
      <c r="R1355" t="s">
        <v>37</v>
      </c>
      <c r="S1355" t="s">
        <v>147</v>
      </c>
      <c r="T1355" s="2">
        <v>22761</v>
      </c>
      <c r="U1355" s="3">
        <f ca="1">YEARFRAC(Table1[[#This Row],[DOB]],TODAY())</f>
        <v>63.661111111111111</v>
      </c>
      <c r="V1355" s="3" t="str" cm="1">
        <f t="array" aca="1" ref="V1355" ca="1">_xlfn.IFS(Table1[[#This Row],[Age]] &lt; 30, "20-29", Table1[[#This Row],[Age]]&lt;40,"30-39",Table1[[#This Row],[Age]]&lt;50,"40-49",Table1[[#This Row],[Age]]&lt;60,"50-59",Table1[[#This Row],[Age]]&lt;70, "60-69",Table1[[#This Row],[Age]]&lt;80, "70-79",Table1[[#This Row],[Age]]&lt;90,"80-89")</f>
        <v>60-69</v>
      </c>
      <c r="W1355" t="s">
        <v>39</v>
      </c>
      <c r="X1355" t="s">
        <v>149</v>
      </c>
      <c r="Y1355" t="s">
        <v>41</v>
      </c>
      <c r="Z1355">
        <v>64893</v>
      </c>
      <c r="AA1355" t="s">
        <v>55</v>
      </c>
      <c r="AB1355" t="s">
        <v>74</v>
      </c>
      <c r="AC1355" t="s">
        <v>44</v>
      </c>
      <c r="AD1355">
        <v>3</v>
      </c>
    </row>
    <row r="1356" spans="1:30" x14ac:dyDescent="0.35">
      <c r="A1356">
        <v>1778</v>
      </c>
      <c r="B1356" t="s">
        <v>1408</v>
      </c>
      <c r="C1356" t="s">
        <v>599</v>
      </c>
      <c r="D1356" s="1">
        <v>43580</v>
      </c>
      <c r="F1356" t="str">
        <f>IF(Table1[[#This Row],[ExitDate]],QUOTIENT(Table1[[#This Row],[ExitDate]]-Table1[[#This Row],[StartDate]],365/12),"")</f>
        <v/>
      </c>
      <c r="G1356" t="str">
        <f>IF(Table1[[#This Row],[ExitDate]], "Attrition", "Active")</f>
        <v>Active</v>
      </c>
      <c r="H1356" t="s">
        <v>28</v>
      </c>
      <c r="I1356" t="s">
        <v>5348</v>
      </c>
      <c r="J1356" t="s">
        <v>5349</v>
      </c>
      <c r="K1356" t="s">
        <v>117</v>
      </c>
      <c r="L1356" t="s">
        <v>32</v>
      </c>
      <c r="M1356" t="s">
        <v>62</v>
      </c>
      <c r="N1356" t="s">
        <v>63</v>
      </c>
      <c r="O1356" t="s">
        <v>62</v>
      </c>
      <c r="P1356" t="s">
        <v>36</v>
      </c>
      <c r="R1356" t="s">
        <v>37</v>
      </c>
      <c r="S1356" t="s">
        <v>80</v>
      </c>
      <c r="T1356" s="2">
        <v>18036</v>
      </c>
      <c r="U1356" s="3">
        <f ca="1">YEARFRAC(Table1[[#This Row],[DOB]],TODAY())</f>
        <v>76.597222222222229</v>
      </c>
      <c r="V1356" s="3" t="str" cm="1">
        <f t="array" aca="1" ref="V1356" ca="1">_xlfn.IFS(Table1[[#This Row],[Age]] &lt; 30, "20-29", Table1[[#This Row],[Age]]&lt;40,"30-39",Table1[[#This Row],[Age]]&lt;50,"40-49",Table1[[#This Row],[Age]]&lt;60,"50-59",Table1[[#This Row],[Age]]&lt;70, "60-69",Table1[[#This Row],[Age]]&lt;80, "70-79",Table1[[#This Row],[Age]]&lt;90,"80-89")</f>
        <v>70-79</v>
      </c>
      <c r="W1356" t="s">
        <v>39</v>
      </c>
      <c r="X1356" t="s">
        <v>225</v>
      </c>
      <c r="Y1356" t="s">
        <v>41</v>
      </c>
      <c r="Z1356">
        <v>91836</v>
      </c>
      <c r="AA1356" t="s">
        <v>73</v>
      </c>
      <c r="AB1356" t="s">
        <v>43</v>
      </c>
      <c r="AC1356" t="s">
        <v>44</v>
      </c>
      <c r="AD1356">
        <v>3</v>
      </c>
    </row>
    <row r="1357" spans="1:30" x14ac:dyDescent="0.35">
      <c r="A1357">
        <v>1779</v>
      </c>
      <c r="B1357" t="s">
        <v>5350</v>
      </c>
      <c r="C1357" t="s">
        <v>5351</v>
      </c>
      <c r="D1357" s="1">
        <v>45122</v>
      </c>
      <c r="F1357" t="str">
        <f>IF(Table1[[#This Row],[ExitDate]],QUOTIENT(Table1[[#This Row],[ExitDate]]-Table1[[#This Row],[StartDate]],365/12),"")</f>
        <v/>
      </c>
      <c r="G1357" t="str">
        <f>IF(Table1[[#This Row],[ExitDate]], "Attrition", "Active")</f>
        <v>Active</v>
      </c>
      <c r="H1357" t="s">
        <v>28</v>
      </c>
      <c r="I1357" t="s">
        <v>5352</v>
      </c>
      <c r="J1357" t="s">
        <v>5353</v>
      </c>
      <c r="K1357" t="s">
        <v>61</v>
      </c>
      <c r="L1357" t="s">
        <v>32</v>
      </c>
      <c r="M1357" t="s">
        <v>62</v>
      </c>
      <c r="N1357" t="s">
        <v>50</v>
      </c>
      <c r="O1357" t="s">
        <v>35</v>
      </c>
      <c r="P1357" t="s">
        <v>36</v>
      </c>
      <c r="R1357" t="s">
        <v>37</v>
      </c>
      <c r="S1357" t="s">
        <v>176</v>
      </c>
      <c r="T1357" s="2">
        <v>22405</v>
      </c>
      <c r="U1357" s="3">
        <f ca="1">YEARFRAC(Table1[[#This Row],[DOB]],TODAY())</f>
        <v>64.636111111111106</v>
      </c>
      <c r="V1357" s="3" t="str" cm="1">
        <f t="array" aca="1" ref="V1357" ca="1">_xlfn.IFS(Table1[[#This Row],[Age]] &lt; 30, "20-29", Table1[[#This Row],[Age]]&lt;40,"30-39",Table1[[#This Row],[Age]]&lt;50,"40-49",Table1[[#This Row],[Age]]&lt;60,"50-59",Table1[[#This Row],[Age]]&lt;70, "60-69",Table1[[#This Row],[Age]]&lt;80, "70-79",Table1[[#This Row],[Age]]&lt;90,"80-89")</f>
        <v>60-69</v>
      </c>
      <c r="W1357" t="s">
        <v>39</v>
      </c>
      <c r="X1357" t="s">
        <v>183</v>
      </c>
      <c r="Y1357" t="s">
        <v>41</v>
      </c>
      <c r="Z1357">
        <v>85791</v>
      </c>
      <c r="AA1357" t="s">
        <v>73</v>
      </c>
      <c r="AB1357" t="s">
        <v>83</v>
      </c>
      <c r="AC1357" t="s">
        <v>44</v>
      </c>
      <c r="AD1357">
        <v>3</v>
      </c>
    </row>
    <row r="1358" spans="1:30" x14ac:dyDescent="0.35">
      <c r="A1358">
        <v>1780</v>
      </c>
      <c r="B1358" t="s">
        <v>5354</v>
      </c>
      <c r="C1358" t="s">
        <v>5355</v>
      </c>
      <c r="D1358" s="1">
        <v>44905</v>
      </c>
      <c r="E1358" s="1">
        <v>44968</v>
      </c>
      <c r="F1358">
        <f>IF(Table1[[#This Row],[ExitDate]],QUOTIENT(Table1[[#This Row],[ExitDate]]-Table1[[#This Row],[StartDate]],365/12),"")</f>
        <v>2</v>
      </c>
      <c r="G1358" t="str">
        <f>IF(Table1[[#This Row],[ExitDate]], "Attrition", "Active")</f>
        <v>Attrition</v>
      </c>
      <c r="H1358" t="s">
        <v>28</v>
      </c>
      <c r="I1358" t="s">
        <v>5356</v>
      </c>
      <c r="J1358" t="s">
        <v>5357</v>
      </c>
      <c r="K1358" t="s">
        <v>88</v>
      </c>
      <c r="L1358" t="s">
        <v>32</v>
      </c>
      <c r="M1358" t="s">
        <v>33</v>
      </c>
      <c r="N1358" t="s">
        <v>34</v>
      </c>
      <c r="O1358" t="s">
        <v>35</v>
      </c>
      <c r="P1358" t="s">
        <v>139</v>
      </c>
      <c r="Q1358" t="s">
        <v>5358</v>
      </c>
      <c r="R1358" t="s">
        <v>37</v>
      </c>
      <c r="S1358" t="s">
        <v>89</v>
      </c>
      <c r="T1358" s="2">
        <v>34161</v>
      </c>
      <c r="U1358" s="3">
        <f ca="1">YEARFRAC(Table1[[#This Row],[DOB]],TODAY())</f>
        <v>32.450000000000003</v>
      </c>
      <c r="V1358" s="3" t="str" cm="1">
        <f t="array" aca="1" ref="V1358" ca="1">_xlfn.IFS(Table1[[#This Row],[Age]] &lt; 30, "20-29", Table1[[#This Row],[Age]]&lt;40,"30-39",Table1[[#This Row],[Age]]&lt;50,"40-49",Table1[[#This Row],[Age]]&lt;60,"50-59",Table1[[#This Row],[Age]]&lt;70, "60-69",Table1[[#This Row],[Age]]&lt;80, "70-79",Table1[[#This Row],[Age]]&lt;90,"80-89")</f>
        <v>30-39</v>
      </c>
      <c r="W1358" t="s">
        <v>39</v>
      </c>
      <c r="X1358" t="s">
        <v>112</v>
      </c>
      <c r="Y1358" t="s">
        <v>41</v>
      </c>
      <c r="Z1358">
        <v>17208</v>
      </c>
      <c r="AA1358" t="s">
        <v>55</v>
      </c>
      <c r="AB1358" t="s">
        <v>43</v>
      </c>
      <c r="AC1358" t="s">
        <v>44</v>
      </c>
      <c r="AD1358">
        <v>3</v>
      </c>
    </row>
    <row r="1359" spans="1:30" x14ac:dyDescent="0.35">
      <c r="A1359">
        <v>1781</v>
      </c>
      <c r="B1359" t="s">
        <v>5359</v>
      </c>
      <c r="C1359" t="s">
        <v>5360</v>
      </c>
      <c r="D1359" s="1">
        <v>43587</v>
      </c>
      <c r="F1359" t="str">
        <f>IF(Table1[[#This Row],[ExitDate]],QUOTIENT(Table1[[#This Row],[ExitDate]]-Table1[[#This Row],[StartDate]],365/12),"")</f>
        <v/>
      </c>
      <c r="G1359" t="str">
        <f>IF(Table1[[#This Row],[ExitDate]], "Attrition", "Active")</f>
        <v>Active</v>
      </c>
      <c r="H1359" t="s">
        <v>28</v>
      </c>
      <c r="I1359" t="s">
        <v>5361</v>
      </c>
      <c r="J1359" t="s">
        <v>5362</v>
      </c>
      <c r="K1359" t="s">
        <v>31</v>
      </c>
      <c r="L1359" t="s">
        <v>32</v>
      </c>
      <c r="M1359" t="s">
        <v>33</v>
      </c>
      <c r="N1359" t="s">
        <v>50</v>
      </c>
      <c r="O1359" t="s">
        <v>51</v>
      </c>
      <c r="P1359" t="s">
        <v>36</v>
      </c>
      <c r="R1359" t="s">
        <v>37</v>
      </c>
      <c r="S1359" t="s">
        <v>65</v>
      </c>
      <c r="T1359" s="2">
        <v>30661</v>
      </c>
      <c r="U1359" s="3">
        <f ca="1">YEARFRAC(Table1[[#This Row],[DOB]],TODAY())</f>
        <v>42.033333333333331</v>
      </c>
      <c r="V1359" s="3" t="str" cm="1">
        <f t="array" aca="1" ref="V1359" ca="1">_xlfn.IFS(Table1[[#This Row],[Age]] &lt; 30, "20-29", Table1[[#This Row],[Age]]&lt;40,"30-39",Table1[[#This Row],[Age]]&lt;50,"40-49",Table1[[#This Row],[Age]]&lt;60,"50-59",Table1[[#This Row],[Age]]&lt;70, "60-69",Table1[[#This Row],[Age]]&lt;80, "70-79",Table1[[#This Row],[Age]]&lt;90,"80-89")</f>
        <v>40-49</v>
      </c>
      <c r="W1359" t="s">
        <v>39</v>
      </c>
      <c r="X1359" t="s">
        <v>6</v>
      </c>
      <c r="Y1359" t="s">
        <v>41</v>
      </c>
      <c r="Z1359">
        <v>88454</v>
      </c>
      <c r="AA1359" t="s">
        <v>42</v>
      </c>
      <c r="AB1359" t="s">
        <v>103</v>
      </c>
      <c r="AC1359" t="s">
        <v>44</v>
      </c>
      <c r="AD1359">
        <v>3</v>
      </c>
    </row>
    <row r="1360" spans="1:30" x14ac:dyDescent="0.35">
      <c r="A1360">
        <v>1782</v>
      </c>
      <c r="B1360" t="s">
        <v>5363</v>
      </c>
      <c r="C1360" t="s">
        <v>1078</v>
      </c>
      <c r="D1360" s="1">
        <v>43478</v>
      </c>
      <c r="E1360" s="1">
        <v>45109</v>
      </c>
      <c r="F1360">
        <f>IF(Table1[[#This Row],[ExitDate]],QUOTIENT(Table1[[#This Row],[ExitDate]]-Table1[[#This Row],[StartDate]],365/12),"")</f>
        <v>53</v>
      </c>
      <c r="G1360" t="str">
        <f>IF(Table1[[#This Row],[ExitDate]], "Attrition", "Active")</f>
        <v>Attrition</v>
      </c>
      <c r="H1360" t="s">
        <v>727</v>
      </c>
      <c r="I1360" t="s">
        <v>5364</v>
      </c>
      <c r="J1360" t="s">
        <v>5365</v>
      </c>
      <c r="K1360" t="s">
        <v>117</v>
      </c>
      <c r="L1360" t="s">
        <v>744</v>
      </c>
      <c r="M1360" t="s">
        <v>33</v>
      </c>
      <c r="N1360" t="s">
        <v>50</v>
      </c>
      <c r="O1360" t="s">
        <v>35</v>
      </c>
      <c r="P1360" t="s">
        <v>139</v>
      </c>
      <c r="Q1360" t="s">
        <v>5366</v>
      </c>
      <c r="R1360" t="s">
        <v>37</v>
      </c>
      <c r="S1360" t="s">
        <v>89</v>
      </c>
      <c r="T1360" s="2">
        <v>18544</v>
      </c>
      <c r="U1360" s="3">
        <f ca="1">YEARFRAC(Table1[[#This Row],[DOB]],TODAY())</f>
        <v>75.208333333333329</v>
      </c>
      <c r="V1360" s="3" t="str" cm="1">
        <f t="array" aca="1" ref="V1360" ca="1">_xlfn.IFS(Table1[[#This Row],[Age]] &lt; 30, "20-29", Table1[[#This Row],[Age]]&lt;40,"30-39",Table1[[#This Row],[Age]]&lt;50,"40-49",Table1[[#This Row],[Age]]&lt;60,"50-59",Table1[[#This Row],[Age]]&lt;70, "60-69",Table1[[#This Row],[Age]]&lt;80, "70-79",Table1[[#This Row],[Age]]&lt;90,"80-89")</f>
        <v>70-79</v>
      </c>
      <c r="W1360" t="s">
        <v>39</v>
      </c>
      <c r="X1360" t="s">
        <v>351</v>
      </c>
      <c r="Y1360" t="s">
        <v>41</v>
      </c>
      <c r="Z1360">
        <v>69805</v>
      </c>
      <c r="AA1360" t="s">
        <v>73</v>
      </c>
      <c r="AB1360" t="s">
        <v>83</v>
      </c>
      <c r="AC1360" t="s">
        <v>44</v>
      </c>
      <c r="AD1360">
        <v>3</v>
      </c>
    </row>
    <row r="1361" spans="1:30" x14ac:dyDescent="0.35">
      <c r="A1361">
        <v>1783</v>
      </c>
      <c r="B1361" t="s">
        <v>5367</v>
      </c>
      <c r="C1361" t="s">
        <v>1511</v>
      </c>
      <c r="D1361" s="1">
        <v>44356</v>
      </c>
      <c r="F1361" t="str">
        <f>IF(Table1[[#This Row],[ExitDate]],QUOTIENT(Table1[[#This Row],[ExitDate]]-Table1[[#This Row],[StartDate]],365/12),"")</f>
        <v/>
      </c>
      <c r="G1361" t="str">
        <f>IF(Table1[[#This Row],[ExitDate]], "Attrition", "Active")</f>
        <v>Active</v>
      </c>
      <c r="H1361" t="s">
        <v>28</v>
      </c>
      <c r="I1361" t="s">
        <v>5368</v>
      </c>
      <c r="J1361" t="s">
        <v>5369</v>
      </c>
      <c r="K1361" t="s">
        <v>167</v>
      </c>
      <c r="L1361" t="s">
        <v>32</v>
      </c>
      <c r="M1361" t="s">
        <v>51</v>
      </c>
      <c r="N1361" t="s">
        <v>34</v>
      </c>
      <c r="O1361" t="s">
        <v>51</v>
      </c>
      <c r="P1361" t="s">
        <v>36</v>
      </c>
      <c r="R1361" t="s">
        <v>37</v>
      </c>
      <c r="S1361" t="s">
        <v>80</v>
      </c>
      <c r="T1361" s="2">
        <v>29927</v>
      </c>
      <c r="U1361" s="3">
        <f ca="1">YEARFRAC(Table1[[#This Row],[DOB]],TODAY())</f>
        <v>44.044444444444444</v>
      </c>
      <c r="V1361" s="3" t="str" cm="1">
        <f t="array" aca="1" ref="V1361" ca="1">_xlfn.IFS(Table1[[#This Row],[Age]] &lt; 30, "20-29", Table1[[#This Row],[Age]]&lt;40,"30-39",Table1[[#This Row],[Age]]&lt;50,"40-49",Table1[[#This Row],[Age]]&lt;60,"50-59",Table1[[#This Row],[Age]]&lt;70, "60-69",Table1[[#This Row],[Age]]&lt;80, "70-79",Table1[[#This Row],[Age]]&lt;90,"80-89")</f>
        <v>40-49</v>
      </c>
      <c r="W1361" t="s">
        <v>39</v>
      </c>
      <c r="X1361" t="s">
        <v>82</v>
      </c>
      <c r="Y1361" t="s">
        <v>41</v>
      </c>
      <c r="Z1361">
        <v>27170</v>
      </c>
      <c r="AA1361" t="s">
        <v>42</v>
      </c>
      <c r="AB1361" t="s">
        <v>43</v>
      </c>
      <c r="AC1361" t="s">
        <v>44</v>
      </c>
      <c r="AD1361">
        <v>3</v>
      </c>
    </row>
    <row r="1362" spans="1:30" x14ac:dyDescent="0.35">
      <c r="A1362">
        <v>1784</v>
      </c>
      <c r="B1362" t="s">
        <v>5370</v>
      </c>
      <c r="C1362" t="s">
        <v>683</v>
      </c>
      <c r="D1362" s="1">
        <v>45140</v>
      </c>
      <c r="E1362" s="1">
        <v>45140</v>
      </c>
      <c r="F1362">
        <f>IF(Table1[[#This Row],[ExitDate]],QUOTIENT(Table1[[#This Row],[ExitDate]]-Table1[[#This Row],[StartDate]],365/12),"")</f>
        <v>0</v>
      </c>
      <c r="G1362" t="str">
        <f>IF(Table1[[#This Row],[ExitDate]], "Attrition", "Active")</f>
        <v>Attrition</v>
      </c>
      <c r="H1362" t="s">
        <v>28</v>
      </c>
      <c r="I1362" t="s">
        <v>5371</v>
      </c>
      <c r="J1362" t="s">
        <v>5372</v>
      </c>
      <c r="K1362" t="s">
        <v>97</v>
      </c>
      <c r="L1362" t="s">
        <v>32</v>
      </c>
      <c r="M1362" t="s">
        <v>51</v>
      </c>
      <c r="N1362" t="s">
        <v>50</v>
      </c>
      <c r="O1362" t="s">
        <v>35</v>
      </c>
      <c r="P1362" t="s">
        <v>139</v>
      </c>
      <c r="Q1362" t="s">
        <v>5373</v>
      </c>
      <c r="R1362" t="s">
        <v>37</v>
      </c>
      <c r="S1362" t="s">
        <v>80</v>
      </c>
      <c r="T1362" s="2">
        <v>26022</v>
      </c>
      <c r="U1362" s="3">
        <f ca="1">YEARFRAC(Table1[[#This Row],[DOB]],TODAY())</f>
        <v>54.730555555555554</v>
      </c>
      <c r="V1362" s="3" t="str" cm="1">
        <f t="array" aca="1" ref="V1362" ca="1">_xlfn.IFS(Table1[[#This Row],[Age]] &lt; 30, "20-29", Table1[[#This Row],[Age]]&lt;40,"30-39",Table1[[#This Row],[Age]]&lt;50,"40-49",Table1[[#This Row],[Age]]&lt;60,"50-59",Table1[[#This Row],[Age]]&lt;70, "60-69",Table1[[#This Row],[Age]]&lt;80, "70-79",Table1[[#This Row],[Age]]&lt;90,"80-89")</f>
        <v>50-59</v>
      </c>
      <c r="W1362" t="s">
        <v>39</v>
      </c>
      <c r="X1362" t="s">
        <v>102</v>
      </c>
      <c r="Y1362" t="s">
        <v>41</v>
      </c>
      <c r="Z1362">
        <v>14325</v>
      </c>
      <c r="AA1362" t="s">
        <v>73</v>
      </c>
      <c r="AB1362" t="s">
        <v>103</v>
      </c>
      <c r="AC1362" t="s">
        <v>44</v>
      </c>
      <c r="AD1362">
        <v>3</v>
      </c>
    </row>
    <row r="1363" spans="1:30" x14ac:dyDescent="0.35">
      <c r="A1363">
        <v>1785</v>
      </c>
      <c r="B1363" t="s">
        <v>4839</v>
      </c>
      <c r="C1363" t="s">
        <v>4568</v>
      </c>
      <c r="D1363" s="1">
        <v>45094</v>
      </c>
      <c r="F1363" t="str">
        <f>IF(Table1[[#This Row],[ExitDate]],QUOTIENT(Table1[[#This Row],[ExitDate]]-Table1[[#This Row],[StartDate]],365/12),"")</f>
        <v/>
      </c>
      <c r="G1363" t="str">
        <f>IF(Table1[[#This Row],[ExitDate]], "Attrition", "Active")</f>
        <v>Active</v>
      </c>
      <c r="H1363" t="s">
        <v>28</v>
      </c>
      <c r="I1363" t="s">
        <v>5374</v>
      </c>
      <c r="J1363" t="s">
        <v>5375</v>
      </c>
      <c r="K1363" t="s">
        <v>117</v>
      </c>
      <c r="L1363" t="s">
        <v>32</v>
      </c>
      <c r="M1363" t="s">
        <v>62</v>
      </c>
      <c r="N1363" t="s">
        <v>34</v>
      </c>
      <c r="O1363" t="s">
        <v>62</v>
      </c>
      <c r="P1363" t="s">
        <v>36</v>
      </c>
      <c r="R1363" t="s">
        <v>37</v>
      </c>
      <c r="S1363" t="s">
        <v>1011</v>
      </c>
      <c r="T1363" s="2">
        <v>18280</v>
      </c>
      <c r="U1363" s="3">
        <f ca="1">YEARFRAC(Table1[[#This Row],[DOB]],TODAY())</f>
        <v>75.933333333333337</v>
      </c>
      <c r="V1363" s="3" t="str" cm="1">
        <f t="array" aca="1" ref="V1363" ca="1">_xlfn.IFS(Table1[[#This Row],[Age]] &lt; 30, "20-29", Table1[[#This Row],[Age]]&lt;40,"30-39",Table1[[#This Row],[Age]]&lt;50,"40-49",Table1[[#This Row],[Age]]&lt;60,"50-59",Table1[[#This Row],[Age]]&lt;70, "60-69",Table1[[#This Row],[Age]]&lt;80, "70-79",Table1[[#This Row],[Age]]&lt;90,"80-89")</f>
        <v>70-79</v>
      </c>
      <c r="W1363" t="s">
        <v>39</v>
      </c>
      <c r="X1363" t="s">
        <v>183</v>
      </c>
      <c r="Y1363" t="s">
        <v>41</v>
      </c>
      <c r="Z1363">
        <v>39152</v>
      </c>
      <c r="AA1363" t="s">
        <v>42</v>
      </c>
      <c r="AB1363" t="s">
        <v>43</v>
      </c>
      <c r="AC1363" t="s">
        <v>44</v>
      </c>
      <c r="AD1363">
        <v>3</v>
      </c>
    </row>
    <row r="1364" spans="1:30" x14ac:dyDescent="0.35">
      <c r="A1364">
        <v>1786</v>
      </c>
      <c r="B1364" t="s">
        <v>4213</v>
      </c>
      <c r="C1364" t="s">
        <v>5376</v>
      </c>
      <c r="D1364" s="1">
        <v>44651</v>
      </c>
      <c r="E1364" s="1">
        <v>44726</v>
      </c>
      <c r="F1364">
        <f>IF(Table1[[#This Row],[ExitDate]],QUOTIENT(Table1[[#This Row],[ExitDate]]-Table1[[#This Row],[StartDate]],365/12),"")</f>
        <v>2</v>
      </c>
      <c r="G1364" t="str">
        <f>IF(Table1[[#This Row],[ExitDate]], "Attrition", "Active")</f>
        <v>Attrition</v>
      </c>
      <c r="H1364" t="s">
        <v>28</v>
      </c>
      <c r="I1364" t="s">
        <v>5377</v>
      </c>
      <c r="J1364" t="s">
        <v>5378</v>
      </c>
      <c r="K1364" t="s">
        <v>61</v>
      </c>
      <c r="L1364" t="s">
        <v>32</v>
      </c>
      <c r="M1364" t="s">
        <v>62</v>
      </c>
      <c r="N1364" t="s">
        <v>50</v>
      </c>
      <c r="O1364" t="s">
        <v>35</v>
      </c>
      <c r="P1364" t="s">
        <v>125</v>
      </c>
      <c r="Q1364" t="s">
        <v>5379</v>
      </c>
      <c r="R1364" t="s">
        <v>37</v>
      </c>
      <c r="S1364" t="s">
        <v>89</v>
      </c>
      <c r="T1364" s="2">
        <v>29169</v>
      </c>
      <c r="U1364" s="3">
        <f ca="1">YEARFRAC(Table1[[#This Row],[DOB]],TODAY())</f>
        <v>46.119444444444447</v>
      </c>
      <c r="V1364" s="3" t="str" cm="1">
        <f t="array" aca="1" ref="V1364" ca="1">_xlfn.IFS(Table1[[#This Row],[Age]] &lt; 30, "20-29", Table1[[#This Row],[Age]]&lt;40,"30-39",Table1[[#This Row],[Age]]&lt;50,"40-49",Table1[[#This Row],[Age]]&lt;60,"50-59",Table1[[#This Row],[Age]]&lt;70, "60-69",Table1[[#This Row],[Age]]&lt;80, "70-79",Table1[[#This Row],[Age]]&lt;90,"80-89")</f>
        <v>40-49</v>
      </c>
      <c r="W1364" t="s">
        <v>39</v>
      </c>
      <c r="X1364" t="s">
        <v>82</v>
      </c>
      <c r="Y1364" t="s">
        <v>54</v>
      </c>
      <c r="Z1364">
        <v>67173</v>
      </c>
      <c r="AA1364" t="s">
        <v>55</v>
      </c>
      <c r="AB1364" t="s">
        <v>43</v>
      </c>
      <c r="AC1364" t="s">
        <v>44</v>
      </c>
      <c r="AD1364">
        <v>3</v>
      </c>
    </row>
    <row r="1365" spans="1:30" x14ac:dyDescent="0.35">
      <c r="A1365">
        <v>1787</v>
      </c>
      <c r="B1365" t="s">
        <v>5380</v>
      </c>
      <c r="C1365" t="s">
        <v>4568</v>
      </c>
      <c r="D1365" s="1">
        <v>43561</v>
      </c>
      <c r="E1365" s="1">
        <v>44058</v>
      </c>
      <c r="F1365">
        <f>IF(Table1[[#This Row],[ExitDate]],QUOTIENT(Table1[[#This Row],[ExitDate]]-Table1[[#This Row],[StartDate]],365/12),"")</f>
        <v>16</v>
      </c>
      <c r="G1365" t="str">
        <f>IF(Table1[[#This Row],[ExitDate]], "Attrition", "Active")</f>
        <v>Attrition</v>
      </c>
      <c r="H1365" t="s">
        <v>28</v>
      </c>
      <c r="I1365" t="s">
        <v>5381</v>
      </c>
      <c r="J1365" t="s">
        <v>5382</v>
      </c>
      <c r="K1365" t="s">
        <v>88</v>
      </c>
      <c r="L1365" t="s">
        <v>32</v>
      </c>
      <c r="M1365" t="s">
        <v>33</v>
      </c>
      <c r="N1365" t="s">
        <v>63</v>
      </c>
      <c r="O1365" t="s">
        <v>35</v>
      </c>
      <c r="P1365" t="s">
        <v>174</v>
      </c>
      <c r="Q1365" t="s">
        <v>5383</v>
      </c>
      <c r="R1365" t="s">
        <v>37</v>
      </c>
      <c r="S1365" t="s">
        <v>110</v>
      </c>
      <c r="T1365" s="2">
        <v>20646</v>
      </c>
      <c r="U1365" s="3">
        <f ca="1">YEARFRAC(Table1[[#This Row],[DOB]],TODAY())</f>
        <v>69.452777777777783</v>
      </c>
      <c r="V1365" s="3" t="str" cm="1">
        <f t="array" aca="1" ref="V1365" ca="1">_xlfn.IFS(Table1[[#This Row],[Age]] &lt; 30, "20-29", Table1[[#This Row],[Age]]&lt;40,"30-39",Table1[[#This Row],[Age]]&lt;50,"40-49",Table1[[#This Row],[Age]]&lt;60,"50-59",Table1[[#This Row],[Age]]&lt;70, "60-69",Table1[[#This Row],[Age]]&lt;80, "70-79",Table1[[#This Row],[Age]]&lt;90,"80-89")</f>
        <v>60-69</v>
      </c>
      <c r="W1365" t="s">
        <v>39</v>
      </c>
      <c r="X1365" t="s">
        <v>112</v>
      </c>
      <c r="Y1365" t="s">
        <v>54</v>
      </c>
      <c r="Z1365">
        <v>76007</v>
      </c>
      <c r="AA1365" t="s">
        <v>55</v>
      </c>
      <c r="AB1365" t="s">
        <v>103</v>
      </c>
      <c r="AC1365" t="s">
        <v>44</v>
      </c>
      <c r="AD1365">
        <v>3</v>
      </c>
    </row>
    <row r="1366" spans="1:30" x14ac:dyDescent="0.35">
      <c r="A1366">
        <v>1788</v>
      </c>
      <c r="B1366" t="s">
        <v>5384</v>
      </c>
      <c r="C1366" t="s">
        <v>4438</v>
      </c>
      <c r="D1366" s="1">
        <v>44023</v>
      </c>
      <c r="F1366" t="str">
        <f>IF(Table1[[#This Row],[ExitDate]],QUOTIENT(Table1[[#This Row],[ExitDate]]-Table1[[#This Row],[StartDate]],365/12),"")</f>
        <v/>
      </c>
      <c r="G1366" t="str">
        <f>IF(Table1[[#This Row],[ExitDate]], "Attrition", "Active")</f>
        <v>Active</v>
      </c>
      <c r="H1366" t="s">
        <v>28</v>
      </c>
      <c r="I1366" t="s">
        <v>5385</v>
      </c>
      <c r="J1366" t="s">
        <v>5386</v>
      </c>
      <c r="K1366" t="s">
        <v>31</v>
      </c>
      <c r="L1366" t="s">
        <v>32</v>
      </c>
      <c r="M1366" t="s">
        <v>33</v>
      </c>
      <c r="N1366" t="s">
        <v>34</v>
      </c>
      <c r="O1366" t="s">
        <v>62</v>
      </c>
      <c r="P1366" t="s">
        <v>36</v>
      </c>
      <c r="R1366" t="s">
        <v>37</v>
      </c>
      <c r="S1366" t="s">
        <v>89</v>
      </c>
      <c r="T1366" s="2">
        <v>27798</v>
      </c>
      <c r="U1366" s="3">
        <f ca="1">YEARFRAC(Table1[[#This Row],[DOB]],TODAY())</f>
        <v>49.875</v>
      </c>
      <c r="V1366" s="3" t="str" cm="1">
        <f t="array" aca="1" ref="V1366" ca="1">_xlfn.IFS(Table1[[#This Row],[Age]] &lt; 30, "20-29", Table1[[#This Row],[Age]]&lt;40,"30-39",Table1[[#This Row],[Age]]&lt;50,"40-49",Table1[[#This Row],[Age]]&lt;60,"50-59",Table1[[#This Row],[Age]]&lt;70, "60-69",Table1[[#This Row],[Age]]&lt;80, "70-79",Table1[[#This Row],[Age]]&lt;90,"80-89")</f>
        <v>40-49</v>
      </c>
      <c r="W1366" t="s">
        <v>39</v>
      </c>
      <c r="X1366" t="s">
        <v>112</v>
      </c>
      <c r="Y1366" t="s">
        <v>54</v>
      </c>
      <c r="Z1366">
        <v>50833</v>
      </c>
      <c r="AA1366" t="s">
        <v>73</v>
      </c>
      <c r="AB1366" t="s">
        <v>103</v>
      </c>
      <c r="AC1366" t="s">
        <v>44</v>
      </c>
      <c r="AD1366">
        <v>3</v>
      </c>
    </row>
    <row r="1367" spans="1:30" x14ac:dyDescent="0.35">
      <c r="A1367">
        <v>1789</v>
      </c>
      <c r="B1367" t="s">
        <v>3197</v>
      </c>
      <c r="C1367" t="s">
        <v>5387</v>
      </c>
      <c r="D1367" s="1">
        <v>45038</v>
      </c>
      <c r="F1367" t="str">
        <f>IF(Table1[[#This Row],[ExitDate]],QUOTIENT(Table1[[#This Row],[ExitDate]]-Table1[[#This Row],[StartDate]],365/12),"")</f>
        <v/>
      </c>
      <c r="G1367" t="str">
        <f>IF(Table1[[#This Row],[ExitDate]], "Attrition", "Active")</f>
        <v>Active</v>
      </c>
      <c r="H1367" t="s">
        <v>28</v>
      </c>
      <c r="I1367" t="s">
        <v>5388</v>
      </c>
      <c r="J1367" t="s">
        <v>5389</v>
      </c>
      <c r="K1367" t="s">
        <v>132</v>
      </c>
      <c r="L1367" t="s">
        <v>32</v>
      </c>
      <c r="M1367" t="s">
        <v>33</v>
      </c>
      <c r="N1367" t="s">
        <v>34</v>
      </c>
      <c r="O1367" t="s">
        <v>51</v>
      </c>
      <c r="P1367" t="s">
        <v>36</v>
      </c>
      <c r="R1367" t="s">
        <v>37</v>
      </c>
      <c r="S1367" t="s">
        <v>110</v>
      </c>
      <c r="T1367" s="2">
        <v>23059</v>
      </c>
      <c r="U1367" s="3">
        <f ca="1">YEARFRAC(Table1[[#This Row],[DOB]],TODAY())</f>
        <v>62.85</v>
      </c>
      <c r="V1367" s="3" t="str" cm="1">
        <f t="array" aca="1" ref="V1367" ca="1">_xlfn.IFS(Table1[[#This Row],[Age]] &lt; 30, "20-29", Table1[[#This Row],[Age]]&lt;40,"30-39",Table1[[#This Row],[Age]]&lt;50,"40-49",Table1[[#This Row],[Age]]&lt;60,"50-59",Table1[[#This Row],[Age]]&lt;70, "60-69",Table1[[#This Row],[Age]]&lt;80, "70-79",Table1[[#This Row],[Age]]&lt;90,"80-89")</f>
        <v>60-69</v>
      </c>
      <c r="W1367" t="s">
        <v>39</v>
      </c>
      <c r="X1367" t="s">
        <v>112</v>
      </c>
      <c r="Y1367" t="s">
        <v>54</v>
      </c>
      <c r="Z1367">
        <v>54218</v>
      </c>
      <c r="AA1367" t="s">
        <v>73</v>
      </c>
      <c r="AB1367" t="s">
        <v>43</v>
      </c>
      <c r="AC1367" t="s">
        <v>44</v>
      </c>
      <c r="AD1367">
        <v>3</v>
      </c>
    </row>
    <row r="1368" spans="1:30" x14ac:dyDescent="0.35">
      <c r="A1368">
        <v>1790</v>
      </c>
      <c r="B1368" t="s">
        <v>4633</v>
      </c>
      <c r="C1368" t="s">
        <v>4728</v>
      </c>
      <c r="D1368" s="1">
        <v>44897</v>
      </c>
      <c r="E1368" s="1">
        <v>45024</v>
      </c>
      <c r="F1368">
        <f>IF(Table1[[#This Row],[ExitDate]],QUOTIENT(Table1[[#This Row],[ExitDate]]-Table1[[#This Row],[StartDate]],365/12),"")</f>
        <v>4</v>
      </c>
      <c r="G1368" t="str">
        <f>IF(Table1[[#This Row],[ExitDate]], "Attrition", "Active")</f>
        <v>Attrition</v>
      </c>
      <c r="H1368" t="s">
        <v>28</v>
      </c>
      <c r="I1368" t="s">
        <v>5390</v>
      </c>
      <c r="J1368" t="s">
        <v>5391</v>
      </c>
      <c r="K1368" t="s">
        <v>49</v>
      </c>
      <c r="L1368" t="s">
        <v>32</v>
      </c>
      <c r="M1368" t="s">
        <v>51</v>
      </c>
      <c r="N1368" t="s">
        <v>63</v>
      </c>
      <c r="O1368" t="s">
        <v>51</v>
      </c>
      <c r="P1368" t="s">
        <v>125</v>
      </c>
      <c r="Q1368" t="s">
        <v>5392</v>
      </c>
      <c r="R1368" t="s">
        <v>37</v>
      </c>
      <c r="S1368" t="s">
        <v>52</v>
      </c>
      <c r="T1368" s="2">
        <v>20523</v>
      </c>
      <c r="U1368" s="3">
        <f ca="1">YEARFRAC(Table1[[#This Row],[DOB]],TODAY())</f>
        <v>69.788888888888891</v>
      </c>
      <c r="V1368" s="3" t="str" cm="1">
        <f t="array" aca="1" ref="V1368" ca="1">_xlfn.IFS(Table1[[#This Row],[Age]] &lt; 30, "20-29", Table1[[#This Row],[Age]]&lt;40,"30-39",Table1[[#This Row],[Age]]&lt;50,"40-49",Table1[[#This Row],[Age]]&lt;60,"50-59",Table1[[#This Row],[Age]]&lt;70, "60-69",Table1[[#This Row],[Age]]&lt;80, "70-79",Table1[[#This Row],[Age]]&lt;90,"80-89")</f>
        <v>60-69</v>
      </c>
      <c r="W1368" t="s">
        <v>39</v>
      </c>
      <c r="X1368" t="s">
        <v>162</v>
      </c>
      <c r="Y1368" t="s">
        <v>41</v>
      </c>
      <c r="Z1368">
        <v>54589</v>
      </c>
      <c r="AA1368" t="s">
        <v>127</v>
      </c>
      <c r="AB1368" t="s">
        <v>103</v>
      </c>
      <c r="AC1368" t="s">
        <v>44</v>
      </c>
      <c r="AD1368">
        <v>3</v>
      </c>
    </row>
    <row r="1369" spans="1:30" x14ac:dyDescent="0.35">
      <c r="A1369">
        <v>1791</v>
      </c>
      <c r="B1369" t="s">
        <v>5393</v>
      </c>
      <c r="C1369" t="s">
        <v>3560</v>
      </c>
      <c r="D1369" s="1">
        <v>44261</v>
      </c>
      <c r="E1369" s="1">
        <v>45042</v>
      </c>
      <c r="F1369">
        <f>IF(Table1[[#This Row],[ExitDate]],QUOTIENT(Table1[[#This Row],[ExitDate]]-Table1[[#This Row],[StartDate]],365/12),"")</f>
        <v>25</v>
      </c>
      <c r="G1369" t="str">
        <f>IF(Table1[[#This Row],[ExitDate]], "Attrition", "Active")</f>
        <v>Attrition</v>
      </c>
      <c r="H1369" t="s">
        <v>28</v>
      </c>
      <c r="I1369" t="s">
        <v>5394</v>
      </c>
      <c r="J1369" t="s">
        <v>5395</v>
      </c>
      <c r="K1369" t="s">
        <v>138</v>
      </c>
      <c r="L1369" t="s">
        <v>32</v>
      </c>
      <c r="M1369" t="s">
        <v>33</v>
      </c>
      <c r="N1369" t="s">
        <v>50</v>
      </c>
      <c r="O1369" t="s">
        <v>35</v>
      </c>
      <c r="P1369" t="s">
        <v>125</v>
      </c>
      <c r="Q1369" t="s">
        <v>5396</v>
      </c>
      <c r="R1369" t="s">
        <v>37</v>
      </c>
      <c r="S1369" t="s">
        <v>304</v>
      </c>
      <c r="T1369" s="2">
        <v>29800</v>
      </c>
      <c r="U1369" s="3">
        <f ca="1">YEARFRAC(Table1[[#This Row],[DOB]],TODAY())</f>
        <v>44.391666666666666</v>
      </c>
      <c r="V1369" s="3" t="str" cm="1">
        <f t="array" aca="1" ref="V1369" ca="1">_xlfn.IFS(Table1[[#This Row],[Age]] &lt; 30, "20-29", Table1[[#This Row],[Age]]&lt;40,"30-39",Table1[[#This Row],[Age]]&lt;50,"40-49",Table1[[#This Row],[Age]]&lt;60,"50-59",Table1[[#This Row],[Age]]&lt;70, "60-69",Table1[[#This Row],[Age]]&lt;80, "70-79",Table1[[#This Row],[Age]]&lt;90,"80-89")</f>
        <v>40-49</v>
      </c>
      <c r="W1369" t="s">
        <v>39</v>
      </c>
      <c r="X1369" t="s">
        <v>72</v>
      </c>
      <c r="Y1369" t="s">
        <v>41</v>
      </c>
      <c r="Z1369">
        <v>9310</v>
      </c>
      <c r="AA1369" t="s">
        <v>55</v>
      </c>
      <c r="AB1369" t="s">
        <v>103</v>
      </c>
      <c r="AC1369" t="s">
        <v>44</v>
      </c>
      <c r="AD1369">
        <v>3</v>
      </c>
    </row>
    <row r="1370" spans="1:30" x14ac:dyDescent="0.35">
      <c r="A1370">
        <v>1792</v>
      </c>
      <c r="B1370" t="s">
        <v>5397</v>
      </c>
      <c r="C1370" t="s">
        <v>5398</v>
      </c>
      <c r="D1370" s="1">
        <v>43606</v>
      </c>
      <c r="F1370" t="str">
        <f>IF(Table1[[#This Row],[ExitDate]],QUOTIENT(Table1[[#This Row],[ExitDate]]-Table1[[#This Row],[StartDate]],365/12),"")</f>
        <v/>
      </c>
      <c r="G1370" t="str">
        <f>IF(Table1[[#This Row],[ExitDate]], "Attrition", "Active")</f>
        <v>Active</v>
      </c>
      <c r="H1370" t="s">
        <v>28</v>
      </c>
      <c r="I1370" t="s">
        <v>5399</v>
      </c>
      <c r="J1370" t="s">
        <v>5400</v>
      </c>
      <c r="K1370" t="s">
        <v>79</v>
      </c>
      <c r="L1370" t="s">
        <v>32</v>
      </c>
      <c r="M1370" t="s">
        <v>62</v>
      </c>
      <c r="N1370" t="s">
        <v>34</v>
      </c>
      <c r="O1370" t="s">
        <v>35</v>
      </c>
      <c r="P1370" t="s">
        <v>36</v>
      </c>
      <c r="R1370" t="s">
        <v>37</v>
      </c>
      <c r="S1370" t="s">
        <v>241</v>
      </c>
      <c r="T1370" s="2">
        <v>18355</v>
      </c>
      <c r="U1370" s="3">
        <f ca="1">YEARFRAC(Table1[[#This Row],[DOB]],TODAY())</f>
        <v>75.724999999999994</v>
      </c>
      <c r="V1370" s="3" t="str" cm="1">
        <f t="array" aca="1" ref="V1370" ca="1">_xlfn.IFS(Table1[[#This Row],[Age]] &lt; 30, "20-29", Table1[[#This Row],[Age]]&lt;40,"30-39",Table1[[#This Row],[Age]]&lt;50,"40-49",Table1[[#This Row],[Age]]&lt;60,"50-59",Table1[[#This Row],[Age]]&lt;70, "60-69",Table1[[#This Row],[Age]]&lt;80, "70-79",Table1[[#This Row],[Age]]&lt;90,"80-89")</f>
        <v>70-79</v>
      </c>
      <c r="W1370" t="s">
        <v>39</v>
      </c>
      <c r="X1370" t="s">
        <v>1540</v>
      </c>
      <c r="Y1370" t="s">
        <v>54</v>
      </c>
      <c r="Z1370">
        <v>6449</v>
      </c>
      <c r="AA1370" t="s">
        <v>92</v>
      </c>
      <c r="AB1370" t="s">
        <v>103</v>
      </c>
      <c r="AC1370" t="s">
        <v>44</v>
      </c>
      <c r="AD1370">
        <v>3</v>
      </c>
    </row>
    <row r="1371" spans="1:30" x14ac:dyDescent="0.35">
      <c r="A1371">
        <v>1793</v>
      </c>
      <c r="B1371" t="s">
        <v>1814</v>
      </c>
      <c r="C1371" t="s">
        <v>5401</v>
      </c>
      <c r="D1371" s="1">
        <v>43396</v>
      </c>
      <c r="E1371" s="1">
        <v>44897</v>
      </c>
      <c r="F1371">
        <f>IF(Table1[[#This Row],[ExitDate]],QUOTIENT(Table1[[#This Row],[ExitDate]]-Table1[[#This Row],[StartDate]],365/12),"")</f>
        <v>49</v>
      </c>
      <c r="G1371" t="str">
        <f>IF(Table1[[#This Row],[ExitDate]], "Attrition", "Active")</f>
        <v>Attrition</v>
      </c>
      <c r="H1371" t="s">
        <v>28</v>
      </c>
      <c r="I1371" t="s">
        <v>5402</v>
      </c>
      <c r="J1371" t="s">
        <v>5403</v>
      </c>
      <c r="K1371" t="s">
        <v>88</v>
      </c>
      <c r="L1371" t="s">
        <v>32</v>
      </c>
      <c r="M1371" t="s">
        <v>62</v>
      </c>
      <c r="N1371" t="s">
        <v>63</v>
      </c>
      <c r="O1371" t="s">
        <v>35</v>
      </c>
      <c r="P1371" t="s">
        <v>125</v>
      </c>
      <c r="Q1371" t="s">
        <v>5404</v>
      </c>
      <c r="R1371" t="s">
        <v>37</v>
      </c>
      <c r="S1371" t="s">
        <v>118</v>
      </c>
      <c r="T1371" s="2">
        <v>16579</v>
      </c>
      <c r="U1371" s="3">
        <f ca="1">YEARFRAC(Table1[[#This Row],[DOB]],TODAY())</f>
        <v>80.586111111111109</v>
      </c>
      <c r="V1371" s="3" t="str" cm="1">
        <f t="array" aca="1" ref="V1371" ca="1">_xlfn.IFS(Table1[[#This Row],[Age]] &lt; 30, "20-29", Table1[[#This Row],[Age]]&lt;40,"30-39",Table1[[#This Row],[Age]]&lt;50,"40-49",Table1[[#This Row],[Age]]&lt;60,"50-59",Table1[[#This Row],[Age]]&lt;70, "60-69",Table1[[#This Row],[Age]]&lt;80, "70-79",Table1[[#This Row],[Age]]&lt;90,"80-89")</f>
        <v>80-89</v>
      </c>
      <c r="W1371" t="s">
        <v>39</v>
      </c>
      <c r="X1371" t="s">
        <v>183</v>
      </c>
      <c r="Y1371" t="s">
        <v>41</v>
      </c>
      <c r="Z1371">
        <v>77756</v>
      </c>
      <c r="AA1371" t="s">
        <v>55</v>
      </c>
      <c r="AB1371" t="s">
        <v>74</v>
      </c>
      <c r="AC1371" t="s">
        <v>44</v>
      </c>
      <c r="AD1371">
        <v>3</v>
      </c>
    </row>
    <row r="1372" spans="1:30" x14ac:dyDescent="0.35">
      <c r="A1372">
        <v>1794</v>
      </c>
      <c r="B1372" t="s">
        <v>4636</v>
      </c>
      <c r="C1372" t="s">
        <v>1615</v>
      </c>
      <c r="D1372" s="1">
        <v>44342</v>
      </c>
      <c r="F1372" t="str">
        <f>IF(Table1[[#This Row],[ExitDate]],QUOTIENT(Table1[[#This Row],[ExitDate]]-Table1[[#This Row],[StartDate]],365/12),"")</f>
        <v/>
      </c>
      <c r="G1372" t="str">
        <f>IF(Table1[[#This Row],[ExitDate]], "Attrition", "Active")</f>
        <v>Active</v>
      </c>
      <c r="H1372" t="s">
        <v>28</v>
      </c>
      <c r="I1372" t="s">
        <v>5405</v>
      </c>
      <c r="J1372" t="s">
        <v>5406</v>
      </c>
      <c r="K1372" t="s">
        <v>31</v>
      </c>
      <c r="L1372" t="s">
        <v>32</v>
      </c>
      <c r="M1372" t="s">
        <v>33</v>
      </c>
      <c r="N1372" t="s">
        <v>50</v>
      </c>
      <c r="O1372" t="s">
        <v>35</v>
      </c>
      <c r="P1372" t="s">
        <v>36</v>
      </c>
      <c r="R1372" t="s">
        <v>37</v>
      </c>
      <c r="S1372" t="s">
        <v>65</v>
      </c>
      <c r="T1372" s="2">
        <v>23236</v>
      </c>
      <c r="U1372" s="3">
        <f ca="1">YEARFRAC(Table1[[#This Row],[DOB]],TODAY())</f>
        <v>62.361111111111114</v>
      </c>
      <c r="V1372" s="3" t="str" cm="1">
        <f t="array" aca="1" ref="V1372" ca="1">_xlfn.IFS(Table1[[#This Row],[Age]] &lt; 30, "20-29", Table1[[#This Row],[Age]]&lt;40,"30-39",Table1[[#This Row],[Age]]&lt;50,"40-49",Table1[[#This Row],[Age]]&lt;60,"50-59",Table1[[#This Row],[Age]]&lt;70, "60-69",Table1[[#This Row],[Age]]&lt;80, "70-79",Table1[[#This Row],[Age]]&lt;90,"80-89")</f>
        <v>60-69</v>
      </c>
      <c r="W1372" t="s">
        <v>39</v>
      </c>
      <c r="X1372" t="s">
        <v>394</v>
      </c>
      <c r="Y1372" t="s">
        <v>41</v>
      </c>
      <c r="Z1372">
        <v>95802</v>
      </c>
      <c r="AA1372" t="s">
        <v>42</v>
      </c>
      <c r="AB1372" t="s">
        <v>43</v>
      </c>
      <c r="AC1372" t="s">
        <v>44</v>
      </c>
      <c r="AD1372">
        <v>3</v>
      </c>
    </row>
    <row r="1373" spans="1:30" x14ac:dyDescent="0.35">
      <c r="A1373">
        <v>1795</v>
      </c>
      <c r="B1373" t="s">
        <v>5407</v>
      </c>
      <c r="C1373" t="s">
        <v>5408</v>
      </c>
      <c r="D1373" s="1">
        <v>43800</v>
      </c>
      <c r="E1373" s="1">
        <v>43990</v>
      </c>
      <c r="F1373">
        <f>IF(Table1[[#This Row],[ExitDate]],QUOTIENT(Table1[[#This Row],[ExitDate]]-Table1[[#This Row],[StartDate]],365/12),"")</f>
        <v>6</v>
      </c>
      <c r="G1373" t="str">
        <f>IF(Table1[[#This Row],[ExitDate]], "Attrition", "Active")</f>
        <v>Attrition</v>
      </c>
      <c r="H1373" t="s">
        <v>28</v>
      </c>
      <c r="I1373" t="s">
        <v>5409</v>
      </c>
      <c r="J1373" t="s">
        <v>5410</v>
      </c>
      <c r="K1373" t="s">
        <v>49</v>
      </c>
      <c r="L1373" t="s">
        <v>744</v>
      </c>
      <c r="M1373" t="s">
        <v>62</v>
      </c>
      <c r="N1373" t="s">
        <v>63</v>
      </c>
      <c r="O1373" t="s">
        <v>51</v>
      </c>
      <c r="P1373" t="s">
        <v>98</v>
      </c>
      <c r="Q1373" t="s">
        <v>5411</v>
      </c>
      <c r="R1373" t="s">
        <v>37</v>
      </c>
      <c r="S1373" t="s">
        <v>503</v>
      </c>
      <c r="T1373" s="2">
        <v>22010</v>
      </c>
      <c r="U1373" s="3">
        <f ca="1">YEARFRAC(Table1[[#This Row],[DOB]],TODAY())</f>
        <v>65.719444444444449</v>
      </c>
      <c r="V1373" s="3" t="str" cm="1">
        <f t="array" aca="1" ref="V1373" ca="1">_xlfn.IFS(Table1[[#This Row],[Age]] &lt; 30, "20-29", Table1[[#This Row],[Age]]&lt;40,"30-39",Table1[[#This Row],[Age]]&lt;50,"40-49",Table1[[#This Row],[Age]]&lt;60,"50-59",Table1[[#This Row],[Age]]&lt;70, "60-69",Table1[[#This Row],[Age]]&lt;80, "70-79",Table1[[#This Row],[Age]]&lt;90,"80-89")</f>
        <v>60-69</v>
      </c>
      <c r="W1373" t="s">
        <v>39</v>
      </c>
      <c r="X1373" t="s">
        <v>242</v>
      </c>
      <c r="Y1373" t="s">
        <v>41</v>
      </c>
      <c r="Z1373">
        <v>71561</v>
      </c>
      <c r="AA1373" t="s">
        <v>127</v>
      </c>
      <c r="AB1373" t="s">
        <v>43</v>
      </c>
      <c r="AC1373" t="s">
        <v>44</v>
      </c>
      <c r="AD1373">
        <v>3</v>
      </c>
    </row>
    <row r="1374" spans="1:30" x14ac:dyDescent="0.35">
      <c r="A1374">
        <v>1796</v>
      </c>
      <c r="B1374" t="s">
        <v>5412</v>
      </c>
      <c r="C1374" t="s">
        <v>4352</v>
      </c>
      <c r="D1374" s="1">
        <v>44354</v>
      </c>
      <c r="E1374" s="1">
        <v>44908</v>
      </c>
      <c r="F1374">
        <f>IF(Table1[[#This Row],[ExitDate]],QUOTIENT(Table1[[#This Row],[ExitDate]]-Table1[[#This Row],[StartDate]],365/12),"")</f>
        <v>18</v>
      </c>
      <c r="G1374" t="str">
        <f>IF(Table1[[#This Row],[ExitDate]], "Attrition", "Active")</f>
        <v>Attrition</v>
      </c>
      <c r="H1374" t="s">
        <v>28</v>
      </c>
      <c r="I1374" t="s">
        <v>5413</v>
      </c>
      <c r="J1374" t="s">
        <v>5414</v>
      </c>
      <c r="K1374" t="s">
        <v>138</v>
      </c>
      <c r="L1374" t="s">
        <v>744</v>
      </c>
      <c r="M1374" t="s">
        <v>33</v>
      </c>
      <c r="N1374" t="s">
        <v>50</v>
      </c>
      <c r="O1374" t="s">
        <v>62</v>
      </c>
      <c r="P1374" t="s">
        <v>98</v>
      </c>
      <c r="Q1374" t="s">
        <v>5415</v>
      </c>
      <c r="R1374" t="s">
        <v>37</v>
      </c>
      <c r="S1374" t="s">
        <v>593</v>
      </c>
      <c r="T1374" s="2">
        <v>27937</v>
      </c>
      <c r="U1374" s="3">
        <f ca="1">YEARFRAC(Table1[[#This Row],[DOB]],TODAY())</f>
        <v>49.491666666666667</v>
      </c>
      <c r="V1374" s="3" t="str" cm="1">
        <f t="array" aca="1" ref="V1374" ca="1">_xlfn.IFS(Table1[[#This Row],[Age]] &lt; 30, "20-29", Table1[[#This Row],[Age]]&lt;40,"30-39",Table1[[#This Row],[Age]]&lt;50,"40-49",Table1[[#This Row],[Age]]&lt;60,"50-59",Table1[[#This Row],[Age]]&lt;70, "60-69",Table1[[#This Row],[Age]]&lt;80, "70-79",Table1[[#This Row],[Age]]&lt;90,"80-89")</f>
        <v>40-49</v>
      </c>
      <c r="W1374" t="s">
        <v>39</v>
      </c>
      <c r="X1374" t="s">
        <v>91</v>
      </c>
      <c r="Y1374" t="s">
        <v>41</v>
      </c>
      <c r="Z1374">
        <v>9967</v>
      </c>
      <c r="AA1374" t="s">
        <v>55</v>
      </c>
      <c r="AB1374" t="s">
        <v>103</v>
      </c>
      <c r="AC1374" t="s">
        <v>44</v>
      </c>
      <c r="AD1374">
        <v>3</v>
      </c>
    </row>
    <row r="1375" spans="1:30" x14ac:dyDescent="0.35">
      <c r="A1375">
        <v>1797</v>
      </c>
      <c r="B1375" t="s">
        <v>5416</v>
      </c>
      <c r="C1375" t="s">
        <v>1482</v>
      </c>
      <c r="D1375" s="1">
        <v>44117</v>
      </c>
      <c r="E1375" s="1">
        <v>44874</v>
      </c>
      <c r="F1375">
        <f>IF(Table1[[#This Row],[ExitDate]],QUOTIENT(Table1[[#This Row],[ExitDate]]-Table1[[#This Row],[StartDate]],365/12),"")</f>
        <v>24</v>
      </c>
      <c r="G1375" t="str">
        <f>IF(Table1[[#This Row],[ExitDate]], "Attrition", "Active")</f>
        <v>Attrition</v>
      </c>
      <c r="H1375" t="s">
        <v>28</v>
      </c>
      <c r="I1375" t="s">
        <v>5417</v>
      </c>
      <c r="J1375" t="s">
        <v>5418</v>
      </c>
      <c r="K1375" t="s">
        <v>117</v>
      </c>
      <c r="L1375" t="s">
        <v>32</v>
      </c>
      <c r="M1375" t="s">
        <v>62</v>
      </c>
      <c r="N1375" t="s">
        <v>50</v>
      </c>
      <c r="O1375" t="s">
        <v>62</v>
      </c>
      <c r="P1375" t="s">
        <v>174</v>
      </c>
      <c r="Q1375" t="s">
        <v>5419</v>
      </c>
      <c r="R1375" t="s">
        <v>37</v>
      </c>
      <c r="S1375" t="s">
        <v>80</v>
      </c>
      <c r="T1375" s="2">
        <v>32038</v>
      </c>
      <c r="U1375" s="3">
        <f ca="1">YEARFRAC(Table1[[#This Row],[DOB]],TODAY())</f>
        <v>38.263888888888886</v>
      </c>
      <c r="V1375" s="3" t="str" cm="1">
        <f t="array" aca="1" ref="V1375" ca="1">_xlfn.IFS(Table1[[#This Row],[Age]] &lt; 30, "20-29", Table1[[#This Row],[Age]]&lt;40,"30-39",Table1[[#This Row],[Age]]&lt;50,"40-49",Table1[[#This Row],[Age]]&lt;60,"50-59",Table1[[#This Row],[Age]]&lt;70, "60-69",Table1[[#This Row],[Age]]&lt;80, "70-79",Table1[[#This Row],[Age]]&lt;90,"80-89")</f>
        <v>30-39</v>
      </c>
      <c r="W1375" t="s">
        <v>39</v>
      </c>
      <c r="X1375" t="s">
        <v>82</v>
      </c>
      <c r="Y1375" t="s">
        <v>41</v>
      </c>
      <c r="Z1375">
        <v>63255</v>
      </c>
      <c r="AA1375" t="s">
        <v>55</v>
      </c>
      <c r="AB1375" t="s">
        <v>43</v>
      </c>
      <c r="AC1375" t="s">
        <v>44</v>
      </c>
      <c r="AD1375">
        <v>3</v>
      </c>
    </row>
    <row r="1376" spans="1:30" x14ac:dyDescent="0.35">
      <c r="A1376">
        <v>1798</v>
      </c>
      <c r="B1376" t="s">
        <v>5420</v>
      </c>
      <c r="C1376" t="s">
        <v>1549</v>
      </c>
      <c r="D1376" s="1">
        <v>44864</v>
      </c>
      <c r="F1376" t="str">
        <f>IF(Table1[[#This Row],[ExitDate]],QUOTIENT(Table1[[#This Row],[ExitDate]]-Table1[[#This Row],[StartDate]],365/12),"")</f>
        <v/>
      </c>
      <c r="G1376" t="str">
        <f>IF(Table1[[#This Row],[ExitDate]], "Attrition", "Active")</f>
        <v>Active</v>
      </c>
      <c r="H1376" t="s">
        <v>727</v>
      </c>
      <c r="I1376" t="s">
        <v>5421</v>
      </c>
      <c r="J1376" t="s">
        <v>5422</v>
      </c>
      <c r="K1376" t="s">
        <v>61</v>
      </c>
      <c r="L1376" t="s">
        <v>32</v>
      </c>
      <c r="M1376" t="s">
        <v>51</v>
      </c>
      <c r="N1376" t="s">
        <v>50</v>
      </c>
      <c r="O1376" t="s">
        <v>62</v>
      </c>
      <c r="P1376" t="s">
        <v>36</v>
      </c>
      <c r="R1376" t="s">
        <v>37</v>
      </c>
      <c r="S1376" t="s">
        <v>147</v>
      </c>
      <c r="T1376" s="2">
        <v>31388</v>
      </c>
      <c r="U1376" s="3">
        <f ca="1">YEARFRAC(Table1[[#This Row],[DOB]],TODAY())</f>
        <v>40.044444444444444</v>
      </c>
      <c r="V1376" s="3" t="str" cm="1">
        <f t="array" aca="1" ref="V1376" ca="1">_xlfn.IFS(Table1[[#This Row],[Age]] &lt; 30, "20-29", Table1[[#This Row],[Age]]&lt;40,"30-39",Table1[[#This Row],[Age]]&lt;50,"40-49",Table1[[#This Row],[Age]]&lt;60,"50-59",Table1[[#This Row],[Age]]&lt;70, "60-69",Table1[[#This Row],[Age]]&lt;80, "70-79",Table1[[#This Row],[Age]]&lt;90,"80-89")</f>
        <v>40-49</v>
      </c>
      <c r="W1376" t="s">
        <v>39</v>
      </c>
      <c r="X1376" t="s">
        <v>149</v>
      </c>
      <c r="Y1376" t="s">
        <v>41</v>
      </c>
      <c r="Z1376">
        <v>34441</v>
      </c>
      <c r="AA1376" t="s">
        <v>92</v>
      </c>
      <c r="AB1376" t="s">
        <v>43</v>
      </c>
      <c r="AC1376" t="s">
        <v>44</v>
      </c>
      <c r="AD1376">
        <v>3</v>
      </c>
    </row>
    <row r="1377" spans="1:30" x14ac:dyDescent="0.35">
      <c r="A1377">
        <v>1799</v>
      </c>
      <c r="B1377" t="s">
        <v>5423</v>
      </c>
      <c r="C1377" t="s">
        <v>3096</v>
      </c>
      <c r="D1377" s="1">
        <v>44808</v>
      </c>
      <c r="E1377" s="1">
        <v>45076</v>
      </c>
      <c r="F1377">
        <f>IF(Table1[[#This Row],[ExitDate]],QUOTIENT(Table1[[#This Row],[ExitDate]]-Table1[[#This Row],[StartDate]],365/12),"")</f>
        <v>8</v>
      </c>
      <c r="G1377" t="str">
        <f>IF(Table1[[#This Row],[ExitDate]], "Attrition", "Active")</f>
        <v>Attrition</v>
      </c>
      <c r="H1377" t="s">
        <v>727</v>
      </c>
      <c r="I1377" t="s">
        <v>5424</v>
      </c>
      <c r="J1377" t="s">
        <v>5425</v>
      </c>
      <c r="K1377" t="s">
        <v>88</v>
      </c>
      <c r="L1377" t="s">
        <v>744</v>
      </c>
      <c r="M1377" t="s">
        <v>51</v>
      </c>
      <c r="N1377" t="s">
        <v>34</v>
      </c>
      <c r="O1377" t="s">
        <v>35</v>
      </c>
      <c r="P1377" t="s">
        <v>98</v>
      </c>
      <c r="Q1377" t="s">
        <v>5426</v>
      </c>
      <c r="R1377" t="s">
        <v>37</v>
      </c>
      <c r="S1377" t="s">
        <v>89</v>
      </c>
      <c r="T1377" s="2">
        <v>32558</v>
      </c>
      <c r="U1377" s="3">
        <f ca="1">YEARFRAC(Table1[[#This Row],[DOB]],TODAY())</f>
        <v>36.844444444444441</v>
      </c>
      <c r="V1377" s="3" t="str" cm="1">
        <f t="array" aca="1" ref="V1377" ca="1">_xlfn.IFS(Table1[[#This Row],[Age]] &lt; 30, "20-29", Table1[[#This Row],[Age]]&lt;40,"30-39",Table1[[#This Row],[Age]]&lt;50,"40-49",Table1[[#This Row],[Age]]&lt;60,"50-59",Table1[[#This Row],[Age]]&lt;70, "60-69",Table1[[#This Row],[Age]]&lt;80, "70-79",Table1[[#This Row],[Age]]&lt;90,"80-89")</f>
        <v>30-39</v>
      </c>
      <c r="W1377" t="s">
        <v>39</v>
      </c>
      <c r="X1377" t="s">
        <v>102</v>
      </c>
      <c r="Y1377" t="s">
        <v>54</v>
      </c>
      <c r="Z1377">
        <v>12152</v>
      </c>
      <c r="AA1377" t="s">
        <v>92</v>
      </c>
      <c r="AB1377" t="s">
        <v>83</v>
      </c>
      <c r="AC1377" t="s">
        <v>44</v>
      </c>
      <c r="AD1377">
        <v>3</v>
      </c>
    </row>
    <row r="1378" spans="1:30" x14ac:dyDescent="0.35">
      <c r="A1378">
        <v>1800</v>
      </c>
      <c r="B1378" t="s">
        <v>5427</v>
      </c>
      <c r="C1378" t="s">
        <v>878</v>
      </c>
      <c r="D1378" s="1">
        <v>43756</v>
      </c>
      <c r="E1378" s="1">
        <v>44305</v>
      </c>
      <c r="F1378">
        <f>IF(Table1[[#This Row],[ExitDate]],QUOTIENT(Table1[[#This Row],[ExitDate]]-Table1[[#This Row],[StartDate]],365/12),"")</f>
        <v>18</v>
      </c>
      <c r="G1378" t="str">
        <f>IF(Table1[[#This Row],[ExitDate]], "Attrition", "Active")</f>
        <v>Attrition</v>
      </c>
      <c r="H1378" t="s">
        <v>28</v>
      </c>
      <c r="I1378" t="s">
        <v>5428</v>
      </c>
      <c r="J1378" t="s">
        <v>5429</v>
      </c>
      <c r="K1378" t="s">
        <v>79</v>
      </c>
      <c r="L1378" t="s">
        <v>32</v>
      </c>
      <c r="M1378" t="s">
        <v>51</v>
      </c>
      <c r="N1378" t="s">
        <v>34</v>
      </c>
      <c r="O1378" t="s">
        <v>62</v>
      </c>
      <c r="P1378" t="s">
        <v>125</v>
      </c>
      <c r="Q1378" t="s">
        <v>5430</v>
      </c>
      <c r="R1378" t="s">
        <v>37</v>
      </c>
      <c r="S1378" t="s">
        <v>304</v>
      </c>
      <c r="T1378" s="2">
        <v>27855</v>
      </c>
      <c r="U1378" s="3">
        <f ca="1">YEARFRAC(Table1[[#This Row],[DOB]],TODAY())</f>
        <v>49.716666666666669</v>
      </c>
      <c r="V1378" s="3" t="str" cm="1">
        <f t="array" aca="1" ref="V1378" ca="1">_xlfn.IFS(Table1[[#This Row],[Age]] &lt; 30, "20-29", Table1[[#This Row],[Age]]&lt;40,"30-39",Table1[[#This Row],[Age]]&lt;50,"40-49",Table1[[#This Row],[Age]]&lt;60,"50-59",Table1[[#This Row],[Age]]&lt;70, "60-69",Table1[[#This Row],[Age]]&lt;80, "70-79",Table1[[#This Row],[Age]]&lt;90,"80-89")</f>
        <v>40-49</v>
      </c>
      <c r="W1378" t="s">
        <v>39</v>
      </c>
      <c r="X1378" t="s">
        <v>162</v>
      </c>
      <c r="Y1378" t="s">
        <v>41</v>
      </c>
      <c r="Z1378">
        <v>57065</v>
      </c>
      <c r="AA1378" t="s">
        <v>92</v>
      </c>
      <c r="AB1378" t="s">
        <v>103</v>
      </c>
      <c r="AC1378" t="s">
        <v>44</v>
      </c>
      <c r="AD1378">
        <v>3</v>
      </c>
    </row>
    <row r="1379" spans="1:30" x14ac:dyDescent="0.35">
      <c r="A1379">
        <v>1801</v>
      </c>
      <c r="B1379" t="s">
        <v>5431</v>
      </c>
      <c r="C1379" t="s">
        <v>5432</v>
      </c>
      <c r="D1379" s="1">
        <v>44402</v>
      </c>
      <c r="E1379" s="1">
        <v>44949</v>
      </c>
      <c r="F1379">
        <f>IF(Table1[[#This Row],[ExitDate]],QUOTIENT(Table1[[#This Row],[ExitDate]]-Table1[[#This Row],[StartDate]],365/12),"")</f>
        <v>17</v>
      </c>
      <c r="G1379" t="str">
        <f>IF(Table1[[#This Row],[ExitDate]], "Attrition", "Active")</f>
        <v>Attrition</v>
      </c>
      <c r="H1379" t="s">
        <v>28</v>
      </c>
      <c r="I1379" t="s">
        <v>5433</v>
      </c>
      <c r="J1379" t="s">
        <v>5434</v>
      </c>
      <c r="K1379" t="s">
        <v>167</v>
      </c>
      <c r="L1379" t="s">
        <v>32</v>
      </c>
      <c r="M1379" t="s">
        <v>62</v>
      </c>
      <c r="N1379" t="s">
        <v>34</v>
      </c>
      <c r="O1379" t="s">
        <v>35</v>
      </c>
      <c r="P1379" t="s">
        <v>98</v>
      </c>
      <c r="Q1379" t="s">
        <v>5435</v>
      </c>
      <c r="R1379" t="s">
        <v>37</v>
      </c>
      <c r="S1379" t="s">
        <v>80</v>
      </c>
      <c r="T1379" s="2">
        <v>32726</v>
      </c>
      <c r="U1379" s="3">
        <f ca="1">YEARFRAC(Table1[[#This Row],[DOB]],TODAY())</f>
        <v>36.380555555555553</v>
      </c>
      <c r="V1379" s="3" t="str" cm="1">
        <f t="array" aca="1" ref="V1379" ca="1">_xlfn.IFS(Table1[[#This Row],[Age]] &lt; 30, "20-29", Table1[[#This Row],[Age]]&lt;40,"30-39",Table1[[#This Row],[Age]]&lt;50,"40-49",Table1[[#This Row],[Age]]&lt;60,"50-59",Table1[[#This Row],[Age]]&lt;70, "60-69",Table1[[#This Row],[Age]]&lt;80, "70-79",Table1[[#This Row],[Age]]&lt;90,"80-89")</f>
        <v>30-39</v>
      </c>
      <c r="W1379" t="s">
        <v>39</v>
      </c>
      <c r="X1379" t="s">
        <v>102</v>
      </c>
      <c r="Y1379" t="s">
        <v>41</v>
      </c>
      <c r="Z1379">
        <v>17441</v>
      </c>
      <c r="AA1379" t="s">
        <v>55</v>
      </c>
      <c r="AB1379" t="s">
        <v>83</v>
      </c>
      <c r="AC1379" t="s">
        <v>44</v>
      </c>
      <c r="AD1379">
        <v>3</v>
      </c>
    </row>
    <row r="1380" spans="1:30" x14ac:dyDescent="0.35">
      <c r="A1380">
        <v>1802</v>
      </c>
      <c r="B1380" t="s">
        <v>5436</v>
      </c>
      <c r="C1380" t="s">
        <v>5437</v>
      </c>
      <c r="D1380" s="1">
        <v>43921</v>
      </c>
      <c r="F1380" t="str">
        <f>IF(Table1[[#This Row],[ExitDate]],QUOTIENT(Table1[[#This Row],[ExitDate]]-Table1[[#This Row],[StartDate]],365/12),"")</f>
        <v/>
      </c>
      <c r="G1380" t="str">
        <f>IF(Table1[[#This Row],[ExitDate]], "Attrition", "Active")</f>
        <v>Active</v>
      </c>
      <c r="H1380" t="s">
        <v>28</v>
      </c>
      <c r="I1380" t="s">
        <v>5438</v>
      </c>
      <c r="J1380" t="s">
        <v>5439</v>
      </c>
      <c r="K1380" t="s">
        <v>97</v>
      </c>
      <c r="L1380" t="s">
        <v>32</v>
      </c>
      <c r="M1380" t="s">
        <v>51</v>
      </c>
      <c r="N1380" t="s">
        <v>63</v>
      </c>
      <c r="O1380" t="s">
        <v>35</v>
      </c>
      <c r="P1380" t="s">
        <v>36</v>
      </c>
      <c r="R1380" t="s">
        <v>37</v>
      </c>
      <c r="S1380" t="s">
        <v>89</v>
      </c>
      <c r="T1380" s="2">
        <v>30176</v>
      </c>
      <c r="U1380" s="3">
        <f ca="1">YEARFRAC(Table1[[#This Row],[DOB]],TODAY())</f>
        <v>43.361111111111114</v>
      </c>
      <c r="V1380" s="3" t="str" cm="1">
        <f t="array" aca="1" ref="V1380" ca="1">_xlfn.IFS(Table1[[#This Row],[Age]] &lt; 30, "20-29", Table1[[#This Row],[Age]]&lt;40,"30-39",Table1[[#This Row],[Age]]&lt;50,"40-49",Table1[[#This Row],[Age]]&lt;60,"50-59",Table1[[#This Row],[Age]]&lt;70, "60-69",Table1[[#This Row],[Age]]&lt;80, "70-79",Table1[[#This Row],[Age]]&lt;90,"80-89")</f>
        <v>40-49</v>
      </c>
      <c r="W1380" t="s">
        <v>39</v>
      </c>
      <c r="X1380" t="s">
        <v>192</v>
      </c>
      <c r="Y1380" t="s">
        <v>41</v>
      </c>
      <c r="Z1380">
        <v>1741</v>
      </c>
      <c r="AA1380" t="s">
        <v>73</v>
      </c>
      <c r="AB1380" t="s">
        <v>103</v>
      </c>
      <c r="AC1380" t="s">
        <v>44</v>
      </c>
      <c r="AD1380">
        <v>3</v>
      </c>
    </row>
    <row r="1381" spans="1:30" x14ac:dyDescent="0.35">
      <c r="A1381">
        <v>1803</v>
      </c>
      <c r="B1381" t="s">
        <v>5440</v>
      </c>
      <c r="C1381" t="s">
        <v>1307</v>
      </c>
      <c r="D1381" s="1">
        <v>43780</v>
      </c>
      <c r="E1381" s="1">
        <v>45140</v>
      </c>
      <c r="F1381">
        <f>IF(Table1[[#This Row],[ExitDate]],QUOTIENT(Table1[[#This Row],[ExitDate]]-Table1[[#This Row],[StartDate]],365/12),"")</f>
        <v>44</v>
      </c>
      <c r="G1381" t="str">
        <f>IF(Table1[[#This Row],[ExitDate]], "Attrition", "Active")</f>
        <v>Attrition</v>
      </c>
      <c r="H1381" t="s">
        <v>28</v>
      </c>
      <c r="I1381" t="s">
        <v>5441</v>
      </c>
      <c r="J1381" t="s">
        <v>5442</v>
      </c>
      <c r="K1381" t="s">
        <v>117</v>
      </c>
      <c r="L1381" t="s">
        <v>32</v>
      </c>
      <c r="M1381" t="s">
        <v>62</v>
      </c>
      <c r="N1381" t="s">
        <v>34</v>
      </c>
      <c r="O1381" t="s">
        <v>62</v>
      </c>
      <c r="P1381" t="s">
        <v>125</v>
      </c>
      <c r="Q1381" t="s">
        <v>5443</v>
      </c>
      <c r="R1381" t="s">
        <v>37</v>
      </c>
      <c r="S1381" t="s">
        <v>100</v>
      </c>
      <c r="T1381" s="2">
        <v>30082</v>
      </c>
      <c r="U1381" s="3">
        <f ca="1">YEARFRAC(Table1[[#This Row],[DOB]],TODAY())</f>
        <v>43.616666666666667</v>
      </c>
      <c r="V1381" s="3" t="str" cm="1">
        <f t="array" aca="1" ref="V1381" ca="1">_xlfn.IFS(Table1[[#This Row],[Age]] &lt; 30, "20-29", Table1[[#This Row],[Age]]&lt;40,"30-39",Table1[[#This Row],[Age]]&lt;50,"40-49",Table1[[#This Row],[Age]]&lt;60,"50-59",Table1[[#This Row],[Age]]&lt;70, "60-69",Table1[[#This Row],[Age]]&lt;80, "70-79",Table1[[#This Row],[Age]]&lt;90,"80-89")</f>
        <v>40-49</v>
      </c>
      <c r="W1381" t="s">
        <v>39</v>
      </c>
      <c r="X1381" t="s">
        <v>677</v>
      </c>
      <c r="Y1381" t="s">
        <v>41</v>
      </c>
      <c r="Z1381">
        <v>69859</v>
      </c>
      <c r="AA1381" t="s">
        <v>73</v>
      </c>
      <c r="AB1381" t="s">
        <v>103</v>
      </c>
      <c r="AC1381" t="s">
        <v>44</v>
      </c>
      <c r="AD1381">
        <v>3</v>
      </c>
    </row>
    <row r="1382" spans="1:30" x14ac:dyDescent="0.35">
      <c r="A1382">
        <v>1804</v>
      </c>
      <c r="B1382" t="s">
        <v>5068</v>
      </c>
      <c r="C1382" t="s">
        <v>964</v>
      </c>
      <c r="D1382" s="1">
        <v>44535</v>
      </c>
      <c r="E1382" s="1">
        <v>44622</v>
      </c>
      <c r="F1382">
        <f>IF(Table1[[#This Row],[ExitDate]],QUOTIENT(Table1[[#This Row],[ExitDate]]-Table1[[#This Row],[StartDate]],365/12),"")</f>
        <v>2</v>
      </c>
      <c r="G1382" t="str">
        <f>IF(Table1[[#This Row],[ExitDate]], "Attrition", "Active")</f>
        <v>Attrition</v>
      </c>
      <c r="H1382" t="s">
        <v>28</v>
      </c>
      <c r="I1382" t="s">
        <v>5444</v>
      </c>
      <c r="J1382" t="s">
        <v>5445</v>
      </c>
      <c r="K1382" t="s">
        <v>61</v>
      </c>
      <c r="L1382" t="s">
        <v>32</v>
      </c>
      <c r="M1382" t="s">
        <v>51</v>
      </c>
      <c r="N1382" t="s">
        <v>50</v>
      </c>
      <c r="O1382" t="s">
        <v>35</v>
      </c>
      <c r="P1382" t="s">
        <v>174</v>
      </c>
      <c r="Q1382" t="s">
        <v>5446</v>
      </c>
      <c r="R1382" t="s">
        <v>37</v>
      </c>
      <c r="S1382" t="s">
        <v>89</v>
      </c>
      <c r="T1382" s="2">
        <v>21021</v>
      </c>
      <c r="U1382" s="3">
        <f ca="1">YEARFRAC(Table1[[#This Row],[DOB]],TODAY())</f>
        <v>68.424999999999997</v>
      </c>
      <c r="V1382" s="3" t="str" cm="1">
        <f t="array" aca="1" ref="V1382" ca="1">_xlfn.IFS(Table1[[#This Row],[Age]] &lt; 30, "20-29", Table1[[#This Row],[Age]]&lt;40,"30-39",Table1[[#This Row],[Age]]&lt;50,"40-49",Table1[[#This Row],[Age]]&lt;60,"50-59",Table1[[#This Row],[Age]]&lt;70, "60-69",Table1[[#This Row],[Age]]&lt;80, "70-79",Table1[[#This Row],[Age]]&lt;90,"80-89")</f>
        <v>60-69</v>
      </c>
      <c r="W1382" t="s">
        <v>39</v>
      </c>
      <c r="X1382" t="s">
        <v>82</v>
      </c>
      <c r="Y1382" t="s">
        <v>54</v>
      </c>
      <c r="Z1382">
        <v>94462</v>
      </c>
      <c r="AA1382" t="s">
        <v>55</v>
      </c>
      <c r="AB1382" t="s">
        <v>43</v>
      </c>
      <c r="AC1382" t="s">
        <v>44</v>
      </c>
      <c r="AD1382">
        <v>3</v>
      </c>
    </row>
    <row r="1383" spans="1:30" x14ac:dyDescent="0.35">
      <c r="A1383">
        <v>1805</v>
      </c>
      <c r="B1383" t="s">
        <v>5447</v>
      </c>
      <c r="C1383" t="s">
        <v>927</v>
      </c>
      <c r="D1383" s="1">
        <v>43451</v>
      </c>
      <c r="E1383" s="1">
        <v>44807</v>
      </c>
      <c r="F1383">
        <f>IF(Table1[[#This Row],[ExitDate]],QUOTIENT(Table1[[#This Row],[ExitDate]]-Table1[[#This Row],[StartDate]],365/12),"")</f>
        <v>44</v>
      </c>
      <c r="G1383" t="str">
        <f>IF(Table1[[#This Row],[ExitDate]], "Attrition", "Active")</f>
        <v>Attrition</v>
      </c>
      <c r="H1383" t="s">
        <v>28</v>
      </c>
      <c r="I1383" t="s">
        <v>5448</v>
      </c>
      <c r="J1383" t="s">
        <v>5449</v>
      </c>
      <c r="K1383" t="s">
        <v>88</v>
      </c>
      <c r="L1383" t="s">
        <v>32</v>
      </c>
      <c r="M1383" t="s">
        <v>33</v>
      </c>
      <c r="N1383" t="s">
        <v>50</v>
      </c>
      <c r="O1383" t="s">
        <v>35</v>
      </c>
      <c r="P1383" t="s">
        <v>174</v>
      </c>
      <c r="Q1383" t="s">
        <v>5450</v>
      </c>
      <c r="R1383" t="s">
        <v>37</v>
      </c>
      <c r="S1383" t="s">
        <v>52</v>
      </c>
      <c r="T1383" s="2">
        <v>25237</v>
      </c>
      <c r="U1383" s="3">
        <f ca="1">YEARFRAC(Table1[[#This Row],[DOB]],TODAY())</f>
        <v>56.888888888888886</v>
      </c>
      <c r="V1383" s="3" t="str" cm="1">
        <f t="array" aca="1" ref="V1383" ca="1">_xlfn.IFS(Table1[[#This Row],[Age]] &lt; 30, "20-29", Table1[[#This Row],[Age]]&lt;40,"30-39",Table1[[#This Row],[Age]]&lt;50,"40-49",Table1[[#This Row],[Age]]&lt;60,"50-59",Table1[[#This Row],[Age]]&lt;70, "60-69",Table1[[#This Row],[Age]]&lt;80, "70-79",Table1[[#This Row],[Age]]&lt;90,"80-89")</f>
        <v>50-59</v>
      </c>
      <c r="W1383" t="s">
        <v>39</v>
      </c>
      <c r="X1383" t="s">
        <v>82</v>
      </c>
      <c r="Y1383" t="s">
        <v>54</v>
      </c>
      <c r="Z1383">
        <v>50864</v>
      </c>
      <c r="AA1383" t="s">
        <v>92</v>
      </c>
      <c r="AB1383" t="s">
        <v>103</v>
      </c>
      <c r="AC1383" t="s">
        <v>44</v>
      </c>
      <c r="AD1383">
        <v>3</v>
      </c>
    </row>
    <row r="1384" spans="1:30" x14ac:dyDescent="0.35">
      <c r="A1384">
        <v>1806</v>
      </c>
      <c r="B1384" t="s">
        <v>4830</v>
      </c>
      <c r="C1384" t="s">
        <v>1146</v>
      </c>
      <c r="D1384" s="1">
        <v>44626</v>
      </c>
      <c r="F1384" t="str">
        <f>IF(Table1[[#This Row],[ExitDate]],QUOTIENT(Table1[[#This Row],[ExitDate]]-Table1[[#This Row],[StartDate]],365/12),"")</f>
        <v/>
      </c>
      <c r="G1384" t="str">
        <f>IF(Table1[[#This Row],[ExitDate]], "Attrition", "Active")</f>
        <v>Active</v>
      </c>
      <c r="H1384" t="s">
        <v>28</v>
      </c>
      <c r="I1384" t="s">
        <v>5451</v>
      </c>
      <c r="J1384" t="s">
        <v>5452</v>
      </c>
      <c r="K1384" t="s">
        <v>31</v>
      </c>
      <c r="L1384" t="s">
        <v>32</v>
      </c>
      <c r="M1384" t="s">
        <v>51</v>
      </c>
      <c r="N1384" t="s">
        <v>50</v>
      </c>
      <c r="O1384" t="s">
        <v>62</v>
      </c>
      <c r="P1384" t="s">
        <v>36</v>
      </c>
      <c r="R1384" t="s">
        <v>37</v>
      </c>
      <c r="S1384" t="s">
        <v>80</v>
      </c>
      <c r="T1384" s="2">
        <v>18804</v>
      </c>
      <c r="U1384" s="3">
        <f ca="1">YEARFRAC(Table1[[#This Row],[DOB]],TODAY())</f>
        <v>74.49444444444444</v>
      </c>
      <c r="V1384" s="3" t="str" cm="1">
        <f t="array" aca="1" ref="V1384" ca="1">_xlfn.IFS(Table1[[#This Row],[Age]] &lt; 30, "20-29", Table1[[#This Row],[Age]]&lt;40,"30-39",Table1[[#This Row],[Age]]&lt;50,"40-49",Table1[[#This Row],[Age]]&lt;60,"50-59",Table1[[#This Row],[Age]]&lt;70, "60-69",Table1[[#This Row],[Age]]&lt;80, "70-79",Table1[[#This Row],[Age]]&lt;90,"80-89")</f>
        <v>70-79</v>
      </c>
      <c r="W1384" t="s">
        <v>39</v>
      </c>
      <c r="X1384" t="s">
        <v>82</v>
      </c>
      <c r="Y1384" t="s">
        <v>54</v>
      </c>
      <c r="Z1384">
        <v>8972</v>
      </c>
      <c r="AA1384" t="s">
        <v>127</v>
      </c>
      <c r="AB1384" t="s">
        <v>74</v>
      </c>
      <c r="AC1384" t="s">
        <v>44</v>
      </c>
      <c r="AD1384">
        <v>3</v>
      </c>
    </row>
    <row r="1385" spans="1:30" x14ac:dyDescent="0.35">
      <c r="A1385">
        <v>1807</v>
      </c>
      <c r="B1385" t="s">
        <v>2270</v>
      </c>
      <c r="C1385" t="s">
        <v>1432</v>
      </c>
      <c r="D1385" s="1">
        <v>43712</v>
      </c>
      <c r="F1385" t="str">
        <f>IF(Table1[[#This Row],[ExitDate]],QUOTIENT(Table1[[#This Row],[ExitDate]]-Table1[[#This Row],[StartDate]],365/12),"")</f>
        <v/>
      </c>
      <c r="G1385" t="str">
        <f>IF(Table1[[#This Row],[ExitDate]], "Attrition", "Active")</f>
        <v>Active</v>
      </c>
      <c r="H1385" t="s">
        <v>28</v>
      </c>
      <c r="I1385" t="s">
        <v>5453</v>
      </c>
      <c r="J1385" t="s">
        <v>5454</v>
      </c>
      <c r="K1385" t="s">
        <v>132</v>
      </c>
      <c r="L1385" t="s">
        <v>32</v>
      </c>
      <c r="M1385" t="s">
        <v>33</v>
      </c>
      <c r="N1385" t="s">
        <v>34</v>
      </c>
      <c r="O1385" t="s">
        <v>62</v>
      </c>
      <c r="P1385" t="s">
        <v>36</v>
      </c>
      <c r="R1385" t="s">
        <v>37</v>
      </c>
      <c r="S1385" t="s">
        <v>503</v>
      </c>
      <c r="T1385" s="2">
        <v>29172</v>
      </c>
      <c r="U1385" s="3">
        <f ca="1">YEARFRAC(Table1[[#This Row],[DOB]],TODAY())</f>
        <v>46.111111111111114</v>
      </c>
      <c r="V1385" s="3" t="str" cm="1">
        <f t="array" aca="1" ref="V1385" ca="1">_xlfn.IFS(Table1[[#This Row],[Age]] &lt; 30, "20-29", Table1[[#This Row],[Age]]&lt;40,"30-39",Table1[[#This Row],[Age]]&lt;50,"40-49",Table1[[#This Row],[Age]]&lt;60,"50-59",Table1[[#This Row],[Age]]&lt;70, "60-69",Table1[[#This Row],[Age]]&lt;80, "70-79",Table1[[#This Row],[Age]]&lt;90,"80-89")</f>
        <v>40-49</v>
      </c>
      <c r="W1385" t="s">
        <v>39</v>
      </c>
      <c r="X1385" t="s">
        <v>162</v>
      </c>
      <c r="Y1385" t="s">
        <v>41</v>
      </c>
      <c r="Z1385">
        <v>94163</v>
      </c>
      <c r="AA1385" t="s">
        <v>42</v>
      </c>
      <c r="AB1385" t="s">
        <v>43</v>
      </c>
      <c r="AC1385" t="s">
        <v>44</v>
      </c>
      <c r="AD1385">
        <v>3</v>
      </c>
    </row>
    <row r="1386" spans="1:30" x14ac:dyDescent="0.35">
      <c r="A1386">
        <v>1808</v>
      </c>
      <c r="B1386" t="s">
        <v>5455</v>
      </c>
      <c r="C1386" t="s">
        <v>1390</v>
      </c>
      <c r="D1386" s="1">
        <v>45133</v>
      </c>
      <c r="F1386" t="str">
        <f>IF(Table1[[#This Row],[ExitDate]],QUOTIENT(Table1[[#This Row],[ExitDate]]-Table1[[#This Row],[StartDate]],365/12),"")</f>
        <v/>
      </c>
      <c r="G1386" t="str">
        <f>IF(Table1[[#This Row],[ExitDate]], "Attrition", "Active")</f>
        <v>Active</v>
      </c>
      <c r="H1386" t="s">
        <v>28</v>
      </c>
      <c r="I1386" t="s">
        <v>5456</v>
      </c>
      <c r="J1386" t="s">
        <v>5457</v>
      </c>
      <c r="K1386" t="s">
        <v>49</v>
      </c>
      <c r="L1386" t="s">
        <v>32</v>
      </c>
      <c r="M1386" t="s">
        <v>51</v>
      </c>
      <c r="N1386" t="s">
        <v>50</v>
      </c>
      <c r="O1386" t="s">
        <v>51</v>
      </c>
      <c r="P1386" t="s">
        <v>36</v>
      </c>
      <c r="R1386" t="s">
        <v>37</v>
      </c>
      <c r="S1386" t="s">
        <v>147</v>
      </c>
      <c r="T1386" s="2">
        <v>30584</v>
      </c>
      <c r="U1386" s="3">
        <f ca="1">YEARFRAC(Table1[[#This Row],[DOB]],TODAY())</f>
        <v>42.244444444444447</v>
      </c>
      <c r="V1386" s="3" t="str" cm="1">
        <f t="array" aca="1" ref="V1386" ca="1">_xlfn.IFS(Table1[[#This Row],[Age]] &lt; 30, "20-29", Table1[[#This Row],[Age]]&lt;40,"30-39",Table1[[#This Row],[Age]]&lt;50,"40-49",Table1[[#This Row],[Age]]&lt;60,"50-59",Table1[[#This Row],[Age]]&lt;70, "60-69",Table1[[#This Row],[Age]]&lt;80, "70-79",Table1[[#This Row],[Age]]&lt;90,"80-89")</f>
        <v>40-49</v>
      </c>
      <c r="W1386" t="s">
        <v>39</v>
      </c>
      <c r="X1386" t="s">
        <v>177</v>
      </c>
      <c r="Y1386" t="s">
        <v>41</v>
      </c>
      <c r="Z1386">
        <v>37289</v>
      </c>
      <c r="AA1386" t="s">
        <v>92</v>
      </c>
      <c r="AB1386" t="s">
        <v>83</v>
      </c>
      <c r="AC1386" t="s">
        <v>44</v>
      </c>
      <c r="AD1386">
        <v>3</v>
      </c>
    </row>
    <row r="1387" spans="1:30" x14ac:dyDescent="0.35">
      <c r="A1387">
        <v>1809</v>
      </c>
      <c r="B1387" t="s">
        <v>2988</v>
      </c>
      <c r="C1387" t="s">
        <v>3577</v>
      </c>
      <c r="D1387" s="1">
        <v>44914</v>
      </c>
      <c r="E1387" s="1">
        <v>45065</v>
      </c>
      <c r="F1387">
        <f>IF(Table1[[#This Row],[ExitDate]],QUOTIENT(Table1[[#This Row],[ExitDate]]-Table1[[#This Row],[StartDate]],365/12),"")</f>
        <v>4</v>
      </c>
      <c r="G1387" t="str">
        <f>IF(Table1[[#This Row],[ExitDate]], "Attrition", "Active")</f>
        <v>Attrition</v>
      </c>
      <c r="H1387" t="s">
        <v>28</v>
      </c>
      <c r="I1387" t="s">
        <v>5458</v>
      </c>
      <c r="J1387" t="s">
        <v>5459</v>
      </c>
      <c r="K1387" t="s">
        <v>138</v>
      </c>
      <c r="L1387" t="s">
        <v>32</v>
      </c>
      <c r="M1387" t="s">
        <v>33</v>
      </c>
      <c r="N1387" t="s">
        <v>34</v>
      </c>
      <c r="O1387" t="s">
        <v>51</v>
      </c>
      <c r="P1387" t="s">
        <v>98</v>
      </c>
      <c r="Q1387" t="s">
        <v>5460</v>
      </c>
      <c r="R1387" t="s">
        <v>37</v>
      </c>
      <c r="S1387" t="s">
        <v>503</v>
      </c>
      <c r="T1387" s="2">
        <v>24435</v>
      </c>
      <c r="U1387" s="3">
        <f ca="1">YEARFRAC(Table1[[#This Row],[DOB]],TODAY())</f>
        <v>59.080555555555556</v>
      </c>
      <c r="V1387" s="3" t="str" cm="1">
        <f t="array" aca="1" ref="V1387" ca="1">_xlfn.IFS(Table1[[#This Row],[Age]] &lt; 30, "20-29", Table1[[#This Row],[Age]]&lt;40,"30-39",Table1[[#This Row],[Age]]&lt;50,"40-49",Table1[[#This Row],[Age]]&lt;60,"50-59",Table1[[#This Row],[Age]]&lt;70, "60-69",Table1[[#This Row],[Age]]&lt;80, "70-79",Table1[[#This Row],[Age]]&lt;90,"80-89")</f>
        <v>50-59</v>
      </c>
      <c r="W1387" t="s">
        <v>39</v>
      </c>
      <c r="X1387" t="s">
        <v>6</v>
      </c>
      <c r="Y1387" t="s">
        <v>41</v>
      </c>
      <c r="Z1387">
        <v>21417</v>
      </c>
      <c r="AA1387" t="s">
        <v>73</v>
      </c>
      <c r="AB1387" t="s">
        <v>103</v>
      </c>
      <c r="AC1387" t="s">
        <v>44</v>
      </c>
      <c r="AD1387">
        <v>3</v>
      </c>
    </row>
    <row r="1388" spans="1:30" x14ac:dyDescent="0.35">
      <c r="A1388">
        <v>1810</v>
      </c>
      <c r="B1388" t="s">
        <v>5461</v>
      </c>
      <c r="C1388" t="s">
        <v>5462</v>
      </c>
      <c r="D1388" s="1">
        <v>44425</v>
      </c>
      <c r="F1388" t="str">
        <f>IF(Table1[[#This Row],[ExitDate]],QUOTIENT(Table1[[#This Row],[ExitDate]]-Table1[[#This Row],[StartDate]],365/12),"")</f>
        <v/>
      </c>
      <c r="G1388" t="str">
        <f>IF(Table1[[#This Row],[ExitDate]], "Attrition", "Active")</f>
        <v>Active</v>
      </c>
      <c r="H1388" t="s">
        <v>28</v>
      </c>
      <c r="I1388" t="s">
        <v>5463</v>
      </c>
      <c r="J1388" t="s">
        <v>5464</v>
      </c>
      <c r="K1388" t="s">
        <v>79</v>
      </c>
      <c r="L1388" t="s">
        <v>32</v>
      </c>
      <c r="M1388" t="s">
        <v>62</v>
      </c>
      <c r="N1388" t="s">
        <v>50</v>
      </c>
      <c r="O1388" t="s">
        <v>51</v>
      </c>
      <c r="P1388" t="s">
        <v>36</v>
      </c>
      <c r="R1388" t="s">
        <v>37</v>
      </c>
      <c r="S1388" t="s">
        <v>80</v>
      </c>
      <c r="T1388" s="2">
        <v>34668</v>
      </c>
      <c r="U1388" s="3">
        <f ca="1">YEARFRAC(Table1[[#This Row],[DOB]],TODAY())</f>
        <v>31.06388888888889</v>
      </c>
      <c r="V1388" s="3" t="str" cm="1">
        <f t="array" aca="1" ref="V1388" ca="1">_xlfn.IFS(Table1[[#This Row],[Age]] &lt; 30, "20-29", Table1[[#This Row],[Age]]&lt;40,"30-39",Table1[[#This Row],[Age]]&lt;50,"40-49",Table1[[#This Row],[Age]]&lt;60,"50-59",Table1[[#This Row],[Age]]&lt;70, "60-69",Table1[[#This Row],[Age]]&lt;80, "70-79",Table1[[#This Row],[Age]]&lt;90,"80-89")</f>
        <v>30-39</v>
      </c>
      <c r="W1388" t="s">
        <v>39</v>
      </c>
      <c r="X1388" t="s">
        <v>112</v>
      </c>
      <c r="Y1388" t="s">
        <v>54</v>
      </c>
      <c r="Z1388">
        <v>22860</v>
      </c>
      <c r="AA1388" t="s">
        <v>92</v>
      </c>
      <c r="AB1388" t="s">
        <v>103</v>
      </c>
      <c r="AC1388" t="s">
        <v>44</v>
      </c>
      <c r="AD1388">
        <v>3</v>
      </c>
    </row>
    <row r="1389" spans="1:30" x14ac:dyDescent="0.35">
      <c r="A1389">
        <v>1811</v>
      </c>
      <c r="B1389" t="s">
        <v>4839</v>
      </c>
      <c r="C1389" t="s">
        <v>5465</v>
      </c>
      <c r="D1389" s="1">
        <v>44723</v>
      </c>
      <c r="F1389" t="str">
        <f>IF(Table1[[#This Row],[ExitDate]],QUOTIENT(Table1[[#This Row],[ExitDate]]-Table1[[#This Row],[StartDate]],365/12),"")</f>
        <v/>
      </c>
      <c r="G1389" t="str">
        <f>IF(Table1[[#This Row],[ExitDate]], "Attrition", "Active")</f>
        <v>Active</v>
      </c>
      <c r="H1389" t="s">
        <v>28</v>
      </c>
      <c r="I1389" t="s">
        <v>5466</v>
      </c>
      <c r="J1389" t="s">
        <v>5467</v>
      </c>
      <c r="K1389" t="s">
        <v>167</v>
      </c>
      <c r="L1389" t="s">
        <v>32</v>
      </c>
      <c r="M1389" t="s">
        <v>33</v>
      </c>
      <c r="N1389" t="s">
        <v>50</v>
      </c>
      <c r="O1389" t="s">
        <v>62</v>
      </c>
      <c r="P1389" t="s">
        <v>36</v>
      </c>
      <c r="R1389" t="s">
        <v>37</v>
      </c>
      <c r="S1389" t="s">
        <v>1011</v>
      </c>
      <c r="T1389" s="2">
        <v>28470</v>
      </c>
      <c r="U1389" s="3">
        <f ca="1">YEARFRAC(Table1[[#This Row],[DOB]],TODAY())</f>
        <v>48.033333333333331</v>
      </c>
      <c r="V1389" s="3" t="str" cm="1">
        <f t="array" aca="1" ref="V1389" ca="1">_xlfn.IFS(Table1[[#This Row],[Age]] &lt; 30, "20-29", Table1[[#This Row],[Age]]&lt;40,"30-39",Table1[[#This Row],[Age]]&lt;50,"40-49",Table1[[#This Row],[Age]]&lt;60,"50-59",Table1[[#This Row],[Age]]&lt;70, "60-69",Table1[[#This Row],[Age]]&lt;80, "70-79",Table1[[#This Row],[Age]]&lt;90,"80-89")</f>
        <v>40-49</v>
      </c>
      <c r="W1389" t="s">
        <v>39</v>
      </c>
      <c r="X1389" t="s">
        <v>418</v>
      </c>
      <c r="Y1389" t="s">
        <v>41</v>
      </c>
      <c r="Z1389">
        <v>50910</v>
      </c>
      <c r="AA1389" t="s">
        <v>92</v>
      </c>
      <c r="AB1389" t="s">
        <v>103</v>
      </c>
      <c r="AC1389" t="s">
        <v>44</v>
      </c>
      <c r="AD1389">
        <v>3</v>
      </c>
    </row>
    <row r="1390" spans="1:30" x14ac:dyDescent="0.35">
      <c r="A1390">
        <v>1812</v>
      </c>
      <c r="B1390" t="s">
        <v>2332</v>
      </c>
      <c r="C1390" t="s">
        <v>3025</v>
      </c>
      <c r="D1390" s="1">
        <v>44470</v>
      </c>
      <c r="E1390" s="1">
        <v>45095</v>
      </c>
      <c r="F1390">
        <f>IF(Table1[[#This Row],[ExitDate]],QUOTIENT(Table1[[#This Row],[ExitDate]]-Table1[[#This Row],[StartDate]],365/12),"")</f>
        <v>20</v>
      </c>
      <c r="G1390" t="str">
        <f>IF(Table1[[#This Row],[ExitDate]], "Attrition", "Active")</f>
        <v>Attrition</v>
      </c>
      <c r="H1390" t="s">
        <v>28</v>
      </c>
      <c r="I1390" t="s">
        <v>5468</v>
      </c>
      <c r="J1390" t="s">
        <v>5469</v>
      </c>
      <c r="K1390" t="s">
        <v>97</v>
      </c>
      <c r="L1390" t="s">
        <v>744</v>
      </c>
      <c r="M1390" t="s">
        <v>33</v>
      </c>
      <c r="N1390" t="s">
        <v>50</v>
      </c>
      <c r="O1390" t="s">
        <v>62</v>
      </c>
      <c r="P1390" t="s">
        <v>98</v>
      </c>
      <c r="Q1390" t="s">
        <v>5470</v>
      </c>
      <c r="R1390" t="s">
        <v>37</v>
      </c>
      <c r="S1390" t="s">
        <v>80</v>
      </c>
      <c r="T1390" s="2">
        <v>28609</v>
      </c>
      <c r="U1390" s="3">
        <f ca="1">YEARFRAC(Table1[[#This Row],[DOB]],TODAY())</f>
        <v>47.65</v>
      </c>
      <c r="V1390" s="3" t="str" cm="1">
        <f t="array" aca="1" ref="V1390" ca="1">_xlfn.IFS(Table1[[#This Row],[Age]] &lt; 30, "20-29", Table1[[#This Row],[Age]]&lt;40,"30-39",Table1[[#This Row],[Age]]&lt;50,"40-49",Table1[[#This Row],[Age]]&lt;60,"50-59",Table1[[#This Row],[Age]]&lt;70, "60-69",Table1[[#This Row],[Age]]&lt;80, "70-79",Table1[[#This Row],[Age]]&lt;90,"80-89")</f>
        <v>40-49</v>
      </c>
      <c r="W1390" t="s">
        <v>39</v>
      </c>
      <c r="X1390" t="s">
        <v>242</v>
      </c>
      <c r="Y1390" t="s">
        <v>41</v>
      </c>
      <c r="Z1390">
        <v>78363</v>
      </c>
      <c r="AA1390" t="s">
        <v>92</v>
      </c>
      <c r="AB1390" t="s">
        <v>43</v>
      </c>
      <c r="AC1390" t="s">
        <v>44</v>
      </c>
      <c r="AD1390">
        <v>3</v>
      </c>
    </row>
    <row r="1391" spans="1:30" x14ac:dyDescent="0.35">
      <c r="A1391">
        <v>1813</v>
      </c>
      <c r="B1391" t="s">
        <v>301</v>
      </c>
      <c r="C1391" t="s">
        <v>4545</v>
      </c>
      <c r="D1391" s="1">
        <v>44047</v>
      </c>
      <c r="F1391" t="str">
        <f>IF(Table1[[#This Row],[ExitDate]],QUOTIENT(Table1[[#This Row],[ExitDate]]-Table1[[#This Row],[StartDate]],365/12),"")</f>
        <v/>
      </c>
      <c r="G1391" t="str">
        <f>IF(Table1[[#This Row],[ExitDate]], "Attrition", "Active")</f>
        <v>Active</v>
      </c>
      <c r="H1391" t="s">
        <v>28</v>
      </c>
      <c r="I1391" t="s">
        <v>5471</v>
      </c>
      <c r="J1391" t="s">
        <v>5472</v>
      </c>
      <c r="K1391" t="s">
        <v>117</v>
      </c>
      <c r="L1391" t="s">
        <v>32</v>
      </c>
      <c r="M1391" t="s">
        <v>33</v>
      </c>
      <c r="N1391" t="s">
        <v>34</v>
      </c>
      <c r="O1391" t="s">
        <v>35</v>
      </c>
      <c r="P1391" t="s">
        <v>36</v>
      </c>
      <c r="R1391" t="s">
        <v>37</v>
      </c>
      <c r="S1391" t="s">
        <v>52</v>
      </c>
      <c r="T1391" s="2">
        <v>29232</v>
      </c>
      <c r="U1391" s="3">
        <f ca="1">YEARFRAC(Table1[[#This Row],[DOB]],TODAY())</f>
        <v>45.947222222222223</v>
      </c>
      <c r="V1391" s="3" t="str" cm="1">
        <f t="array" aca="1" ref="V1391" ca="1">_xlfn.IFS(Table1[[#This Row],[Age]] &lt; 30, "20-29", Table1[[#This Row],[Age]]&lt;40,"30-39",Table1[[#This Row],[Age]]&lt;50,"40-49",Table1[[#This Row],[Age]]&lt;60,"50-59",Table1[[#This Row],[Age]]&lt;70, "60-69",Table1[[#This Row],[Age]]&lt;80, "70-79",Table1[[#This Row],[Age]]&lt;90,"80-89")</f>
        <v>40-49</v>
      </c>
      <c r="W1391" t="s">
        <v>39</v>
      </c>
      <c r="X1391" t="s">
        <v>162</v>
      </c>
      <c r="Y1391" t="s">
        <v>41</v>
      </c>
      <c r="Z1391">
        <v>61521</v>
      </c>
      <c r="AA1391" t="s">
        <v>73</v>
      </c>
      <c r="AB1391" t="s">
        <v>103</v>
      </c>
      <c r="AC1391" t="s">
        <v>44</v>
      </c>
      <c r="AD1391">
        <v>3</v>
      </c>
    </row>
    <row r="1392" spans="1:30" x14ac:dyDescent="0.35">
      <c r="A1392">
        <v>1814</v>
      </c>
      <c r="B1392" t="s">
        <v>5473</v>
      </c>
      <c r="C1392" t="s">
        <v>5474</v>
      </c>
      <c r="D1392" s="1">
        <v>44603</v>
      </c>
      <c r="F1392" t="str">
        <f>IF(Table1[[#This Row],[ExitDate]],QUOTIENT(Table1[[#This Row],[ExitDate]]-Table1[[#This Row],[StartDate]],365/12),"")</f>
        <v/>
      </c>
      <c r="G1392" t="str">
        <f>IF(Table1[[#This Row],[ExitDate]], "Attrition", "Active")</f>
        <v>Active</v>
      </c>
      <c r="H1392" t="s">
        <v>28</v>
      </c>
      <c r="I1392" t="s">
        <v>5475</v>
      </c>
      <c r="J1392" t="s">
        <v>5476</v>
      </c>
      <c r="K1392" t="s">
        <v>61</v>
      </c>
      <c r="L1392" t="s">
        <v>32</v>
      </c>
      <c r="M1392" t="s">
        <v>62</v>
      </c>
      <c r="N1392" t="s">
        <v>50</v>
      </c>
      <c r="O1392" t="s">
        <v>51</v>
      </c>
      <c r="P1392" t="s">
        <v>36</v>
      </c>
      <c r="R1392" t="s">
        <v>37</v>
      </c>
      <c r="S1392" t="s">
        <v>304</v>
      </c>
      <c r="T1392" s="2">
        <v>29288</v>
      </c>
      <c r="U1392" s="3">
        <f ca="1">YEARFRAC(Table1[[#This Row],[DOB]],TODAY())</f>
        <v>45.791666666666664</v>
      </c>
      <c r="V1392" s="3" t="str" cm="1">
        <f t="array" aca="1" ref="V1392" ca="1">_xlfn.IFS(Table1[[#This Row],[Age]] &lt; 30, "20-29", Table1[[#This Row],[Age]]&lt;40,"30-39",Table1[[#This Row],[Age]]&lt;50,"40-49",Table1[[#This Row],[Age]]&lt;60,"50-59",Table1[[#This Row],[Age]]&lt;70, "60-69",Table1[[#This Row],[Age]]&lt;80, "70-79",Table1[[#This Row],[Age]]&lt;90,"80-89")</f>
        <v>40-49</v>
      </c>
      <c r="W1392" t="s">
        <v>39</v>
      </c>
      <c r="X1392" t="s">
        <v>82</v>
      </c>
      <c r="Y1392" t="s">
        <v>41</v>
      </c>
      <c r="Z1392">
        <v>43420</v>
      </c>
      <c r="AA1392" t="s">
        <v>92</v>
      </c>
      <c r="AB1392" t="s">
        <v>43</v>
      </c>
      <c r="AC1392" t="s">
        <v>44</v>
      </c>
      <c r="AD1392">
        <v>3</v>
      </c>
    </row>
    <row r="1393" spans="1:30" x14ac:dyDescent="0.35">
      <c r="A1393">
        <v>1815</v>
      </c>
      <c r="B1393" t="s">
        <v>4711</v>
      </c>
      <c r="C1393" t="s">
        <v>3512</v>
      </c>
      <c r="D1393" s="1">
        <v>44004</v>
      </c>
      <c r="F1393" t="str">
        <f>IF(Table1[[#This Row],[ExitDate]],QUOTIENT(Table1[[#This Row],[ExitDate]]-Table1[[#This Row],[StartDate]],365/12),"")</f>
        <v/>
      </c>
      <c r="G1393" t="str">
        <f>IF(Table1[[#This Row],[ExitDate]], "Attrition", "Active")</f>
        <v>Active</v>
      </c>
      <c r="H1393" t="s">
        <v>28</v>
      </c>
      <c r="I1393" t="s">
        <v>5477</v>
      </c>
      <c r="J1393" t="s">
        <v>5478</v>
      </c>
      <c r="K1393" t="s">
        <v>88</v>
      </c>
      <c r="L1393" t="s">
        <v>32</v>
      </c>
      <c r="M1393" t="s">
        <v>33</v>
      </c>
      <c r="N1393" t="s">
        <v>50</v>
      </c>
      <c r="O1393" t="s">
        <v>51</v>
      </c>
      <c r="P1393" t="s">
        <v>36</v>
      </c>
      <c r="R1393" t="s">
        <v>37</v>
      </c>
      <c r="S1393" t="s">
        <v>176</v>
      </c>
      <c r="T1393" s="2">
        <v>22414</v>
      </c>
      <c r="U1393" s="3">
        <f ca="1">YEARFRAC(Table1[[#This Row],[DOB]],TODAY())</f>
        <v>64.611111111111114</v>
      </c>
      <c r="V1393" s="3" t="str" cm="1">
        <f t="array" aca="1" ref="V1393" ca="1">_xlfn.IFS(Table1[[#This Row],[Age]] &lt; 30, "20-29", Table1[[#This Row],[Age]]&lt;40,"30-39",Table1[[#This Row],[Age]]&lt;50,"40-49",Table1[[#This Row],[Age]]&lt;60,"50-59",Table1[[#This Row],[Age]]&lt;70, "60-69",Table1[[#This Row],[Age]]&lt;80, "70-79",Table1[[#This Row],[Age]]&lt;90,"80-89")</f>
        <v>60-69</v>
      </c>
      <c r="W1393" t="s">
        <v>39</v>
      </c>
      <c r="X1393" t="s">
        <v>242</v>
      </c>
      <c r="Y1393" t="s">
        <v>41</v>
      </c>
      <c r="Z1393">
        <v>44224</v>
      </c>
      <c r="AA1393" t="s">
        <v>127</v>
      </c>
      <c r="AB1393" t="s">
        <v>83</v>
      </c>
      <c r="AC1393" t="s">
        <v>44</v>
      </c>
      <c r="AD1393">
        <v>3</v>
      </c>
    </row>
    <row r="1394" spans="1:30" x14ac:dyDescent="0.35">
      <c r="A1394">
        <v>1816</v>
      </c>
      <c r="B1394" t="s">
        <v>5479</v>
      </c>
      <c r="C1394" t="s">
        <v>3340</v>
      </c>
      <c r="D1394" s="1">
        <v>44071</v>
      </c>
      <c r="F1394" t="str">
        <f>IF(Table1[[#This Row],[ExitDate]],QUOTIENT(Table1[[#This Row],[ExitDate]]-Table1[[#This Row],[StartDate]],365/12),"")</f>
        <v/>
      </c>
      <c r="G1394" t="str">
        <f>IF(Table1[[#This Row],[ExitDate]], "Attrition", "Active")</f>
        <v>Active</v>
      </c>
      <c r="H1394" t="s">
        <v>727</v>
      </c>
      <c r="I1394" t="s">
        <v>5480</v>
      </c>
      <c r="J1394" t="s">
        <v>5481</v>
      </c>
      <c r="K1394" t="s">
        <v>117</v>
      </c>
      <c r="L1394" t="s">
        <v>32</v>
      </c>
      <c r="M1394" t="s">
        <v>33</v>
      </c>
      <c r="N1394" t="s">
        <v>50</v>
      </c>
      <c r="O1394" t="s">
        <v>35</v>
      </c>
      <c r="P1394" t="s">
        <v>36</v>
      </c>
      <c r="R1394" t="s">
        <v>37</v>
      </c>
      <c r="S1394" t="s">
        <v>80</v>
      </c>
      <c r="T1394" s="2">
        <v>18758</v>
      </c>
      <c r="U1394" s="3">
        <f ca="1">YEARFRAC(Table1[[#This Row],[DOB]],TODAY())</f>
        <v>74.61944444444444</v>
      </c>
      <c r="V1394" s="3" t="str" cm="1">
        <f t="array" aca="1" ref="V1394" ca="1">_xlfn.IFS(Table1[[#This Row],[Age]] &lt; 30, "20-29", Table1[[#This Row],[Age]]&lt;40,"30-39",Table1[[#This Row],[Age]]&lt;50,"40-49",Table1[[#This Row],[Age]]&lt;60,"50-59",Table1[[#This Row],[Age]]&lt;70, "60-69",Table1[[#This Row],[Age]]&lt;80, "70-79",Table1[[#This Row],[Age]]&lt;90,"80-89")</f>
        <v>70-79</v>
      </c>
      <c r="W1394" t="s">
        <v>39</v>
      </c>
      <c r="X1394" t="s">
        <v>6</v>
      </c>
      <c r="Y1394" t="s">
        <v>41</v>
      </c>
      <c r="Z1394">
        <v>83618</v>
      </c>
      <c r="AA1394" t="s">
        <v>73</v>
      </c>
      <c r="AB1394" t="s">
        <v>74</v>
      </c>
      <c r="AC1394" t="s">
        <v>44</v>
      </c>
      <c r="AD1394">
        <v>3</v>
      </c>
    </row>
    <row r="1395" spans="1:30" x14ac:dyDescent="0.35">
      <c r="A1395">
        <v>1817</v>
      </c>
      <c r="B1395" t="s">
        <v>4360</v>
      </c>
      <c r="C1395" t="s">
        <v>1908</v>
      </c>
      <c r="D1395" s="1">
        <v>43591</v>
      </c>
      <c r="E1395" s="1">
        <v>44660</v>
      </c>
      <c r="F1395">
        <f>IF(Table1[[#This Row],[ExitDate]],QUOTIENT(Table1[[#This Row],[ExitDate]]-Table1[[#This Row],[StartDate]],365/12),"")</f>
        <v>35</v>
      </c>
      <c r="G1395" t="str">
        <f>IF(Table1[[#This Row],[ExitDate]], "Attrition", "Active")</f>
        <v>Attrition</v>
      </c>
      <c r="H1395" t="s">
        <v>727</v>
      </c>
      <c r="I1395" t="s">
        <v>5482</v>
      </c>
      <c r="J1395" t="s">
        <v>5483</v>
      </c>
      <c r="K1395" t="s">
        <v>61</v>
      </c>
      <c r="L1395" t="s">
        <v>32</v>
      </c>
      <c r="M1395" t="s">
        <v>33</v>
      </c>
      <c r="N1395" t="s">
        <v>50</v>
      </c>
      <c r="O1395" t="s">
        <v>35</v>
      </c>
      <c r="P1395" t="s">
        <v>125</v>
      </c>
      <c r="Q1395" t="s">
        <v>5484</v>
      </c>
      <c r="R1395" t="s">
        <v>37</v>
      </c>
      <c r="S1395" t="s">
        <v>52</v>
      </c>
      <c r="T1395" s="2">
        <v>31784</v>
      </c>
      <c r="U1395" s="3">
        <f ca="1">YEARFRAC(Table1[[#This Row],[DOB]],TODAY())</f>
        <v>38.961111111111109</v>
      </c>
      <c r="V1395" s="3" t="str" cm="1">
        <f t="array" aca="1" ref="V1395" ca="1">_xlfn.IFS(Table1[[#This Row],[Age]] &lt; 30, "20-29", Table1[[#This Row],[Age]]&lt;40,"30-39",Table1[[#This Row],[Age]]&lt;50,"40-49",Table1[[#This Row],[Age]]&lt;60,"50-59",Table1[[#This Row],[Age]]&lt;70, "60-69",Table1[[#This Row],[Age]]&lt;80, "70-79",Table1[[#This Row],[Age]]&lt;90,"80-89")</f>
        <v>30-39</v>
      </c>
      <c r="W1395" t="s">
        <v>39</v>
      </c>
      <c r="X1395" t="s">
        <v>162</v>
      </c>
      <c r="Y1395" t="s">
        <v>41</v>
      </c>
      <c r="Z1395">
        <v>41874</v>
      </c>
      <c r="AA1395" t="s">
        <v>73</v>
      </c>
      <c r="AB1395" t="s">
        <v>103</v>
      </c>
      <c r="AC1395" t="s">
        <v>44</v>
      </c>
      <c r="AD1395">
        <v>3</v>
      </c>
    </row>
    <row r="1396" spans="1:30" x14ac:dyDescent="0.35">
      <c r="A1396">
        <v>1818</v>
      </c>
      <c r="B1396" t="s">
        <v>5485</v>
      </c>
      <c r="C1396" t="s">
        <v>3413</v>
      </c>
      <c r="D1396" s="1">
        <v>44385</v>
      </c>
      <c r="F1396" t="str">
        <f>IF(Table1[[#This Row],[ExitDate]],QUOTIENT(Table1[[#This Row],[ExitDate]]-Table1[[#This Row],[StartDate]],365/12),"")</f>
        <v/>
      </c>
      <c r="G1396" t="str">
        <f>IF(Table1[[#This Row],[ExitDate]], "Attrition", "Active")</f>
        <v>Active</v>
      </c>
      <c r="H1396" t="s">
        <v>727</v>
      </c>
      <c r="I1396" t="s">
        <v>5486</v>
      </c>
      <c r="J1396" t="s">
        <v>5487</v>
      </c>
      <c r="K1396" t="s">
        <v>88</v>
      </c>
      <c r="L1396" t="s">
        <v>32</v>
      </c>
      <c r="M1396" t="s">
        <v>33</v>
      </c>
      <c r="N1396" t="s">
        <v>34</v>
      </c>
      <c r="O1396" t="s">
        <v>51</v>
      </c>
      <c r="P1396" t="s">
        <v>36</v>
      </c>
      <c r="R1396" t="s">
        <v>37</v>
      </c>
      <c r="S1396" t="s">
        <v>503</v>
      </c>
      <c r="T1396" s="2">
        <v>20461</v>
      </c>
      <c r="U1396" s="3">
        <f ca="1">YEARFRAC(Table1[[#This Row],[DOB]],TODAY())</f>
        <v>69.961111111111109</v>
      </c>
      <c r="V1396" s="3" t="str" cm="1">
        <f t="array" aca="1" ref="V1396" ca="1">_xlfn.IFS(Table1[[#This Row],[Age]] &lt; 30, "20-29", Table1[[#This Row],[Age]]&lt;40,"30-39",Table1[[#This Row],[Age]]&lt;50,"40-49",Table1[[#This Row],[Age]]&lt;60,"50-59",Table1[[#This Row],[Age]]&lt;70, "60-69",Table1[[#This Row],[Age]]&lt;80, "70-79",Table1[[#This Row],[Age]]&lt;90,"80-89")</f>
        <v>60-69</v>
      </c>
      <c r="W1396" t="s">
        <v>39</v>
      </c>
      <c r="X1396" t="s">
        <v>82</v>
      </c>
      <c r="Y1396" t="s">
        <v>54</v>
      </c>
      <c r="Z1396">
        <v>32718</v>
      </c>
      <c r="AA1396" t="s">
        <v>55</v>
      </c>
      <c r="AB1396" t="s">
        <v>43</v>
      </c>
      <c r="AC1396" t="s">
        <v>44</v>
      </c>
      <c r="AD1396">
        <v>3</v>
      </c>
    </row>
    <row r="1397" spans="1:30" x14ac:dyDescent="0.35">
      <c r="A1397">
        <v>1819</v>
      </c>
      <c r="B1397" t="s">
        <v>5079</v>
      </c>
      <c r="C1397" t="s">
        <v>4698</v>
      </c>
      <c r="D1397" s="1">
        <v>44744</v>
      </c>
      <c r="F1397" t="str">
        <f>IF(Table1[[#This Row],[ExitDate]],QUOTIENT(Table1[[#This Row],[ExitDate]]-Table1[[#This Row],[StartDate]],365/12),"")</f>
        <v/>
      </c>
      <c r="G1397" t="str">
        <f>IF(Table1[[#This Row],[ExitDate]], "Attrition", "Active")</f>
        <v>Active</v>
      </c>
      <c r="H1397" t="s">
        <v>28</v>
      </c>
      <c r="I1397" t="s">
        <v>5488</v>
      </c>
      <c r="J1397" t="s">
        <v>5489</v>
      </c>
      <c r="K1397" t="s">
        <v>97</v>
      </c>
      <c r="L1397" t="s">
        <v>32</v>
      </c>
      <c r="M1397" t="s">
        <v>62</v>
      </c>
      <c r="N1397" t="s">
        <v>63</v>
      </c>
      <c r="O1397" t="s">
        <v>35</v>
      </c>
      <c r="P1397" t="s">
        <v>36</v>
      </c>
      <c r="R1397" t="s">
        <v>37</v>
      </c>
      <c r="S1397" t="s">
        <v>80</v>
      </c>
      <c r="T1397" s="2">
        <v>17830</v>
      </c>
      <c r="U1397" s="3">
        <f ca="1">YEARFRAC(Table1[[#This Row],[DOB]],TODAY())</f>
        <v>77.163888888888891</v>
      </c>
      <c r="V1397" s="3" t="str" cm="1">
        <f t="array" aca="1" ref="V1397" ca="1">_xlfn.IFS(Table1[[#This Row],[Age]] &lt; 30, "20-29", Table1[[#This Row],[Age]]&lt;40,"30-39",Table1[[#This Row],[Age]]&lt;50,"40-49",Table1[[#This Row],[Age]]&lt;60,"50-59",Table1[[#This Row],[Age]]&lt;70, "60-69",Table1[[#This Row],[Age]]&lt;80, "70-79",Table1[[#This Row],[Age]]&lt;90,"80-89")</f>
        <v>70-79</v>
      </c>
      <c r="W1397" t="s">
        <v>39</v>
      </c>
      <c r="X1397" t="s">
        <v>102</v>
      </c>
      <c r="Y1397" t="s">
        <v>41</v>
      </c>
      <c r="Z1397">
        <v>24932</v>
      </c>
      <c r="AA1397" t="s">
        <v>92</v>
      </c>
      <c r="AB1397" t="s">
        <v>74</v>
      </c>
      <c r="AC1397" t="s">
        <v>44</v>
      </c>
      <c r="AD1397">
        <v>3</v>
      </c>
    </row>
    <row r="1398" spans="1:30" x14ac:dyDescent="0.35">
      <c r="A1398">
        <v>1820</v>
      </c>
      <c r="B1398" t="s">
        <v>5490</v>
      </c>
      <c r="C1398" t="s">
        <v>5491</v>
      </c>
      <c r="D1398" s="1">
        <v>45050</v>
      </c>
      <c r="F1398" t="str">
        <f>IF(Table1[[#This Row],[ExitDate]],QUOTIENT(Table1[[#This Row],[ExitDate]]-Table1[[#This Row],[StartDate]],365/12),"")</f>
        <v/>
      </c>
      <c r="G1398" t="str">
        <f>IF(Table1[[#This Row],[ExitDate]], "Attrition", "Active")</f>
        <v>Active</v>
      </c>
      <c r="H1398" t="s">
        <v>28</v>
      </c>
      <c r="I1398" t="s">
        <v>5492</v>
      </c>
      <c r="J1398" t="s">
        <v>5493</v>
      </c>
      <c r="K1398" t="s">
        <v>167</v>
      </c>
      <c r="L1398" t="s">
        <v>32</v>
      </c>
      <c r="M1398" t="s">
        <v>62</v>
      </c>
      <c r="N1398" t="s">
        <v>34</v>
      </c>
      <c r="O1398" t="s">
        <v>51</v>
      </c>
      <c r="P1398" t="s">
        <v>36</v>
      </c>
      <c r="R1398" t="s">
        <v>37</v>
      </c>
      <c r="S1398" t="s">
        <v>285</v>
      </c>
      <c r="T1398" s="2">
        <v>29252</v>
      </c>
      <c r="U1398" s="3">
        <f ca="1">YEARFRAC(Table1[[#This Row],[DOB]],TODAY())</f>
        <v>45.894444444444446</v>
      </c>
      <c r="V1398" s="3" t="str" cm="1">
        <f t="array" aca="1" ref="V1398" ca="1">_xlfn.IFS(Table1[[#This Row],[Age]] &lt; 30, "20-29", Table1[[#This Row],[Age]]&lt;40,"30-39",Table1[[#This Row],[Age]]&lt;50,"40-49",Table1[[#This Row],[Age]]&lt;60,"50-59",Table1[[#This Row],[Age]]&lt;70, "60-69",Table1[[#This Row],[Age]]&lt;80, "70-79",Table1[[#This Row],[Age]]&lt;90,"80-89")</f>
        <v>40-49</v>
      </c>
      <c r="W1398" t="s">
        <v>39</v>
      </c>
      <c r="X1398" t="s">
        <v>3106</v>
      </c>
      <c r="Y1398" t="s">
        <v>41</v>
      </c>
      <c r="Z1398">
        <v>74525</v>
      </c>
      <c r="AA1398" t="s">
        <v>92</v>
      </c>
      <c r="AB1398" t="s">
        <v>103</v>
      </c>
      <c r="AC1398" t="s">
        <v>44</v>
      </c>
      <c r="AD1398">
        <v>3</v>
      </c>
    </row>
    <row r="1399" spans="1:30" x14ac:dyDescent="0.35">
      <c r="A1399">
        <v>1821</v>
      </c>
      <c r="B1399" t="s">
        <v>5494</v>
      </c>
      <c r="C1399" t="s">
        <v>1622</v>
      </c>
      <c r="D1399" s="1">
        <v>44914</v>
      </c>
      <c r="F1399" t="str">
        <f>IF(Table1[[#This Row],[ExitDate]],QUOTIENT(Table1[[#This Row],[ExitDate]]-Table1[[#This Row],[StartDate]],365/12),"")</f>
        <v/>
      </c>
      <c r="G1399" t="str">
        <f>IF(Table1[[#This Row],[ExitDate]], "Attrition", "Active")</f>
        <v>Active</v>
      </c>
      <c r="H1399" t="s">
        <v>28</v>
      </c>
      <c r="I1399" t="s">
        <v>5495</v>
      </c>
      <c r="J1399" t="s">
        <v>5496</v>
      </c>
      <c r="K1399" t="s">
        <v>97</v>
      </c>
      <c r="L1399" t="s">
        <v>32</v>
      </c>
      <c r="M1399" t="s">
        <v>62</v>
      </c>
      <c r="N1399" t="s">
        <v>63</v>
      </c>
      <c r="O1399" t="s">
        <v>62</v>
      </c>
      <c r="P1399" t="s">
        <v>36</v>
      </c>
      <c r="R1399" t="s">
        <v>37</v>
      </c>
      <c r="S1399" t="s">
        <v>65</v>
      </c>
      <c r="T1399" s="2">
        <v>29421</v>
      </c>
      <c r="U1399" s="3">
        <f ca="1">YEARFRAC(Table1[[#This Row],[DOB]],TODAY())</f>
        <v>45.427777777777777</v>
      </c>
      <c r="V1399" s="3" t="str" cm="1">
        <f t="array" aca="1" ref="V1399" ca="1">_xlfn.IFS(Table1[[#This Row],[Age]] &lt; 30, "20-29", Table1[[#This Row],[Age]]&lt;40,"30-39",Table1[[#This Row],[Age]]&lt;50,"40-49",Table1[[#This Row],[Age]]&lt;60,"50-59",Table1[[#This Row],[Age]]&lt;70, "60-69",Table1[[#This Row],[Age]]&lt;80, "70-79",Table1[[#This Row],[Age]]&lt;90,"80-89")</f>
        <v>40-49</v>
      </c>
      <c r="W1399" t="s">
        <v>39</v>
      </c>
      <c r="X1399" t="s">
        <v>1973</v>
      </c>
      <c r="Y1399" t="s">
        <v>41</v>
      </c>
      <c r="Z1399">
        <v>43930</v>
      </c>
      <c r="AA1399" t="s">
        <v>55</v>
      </c>
      <c r="AB1399" t="s">
        <v>43</v>
      </c>
      <c r="AC1399" t="s">
        <v>44</v>
      </c>
      <c r="AD1399">
        <v>3</v>
      </c>
    </row>
    <row r="1400" spans="1:30" x14ac:dyDescent="0.35">
      <c r="A1400">
        <v>1822</v>
      </c>
      <c r="B1400" t="s">
        <v>2531</v>
      </c>
      <c r="C1400" t="s">
        <v>2155</v>
      </c>
      <c r="D1400" s="1">
        <v>44646</v>
      </c>
      <c r="F1400" t="str">
        <f>IF(Table1[[#This Row],[ExitDate]],QUOTIENT(Table1[[#This Row],[ExitDate]]-Table1[[#This Row],[StartDate]],365/12),"")</f>
        <v/>
      </c>
      <c r="G1400" t="str">
        <f>IF(Table1[[#This Row],[ExitDate]], "Attrition", "Active")</f>
        <v>Active</v>
      </c>
      <c r="H1400" t="s">
        <v>28</v>
      </c>
      <c r="I1400" t="s">
        <v>5497</v>
      </c>
      <c r="J1400" t="s">
        <v>5498</v>
      </c>
      <c r="K1400" t="s">
        <v>117</v>
      </c>
      <c r="L1400" t="s">
        <v>32</v>
      </c>
      <c r="M1400" t="s">
        <v>33</v>
      </c>
      <c r="N1400" t="s">
        <v>34</v>
      </c>
      <c r="O1400" t="s">
        <v>51</v>
      </c>
      <c r="P1400" t="s">
        <v>36</v>
      </c>
      <c r="R1400" t="s">
        <v>37</v>
      </c>
      <c r="S1400" t="s">
        <v>304</v>
      </c>
      <c r="T1400" s="2">
        <v>18621</v>
      </c>
      <c r="U1400" s="3">
        <f ca="1">YEARFRAC(Table1[[#This Row],[DOB]],TODAY())</f>
        <v>74.99722222222222</v>
      </c>
      <c r="V1400" s="3" t="str" cm="1">
        <f t="array" aca="1" ref="V1400" ca="1">_xlfn.IFS(Table1[[#This Row],[Age]] &lt; 30, "20-29", Table1[[#This Row],[Age]]&lt;40,"30-39",Table1[[#This Row],[Age]]&lt;50,"40-49",Table1[[#This Row],[Age]]&lt;60,"50-59",Table1[[#This Row],[Age]]&lt;70, "60-69",Table1[[#This Row],[Age]]&lt;80, "70-79",Table1[[#This Row],[Age]]&lt;90,"80-89")</f>
        <v>70-79</v>
      </c>
      <c r="W1400" t="s">
        <v>39</v>
      </c>
      <c r="X1400" t="s">
        <v>351</v>
      </c>
      <c r="Y1400" t="s">
        <v>41</v>
      </c>
      <c r="Z1400">
        <v>5184</v>
      </c>
      <c r="AA1400" t="s">
        <v>92</v>
      </c>
      <c r="AB1400" t="s">
        <v>43</v>
      </c>
      <c r="AC1400" t="s">
        <v>44</v>
      </c>
      <c r="AD1400">
        <v>3</v>
      </c>
    </row>
    <row r="1401" spans="1:30" x14ac:dyDescent="0.35">
      <c r="A1401">
        <v>1823</v>
      </c>
      <c r="B1401" t="s">
        <v>3424</v>
      </c>
      <c r="C1401" t="s">
        <v>1507</v>
      </c>
      <c r="D1401" s="1">
        <v>44325</v>
      </c>
      <c r="E1401" s="1">
        <v>44877</v>
      </c>
      <c r="F1401">
        <f>IF(Table1[[#This Row],[ExitDate]],QUOTIENT(Table1[[#This Row],[ExitDate]]-Table1[[#This Row],[StartDate]],365/12),"")</f>
        <v>18</v>
      </c>
      <c r="G1401" t="str">
        <f>IF(Table1[[#This Row],[ExitDate]], "Attrition", "Active")</f>
        <v>Attrition</v>
      </c>
      <c r="H1401" t="s">
        <v>28</v>
      </c>
      <c r="I1401" t="s">
        <v>5499</v>
      </c>
      <c r="J1401" t="s">
        <v>5500</v>
      </c>
      <c r="K1401" t="s">
        <v>61</v>
      </c>
      <c r="L1401" t="s">
        <v>32</v>
      </c>
      <c r="M1401" t="s">
        <v>33</v>
      </c>
      <c r="N1401" t="s">
        <v>50</v>
      </c>
      <c r="O1401" t="s">
        <v>62</v>
      </c>
      <c r="P1401" t="s">
        <v>174</v>
      </c>
      <c r="Q1401" t="s">
        <v>5501</v>
      </c>
      <c r="R1401" t="s">
        <v>37</v>
      </c>
      <c r="S1401" t="s">
        <v>38</v>
      </c>
      <c r="T1401" s="2">
        <v>22245</v>
      </c>
      <c r="U1401" s="3">
        <f ca="1">YEARFRAC(Table1[[#This Row],[DOB]],TODAY())</f>
        <v>65.077777777777783</v>
      </c>
      <c r="V1401" s="3" t="str" cm="1">
        <f t="array" aca="1" ref="V1401" ca="1">_xlfn.IFS(Table1[[#This Row],[Age]] &lt; 30, "20-29", Table1[[#This Row],[Age]]&lt;40,"30-39",Table1[[#This Row],[Age]]&lt;50,"40-49",Table1[[#This Row],[Age]]&lt;60,"50-59",Table1[[#This Row],[Age]]&lt;70, "60-69",Table1[[#This Row],[Age]]&lt;80, "70-79",Table1[[#This Row],[Age]]&lt;90,"80-89")</f>
        <v>60-69</v>
      </c>
      <c r="W1401" t="s">
        <v>39</v>
      </c>
      <c r="X1401" t="s">
        <v>66</v>
      </c>
      <c r="Y1401" t="s">
        <v>54</v>
      </c>
      <c r="Z1401">
        <v>68971</v>
      </c>
      <c r="AA1401" t="s">
        <v>92</v>
      </c>
      <c r="AB1401" t="s">
        <v>43</v>
      </c>
      <c r="AC1401" t="s">
        <v>44</v>
      </c>
      <c r="AD1401">
        <v>3</v>
      </c>
    </row>
    <row r="1402" spans="1:30" x14ac:dyDescent="0.35">
      <c r="A1402">
        <v>1824</v>
      </c>
      <c r="B1402" t="s">
        <v>2080</v>
      </c>
      <c r="C1402" t="s">
        <v>298</v>
      </c>
      <c r="D1402" s="1">
        <v>43839</v>
      </c>
      <c r="E1402" s="1">
        <v>44630</v>
      </c>
      <c r="F1402">
        <f>IF(Table1[[#This Row],[ExitDate]],QUOTIENT(Table1[[#This Row],[ExitDate]]-Table1[[#This Row],[StartDate]],365/12),"")</f>
        <v>26</v>
      </c>
      <c r="G1402" t="str">
        <f>IF(Table1[[#This Row],[ExitDate]], "Attrition", "Active")</f>
        <v>Attrition</v>
      </c>
      <c r="H1402" t="s">
        <v>28</v>
      </c>
      <c r="I1402" t="s">
        <v>5502</v>
      </c>
      <c r="J1402" t="s">
        <v>5503</v>
      </c>
      <c r="K1402" t="s">
        <v>88</v>
      </c>
      <c r="L1402" t="s">
        <v>32</v>
      </c>
      <c r="M1402" t="s">
        <v>33</v>
      </c>
      <c r="N1402" t="s">
        <v>63</v>
      </c>
      <c r="O1402" t="s">
        <v>35</v>
      </c>
      <c r="P1402" t="s">
        <v>174</v>
      </c>
      <c r="Q1402" t="s">
        <v>5504</v>
      </c>
      <c r="R1402" t="s">
        <v>37</v>
      </c>
      <c r="S1402" t="s">
        <v>503</v>
      </c>
      <c r="T1402" s="2">
        <v>21977</v>
      </c>
      <c r="U1402" s="3">
        <f ca="1">YEARFRAC(Table1[[#This Row],[DOB]],TODAY())</f>
        <v>65.808333333333337</v>
      </c>
      <c r="V1402" s="3" t="str" cm="1">
        <f t="array" aca="1" ref="V1402" ca="1">_xlfn.IFS(Table1[[#This Row],[Age]] &lt; 30, "20-29", Table1[[#This Row],[Age]]&lt;40,"30-39",Table1[[#This Row],[Age]]&lt;50,"40-49",Table1[[#This Row],[Age]]&lt;60,"50-59",Table1[[#This Row],[Age]]&lt;70, "60-69",Table1[[#This Row],[Age]]&lt;80, "70-79",Table1[[#This Row],[Age]]&lt;90,"80-89")</f>
        <v>60-69</v>
      </c>
      <c r="W1402" t="s">
        <v>39</v>
      </c>
      <c r="X1402" t="s">
        <v>707</v>
      </c>
      <c r="Y1402" t="s">
        <v>54</v>
      </c>
      <c r="Z1402">
        <v>69340</v>
      </c>
      <c r="AA1402" t="s">
        <v>73</v>
      </c>
      <c r="AB1402" t="s">
        <v>83</v>
      </c>
      <c r="AC1402" t="s">
        <v>44</v>
      </c>
      <c r="AD1402">
        <v>3</v>
      </c>
    </row>
    <row r="1403" spans="1:30" x14ac:dyDescent="0.35">
      <c r="A1403">
        <v>1825</v>
      </c>
      <c r="B1403" t="s">
        <v>5505</v>
      </c>
      <c r="C1403" t="s">
        <v>3968</v>
      </c>
      <c r="D1403" s="1">
        <v>44332</v>
      </c>
      <c r="E1403" s="1">
        <v>45060</v>
      </c>
      <c r="F1403">
        <f>IF(Table1[[#This Row],[ExitDate]],QUOTIENT(Table1[[#This Row],[ExitDate]]-Table1[[#This Row],[StartDate]],365/12),"")</f>
        <v>23</v>
      </c>
      <c r="G1403" t="str">
        <f>IF(Table1[[#This Row],[ExitDate]], "Attrition", "Active")</f>
        <v>Attrition</v>
      </c>
      <c r="H1403" t="s">
        <v>28</v>
      </c>
      <c r="I1403" t="s">
        <v>5506</v>
      </c>
      <c r="J1403" t="s">
        <v>5507</v>
      </c>
      <c r="K1403" t="s">
        <v>31</v>
      </c>
      <c r="L1403" t="s">
        <v>32</v>
      </c>
      <c r="M1403" t="s">
        <v>33</v>
      </c>
      <c r="N1403" t="s">
        <v>50</v>
      </c>
      <c r="O1403" t="s">
        <v>51</v>
      </c>
      <c r="P1403" t="s">
        <v>174</v>
      </c>
      <c r="Q1403" t="s">
        <v>5508</v>
      </c>
      <c r="R1403" t="s">
        <v>37</v>
      </c>
      <c r="S1403" t="s">
        <v>147</v>
      </c>
      <c r="T1403" s="2">
        <v>35404</v>
      </c>
      <c r="U1403" s="3">
        <f ca="1">YEARFRAC(Table1[[#This Row],[DOB]],TODAY())</f>
        <v>29.05</v>
      </c>
      <c r="V1403" s="3" t="str" cm="1">
        <f t="array" aca="1" ref="V1403" ca="1">_xlfn.IFS(Table1[[#This Row],[Age]] &lt; 30, "20-29", Table1[[#This Row],[Age]]&lt;40,"30-39",Table1[[#This Row],[Age]]&lt;50,"40-49",Table1[[#This Row],[Age]]&lt;60,"50-59",Table1[[#This Row],[Age]]&lt;70, "60-69",Table1[[#This Row],[Age]]&lt;80, "70-79",Table1[[#This Row],[Age]]&lt;90,"80-89")</f>
        <v>20-29</v>
      </c>
      <c r="W1403" t="s">
        <v>39</v>
      </c>
      <c r="X1403" t="s">
        <v>82</v>
      </c>
      <c r="Y1403" t="s">
        <v>54</v>
      </c>
      <c r="Z1403">
        <v>45326</v>
      </c>
      <c r="AA1403" t="s">
        <v>42</v>
      </c>
      <c r="AB1403" t="s">
        <v>83</v>
      </c>
      <c r="AC1403" t="s">
        <v>44</v>
      </c>
      <c r="AD1403">
        <v>3</v>
      </c>
    </row>
    <row r="1404" spans="1:30" x14ac:dyDescent="0.35">
      <c r="A1404">
        <v>1826</v>
      </c>
      <c r="B1404" t="s">
        <v>3180</v>
      </c>
      <c r="C1404" t="s">
        <v>5509</v>
      </c>
      <c r="D1404" s="1">
        <v>44227</v>
      </c>
      <c r="E1404" s="1">
        <v>44715</v>
      </c>
      <c r="F1404">
        <f>IF(Table1[[#This Row],[ExitDate]],QUOTIENT(Table1[[#This Row],[ExitDate]]-Table1[[#This Row],[StartDate]],365/12),"")</f>
        <v>16</v>
      </c>
      <c r="G1404" t="str">
        <f>IF(Table1[[#This Row],[ExitDate]], "Attrition", "Active")</f>
        <v>Attrition</v>
      </c>
      <c r="H1404" t="s">
        <v>28</v>
      </c>
      <c r="I1404" t="s">
        <v>5510</v>
      </c>
      <c r="J1404" t="s">
        <v>5511</v>
      </c>
      <c r="K1404" t="s">
        <v>132</v>
      </c>
      <c r="L1404" t="s">
        <v>32</v>
      </c>
      <c r="M1404" t="s">
        <v>51</v>
      </c>
      <c r="N1404" t="s">
        <v>63</v>
      </c>
      <c r="O1404" t="s">
        <v>35</v>
      </c>
      <c r="P1404" t="s">
        <v>125</v>
      </c>
      <c r="Q1404" t="s">
        <v>5512</v>
      </c>
      <c r="R1404" t="s">
        <v>37</v>
      </c>
      <c r="S1404" t="s">
        <v>52</v>
      </c>
      <c r="T1404" s="2">
        <v>15297</v>
      </c>
      <c r="U1404" s="3">
        <f ca="1">YEARFRAC(Table1[[#This Row],[DOB]],TODAY())</f>
        <v>84.1</v>
      </c>
      <c r="V1404" s="3" t="str" cm="1">
        <f t="array" aca="1" ref="V1404" ca="1">_xlfn.IFS(Table1[[#This Row],[Age]] &lt; 30, "20-29", Table1[[#This Row],[Age]]&lt;40,"30-39",Table1[[#This Row],[Age]]&lt;50,"40-49",Table1[[#This Row],[Age]]&lt;60,"50-59",Table1[[#This Row],[Age]]&lt;70, "60-69",Table1[[#This Row],[Age]]&lt;80, "70-79",Table1[[#This Row],[Age]]&lt;90,"80-89")</f>
        <v>80-89</v>
      </c>
      <c r="W1404" t="s">
        <v>39</v>
      </c>
      <c r="X1404" t="s">
        <v>225</v>
      </c>
      <c r="Y1404" t="s">
        <v>41</v>
      </c>
      <c r="Z1404">
        <v>57901</v>
      </c>
      <c r="AA1404" t="s">
        <v>73</v>
      </c>
      <c r="AB1404" t="s">
        <v>43</v>
      </c>
      <c r="AC1404" t="s">
        <v>104</v>
      </c>
      <c r="AD1404">
        <v>3</v>
      </c>
    </row>
    <row r="1405" spans="1:30" x14ac:dyDescent="0.35">
      <c r="A1405">
        <v>1827</v>
      </c>
      <c r="B1405" t="s">
        <v>1664</v>
      </c>
      <c r="C1405" t="s">
        <v>1289</v>
      </c>
      <c r="D1405" s="1">
        <v>44458</v>
      </c>
      <c r="E1405" s="1">
        <v>44818</v>
      </c>
      <c r="F1405">
        <f>IF(Table1[[#This Row],[ExitDate]],QUOTIENT(Table1[[#This Row],[ExitDate]]-Table1[[#This Row],[StartDate]],365/12),"")</f>
        <v>11</v>
      </c>
      <c r="G1405" t="str">
        <f>IF(Table1[[#This Row],[ExitDate]], "Attrition", "Active")</f>
        <v>Attrition</v>
      </c>
      <c r="H1405" t="s">
        <v>28</v>
      </c>
      <c r="I1405" t="s">
        <v>5513</v>
      </c>
      <c r="J1405" t="s">
        <v>5514</v>
      </c>
      <c r="K1405" t="s">
        <v>49</v>
      </c>
      <c r="L1405" t="s">
        <v>32</v>
      </c>
      <c r="M1405" t="s">
        <v>33</v>
      </c>
      <c r="N1405" t="s">
        <v>34</v>
      </c>
      <c r="O1405" t="s">
        <v>62</v>
      </c>
      <c r="P1405" t="s">
        <v>98</v>
      </c>
      <c r="Q1405" t="s">
        <v>5515</v>
      </c>
      <c r="R1405" t="s">
        <v>37</v>
      </c>
      <c r="S1405" t="s">
        <v>89</v>
      </c>
      <c r="T1405" s="2">
        <v>30092</v>
      </c>
      <c r="U1405" s="3">
        <f ca="1">YEARFRAC(Table1[[#This Row],[DOB]],TODAY())</f>
        <v>43.588888888888889</v>
      </c>
      <c r="V1405" s="3" t="str" cm="1">
        <f t="array" aca="1" ref="V1405" ca="1">_xlfn.IFS(Table1[[#This Row],[Age]] &lt; 30, "20-29", Table1[[#This Row],[Age]]&lt;40,"30-39",Table1[[#This Row],[Age]]&lt;50,"40-49",Table1[[#This Row],[Age]]&lt;60,"50-59",Table1[[#This Row],[Age]]&lt;70, "60-69",Table1[[#This Row],[Age]]&lt;80, "70-79",Table1[[#This Row],[Age]]&lt;90,"80-89")</f>
        <v>40-49</v>
      </c>
      <c r="W1405" t="s">
        <v>39</v>
      </c>
      <c r="X1405" t="s">
        <v>215</v>
      </c>
      <c r="Y1405" t="s">
        <v>41</v>
      </c>
      <c r="Z1405">
        <v>18674</v>
      </c>
      <c r="AA1405" t="s">
        <v>73</v>
      </c>
      <c r="AB1405" t="s">
        <v>43</v>
      </c>
      <c r="AC1405" t="s">
        <v>235</v>
      </c>
      <c r="AD1405">
        <v>3</v>
      </c>
    </row>
    <row r="1406" spans="1:30" x14ac:dyDescent="0.35">
      <c r="A1406">
        <v>1828</v>
      </c>
      <c r="B1406" t="s">
        <v>163</v>
      </c>
      <c r="C1406" t="s">
        <v>683</v>
      </c>
      <c r="D1406" s="1">
        <v>43891</v>
      </c>
      <c r="E1406" s="1">
        <v>44646</v>
      </c>
      <c r="F1406">
        <f>IF(Table1[[#This Row],[ExitDate]],QUOTIENT(Table1[[#This Row],[ExitDate]]-Table1[[#This Row],[StartDate]],365/12),"")</f>
        <v>24</v>
      </c>
      <c r="G1406" t="str">
        <f>IF(Table1[[#This Row],[ExitDate]], "Attrition", "Active")</f>
        <v>Attrition</v>
      </c>
      <c r="H1406" t="s">
        <v>28</v>
      </c>
      <c r="I1406" t="s">
        <v>5516</v>
      </c>
      <c r="J1406" t="s">
        <v>5517</v>
      </c>
      <c r="K1406" t="s">
        <v>138</v>
      </c>
      <c r="L1406" t="s">
        <v>32</v>
      </c>
      <c r="M1406" t="s">
        <v>51</v>
      </c>
      <c r="N1406" t="s">
        <v>63</v>
      </c>
      <c r="O1406" t="s">
        <v>35</v>
      </c>
      <c r="P1406" t="s">
        <v>125</v>
      </c>
      <c r="Q1406" t="s">
        <v>5518</v>
      </c>
      <c r="R1406" t="s">
        <v>37</v>
      </c>
      <c r="S1406" t="s">
        <v>304</v>
      </c>
      <c r="T1406" s="2">
        <v>30415</v>
      </c>
      <c r="U1406" s="3">
        <f ca="1">YEARFRAC(Table1[[#This Row],[DOB]],TODAY())</f>
        <v>42.705555555555556</v>
      </c>
      <c r="V1406" s="3" t="str" cm="1">
        <f t="array" aca="1" ref="V1406" ca="1">_xlfn.IFS(Table1[[#This Row],[Age]] &lt; 30, "20-29", Table1[[#This Row],[Age]]&lt;40,"30-39",Table1[[#This Row],[Age]]&lt;50,"40-49",Table1[[#This Row],[Age]]&lt;60,"50-59",Table1[[#This Row],[Age]]&lt;70, "60-69",Table1[[#This Row],[Age]]&lt;80, "70-79",Table1[[#This Row],[Age]]&lt;90,"80-89")</f>
        <v>40-49</v>
      </c>
      <c r="W1406" t="s">
        <v>39</v>
      </c>
      <c r="X1406" t="s">
        <v>225</v>
      </c>
      <c r="Y1406" t="s">
        <v>54</v>
      </c>
      <c r="Z1406">
        <v>64947</v>
      </c>
      <c r="AA1406" t="s">
        <v>92</v>
      </c>
      <c r="AB1406" t="s">
        <v>103</v>
      </c>
      <c r="AC1406" t="s">
        <v>104</v>
      </c>
      <c r="AD1406">
        <v>3</v>
      </c>
    </row>
    <row r="1407" spans="1:30" x14ac:dyDescent="0.35">
      <c r="A1407">
        <v>1829</v>
      </c>
      <c r="B1407" t="s">
        <v>4451</v>
      </c>
      <c r="C1407" t="s">
        <v>5265</v>
      </c>
      <c r="D1407" s="1">
        <v>43890</v>
      </c>
      <c r="F1407" t="str">
        <f>IF(Table1[[#This Row],[ExitDate]],QUOTIENT(Table1[[#This Row],[ExitDate]]-Table1[[#This Row],[StartDate]],365/12),"")</f>
        <v/>
      </c>
      <c r="G1407" t="str">
        <f>IF(Table1[[#This Row],[ExitDate]], "Attrition", "Active")</f>
        <v>Active</v>
      </c>
      <c r="H1407" t="s">
        <v>28</v>
      </c>
      <c r="I1407" t="s">
        <v>5519</v>
      </c>
      <c r="J1407" t="s">
        <v>5520</v>
      </c>
      <c r="K1407" t="s">
        <v>79</v>
      </c>
      <c r="L1407" t="s">
        <v>32</v>
      </c>
      <c r="M1407" t="s">
        <v>51</v>
      </c>
      <c r="N1407" t="s">
        <v>63</v>
      </c>
      <c r="O1407" t="s">
        <v>35</v>
      </c>
      <c r="P1407" t="s">
        <v>36</v>
      </c>
      <c r="R1407" t="s">
        <v>37</v>
      </c>
      <c r="S1407" t="s">
        <v>110</v>
      </c>
      <c r="T1407" s="2">
        <v>32002</v>
      </c>
      <c r="U1407" s="3">
        <f ca="1">YEARFRAC(Table1[[#This Row],[DOB]],TODAY())</f>
        <v>38.361111111111114</v>
      </c>
      <c r="V1407" s="3" t="str" cm="1">
        <f t="array" aca="1" ref="V1407" ca="1">_xlfn.IFS(Table1[[#This Row],[Age]] &lt; 30, "20-29", Table1[[#This Row],[Age]]&lt;40,"30-39",Table1[[#This Row],[Age]]&lt;50,"40-49",Table1[[#This Row],[Age]]&lt;60,"50-59",Table1[[#This Row],[Age]]&lt;70, "60-69",Table1[[#This Row],[Age]]&lt;80, "70-79",Table1[[#This Row],[Age]]&lt;90,"80-89")</f>
        <v>30-39</v>
      </c>
      <c r="W1407" t="s">
        <v>39</v>
      </c>
      <c r="X1407" t="s">
        <v>418</v>
      </c>
      <c r="Y1407" t="s">
        <v>54</v>
      </c>
      <c r="Z1407">
        <v>37531</v>
      </c>
      <c r="AA1407" t="s">
        <v>42</v>
      </c>
      <c r="AB1407" t="s">
        <v>83</v>
      </c>
      <c r="AC1407" t="s">
        <v>104</v>
      </c>
      <c r="AD1407">
        <v>3</v>
      </c>
    </row>
    <row r="1408" spans="1:30" x14ac:dyDescent="0.35">
      <c r="A1408">
        <v>1830</v>
      </c>
      <c r="B1408" t="s">
        <v>5521</v>
      </c>
      <c r="C1408" t="s">
        <v>2532</v>
      </c>
      <c r="D1408" s="1">
        <v>43442</v>
      </c>
      <c r="F1408" t="str">
        <f>IF(Table1[[#This Row],[ExitDate]],QUOTIENT(Table1[[#This Row],[ExitDate]]-Table1[[#This Row],[StartDate]],365/12),"")</f>
        <v/>
      </c>
      <c r="G1408" t="str">
        <f>IF(Table1[[#This Row],[ExitDate]], "Attrition", "Active")</f>
        <v>Active</v>
      </c>
      <c r="H1408" t="s">
        <v>28</v>
      </c>
      <c r="I1408" t="s">
        <v>5522</v>
      </c>
      <c r="J1408" t="s">
        <v>5523</v>
      </c>
      <c r="K1408" t="s">
        <v>167</v>
      </c>
      <c r="L1408" t="s">
        <v>32</v>
      </c>
      <c r="M1408" t="s">
        <v>62</v>
      </c>
      <c r="N1408" t="s">
        <v>50</v>
      </c>
      <c r="O1408" t="s">
        <v>35</v>
      </c>
      <c r="P1408" t="s">
        <v>36</v>
      </c>
      <c r="R1408" t="s">
        <v>37</v>
      </c>
      <c r="S1408" t="s">
        <v>38</v>
      </c>
      <c r="T1408" s="2">
        <v>22246</v>
      </c>
      <c r="U1408" s="3">
        <f ca="1">YEARFRAC(Table1[[#This Row],[DOB]],TODAY())</f>
        <v>65.075000000000003</v>
      </c>
      <c r="V1408" s="3" t="str" cm="1">
        <f t="array" aca="1" ref="V1408" ca="1">_xlfn.IFS(Table1[[#This Row],[Age]] &lt; 30, "20-29", Table1[[#This Row],[Age]]&lt;40,"30-39",Table1[[#This Row],[Age]]&lt;50,"40-49",Table1[[#This Row],[Age]]&lt;60,"50-59",Table1[[#This Row],[Age]]&lt;70, "60-69",Table1[[#This Row],[Age]]&lt;80, "70-79",Table1[[#This Row],[Age]]&lt;90,"80-89")</f>
        <v>60-69</v>
      </c>
      <c r="W1408" t="s">
        <v>39</v>
      </c>
      <c r="X1408" t="s">
        <v>612</v>
      </c>
      <c r="Y1408" t="s">
        <v>41</v>
      </c>
      <c r="Z1408">
        <v>78846</v>
      </c>
      <c r="AA1408" t="s">
        <v>92</v>
      </c>
      <c r="AB1408" t="s">
        <v>83</v>
      </c>
      <c r="AC1408" t="s">
        <v>235</v>
      </c>
      <c r="AD1408">
        <v>3</v>
      </c>
    </row>
    <row r="1409" spans="1:30" x14ac:dyDescent="0.35">
      <c r="A1409">
        <v>1831</v>
      </c>
      <c r="B1409" t="s">
        <v>926</v>
      </c>
      <c r="C1409" t="s">
        <v>1352</v>
      </c>
      <c r="D1409" s="1">
        <v>44738</v>
      </c>
      <c r="E1409" s="1">
        <v>45092</v>
      </c>
      <c r="F1409">
        <f>IF(Table1[[#This Row],[ExitDate]],QUOTIENT(Table1[[#This Row],[ExitDate]]-Table1[[#This Row],[StartDate]],365/12),"")</f>
        <v>11</v>
      </c>
      <c r="G1409" t="str">
        <f>IF(Table1[[#This Row],[ExitDate]], "Attrition", "Active")</f>
        <v>Attrition</v>
      </c>
      <c r="H1409" t="s">
        <v>28</v>
      </c>
      <c r="I1409" t="s">
        <v>5524</v>
      </c>
      <c r="J1409" t="s">
        <v>5525</v>
      </c>
      <c r="K1409" t="s">
        <v>97</v>
      </c>
      <c r="L1409" t="s">
        <v>744</v>
      </c>
      <c r="M1409" t="s">
        <v>51</v>
      </c>
      <c r="N1409" t="s">
        <v>63</v>
      </c>
      <c r="O1409" t="s">
        <v>35</v>
      </c>
      <c r="P1409" t="s">
        <v>139</v>
      </c>
      <c r="Q1409" t="s">
        <v>5526</v>
      </c>
      <c r="R1409" t="s">
        <v>37</v>
      </c>
      <c r="S1409" t="s">
        <v>3211</v>
      </c>
      <c r="T1409" s="2">
        <v>25855</v>
      </c>
      <c r="U1409" s="3">
        <f ca="1">YEARFRAC(Table1[[#This Row],[DOB]],TODAY())</f>
        <v>55.19166666666667</v>
      </c>
      <c r="V1409" s="3" t="str" cm="1">
        <f t="array" aca="1" ref="V1409" ca="1">_xlfn.IFS(Table1[[#This Row],[Age]] &lt; 30, "20-29", Table1[[#This Row],[Age]]&lt;40,"30-39",Table1[[#This Row],[Age]]&lt;50,"40-49",Table1[[#This Row],[Age]]&lt;60,"50-59",Table1[[#This Row],[Age]]&lt;70, "60-69",Table1[[#This Row],[Age]]&lt;80, "70-79",Table1[[#This Row],[Age]]&lt;90,"80-89")</f>
        <v>50-59</v>
      </c>
      <c r="W1409" t="s">
        <v>39</v>
      </c>
      <c r="X1409" t="s">
        <v>102</v>
      </c>
      <c r="Y1409" t="s">
        <v>41</v>
      </c>
      <c r="Z1409">
        <v>40762</v>
      </c>
      <c r="AA1409" t="s">
        <v>127</v>
      </c>
      <c r="AB1409" t="s">
        <v>43</v>
      </c>
      <c r="AC1409" t="s">
        <v>235</v>
      </c>
      <c r="AD1409">
        <v>3</v>
      </c>
    </row>
    <row r="1410" spans="1:30" x14ac:dyDescent="0.35">
      <c r="A1410">
        <v>1832</v>
      </c>
      <c r="B1410" t="s">
        <v>5527</v>
      </c>
      <c r="C1410" t="s">
        <v>429</v>
      </c>
      <c r="D1410" s="1">
        <v>43772</v>
      </c>
      <c r="F1410" t="str">
        <f>IF(Table1[[#This Row],[ExitDate]],QUOTIENT(Table1[[#This Row],[ExitDate]]-Table1[[#This Row],[StartDate]],365/12),"")</f>
        <v/>
      </c>
      <c r="G1410" t="str">
        <f>IF(Table1[[#This Row],[ExitDate]], "Attrition", "Active")</f>
        <v>Active</v>
      </c>
      <c r="H1410" t="s">
        <v>28</v>
      </c>
      <c r="I1410" t="s">
        <v>5528</v>
      </c>
      <c r="J1410" t="s">
        <v>5529</v>
      </c>
      <c r="K1410" t="s">
        <v>117</v>
      </c>
      <c r="L1410" t="s">
        <v>32</v>
      </c>
      <c r="M1410" t="s">
        <v>33</v>
      </c>
      <c r="N1410" t="s">
        <v>50</v>
      </c>
      <c r="O1410" t="s">
        <v>51</v>
      </c>
      <c r="P1410" t="s">
        <v>36</v>
      </c>
      <c r="R1410" t="s">
        <v>37</v>
      </c>
      <c r="S1410" t="s">
        <v>110</v>
      </c>
      <c r="T1410" s="2">
        <v>20607</v>
      </c>
      <c r="U1410" s="3">
        <f ca="1">YEARFRAC(Table1[[#This Row],[DOB]],TODAY())</f>
        <v>69.561111111111117</v>
      </c>
      <c r="V1410" s="3" t="str" cm="1">
        <f t="array" aca="1" ref="V1410" ca="1">_xlfn.IFS(Table1[[#This Row],[Age]] &lt; 30, "20-29", Table1[[#This Row],[Age]]&lt;40,"30-39",Table1[[#This Row],[Age]]&lt;50,"40-49",Table1[[#This Row],[Age]]&lt;60,"50-59",Table1[[#This Row],[Age]]&lt;70, "60-69",Table1[[#This Row],[Age]]&lt;80, "70-79",Table1[[#This Row],[Age]]&lt;90,"80-89")</f>
        <v>60-69</v>
      </c>
      <c r="W1410" t="s">
        <v>39</v>
      </c>
      <c r="X1410" t="s">
        <v>112</v>
      </c>
      <c r="Y1410" t="s">
        <v>41</v>
      </c>
      <c r="Z1410">
        <v>70743</v>
      </c>
      <c r="AA1410" t="s">
        <v>42</v>
      </c>
      <c r="AB1410" t="s">
        <v>83</v>
      </c>
      <c r="AC1410" t="s">
        <v>235</v>
      </c>
      <c r="AD1410">
        <v>3</v>
      </c>
    </row>
    <row r="1411" spans="1:30" x14ac:dyDescent="0.35">
      <c r="A1411">
        <v>1833</v>
      </c>
      <c r="B1411" t="s">
        <v>5530</v>
      </c>
      <c r="C1411" t="s">
        <v>2215</v>
      </c>
      <c r="D1411" s="1">
        <v>44927</v>
      </c>
      <c r="F1411" t="str">
        <f>IF(Table1[[#This Row],[ExitDate]],QUOTIENT(Table1[[#This Row],[ExitDate]]-Table1[[#This Row],[StartDate]],365/12),"")</f>
        <v/>
      </c>
      <c r="G1411" t="str">
        <f>IF(Table1[[#This Row],[ExitDate]], "Attrition", "Active")</f>
        <v>Active</v>
      </c>
      <c r="H1411" t="s">
        <v>28</v>
      </c>
      <c r="I1411" t="s">
        <v>5531</v>
      </c>
      <c r="J1411" t="s">
        <v>5532</v>
      </c>
      <c r="K1411" t="s">
        <v>61</v>
      </c>
      <c r="L1411" t="s">
        <v>32</v>
      </c>
      <c r="M1411" t="s">
        <v>51</v>
      </c>
      <c r="N1411" t="s">
        <v>63</v>
      </c>
      <c r="O1411" t="s">
        <v>62</v>
      </c>
      <c r="P1411" t="s">
        <v>36</v>
      </c>
      <c r="R1411" t="s">
        <v>37</v>
      </c>
      <c r="S1411" t="s">
        <v>89</v>
      </c>
      <c r="T1411" s="2">
        <v>30681</v>
      </c>
      <c r="U1411" s="3">
        <f ca="1">YEARFRAC(Table1[[#This Row],[DOB]],TODAY())</f>
        <v>41.980555555555554</v>
      </c>
      <c r="V1411" s="3" t="str" cm="1">
        <f t="array" aca="1" ref="V1411" ca="1">_xlfn.IFS(Table1[[#This Row],[Age]] &lt; 30, "20-29", Table1[[#This Row],[Age]]&lt;40,"30-39",Table1[[#This Row],[Age]]&lt;50,"40-49",Table1[[#This Row],[Age]]&lt;60,"50-59",Table1[[#This Row],[Age]]&lt;70, "60-69",Table1[[#This Row],[Age]]&lt;80, "70-79",Table1[[#This Row],[Age]]&lt;90,"80-89")</f>
        <v>40-49</v>
      </c>
      <c r="W1411" t="s">
        <v>39</v>
      </c>
      <c r="X1411" t="s">
        <v>102</v>
      </c>
      <c r="Y1411" t="s">
        <v>41</v>
      </c>
      <c r="Z1411">
        <v>3284</v>
      </c>
      <c r="AA1411" t="s">
        <v>42</v>
      </c>
      <c r="AB1411" t="s">
        <v>83</v>
      </c>
      <c r="AC1411" t="s">
        <v>235</v>
      </c>
      <c r="AD1411">
        <v>3</v>
      </c>
    </row>
    <row r="1412" spans="1:30" x14ac:dyDescent="0.35">
      <c r="A1412">
        <v>1834</v>
      </c>
      <c r="B1412" t="s">
        <v>1907</v>
      </c>
      <c r="C1412" t="s">
        <v>1941</v>
      </c>
      <c r="D1412" s="1">
        <v>44043</v>
      </c>
      <c r="E1412" s="1">
        <v>44291</v>
      </c>
      <c r="F1412">
        <f>IF(Table1[[#This Row],[ExitDate]],QUOTIENT(Table1[[#This Row],[ExitDate]]-Table1[[#This Row],[StartDate]],365/12),"")</f>
        <v>8</v>
      </c>
      <c r="G1412" t="str">
        <f>IF(Table1[[#This Row],[ExitDate]], "Attrition", "Active")</f>
        <v>Attrition</v>
      </c>
      <c r="H1412" t="s">
        <v>727</v>
      </c>
      <c r="I1412" t="s">
        <v>5533</v>
      </c>
      <c r="J1412" t="s">
        <v>5534</v>
      </c>
      <c r="K1412" t="s">
        <v>31</v>
      </c>
      <c r="L1412" t="s">
        <v>32</v>
      </c>
      <c r="M1412" t="s">
        <v>33</v>
      </c>
      <c r="N1412" t="s">
        <v>34</v>
      </c>
      <c r="O1412" t="s">
        <v>62</v>
      </c>
      <c r="P1412" t="s">
        <v>125</v>
      </c>
      <c r="Q1412" t="s">
        <v>5535</v>
      </c>
      <c r="R1412" t="s">
        <v>37</v>
      </c>
      <c r="S1412" t="s">
        <v>176</v>
      </c>
      <c r="T1412" s="2">
        <v>28746</v>
      </c>
      <c r="U1412" s="3">
        <f ca="1">YEARFRAC(Table1[[#This Row],[DOB]],TODAY())</f>
        <v>47.277777777777779</v>
      </c>
      <c r="V1412" s="3" t="str" cm="1">
        <f t="array" aca="1" ref="V1412" ca="1">_xlfn.IFS(Table1[[#This Row],[Age]] &lt; 30, "20-29", Table1[[#This Row],[Age]]&lt;40,"30-39",Table1[[#This Row],[Age]]&lt;50,"40-49",Table1[[#This Row],[Age]]&lt;60,"50-59",Table1[[#This Row],[Age]]&lt;70, "60-69",Table1[[#This Row],[Age]]&lt;80, "70-79",Table1[[#This Row],[Age]]&lt;90,"80-89")</f>
        <v>40-49</v>
      </c>
      <c r="W1412" t="s">
        <v>39</v>
      </c>
      <c r="X1412" t="s">
        <v>177</v>
      </c>
      <c r="Y1412" t="s">
        <v>41</v>
      </c>
      <c r="Z1412">
        <v>80929</v>
      </c>
      <c r="AA1412" t="s">
        <v>42</v>
      </c>
      <c r="AB1412" t="s">
        <v>103</v>
      </c>
      <c r="AC1412" t="s">
        <v>235</v>
      </c>
      <c r="AD1412">
        <v>3</v>
      </c>
    </row>
    <row r="1413" spans="1:30" x14ac:dyDescent="0.35">
      <c r="A1413">
        <v>1835</v>
      </c>
      <c r="B1413" t="s">
        <v>5536</v>
      </c>
      <c r="C1413" t="s">
        <v>5537</v>
      </c>
      <c r="D1413" s="1">
        <v>44449</v>
      </c>
      <c r="E1413" s="1">
        <v>44761</v>
      </c>
      <c r="F1413">
        <f>IF(Table1[[#This Row],[ExitDate]],QUOTIENT(Table1[[#This Row],[ExitDate]]-Table1[[#This Row],[StartDate]],365/12),"")</f>
        <v>10</v>
      </c>
      <c r="G1413" t="str">
        <f>IF(Table1[[#This Row],[ExitDate]], "Attrition", "Active")</f>
        <v>Attrition</v>
      </c>
      <c r="H1413" t="s">
        <v>727</v>
      </c>
      <c r="I1413" t="s">
        <v>5538</v>
      </c>
      <c r="J1413" t="s">
        <v>5539</v>
      </c>
      <c r="K1413" t="s">
        <v>49</v>
      </c>
      <c r="L1413" t="s">
        <v>32</v>
      </c>
      <c r="M1413" t="s">
        <v>51</v>
      </c>
      <c r="N1413" t="s">
        <v>63</v>
      </c>
      <c r="O1413" t="s">
        <v>35</v>
      </c>
      <c r="P1413" t="s">
        <v>125</v>
      </c>
      <c r="Q1413" t="s">
        <v>5540</v>
      </c>
      <c r="R1413" t="s">
        <v>37</v>
      </c>
      <c r="S1413" t="s">
        <v>89</v>
      </c>
      <c r="T1413" s="2">
        <v>30280</v>
      </c>
      <c r="U1413" s="3">
        <f ca="1">YEARFRAC(Table1[[#This Row],[DOB]],TODAY())</f>
        <v>43.077777777777776</v>
      </c>
      <c r="V1413" s="3" t="str" cm="1">
        <f t="array" aca="1" ref="V1413" ca="1">_xlfn.IFS(Table1[[#This Row],[Age]] &lt; 30, "20-29", Table1[[#This Row],[Age]]&lt;40,"30-39",Table1[[#This Row],[Age]]&lt;50,"40-49",Table1[[#This Row],[Age]]&lt;60,"50-59",Table1[[#This Row],[Age]]&lt;70, "60-69",Table1[[#This Row],[Age]]&lt;80, "70-79",Table1[[#This Row],[Age]]&lt;90,"80-89")</f>
        <v>40-49</v>
      </c>
      <c r="W1413" t="s">
        <v>39</v>
      </c>
      <c r="X1413" t="s">
        <v>82</v>
      </c>
      <c r="Y1413" t="s">
        <v>41</v>
      </c>
      <c r="Z1413">
        <v>5480</v>
      </c>
      <c r="AA1413" t="s">
        <v>127</v>
      </c>
      <c r="AB1413" t="s">
        <v>74</v>
      </c>
      <c r="AC1413" t="s">
        <v>235</v>
      </c>
      <c r="AD1413">
        <v>3</v>
      </c>
    </row>
    <row r="1414" spans="1:30" x14ac:dyDescent="0.35">
      <c r="A1414">
        <v>1836</v>
      </c>
      <c r="B1414" t="s">
        <v>2824</v>
      </c>
      <c r="C1414" t="s">
        <v>1196</v>
      </c>
      <c r="D1414" s="1">
        <v>43635</v>
      </c>
      <c r="F1414" t="str">
        <f>IF(Table1[[#This Row],[ExitDate]],QUOTIENT(Table1[[#This Row],[ExitDate]]-Table1[[#This Row],[StartDate]],365/12),"")</f>
        <v/>
      </c>
      <c r="G1414" t="str">
        <f>IF(Table1[[#This Row],[ExitDate]], "Attrition", "Active")</f>
        <v>Active</v>
      </c>
      <c r="H1414" t="s">
        <v>727</v>
      </c>
      <c r="I1414" t="s">
        <v>5541</v>
      </c>
      <c r="J1414" t="s">
        <v>5542</v>
      </c>
      <c r="K1414" t="s">
        <v>138</v>
      </c>
      <c r="L1414" t="s">
        <v>32</v>
      </c>
      <c r="M1414" t="s">
        <v>51</v>
      </c>
      <c r="N1414" t="s">
        <v>63</v>
      </c>
      <c r="O1414" t="s">
        <v>35</v>
      </c>
      <c r="P1414" t="s">
        <v>36</v>
      </c>
      <c r="R1414" t="s">
        <v>37</v>
      </c>
      <c r="S1414" t="s">
        <v>89</v>
      </c>
      <c r="T1414" s="2">
        <v>25947</v>
      </c>
      <c r="U1414" s="3">
        <f ca="1">YEARFRAC(Table1[[#This Row],[DOB]],TODAY())</f>
        <v>54.94166666666667</v>
      </c>
      <c r="V1414" s="3" t="str" cm="1">
        <f t="array" aca="1" ref="V1414" ca="1">_xlfn.IFS(Table1[[#This Row],[Age]] &lt; 30, "20-29", Table1[[#This Row],[Age]]&lt;40,"30-39",Table1[[#This Row],[Age]]&lt;50,"40-49",Table1[[#This Row],[Age]]&lt;60,"50-59",Table1[[#This Row],[Age]]&lt;70, "60-69",Table1[[#This Row],[Age]]&lt;80, "70-79",Table1[[#This Row],[Age]]&lt;90,"80-89")</f>
        <v>50-59</v>
      </c>
      <c r="W1414" t="s">
        <v>39</v>
      </c>
      <c r="X1414" t="s">
        <v>82</v>
      </c>
      <c r="Y1414" t="s">
        <v>54</v>
      </c>
      <c r="Z1414">
        <v>35394</v>
      </c>
      <c r="AA1414" t="s">
        <v>55</v>
      </c>
      <c r="AB1414" t="s">
        <v>103</v>
      </c>
      <c r="AC1414" t="s">
        <v>235</v>
      </c>
      <c r="AD1414">
        <v>3</v>
      </c>
    </row>
    <row r="1415" spans="1:30" x14ac:dyDescent="0.35">
      <c r="A1415">
        <v>1837</v>
      </c>
      <c r="B1415" t="s">
        <v>5354</v>
      </c>
      <c r="C1415" t="s">
        <v>2776</v>
      </c>
      <c r="D1415" s="1">
        <v>44424</v>
      </c>
      <c r="F1415" t="str">
        <f>IF(Table1[[#This Row],[ExitDate]],QUOTIENT(Table1[[#This Row],[ExitDate]]-Table1[[#This Row],[StartDate]],365/12),"")</f>
        <v/>
      </c>
      <c r="G1415" t="str">
        <f>IF(Table1[[#This Row],[ExitDate]], "Attrition", "Active")</f>
        <v>Active</v>
      </c>
      <c r="H1415" t="s">
        <v>727</v>
      </c>
      <c r="I1415" t="s">
        <v>5543</v>
      </c>
      <c r="J1415" t="s">
        <v>5544</v>
      </c>
      <c r="K1415" t="s">
        <v>117</v>
      </c>
      <c r="L1415" t="s">
        <v>32</v>
      </c>
      <c r="M1415" t="s">
        <v>51</v>
      </c>
      <c r="N1415" t="s">
        <v>63</v>
      </c>
      <c r="O1415" t="s">
        <v>62</v>
      </c>
      <c r="P1415" t="s">
        <v>36</v>
      </c>
      <c r="R1415" t="s">
        <v>37</v>
      </c>
      <c r="S1415" t="s">
        <v>176</v>
      </c>
      <c r="T1415" s="2">
        <v>27562</v>
      </c>
      <c r="U1415" s="3">
        <f ca="1">YEARFRAC(Table1[[#This Row],[DOB]],TODAY())</f>
        <v>50.516666666666666</v>
      </c>
      <c r="V1415" s="3" t="str" cm="1">
        <f t="array" aca="1" ref="V1415" ca="1">_xlfn.IFS(Table1[[#This Row],[Age]] &lt; 30, "20-29", Table1[[#This Row],[Age]]&lt;40,"30-39",Table1[[#This Row],[Age]]&lt;50,"40-49",Table1[[#This Row],[Age]]&lt;60,"50-59",Table1[[#This Row],[Age]]&lt;70, "60-69",Table1[[#This Row],[Age]]&lt;80, "70-79",Table1[[#This Row],[Age]]&lt;90,"80-89")</f>
        <v>50-59</v>
      </c>
      <c r="W1415" t="s">
        <v>39</v>
      </c>
      <c r="X1415" t="s">
        <v>102</v>
      </c>
      <c r="Y1415" t="s">
        <v>41</v>
      </c>
      <c r="Z1415">
        <v>5981</v>
      </c>
      <c r="AA1415" t="s">
        <v>127</v>
      </c>
      <c r="AB1415" t="s">
        <v>103</v>
      </c>
      <c r="AC1415" t="s">
        <v>235</v>
      </c>
      <c r="AD1415">
        <v>3</v>
      </c>
    </row>
    <row r="1416" spans="1:30" x14ac:dyDescent="0.35">
      <c r="A1416">
        <v>1838</v>
      </c>
      <c r="B1416" t="s">
        <v>3165</v>
      </c>
      <c r="C1416" t="s">
        <v>5545</v>
      </c>
      <c r="D1416" s="1">
        <v>43654</v>
      </c>
      <c r="F1416" t="str">
        <f>IF(Table1[[#This Row],[ExitDate]],QUOTIENT(Table1[[#This Row],[ExitDate]]-Table1[[#This Row],[StartDate]],365/12),"")</f>
        <v/>
      </c>
      <c r="G1416" t="str">
        <f>IF(Table1[[#This Row],[ExitDate]], "Attrition", "Active")</f>
        <v>Active</v>
      </c>
      <c r="H1416" t="s">
        <v>28</v>
      </c>
      <c r="I1416" t="s">
        <v>5546</v>
      </c>
      <c r="J1416" t="s">
        <v>5547</v>
      </c>
      <c r="K1416" t="s">
        <v>79</v>
      </c>
      <c r="L1416" t="s">
        <v>32</v>
      </c>
      <c r="M1416" t="s">
        <v>51</v>
      </c>
      <c r="N1416" t="s">
        <v>50</v>
      </c>
      <c r="O1416" t="s">
        <v>35</v>
      </c>
      <c r="P1416" t="s">
        <v>36</v>
      </c>
      <c r="R1416" t="s">
        <v>37</v>
      </c>
      <c r="S1416" t="s">
        <v>52</v>
      </c>
      <c r="T1416" s="2">
        <v>21444</v>
      </c>
      <c r="U1416" s="3">
        <f ca="1">YEARFRAC(Table1[[#This Row],[DOB]],TODAY())</f>
        <v>67.269444444444446</v>
      </c>
      <c r="V1416" s="3" t="str" cm="1">
        <f t="array" aca="1" ref="V1416" ca="1">_xlfn.IFS(Table1[[#This Row],[Age]] &lt; 30, "20-29", Table1[[#This Row],[Age]]&lt;40,"30-39",Table1[[#This Row],[Age]]&lt;50,"40-49",Table1[[#This Row],[Age]]&lt;60,"50-59",Table1[[#This Row],[Age]]&lt;70, "60-69",Table1[[#This Row],[Age]]&lt;80, "70-79",Table1[[#This Row],[Age]]&lt;90,"80-89")</f>
        <v>60-69</v>
      </c>
      <c r="W1416" t="s">
        <v>39</v>
      </c>
      <c r="X1416" t="s">
        <v>82</v>
      </c>
      <c r="Y1416" t="s">
        <v>41</v>
      </c>
      <c r="Z1416">
        <v>4188</v>
      </c>
      <c r="AA1416" t="s">
        <v>42</v>
      </c>
      <c r="AB1416" t="s">
        <v>43</v>
      </c>
      <c r="AC1416" t="s">
        <v>104</v>
      </c>
      <c r="AD1416">
        <v>3</v>
      </c>
    </row>
    <row r="1417" spans="1:30" x14ac:dyDescent="0.35">
      <c r="A1417">
        <v>1839</v>
      </c>
      <c r="B1417" t="s">
        <v>3242</v>
      </c>
      <c r="C1417" t="s">
        <v>2957</v>
      </c>
      <c r="D1417" s="1">
        <v>44425</v>
      </c>
      <c r="E1417" s="1">
        <v>44804</v>
      </c>
      <c r="F1417">
        <f>IF(Table1[[#This Row],[ExitDate]],QUOTIENT(Table1[[#This Row],[ExitDate]]-Table1[[#This Row],[StartDate]],365/12),"")</f>
        <v>12</v>
      </c>
      <c r="G1417" t="str">
        <f>IF(Table1[[#This Row],[ExitDate]], "Attrition", "Active")</f>
        <v>Attrition</v>
      </c>
      <c r="H1417" t="s">
        <v>28</v>
      </c>
      <c r="I1417" t="s">
        <v>5548</v>
      </c>
      <c r="J1417" t="s">
        <v>5549</v>
      </c>
      <c r="K1417" t="s">
        <v>167</v>
      </c>
      <c r="L1417" t="s">
        <v>32</v>
      </c>
      <c r="M1417" t="s">
        <v>62</v>
      </c>
      <c r="N1417" t="s">
        <v>50</v>
      </c>
      <c r="O1417" t="s">
        <v>51</v>
      </c>
      <c r="P1417" t="s">
        <v>174</v>
      </c>
      <c r="Q1417" t="s">
        <v>5550</v>
      </c>
      <c r="R1417" t="s">
        <v>37</v>
      </c>
      <c r="S1417" t="s">
        <v>695</v>
      </c>
      <c r="T1417" s="2">
        <v>24926</v>
      </c>
      <c r="U1417" s="3">
        <f ca="1">YEARFRAC(Table1[[#This Row],[DOB]],TODAY())</f>
        <v>57.733333333333334</v>
      </c>
      <c r="V1417" s="3" t="str" cm="1">
        <f t="array" aca="1" ref="V1417" ca="1">_xlfn.IFS(Table1[[#This Row],[Age]] &lt; 30, "20-29", Table1[[#This Row],[Age]]&lt;40,"30-39",Table1[[#This Row],[Age]]&lt;50,"40-49",Table1[[#This Row],[Age]]&lt;60,"50-59",Table1[[#This Row],[Age]]&lt;70, "60-69",Table1[[#This Row],[Age]]&lt;80, "70-79",Table1[[#This Row],[Age]]&lt;90,"80-89")</f>
        <v>50-59</v>
      </c>
      <c r="W1417" t="s">
        <v>39</v>
      </c>
      <c r="X1417" t="s">
        <v>66</v>
      </c>
      <c r="Y1417" t="s">
        <v>41</v>
      </c>
      <c r="Z1417">
        <v>74361</v>
      </c>
      <c r="AA1417" t="s">
        <v>73</v>
      </c>
      <c r="AB1417" t="s">
        <v>74</v>
      </c>
      <c r="AC1417" t="s">
        <v>104</v>
      </c>
      <c r="AD1417">
        <v>3</v>
      </c>
    </row>
    <row r="1418" spans="1:30" x14ac:dyDescent="0.35">
      <c r="A1418">
        <v>1840</v>
      </c>
      <c r="B1418" t="s">
        <v>2147</v>
      </c>
      <c r="C1418" t="s">
        <v>5551</v>
      </c>
      <c r="D1418" s="1">
        <v>44204</v>
      </c>
      <c r="F1418" t="str">
        <f>IF(Table1[[#This Row],[ExitDate]],QUOTIENT(Table1[[#This Row],[ExitDate]]-Table1[[#This Row],[StartDate]],365/12),"")</f>
        <v/>
      </c>
      <c r="G1418" t="str">
        <f>IF(Table1[[#This Row],[ExitDate]], "Attrition", "Active")</f>
        <v>Active</v>
      </c>
      <c r="H1418" t="s">
        <v>28</v>
      </c>
      <c r="I1418" t="s">
        <v>5552</v>
      </c>
      <c r="J1418" t="s">
        <v>5553</v>
      </c>
      <c r="K1418" t="s">
        <v>97</v>
      </c>
      <c r="L1418" t="s">
        <v>32</v>
      </c>
      <c r="M1418" t="s">
        <v>62</v>
      </c>
      <c r="N1418" t="s">
        <v>63</v>
      </c>
      <c r="O1418" t="s">
        <v>51</v>
      </c>
      <c r="P1418" t="s">
        <v>36</v>
      </c>
      <c r="R1418" t="s">
        <v>37</v>
      </c>
      <c r="S1418" t="s">
        <v>100</v>
      </c>
      <c r="T1418" s="2">
        <v>25422</v>
      </c>
      <c r="U1418" s="3">
        <f ca="1">YEARFRAC(Table1[[#This Row],[DOB]],TODAY())</f>
        <v>56.37777777777778</v>
      </c>
      <c r="V1418" s="3" t="str" cm="1">
        <f t="array" aca="1" ref="V1418" ca="1">_xlfn.IFS(Table1[[#This Row],[Age]] &lt; 30, "20-29", Table1[[#This Row],[Age]]&lt;40,"30-39",Table1[[#This Row],[Age]]&lt;50,"40-49",Table1[[#This Row],[Age]]&lt;60,"50-59",Table1[[#This Row],[Age]]&lt;70, "60-69",Table1[[#This Row],[Age]]&lt;80, "70-79",Table1[[#This Row],[Age]]&lt;90,"80-89")</f>
        <v>50-59</v>
      </c>
      <c r="W1418" t="s">
        <v>39</v>
      </c>
      <c r="X1418" t="s">
        <v>702</v>
      </c>
      <c r="Y1418" t="s">
        <v>41</v>
      </c>
      <c r="Z1418">
        <v>56925</v>
      </c>
      <c r="AA1418" t="s">
        <v>55</v>
      </c>
      <c r="AB1418" t="s">
        <v>74</v>
      </c>
      <c r="AC1418" t="s">
        <v>104</v>
      </c>
      <c r="AD1418">
        <v>3</v>
      </c>
    </row>
    <row r="1419" spans="1:30" x14ac:dyDescent="0.35">
      <c r="A1419">
        <v>1841</v>
      </c>
      <c r="B1419" t="s">
        <v>5554</v>
      </c>
      <c r="C1419" t="s">
        <v>2891</v>
      </c>
      <c r="D1419" s="1">
        <v>43326</v>
      </c>
      <c r="F1419" t="str">
        <f>IF(Table1[[#This Row],[ExitDate]],QUOTIENT(Table1[[#This Row],[ExitDate]]-Table1[[#This Row],[StartDate]],365/12),"")</f>
        <v/>
      </c>
      <c r="G1419" t="str">
        <f>IF(Table1[[#This Row],[ExitDate]], "Attrition", "Active")</f>
        <v>Active</v>
      </c>
      <c r="H1419" t="s">
        <v>28</v>
      </c>
      <c r="I1419" t="s">
        <v>5555</v>
      </c>
      <c r="J1419" t="s">
        <v>5556</v>
      </c>
      <c r="K1419" t="s">
        <v>117</v>
      </c>
      <c r="L1419" t="s">
        <v>32</v>
      </c>
      <c r="M1419" t="s">
        <v>33</v>
      </c>
      <c r="N1419" t="s">
        <v>63</v>
      </c>
      <c r="O1419" t="s">
        <v>51</v>
      </c>
      <c r="P1419" t="s">
        <v>36</v>
      </c>
      <c r="R1419" t="s">
        <v>37</v>
      </c>
      <c r="S1419" t="s">
        <v>89</v>
      </c>
      <c r="T1419" s="2">
        <v>21477</v>
      </c>
      <c r="U1419" s="3">
        <f ca="1">YEARFRAC(Table1[[#This Row],[DOB]],TODAY())</f>
        <v>67.177777777777777</v>
      </c>
      <c r="V1419" s="3" t="str" cm="1">
        <f t="array" aca="1" ref="V1419" ca="1">_xlfn.IFS(Table1[[#This Row],[Age]] &lt; 30, "20-29", Table1[[#This Row],[Age]]&lt;40,"30-39",Table1[[#This Row],[Age]]&lt;50,"40-49",Table1[[#This Row],[Age]]&lt;60,"50-59",Table1[[#This Row],[Age]]&lt;70, "60-69",Table1[[#This Row],[Age]]&lt;80, "70-79",Table1[[#This Row],[Age]]&lt;90,"80-89")</f>
        <v>60-69</v>
      </c>
      <c r="W1419" t="s">
        <v>39</v>
      </c>
      <c r="X1419" t="s">
        <v>215</v>
      </c>
      <c r="Y1419" t="s">
        <v>41</v>
      </c>
      <c r="Z1419">
        <v>62148</v>
      </c>
      <c r="AA1419" t="s">
        <v>55</v>
      </c>
      <c r="AB1419" t="s">
        <v>43</v>
      </c>
      <c r="AC1419" t="s">
        <v>104</v>
      </c>
      <c r="AD1419">
        <v>3</v>
      </c>
    </row>
    <row r="1420" spans="1:30" x14ac:dyDescent="0.35">
      <c r="A1420">
        <v>1842</v>
      </c>
      <c r="B1420" t="s">
        <v>2887</v>
      </c>
      <c r="C1420" t="s">
        <v>5557</v>
      </c>
      <c r="D1420" s="1">
        <v>44407</v>
      </c>
      <c r="F1420" t="str">
        <f>IF(Table1[[#This Row],[ExitDate]],QUOTIENT(Table1[[#This Row],[ExitDate]]-Table1[[#This Row],[StartDate]],365/12),"")</f>
        <v/>
      </c>
      <c r="G1420" t="str">
        <f>IF(Table1[[#This Row],[ExitDate]], "Attrition", "Active")</f>
        <v>Active</v>
      </c>
      <c r="H1420" t="s">
        <v>28</v>
      </c>
      <c r="I1420" t="s">
        <v>5558</v>
      </c>
      <c r="J1420" t="s">
        <v>5559</v>
      </c>
      <c r="K1420" t="s">
        <v>61</v>
      </c>
      <c r="L1420" t="s">
        <v>32</v>
      </c>
      <c r="M1420" t="s">
        <v>51</v>
      </c>
      <c r="N1420" t="s">
        <v>63</v>
      </c>
      <c r="O1420" t="s">
        <v>35</v>
      </c>
      <c r="P1420" t="s">
        <v>36</v>
      </c>
      <c r="R1420" t="s">
        <v>37</v>
      </c>
      <c r="S1420" t="s">
        <v>80</v>
      </c>
      <c r="T1420" s="2">
        <v>35925</v>
      </c>
      <c r="U1420" s="3">
        <f ca="1">YEARFRAC(Table1[[#This Row],[DOB]],TODAY())</f>
        <v>27.619444444444444</v>
      </c>
      <c r="V1420" s="3" t="str" cm="1">
        <f t="array" aca="1" ref="V1420" ca="1">_xlfn.IFS(Table1[[#This Row],[Age]] &lt; 30, "20-29", Table1[[#This Row],[Age]]&lt;40,"30-39",Table1[[#This Row],[Age]]&lt;50,"40-49",Table1[[#This Row],[Age]]&lt;60,"50-59",Table1[[#This Row],[Age]]&lt;70, "60-69",Table1[[#This Row],[Age]]&lt;80, "70-79",Table1[[#This Row],[Age]]&lt;90,"80-89")</f>
        <v>20-29</v>
      </c>
      <c r="W1420" t="s">
        <v>39</v>
      </c>
      <c r="X1420" t="s">
        <v>177</v>
      </c>
      <c r="Y1420" t="s">
        <v>54</v>
      </c>
      <c r="Z1420">
        <v>20467</v>
      </c>
      <c r="AA1420" t="s">
        <v>127</v>
      </c>
      <c r="AB1420" t="s">
        <v>103</v>
      </c>
      <c r="AC1420" t="s">
        <v>104</v>
      </c>
      <c r="AD1420">
        <v>3</v>
      </c>
    </row>
    <row r="1421" spans="1:30" x14ac:dyDescent="0.35">
      <c r="A1421">
        <v>1843</v>
      </c>
      <c r="B1421" t="s">
        <v>5560</v>
      </c>
      <c r="C1421" t="s">
        <v>5561</v>
      </c>
      <c r="D1421" s="1">
        <v>45024</v>
      </c>
      <c r="F1421" t="str">
        <f>IF(Table1[[#This Row],[ExitDate]],QUOTIENT(Table1[[#This Row],[ExitDate]]-Table1[[#This Row],[StartDate]],365/12),"")</f>
        <v/>
      </c>
      <c r="G1421" t="str">
        <f>IF(Table1[[#This Row],[ExitDate]], "Attrition", "Active")</f>
        <v>Active</v>
      </c>
      <c r="H1421" t="s">
        <v>28</v>
      </c>
      <c r="I1421" t="s">
        <v>5562</v>
      </c>
      <c r="J1421" t="s">
        <v>5563</v>
      </c>
      <c r="K1421" t="s">
        <v>88</v>
      </c>
      <c r="L1421" t="s">
        <v>32</v>
      </c>
      <c r="M1421" t="s">
        <v>62</v>
      </c>
      <c r="N1421" t="s">
        <v>34</v>
      </c>
      <c r="O1421" t="s">
        <v>35</v>
      </c>
      <c r="P1421" t="s">
        <v>36</v>
      </c>
      <c r="R1421" t="s">
        <v>37</v>
      </c>
      <c r="S1421" t="s">
        <v>110</v>
      </c>
      <c r="T1421" s="2">
        <v>23023</v>
      </c>
      <c r="U1421" s="3">
        <f ca="1">YEARFRAC(Table1[[#This Row],[DOB]],TODAY())</f>
        <v>62.947222222222223</v>
      </c>
      <c r="V1421" s="3" t="str" cm="1">
        <f t="array" aca="1" ref="V1421" ca="1">_xlfn.IFS(Table1[[#This Row],[Age]] &lt; 30, "20-29", Table1[[#This Row],[Age]]&lt;40,"30-39",Table1[[#This Row],[Age]]&lt;50,"40-49",Table1[[#This Row],[Age]]&lt;60,"50-59",Table1[[#This Row],[Age]]&lt;70, "60-69",Table1[[#This Row],[Age]]&lt;80, "70-79",Table1[[#This Row],[Age]]&lt;90,"80-89")</f>
        <v>60-69</v>
      </c>
      <c r="W1421" t="s">
        <v>39</v>
      </c>
      <c r="X1421" t="s">
        <v>112</v>
      </c>
      <c r="Y1421" t="s">
        <v>54</v>
      </c>
      <c r="Z1421">
        <v>43130</v>
      </c>
      <c r="AA1421" t="s">
        <v>55</v>
      </c>
      <c r="AB1421" t="s">
        <v>83</v>
      </c>
      <c r="AC1421" t="s">
        <v>235</v>
      </c>
      <c r="AD1421">
        <v>3</v>
      </c>
    </row>
    <row r="1422" spans="1:30" x14ac:dyDescent="0.35">
      <c r="A1422">
        <v>1844</v>
      </c>
      <c r="B1422" t="s">
        <v>3184</v>
      </c>
      <c r="C1422" t="s">
        <v>5265</v>
      </c>
      <c r="D1422" s="1">
        <v>43719</v>
      </c>
      <c r="F1422" t="str">
        <f>IF(Table1[[#This Row],[ExitDate]],QUOTIENT(Table1[[#This Row],[ExitDate]]-Table1[[#This Row],[StartDate]],365/12),"")</f>
        <v/>
      </c>
      <c r="G1422" t="str">
        <f>IF(Table1[[#This Row],[ExitDate]], "Attrition", "Active")</f>
        <v>Active</v>
      </c>
      <c r="H1422" t="s">
        <v>28</v>
      </c>
      <c r="I1422" t="s">
        <v>5564</v>
      </c>
      <c r="J1422" t="s">
        <v>5565</v>
      </c>
      <c r="K1422" t="s">
        <v>31</v>
      </c>
      <c r="L1422" t="s">
        <v>32</v>
      </c>
      <c r="M1422" t="s">
        <v>51</v>
      </c>
      <c r="N1422" t="s">
        <v>50</v>
      </c>
      <c r="O1422" t="s">
        <v>51</v>
      </c>
      <c r="P1422" t="s">
        <v>36</v>
      </c>
      <c r="R1422" t="s">
        <v>37</v>
      </c>
      <c r="S1422" t="s">
        <v>80</v>
      </c>
      <c r="T1422" s="2">
        <v>23704</v>
      </c>
      <c r="U1422" s="3">
        <f ca="1">YEARFRAC(Table1[[#This Row],[DOB]],TODAY())</f>
        <v>61.083333333333336</v>
      </c>
      <c r="V1422" s="3" t="str" cm="1">
        <f t="array" aca="1" ref="V1422" ca="1">_xlfn.IFS(Table1[[#This Row],[Age]] &lt; 30, "20-29", Table1[[#This Row],[Age]]&lt;40,"30-39",Table1[[#This Row],[Age]]&lt;50,"40-49",Table1[[#This Row],[Age]]&lt;60,"50-59",Table1[[#This Row],[Age]]&lt;70, "60-69",Table1[[#This Row],[Age]]&lt;80, "70-79",Table1[[#This Row],[Age]]&lt;90,"80-89")</f>
        <v>60-69</v>
      </c>
      <c r="W1422" t="s">
        <v>39</v>
      </c>
      <c r="X1422" t="s">
        <v>380</v>
      </c>
      <c r="Y1422" t="s">
        <v>41</v>
      </c>
      <c r="Z1422">
        <v>52114</v>
      </c>
      <c r="AA1422" t="s">
        <v>73</v>
      </c>
      <c r="AB1422" t="s">
        <v>74</v>
      </c>
      <c r="AC1422" t="s">
        <v>104</v>
      </c>
      <c r="AD1422">
        <v>3</v>
      </c>
    </row>
    <row r="1423" spans="1:30" x14ac:dyDescent="0.35">
      <c r="A1423">
        <v>1845</v>
      </c>
      <c r="B1423" t="s">
        <v>5566</v>
      </c>
      <c r="C1423" t="s">
        <v>1838</v>
      </c>
      <c r="D1423" s="1">
        <v>43895</v>
      </c>
      <c r="E1423" s="1">
        <v>44430</v>
      </c>
      <c r="F1423">
        <f>IF(Table1[[#This Row],[ExitDate]],QUOTIENT(Table1[[#This Row],[ExitDate]]-Table1[[#This Row],[StartDate]],365/12),"")</f>
        <v>17</v>
      </c>
      <c r="G1423" t="str">
        <f>IF(Table1[[#This Row],[ExitDate]], "Attrition", "Active")</f>
        <v>Attrition</v>
      </c>
      <c r="H1423" t="s">
        <v>28</v>
      </c>
      <c r="I1423" t="s">
        <v>5567</v>
      </c>
      <c r="J1423" t="s">
        <v>5568</v>
      </c>
      <c r="K1423" t="s">
        <v>132</v>
      </c>
      <c r="L1423" t="s">
        <v>32</v>
      </c>
      <c r="M1423" t="s">
        <v>51</v>
      </c>
      <c r="N1423" t="s">
        <v>50</v>
      </c>
      <c r="O1423" t="s">
        <v>35</v>
      </c>
      <c r="P1423" t="s">
        <v>174</v>
      </c>
      <c r="Q1423" t="s">
        <v>5569</v>
      </c>
      <c r="R1423" t="s">
        <v>37</v>
      </c>
      <c r="S1423" t="s">
        <v>52</v>
      </c>
      <c r="T1423" s="2">
        <v>15333</v>
      </c>
      <c r="U1423" s="3">
        <f ca="1">YEARFRAC(Table1[[#This Row],[DOB]],TODAY())</f>
        <v>84</v>
      </c>
      <c r="V1423" s="3" t="str" cm="1">
        <f t="array" aca="1" ref="V1423" ca="1">_xlfn.IFS(Table1[[#This Row],[Age]] &lt; 30, "20-29", Table1[[#This Row],[Age]]&lt;40,"30-39",Table1[[#This Row],[Age]]&lt;50,"40-49",Table1[[#This Row],[Age]]&lt;60,"50-59",Table1[[#This Row],[Age]]&lt;70, "60-69",Table1[[#This Row],[Age]]&lt;80, "70-79",Table1[[#This Row],[Age]]&lt;90,"80-89")</f>
        <v>80-89</v>
      </c>
      <c r="W1423" t="s">
        <v>39</v>
      </c>
      <c r="X1423" t="s">
        <v>82</v>
      </c>
      <c r="Y1423" t="s">
        <v>41</v>
      </c>
      <c r="Z1423">
        <v>78947</v>
      </c>
      <c r="AA1423" t="s">
        <v>92</v>
      </c>
      <c r="AB1423" t="s">
        <v>74</v>
      </c>
      <c r="AC1423" t="s">
        <v>235</v>
      </c>
      <c r="AD1423">
        <v>3</v>
      </c>
    </row>
    <row r="1424" spans="1:30" x14ac:dyDescent="0.35">
      <c r="A1424">
        <v>1846</v>
      </c>
      <c r="B1424" t="s">
        <v>5570</v>
      </c>
      <c r="C1424" t="s">
        <v>5123</v>
      </c>
      <c r="D1424" s="1">
        <v>43801</v>
      </c>
      <c r="F1424" t="str">
        <f>IF(Table1[[#This Row],[ExitDate]],QUOTIENT(Table1[[#This Row],[ExitDate]]-Table1[[#This Row],[StartDate]],365/12),"")</f>
        <v/>
      </c>
      <c r="G1424" t="str">
        <f>IF(Table1[[#This Row],[ExitDate]], "Attrition", "Active")</f>
        <v>Active</v>
      </c>
      <c r="H1424" t="s">
        <v>28</v>
      </c>
      <c r="I1424" t="s">
        <v>5571</v>
      </c>
      <c r="J1424" t="s">
        <v>5572</v>
      </c>
      <c r="K1424" t="s">
        <v>49</v>
      </c>
      <c r="L1424" t="s">
        <v>32</v>
      </c>
      <c r="M1424" t="s">
        <v>62</v>
      </c>
      <c r="N1424" t="s">
        <v>34</v>
      </c>
      <c r="O1424" t="s">
        <v>35</v>
      </c>
      <c r="P1424" t="s">
        <v>36</v>
      </c>
      <c r="R1424" t="s">
        <v>37</v>
      </c>
      <c r="S1424" t="s">
        <v>52</v>
      </c>
      <c r="T1424" s="2">
        <v>17130</v>
      </c>
      <c r="U1424" s="3">
        <f ca="1">YEARFRAC(Table1[[#This Row],[DOB]],TODAY())</f>
        <v>79.080555555555549</v>
      </c>
      <c r="V1424" s="3" t="str" cm="1">
        <f t="array" aca="1" ref="V1424" ca="1">_xlfn.IFS(Table1[[#This Row],[Age]] &lt; 30, "20-29", Table1[[#This Row],[Age]]&lt;40,"30-39",Table1[[#This Row],[Age]]&lt;50,"40-49",Table1[[#This Row],[Age]]&lt;60,"50-59",Table1[[#This Row],[Age]]&lt;70, "60-69",Table1[[#This Row],[Age]]&lt;80, "70-79",Table1[[#This Row],[Age]]&lt;90,"80-89")</f>
        <v>70-79</v>
      </c>
      <c r="W1424" t="s">
        <v>39</v>
      </c>
      <c r="X1424" t="s">
        <v>225</v>
      </c>
      <c r="Y1424" t="s">
        <v>54</v>
      </c>
      <c r="Z1424">
        <v>85558</v>
      </c>
      <c r="AA1424" t="s">
        <v>92</v>
      </c>
      <c r="AB1424" t="s">
        <v>74</v>
      </c>
      <c r="AC1424" t="s">
        <v>235</v>
      </c>
      <c r="AD1424">
        <v>3</v>
      </c>
    </row>
    <row r="1425" spans="1:30" x14ac:dyDescent="0.35">
      <c r="A1425">
        <v>1847</v>
      </c>
      <c r="B1425" t="s">
        <v>5573</v>
      </c>
      <c r="C1425" t="s">
        <v>2722</v>
      </c>
      <c r="D1425" s="1">
        <v>44898</v>
      </c>
      <c r="E1425" s="1">
        <v>44919</v>
      </c>
      <c r="F1425">
        <f>IF(Table1[[#This Row],[ExitDate]],QUOTIENT(Table1[[#This Row],[ExitDate]]-Table1[[#This Row],[StartDate]],365/12),"")</f>
        <v>0</v>
      </c>
      <c r="G1425" t="str">
        <f>IF(Table1[[#This Row],[ExitDate]], "Attrition", "Active")</f>
        <v>Attrition</v>
      </c>
      <c r="H1425" t="s">
        <v>28</v>
      </c>
      <c r="I1425" t="s">
        <v>5574</v>
      </c>
      <c r="J1425" t="s">
        <v>5575</v>
      </c>
      <c r="K1425" t="s">
        <v>138</v>
      </c>
      <c r="L1425" t="s">
        <v>32</v>
      </c>
      <c r="M1425" t="s">
        <v>62</v>
      </c>
      <c r="N1425" t="s">
        <v>34</v>
      </c>
      <c r="O1425" t="s">
        <v>51</v>
      </c>
      <c r="P1425" t="s">
        <v>125</v>
      </c>
      <c r="Q1425" t="s">
        <v>5576</v>
      </c>
      <c r="R1425" t="s">
        <v>37</v>
      </c>
      <c r="S1425" t="s">
        <v>176</v>
      </c>
      <c r="T1425" s="2">
        <v>36815</v>
      </c>
      <c r="U1425" s="3">
        <f ca="1">YEARFRAC(Table1[[#This Row],[DOB]],TODAY())</f>
        <v>25.18611111111111</v>
      </c>
      <c r="V1425" s="3" t="str" cm="1">
        <f t="array" aca="1" ref="V1425" ca="1">_xlfn.IFS(Table1[[#This Row],[Age]] &lt; 30, "20-29", Table1[[#This Row],[Age]]&lt;40,"30-39",Table1[[#This Row],[Age]]&lt;50,"40-49",Table1[[#This Row],[Age]]&lt;60,"50-59",Table1[[#This Row],[Age]]&lt;70, "60-69",Table1[[#This Row],[Age]]&lt;80, "70-79",Table1[[#This Row],[Age]]&lt;90,"80-89")</f>
        <v>20-29</v>
      </c>
      <c r="W1425" t="s">
        <v>39</v>
      </c>
      <c r="X1425" t="s">
        <v>418</v>
      </c>
      <c r="Y1425" t="s">
        <v>54</v>
      </c>
      <c r="Z1425">
        <v>16653</v>
      </c>
      <c r="AA1425" t="s">
        <v>73</v>
      </c>
      <c r="AB1425" t="s">
        <v>103</v>
      </c>
      <c r="AC1425" t="s">
        <v>235</v>
      </c>
      <c r="AD1425">
        <v>3</v>
      </c>
    </row>
    <row r="1426" spans="1:30" x14ac:dyDescent="0.35">
      <c r="A1426">
        <v>1848</v>
      </c>
      <c r="B1426" t="s">
        <v>5577</v>
      </c>
      <c r="C1426" t="s">
        <v>184</v>
      </c>
      <c r="D1426" s="1">
        <v>44553</v>
      </c>
      <c r="F1426" t="str">
        <f>IF(Table1[[#This Row],[ExitDate]],QUOTIENT(Table1[[#This Row],[ExitDate]]-Table1[[#This Row],[StartDate]],365/12),"")</f>
        <v/>
      </c>
      <c r="G1426" t="str">
        <f>IF(Table1[[#This Row],[ExitDate]], "Attrition", "Active")</f>
        <v>Active</v>
      </c>
      <c r="H1426" t="s">
        <v>28</v>
      </c>
      <c r="I1426" t="s">
        <v>5578</v>
      </c>
      <c r="J1426" t="s">
        <v>5579</v>
      </c>
      <c r="K1426" t="s">
        <v>79</v>
      </c>
      <c r="L1426" t="s">
        <v>32</v>
      </c>
      <c r="M1426" t="s">
        <v>33</v>
      </c>
      <c r="N1426" t="s">
        <v>34</v>
      </c>
      <c r="O1426" t="s">
        <v>51</v>
      </c>
      <c r="P1426" t="s">
        <v>36</v>
      </c>
      <c r="R1426" t="s">
        <v>37</v>
      </c>
      <c r="S1426" t="s">
        <v>110</v>
      </c>
      <c r="T1426" s="2">
        <v>36816</v>
      </c>
      <c r="U1426" s="3">
        <f ca="1">YEARFRAC(Table1[[#This Row],[DOB]],TODAY())</f>
        <v>25.183333333333334</v>
      </c>
      <c r="V1426" s="3" t="str" cm="1">
        <f t="array" aca="1" ref="V1426" ca="1">_xlfn.IFS(Table1[[#This Row],[Age]] &lt; 30, "20-29", Table1[[#This Row],[Age]]&lt;40,"30-39",Table1[[#This Row],[Age]]&lt;50,"40-49",Table1[[#This Row],[Age]]&lt;60,"50-59",Table1[[#This Row],[Age]]&lt;70, "60-69",Table1[[#This Row],[Age]]&lt;80, "70-79",Table1[[#This Row],[Age]]&lt;90,"80-89")</f>
        <v>20-29</v>
      </c>
      <c r="W1426" t="s">
        <v>39</v>
      </c>
      <c r="X1426" t="s">
        <v>112</v>
      </c>
      <c r="Y1426" t="s">
        <v>54</v>
      </c>
      <c r="Z1426">
        <v>40621</v>
      </c>
      <c r="AA1426" t="s">
        <v>92</v>
      </c>
      <c r="AB1426" t="s">
        <v>103</v>
      </c>
      <c r="AC1426" t="s">
        <v>739</v>
      </c>
      <c r="AD1426">
        <v>3</v>
      </c>
    </row>
    <row r="1427" spans="1:30" x14ac:dyDescent="0.35">
      <c r="A1427">
        <v>1849</v>
      </c>
      <c r="B1427" t="s">
        <v>5580</v>
      </c>
      <c r="C1427" t="s">
        <v>5320</v>
      </c>
      <c r="D1427" s="1">
        <v>44589</v>
      </c>
      <c r="F1427" t="str">
        <f>IF(Table1[[#This Row],[ExitDate]],QUOTIENT(Table1[[#This Row],[ExitDate]]-Table1[[#This Row],[StartDate]],365/12),"")</f>
        <v/>
      </c>
      <c r="G1427" t="str">
        <f>IF(Table1[[#This Row],[ExitDate]], "Attrition", "Active")</f>
        <v>Active</v>
      </c>
      <c r="H1427" t="s">
        <v>28</v>
      </c>
      <c r="I1427" t="s">
        <v>5581</v>
      </c>
      <c r="J1427" t="s">
        <v>5582</v>
      </c>
      <c r="K1427" t="s">
        <v>167</v>
      </c>
      <c r="L1427" t="s">
        <v>32</v>
      </c>
      <c r="M1427" t="s">
        <v>51</v>
      </c>
      <c r="N1427" t="s">
        <v>63</v>
      </c>
      <c r="O1427" t="s">
        <v>62</v>
      </c>
      <c r="P1427" t="s">
        <v>36</v>
      </c>
      <c r="R1427" t="s">
        <v>37</v>
      </c>
      <c r="S1427" t="s">
        <v>176</v>
      </c>
      <c r="T1427" s="2">
        <v>22064</v>
      </c>
      <c r="U1427" s="3">
        <f ca="1">YEARFRAC(Table1[[#This Row],[DOB]],TODAY())</f>
        <v>65.569444444444443</v>
      </c>
      <c r="V1427" s="3" t="str" cm="1">
        <f t="array" aca="1" ref="V1427" ca="1">_xlfn.IFS(Table1[[#This Row],[Age]] &lt; 30, "20-29", Table1[[#This Row],[Age]]&lt;40,"30-39",Table1[[#This Row],[Age]]&lt;50,"40-49",Table1[[#This Row],[Age]]&lt;60,"50-59",Table1[[#This Row],[Age]]&lt;70, "60-69",Table1[[#This Row],[Age]]&lt;80, "70-79",Table1[[#This Row],[Age]]&lt;90,"80-89")</f>
        <v>60-69</v>
      </c>
      <c r="W1427" t="s">
        <v>39</v>
      </c>
      <c r="X1427" t="s">
        <v>418</v>
      </c>
      <c r="Y1427" t="s">
        <v>41</v>
      </c>
      <c r="Z1427">
        <v>31815</v>
      </c>
      <c r="AA1427" t="s">
        <v>55</v>
      </c>
      <c r="AB1427" t="s">
        <v>103</v>
      </c>
      <c r="AC1427" t="s">
        <v>739</v>
      </c>
      <c r="AD1427">
        <v>3</v>
      </c>
    </row>
    <row r="1428" spans="1:30" x14ac:dyDescent="0.35">
      <c r="A1428">
        <v>1850</v>
      </c>
      <c r="B1428" t="s">
        <v>5583</v>
      </c>
      <c r="C1428" t="s">
        <v>5584</v>
      </c>
      <c r="D1428" s="1">
        <v>43814</v>
      </c>
      <c r="E1428" s="1">
        <v>44372</v>
      </c>
      <c r="F1428">
        <f>IF(Table1[[#This Row],[ExitDate]],QUOTIENT(Table1[[#This Row],[ExitDate]]-Table1[[#This Row],[StartDate]],365/12),"")</f>
        <v>18</v>
      </c>
      <c r="G1428" t="str">
        <f>IF(Table1[[#This Row],[ExitDate]], "Attrition", "Active")</f>
        <v>Attrition</v>
      </c>
      <c r="H1428" t="s">
        <v>28</v>
      </c>
      <c r="I1428" t="s">
        <v>5585</v>
      </c>
      <c r="J1428" t="s">
        <v>5586</v>
      </c>
      <c r="K1428" t="s">
        <v>97</v>
      </c>
      <c r="L1428" t="s">
        <v>744</v>
      </c>
      <c r="M1428" t="s">
        <v>33</v>
      </c>
      <c r="N1428" t="s">
        <v>50</v>
      </c>
      <c r="O1428" t="s">
        <v>62</v>
      </c>
      <c r="P1428" t="s">
        <v>174</v>
      </c>
      <c r="Q1428" t="s">
        <v>5587</v>
      </c>
      <c r="R1428" t="s">
        <v>37</v>
      </c>
      <c r="S1428" t="s">
        <v>52</v>
      </c>
      <c r="T1428" s="2">
        <v>35361</v>
      </c>
      <c r="U1428" s="3">
        <f ca="1">YEARFRAC(Table1[[#This Row],[DOB]],TODAY())</f>
        <v>29.166666666666668</v>
      </c>
      <c r="V1428" s="3" t="str" cm="1">
        <f t="array" aca="1" ref="V1428" ca="1">_xlfn.IFS(Table1[[#This Row],[Age]] &lt; 30, "20-29", Table1[[#This Row],[Age]]&lt;40,"30-39",Table1[[#This Row],[Age]]&lt;50,"40-49",Table1[[#This Row],[Age]]&lt;60,"50-59",Table1[[#This Row],[Age]]&lt;70, "60-69",Table1[[#This Row],[Age]]&lt;80, "70-79",Table1[[#This Row],[Age]]&lt;90,"80-89")</f>
        <v>20-29</v>
      </c>
      <c r="W1428" t="s">
        <v>39</v>
      </c>
      <c r="X1428" t="s">
        <v>162</v>
      </c>
      <c r="Y1428" t="s">
        <v>41</v>
      </c>
      <c r="Z1428">
        <v>78073</v>
      </c>
      <c r="AA1428" t="s">
        <v>42</v>
      </c>
      <c r="AB1428" t="s">
        <v>83</v>
      </c>
      <c r="AC1428" t="s">
        <v>739</v>
      </c>
      <c r="AD1428">
        <v>3</v>
      </c>
    </row>
    <row r="1429" spans="1:30" x14ac:dyDescent="0.35">
      <c r="A1429">
        <v>1851</v>
      </c>
      <c r="B1429" t="s">
        <v>5588</v>
      </c>
      <c r="C1429" t="s">
        <v>5589</v>
      </c>
      <c r="D1429" s="1">
        <v>44511</v>
      </c>
      <c r="E1429" s="1">
        <v>44774</v>
      </c>
      <c r="F1429">
        <f>IF(Table1[[#This Row],[ExitDate]],QUOTIENT(Table1[[#This Row],[ExitDate]]-Table1[[#This Row],[StartDate]],365/12),"")</f>
        <v>8</v>
      </c>
      <c r="G1429" t="str">
        <f>IF(Table1[[#This Row],[ExitDate]], "Attrition", "Active")</f>
        <v>Attrition</v>
      </c>
      <c r="H1429" t="s">
        <v>28</v>
      </c>
      <c r="I1429" t="s">
        <v>5590</v>
      </c>
      <c r="J1429" t="s">
        <v>5591</v>
      </c>
      <c r="K1429" t="s">
        <v>117</v>
      </c>
      <c r="L1429" t="s">
        <v>744</v>
      </c>
      <c r="M1429" t="s">
        <v>62</v>
      </c>
      <c r="N1429" t="s">
        <v>63</v>
      </c>
      <c r="O1429" t="s">
        <v>35</v>
      </c>
      <c r="P1429" t="s">
        <v>139</v>
      </c>
      <c r="Q1429" t="s">
        <v>5592</v>
      </c>
      <c r="R1429" t="s">
        <v>37</v>
      </c>
      <c r="S1429" t="s">
        <v>80</v>
      </c>
      <c r="T1429" s="2">
        <v>24774</v>
      </c>
      <c r="U1429" s="3">
        <f ca="1">YEARFRAC(Table1[[#This Row],[DOB]],TODAY())</f>
        <v>58.15</v>
      </c>
      <c r="V1429" s="3" t="str" cm="1">
        <f t="array" aca="1" ref="V1429" ca="1">_xlfn.IFS(Table1[[#This Row],[Age]] &lt; 30, "20-29", Table1[[#This Row],[Age]]&lt;40,"30-39",Table1[[#This Row],[Age]]&lt;50,"40-49",Table1[[#This Row],[Age]]&lt;60,"50-59",Table1[[#This Row],[Age]]&lt;70, "60-69",Table1[[#This Row],[Age]]&lt;80, "70-79",Table1[[#This Row],[Age]]&lt;90,"80-89")</f>
        <v>50-59</v>
      </c>
      <c r="W1429" t="s">
        <v>39</v>
      </c>
      <c r="X1429" t="s">
        <v>82</v>
      </c>
      <c r="Y1429" t="s">
        <v>41</v>
      </c>
      <c r="Z1429">
        <v>57276</v>
      </c>
      <c r="AA1429" t="s">
        <v>55</v>
      </c>
      <c r="AB1429" t="s">
        <v>74</v>
      </c>
      <c r="AC1429" t="s">
        <v>739</v>
      </c>
      <c r="AD1429">
        <v>3</v>
      </c>
    </row>
    <row r="1430" spans="1:30" x14ac:dyDescent="0.35">
      <c r="A1430">
        <v>1852</v>
      </c>
      <c r="B1430" t="s">
        <v>531</v>
      </c>
      <c r="C1430" t="s">
        <v>164</v>
      </c>
      <c r="D1430" s="1">
        <v>43511</v>
      </c>
      <c r="E1430" s="1">
        <v>45135</v>
      </c>
      <c r="F1430">
        <f>IF(Table1[[#This Row],[ExitDate]],QUOTIENT(Table1[[#This Row],[ExitDate]]-Table1[[#This Row],[StartDate]],365/12),"")</f>
        <v>53</v>
      </c>
      <c r="G1430" t="str">
        <f>IF(Table1[[#This Row],[ExitDate]], "Attrition", "Active")</f>
        <v>Attrition</v>
      </c>
      <c r="H1430" t="s">
        <v>28</v>
      </c>
      <c r="I1430" t="s">
        <v>5593</v>
      </c>
      <c r="J1430" t="s">
        <v>5594</v>
      </c>
      <c r="K1430" t="s">
        <v>61</v>
      </c>
      <c r="L1430" t="s">
        <v>744</v>
      </c>
      <c r="M1430" t="s">
        <v>62</v>
      </c>
      <c r="N1430" t="s">
        <v>50</v>
      </c>
      <c r="O1430" t="s">
        <v>51</v>
      </c>
      <c r="P1430" t="s">
        <v>174</v>
      </c>
      <c r="Q1430" t="s">
        <v>5595</v>
      </c>
      <c r="R1430" t="s">
        <v>37</v>
      </c>
      <c r="S1430" t="s">
        <v>80</v>
      </c>
      <c r="T1430" s="2">
        <v>29877</v>
      </c>
      <c r="U1430" s="3">
        <f ca="1">YEARFRAC(Table1[[#This Row],[DOB]],TODAY())</f>
        <v>44.180555555555557</v>
      </c>
      <c r="V1430" s="3" t="str" cm="1">
        <f t="array" aca="1" ref="V1430" ca="1">_xlfn.IFS(Table1[[#This Row],[Age]] &lt; 30, "20-29", Table1[[#This Row],[Age]]&lt;40,"30-39",Table1[[#This Row],[Age]]&lt;50,"40-49",Table1[[#This Row],[Age]]&lt;60,"50-59",Table1[[#This Row],[Age]]&lt;70, "60-69",Table1[[#This Row],[Age]]&lt;80, "70-79",Table1[[#This Row],[Age]]&lt;90,"80-89")</f>
        <v>40-49</v>
      </c>
      <c r="W1430" t="s">
        <v>39</v>
      </c>
      <c r="X1430" t="s">
        <v>102</v>
      </c>
      <c r="Y1430" t="s">
        <v>41</v>
      </c>
      <c r="Z1430">
        <v>47682</v>
      </c>
      <c r="AA1430" t="s">
        <v>92</v>
      </c>
      <c r="AB1430" t="s">
        <v>74</v>
      </c>
      <c r="AC1430" t="s">
        <v>739</v>
      </c>
      <c r="AD1430">
        <v>3</v>
      </c>
    </row>
    <row r="1431" spans="1:30" x14ac:dyDescent="0.35">
      <c r="A1431">
        <v>1853</v>
      </c>
      <c r="B1431" t="s">
        <v>5596</v>
      </c>
      <c r="C1431" t="s">
        <v>2747</v>
      </c>
      <c r="D1431" s="1">
        <v>44651</v>
      </c>
      <c r="F1431" t="str">
        <f>IF(Table1[[#This Row],[ExitDate]],QUOTIENT(Table1[[#This Row],[ExitDate]]-Table1[[#This Row],[StartDate]],365/12),"")</f>
        <v/>
      </c>
      <c r="G1431" t="str">
        <f>IF(Table1[[#This Row],[ExitDate]], "Attrition", "Active")</f>
        <v>Active</v>
      </c>
      <c r="H1431" t="s">
        <v>727</v>
      </c>
      <c r="I1431" t="s">
        <v>5597</v>
      </c>
      <c r="J1431" t="s">
        <v>5598</v>
      </c>
      <c r="K1431" t="s">
        <v>167</v>
      </c>
      <c r="L1431" t="s">
        <v>32</v>
      </c>
      <c r="M1431" t="s">
        <v>33</v>
      </c>
      <c r="N1431" t="s">
        <v>63</v>
      </c>
      <c r="O1431" t="s">
        <v>35</v>
      </c>
      <c r="P1431" t="s">
        <v>36</v>
      </c>
      <c r="R1431" t="s">
        <v>37</v>
      </c>
      <c r="S1431" t="s">
        <v>304</v>
      </c>
      <c r="T1431" s="2">
        <v>21178</v>
      </c>
      <c r="U1431" s="3">
        <f ca="1">YEARFRAC(Table1[[#This Row],[DOB]],TODAY())</f>
        <v>67.99722222222222</v>
      </c>
      <c r="V1431" s="3" t="str" cm="1">
        <f t="array" aca="1" ref="V1431" ca="1">_xlfn.IFS(Table1[[#This Row],[Age]] &lt; 30, "20-29", Table1[[#This Row],[Age]]&lt;40,"30-39",Table1[[#This Row],[Age]]&lt;50,"40-49",Table1[[#This Row],[Age]]&lt;60,"50-59",Table1[[#This Row],[Age]]&lt;70, "60-69",Table1[[#This Row],[Age]]&lt;80, "70-79",Table1[[#This Row],[Age]]&lt;90,"80-89")</f>
        <v>60-69</v>
      </c>
      <c r="W1431" t="s">
        <v>39</v>
      </c>
      <c r="X1431" t="s">
        <v>162</v>
      </c>
      <c r="Y1431" t="s">
        <v>41</v>
      </c>
      <c r="Z1431">
        <v>26452</v>
      </c>
      <c r="AA1431" t="s">
        <v>73</v>
      </c>
      <c r="AB1431" t="s">
        <v>103</v>
      </c>
      <c r="AC1431" t="s">
        <v>739</v>
      </c>
      <c r="AD1431">
        <v>3</v>
      </c>
    </row>
    <row r="1432" spans="1:30" x14ac:dyDescent="0.35">
      <c r="A1432">
        <v>1854</v>
      </c>
      <c r="B1432" t="s">
        <v>5599</v>
      </c>
      <c r="C1432" t="s">
        <v>151</v>
      </c>
      <c r="D1432" s="1">
        <v>44129</v>
      </c>
      <c r="E1432" s="1">
        <v>44669</v>
      </c>
      <c r="F1432">
        <f>IF(Table1[[#This Row],[ExitDate]],QUOTIENT(Table1[[#This Row],[ExitDate]]-Table1[[#This Row],[StartDate]],365/12),"")</f>
        <v>17</v>
      </c>
      <c r="G1432" t="str">
        <f>IF(Table1[[#This Row],[ExitDate]], "Attrition", "Active")</f>
        <v>Attrition</v>
      </c>
      <c r="H1432" t="s">
        <v>727</v>
      </c>
      <c r="I1432" t="s">
        <v>5600</v>
      </c>
      <c r="J1432" t="s">
        <v>5601</v>
      </c>
      <c r="K1432" t="s">
        <v>97</v>
      </c>
      <c r="L1432" t="s">
        <v>32</v>
      </c>
      <c r="M1432" t="s">
        <v>33</v>
      </c>
      <c r="N1432" t="s">
        <v>50</v>
      </c>
      <c r="O1432" t="s">
        <v>62</v>
      </c>
      <c r="P1432" t="s">
        <v>98</v>
      </c>
      <c r="Q1432" t="s">
        <v>5602</v>
      </c>
      <c r="R1432" t="s">
        <v>37</v>
      </c>
      <c r="S1432" t="s">
        <v>285</v>
      </c>
      <c r="T1432" s="2">
        <v>22887</v>
      </c>
      <c r="U1432" s="3">
        <f ca="1">YEARFRAC(Table1[[#This Row],[DOB]],TODAY())</f>
        <v>63.31666666666667</v>
      </c>
      <c r="V1432" s="3" t="str" cm="1">
        <f t="array" aca="1" ref="V1432" ca="1">_xlfn.IFS(Table1[[#This Row],[Age]] &lt; 30, "20-29", Table1[[#This Row],[Age]]&lt;40,"30-39",Table1[[#This Row],[Age]]&lt;50,"40-49",Table1[[#This Row],[Age]]&lt;60,"50-59",Table1[[#This Row],[Age]]&lt;70, "60-69",Table1[[#This Row],[Age]]&lt;80, "70-79",Table1[[#This Row],[Age]]&lt;90,"80-89")</f>
        <v>60-69</v>
      </c>
      <c r="W1432" t="s">
        <v>39</v>
      </c>
      <c r="X1432" t="s">
        <v>286</v>
      </c>
      <c r="Y1432" t="s">
        <v>41</v>
      </c>
      <c r="Z1432">
        <v>68252</v>
      </c>
      <c r="AA1432" t="s">
        <v>127</v>
      </c>
      <c r="AB1432" t="s">
        <v>83</v>
      </c>
      <c r="AC1432" t="s">
        <v>739</v>
      </c>
      <c r="AD1432">
        <v>3</v>
      </c>
    </row>
    <row r="1433" spans="1:30" x14ac:dyDescent="0.35">
      <c r="A1433">
        <v>1855</v>
      </c>
      <c r="B1433" t="s">
        <v>617</v>
      </c>
      <c r="C1433" t="s">
        <v>2105</v>
      </c>
      <c r="D1433" s="1">
        <v>44767</v>
      </c>
      <c r="E1433" s="1">
        <v>45042</v>
      </c>
      <c r="F1433">
        <f>IF(Table1[[#This Row],[ExitDate]],QUOTIENT(Table1[[#This Row],[ExitDate]]-Table1[[#This Row],[StartDate]],365/12),"")</f>
        <v>9</v>
      </c>
      <c r="G1433" t="str">
        <f>IF(Table1[[#This Row],[ExitDate]], "Attrition", "Active")</f>
        <v>Attrition</v>
      </c>
      <c r="H1433" t="s">
        <v>727</v>
      </c>
      <c r="I1433" t="s">
        <v>5497</v>
      </c>
      <c r="J1433" t="s">
        <v>5603</v>
      </c>
      <c r="K1433" t="s">
        <v>117</v>
      </c>
      <c r="L1433" t="s">
        <v>744</v>
      </c>
      <c r="M1433" t="s">
        <v>51</v>
      </c>
      <c r="N1433" t="s">
        <v>63</v>
      </c>
      <c r="O1433" t="s">
        <v>51</v>
      </c>
      <c r="P1433" t="s">
        <v>139</v>
      </c>
      <c r="Q1433" t="s">
        <v>5604</v>
      </c>
      <c r="R1433" t="s">
        <v>37</v>
      </c>
      <c r="S1433" t="s">
        <v>80</v>
      </c>
      <c r="T1433" s="2">
        <v>17306</v>
      </c>
      <c r="U1433" s="3">
        <f ca="1">YEARFRAC(Table1[[#This Row],[DOB]],TODAY())</f>
        <v>78.594444444444449</v>
      </c>
      <c r="V1433" s="3" t="str" cm="1">
        <f t="array" aca="1" ref="V1433" ca="1">_xlfn.IFS(Table1[[#This Row],[Age]] &lt; 30, "20-29", Table1[[#This Row],[Age]]&lt;40,"30-39",Table1[[#This Row],[Age]]&lt;50,"40-49",Table1[[#This Row],[Age]]&lt;60,"50-59",Table1[[#This Row],[Age]]&lt;70, "60-69",Table1[[#This Row],[Age]]&lt;80, "70-79",Table1[[#This Row],[Age]]&lt;90,"80-89")</f>
        <v>70-79</v>
      </c>
      <c r="W1433" t="s">
        <v>39</v>
      </c>
      <c r="X1433" t="s">
        <v>653</v>
      </c>
      <c r="Y1433" t="s">
        <v>54</v>
      </c>
      <c r="Z1433">
        <v>42024</v>
      </c>
      <c r="AA1433" t="s">
        <v>73</v>
      </c>
      <c r="AB1433" t="s">
        <v>83</v>
      </c>
      <c r="AC1433" t="s">
        <v>104</v>
      </c>
      <c r="AD1433">
        <v>3</v>
      </c>
    </row>
    <row r="1434" spans="1:30" x14ac:dyDescent="0.35">
      <c r="A1434">
        <v>1856</v>
      </c>
      <c r="B1434" t="s">
        <v>5605</v>
      </c>
      <c r="C1434" t="s">
        <v>5606</v>
      </c>
      <c r="D1434" s="1">
        <v>44410</v>
      </c>
      <c r="F1434" t="str">
        <f>IF(Table1[[#This Row],[ExitDate]],QUOTIENT(Table1[[#This Row],[ExitDate]]-Table1[[#This Row],[StartDate]],365/12),"")</f>
        <v/>
      </c>
      <c r="G1434" t="str">
        <f>IF(Table1[[#This Row],[ExitDate]], "Attrition", "Active")</f>
        <v>Active</v>
      </c>
      <c r="H1434" t="s">
        <v>727</v>
      </c>
      <c r="I1434" t="s">
        <v>5607</v>
      </c>
      <c r="J1434" t="s">
        <v>5608</v>
      </c>
      <c r="K1434" t="s">
        <v>61</v>
      </c>
      <c r="L1434" t="s">
        <v>32</v>
      </c>
      <c r="M1434" t="s">
        <v>62</v>
      </c>
      <c r="N1434" t="s">
        <v>50</v>
      </c>
      <c r="O1434" t="s">
        <v>62</v>
      </c>
      <c r="P1434" t="s">
        <v>36</v>
      </c>
      <c r="R1434" t="s">
        <v>37</v>
      </c>
      <c r="S1434" t="s">
        <v>89</v>
      </c>
      <c r="T1434" s="2">
        <v>26561</v>
      </c>
      <c r="U1434" s="3">
        <f ca="1">YEARFRAC(Table1[[#This Row],[DOB]],TODAY())</f>
        <v>53.261111111111113</v>
      </c>
      <c r="V1434" s="3" t="str" cm="1">
        <f t="array" aca="1" ref="V1434" ca="1">_xlfn.IFS(Table1[[#This Row],[Age]] &lt; 30, "20-29", Table1[[#This Row],[Age]]&lt;40,"30-39",Table1[[#This Row],[Age]]&lt;50,"40-49",Table1[[#This Row],[Age]]&lt;60,"50-59",Table1[[#This Row],[Age]]&lt;70, "60-69",Table1[[#This Row],[Age]]&lt;80, "70-79",Table1[[#This Row],[Age]]&lt;90,"80-89")</f>
        <v>50-59</v>
      </c>
      <c r="W1434" t="s">
        <v>39</v>
      </c>
      <c r="X1434" t="s">
        <v>102</v>
      </c>
      <c r="Y1434" t="s">
        <v>41</v>
      </c>
      <c r="Z1434">
        <v>45723</v>
      </c>
      <c r="AA1434" t="s">
        <v>92</v>
      </c>
      <c r="AB1434" t="s">
        <v>43</v>
      </c>
      <c r="AC1434" t="s">
        <v>104</v>
      </c>
      <c r="AD1434">
        <v>3</v>
      </c>
    </row>
    <row r="1435" spans="1:30" x14ac:dyDescent="0.35">
      <c r="A1435">
        <v>1857</v>
      </c>
      <c r="B1435" t="s">
        <v>3049</v>
      </c>
      <c r="C1435" t="s">
        <v>432</v>
      </c>
      <c r="D1435" s="1">
        <v>44513</v>
      </c>
      <c r="E1435" s="1">
        <v>45002</v>
      </c>
      <c r="F1435">
        <f>IF(Table1[[#This Row],[ExitDate]],QUOTIENT(Table1[[#This Row],[ExitDate]]-Table1[[#This Row],[StartDate]],365/12),"")</f>
        <v>16</v>
      </c>
      <c r="G1435" t="str">
        <f>IF(Table1[[#This Row],[ExitDate]], "Attrition", "Active")</f>
        <v>Attrition</v>
      </c>
      <c r="H1435" t="s">
        <v>727</v>
      </c>
      <c r="I1435" t="s">
        <v>1616</v>
      </c>
      <c r="J1435" t="s">
        <v>5609</v>
      </c>
      <c r="K1435" t="s">
        <v>88</v>
      </c>
      <c r="L1435" t="s">
        <v>744</v>
      </c>
      <c r="M1435" t="s">
        <v>33</v>
      </c>
      <c r="N1435" t="s">
        <v>34</v>
      </c>
      <c r="O1435" t="s">
        <v>35</v>
      </c>
      <c r="P1435" t="s">
        <v>98</v>
      </c>
      <c r="Q1435" t="s">
        <v>5610</v>
      </c>
      <c r="R1435" t="s">
        <v>37</v>
      </c>
      <c r="S1435" t="s">
        <v>935</v>
      </c>
      <c r="T1435" s="2">
        <v>20610</v>
      </c>
      <c r="U1435" s="3">
        <f ca="1">YEARFRAC(Table1[[#This Row],[DOB]],TODAY())</f>
        <v>69.552777777777777</v>
      </c>
      <c r="V1435" s="3" t="str" cm="1">
        <f t="array" aca="1" ref="V1435" ca="1">_xlfn.IFS(Table1[[#This Row],[Age]] &lt; 30, "20-29", Table1[[#This Row],[Age]]&lt;40,"30-39",Table1[[#This Row],[Age]]&lt;50,"40-49",Table1[[#This Row],[Age]]&lt;60,"50-59",Table1[[#This Row],[Age]]&lt;70, "60-69",Table1[[#This Row],[Age]]&lt;80, "70-79",Table1[[#This Row],[Age]]&lt;90,"80-89")</f>
        <v>60-69</v>
      </c>
      <c r="W1435" t="s">
        <v>39</v>
      </c>
      <c r="X1435" t="s">
        <v>112</v>
      </c>
      <c r="Y1435" t="s">
        <v>54</v>
      </c>
      <c r="Z1435">
        <v>93336</v>
      </c>
      <c r="AA1435" t="s">
        <v>73</v>
      </c>
      <c r="AB1435" t="s">
        <v>103</v>
      </c>
      <c r="AC1435" t="s">
        <v>104</v>
      </c>
      <c r="AD1435">
        <v>3</v>
      </c>
    </row>
    <row r="1436" spans="1:30" x14ac:dyDescent="0.35">
      <c r="A1436">
        <v>1858</v>
      </c>
      <c r="B1436" t="s">
        <v>5089</v>
      </c>
      <c r="C1436" t="s">
        <v>5611</v>
      </c>
      <c r="D1436" s="1">
        <v>43592</v>
      </c>
      <c r="E1436" s="1">
        <v>43796</v>
      </c>
      <c r="F1436">
        <f>IF(Table1[[#This Row],[ExitDate]],QUOTIENT(Table1[[#This Row],[ExitDate]]-Table1[[#This Row],[StartDate]],365/12),"")</f>
        <v>6</v>
      </c>
      <c r="G1436" t="str">
        <f>IF(Table1[[#This Row],[ExitDate]], "Attrition", "Active")</f>
        <v>Attrition</v>
      </c>
      <c r="H1436" t="s">
        <v>28</v>
      </c>
      <c r="I1436" t="s">
        <v>5612</v>
      </c>
      <c r="J1436" t="s">
        <v>5613</v>
      </c>
      <c r="K1436" t="s">
        <v>79</v>
      </c>
      <c r="L1436" t="s">
        <v>32</v>
      </c>
      <c r="M1436" t="s">
        <v>33</v>
      </c>
      <c r="N1436" t="s">
        <v>50</v>
      </c>
      <c r="O1436" t="s">
        <v>62</v>
      </c>
      <c r="P1436" t="s">
        <v>125</v>
      </c>
      <c r="Q1436" t="s">
        <v>5614</v>
      </c>
      <c r="R1436" t="s">
        <v>37</v>
      </c>
      <c r="S1436" t="s">
        <v>304</v>
      </c>
      <c r="T1436" s="2">
        <v>32193</v>
      </c>
      <c r="U1436" s="3">
        <f ca="1">YEARFRAC(Table1[[#This Row],[DOB]],TODAY())</f>
        <v>37.841666666666669</v>
      </c>
      <c r="V1436" s="3" t="str" cm="1">
        <f t="array" aca="1" ref="V1436" ca="1">_xlfn.IFS(Table1[[#This Row],[Age]] &lt; 30, "20-29", Table1[[#This Row],[Age]]&lt;40,"30-39",Table1[[#This Row],[Age]]&lt;50,"40-49",Table1[[#This Row],[Age]]&lt;60,"50-59",Table1[[#This Row],[Age]]&lt;70, "60-69",Table1[[#This Row],[Age]]&lt;80, "70-79",Table1[[#This Row],[Age]]&lt;90,"80-89")</f>
        <v>30-39</v>
      </c>
      <c r="W1436" t="s">
        <v>39</v>
      </c>
      <c r="X1436" t="s">
        <v>162</v>
      </c>
      <c r="Y1436" t="s">
        <v>41</v>
      </c>
      <c r="Z1436">
        <v>16981</v>
      </c>
      <c r="AA1436" t="s">
        <v>127</v>
      </c>
      <c r="AB1436" t="s">
        <v>43</v>
      </c>
      <c r="AC1436" t="s">
        <v>104</v>
      </c>
      <c r="AD1436">
        <v>3</v>
      </c>
    </row>
    <row r="1437" spans="1:30" x14ac:dyDescent="0.35">
      <c r="A1437">
        <v>1859</v>
      </c>
      <c r="B1437" t="s">
        <v>5615</v>
      </c>
      <c r="C1437" t="s">
        <v>3506</v>
      </c>
      <c r="D1437" s="1">
        <v>44196</v>
      </c>
      <c r="E1437" s="1">
        <v>44259</v>
      </c>
      <c r="F1437">
        <f>IF(Table1[[#This Row],[ExitDate]],QUOTIENT(Table1[[#This Row],[ExitDate]]-Table1[[#This Row],[StartDate]],365/12),"")</f>
        <v>2</v>
      </c>
      <c r="G1437" t="str">
        <f>IF(Table1[[#This Row],[ExitDate]], "Attrition", "Active")</f>
        <v>Attrition</v>
      </c>
      <c r="H1437" t="s">
        <v>28</v>
      </c>
      <c r="I1437" t="s">
        <v>5616</v>
      </c>
      <c r="J1437" t="s">
        <v>5617</v>
      </c>
      <c r="K1437" t="s">
        <v>167</v>
      </c>
      <c r="L1437" t="s">
        <v>32</v>
      </c>
      <c r="M1437" t="s">
        <v>33</v>
      </c>
      <c r="N1437" t="s">
        <v>50</v>
      </c>
      <c r="O1437" t="s">
        <v>51</v>
      </c>
      <c r="P1437" t="s">
        <v>174</v>
      </c>
      <c r="Q1437" t="s">
        <v>5618</v>
      </c>
      <c r="R1437" t="s">
        <v>37</v>
      </c>
      <c r="S1437" t="s">
        <v>89</v>
      </c>
      <c r="T1437" s="2">
        <v>30299</v>
      </c>
      <c r="U1437" s="3">
        <f ca="1">YEARFRAC(Table1[[#This Row],[DOB]],TODAY())</f>
        <v>43.024999999999999</v>
      </c>
      <c r="V1437" s="3" t="str" cm="1">
        <f t="array" aca="1" ref="V1437" ca="1">_xlfn.IFS(Table1[[#This Row],[Age]] &lt; 30, "20-29", Table1[[#This Row],[Age]]&lt;40,"30-39",Table1[[#This Row],[Age]]&lt;50,"40-49",Table1[[#This Row],[Age]]&lt;60,"50-59",Table1[[#This Row],[Age]]&lt;70, "60-69",Table1[[#This Row],[Age]]&lt;80, "70-79",Table1[[#This Row],[Age]]&lt;90,"80-89")</f>
        <v>40-49</v>
      </c>
      <c r="W1437" t="s">
        <v>39</v>
      </c>
      <c r="X1437" t="s">
        <v>1181</v>
      </c>
      <c r="Y1437" t="s">
        <v>41</v>
      </c>
      <c r="Z1437">
        <v>66623</v>
      </c>
      <c r="AA1437" t="s">
        <v>55</v>
      </c>
      <c r="AB1437" t="s">
        <v>83</v>
      </c>
      <c r="AC1437" t="s">
        <v>104</v>
      </c>
      <c r="AD1437">
        <v>3</v>
      </c>
    </row>
    <row r="1438" spans="1:30" x14ac:dyDescent="0.35">
      <c r="A1438">
        <v>1860</v>
      </c>
      <c r="B1438" t="s">
        <v>936</v>
      </c>
      <c r="C1438" t="s">
        <v>1321</v>
      </c>
      <c r="D1438" s="1">
        <v>43809</v>
      </c>
      <c r="E1438" s="1">
        <v>43897</v>
      </c>
      <c r="F1438">
        <f>IF(Table1[[#This Row],[ExitDate]],QUOTIENT(Table1[[#This Row],[ExitDate]]-Table1[[#This Row],[StartDate]],365/12),"")</f>
        <v>2</v>
      </c>
      <c r="G1438" t="str">
        <f>IF(Table1[[#This Row],[ExitDate]], "Attrition", "Active")</f>
        <v>Attrition</v>
      </c>
      <c r="H1438" t="s">
        <v>28</v>
      </c>
      <c r="I1438" t="s">
        <v>5619</v>
      </c>
      <c r="J1438" t="s">
        <v>5620</v>
      </c>
      <c r="K1438" t="s">
        <v>97</v>
      </c>
      <c r="L1438" t="s">
        <v>744</v>
      </c>
      <c r="M1438" t="s">
        <v>51</v>
      </c>
      <c r="N1438" t="s">
        <v>63</v>
      </c>
      <c r="O1438" t="s">
        <v>62</v>
      </c>
      <c r="P1438" t="s">
        <v>98</v>
      </c>
      <c r="Q1438" t="s">
        <v>5621</v>
      </c>
      <c r="R1438" t="s">
        <v>37</v>
      </c>
      <c r="S1438" t="s">
        <v>176</v>
      </c>
      <c r="T1438" s="2">
        <v>36686</v>
      </c>
      <c r="U1438" s="3">
        <f ca="1">YEARFRAC(Table1[[#This Row],[DOB]],TODAY())</f>
        <v>25.538888888888888</v>
      </c>
      <c r="V1438" s="3" t="str" cm="1">
        <f t="array" aca="1" ref="V1438" ca="1">_xlfn.IFS(Table1[[#This Row],[Age]] &lt; 30, "20-29", Table1[[#This Row],[Age]]&lt;40,"30-39",Table1[[#This Row],[Age]]&lt;50,"40-49",Table1[[#This Row],[Age]]&lt;60,"50-59",Table1[[#This Row],[Age]]&lt;70, "60-69",Table1[[#This Row],[Age]]&lt;80, "70-79",Table1[[#This Row],[Age]]&lt;90,"80-89")</f>
        <v>20-29</v>
      </c>
      <c r="W1438" t="s">
        <v>39</v>
      </c>
      <c r="X1438" t="s">
        <v>177</v>
      </c>
      <c r="Y1438" t="s">
        <v>41</v>
      </c>
      <c r="Z1438">
        <v>34484</v>
      </c>
      <c r="AA1438" t="s">
        <v>127</v>
      </c>
      <c r="AB1438" t="s">
        <v>103</v>
      </c>
      <c r="AC1438" t="s">
        <v>104</v>
      </c>
      <c r="AD1438">
        <v>3</v>
      </c>
    </row>
    <row r="1439" spans="1:30" x14ac:dyDescent="0.35">
      <c r="A1439">
        <v>1861</v>
      </c>
      <c r="B1439" t="s">
        <v>1142</v>
      </c>
      <c r="C1439" t="s">
        <v>664</v>
      </c>
      <c r="D1439" s="1">
        <v>43993</v>
      </c>
      <c r="F1439" t="str">
        <f>IF(Table1[[#This Row],[ExitDate]],QUOTIENT(Table1[[#This Row],[ExitDate]]-Table1[[#This Row],[StartDate]],365/12),"")</f>
        <v/>
      </c>
      <c r="G1439" t="str">
        <f>IF(Table1[[#This Row],[ExitDate]], "Attrition", "Active")</f>
        <v>Active</v>
      </c>
      <c r="H1439" t="s">
        <v>28</v>
      </c>
      <c r="I1439" t="s">
        <v>5622</v>
      </c>
      <c r="J1439" t="s">
        <v>5623</v>
      </c>
      <c r="K1439" t="s">
        <v>117</v>
      </c>
      <c r="L1439" t="s">
        <v>32</v>
      </c>
      <c r="M1439" t="s">
        <v>33</v>
      </c>
      <c r="N1439" t="s">
        <v>50</v>
      </c>
      <c r="O1439" t="s">
        <v>62</v>
      </c>
      <c r="P1439" t="s">
        <v>36</v>
      </c>
      <c r="R1439" t="s">
        <v>37</v>
      </c>
      <c r="S1439" t="s">
        <v>304</v>
      </c>
      <c r="T1439" s="2">
        <v>18943</v>
      </c>
      <c r="U1439" s="3">
        <f ca="1">YEARFRAC(Table1[[#This Row],[DOB]],TODAY())</f>
        <v>74.11666666666666</v>
      </c>
      <c r="V1439" s="3" t="str" cm="1">
        <f t="array" aca="1" ref="V1439" ca="1">_xlfn.IFS(Table1[[#This Row],[Age]] &lt; 30, "20-29", Table1[[#This Row],[Age]]&lt;40,"30-39",Table1[[#This Row],[Age]]&lt;50,"40-49",Table1[[#This Row],[Age]]&lt;60,"50-59",Table1[[#This Row],[Age]]&lt;70, "60-69",Table1[[#This Row],[Age]]&lt;80, "70-79",Table1[[#This Row],[Age]]&lt;90,"80-89")</f>
        <v>70-79</v>
      </c>
      <c r="W1439" t="s">
        <v>39</v>
      </c>
      <c r="X1439" t="s">
        <v>1043</v>
      </c>
      <c r="Y1439" t="s">
        <v>54</v>
      </c>
      <c r="Z1439">
        <v>97856</v>
      </c>
      <c r="AA1439" t="s">
        <v>92</v>
      </c>
      <c r="AB1439" t="s">
        <v>43</v>
      </c>
      <c r="AC1439" t="s">
        <v>104</v>
      </c>
      <c r="AD1439">
        <v>3</v>
      </c>
    </row>
    <row r="1440" spans="1:30" x14ac:dyDescent="0.35">
      <c r="A1440">
        <v>1862</v>
      </c>
      <c r="B1440" t="s">
        <v>5624</v>
      </c>
      <c r="C1440" t="s">
        <v>211</v>
      </c>
      <c r="D1440" s="1">
        <v>44438</v>
      </c>
      <c r="F1440" t="str">
        <f>IF(Table1[[#This Row],[ExitDate]],QUOTIENT(Table1[[#This Row],[ExitDate]]-Table1[[#This Row],[StartDate]],365/12),"")</f>
        <v/>
      </c>
      <c r="G1440" t="str">
        <f>IF(Table1[[#This Row],[ExitDate]], "Attrition", "Active")</f>
        <v>Active</v>
      </c>
      <c r="H1440" t="s">
        <v>28</v>
      </c>
      <c r="I1440" t="s">
        <v>5625</v>
      </c>
      <c r="J1440" t="s">
        <v>5626</v>
      </c>
      <c r="K1440" t="s">
        <v>61</v>
      </c>
      <c r="L1440" t="s">
        <v>32</v>
      </c>
      <c r="M1440" t="s">
        <v>62</v>
      </c>
      <c r="N1440" t="s">
        <v>34</v>
      </c>
      <c r="O1440" t="s">
        <v>35</v>
      </c>
      <c r="P1440" t="s">
        <v>36</v>
      </c>
      <c r="R1440" t="s">
        <v>37</v>
      </c>
      <c r="S1440" t="s">
        <v>52</v>
      </c>
      <c r="T1440" s="2">
        <v>31131</v>
      </c>
      <c r="U1440" s="3">
        <f ca="1">YEARFRAC(Table1[[#This Row],[DOB]],TODAY())</f>
        <v>40.744444444444447</v>
      </c>
      <c r="V1440" s="3" t="str" cm="1">
        <f t="array" aca="1" ref="V1440" ca="1">_xlfn.IFS(Table1[[#This Row],[Age]] &lt; 30, "20-29", Table1[[#This Row],[Age]]&lt;40,"30-39",Table1[[#This Row],[Age]]&lt;50,"40-49",Table1[[#This Row],[Age]]&lt;60,"50-59",Table1[[#This Row],[Age]]&lt;70, "60-69",Table1[[#This Row],[Age]]&lt;80, "70-79",Table1[[#This Row],[Age]]&lt;90,"80-89")</f>
        <v>40-49</v>
      </c>
      <c r="W1440" t="s">
        <v>39</v>
      </c>
      <c r="X1440" t="s">
        <v>82</v>
      </c>
      <c r="Y1440" t="s">
        <v>54</v>
      </c>
      <c r="Z1440">
        <v>25103</v>
      </c>
      <c r="AA1440" t="s">
        <v>73</v>
      </c>
      <c r="AB1440" t="s">
        <v>74</v>
      </c>
      <c r="AC1440" t="s">
        <v>104</v>
      </c>
      <c r="AD1440">
        <v>3</v>
      </c>
    </row>
    <row r="1441" spans="1:30" x14ac:dyDescent="0.35">
      <c r="A1441">
        <v>1863</v>
      </c>
      <c r="B1441" t="s">
        <v>4508</v>
      </c>
      <c r="C1441" t="s">
        <v>1178</v>
      </c>
      <c r="D1441" s="1">
        <v>43773</v>
      </c>
      <c r="E1441" s="1">
        <v>44559</v>
      </c>
      <c r="F1441">
        <f>IF(Table1[[#This Row],[ExitDate]],QUOTIENT(Table1[[#This Row],[ExitDate]]-Table1[[#This Row],[StartDate]],365/12),"")</f>
        <v>25</v>
      </c>
      <c r="G1441" t="str">
        <f>IF(Table1[[#This Row],[ExitDate]], "Attrition", "Active")</f>
        <v>Attrition</v>
      </c>
      <c r="H1441" t="s">
        <v>28</v>
      </c>
      <c r="I1441" t="s">
        <v>5627</v>
      </c>
      <c r="J1441" t="s">
        <v>5628</v>
      </c>
      <c r="K1441" t="s">
        <v>88</v>
      </c>
      <c r="L1441" t="s">
        <v>32</v>
      </c>
      <c r="M1441" t="s">
        <v>51</v>
      </c>
      <c r="N1441" t="s">
        <v>34</v>
      </c>
      <c r="O1441" t="s">
        <v>62</v>
      </c>
      <c r="P1441" t="s">
        <v>98</v>
      </c>
      <c r="Q1441" t="s">
        <v>5629</v>
      </c>
      <c r="R1441" t="s">
        <v>37</v>
      </c>
      <c r="S1441" t="s">
        <v>110</v>
      </c>
      <c r="T1441" s="2">
        <v>32038</v>
      </c>
      <c r="U1441" s="3">
        <f ca="1">YEARFRAC(Table1[[#This Row],[DOB]],TODAY())</f>
        <v>38.263888888888886</v>
      </c>
      <c r="V1441" s="3" t="str" cm="1">
        <f t="array" aca="1" ref="V1441" ca="1">_xlfn.IFS(Table1[[#This Row],[Age]] &lt; 30, "20-29", Table1[[#This Row],[Age]]&lt;40,"30-39",Table1[[#This Row],[Age]]&lt;50,"40-49",Table1[[#This Row],[Age]]&lt;60,"50-59",Table1[[#This Row],[Age]]&lt;70, "60-69",Table1[[#This Row],[Age]]&lt;80, "70-79",Table1[[#This Row],[Age]]&lt;90,"80-89")</f>
        <v>30-39</v>
      </c>
      <c r="W1441" t="s">
        <v>39</v>
      </c>
      <c r="X1441" t="s">
        <v>112</v>
      </c>
      <c r="Y1441" t="s">
        <v>41</v>
      </c>
      <c r="Z1441">
        <v>87036</v>
      </c>
      <c r="AA1441" t="s">
        <v>73</v>
      </c>
      <c r="AB1441" t="s">
        <v>74</v>
      </c>
      <c r="AC1441" t="s">
        <v>104</v>
      </c>
      <c r="AD1441">
        <v>3</v>
      </c>
    </row>
    <row r="1442" spans="1:30" x14ac:dyDescent="0.35">
      <c r="A1442">
        <v>1864</v>
      </c>
      <c r="B1442" t="s">
        <v>4978</v>
      </c>
      <c r="C1442" t="s">
        <v>5630</v>
      </c>
      <c r="D1442" s="1">
        <v>45080</v>
      </c>
      <c r="E1442" s="1">
        <v>45125</v>
      </c>
      <c r="F1442">
        <f>IF(Table1[[#This Row],[ExitDate]],QUOTIENT(Table1[[#This Row],[ExitDate]]-Table1[[#This Row],[StartDate]],365/12),"")</f>
        <v>1</v>
      </c>
      <c r="G1442" t="str">
        <f>IF(Table1[[#This Row],[ExitDate]], "Attrition", "Active")</f>
        <v>Attrition</v>
      </c>
      <c r="H1442" t="s">
        <v>28</v>
      </c>
      <c r="I1442" t="s">
        <v>5631</v>
      </c>
      <c r="J1442" t="s">
        <v>5632</v>
      </c>
      <c r="K1442" t="s">
        <v>31</v>
      </c>
      <c r="L1442" t="s">
        <v>32</v>
      </c>
      <c r="M1442" t="s">
        <v>62</v>
      </c>
      <c r="N1442" t="s">
        <v>50</v>
      </c>
      <c r="O1442" t="s">
        <v>35</v>
      </c>
      <c r="P1442" t="s">
        <v>125</v>
      </c>
      <c r="Q1442" t="s">
        <v>5633</v>
      </c>
      <c r="R1442" t="s">
        <v>37</v>
      </c>
      <c r="S1442" t="s">
        <v>89</v>
      </c>
      <c r="T1442" s="2">
        <v>26445</v>
      </c>
      <c r="U1442" s="3">
        <f ca="1">YEARFRAC(Table1[[#This Row],[DOB]],TODAY())</f>
        <v>53.575000000000003</v>
      </c>
      <c r="V1442" s="3" t="str" cm="1">
        <f t="array" aca="1" ref="V1442" ca="1">_xlfn.IFS(Table1[[#This Row],[Age]] &lt; 30, "20-29", Table1[[#This Row],[Age]]&lt;40,"30-39",Table1[[#This Row],[Age]]&lt;50,"40-49",Table1[[#This Row],[Age]]&lt;60,"50-59",Table1[[#This Row],[Age]]&lt;70, "60-69",Table1[[#This Row],[Age]]&lt;80, "70-79",Table1[[#This Row],[Age]]&lt;90,"80-89")</f>
        <v>50-59</v>
      </c>
      <c r="W1442" t="s">
        <v>39</v>
      </c>
      <c r="X1442" t="s">
        <v>149</v>
      </c>
      <c r="Y1442" t="s">
        <v>41</v>
      </c>
      <c r="Z1442">
        <v>51953</v>
      </c>
      <c r="AA1442" t="s">
        <v>55</v>
      </c>
      <c r="AB1442" t="s">
        <v>83</v>
      </c>
      <c r="AC1442" t="s">
        <v>104</v>
      </c>
      <c r="AD1442">
        <v>3</v>
      </c>
    </row>
    <row r="1443" spans="1:30" x14ac:dyDescent="0.35">
      <c r="A1443">
        <v>1865</v>
      </c>
      <c r="B1443" t="s">
        <v>1213</v>
      </c>
      <c r="C1443" t="s">
        <v>1289</v>
      </c>
      <c r="D1443" s="1">
        <v>44241</v>
      </c>
      <c r="F1443" t="str">
        <f>IF(Table1[[#This Row],[ExitDate]],QUOTIENT(Table1[[#This Row],[ExitDate]]-Table1[[#This Row],[StartDate]],365/12),"")</f>
        <v/>
      </c>
      <c r="G1443" t="str">
        <f>IF(Table1[[#This Row],[ExitDate]], "Attrition", "Active")</f>
        <v>Active</v>
      </c>
      <c r="H1443" t="s">
        <v>28</v>
      </c>
      <c r="I1443" t="s">
        <v>5634</v>
      </c>
      <c r="J1443" t="s">
        <v>5635</v>
      </c>
      <c r="K1443" t="s">
        <v>132</v>
      </c>
      <c r="L1443" t="s">
        <v>32</v>
      </c>
      <c r="M1443" t="s">
        <v>51</v>
      </c>
      <c r="N1443" t="s">
        <v>34</v>
      </c>
      <c r="O1443" t="s">
        <v>51</v>
      </c>
      <c r="P1443" t="s">
        <v>36</v>
      </c>
      <c r="R1443" t="s">
        <v>37</v>
      </c>
      <c r="S1443" t="s">
        <v>89</v>
      </c>
      <c r="T1443" s="2">
        <v>25347</v>
      </c>
      <c r="U1443" s="3">
        <f ca="1">YEARFRAC(Table1[[#This Row],[DOB]],TODAY())</f>
        <v>56.580555555555556</v>
      </c>
      <c r="V1443" s="3" t="str" cm="1">
        <f t="array" aca="1" ref="V1443" ca="1">_xlfn.IFS(Table1[[#This Row],[Age]] &lt; 30, "20-29", Table1[[#This Row],[Age]]&lt;40,"30-39",Table1[[#This Row],[Age]]&lt;50,"40-49",Table1[[#This Row],[Age]]&lt;60,"50-59",Table1[[#This Row],[Age]]&lt;70, "60-69",Table1[[#This Row],[Age]]&lt;80, "70-79",Table1[[#This Row],[Age]]&lt;90,"80-89")</f>
        <v>50-59</v>
      </c>
      <c r="W1443" t="s">
        <v>39</v>
      </c>
      <c r="X1443" t="s">
        <v>162</v>
      </c>
      <c r="Y1443" t="s">
        <v>41</v>
      </c>
      <c r="Z1443">
        <v>67354</v>
      </c>
      <c r="AA1443" t="s">
        <v>127</v>
      </c>
      <c r="AB1443" t="s">
        <v>74</v>
      </c>
      <c r="AC1443" t="s">
        <v>104</v>
      </c>
      <c r="AD1443">
        <v>3</v>
      </c>
    </row>
    <row r="1444" spans="1:30" x14ac:dyDescent="0.35">
      <c r="A1444">
        <v>1866</v>
      </c>
      <c r="B1444" t="s">
        <v>5636</v>
      </c>
      <c r="C1444" t="s">
        <v>271</v>
      </c>
      <c r="D1444" s="1">
        <v>44985</v>
      </c>
      <c r="F1444" t="str">
        <f>IF(Table1[[#This Row],[ExitDate]],QUOTIENT(Table1[[#This Row],[ExitDate]]-Table1[[#This Row],[StartDate]],365/12),"")</f>
        <v/>
      </c>
      <c r="G1444" t="str">
        <f>IF(Table1[[#This Row],[ExitDate]], "Attrition", "Active")</f>
        <v>Active</v>
      </c>
      <c r="H1444" t="s">
        <v>28</v>
      </c>
      <c r="I1444" t="s">
        <v>5637</v>
      </c>
      <c r="J1444" t="s">
        <v>5638</v>
      </c>
      <c r="K1444" t="s">
        <v>49</v>
      </c>
      <c r="L1444" t="s">
        <v>32</v>
      </c>
      <c r="M1444" t="s">
        <v>33</v>
      </c>
      <c r="N1444" t="s">
        <v>50</v>
      </c>
      <c r="O1444" t="s">
        <v>35</v>
      </c>
      <c r="P1444" t="s">
        <v>36</v>
      </c>
      <c r="R1444" t="s">
        <v>37</v>
      </c>
      <c r="S1444" t="s">
        <v>89</v>
      </c>
      <c r="T1444" s="2">
        <v>29363</v>
      </c>
      <c r="U1444" s="3">
        <f ca="1">YEARFRAC(Table1[[#This Row],[DOB]],TODAY())</f>
        <v>45.586111111111109</v>
      </c>
      <c r="V1444" s="3" t="str" cm="1">
        <f t="array" aca="1" ref="V1444" ca="1">_xlfn.IFS(Table1[[#This Row],[Age]] &lt; 30, "20-29", Table1[[#This Row],[Age]]&lt;40,"30-39",Table1[[#This Row],[Age]]&lt;50,"40-49",Table1[[#This Row],[Age]]&lt;60,"50-59",Table1[[#This Row],[Age]]&lt;70, "60-69",Table1[[#This Row],[Age]]&lt;80, "70-79",Table1[[#This Row],[Age]]&lt;90,"80-89")</f>
        <v>40-49</v>
      </c>
      <c r="W1444" t="s">
        <v>39</v>
      </c>
      <c r="X1444" t="s">
        <v>215</v>
      </c>
      <c r="Y1444" t="s">
        <v>54</v>
      </c>
      <c r="Z1444">
        <v>81653</v>
      </c>
      <c r="AA1444" t="s">
        <v>127</v>
      </c>
      <c r="AB1444" t="s">
        <v>103</v>
      </c>
      <c r="AC1444" t="s">
        <v>104</v>
      </c>
      <c r="AD1444">
        <v>3</v>
      </c>
    </row>
    <row r="1445" spans="1:30" x14ac:dyDescent="0.35">
      <c r="A1445">
        <v>1867</v>
      </c>
      <c r="B1445" t="s">
        <v>5115</v>
      </c>
      <c r="C1445" t="s">
        <v>407</v>
      </c>
      <c r="D1445" s="1">
        <v>44205</v>
      </c>
      <c r="E1445" s="1">
        <v>44425</v>
      </c>
      <c r="F1445">
        <f>IF(Table1[[#This Row],[ExitDate]],QUOTIENT(Table1[[#This Row],[ExitDate]]-Table1[[#This Row],[StartDate]],365/12),"")</f>
        <v>7</v>
      </c>
      <c r="G1445" t="str">
        <f>IF(Table1[[#This Row],[ExitDate]], "Attrition", "Active")</f>
        <v>Attrition</v>
      </c>
      <c r="H1445" t="s">
        <v>28</v>
      </c>
      <c r="I1445" t="s">
        <v>5639</v>
      </c>
      <c r="J1445" t="s">
        <v>5640</v>
      </c>
      <c r="K1445" t="s">
        <v>138</v>
      </c>
      <c r="L1445" t="s">
        <v>32</v>
      </c>
      <c r="M1445" t="s">
        <v>62</v>
      </c>
      <c r="N1445" t="s">
        <v>63</v>
      </c>
      <c r="O1445" t="s">
        <v>35</v>
      </c>
      <c r="P1445" t="s">
        <v>98</v>
      </c>
      <c r="Q1445" t="s">
        <v>5641</v>
      </c>
      <c r="R1445" t="s">
        <v>37</v>
      </c>
      <c r="S1445" t="s">
        <v>110</v>
      </c>
      <c r="T1445" s="2">
        <v>15646</v>
      </c>
      <c r="U1445" s="3">
        <f ca="1">YEARFRAC(Table1[[#This Row],[DOB]],TODAY())</f>
        <v>83.144444444444446</v>
      </c>
      <c r="V1445" s="3" t="str" cm="1">
        <f t="array" aca="1" ref="V1445" ca="1">_xlfn.IFS(Table1[[#This Row],[Age]] &lt; 30, "20-29", Table1[[#This Row],[Age]]&lt;40,"30-39",Table1[[#This Row],[Age]]&lt;50,"40-49",Table1[[#This Row],[Age]]&lt;60,"50-59",Table1[[#This Row],[Age]]&lt;70, "60-69",Table1[[#This Row],[Age]]&lt;80, "70-79",Table1[[#This Row],[Age]]&lt;90,"80-89")</f>
        <v>80-89</v>
      </c>
      <c r="W1445" t="s">
        <v>39</v>
      </c>
      <c r="X1445" t="s">
        <v>102</v>
      </c>
      <c r="Y1445" t="s">
        <v>54</v>
      </c>
      <c r="Z1445">
        <v>25698</v>
      </c>
      <c r="AA1445" t="s">
        <v>127</v>
      </c>
      <c r="AB1445" t="s">
        <v>103</v>
      </c>
      <c r="AC1445" t="s">
        <v>235</v>
      </c>
      <c r="AD1445">
        <v>3</v>
      </c>
    </row>
    <row r="1446" spans="1:30" x14ac:dyDescent="0.35">
      <c r="A1446">
        <v>1868</v>
      </c>
      <c r="B1446" t="s">
        <v>5642</v>
      </c>
      <c r="C1446" t="s">
        <v>4808</v>
      </c>
      <c r="D1446" s="1">
        <v>44642</v>
      </c>
      <c r="E1446" s="1">
        <v>45061</v>
      </c>
      <c r="F1446">
        <f>IF(Table1[[#This Row],[ExitDate]],QUOTIENT(Table1[[#This Row],[ExitDate]]-Table1[[#This Row],[StartDate]],365/12),"")</f>
        <v>13</v>
      </c>
      <c r="G1446" t="str">
        <f>IF(Table1[[#This Row],[ExitDate]], "Attrition", "Active")</f>
        <v>Attrition</v>
      </c>
      <c r="H1446" t="s">
        <v>28</v>
      </c>
      <c r="I1446" t="s">
        <v>5643</v>
      </c>
      <c r="J1446" t="s">
        <v>5644</v>
      </c>
      <c r="K1446" t="s">
        <v>79</v>
      </c>
      <c r="L1446" t="s">
        <v>32</v>
      </c>
      <c r="M1446" t="s">
        <v>51</v>
      </c>
      <c r="N1446" t="s">
        <v>50</v>
      </c>
      <c r="O1446" t="s">
        <v>62</v>
      </c>
      <c r="P1446" t="s">
        <v>125</v>
      </c>
      <c r="Q1446" t="s">
        <v>5645</v>
      </c>
      <c r="R1446" t="s">
        <v>37</v>
      </c>
      <c r="S1446" t="s">
        <v>89</v>
      </c>
      <c r="T1446" s="2">
        <v>36858</v>
      </c>
      <c r="U1446" s="3">
        <f ca="1">YEARFRAC(Table1[[#This Row],[DOB]],TODAY())</f>
        <v>25.069444444444443</v>
      </c>
      <c r="V1446" s="3" t="str" cm="1">
        <f t="array" aca="1" ref="V1446" ca="1">_xlfn.IFS(Table1[[#This Row],[Age]] &lt; 30, "20-29", Table1[[#This Row],[Age]]&lt;40,"30-39",Table1[[#This Row],[Age]]&lt;50,"40-49",Table1[[#This Row],[Age]]&lt;60,"50-59",Table1[[#This Row],[Age]]&lt;70, "60-69",Table1[[#This Row],[Age]]&lt;80, "70-79",Table1[[#This Row],[Age]]&lt;90,"80-89")</f>
        <v>20-29</v>
      </c>
      <c r="W1446" t="s">
        <v>39</v>
      </c>
      <c r="X1446" t="s">
        <v>82</v>
      </c>
      <c r="Y1446" t="s">
        <v>54</v>
      </c>
      <c r="Z1446">
        <v>6756</v>
      </c>
      <c r="AA1446" t="s">
        <v>92</v>
      </c>
      <c r="AB1446" t="s">
        <v>74</v>
      </c>
      <c r="AC1446" t="s">
        <v>235</v>
      </c>
      <c r="AD1446">
        <v>3</v>
      </c>
    </row>
    <row r="1447" spans="1:30" x14ac:dyDescent="0.35">
      <c r="A1447">
        <v>1869</v>
      </c>
      <c r="B1447" t="s">
        <v>5323</v>
      </c>
      <c r="C1447" t="s">
        <v>1615</v>
      </c>
      <c r="D1447" s="1">
        <v>43780</v>
      </c>
      <c r="F1447" t="str">
        <f>IF(Table1[[#This Row],[ExitDate]],QUOTIENT(Table1[[#This Row],[ExitDate]]-Table1[[#This Row],[StartDate]],365/12),"")</f>
        <v/>
      </c>
      <c r="G1447" t="str">
        <f>IF(Table1[[#This Row],[ExitDate]], "Attrition", "Active")</f>
        <v>Active</v>
      </c>
      <c r="H1447" t="s">
        <v>28</v>
      </c>
      <c r="I1447" t="s">
        <v>5646</v>
      </c>
      <c r="J1447" t="s">
        <v>5647</v>
      </c>
      <c r="K1447" t="s">
        <v>167</v>
      </c>
      <c r="L1447" t="s">
        <v>32</v>
      </c>
      <c r="M1447" t="s">
        <v>51</v>
      </c>
      <c r="N1447" t="s">
        <v>34</v>
      </c>
      <c r="O1447" t="s">
        <v>35</v>
      </c>
      <c r="P1447" t="s">
        <v>36</v>
      </c>
      <c r="R1447" t="s">
        <v>37</v>
      </c>
      <c r="S1447" t="s">
        <v>331</v>
      </c>
      <c r="T1447" s="2">
        <v>29976</v>
      </c>
      <c r="U1447" s="3">
        <f ca="1">YEARFRAC(Table1[[#This Row],[DOB]],TODAY())</f>
        <v>43.911111111111111</v>
      </c>
      <c r="V1447" s="3" t="str" cm="1">
        <f t="array" aca="1" ref="V1447" ca="1">_xlfn.IFS(Table1[[#This Row],[Age]] &lt; 30, "20-29", Table1[[#This Row],[Age]]&lt;40,"30-39",Table1[[#This Row],[Age]]&lt;50,"40-49",Table1[[#This Row],[Age]]&lt;60,"50-59",Table1[[#This Row],[Age]]&lt;70, "60-69",Table1[[#This Row],[Age]]&lt;80, "70-79",Table1[[#This Row],[Age]]&lt;90,"80-89")</f>
        <v>40-49</v>
      </c>
      <c r="W1447" t="s">
        <v>39</v>
      </c>
      <c r="X1447" t="s">
        <v>225</v>
      </c>
      <c r="Y1447" t="s">
        <v>41</v>
      </c>
      <c r="Z1447">
        <v>70511</v>
      </c>
      <c r="AA1447" t="s">
        <v>127</v>
      </c>
      <c r="AB1447" t="s">
        <v>83</v>
      </c>
      <c r="AC1447" t="s">
        <v>104</v>
      </c>
      <c r="AD1447">
        <v>3</v>
      </c>
    </row>
    <row r="1448" spans="1:30" x14ac:dyDescent="0.35">
      <c r="A1448">
        <v>1870</v>
      </c>
      <c r="B1448" t="s">
        <v>5648</v>
      </c>
      <c r="C1448" t="s">
        <v>1404</v>
      </c>
      <c r="D1448" s="1">
        <v>44838</v>
      </c>
      <c r="F1448" t="str">
        <f>IF(Table1[[#This Row],[ExitDate]],QUOTIENT(Table1[[#This Row],[ExitDate]]-Table1[[#This Row],[StartDate]],365/12),"")</f>
        <v/>
      </c>
      <c r="G1448" t="str">
        <f>IF(Table1[[#This Row],[ExitDate]], "Attrition", "Active")</f>
        <v>Active</v>
      </c>
      <c r="H1448" t="s">
        <v>28</v>
      </c>
      <c r="I1448" t="s">
        <v>5649</v>
      </c>
      <c r="J1448" t="s">
        <v>5650</v>
      </c>
      <c r="K1448" t="s">
        <v>97</v>
      </c>
      <c r="L1448" t="s">
        <v>32</v>
      </c>
      <c r="M1448" t="s">
        <v>33</v>
      </c>
      <c r="N1448" t="s">
        <v>63</v>
      </c>
      <c r="O1448" t="s">
        <v>62</v>
      </c>
      <c r="P1448" t="s">
        <v>36</v>
      </c>
      <c r="R1448" t="s">
        <v>37</v>
      </c>
      <c r="S1448" t="s">
        <v>110</v>
      </c>
      <c r="T1448" s="2">
        <v>33694</v>
      </c>
      <c r="U1448" s="3">
        <f ca="1">YEARFRAC(Table1[[#This Row],[DOB]],TODAY())</f>
        <v>33.730555555555554</v>
      </c>
      <c r="V1448" s="3" t="str" cm="1">
        <f t="array" aca="1" ref="V1448" ca="1">_xlfn.IFS(Table1[[#This Row],[Age]] &lt; 30, "20-29", Table1[[#This Row],[Age]]&lt;40,"30-39",Table1[[#This Row],[Age]]&lt;50,"40-49",Table1[[#This Row],[Age]]&lt;60,"50-59",Table1[[#This Row],[Age]]&lt;70, "60-69",Table1[[#This Row],[Age]]&lt;80, "70-79",Table1[[#This Row],[Age]]&lt;90,"80-89")</f>
        <v>30-39</v>
      </c>
      <c r="W1448" t="s">
        <v>39</v>
      </c>
      <c r="X1448" t="s">
        <v>112</v>
      </c>
      <c r="Y1448" t="s">
        <v>41</v>
      </c>
      <c r="Z1448">
        <v>73361</v>
      </c>
      <c r="AA1448" t="s">
        <v>55</v>
      </c>
      <c r="AB1448" t="s">
        <v>83</v>
      </c>
      <c r="AC1448" t="s">
        <v>44</v>
      </c>
      <c r="AD1448">
        <v>3</v>
      </c>
    </row>
    <row r="1449" spans="1:30" x14ac:dyDescent="0.35">
      <c r="A1449">
        <v>1871</v>
      </c>
      <c r="B1449" t="s">
        <v>5651</v>
      </c>
      <c r="C1449" t="s">
        <v>1039</v>
      </c>
      <c r="D1449" s="1">
        <v>44431</v>
      </c>
      <c r="F1449" t="str">
        <f>IF(Table1[[#This Row],[ExitDate]],QUOTIENT(Table1[[#This Row],[ExitDate]]-Table1[[#This Row],[StartDate]],365/12),"")</f>
        <v/>
      </c>
      <c r="G1449" t="str">
        <f>IF(Table1[[#This Row],[ExitDate]], "Attrition", "Active")</f>
        <v>Active</v>
      </c>
      <c r="H1449" t="s">
        <v>28</v>
      </c>
      <c r="I1449" t="s">
        <v>5652</v>
      </c>
      <c r="J1449" t="s">
        <v>5653</v>
      </c>
      <c r="K1449" t="s">
        <v>117</v>
      </c>
      <c r="L1449" t="s">
        <v>32</v>
      </c>
      <c r="M1449" t="s">
        <v>33</v>
      </c>
      <c r="N1449" t="s">
        <v>34</v>
      </c>
      <c r="O1449" t="s">
        <v>62</v>
      </c>
      <c r="P1449" t="s">
        <v>36</v>
      </c>
      <c r="R1449" t="s">
        <v>37</v>
      </c>
      <c r="S1449" t="s">
        <v>304</v>
      </c>
      <c r="T1449" s="2">
        <v>35286</v>
      </c>
      <c r="U1449" s="3">
        <f ca="1">YEARFRAC(Table1[[#This Row],[DOB]],TODAY())</f>
        <v>29.372222222222224</v>
      </c>
      <c r="V1449" s="3" t="str" cm="1">
        <f t="array" aca="1" ref="V1449" ca="1">_xlfn.IFS(Table1[[#This Row],[Age]] &lt; 30, "20-29", Table1[[#This Row],[Age]]&lt;40,"30-39",Table1[[#This Row],[Age]]&lt;50,"40-49",Table1[[#This Row],[Age]]&lt;60,"50-59",Table1[[#This Row],[Age]]&lt;70, "60-69",Table1[[#This Row],[Age]]&lt;80, "70-79",Table1[[#This Row],[Age]]&lt;90,"80-89")</f>
        <v>20-29</v>
      </c>
      <c r="W1449" t="s">
        <v>39</v>
      </c>
      <c r="X1449" t="s">
        <v>82</v>
      </c>
      <c r="Y1449" t="s">
        <v>41</v>
      </c>
      <c r="Z1449">
        <v>51310</v>
      </c>
      <c r="AA1449" t="s">
        <v>42</v>
      </c>
      <c r="AB1449" t="s">
        <v>43</v>
      </c>
      <c r="AC1449" t="s">
        <v>44</v>
      </c>
      <c r="AD1449">
        <v>3</v>
      </c>
    </row>
    <row r="1450" spans="1:30" x14ac:dyDescent="0.35">
      <c r="A1450">
        <v>1872</v>
      </c>
      <c r="B1450" t="s">
        <v>5654</v>
      </c>
      <c r="C1450" t="s">
        <v>3577</v>
      </c>
      <c r="D1450" s="1">
        <v>44900</v>
      </c>
      <c r="E1450" s="1">
        <v>45095</v>
      </c>
      <c r="F1450">
        <f>IF(Table1[[#This Row],[ExitDate]],QUOTIENT(Table1[[#This Row],[ExitDate]]-Table1[[#This Row],[StartDate]],365/12),"")</f>
        <v>6</v>
      </c>
      <c r="G1450" t="str">
        <f>IF(Table1[[#This Row],[ExitDate]], "Attrition", "Active")</f>
        <v>Attrition</v>
      </c>
      <c r="H1450" t="s">
        <v>28</v>
      </c>
      <c r="I1450" t="s">
        <v>5655</v>
      </c>
      <c r="J1450" t="s">
        <v>5656</v>
      </c>
      <c r="K1450" t="s">
        <v>61</v>
      </c>
      <c r="L1450" t="s">
        <v>32</v>
      </c>
      <c r="M1450" t="s">
        <v>62</v>
      </c>
      <c r="N1450" t="s">
        <v>63</v>
      </c>
      <c r="O1450" t="s">
        <v>35</v>
      </c>
      <c r="P1450" t="s">
        <v>139</v>
      </c>
      <c r="Q1450" t="s">
        <v>5657</v>
      </c>
      <c r="R1450" t="s">
        <v>37</v>
      </c>
      <c r="S1450" t="s">
        <v>89</v>
      </c>
      <c r="T1450" s="2">
        <v>26654</v>
      </c>
      <c r="U1450" s="3">
        <f ca="1">YEARFRAC(Table1[[#This Row],[DOB]],TODAY())</f>
        <v>53.005555555555553</v>
      </c>
      <c r="V1450" s="3" t="str" cm="1">
        <f t="array" aca="1" ref="V1450" ca="1">_xlfn.IFS(Table1[[#This Row],[Age]] &lt; 30, "20-29", Table1[[#This Row],[Age]]&lt;40,"30-39",Table1[[#This Row],[Age]]&lt;50,"40-49",Table1[[#This Row],[Age]]&lt;60,"50-59",Table1[[#This Row],[Age]]&lt;70, "60-69",Table1[[#This Row],[Age]]&lt;80, "70-79",Table1[[#This Row],[Age]]&lt;90,"80-89")</f>
        <v>50-59</v>
      </c>
      <c r="W1450" t="s">
        <v>39</v>
      </c>
      <c r="X1450" t="s">
        <v>82</v>
      </c>
      <c r="Y1450" t="s">
        <v>41</v>
      </c>
      <c r="Z1450">
        <v>64371</v>
      </c>
      <c r="AA1450" t="s">
        <v>55</v>
      </c>
      <c r="AB1450" t="s">
        <v>83</v>
      </c>
      <c r="AC1450" t="s">
        <v>44</v>
      </c>
      <c r="AD1450">
        <v>3</v>
      </c>
    </row>
    <row r="1451" spans="1:30" x14ac:dyDescent="0.35">
      <c r="A1451">
        <v>1873</v>
      </c>
      <c r="B1451" t="s">
        <v>5658</v>
      </c>
      <c r="C1451" t="s">
        <v>3574</v>
      </c>
      <c r="D1451" s="1">
        <v>43666</v>
      </c>
      <c r="E1451" s="1">
        <v>43705</v>
      </c>
      <c r="F1451">
        <f>IF(Table1[[#This Row],[ExitDate]],QUOTIENT(Table1[[#This Row],[ExitDate]]-Table1[[#This Row],[StartDate]],365/12),"")</f>
        <v>1</v>
      </c>
      <c r="G1451" t="str">
        <f>IF(Table1[[#This Row],[ExitDate]], "Attrition", "Active")</f>
        <v>Attrition</v>
      </c>
      <c r="H1451" t="s">
        <v>727</v>
      </c>
      <c r="I1451" t="s">
        <v>5659</v>
      </c>
      <c r="J1451" t="s">
        <v>5660</v>
      </c>
      <c r="K1451" t="s">
        <v>88</v>
      </c>
      <c r="L1451" t="s">
        <v>32</v>
      </c>
      <c r="M1451" t="s">
        <v>33</v>
      </c>
      <c r="N1451" t="s">
        <v>34</v>
      </c>
      <c r="O1451" t="s">
        <v>35</v>
      </c>
      <c r="P1451" t="s">
        <v>98</v>
      </c>
      <c r="Q1451" t="s">
        <v>5661</v>
      </c>
      <c r="R1451" t="s">
        <v>37</v>
      </c>
      <c r="S1451" t="s">
        <v>110</v>
      </c>
      <c r="T1451" s="2">
        <v>21938</v>
      </c>
      <c r="U1451" s="3">
        <f ca="1">YEARFRAC(Table1[[#This Row],[DOB]],TODAY())</f>
        <v>65.916666666666671</v>
      </c>
      <c r="V1451" s="3" t="str" cm="1">
        <f t="array" aca="1" ref="V1451" ca="1">_xlfn.IFS(Table1[[#This Row],[Age]] &lt; 30, "20-29", Table1[[#This Row],[Age]]&lt;40,"30-39",Table1[[#This Row],[Age]]&lt;50,"40-49",Table1[[#This Row],[Age]]&lt;60,"50-59",Table1[[#This Row],[Age]]&lt;70, "60-69",Table1[[#This Row],[Age]]&lt;80, "70-79",Table1[[#This Row],[Age]]&lt;90,"80-89")</f>
        <v>60-69</v>
      </c>
      <c r="W1451" t="s">
        <v>39</v>
      </c>
      <c r="X1451" t="s">
        <v>102</v>
      </c>
      <c r="Y1451" t="s">
        <v>41</v>
      </c>
      <c r="Z1451">
        <v>76588</v>
      </c>
      <c r="AA1451" t="s">
        <v>92</v>
      </c>
      <c r="AB1451" t="s">
        <v>83</v>
      </c>
      <c r="AC1451" t="s">
        <v>44</v>
      </c>
      <c r="AD1451">
        <v>3</v>
      </c>
    </row>
    <row r="1452" spans="1:30" x14ac:dyDescent="0.35">
      <c r="A1452">
        <v>1874</v>
      </c>
      <c r="B1452" t="s">
        <v>5662</v>
      </c>
      <c r="C1452" t="s">
        <v>4367</v>
      </c>
      <c r="D1452" s="1">
        <v>44505</v>
      </c>
      <c r="F1452" t="str">
        <f>IF(Table1[[#This Row],[ExitDate]],QUOTIENT(Table1[[#This Row],[ExitDate]]-Table1[[#This Row],[StartDate]],365/12),"")</f>
        <v/>
      </c>
      <c r="G1452" t="str">
        <f>IF(Table1[[#This Row],[ExitDate]], "Attrition", "Active")</f>
        <v>Active</v>
      </c>
      <c r="H1452" t="s">
        <v>727</v>
      </c>
      <c r="I1452" t="s">
        <v>5663</v>
      </c>
      <c r="J1452" t="s">
        <v>5664</v>
      </c>
      <c r="K1452" t="s">
        <v>31</v>
      </c>
      <c r="L1452" t="s">
        <v>32</v>
      </c>
      <c r="M1452" t="s">
        <v>62</v>
      </c>
      <c r="N1452" t="s">
        <v>63</v>
      </c>
      <c r="O1452" t="s">
        <v>51</v>
      </c>
      <c r="P1452" t="s">
        <v>36</v>
      </c>
      <c r="R1452" t="s">
        <v>37</v>
      </c>
      <c r="S1452" t="s">
        <v>1011</v>
      </c>
      <c r="T1452" s="2">
        <v>22258</v>
      </c>
      <c r="U1452" s="3">
        <f ca="1">YEARFRAC(Table1[[#This Row],[DOB]],TODAY())</f>
        <v>65.041666666666671</v>
      </c>
      <c r="V1452" s="3" t="str" cm="1">
        <f t="array" aca="1" ref="V1452" ca="1">_xlfn.IFS(Table1[[#This Row],[Age]] &lt; 30, "20-29", Table1[[#This Row],[Age]]&lt;40,"30-39",Table1[[#This Row],[Age]]&lt;50,"40-49",Table1[[#This Row],[Age]]&lt;60,"50-59",Table1[[#This Row],[Age]]&lt;70, "60-69",Table1[[#This Row],[Age]]&lt;80, "70-79",Table1[[#This Row],[Age]]&lt;90,"80-89")</f>
        <v>60-69</v>
      </c>
      <c r="W1452" t="s">
        <v>39</v>
      </c>
      <c r="X1452" t="s">
        <v>102</v>
      </c>
      <c r="Y1452" t="s">
        <v>54</v>
      </c>
      <c r="Z1452">
        <v>35018</v>
      </c>
      <c r="AA1452" t="s">
        <v>127</v>
      </c>
      <c r="AB1452" t="s">
        <v>43</v>
      </c>
      <c r="AC1452" t="s">
        <v>44</v>
      </c>
      <c r="AD1452">
        <v>3</v>
      </c>
    </row>
    <row r="1453" spans="1:30" x14ac:dyDescent="0.35">
      <c r="A1453">
        <v>1875</v>
      </c>
      <c r="B1453" t="s">
        <v>2528</v>
      </c>
      <c r="C1453" t="s">
        <v>957</v>
      </c>
      <c r="D1453" s="1">
        <v>44200</v>
      </c>
      <c r="E1453" s="1">
        <v>44989</v>
      </c>
      <c r="F1453">
        <f>IF(Table1[[#This Row],[ExitDate]],QUOTIENT(Table1[[#This Row],[ExitDate]]-Table1[[#This Row],[StartDate]],365/12),"")</f>
        <v>25</v>
      </c>
      <c r="G1453" t="str">
        <f>IF(Table1[[#This Row],[ExitDate]], "Attrition", "Active")</f>
        <v>Attrition</v>
      </c>
      <c r="H1453" t="s">
        <v>727</v>
      </c>
      <c r="I1453" t="s">
        <v>5665</v>
      </c>
      <c r="J1453" t="s">
        <v>5666</v>
      </c>
      <c r="K1453" t="s">
        <v>49</v>
      </c>
      <c r="L1453" t="s">
        <v>744</v>
      </c>
      <c r="M1453" t="s">
        <v>62</v>
      </c>
      <c r="N1453" t="s">
        <v>34</v>
      </c>
      <c r="O1453" t="s">
        <v>62</v>
      </c>
      <c r="P1453" t="s">
        <v>98</v>
      </c>
      <c r="Q1453" t="s">
        <v>5667</v>
      </c>
      <c r="R1453" t="s">
        <v>37</v>
      </c>
      <c r="S1453" t="s">
        <v>80</v>
      </c>
      <c r="T1453" s="2">
        <v>19572</v>
      </c>
      <c r="U1453" s="3">
        <f ca="1">YEARFRAC(Table1[[#This Row],[DOB]],TODAY())</f>
        <v>72.394444444444446</v>
      </c>
      <c r="V1453" s="3" t="str" cm="1">
        <f t="array" aca="1" ref="V1453" ca="1">_xlfn.IFS(Table1[[#This Row],[Age]] &lt; 30, "20-29", Table1[[#This Row],[Age]]&lt;40,"30-39",Table1[[#This Row],[Age]]&lt;50,"40-49",Table1[[#This Row],[Age]]&lt;60,"50-59",Table1[[#This Row],[Age]]&lt;70, "60-69",Table1[[#This Row],[Age]]&lt;80, "70-79",Table1[[#This Row],[Age]]&lt;90,"80-89")</f>
        <v>70-79</v>
      </c>
      <c r="W1453" t="s">
        <v>39</v>
      </c>
      <c r="X1453" t="s">
        <v>225</v>
      </c>
      <c r="Y1453" t="s">
        <v>54</v>
      </c>
      <c r="Z1453">
        <v>24806</v>
      </c>
      <c r="AA1453" t="s">
        <v>73</v>
      </c>
      <c r="AB1453" t="s">
        <v>74</v>
      </c>
      <c r="AC1453" t="s">
        <v>44</v>
      </c>
      <c r="AD1453">
        <v>3</v>
      </c>
    </row>
    <row r="1454" spans="1:30" x14ac:dyDescent="0.35">
      <c r="A1454">
        <v>1876</v>
      </c>
      <c r="B1454" t="s">
        <v>5668</v>
      </c>
      <c r="C1454" t="s">
        <v>1442</v>
      </c>
      <c r="D1454" s="1">
        <v>44848</v>
      </c>
      <c r="E1454" s="1">
        <v>44987</v>
      </c>
      <c r="F1454">
        <f>IF(Table1[[#This Row],[ExitDate]],QUOTIENT(Table1[[#This Row],[ExitDate]]-Table1[[#This Row],[StartDate]],365/12),"")</f>
        <v>4</v>
      </c>
      <c r="G1454" t="str">
        <f>IF(Table1[[#This Row],[ExitDate]], "Attrition", "Active")</f>
        <v>Attrition</v>
      </c>
      <c r="H1454" t="s">
        <v>727</v>
      </c>
      <c r="I1454" t="s">
        <v>5669</v>
      </c>
      <c r="J1454" t="s">
        <v>5670</v>
      </c>
      <c r="K1454" t="s">
        <v>138</v>
      </c>
      <c r="L1454" t="s">
        <v>1804</v>
      </c>
      <c r="M1454" t="s">
        <v>62</v>
      </c>
      <c r="N1454" t="s">
        <v>50</v>
      </c>
      <c r="O1454" t="s">
        <v>51</v>
      </c>
      <c r="P1454" t="s">
        <v>125</v>
      </c>
      <c r="Q1454" t="s">
        <v>5671</v>
      </c>
      <c r="R1454" t="s">
        <v>37</v>
      </c>
      <c r="S1454" t="s">
        <v>89</v>
      </c>
      <c r="T1454" s="2">
        <v>16000</v>
      </c>
      <c r="U1454" s="3">
        <f ca="1">YEARFRAC(Table1[[#This Row],[DOB]],TODAY())</f>
        <v>82.172222222222217</v>
      </c>
      <c r="V1454" s="3" t="str" cm="1">
        <f t="array" aca="1" ref="V1454" ca="1">_xlfn.IFS(Table1[[#This Row],[Age]] &lt; 30, "20-29", Table1[[#This Row],[Age]]&lt;40,"30-39",Table1[[#This Row],[Age]]&lt;50,"40-49",Table1[[#This Row],[Age]]&lt;60,"50-59",Table1[[#This Row],[Age]]&lt;70, "60-69",Table1[[#This Row],[Age]]&lt;80, "70-79",Table1[[#This Row],[Age]]&lt;90,"80-89")</f>
        <v>80-89</v>
      </c>
      <c r="W1454" t="s">
        <v>39</v>
      </c>
      <c r="X1454" t="s">
        <v>215</v>
      </c>
      <c r="Y1454" t="s">
        <v>41</v>
      </c>
      <c r="Z1454">
        <v>40691</v>
      </c>
      <c r="AA1454" t="s">
        <v>55</v>
      </c>
      <c r="AB1454" t="s">
        <v>74</v>
      </c>
      <c r="AC1454" t="s">
        <v>44</v>
      </c>
      <c r="AD1454">
        <v>3</v>
      </c>
    </row>
    <row r="1455" spans="1:30" x14ac:dyDescent="0.35">
      <c r="A1455">
        <v>1877</v>
      </c>
      <c r="B1455" t="s">
        <v>5672</v>
      </c>
      <c r="C1455" t="s">
        <v>3672</v>
      </c>
      <c r="D1455" s="1">
        <v>44499</v>
      </c>
      <c r="F1455" t="str">
        <f>IF(Table1[[#This Row],[ExitDate]],QUOTIENT(Table1[[#This Row],[ExitDate]]-Table1[[#This Row],[StartDate]],365/12),"")</f>
        <v/>
      </c>
      <c r="G1455" t="str">
        <f>IF(Table1[[#This Row],[ExitDate]], "Attrition", "Active")</f>
        <v>Active</v>
      </c>
      <c r="H1455" t="s">
        <v>727</v>
      </c>
      <c r="I1455" t="s">
        <v>5673</v>
      </c>
      <c r="J1455" t="s">
        <v>5674</v>
      </c>
      <c r="K1455" t="s">
        <v>117</v>
      </c>
      <c r="L1455" t="s">
        <v>32</v>
      </c>
      <c r="M1455" t="s">
        <v>51</v>
      </c>
      <c r="N1455" t="s">
        <v>50</v>
      </c>
      <c r="O1455" t="s">
        <v>62</v>
      </c>
      <c r="P1455" t="s">
        <v>36</v>
      </c>
      <c r="R1455" t="s">
        <v>37</v>
      </c>
      <c r="S1455" t="s">
        <v>80</v>
      </c>
      <c r="T1455" s="2">
        <v>22418</v>
      </c>
      <c r="U1455" s="3">
        <f ca="1">YEARFRAC(Table1[[#This Row],[DOB]],TODAY())</f>
        <v>64.599999999999994</v>
      </c>
      <c r="V1455" s="3" t="str" cm="1">
        <f t="array" aca="1" ref="V1455" ca="1">_xlfn.IFS(Table1[[#This Row],[Age]] &lt; 30, "20-29", Table1[[#This Row],[Age]]&lt;40,"30-39",Table1[[#This Row],[Age]]&lt;50,"40-49",Table1[[#This Row],[Age]]&lt;60,"50-59",Table1[[#This Row],[Age]]&lt;70, "60-69",Table1[[#This Row],[Age]]&lt;80, "70-79",Table1[[#This Row],[Age]]&lt;90,"80-89")</f>
        <v>60-69</v>
      </c>
      <c r="W1455" t="s">
        <v>39</v>
      </c>
      <c r="X1455" t="s">
        <v>225</v>
      </c>
      <c r="Y1455" t="s">
        <v>54</v>
      </c>
      <c r="Z1455">
        <v>5750</v>
      </c>
      <c r="AA1455" t="s">
        <v>127</v>
      </c>
      <c r="AB1455" t="s">
        <v>83</v>
      </c>
      <c r="AC1455" t="s">
        <v>44</v>
      </c>
      <c r="AD1455">
        <v>3</v>
      </c>
    </row>
    <row r="1456" spans="1:30" x14ac:dyDescent="0.35">
      <c r="A1456">
        <v>1878</v>
      </c>
      <c r="B1456" t="s">
        <v>5675</v>
      </c>
      <c r="C1456" t="s">
        <v>3363</v>
      </c>
      <c r="D1456" s="1">
        <v>44836</v>
      </c>
      <c r="E1456" s="1">
        <v>45105</v>
      </c>
      <c r="F1456">
        <f>IF(Table1[[#This Row],[ExitDate]],QUOTIENT(Table1[[#This Row],[ExitDate]]-Table1[[#This Row],[StartDate]],365/12),"")</f>
        <v>8</v>
      </c>
      <c r="G1456" t="str">
        <f>IF(Table1[[#This Row],[ExitDate]], "Attrition", "Active")</f>
        <v>Attrition</v>
      </c>
      <c r="H1456" t="s">
        <v>28</v>
      </c>
      <c r="I1456" t="s">
        <v>5676</v>
      </c>
      <c r="J1456" t="s">
        <v>5677</v>
      </c>
      <c r="K1456" t="s">
        <v>97</v>
      </c>
      <c r="L1456" t="s">
        <v>32</v>
      </c>
      <c r="M1456" t="s">
        <v>51</v>
      </c>
      <c r="N1456" t="s">
        <v>63</v>
      </c>
      <c r="O1456" t="s">
        <v>51</v>
      </c>
      <c r="P1456" t="s">
        <v>174</v>
      </c>
      <c r="Q1456" t="s">
        <v>5678</v>
      </c>
      <c r="R1456" t="s">
        <v>37</v>
      </c>
      <c r="S1456" t="s">
        <v>147</v>
      </c>
      <c r="T1456" s="2">
        <v>37059</v>
      </c>
      <c r="U1456" s="3">
        <f ca="1">YEARFRAC(Table1[[#This Row],[DOB]],TODAY())</f>
        <v>24.516666666666666</v>
      </c>
      <c r="V1456" s="3" t="str" cm="1">
        <f t="array" aca="1" ref="V1456" ca="1">_xlfn.IFS(Table1[[#This Row],[Age]] &lt; 30, "20-29", Table1[[#This Row],[Age]]&lt;40,"30-39",Table1[[#This Row],[Age]]&lt;50,"40-49",Table1[[#This Row],[Age]]&lt;60,"50-59",Table1[[#This Row],[Age]]&lt;70, "60-69",Table1[[#This Row],[Age]]&lt;80, "70-79",Table1[[#This Row],[Age]]&lt;90,"80-89")</f>
        <v>20-29</v>
      </c>
      <c r="W1456" t="s">
        <v>39</v>
      </c>
      <c r="X1456" t="s">
        <v>242</v>
      </c>
      <c r="Y1456" t="s">
        <v>41</v>
      </c>
      <c r="Z1456">
        <v>78562</v>
      </c>
      <c r="AA1456" t="s">
        <v>42</v>
      </c>
      <c r="AB1456" t="s">
        <v>74</v>
      </c>
      <c r="AC1456" t="s">
        <v>44</v>
      </c>
      <c r="AD1456">
        <v>3</v>
      </c>
    </row>
    <row r="1457" spans="1:30" x14ac:dyDescent="0.35">
      <c r="A1457">
        <v>1879</v>
      </c>
      <c r="B1457" t="s">
        <v>2475</v>
      </c>
      <c r="C1457" t="s">
        <v>5679</v>
      </c>
      <c r="D1457" s="1">
        <v>43429</v>
      </c>
      <c r="E1457" s="1">
        <v>43996</v>
      </c>
      <c r="F1457">
        <f>IF(Table1[[#This Row],[ExitDate]],QUOTIENT(Table1[[#This Row],[ExitDate]]-Table1[[#This Row],[StartDate]],365/12),"")</f>
        <v>18</v>
      </c>
      <c r="G1457" t="str">
        <f>IF(Table1[[#This Row],[ExitDate]], "Attrition", "Active")</f>
        <v>Attrition</v>
      </c>
      <c r="H1457" t="s">
        <v>28</v>
      </c>
      <c r="I1457" t="s">
        <v>5680</v>
      </c>
      <c r="J1457" t="s">
        <v>5681</v>
      </c>
      <c r="K1457" t="s">
        <v>88</v>
      </c>
      <c r="L1457" t="s">
        <v>744</v>
      </c>
      <c r="M1457" t="s">
        <v>51</v>
      </c>
      <c r="N1457" t="s">
        <v>63</v>
      </c>
      <c r="O1457" t="s">
        <v>35</v>
      </c>
      <c r="P1457" t="s">
        <v>98</v>
      </c>
      <c r="Q1457" t="s">
        <v>5682</v>
      </c>
      <c r="R1457" t="s">
        <v>37</v>
      </c>
      <c r="S1457" t="s">
        <v>110</v>
      </c>
      <c r="T1457" s="2">
        <v>24045</v>
      </c>
      <c r="U1457" s="3">
        <f ca="1">YEARFRAC(Table1[[#This Row],[DOB]],TODAY())</f>
        <v>60.147222222222226</v>
      </c>
      <c r="V1457" s="3" t="str" cm="1">
        <f t="array" aca="1" ref="V1457" ca="1">_xlfn.IFS(Table1[[#This Row],[Age]] &lt; 30, "20-29", Table1[[#This Row],[Age]]&lt;40,"30-39",Table1[[#This Row],[Age]]&lt;50,"40-49",Table1[[#This Row],[Age]]&lt;60,"50-59",Table1[[#This Row],[Age]]&lt;70, "60-69",Table1[[#This Row],[Age]]&lt;80, "70-79",Table1[[#This Row],[Age]]&lt;90,"80-89")</f>
        <v>60-69</v>
      </c>
      <c r="W1457" t="s">
        <v>39</v>
      </c>
      <c r="X1457" t="s">
        <v>112</v>
      </c>
      <c r="Y1457" t="s">
        <v>41</v>
      </c>
      <c r="Z1457">
        <v>56517</v>
      </c>
      <c r="AA1457" t="s">
        <v>92</v>
      </c>
      <c r="AB1457" t="s">
        <v>74</v>
      </c>
      <c r="AC1457" t="s">
        <v>44</v>
      </c>
      <c r="AD1457">
        <v>3</v>
      </c>
    </row>
    <row r="1458" spans="1:30" x14ac:dyDescent="0.35">
      <c r="A1458">
        <v>1880</v>
      </c>
      <c r="B1458" t="s">
        <v>5683</v>
      </c>
      <c r="C1458" t="s">
        <v>2166</v>
      </c>
      <c r="D1458" s="1">
        <v>44386</v>
      </c>
      <c r="E1458" s="1">
        <v>44954</v>
      </c>
      <c r="F1458">
        <f>IF(Table1[[#This Row],[ExitDate]],QUOTIENT(Table1[[#This Row],[ExitDate]]-Table1[[#This Row],[StartDate]],365/12),"")</f>
        <v>18</v>
      </c>
      <c r="G1458" t="str">
        <f>IF(Table1[[#This Row],[ExitDate]], "Attrition", "Active")</f>
        <v>Attrition</v>
      </c>
      <c r="H1458" t="s">
        <v>28</v>
      </c>
      <c r="I1458" t="s">
        <v>5684</v>
      </c>
      <c r="J1458" t="s">
        <v>5685</v>
      </c>
      <c r="K1458" t="s">
        <v>31</v>
      </c>
      <c r="L1458" t="s">
        <v>744</v>
      </c>
      <c r="M1458" t="s">
        <v>62</v>
      </c>
      <c r="N1458" t="s">
        <v>50</v>
      </c>
      <c r="O1458" t="s">
        <v>62</v>
      </c>
      <c r="P1458" t="s">
        <v>174</v>
      </c>
      <c r="Q1458" t="s">
        <v>5686</v>
      </c>
      <c r="R1458" t="s">
        <v>37</v>
      </c>
      <c r="S1458" t="s">
        <v>176</v>
      </c>
      <c r="T1458" s="2">
        <v>24114</v>
      </c>
      <c r="U1458" s="3">
        <f ca="1">YEARFRAC(Table1[[#This Row],[DOB]],TODAY())</f>
        <v>59.961111111111109</v>
      </c>
      <c r="V1458" s="3" t="str" cm="1">
        <f t="array" aca="1" ref="V1458" ca="1">_xlfn.IFS(Table1[[#This Row],[Age]] &lt; 30, "20-29", Table1[[#This Row],[Age]]&lt;40,"30-39",Table1[[#This Row],[Age]]&lt;50,"40-49",Table1[[#This Row],[Age]]&lt;60,"50-59",Table1[[#This Row],[Age]]&lt;70, "60-69",Table1[[#This Row],[Age]]&lt;80, "70-79",Table1[[#This Row],[Age]]&lt;90,"80-89")</f>
        <v>50-59</v>
      </c>
      <c r="W1458" t="s">
        <v>39</v>
      </c>
      <c r="X1458" t="s">
        <v>225</v>
      </c>
      <c r="Y1458" t="s">
        <v>41</v>
      </c>
      <c r="Z1458">
        <v>10781</v>
      </c>
      <c r="AA1458" t="s">
        <v>92</v>
      </c>
      <c r="AB1458" t="s">
        <v>43</v>
      </c>
      <c r="AC1458" t="s">
        <v>44</v>
      </c>
      <c r="AD1458">
        <v>3</v>
      </c>
    </row>
    <row r="1459" spans="1:30" x14ac:dyDescent="0.35">
      <c r="A1459">
        <v>1881</v>
      </c>
      <c r="B1459" t="s">
        <v>5687</v>
      </c>
      <c r="C1459" t="s">
        <v>4531</v>
      </c>
      <c r="D1459" s="1">
        <v>43586</v>
      </c>
      <c r="F1459" t="str">
        <f>IF(Table1[[#This Row],[ExitDate]],QUOTIENT(Table1[[#This Row],[ExitDate]]-Table1[[#This Row],[StartDate]],365/12),"")</f>
        <v/>
      </c>
      <c r="G1459" t="str">
        <f>IF(Table1[[#This Row],[ExitDate]], "Attrition", "Active")</f>
        <v>Active</v>
      </c>
      <c r="H1459" t="s">
        <v>28</v>
      </c>
      <c r="I1459" t="s">
        <v>5688</v>
      </c>
      <c r="J1459" t="s">
        <v>5689</v>
      </c>
      <c r="K1459" t="s">
        <v>49</v>
      </c>
      <c r="L1459" t="s">
        <v>32</v>
      </c>
      <c r="M1459" t="s">
        <v>62</v>
      </c>
      <c r="N1459" t="s">
        <v>63</v>
      </c>
      <c r="O1459" t="s">
        <v>51</v>
      </c>
      <c r="P1459" t="s">
        <v>36</v>
      </c>
      <c r="R1459" t="s">
        <v>37</v>
      </c>
      <c r="S1459" t="s">
        <v>89</v>
      </c>
      <c r="T1459" s="2">
        <v>36813</v>
      </c>
      <c r="U1459" s="3">
        <f ca="1">YEARFRAC(Table1[[#This Row],[DOB]],TODAY())</f>
        <v>25.191666666666666</v>
      </c>
      <c r="V1459" s="3" t="str" cm="1">
        <f t="array" aca="1" ref="V1459" ca="1">_xlfn.IFS(Table1[[#This Row],[Age]] &lt; 30, "20-29", Table1[[#This Row],[Age]]&lt;40,"30-39",Table1[[#This Row],[Age]]&lt;50,"40-49",Table1[[#This Row],[Age]]&lt;60,"50-59",Table1[[#This Row],[Age]]&lt;70, "60-69",Table1[[#This Row],[Age]]&lt;80, "70-79",Table1[[#This Row],[Age]]&lt;90,"80-89")</f>
        <v>20-29</v>
      </c>
      <c r="W1459" t="s">
        <v>39</v>
      </c>
      <c r="X1459" t="s">
        <v>102</v>
      </c>
      <c r="Y1459" t="s">
        <v>54</v>
      </c>
      <c r="Z1459">
        <v>54917</v>
      </c>
      <c r="AA1459" t="s">
        <v>127</v>
      </c>
      <c r="AB1459" t="s">
        <v>74</v>
      </c>
      <c r="AC1459" t="s">
        <v>44</v>
      </c>
      <c r="AD1459">
        <v>3</v>
      </c>
    </row>
    <row r="1460" spans="1:30" x14ac:dyDescent="0.35">
      <c r="A1460">
        <v>1882</v>
      </c>
      <c r="B1460" t="s">
        <v>5690</v>
      </c>
      <c r="C1460" t="s">
        <v>5691</v>
      </c>
      <c r="D1460" s="1">
        <v>44509</v>
      </c>
      <c r="E1460" s="1">
        <v>44939</v>
      </c>
      <c r="F1460">
        <f>IF(Table1[[#This Row],[ExitDate]],QUOTIENT(Table1[[#This Row],[ExitDate]]-Table1[[#This Row],[StartDate]],365/12),"")</f>
        <v>14</v>
      </c>
      <c r="G1460" t="str">
        <f>IF(Table1[[#This Row],[ExitDate]], "Attrition", "Active")</f>
        <v>Attrition</v>
      </c>
      <c r="H1460" t="s">
        <v>28</v>
      </c>
      <c r="I1460" t="s">
        <v>5692</v>
      </c>
      <c r="J1460" t="s">
        <v>5693</v>
      </c>
      <c r="K1460" t="s">
        <v>138</v>
      </c>
      <c r="L1460" t="s">
        <v>32</v>
      </c>
      <c r="M1460" t="s">
        <v>62</v>
      </c>
      <c r="N1460" t="s">
        <v>50</v>
      </c>
      <c r="O1460" t="s">
        <v>51</v>
      </c>
      <c r="P1460" t="s">
        <v>139</v>
      </c>
      <c r="Q1460" t="s">
        <v>5694</v>
      </c>
      <c r="R1460" t="s">
        <v>37</v>
      </c>
      <c r="S1460" t="s">
        <v>230</v>
      </c>
      <c r="T1460" s="2">
        <v>16474</v>
      </c>
      <c r="U1460" s="3">
        <f ca="1">YEARFRAC(Table1[[#This Row],[DOB]],TODAY())</f>
        <v>80.88055555555556</v>
      </c>
      <c r="V1460" s="3" t="str" cm="1">
        <f t="array" aca="1" ref="V1460" ca="1">_xlfn.IFS(Table1[[#This Row],[Age]] &lt; 30, "20-29", Table1[[#This Row],[Age]]&lt;40,"30-39",Table1[[#This Row],[Age]]&lt;50,"40-49",Table1[[#This Row],[Age]]&lt;60,"50-59",Table1[[#This Row],[Age]]&lt;70, "60-69",Table1[[#This Row],[Age]]&lt;80, "70-79",Table1[[#This Row],[Age]]&lt;90,"80-89")</f>
        <v>80-89</v>
      </c>
      <c r="W1460" t="s">
        <v>39</v>
      </c>
      <c r="X1460" t="s">
        <v>112</v>
      </c>
      <c r="Y1460" t="s">
        <v>41</v>
      </c>
      <c r="Z1460">
        <v>91039</v>
      </c>
      <c r="AA1460" t="s">
        <v>127</v>
      </c>
      <c r="AB1460" t="s">
        <v>103</v>
      </c>
      <c r="AC1460" t="s">
        <v>44</v>
      </c>
      <c r="AD1460">
        <v>3</v>
      </c>
    </row>
    <row r="1461" spans="1:30" x14ac:dyDescent="0.35">
      <c r="A1461">
        <v>1883</v>
      </c>
      <c r="B1461" t="s">
        <v>5695</v>
      </c>
      <c r="C1461" t="s">
        <v>3233</v>
      </c>
      <c r="D1461" s="1">
        <v>43339</v>
      </c>
      <c r="E1461" s="1">
        <v>43547</v>
      </c>
      <c r="F1461">
        <f>IF(Table1[[#This Row],[ExitDate]],QUOTIENT(Table1[[#This Row],[ExitDate]]-Table1[[#This Row],[StartDate]],365/12),"")</f>
        <v>6</v>
      </c>
      <c r="G1461" t="str">
        <f>IF(Table1[[#This Row],[ExitDate]], "Attrition", "Active")</f>
        <v>Attrition</v>
      </c>
      <c r="H1461" t="s">
        <v>28</v>
      </c>
      <c r="I1461" t="s">
        <v>5696</v>
      </c>
      <c r="J1461" t="s">
        <v>5697</v>
      </c>
      <c r="K1461" t="s">
        <v>117</v>
      </c>
      <c r="L1461" t="s">
        <v>32</v>
      </c>
      <c r="M1461" t="s">
        <v>62</v>
      </c>
      <c r="N1461" t="s">
        <v>63</v>
      </c>
      <c r="O1461" t="s">
        <v>35</v>
      </c>
      <c r="P1461" t="s">
        <v>174</v>
      </c>
      <c r="Q1461" t="s">
        <v>5698</v>
      </c>
      <c r="R1461" t="s">
        <v>37</v>
      </c>
      <c r="S1461" t="s">
        <v>176</v>
      </c>
      <c r="T1461" s="2">
        <v>24656</v>
      </c>
      <c r="U1461" s="3">
        <f ca="1">YEARFRAC(Table1[[#This Row],[DOB]],TODAY())</f>
        <v>58.472222222222221</v>
      </c>
      <c r="V1461" s="3" t="str" cm="1">
        <f t="array" aca="1" ref="V1461" ca="1">_xlfn.IFS(Table1[[#This Row],[Age]] &lt; 30, "20-29", Table1[[#This Row],[Age]]&lt;40,"30-39",Table1[[#This Row],[Age]]&lt;50,"40-49",Table1[[#This Row],[Age]]&lt;60,"50-59",Table1[[#This Row],[Age]]&lt;70, "60-69",Table1[[#This Row],[Age]]&lt;80, "70-79",Table1[[#This Row],[Age]]&lt;90,"80-89")</f>
        <v>50-59</v>
      </c>
      <c r="W1461" t="s">
        <v>39</v>
      </c>
      <c r="X1461" t="s">
        <v>418</v>
      </c>
      <c r="Y1461" t="s">
        <v>41</v>
      </c>
      <c r="Z1461">
        <v>26876</v>
      </c>
      <c r="AA1461" t="s">
        <v>92</v>
      </c>
      <c r="AB1461" t="s">
        <v>74</v>
      </c>
      <c r="AC1461" t="s">
        <v>44</v>
      </c>
      <c r="AD1461">
        <v>3</v>
      </c>
    </row>
    <row r="1462" spans="1:30" x14ac:dyDescent="0.35">
      <c r="A1462">
        <v>1884</v>
      </c>
      <c r="B1462" t="s">
        <v>1739</v>
      </c>
      <c r="C1462" t="s">
        <v>343</v>
      </c>
      <c r="D1462" s="1">
        <v>43540</v>
      </c>
      <c r="F1462" t="str">
        <f>IF(Table1[[#This Row],[ExitDate]],QUOTIENT(Table1[[#This Row],[ExitDate]]-Table1[[#This Row],[StartDate]],365/12),"")</f>
        <v/>
      </c>
      <c r="G1462" t="str">
        <f>IF(Table1[[#This Row],[ExitDate]], "Attrition", "Active")</f>
        <v>Active</v>
      </c>
      <c r="H1462" t="s">
        <v>28</v>
      </c>
      <c r="I1462" t="s">
        <v>5699</v>
      </c>
      <c r="J1462" t="s">
        <v>5700</v>
      </c>
      <c r="K1462" t="s">
        <v>61</v>
      </c>
      <c r="L1462" t="s">
        <v>32</v>
      </c>
      <c r="M1462" t="s">
        <v>51</v>
      </c>
      <c r="N1462" t="s">
        <v>34</v>
      </c>
      <c r="O1462" t="s">
        <v>51</v>
      </c>
      <c r="P1462" t="s">
        <v>36</v>
      </c>
      <c r="R1462" t="s">
        <v>37</v>
      </c>
      <c r="S1462" t="s">
        <v>100</v>
      </c>
      <c r="T1462" s="2">
        <v>36731</v>
      </c>
      <c r="U1462" s="3">
        <f ca="1">YEARFRAC(Table1[[#This Row],[DOB]],TODAY())</f>
        <v>25.413888888888888</v>
      </c>
      <c r="V1462" s="3" t="str" cm="1">
        <f t="array" aca="1" ref="V1462" ca="1">_xlfn.IFS(Table1[[#This Row],[Age]] &lt; 30, "20-29", Table1[[#This Row],[Age]]&lt;40,"30-39",Table1[[#This Row],[Age]]&lt;50,"40-49",Table1[[#This Row],[Age]]&lt;60,"50-59",Table1[[#This Row],[Age]]&lt;70, "60-69",Table1[[#This Row],[Age]]&lt;80, "70-79",Table1[[#This Row],[Age]]&lt;90,"80-89")</f>
        <v>20-29</v>
      </c>
      <c r="W1462" t="s">
        <v>39</v>
      </c>
      <c r="X1462" t="s">
        <v>112</v>
      </c>
      <c r="Y1462" t="s">
        <v>41</v>
      </c>
      <c r="Z1462">
        <v>57831</v>
      </c>
      <c r="AA1462" t="s">
        <v>73</v>
      </c>
      <c r="AB1462" t="s">
        <v>83</v>
      </c>
      <c r="AC1462" t="s">
        <v>44</v>
      </c>
      <c r="AD1462">
        <v>3</v>
      </c>
    </row>
    <row r="1463" spans="1:30" x14ac:dyDescent="0.35">
      <c r="A1463">
        <v>1885</v>
      </c>
      <c r="B1463" t="s">
        <v>5701</v>
      </c>
      <c r="C1463" t="s">
        <v>1343</v>
      </c>
      <c r="D1463" s="1">
        <v>44568</v>
      </c>
      <c r="F1463" t="str">
        <f>IF(Table1[[#This Row],[ExitDate]],QUOTIENT(Table1[[#This Row],[ExitDate]]-Table1[[#This Row],[StartDate]],365/12),"")</f>
        <v/>
      </c>
      <c r="G1463" t="str">
        <f>IF(Table1[[#This Row],[ExitDate]], "Attrition", "Active")</f>
        <v>Active</v>
      </c>
      <c r="H1463" t="s">
        <v>28</v>
      </c>
      <c r="I1463" t="s">
        <v>5702</v>
      </c>
      <c r="J1463" t="s">
        <v>5703</v>
      </c>
      <c r="K1463" t="s">
        <v>167</v>
      </c>
      <c r="L1463" t="s">
        <v>32</v>
      </c>
      <c r="M1463" t="s">
        <v>33</v>
      </c>
      <c r="N1463" t="s">
        <v>63</v>
      </c>
      <c r="O1463" t="s">
        <v>62</v>
      </c>
      <c r="P1463" t="s">
        <v>36</v>
      </c>
      <c r="R1463" t="s">
        <v>37</v>
      </c>
      <c r="S1463" t="s">
        <v>80</v>
      </c>
      <c r="T1463" s="2">
        <v>30825</v>
      </c>
      <c r="U1463" s="3">
        <f ca="1">YEARFRAC(Table1[[#This Row],[DOB]],TODAY())</f>
        <v>41.583333333333336</v>
      </c>
      <c r="V1463" s="3" t="str" cm="1">
        <f t="array" aca="1" ref="V1463" ca="1">_xlfn.IFS(Table1[[#This Row],[Age]] &lt; 30, "20-29", Table1[[#This Row],[Age]]&lt;40,"30-39",Table1[[#This Row],[Age]]&lt;50,"40-49",Table1[[#This Row],[Age]]&lt;60,"50-59",Table1[[#This Row],[Age]]&lt;70, "60-69",Table1[[#This Row],[Age]]&lt;80, "70-79",Table1[[#This Row],[Age]]&lt;90,"80-89")</f>
        <v>40-49</v>
      </c>
      <c r="W1463" t="s">
        <v>39</v>
      </c>
      <c r="X1463" t="s">
        <v>102</v>
      </c>
      <c r="Y1463" t="s">
        <v>54</v>
      </c>
      <c r="Z1463">
        <v>67723</v>
      </c>
      <c r="AA1463" t="s">
        <v>73</v>
      </c>
      <c r="AB1463" t="s">
        <v>83</v>
      </c>
      <c r="AC1463" t="s">
        <v>44</v>
      </c>
      <c r="AD1463">
        <v>3</v>
      </c>
    </row>
    <row r="1464" spans="1:30" x14ac:dyDescent="0.35">
      <c r="A1464">
        <v>1886</v>
      </c>
      <c r="B1464" t="s">
        <v>567</v>
      </c>
      <c r="C1464" t="s">
        <v>4082</v>
      </c>
      <c r="D1464" s="1">
        <v>44838</v>
      </c>
      <c r="E1464" s="1">
        <v>44990</v>
      </c>
      <c r="F1464">
        <f>IF(Table1[[#This Row],[ExitDate]],QUOTIENT(Table1[[#This Row],[ExitDate]]-Table1[[#This Row],[StartDate]],365/12),"")</f>
        <v>4</v>
      </c>
      <c r="G1464" t="str">
        <f>IF(Table1[[#This Row],[ExitDate]], "Attrition", "Active")</f>
        <v>Attrition</v>
      </c>
      <c r="H1464" t="s">
        <v>28</v>
      </c>
      <c r="I1464" t="s">
        <v>5704</v>
      </c>
      <c r="J1464" t="s">
        <v>5705</v>
      </c>
      <c r="K1464" t="s">
        <v>132</v>
      </c>
      <c r="L1464" t="s">
        <v>32</v>
      </c>
      <c r="M1464" t="s">
        <v>33</v>
      </c>
      <c r="N1464" t="s">
        <v>50</v>
      </c>
      <c r="O1464" t="s">
        <v>35</v>
      </c>
      <c r="P1464" t="s">
        <v>98</v>
      </c>
      <c r="Q1464" t="s">
        <v>5706</v>
      </c>
      <c r="R1464" t="s">
        <v>37</v>
      </c>
      <c r="S1464" t="s">
        <v>118</v>
      </c>
      <c r="T1464" s="2">
        <v>31022</v>
      </c>
      <c r="U1464" s="3">
        <f ca="1">YEARFRAC(Table1[[#This Row],[DOB]],TODAY())</f>
        <v>41.047222222222224</v>
      </c>
      <c r="V1464" s="3" t="str" cm="1">
        <f t="array" aca="1" ref="V1464" ca="1">_xlfn.IFS(Table1[[#This Row],[Age]] &lt; 30, "20-29", Table1[[#This Row],[Age]]&lt;40,"30-39",Table1[[#This Row],[Age]]&lt;50,"40-49",Table1[[#This Row],[Age]]&lt;60,"50-59",Table1[[#This Row],[Age]]&lt;70, "60-69",Table1[[#This Row],[Age]]&lt;80, "70-79",Table1[[#This Row],[Age]]&lt;90,"80-89")</f>
        <v>40-49</v>
      </c>
      <c r="W1464" t="s">
        <v>39</v>
      </c>
      <c r="X1464" t="s">
        <v>394</v>
      </c>
      <c r="Y1464" t="s">
        <v>54</v>
      </c>
      <c r="Z1464">
        <v>79888</v>
      </c>
      <c r="AA1464" t="s">
        <v>42</v>
      </c>
      <c r="AB1464" t="s">
        <v>74</v>
      </c>
      <c r="AC1464" t="s">
        <v>44</v>
      </c>
      <c r="AD1464">
        <v>3</v>
      </c>
    </row>
    <row r="1465" spans="1:30" x14ac:dyDescent="0.35">
      <c r="A1465">
        <v>1887</v>
      </c>
      <c r="B1465" t="s">
        <v>5707</v>
      </c>
      <c r="C1465" t="s">
        <v>5708</v>
      </c>
      <c r="D1465" s="1">
        <v>44643</v>
      </c>
      <c r="F1465" t="str">
        <f>IF(Table1[[#This Row],[ExitDate]],QUOTIENT(Table1[[#This Row],[ExitDate]]-Table1[[#This Row],[StartDate]],365/12),"")</f>
        <v/>
      </c>
      <c r="G1465" t="str">
        <f>IF(Table1[[#This Row],[ExitDate]], "Attrition", "Active")</f>
        <v>Active</v>
      </c>
      <c r="H1465" t="s">
        <v>28</v>
      </c>
      <c r="I1465" t="s">
        <v>5709</v>
      </c>
      <c r="J1465" t="s">
        <v>5710</v>
      </c>
      <c r="K1465" t="s">
        <v>79</v>
      </c>
      <c r="L1465" t="s">
        <v>32</v>
      </c>
      <c r="M1465" t="s">
        <v>62</v>
      </c>
      <c r="N1465" t="s">
        <v>34</v>
      </c>
      <c r="O1465" t="s">
        <v>62</v>
      </c>
      <c r="P1465" t="s">
        <v>36</v>
      </c>
      <c r="R1465" t="s">
        <v>37</v>
      </c>
      <c r="S1465" t="s">
        <v>89</v>
      </c>
      <c r="T1465" s="2">
        <v>35686</v>
      </c>
      <c r="U1465" s="3">
        <f ca="1">YEARFRAC(Table1[[#This Row],[DOB]],TODAY())</f>
        <v>28.277777777777779</v>
      </c>
      <c r="V1465" s="3" t="str" cm="1">
        <f t="array" aca="1" ref="V1465" ca="1">_xlfn.IFS(Table1[[#This Row],[Age]] &lt; 30, "20-29", Table1[[#This Row],[Age]]&lt;40,"30-39",Table1[[#This Row],[Age]]&lt;50,"40-49",Table1[[#This Row],[Age]]&lt;60,"50-59",Table1[[#This Row],[Age]]&lt;70, "60-69",Table1[[#This Row],[Age]]&lt;80, "70-79",Table1[[#This Row],[Age]]&lt;90,"80-89")</f>
        <v>20-29</v>
      </c>
      <c r="W1465" t="s">
        <v>39</v>
      </c>
      <c r="X1465" t="s">
        <v>280</v>
      </c>
      <c r="Y1465" t="s">
        <v>54</v>
      </c>
      <c r="Z1465">
        <v>78957</v>
      </c>
      <c r="AA1465" t="s">
        <v>42</v>
      </c>
      <c r="AB1465" t="s">
        <v>103</v>
      </c>
      <c r="AC1465" t="s">
        <v>44</v>
      </c>
      <c r="AD1465">
        <v>3</v>
      </c>
    </row>
    <row r="1466" spans="1:30" x14ac:dyDescent="0.35">
      <c r="A1466">
        <v>1888</v>
      </c>
      <c r="B1466" t="s">
        <v>3012</v>
      </c>
      <c r="C1466" t="s">
        <v>248</v>
      </c>
      <c r="D1466" s="1">
        <v>43956</v>
      </c>
      <c r="E1466" s="1">
        <v>45132</v>
      </c>
      <c r="F1466">
        <f>IF(Table1[[#This Row],[ExitDate]],QUOTIENT(Table1[[#This Row],[ExitDate]]-Table1[[#This Row],[StartDate]],365/12),"")</f>
        <v>38</v>
      </c>
      <c r="G1466" t="str">
        <f>IF(Table1[[#This Row],[ExitDate]], "Attrition", "Active")</f>
        <v>Attrition</v>
      </c>
      <c r="H1466" t="s">
        <v>28</v>
      </c>
      <c r="I1466" t="s">
        <v>5711</v>
      </c>
      <c r="J1466" t="s">
        <v>5712</v>
      </c>
      <c r="K1466" t="s">
        <v>97</v>
      </c>
      <c r="L1466" t="s">
        <v>32</v>
      </c>
      <c r="M1466" t="s">
        <v>62</v>
      </c>
      <c r="N1466" t="s">
        <v>63</v>
      </c>
      <c r="O1466" t="s">
        <v>35</v>
      </c>
      <c r="P1466" t="s">
        <v>174</v>
      </c>
      <c r="Q1466" t="s">
        <v>5713</v>
      </c>
      <c r="R1466" t="s">
        <v>37</v>
      </c>
      <c r="S1466" t="s">
        <v>110</v>
      </c>
      <c r="T1466" s="2">
        <v>17527</v>
      </c>
      <c r="U1466" s="3">
        <f ca="1">YEARFRAC(Table1[[#This Row],[DOB]],TODAY())</f>
        <v>77.99166666666666</v>
      </c>
      <c r="V1466" s="3" t="str" cm="1">
        <f t="array" aca="1" ref="V1466" ca="1">_xlfn.IFS(Table1[[#This Row],[Age]] &lt; 30, "20-29", Table1[[#This Row],[Age]]&lt;40,"30-39",Table1[[#This Row],[Age]]&lt;50,"40-49",Table1[[#This Row],[Age]]&lt;60,"50-59",Table1[[#This Row],[Age]]&lt;70, "60-69",Table1[[#This Row],[Age]]&lt;80, "70-79",Table1[[#This Row],[Age]]&lt;90,"80-89")</f>
        <v>70-79</v>
      </c>
      <c r="W1466" t="s">
        <v>39</v>
      </c>
      <c r="X1466" t="s">
        <v>112</v>
      </c>
      <c r="Y1466" t="s">
        <v>41</v>
      </c>
      <c r="Z1466">
        <v>36015</v>
      </c>
      <c r="AA1466" t="s">
        <v>42</v>
      </c>
      <c r="AB1466" t="s">
        <v>83</v>
      </c>
      <c r="AC1466" t="s">
        <v>44</v>
      </c>
      <c r="AD1466">
        <v>3</v>
      </c>
    </row>
    <row r="1467" spans="1:30" x14ac:dyDescent="0.35">
      <c r="A1467">
        <v>1889</v>
      </c>
      <c r="B1467" t="s">
        <v>5714</v>
      </c>
      <c r="C1467" t="s">
        <v>3542</v>
      </c>
      <c r="D1467" s="1">
        <v>44158</v>
      </c>
      <c r="F1467" t="str">
        <f>IF(Table1[[#This Row],[ExitDate]],QUOTIENT(Table1[[#This Row],[ExitDate]]-Table1[[#This Row],[StartDate]],365/12),"")</f>
        <v/>
      </c>
      <c r="G1467" t="str">
        <f>IF(Table1[[#This Row],[ExitDate]], "Attrition", "Active")</f>
        <v>Active</v>
      </c>
      <c r="H1467" t="s">
        <v>28</v>
      </c>
      <c r="I1467" t="s">
        <v>5715</v>
      </c>
      <c r="J1467" t="s">
        <v>5716</v>
      </c>
      <c r="K1467" t="s">
        <v>167</v>
      </c>
      <c r="L1467" t="s">
        <v>32</v>
      </c>
      <c r="M1467" t="s">
        <v>33</v>
      </c>
      <c r="N1467" t="s">
        <v>63</v>
      </c>
      <c r="O1467" t="s">
        <v>35</v>
      </c>
      <c r="P1467" t="s">
        <v>36</v>
      </c>
      <c r="R1467" t="s">
        <v>37</v>
      </c>
      <c r="S1467" t="s">
        <v>80</v>
      </c>
      <c r="T1467" s="2">
        <v>20865</v>
      </c>
      <c r="U1467" s="3">
        <f ca="1">YEARFRAC(Table1[[#This Row],[DOB]],TODAY())</f>
        <v>68.858333333333334</v>
      </c>
      <c r="V1467" s="3" t="str" cm="1">
        <f t="array" aca="1" ref="V1467" ca="1">_xlfn.IFS(Table1[[#This Row],[Age]] &lt; 30, "20-29", Table1[[#This Row],[Age]]&lt;40,"30-39",Table1[[#This Row],[Age]]&lt;50,"40-49",Table1[[#This Row],[Age]]&lt;60,"50-59",Table1[[#This Row],[Age]]&lt;70, "60-69",Table1[[#This Row],[Age]]&lt;80, "70-79",Table1[[#This Row],[Age]]&lt;90,"80-89")</f>
        <v>60-69</v>
      </c>
      <c r="W1467" t="s">
        <v>39</v>
      </c>
      <c r="X1467" t="s">
        <v>82</v>
      </c>
      <c r="Y1467" t="s">
        <v>41</v>
      </c>
      <c r="Z1467">
        <v>19032</v>
      </c>
      <c r="AA1467" t="s">
        <v>73</v>
      </c>
      <c r="AB1467" t="s">
        <v>103</v>
      </c>
      <c r="AC1467" t="s">
        <v>44</v>
      </c>
      <c r="AD1467">
        <v>3</v>
      </c>
    </row>
    <row r="1468" spans="1:30" x14ac:dyDescent="0.35">
      <c r="A1468">
        <v>1890</v>
      </c>
      <c r="B1468" t="s">
        <v>1810</v>
      </c>
      <c r="C1468" t="s">
        <v>841</v>
      </c>
      <c r="D1468" s="1">
        <v>44648</v>
      </c>
      <c r="F1468" t="str">
        <f>IF(Table1[[#This Row],[ExitDate]],QUOTIENT(Table1[[#This Row],[ExitDate]]-Table1[[#This Row],[StartDate]],365/12),"")</f>
        <v/>
      </c>
      <c r="G1468" t="str">
        <f>IF(Table1[[#This Row],[ExitDate]], "Attrition", "Active")</f>
        <v>Active</v>
      </c>
      <c r="H1468" t="s">
        <v>28</v>
      </c>
      <c r="I1468" t="s">
        <v>5717</v>
      </c>
      <c r="J1468" t="s">
        <v>5718</v>
      </c>
      <c r="K1468" t="s">
        <v>97</v>
      </c>
      <c r="L1468" t="s">
        <v>32</v>
      </c>
      <c r="M1468" t="s">
        <v>33</v>
      </c>
      <c r="N1468" t="s">
        <v>63</v>
      </c>
      <c r="O1468" t="s">
        <v>62</v>
      </c>
      <c r="P1468" t="s">
        <v>36</v>
      </c>
      <c r="R1468" t="s">
        <v>37</v>
      </c>
      <c r="S1468" t="s">
        <v>147</v>
      </c>
      <c r="T1468" s="2">
        <v>24982</v>
      </c>
      <c r="U1468" s="3">
        <f ca="1">YEARFRAC(Table1[[#This Row],[DOB]],TODAY())</f>
        <v>57.580555555555556</v>
      </c>
      <c r="V1468" s="3" t="str" cm="1">
        <f t="array" aca="1" ref="V1468" ca="1">_xlfn.IFS(Table1[[#This Row],[Age]] &lt; 30, "20-29", Table1[[#This Row],[Age]]&lt;40,"30-39",Table1[[#This Row],[Age]]&lt;50,"40-49",Table1[[#This Row],[Age]]&lt;60,"50-59",Table1[[#This Row],[Age]]&lt;70, "60-69",Table1[[#This Row],[Age]]&lt;80, "70-79",Table1[[#This Row],[Age]]&lt;90,"80-89")</f>
        <v>50-59</v>
      </c>
      <c r="W1468" t="s">
        <v>39</v>
      </c>
      <c r="X1468" t="s">
        <v>82</v>
      </c>
      <c r="Y1468" t="s">
        <v>41</v>
      </c>
      <c r="Z1468">
        <v>55466</v>
      </c>
      <c r="AA1468" t="s">
        <v>42</v>
      </c>
      <c r="AB1468" t="s">
        <v>43</v>
      </c>
      <c r="AC1468" t="s">
        <v>44</v>
      </c>
      <c r="AD1468">
        <v>3</v>
      </c>
    </row>
    <row r="1469" spans="1:30" x14ac:dyDescent="0.35">
      <c r="A1469">
        <v>1891</v>
      </c>
      <c r="B1469" t="s">
        <v>3749</v>
      </c>
      <c r="C1469" t="s">
        <v>3948</v>
      </c>
      <c r="D1469" s="1">
        <v>43915</v>
      </c>
      <c r="F1469" t="str">
        <f>IF(Table1[[#This Row],[ExitDate]],QUOTIENT(Table1[[#This Row],[ExitDate]]-Table1[[#This Row],[StartDate]],365/12),"")</f>
        <v/>
      </c>
      <c r="G1469" t="str">
        <f>IF(Table1[[#This Row],[ExitDate]], "Attrition", "Active")</f>
        <v>Active</v>
      </c>
      <c r="H1469" t="s">
        <v>28</v>
      </c>
      <c r="I1469" t="s">
        <v>5719</v>
      </c>
      <c r="J1469" t="s">
        <v>5720</v>
      </c>
      <c r="K1469" t="s">
        <v>117</v>
      </c>
      <c r="L1469" t="s">
        <v>32</v>
      </c>
      <c r="M1469" t="s">
        <v>62</v>
      </c>
      <c r="N1469" t="s">
        <v>34</v>
      </c>
      <c r="O1469" t="s">
        <v>62</v>
      </c>
      <c r="P1469" t="s">
        <v>36</v>
      </c>
      <c r="R1469" t="s">
        <v>37</v>
      </c>
      <c r="S1469" t="s">
        <v>52</v>
      </c>
      <c r="T1469" s="2">
        <v>16977</v>
      </c>
      <c r="U1469" s="3">
        <f ca="1">YEARFRAC(Table1[[#This Row],[DOB]],TODAY())</f>
        <v>79.49722222222222</v>
      </c>
      <c r="V1469" s="3" t="str" cm="1">
        <f t="array" aca="1" ref="V1469" ca="1">_xlfn.IFS(Table1[[#This Row],[Age]] &lt; 30, "20-29", Table1[[#This Row],[Age]]&lt;40,"30-39",Table1[[#This Row],[Age]]&lt;50,"40-49",Table1[[#This Row],[Age]]&lt;60,"50-59",Table1[[#This Row],[Age]]&lt;70, "60-69",Table1[[#This Row],[Age]]&lt;80, "70-79",Table1[[#This Row],[Age]]&lt;90,"80-89")</f>
        <v>70-79</v>
      </c>
      <c r="W1469" t="s">
        <v>39</v>
      </c>
      <c r="X1469" t="s">
        <v>53</v>
      </c>
      <c r="Y1469" t="s">
        <v>41</v>
      </c>
      <c r="Z1469">
        <v>6790</v>
      </c>
      <c r="AA1469" t="s">
        <v>55</v>
      </c>
      <c r="AB1469" t="s">
        <v>83</v>
      </c>
      <c r="AC1469" t="s">
        <v>44</v>
      </c>
      <c r="AD1469">
        <v>3</v>
      </c>
    </row>
    <row r="1470" spans="1:30" x14ac:dyDescent="0.35">
      <c r="A1470">
        <v>1892</v>
      </c>
      <c r="B1470" t="s">
        <v>256</v>
      </c>
      <c r="C1470" t="s">
        <v>57</v>
      </c>
      <c r="D1470" s="1">
        <v>43319</v>
      </c>
      <c r="F1470" t="str">
        <f>IF(Table1[[#This Row],[ExitDate]],QUOTIENT(Table1[[#This Row],[ExitDate]]-Table1[[#This Row],[StartDate]],365/12),"")</f>
        <v/>
      </c>
      <c r="G1470" t="str">
        <f>IF(Table1[[#This Row],[ExitDate]], "Attrition", "Active")</f>
        <v>Active</v>
      </c>
      <c r="H1470" t="s">
        <v>727</v>
      </c>
      <c r="I1470" t="s">
        <v>5721</v>
      </c>
      <c r="J1470" t="s">
        <v>5722</v>
      </c>
      <c r="K1470" t="s">
        <v>79</v>
      </c>
      <c r="L1470" t="s">
        <v>32</v>
      </c>
      <c r="M1470" t="s">
        <v>33</v>
      </c>
      <c r="N1470" t="s">
        <v>50</v>
      </c>
      <c r="O1470" t="s">
        <v>35</v>
      </c>
      <c r="P1470" t="s">
        <v>36</v>
      </c>
      <c r="R1470" t="s">
        <v>37</v>
      </c>
      <c r="S1470" t="s">
        <v>52</v>
      </c>
      <c r="T1470" s="2">
        <v>31562</v>
      </c>
      <c r="U1470" s="3">
        <f ca="1">YEARFRAC(Table1[[#This Row],[DOB]],TODAY())</f>
        <v>39.56388888888889</v>
      </c>
      <c r="V1470" s="3" t="str" cm="1">
        <f t="array" aca="1" ref="V1470" ca="1">_xlfn.IFS(Table1[[#This Row],[Age]] &lt; 30, "20-29", Table1[[#This Row],[Age]]&lt;40,"30-39",Table1[[#This Row],[Age]]&lt;50,"40-49",Table1[[#This Row],[Age]]&lt;60,"50-59",Table1[[#This Row],[Age]]&lt;70, "60-69",Table1[[#This Row],[Age]]&lt;80, "70-79",Table1[[#This Row],[Age]]&lt;90,"80-89")</f>
        <v>30-39</v>
      </c>
      <c r="W1470" t="s">
        <v>39</v>
      </c>
      <c r="X1470" t="s">
        <v>102</v>
      </c>
      <c r="Y1470" t="s">
        <v>41</v>
      </c>
      <c r="Z1470">
        <v>91219</v>
      </c>
      <c r="AA1470" t="s">
        <v>127</v>
      </c>
      <c r="AB1470" t="s">
        <v>74</v>
      </c>
      <c r="AC1470" t="s">
        <v>44</v>
      </c>
      <c r="AD1470">
        <v>3</v>
      </c>
    </row>
    <row r="1471" spans="1:30" x14ac:dyDescent="0.35">
      <c r="A1471">
        <v>1893</v>
      </c>
      <c r="B1471" t="s">
        <v>5723</v>
      </c>
      <c r="C1471" t="s">
        <v>922</v>
      </c>
      <c r="D1471" s="1">
        <v>43872</v>
      </c>
      <c r="F1471" t="str">
        <f>IF(Table1[[#This Row],[ExitDate]],QUOTIENT(Table1[[#This Row],[ExitDate]]-Table1[[#This Row],[StartDate]],365/12),"")</f>
        <v/>
      </c>
      <c r="G1471" t="str">
        <f>IF(Table1[[#This Row],[ExitDate]], "Attrition", "Active")</f>
        <v>Active</v>
      </c>
      <c r="H1471" t="s">
        <v>727</v>
      </c>
      <c r="I1471" t="s">
        <v>5724</v>
      </c>
      <c r="J1471" t="s">
        <v>5725</v>
      </c>
      <c r="K1471" t="s">
        <v>88</v>
      </c>
      <c r="L1471" t="s">
        <v>32</v>
      </c>
      <c r="M1471" t="s">
        <v>33</v>
      </c>
      <c r="N1471" t="s">
        <v>50</v>
      </c>
      <c r="O1471" t="s">
        <v>62</v>
      </c>
      <c r="P1471" t="s">
        <v>36</v>
      </c>
      <c r="R1471" t="s">
        <v>37</v>
      </c>
      <c r="S1471" t="s">
        <v>80</v>
      </c>
      <c r="T1471" s="2">
        <v>27787</v>
      </c>
      <c r="U1471" s="3">
        <f ca="1">YEARFRAC(Table1[[#This Row],[DOB]],TODAY())</f>
        <v>49.902777777777779</v>
      </c>
      <c r="V1471" s="3" t="str" cm="1">
        <f t="array" aca="1" ref="V1471" ca="1">_xlfn.IFS(Table1[[#This Row],[Age]] &lt; 30, "20-29", Table1[[#This Row],[Age]]&lt;40,"30-39",Table1[[#This Row],[Age]]&lt;50,"40-49",Table1[[#This Row],[Age]]&lt;60,"50-59",Table1[[#This Row],[Age]]&lt;70, "60-69",Table1[[#This Row],[Age]]&lt;80, "70-79",Table1[[#This Row],[Age]]&lt;90,"80-89")</f>
        <v>40-49</v>
      </c>
      <c r="W1471" t="s">
        <v>39</v>
      </c>
      <c r="X1471" t="s">
        <v>72</v>
      </c>
      <c r="Y1471" t="s">
        <v>54</v>
      </c>
      <c r="Z1471">
        <v>84422</v>
      </c>
      <c r="AA1471" t="s">
        <v>42</v>
      </c>
      <c r="AB1471" t="s">
        <v>103</v>
      </c>
      <c r="AC1471" t="s">
        <v>44</v>
      </c>
      <c r="AD1471">
        <v>3</v>
      </c>
    </row>
    <row r="1472" spans="1:30" x14ac:dyDescent="0.35">
      <c r="A1472">
        <v>1894</v>
      </c>
      <c r="B1472" t="s">
        <v>3903</v>
      </c>
      <c r="C1472" t="s">
        <v>4517</v>
      </c>
      <c r="D1472" s="1">
        <v>44927</v>
      </c>
      <c r="F1472" t="str">
        <f>IF(Table1[[#This Row],[ExitDate]],QUOTIENT(Table1[[#This Row],[ExitDate]]-Table1[[#This Row],[StartDate]],365/12),"")</f>
        <v/>
      </c>
      <c r="G1472" t="str">
        <f>IF(Table1[[#This Row],[ExitDate]], "Attrition", "Active")</f>
        <v>Active</v>
      </c>
      <c r="H1472" t="s">
        <v>727</v>
      </c>
      <c r="I1472" t="s">
        <v>5726</v>
      </c>
      <c r="J1472" t="s">
        <v>5727</v>
      </c>
      <c r="K1472" t="s">
        <v>31</v>
      </c>
      <c r="L1472" t="s">
        <v>32</v>
      </c>
      <c r="M1472" t="s">
        <v>62</v>
      </c>
      <c r="N1472" t="s">
        <v>50</v>
      </c>
      <c r="O1472" t="s">
        <v>62</v>
      </c>
      <c r="P1472" t="s">
        <v>36</v>
      </c>
      <c r="R1472" t="s">
        <v>37</v>
      </c>
      <c r="S1472" t="s">
        <v>89</v>
      </c>
      <c r="T1472" s="2">
        <v>21693</v>
      </c>
      <c r="U1472" s="3">
        <f ca="1">YEARFRAC(Table1[[#This Row],[DOB]],TODAY())</f>
        <v>66.583333333333329</v>
      </c>
      <c r="V1472" s="3" t="str" cm="1">
        <f t="array" aca="1" ref="V1472" ca="1">_xlfn.IFS(Table1[[#This Row],[Age]] &lt; 30, "20-29", Table1[[#This Row],[Age]]&lt;40,"30-39",Table1[[#This Row],[Age]]&lt;50,"40-49",Table1[[#This Row],[Age]]&lt;60,"50-59",Table1[[#This Row],[Age]]&lt;70, "60-69",Table1[[#This Row],[Age]]&lt;80, "70-79",Table1[[#This Row],[Age]]&lt;90,"80-89")</f>
        <v>60-69</v>
      </c>
      <c r="W1472" t="s">
        <v>39</v>
      </c>
      <c r="X1472" t="s">
        <v>82</v>
      </c>
      <c r="Y1472" t="s">
        <v>54</v>
      </c>
      <c r="Z1472">
        <v>12371</v>
      </c>
      <c r="AA1472" t="s">
        <v>73</v>
      </c>
      <c r="AB1472" t="s">
        <v>74</v>
      </c>
      <c r="AC1472" t="s">
        <v>44</v>
      </c>
      <c r="AD1472">
        <v>3</v>
      </c>
    </row>
    <row r="1473" spans="1:30" x14ac:dyDescent="0.35">
      <c r="A1473">
        <v>1895</v>
      </c>
      <c r="B1473" t="s">
        <v>3570</v>
      </c>
      <c r="C1473" t="s">
        <v>5728</v>
      </c>
      <c r="D1473" s="1">
        <v>44902</v>
      </c>
      <c r="F1473" t="str">
        <f>IF(Table1[[#This Row],[ExitDate]],QUOTIENT(Table1[[#This Row],[ExitDate]]-Table1[[#This Row],[StartDate]],365/12),"")</f>
        <v/>
      </c>
      <c r="G1473" t="str">
        <f>IF(Table1[[#This Row],[ExitDate]], "Attrition", "Active")</f>
        <v>Active</v>
      </c>
      <c r="H1473" t="s">
        <v>727</v>
      </c>
      <c r="I1473" t="s">
        <v>5729</v>
      </c>
      <c r="J1473" t="s">
        <v>5730</v>
      </c>
      <c r="K1473" t="s">
        <v>49</v>
      </c>
      <c r="L1473" t="s">
        <v>32</v>
      </c>
      <c r="M1473" t="s">
        <v>51</v>
      </c>
      <c r="N1473" t="s">
        <v>50</v>
      </c>
      <c r="O1473" t="s">
        <v>51</v>
      </c>
      <c r="P1473" t="s">
        <v>36</v>
      </c>
      <c r="R1473" t="s">
        <v>37</v>
      </c>
      <c r="S1473" t="s">
        <v>304</v>
      </c>
      <c r="T1473" s="2">
        <v>32533</v>
      </c>
      <c r="U1473" s="3">
        <f ca="1">YEARFRAC(Table1[[#This Row],[DOB]],TODAY())</f>
        <v>36.911111111111111</v>
      </c>
      <c r="V1473" s="3" t="str" cm="1">
        <f t="array" aca="1" ref="V1473" ca="1">_xlfn.IFS(Table1[[#This Row],[Age]] &lt; 30, "20-29", Table1[[#This Row],[Age]]&lt;40,"30-39",Table1[[#This Row],[Age]]&lt;50,"40-49",Table1[[#This Row],[Age]]&lt;60,"50-59",Table1[[#This Row],[Age]]&lt;70, "60-69",Table1[[#This Row],[Age]]&lt;80, "70-79",Table1[[#This Row],[Age]]&lt;90,"80-89")</f>
        <v>30-39</v>
      </c>
      <c r="W1473" t="s">
        <v>39</v>
      </c>
      <c r="X1473" t="s">
        <v>162</v>
      </c>
      <c r="Y1473" t="s">
        <v>41</v>
      </c>
      <c r="Z1473">
        <v>23076</v>
      </c>
      <c r="AA1473" t="s">
        <v>42</v>
      </c>
      <c r="AB1473" t="s">
        <v>83</v>
      </c>
      <c r="AC1473" t="s">
        <v>44</v>
      </c>
      <c r="AD1473">
        <v>3</v>
      </c>
    </row>
    <row r="1474" spans="1:30" x14ac:dyDescent="0.35">
      <c r="A1474">
        <v>1896</v>
      </c>
      <c r="B1474" t="s">
        <v>3031</v>
      </c>
      <c r="C1474" t="s">
        <v>1516</v>
      </c>
      <c r="D1474" s="1">
        <v>44998</v>
      </c>
      <c r="F1474" t="str">
        <f>IF(Table1[[#This Row],[ExitDate]],QUOTIENT(Table1[[#This Row],[ExitDate]]-Table1[[#This Row],[StartDate]],365/12),"")</f>
        <v/>
      </c>
      <c r="G1474" t="str">
        <f>IF(Table1[[#This Row],[ExitDate]], "Attrition", "Active")</f>
        <v>Active</v>
      </c>
      <c r="H1474" t="s">
        <v>727</v>
      </c>
      <c r="I1474" t="s">
        <v>5731</v>
      </c>
      <c r="J1474" t="s">
        <v>5732</v>
      </c>
      <c r="K1474" t="s">
        <v>138</v>
      </c>
      <c r="L1474" t="s">
        <v>32</v>
      </c>
      <c r="M1474" t="s">
        <v>62</v>
      </c>
      <c r="N1474" t="s">
        <v>50</v>
      </c>
      <c r="O1474" t="s">
        <v>51</v>
      </c>
      <c r="P1474" t="s">
        <v>36</v>
      </c>
      <c r="R1474" t="s">
        <v>37</v>
      </c>
      <c r="S1474" t="s">
        <v>110</v>
      </c>
      <c r="T1474" s="2">
        <v>18950</v>
      </c>
      <c r="U1474" s="3">
        <f ca="1">YEARFRAC(Table1[[#This Row],[DOB]],TODAY())</f>
        <v>74.097222222222229</v>
      </c>
      <c r="V1474" s="3" t="str" cm="1">
        <f t="array" aca="1" ref="V1474" ca="1">_xlfn.IFS(Table1[[#This Row],[Age]] &lt; 30, "20-29", Table1[[#This Row],[Age]]&lt;40,"30-39",Table1[[#This Row],[Age]]&lt;50,"40-49",Table1[[#This Row],[Age]]&lt;60,"50-59",Table1[[#This Row],[Age]]&lt;70, "60-69",Table1[[#This Row],[Age]]&lt;80, "70-79",Table1[[#This Row],[Age]]&lt;90,"80-89")</f>
        <v>70-79</v>
      </c>
      <c r="W1474" t="s">
        <v>39</v>
      </c>
      <c r="X1474" t="s">
        <v>112</v>
      </c>
      <c r="Y1474" t="s">
        <v>41</v>
      </c>
      <c r="Z1474">
        <v>80925</v>
      </c>
      <c r="AA1474" t="s">
        <v>55</v>
      </c>
      <c r="AB1474" t="s">
        <v>83</v>
      </c>
      <c r="AC1474" t="s">
        <v>44</v>
      </c>
      <c r="AD1474">
        <v>3</v>
      </c>
    </row>
    <row r="1475" spans="1:30" x14ac:dyDescent="0.35">
      <c r="A1475">
        <v>1897</v>
      </c>
      <c r="B1475" t="s">
        <v>4106</v>
      </c>
      <c r="C1475" t="s">
        <v>3189</v>
      </c>
      <c r="D1475" s="1">
        <v>44514</v>
      </c>
      <c r="F1475" t="str">
        <f>IF(Table1[[#This Row],[ExitDate]],QUOTIENT(Table1[[#This Row],[ExitDate]]-Table1[[#This Row],[StartDate]],365/12),"")</f>
        <v/>
      </c>
      <c r="G1475" t="str">
        <f>IF(Table1[[#This Row],[ExitDate]], "Attrition", "Active")</f>
        <v>Active</v>
      </c>
      <c r="H1475" t="s">
        <v>727</v>
      </c>
      <c r="I1475" t="s">
        <v>5733</v>
      </c>
      <c r="J1475" t="s">
        <v>5734</v>
      </c>
      <c r="K1475" t="s">
        <v>117</v>
      </c>
      <c r="L1475" t="s">
        <v>32</v>
      </c>
      <c r="M1475" t="s">
        <v>62</v>
      </c>
      <c r="N1475" t="s">
        <v>34</v>
      </c>
      <c r="O1475" t="s">
        <v>35</v>
      </c>
      <c r="P1475" t="s">
        <v>36</v>
      </c>
      <c r="R1475" t="s">
        <v>37</v>
      </c>
      <c r="S1475" t="s">
        <v>89</v>
      </c>
      <c r="T1475" s="2">
        <v>17734</v>
      </c>
      <c r="U1475" s="3">
        <f ca="1">YEARFRAC(Table1[[#This Row],[DOB]],TODAY())</f>
        <v>77.424999999999997</v>
      </c>
      <c r="V1475" s="3" t="str" cm="1">
        <f t="array" aca="1" ref="V1475" ca="1">_xlfn.IFS(Table1[[#This Row],[Age]] &lt; 30, "20-29", Table1[[#This Row],[Age]]&lt;40,"30-39",Table1[[#This Row],[Age]]&lt;50,"40-49",Table1[[#This Row],[Age]]&lt;60,"50-59",Table1[[#This Row],[Age]]&lt;70, "60-69",Table1[[#This Row],[Age]]&lt;80, "70-79",Table1[[#This Row],[Age]]&lt;90,"80-89")</f>
        <v>70-79</v>
      </c>
      <c r="W1475" t="s">
        <v>39</v>
      </c>
      <c r="X1475" t="s">
        <v>82</v>
      </c>
      <c r="Y1475" t="s">
        <v>54</v>
      </c>
      <c r="Z1475">
        <v>38371</v>
      </c>
      <c r="AA1475" t="s">
        <v>127</v>
      </c>
      <c r="AB1475" t="s">
        <v>103</v>
      </c>
      <c r="AC1475" t="s">
        <v>44</v>
      </c>
      <c r="AD1475">
        <v>3</v>
      </c>
    </row>
    <row r="1476" spans="1:30" x14ac:dyDescent="0.35">
      <c r="A1476">
        <v>1898</v>
      </c>
      <c r="B1476" t="s">
        <v>5735</v>
      </c>
      <c r="C1476" t="s">
        <v>2488</v>
      </c>
      <c r="D1476" s="1">
        <v>43621</v>
      </c>
      <c r="E1476" s="1">
        <v>44124</v>
      </c>
      <c r="F1476">
        <f>IF(Table1[[#This Row],[ExitDate]],QUOTIENT(Table1[[#This Row],[ExitDate]]-Table1[[#This Row],[StartDate]],365/12),"")</f>
        <v>16</v>
      </c>
      <c r="G1476" t="str">
        <f>IF(Table1[[#This Row],[ExitDate]], "Attrition", "Active")</f>
        <v>Attrition</v>
      </c>
      <c r="H1476" t="s">
        <v>28</v>
      </c>
      <c r="I1476" t="s">
        <v>5736</v>
      </c>
      <c r="J1476" t="s">
        <v>5737</v>
      </c>
      <c r="K1476" t="s">
        <v>138</v>
      </c>
      <c r="L1476" t="s">
        <v>32</v>
      </c>
      <c r="M1476" t="s">
        <v>62</v>
      </c>
      <c r="N1476" t="s">
        <v>34</v>
      </c>
      <c r="O1476" t="s">
        <v>35</v>
      </c>
      <c r="P1476" t="s">
        <v>174</v>
      </c>
      <c r="Q1476" t="s">
        <v>5738</v>
      </c>
      <c r="R1476" t="s">
        <v>37</v>
      </c>
      <c r="S1476" t="s">
        <v>89</v>
      </c>
      <c r="T1476" s="2">
        <v>35444</v>
      </c>
      <c r="U1476" s="3">
        <f ca="1">YEARFRAC(Table1[[#This Row],[DOB]],TODAY())</f>
        <v>28.941666666666666</v>
      </c>
      <c r="V1476" s="3" t="str" cm="1">
        <f t="array" aca="1" ref="V1476" ca="1">_xlfn.IFS(Table1[[#This Row],[Age]] &lt; 30, "20-29", Table1[[#This Row],[Age]]&lt;40,"30-39",Table1[[#This Row],[Age]]&lt;50,"40-49",Table1[[#This Row],[Age]]&lt;60,"50-59",Table1[[#This Row],[Age]]&lt;70, "60-69",Table1[[#This Row],[Age]]&lt;80, "70-79",Table1[[#This Row],[Age]]&lt;90,"80-89")</f>
        <v>20-29</v>
      </c>
      <c r="W1476" t="s">
        <v>39</v>
      </c>
      <c r="X1476" t="s">
        <v>82</v>
      </c>
      <c r="Y1476" t="s">
        <v>41</v>
      </c>
      <c r="Z1476">
        <v>5154</v>
      </c>
      <c r="AA1476" t="s">
        <v>42</v>
      </c>
      <c r="AB1476" t="s">
        <v>74</v>
      </c>
      <c r="AC1476" t="s">
        <v>44</v>
      </c>
      <c r="AD1476">
        <v>3</v>
      </c>
    </row>
    <row r="1477" spans="1:30" x14ac:dyDescent="0.35">
      <c r="A1477">
        <v>1899</v>
      </c>
      <c r="B1477" t="s">
        <v>3537</v>
      </c>
      <c r="C1477" t="s">
        <v>5739</v>
      </c>
      <c r="D1477" s="1">
        <v>44177</v>
      </c>
      <c r="E1477" s="1">
        <v>45074</v>
      </c>
      <c r="F1477">
        <f>IF(Table1[[#This Row],[ExitDate]],QUOTIENT(Table1[[#This Row],[ExitDate]]-Table1[[#This Row],[StartDate]],365/12),"")</f>
        <v>29</v>
      </c>
      <c r="G1477" t="str">
        <f>IF(Table1[[#This Row],[ExitDate]], "Attrition", "Active")</f>
        <v>Attrition</v>
      </c>
      <c r="H1477" t="s">
        <v>28</v>
      </c>
      <c r="I1477" t="s">
        <v>5740</v>
      </c>
      <c r="J1477" t="s">
        <v>5741</v>
      </c>
      <c r="K1477" t="s">
        <v>79</v>
      </c>
      <c r="L1477" t="s">
        <v>32</v>
      </c>
      <c r="M1477" t="s">
        <v>33</v>
      </c>
      <c r="N1477" t="s">
        <v>34</v>
      </c>
      <c r="O1477" t="s">
        <v>62</v>
      </c>
      <c r="P1477" t="s">
        <v>139</v>
      </c>
      <c r="Q1477" t="s">
        <v>5742</v>
      </c>
      <c r="R1477" t="s">
        <v>37</v>
      </c>
      <c r="S1477" t="s">
        <v>89</v>
      </c>
      <c r="T1477" s="2">
        <v>30200</v>
      </c>
      <c r="U1477" s="3">
        <f ca="1">YEARFRAC(Table1[[#This Row],[DOB]],TODAY())</f>
        <v>43.297222222222224</v>
      </c>
      <c r="V1477" s="3" t="str" cm="1">
        <f t="array" aca="1" ref="V1477" ca="1">_xlfn.IFS(Table1[[#This Row],[Age]] &lt; 30, "20-29", Table1[[#This Row],[Age]]&lt;40,"30-39",Table1[[#This Row],[Age]]&lt;50,"40-49",Table1[[#This Row],[Age]]&lt;60,"50-59",Table1[[#This Row],[Age]]&lt;70, "60-69",Table1[[#This Row],[Age]]&lt;80, "70-79",Table1[[#This Row],[Age]]&lt;90,"80-89")</f>
        <v>40-49</v>
      </c>
      <c r="W1477" t="s">
        <v>39</v>
      </c>
      <c r="X1477" t="s">
        <v>82</v>
      </c>
      <c r="Y1477" t="s">
        <v>41</v>
      </c>
      <c r="Z1477">
        <v>57914</v>
      </c>
      <c r="AA1477" t="s">
        <v>127</v>
      </c>
      <c r="AB1477" t="s">
        <v>83</v>
      </c>
      <c r="AC1477" t="s">
        <v>44</v>
      </c>
      <c r="AD1477">
        <v>3</v>
      </c>
    </row>
    <row r="1478" spans="1:30" x14ac:dyDescent="0.35">
      <c r="A1478">
        <v>1900</v>
      </c>
      <c r="B1478" t="s">
        <v>2223</v>
      </c>
      <c r="C1478" t="s">
        <v>2462</v>
      </c>
      <c r="D1478" s="1">
        <v>43927</v>
      </c>
      <c r="F1478" t="str">
        <f>IF(Table1[[#This Row],[ExitDate]],QUOTIENT(Table1[[#This Row],[ExitDate]]-Table1[[#This Row],[StartDate]],365/12),"")</f>
        <v/>
      </c>
      <c r="G1478" t="str">
        <f>IF(Table1[[#This Row],[ExitDate]], "Attrition", "Active")</f>
        <v>Active</v>
      </c>
      <c r="H1478" t="s">
        <v>28</v>
      </c>
      <c r="I1478" t="s">
        <v>5743</v>
      </c>
      <c r="J1478" t="s">
        <v>5744</v>
      </c>
      <c r="K1478" t="s">
        <v>167</v>
      </c>
      <c r="L1478" t="s">
        <v>32</v>
      </c>
      <c r="M1478" t="s">
        <v>62</v>
      </c>
      <c r="N1478" t="s">
        <v>63</v>
      </c>
      <c r="O1478" t="s">
        <v>62</v>
      </c>
      <c r="P1478" t="s">
        <v>36</v>
      </c>
      <c r="R1478" t="s">
        <v>37</v>
      </c>
      <c r="S1478" t="s">
        <v>80</v>
      </c>
      <c r="T1478" s="2">
        <v>21997</v>
      </c>
      <c r="U1478" s="3">
        <f ca="1">YEARFRAC(Table1[[#This Row],[DOB]],TODAY())</f>
        <v>65.75277777777778</v>
      </c>
      <c r="V1478" s="3" t="str" cm="1">
        <f t="array" aca="1" ref="V1478" ca="1">_xlfn.IFS(Table1[[#This Row],[Age]] &lt; 30, "20-29", Table1[[#This Row],[Age]]&lt;40,"30-39",Table1[[#This Row],[Age]]&lt;50,"40-49",Table1[[#This Row],[Age]]&lt;60,"50-59",Table1[[#This Row],[Age]]&lt;70, "60-69",Table1[[#This Row],[Age]]&lt;80, "70-79",Table1[[#This Row],[Age]]&lt;90,"80-89")</f>
        <v>60-69</v>
      </c>
      <c r="W1478" t="s">
        <v>39</v>
      </c>
      <c r="X1478" t="s">
        <v>72</v>
      </c>
      <c r="Y1478" t="s">
        <v>41</v>
      </c>
      <c r="Z1478">
        <v>46828</v>
      </c>
      <c r="AA1478" t="s">
        <v>55</v>
      </c>
      <c r="AB1478" t="s">
        <v>43</v>
      </c>
      <c r="AC1478" t="s">
        <v>44</v>
      </c>
      <c r="AD1478">
        <v>3</v>
      </c>
    </row>
    <row r="1479" spans="1:30" x14ac:dyDescent="0.35">
      <c r="A1479">
        <v>1901</v>
      </c>
      <c r="B1479" t="s">
        <v>1911</v>
      </c>
      <c r="C1479" t="s">
        <v>244</v>
      </c>
      <c r="D1479" s="1">
        <v>44956</v>
      </c>
      <c r="F1479" t="str">
        <f>IF(Table1[[#This Row],[ExitDate]],QUOTIENT(Table1[[#This Row],[ExitDate]]-Table1[[#This Row],[StartDate]],365/12),"")</f>
        <v/>
      </c>
      <c r="G1479" t="str">
        <f>IF(Table1[[#This Row],[ExitDate]], "Attrition", "Active")</f>
        <v>Active</v>
      </c>
      <c r="H1479" t="s">
        <v>28</v>
      </c>
      <c r="I1479" t="s">
        <v>5745</v>
      </c>
      <c r="J1479" t="s">
        <v>5746</v>
      </c>
      <c r="K1479" t="s">
        <v>97</v>
      </c>
      <c r="L1479" t="s">
        <v>32</v>
      </c>
      <c r="M1479" t="s">
        <v>62</v>
      </c>
      <c r="N1479" t="s">
        <v>63</v>
      </c>
      <c r="O1479" t="s">
        <v>62</v>
      </c>
      <c r="P1479" t="s">
        <v>36</v>
      </c>
      <c r="R1479" t="s">
        <v>37</v>
      </c>
      <c r="S1479" t="s">
        <v>110</v>
      </c>
      <c r="T1479" s="2">
        <v>21771</v>
      </c>
      <c r="U1479" s="3">
        <f ca="1">YEARFRAC(Table1[[#This Row],[DOB]],TODAY())</f>
        <v>66.37222222222222</v>
      </c>
      <c r="V1479" s="3" t="str" cm="1">
        <f t="array" aca="1" ref="V1479" ca="1">_xlfn.IFS(Table1[[#This Row],[Age]] &lt; 30, "20-29", Table1[[#This Row],[Age]]&lt;40,"30-39",Table1[[#This Row],[Age]]&lt;50,"40-49",Table1[[#This Row],[Age]]&lt;60,"50-59",Table1[[#This Row],[Age]]&lt;70, "60-69",Table1[[#This Row],[Age]]&lt;80, "70-79",Table1[[#This Row],[Age]]&lt;90,"80-89")</f>
        <v>60-69</v>
      </c>
      <c r="W1479" t="s">
        <v>39</v>
      </c>
      <c r="X1479" t="s">
        <v>112</v>
      </c>
      <c r="Y1479" t="s">
        <v>41</v>
      </c>
      <c r="Z1479">
        <v>51699</v>
      </c>
      <c r="AA1479" t="s">
        <v>42</v>
      </c>
      <c r="AB1479" t="s">
        <v>103</v>
      </c>
      <c r="AC1479" t="s">
        <v>44</v>
      </c>
      <c r="AD1479">
        <v>3</v>
      </c>
    </row>
    <row r="1480" spans="1:30" x14ac:dyDescent="0.35">
      <c r="A1480">
        <v>1902</v>
      </c>
      <c r="B1480" t="s">
        <v>3306</v>
      </c>
      <c r="C1480" t="s">
        <v>420</v>
      </c>
      <c r="D1480" s="1">
        <v>44082</v>
      </c>
      <c r="E1480" s="1">
        <v>44823</v>
      </c>
      <c r="F1480">
        <f>IF(Table1[[#This Row],[ExitDate]],QUOTIENT(Table1[[#This Row],[ExitDate]]-Table1[[#This Row],[StartDate]],365/12),"")</f>
        <v>24</v>
      </c>
      <c r="G1480" t="str">
        <f>IF(Table1[[#This Row],[ExitDate]], "Attrition", "Active")</f>
        <v>Attrition</v>
      </c>
      <c r="H1480" t="s">
        <v>28</v>
      </c>
      <c r="I1480" t="s">
        <v>5747</v>
      </c>
      <c r="J1480" t="s">
        <v>5748</v>
      </c>
      <c r="K1480" t="s">
        <v>117</v>
      </c>
      <c r="L1480" t="s">
        <v>32</v>
      </c>
      <c r="M1480" t="s">
        <v>62</v>
      </c>
      <c r="N1480" t="s">
        <v>50</v>
      </c>
      <c r="O1480" t="s">
        <v>35</v>
      </c>
      <c r="P1480" t="s">
        <v>139</v>
      </c>
      <c r="Q1480" t="s">
        <v>5749</v>
      </c>
      <c r="R1480" t="s">
        <v>37</v>
      </c>
      <c r="S1480" t="s">
        <v>110</v>
      </c>
      <c r="T1480" s="2">
        <v>19035</v>
      </c>
      <c r="U1480" s="3">
        <f ca="1">YEARFRAC(Table1[[#This Row],[DOB]],TODAY())</f>
        <v>73.86666666666666</v>
      </c>
      <c r="V1480" s="3" t="str" cm="1">
        <f t="array" aca="1" ref="V1480" ca="1">_xlfn.IFS(Table1[[#This Row],[Age]] &lt; 30, "20-29", Table1[[#This Row],[Age]]&lt;40,"30-39",Table1[[#This Row],[Age]]&lt;50,"40-49",Table1[[#This Row],[Age]]&lt;60,"50-59",Table1[[#This Row],[Age]]&lt;70, "60-69",Table1[[#This Row],[Age]]&lt;80, "70-79",Table1[[#This Row],[Age]]&lt;90,"80-89")</f>
        <v>70-79</v>
      </c>
      <c r="W1480" t="s">
        <v>39</v>
      </c>
      <c r="X1480" t="s">
        <v>418</v>
      </c>
      <c r="Y1480" t="s">
        <v>54</v>
      </c>
      <c r="Z1480">
        <v>86441</v>
      </c>
      <c r="AA1480" t="s">
        <v>73</v>
      </c>
      <c r="AB1480" t="s">
        <v>103</v>
      </c>
      <c r="AC1480" t="s">
        <v>44</v>
      </c>
      <c r="AD1480">
        <v>3</v>
      </c>
    </row>
    <row r="1481" spans="1:30" x14ac:dyDescent="0.35">
      <c r="A1481">
        <v>1903</v>
      </c>
      <c r="B1481" t="s">
        <v>2528</v>
      </c>
      <c r="C1481" t="s">
        <v>660</v>
      </c>
      <c r="D1481" s="1">
        <v>44179</v>
      </c>
      <c r="E1481" s="1">
        <v>44537</v>
      </c>
      <c r="F1481">
        <f>IF(Table1[[#This Row],[ExitDate]],QUOTIENT(Table1[[#This Row],[ExitDate]]-Table1[[#This Row],[StartDate]],365/12),"")</f>
        <v>11</v>
      </c>
      <c r="G1481" t="str">
        <f>IF(Table1[[#This Row],[ExitDate]], "Attrition", "Active")</f>
        <v>Attrition</v>
      </c>
      <c r="H1481" t="s">
        <v>28</v>
      </c>
      <c r="I1481" t="s">
        <v>5750</v>
      </c>
      <c r="J1481" t="s">
        <v>5751</v>
      </c>
      <c r="K1481" t="s">
        <v>61</v>
      </c>
      <c r="L1481" t="s">
        <v>32</v>
      </c>
      <c r="M1481" t="s">
        <v>51</v>
      </c>
      <c r="N1481" t="s">
        <v>34</v>
      </c>
      <c r="O1481" t="s">
        <v>51</v>
      </c>
      <c r="P1481" t="s">
        <v>125</v>
      </c>
      <c r="Q1481" t="s">
        <v>5752</v>
      </c>
      <c r="R1481" t="s">
        <v>37</v>
      </c>
      <c r="S1481" t="s">
        <v>89</v>
      </c>
      <c r="T1481" s="2">
        <v>22017</v>
      </c>
      <c r="U1481" s="3">
        <f ca="1">YEARFRAC(Table1[[#This Row],[DOB]],TODAY())</f>
        <v>65.7</v>
      </c>
      <c r="V1481" s="3" t="str" cm="1">
        <f t="array" aca="1" ref="V1481" ca="1">_xlfn.IFS(Table1[[#This Row],[Age]] &lt; 30, "20-29", Table1[[#This Row],[Age]]&lt;40,"30-39",Table1[[#This Row],[Age]]&lt;50,"40-49",Table1[[#This Row],[Age]]&lt;60,"50-59",Table1[[#This Row],[Age]]&lt;70, "60-69",Table1[[#This Row],[Age]]&lt;80, "70-79",Table1[[#This Row],[Age]]&lt;90,"80-89")</f>
        <v>60-69</v>
      </c>
      <c r="W1481" t="s">
        <v>39</v>
      </c>
      <c r="X1481" t="s">
        <v>225</v>
      </c>
      <c r="Y1481" t="s">
        <v>41</v>
      </c>
      <c r="Z1481">
        <v>39875</v>
      </c>
      <c r="AA1481" t="s">
        <v>92</v>
      </c>
      <c r="AB1481" t="s">
        <v>103</v>
      </c>
      <c r="AC1481" t="s">
        <v>44</v>
      </c>
      <c r="AD1481">
        <v>3</v>
      </c>
    </row>
    <row r="1482" spans="1:30" x14ac:dyDescent="0.35">
      <c r="A1482">
        <v>1904</v>
      </c>
      <c r="B1482" t="s">
        <v>5753</v>
      </c>
      <c r="C1482" t="s">
        <v>942</v>
      </c>
      <c r="D1482" s="1">
        <v>44872</v>
      </c>
      <c r="F1482" t="str">
        <f>IF(Table1[[#This Row],[ExitDate]],QUOTIENT(Table1[[#This Row],[ExitDate]]-Table1[[#This Row],[StartDate]],365/12),"")</f>
        <v/>
      </c>
      <c r="G1482" t="str">
        <f>IF(Table1[[#This Row],[ExitDate]], "Attrition", "Active")</f>
        <v>Active</v>
      </c>
      <c r="H1482" t="s">
        <v>28</v>
      </c>
      <c r="I1482" t="s">
        <v>5754</v>
      </c>
      <c r="J1482" t="s">
        <v>5755</v>
      </c>
      <c r="K1482" t="s">
        <v>88</v>
      </c>
      <c r="L1482" t="s">
        <v>32</v>
      </c>
      <c r="M1482" t="s">
        <v>33</v>
      </c>
      <c r="N1482" t="s">
        <v>34</v>
      </c>
      <c r="O1482" t="s">
        <v>51</v>
      </c>
      <c r="P1482" t="s">
        <v>36</v>
      </c>
      <c r="R1482" t="s">
        <v>37</v>
      </c>
      <c r="S1482" t="s">
        <v>80</v>
      </c>
      <c r="T1482" s="2">
        <v>30235</v>
      </c>
      <c r="U1482" s="3">
        <f ca="1">YEARFRAC(Table1[[#This Row],[DOB]],TODAY())</f>
        <v>43.2</v>
      </c>
      <c r="V1482" s="3" t="str" cm="1">
        <f t="array" aca="1" ref="V1482" ca="1">_xlfn.IFS(Table1[[#This Row],[Age]] &lt; 30, "20-29", Table1[[#This Row],[Age]]&lt;40,"30-39",Table1[[#This Row],[Age]]&lt;50,"40-49",Table1[[#This Row],[Age]]&lt;60,"50-59",Table1[[#This Row],[Age]]&lt;70, "60-69",Table1[[#This Row],[Age]]&lt;80, "70-79",Table1[[#This Row],[Age]]&lt;90,"80-89")</f>
        <v>40-49</v>
      </c>
      <c r="W1482" t="s">
        <v>39</v>
      </c>
      <c r="X1482" t="s">
        <v>82</v>
      </c>
      <c r="Y1482" t="s">
        <v>41</v>
      </c>
      <c r="Z1482">
        <v>73332</v>
      </c>
      <c r="AA1482" t="s">
        <v>127</v>
      </c>
      <c r="AB1482" t="s">
        <v>43</v>
      </c>
      <c r="AC1482" t="s">
        <v>44</v>
      </c>
      <c r="AD1482">
        <v>3</v>
      </c>
    </row>
    <row r="1483" spans="1:30" x14ac:dyDescent="0.35">
      <c r="A1483">
        <v>1905</v>
      </c>
      <c r="B1483" t="s">
        <v>1316</v>
      </c>
      <c r="C1483" t="s">
        <v>1458</v>
      </c>
      <c r="D1483" s="1">
        <v>44657</v>
      </c>
      <c r="F1483" t="str">
        <f>IF(Table1[[#This Row],[ExitDate]],QUOTIENT(Table1[[#This Row],[ExitDate]]-Table1[[#This Row],[StartDate]],365/12),"")</f>
        <v/>
      </c>
      <c r="G1483" t="str">
        <f>IF(Table1[[#This Row],[ExitDate]], "Attrition", "Active")</f>
        <v>Active</v>
      </c>
      <c r="H1483" t="s">
        <v>28</v>
      </c>
      <c r="I1483" t="s">
        <v>5756</v>
      </c>
      <c r="J1483" t="s">
        <v>5757</v>
      </c>
      <c r="K1483" t="s">
        <v>31</v>
      </c>
      <c r="L1483" t="s">
        <v>32</v>
      </c>
      <c r="M1483" t="s">
        <v>51</v>
      </c>
      <c r="N1483" t="s">
        <v>63</v>
      </c>
      <c r="O1483" t="s">
        <v>35</v>
      </c>
      <c r="P1483" t="s">
        <v>36</v>
      </c>
      <c r="R1483" t="s">
        <v>37</v>
      </c>
      <c r="S1483" t="s">
        <v>304</v>
      </c>
      <c r="T1483" s="2">
        <v>26368</v>
      </c>
      <c r="U1483" s="3">
        <f ca="1">YEARFRAC(Table1[[#This Row],[DOB]],TODAY())</f>
        <v>53.786111111111111</v>
      </c>
      <c r="V1483" s="3" t="str" cm="1">
        <f t="array" aca="1" ref="V1483" ca="1">_xlfn.IFS(Table1[[#This Row],[Age]] &lt; 30, "20-29", Table1[[#This Row],[Age]]&lt;40,"30-39",Table1[[#This Row],[Age]]&lt;50,"40-49",Table1[[#This Row],[Age]]&lt;60,"50-59",Table1[[#This Row],[Age]]&lt;70, "60-69",Table1[[#This Row],[Age]]&lt;80, "70-79",Table1[[#This Row],[Age]]&lt;90,"80-89")</f>
        <v>50-59</v>
      </c>
      <c r="W1483" t="s">
        <v>39</v>
      </c>
      <c r="X1483" t="s">
        <v>707</v>
      </c>
      <c r="Y1483" t="s">
        <v>41</v>
      </c>
      <c r="Z1483">
        <v>85085</v>
      </c>
      <c r="AA1483" t="s">
        <v>127</v>
      </c>
      <c r="AB1483" t="s">
        <v>83</v>
      </c>
      <c r="AC1483" t="s">
        <v>44</v>
      </c>
      <c r="AD1483">
        <v>3</v>
      </c>
    </row>
    <row r="1484" spans="1:30" x14ac:dyDescent="0.35">
      <c r="A1484">
        <v>1906</v>
      </c>
      <c r="B1484" t="s">
        <v>3917</v>
      </c>
      <c r="C1484" t="s">
        <v>5758</v>
      </c>
      <c r="D1484" s="1">
        <v>44249</v>
      </c>
      <c r="F1484" t="str">
        <f>IF(Table1[[#This Row],[ExitDate]],QUOTIENT(Table1[[#This Row],[ExitDate]]-Table1[[#This Row],[StartDate]],365/12),"")</f>
        <v/>
      </c>
      <c r="G1484" t="str">
        <f>IF(Table1[[#This Row],[ExitDate]], "Attrition", "Active")</f>
        <v>Active</v>
      </c>
      <c r="H1484" t="s">
        <v>28</v>
      </c>
      <c r="I1484" t="s">
        <v>5759</v>
      </c>
      <c r="J1484" t="s">
        <v>5760</v>
      </c>
      <c r="K1484" t="s">
        <v>132</v>
      </c>
      <c r="L1484" t="s">
        <v>32</v>
      </c>
      <c r="M1484" t="s">
        <v>51</v>
      </c>
      <c r="N1484" t="s">
        <v>63</v>
      </c>
      <c r="O1484" t="s">
        <v>62</v>
      </c>
      <c r="P1484" t="s">
        <v>36</v>
      </c>
      <c r="R1484" t="s">
        <v>37</v>
      </c>
      <c r="S1484" t="s">
        <v>89</v>
      </c>
      <c r="T1484" s="2">
        <v>17382</v>
      </c>
      <c r="U1484" s="3">
        <f ca="1">YEARFRAC(Table1[[#This Row],[DOB]],TODAY())</f>
        <v>78.388888888888886</v>
      </c>
      <c r="V1484" s="3" t="str" cm="1">
        <f t="array" aca="1" ref="V1484" ca="1">_xlfn.IFS(Table1[[#This Row],[Age]] &lt; 30, "20-29", Table1[[#This Row],[Age]]&lt;40,"30-39",Table1[[#This Row],[Age]]&lt;50,"40-49",Table1[[#This Row],[Age]]&lt;60,"50-59",Table1[[#This Row],[Age]]&lt;70, "60-69",Table1[[#This Row],[Age]]&lt;80, "70-79",Table1[[#This Row],[Age]]&lt;90,"80-89")</f>
        <v>70-79</v>
      </c>
      <c r="W1484" t="s">
        <v>39</v>
      </c>
      <c r="X1484" t="s">
        <v>82</v>
      </c>
      <c r="Y1484" t="s">
        <v>54</v>
      </c>
      <c r="Z1484">
        <v>11009</v>
      </c>
      <c r="AA1484" t="s">
        <v>55</v>
      </c>
      <c r="AB1484" t="s">
        <v>43</v>
      </c>
      <c r="AC1484" t="s">
        <v>44</v>
      </c>
      <c r="AD1484">
        <v>3</v>
      </c>
    </row>
    <row r="1485" spans="1:30" x14ac:dyDescent="0.35">
      <c r="A1485">
        <v>1907</v>
      </c>
      <c r="B1485" t="s">
        <v>5761</v>
      </c>
      <c r="C1485" t="s">
        <v>660</v>
      </c>
      <c r="D1485" s="1">
        <v>44697</v>
      </c>
      <c r="F1485" t="str">
        <f>IF(Table1[[#This Row],[ExitDate]],QUOTIENT(Table1[[#This Row],[ExitDate]]-Table1[[#This Row],[StartDate]],365/12),"")</f>
        <v/>
      </c>
      <c r="G1485" t="str">
        <f>IF(Table1[[#This Row],[ExitDate]], "Attrition", "Active")</f>
        <v>Active</v>
      </c>
      <c r="H1485" t="s">
        <v>28</v>
      </c>
      <c r="I1485" t="s">
        <v>5762</v>
      </c>
      <c r="J1485" t="s">
        <v>5763</v>
      </c>
      <c r="K1485" t="s">
        <v>49</v>
      </c>
      <c r="L1485" t="s">
        <v>32</v>
      </c>
      <c r="M1485" t="s">
        <v>62</v>
      </c>
      <c r="N1485" t="s">
        <v>34</v>
      </c>
      <c r="O1485" t="s">
        <v>51</v>
      </c>
      <c r="P1485" t="s">
        <v>36</v>
      </c>
      <c r="R1485" t="s">
        <v>37</v>
      </c>
      <c r="S1485" t="s">
        <v>89</v>
      </c>
      <c r="T1485" s="2">
        <v>32451</v>
      </c>
      <c r="U1485" s="3">
        <f ca="1">YEARFRAC(Table1[[#This Row],[DOB]],TODAY())</f>
        <v>37.136111111111113</v>
      </c>
      <c r="V1485" s="3" t="str" cm="1">
        <f t="array" aca="1" ref="V1485" ca="1">_xlfn.IFS(Table1[[#This Row],[Age]] &lt; 30, "20-29", Table1[[#This Row],[Age]]&lt;40,"30-39",Table1[[#This Row],[Age]]&lt;50,"40-49",Table1[[#This Row],[Age]]&lt;60,"50-59",Table1[[#This Row],[Age]]&lt;70, "60-69",Table1[[#This Row],[Age]]&lt;80, "70-79",Table1[[#This Row],[Age]]&lt;90,"80-89")</f>
        <v>30-39</v>
      </c>
      <c r="W1485" t="s">
        <v>39</v>
      </c>
      <c r="X1485" t="s">
        <v>215</v>
      </c>
      <c r="Y1485" t="s">
        <v>54</v>
      </c>
      <c r="Z1485">
        <v>89719</v>
      </c>
      <c r="AA1485" t="s">
        <v>127</v>
      </c>
      <c r="AB1485" t="s">
        <v>43</v>
      </c>
      <c r="AC1485" t="s">
        <v>44</v>
      </c>
      <c r="AD1485">
        <v>3</v>
      </c>
    </row>
    <row r="1486" spans="1:30" x14ac:dyDescent="0.35">
      <c r="A1486">
        <v>1908</v>
      </c>
      <c r="B1486" t="s">
        <v>5764</v>
      </c>
      <c r="C1486" t="s">
        <v>377</v>
      </c>
      <c r="D1486" s="1">
        <v>43848</v>
      </c>
      <c r="F1486" t="str">
        <f>IF(Table1[[#This Row],[ExitDate]],QUOTIENT(Table1[[#This Row],[ExitDate]]-Table1[[#This Row],[StartDate]],365/12),"")</f>
        <v/>
      </c>
      <c r="G1486" t="str">
        <f>IF(Table1[[#This Row],[ExitDate]], "Attrition", "Active")</f>
        <v>Active</v>
      </c>
      <c r="H1486" t="s">
        <v>28</v>
      </c>
      <c r="I1486" t="s">
        <v>5765</v>
      </c>
      <c r="J1486" t="s">
        <v>5766</v>
      </c>
      <c r="K1486" t="s">
        <v>138</v>
      </c>
      <c r="L1486" t="s">
        <v>32</v>
      </c>
      <c r="M1486" t="s">
        <v>33</v>
      </c>
      <c r="N1486" t="s">
        <v>63</v>
      </c>
      <c r="O1486" t="s">
        <v>51</v>
      </c>
      <c r="P1486" t="s">
        <v>36</v>
      </c>
      <c r="R1486" t="s">
        <v>37</v>
      </c>
      <c r="S1486" t="s">
        <v>89</v>
      </c>
      <c r="T1486" s="2">
        <v>15480</v>
      </c>
      <c r="U1486" s="3">
        <f ca="1">YEARFRAC(Table1[[#This Row],[DOB]],TODAY())</f>
        <v>83.594444444444449</v>
      </c>
      <c r="V1486" s="3" t="str" cm="1">
        <f t="array" aca="1" ref="V1486" ca="1">_xlfn.IFS(Table1[[#This Row],[Age]] &lt; 30, "20-29", Table1[[#This Row],[Age]]&lt;40,"30-39",Table1[[#This Row],[Age]]&lt;50,"40-49",Table1[[#This Row],[Age]]&lt;60,"50-59",Table1[[#This Row],[Age]]&lt;70, "60-69",Table1[[#This Row],[Age]]&lt;80, "70-79",Table1[[#This Row],[Age]]&lt;90,"80-89")</f>
        <v>80-89</v>
      </c>
      <c r="W1486" t="s">
        <v>39</v>
      </c>
      <c r="X1486" t="s">
        <v>102</v>
      </c>
      <c r="Y1486" t="s">
        <v>41</v>
      </c>
      <c r="Z1486">
        <v>71466</v>
      </c>
      <c r="AA1486" t="s">
        <v>42</v>
      </c>
      <c r="AB1486" t="s">
        <v>43</v>
      </c>
      <c r="AC1486" t="s">
        <v>44</v>
      </c>
      <c r="AD1486">
        <v>3</v>
      </c>
    </row>
    <row r="1487" spans="1:30" x14ac:dyDescent="0.35">
      <c r="A1487">
        <v>1909</v>
      </c>
      <c r="B1487" t="s">
        <v>5767</v>
      </c>
      <c r="C1487" t="s">
        <v>391</v>
      </c>
      <c r="D1487" s="1">
        <v>44490</v>
      </c>
      <c r="F1487" t="str">
        <f>IF(Table1[[#This Row],[ExitDate]],QUOTIENT(Table1[[#This Row],[ExitDate]]-Table1[[#This Row],[StartDate]],365/12),"")</f>
        <v/>
      </c>
      <c r="G1487" t="str">
        <f>IF(Table1[[#This Row],[ExitDate]], "Attrition", "Active")</f>
        <v>Active</v>
      </c>
      <c r="H1487" t="s">
        <v>28</v>
      </c>
      <c r="I1487" t="s">
        <v>5768</v>
      </c>
      <c r="J1487" t="s">
        <v>5769</v>
      </c>
      <c r="K1487" t="s">
        <v>79</v>
      </c>
      <c r="L1487" t="s">
        <v>32</v>
      </c>
      <c r="M1487" t="s">
        <v>62</v>
      </c>
      <c r="N1487" t="s">
        <v>50</v>
      </c>
      <c r="O1487" t="s">
        <v>51</v>
      </c>
      <c r="P1487" t="s">
        <v>36</v>
      </c>
      <c r="R1487" t="s">
        <v>37</v>
      </c>
      <c r="S1487" t="s">
        <v>80</v>
      </c>
      <c r="T1487" s="2">
        <v>22569</v>
      </c>
      <c r="U1487" s="3">
        <f ca="1">YEARFRAC(Table1[[#This Row],[DOB]],TODAY())</f>
        <v>64.188888888888883</v>
      </c>
      <c r="V1487" s="3" t="str" cm="1">
        <f t="array" aca="1" ref="V1487" ca="1">_xlfn.IFS(Table1[[#This Row],[Age]] &lt; 30, "20-29", Table1[[#This Row],[Age]]&lt;40,"30-39",Table1[[#This Row],[Age]]&lt;50,"40-49",Table1[[#This Row],[Age]]&lt;60,"50-59",Table1[[#This Row],[Age]]&lt;70, "60-69",Table1[[#This Row],[Age]]&lt;80, "70-79",Table1[[#This Row],[Age]]&lt;90,"80-89")</f>
        <v>60-69</v>
      </c>
      <c r="W1487" t="s">
        <v>39</v>
      </c>
      <c r="X1487" t="s">
        <v>351</v>
      </c>
      <c r="Y1487" t="s">
        <v>41</v>
      </c>
      <c r="Z1487">
        <v>68175</v>
      </c>
      <c r="AA1487" t="s">
        <v>42</v>
      </c>
      <c r="AB1487" t="s">
        <v>43</v>
      </c>
      <c r="AC1487" t="s">
        <v>44</v>
      </c>
      <c r="AD1487">
        <v>3</v>
      </c>
    </row>
    <row r="1488" spans="1:30" x14ac:dyDescent="0.35">
      <c r="A1488">
        <v>1910</v>
      </c>
      <c r="B1488" t="s">
        <v>5770</v>
      </c>
      <c r="C1488" t="s">
        <v>2311</v>
      </c>
      <c r="D1488" s="1">
        <v>43470</v>
      </c>
      <c r="F1488" t="str">
        <f>IF(Table1[[#This Row],[ExitDate]],QUOTIENT(Table1[[#This Row],[ExitDate]]-Table1[[#This Row],[StartDate]],365/12),"")</f>
        <v/>
      </c>
      <c r="G1488" t="str">
        <f>IF(Table1[[#This Row],[ExitDate]], "Attrition", "Active")</f>
        <v>Active</v>
      </c>
      <c r="H1488" t="s">
        <v>28</v>
      </c>
      <c r="I1488" t="s">
        <v>5771</v>
      </c>
      <c r="J1488" t="s">
        <v>5772</v>
      </c>
      <c r="K1488" t="s">
        <v>167</v>
      </c>
      <c r="L1488" t="s">
        <v>32</v>
      </c>
      <c r="M1488" t="s">
        <v>62</v>
      </c>
      <c r="N1488" t="s">
        <v>34</v>
      </c>
      <c r="O1488" t="s">
        <v>62</v>
      </c>
      <c r="P1488" t="s">
        <v>36</v>
      </c>
      <c r="R1488" t="s">
        <v>37</v>
      </c>
      <c r="S1488" t="s">
        <v>100</v>
      </c>
      <c r="T1488" s="2">
        <v>15652</v>
      </c>
      <c r="U1488" s="3">
        <f ca="1">YEARFRAC(Table1[[#This Row],[DOB]],TODAY())</f>
        <v>83.12777777777778</v>
      </c>
      <c r="V1488" s="3" t="str" cm="1">
        <f t="array" aca="1" ref="V1488" ca="1">_xlfn.IFS(Table1[[#This Row],[Age]] &lt; 30, "20-29", Table1[[#This Row],[Age]]&lt;40,"30-39",Table1[[#This Row],[Age]]&lt;50,"40-49",Table1[[#This Row],[Age]]&lt;60,"50-59",Table1[[#This Row],[Age]]&lt;70, "60-69",Table1[[#This Row],[Age]]&lt;80, "70-79",Table1[[#This Row],[Age]]&lt;90,"80-89")</f>
        <v>80-89</v>
      </c>
      <c r="W1488" t="s">
        <v>39</v>
      </c>
      <c r="X1488" t="s">
        <v>702</v>
      </c>
      <c r="Y1488" t="s">
        <v>41</v>
      </c>
      <c r="Z1488">
        <v>48973</v>
      </c>
      <c r="AA1488" t="s">
        <v>55</v>
      </c>
      <c r="AB1488" t="s">
        <v>103</v>
      </c>
      <c r="AC1488" t="s">
        <v>44</v>
      </c>
      <c r="AD1488">
        <v>3</v>
      </c>
    </row>
    <row r="1489" spans="1:30" x14ac:dyDescent="0.35">
      <c r="A1489">
        <v>1911</v>
      </c>
      <c r="B1489" t="s">
        <v>5773</v>
      </c>
      <c r="C1489" t="s">
        <v>881</v>
      </c>
      <c r="D1489" s="1">
        <v>44220</v>
      </c>
      <c r="E1489" s="1">
        <v>44588</v>
      </c>
      <c r="F1489">
        <f>IF(Table1[[#This Row],[ExitDate]],QUOTIENT(Table1[[#This Row],[ExitDate]]-Table1[[#This Row],[StartDate]],365/12),"")</f>
        <v>12</v>
      </c>
      <c r="G1489" t="str">
        <f>IF(Table1[[#This Row],[ExitDate]], "Attrition", "Active")</f>
        <v>Attrition</v>
      </c>
      <c r="H1489" t="s">
        <v>28</v>
      </c>
      <c r="I1489" t="s">
        <v>5774</v>
      </c>
      <c r="J1489" t="s">
        <v>5775</v>
      </c>
      <c r="K1489" t="s">
        <v>97</v>
      </c>
      <c r="L1489" t="s">
        <v>744</v>
      </c>
      <c r="M1489" t="s">
        <v>51</v>
      </c>
      <c r="N1489" t="s">
        <v>63</v>
      </c>
      <c r="O1489" t="s">
        <v>35</v>
      </c>
      <c r="P1489" t="s">
        <v>125</v>
      </c>
      <c r="Q1489" t="s">
        <v>5776</v>
      </c>
      <c r="R1489" t="s">
        <v>37</v>
      </c>
      <c r="S1489" t="s">
        <v>304</v>
      </c>
      <c r="T1489" s="2">
        <v>33401</v>
      </c>
      <c r="U1489" s="3">
        <f ca="1">YEARFRAC(Table1[[#This Row],[DOB]],TODAY())</f>
        <v>34.530555555555559</v>
      </c>
      <c r="V1489" s="3" t="str" cm="1">
        <f t="array" aca="1" ref="V1489" ca="1">_xlfn.IFS(Table1[[#This Row],[Age]] &lt; 30, "20-29", Table1[[#This Row],[Age]]&lt;40,"30-39",Table1[[#This Row],[Age]]&lt;50,"40-49",Table1[[#This Row],[Age]]&lt;60,"50-59",Table1[[#This Row],[Age]]&lt;70, "60-69",Table1[[#This Row],[Age]]&lt;80, "70-79",Table1[[#This Row],[Age]]&lt;90,"80-89")</f>
        <v>30-39</v>
      </c>
      <c r="W1489" t="s">
        <v>39</v>
      </c>
      <c r="X1489" t="s">
        <v>82</v>
      </c>
      <c r="Y1489" t="s">
        <v>41</v>
      </c>
      <c r="Z1489">
        <v>36064</v>
      </c>
      <c r="AA1489" t="s">
        <v>42</v>
      </c>
      <c r="AB1489" t="s">
        <v>103</v>
      </c>
      <c r="AC1489" t="s">
        <v>44</v>
      </c>
      <c r="AD1489">
        <v>3</v>
      </c>
    </row>
    <row r="1490" spans="1:30" x14ac:dyDescent="0.35">
      <c r="A1490">
        <v>1912</v>
      </c>
      <c r="B1490" t="s">
        <v>5777</v>
      </c>
      <c r="C1490" t="s">
        <v>217</v>
      </c>
      <c r="D1490" s="1">
        <v>43896</v>
      </c>
      <c r="E1490" s="1">
        <v>44261</v>
      </c>
      <c r="F1490">
        <f>IF(Table1[[#This Row],[ExitDate]],QUOTIENT(Table1[[#This Row],[ExitDate]]-Table1[[#This Row],[StartDate]],365/12),"")</f>
        <v>12</v>
      </c>
      <c r="G1490" t="str">
        <f>IF(Table1[[#This Row],[ExitDate]], "Attrition", "Active")</f>
        <v>Attrition</v>
      </c>
      <c r="H1490" t="s">
        <v>727</v>
      </c>
      <c r="I1490" t="s">
        <v>5778</v>
      </c>
      <c r="J1490" t="s">
        <v>5779</v>
      </c>
      <c r="K1490" t="s">
        <v>79</v>
      </c>
      <c r="L1490" t="s">
        <v>32</v>
      </c>
      <c r="M1490" t="s">
        <v>51</v>
      </c>
      <c r="N1490" t="s">
        <v>63</v>
      </c>
      <c r="O1490" t="s">
        <v>35</v>
      </c>
      <c r="P1490" t="s">
        <v>139</v>
      </c>
      <c r="Q1490" t="s">
        <v>5780</v>
      </c>
      <c r="R1490" t="s">
        <v>37</v>
      </c>
      <c r="S1490" t="s">
        <v>110</v>
      </c>
      <c r="T1490" s="2">
        <v>32066</v>
      </c>
      <c r="U1490" s="3">
        <f ca="1">YEARFRAC(Table1[[#This Row],[DOB]],TODAY())</f>
        <v>38.18611111111111</v>
      </c>
      <c r="V1490" s="3" t="str" cm="1">
        <f t="array" aca="1" ref="V1490" ca="1">_xlfn.IFS(Table1[[#This Row],[Age]] &lt; 30, "20-29", Table1[[#This Row],[Age]]&lt;40,"30-39",Table1[[#This Row],[Age]]&lt;50,"40-49",Table1[[#This Row],[Age]]&lt;60,"50-59",Table1[[#This Row],[Age]]&lt;70, "60-69",Table1[[#This Row],[Age]]&lt;80, "70-79",Table1[[#This Row],[Age]]&lt;90,"80-89")</f>
        <v>30-39</v>
      </c>
      <c r="W1490" t="s">
        <v>39</v>
      </c>
      <c r="X1490" t="s">
        <v>112</v>
      </c>
      <c r="Y1490" t="s">
        <v>41</v>
      </c>
      <c r="Z1490">
        <v>7544</v>
      </c>
      <c r="AA1490" t="s">
        <v>127</v>
      </c>
      <c r="AB1490" t="s">
        <v>83</v>
      </c>
      <c r="AC1490" t="s">
        <v>44</v>
      </c>
      <c r="AD1490">
        <v>3</v>
      </c>
    </row>
    <row r="1491" spans="1:30" x14ac:dyDescent="0.35">
      <c r="A1491">
        <v>1913</v>
      </c>
      <c r="B1491" t="s">
        <v>504</v>
      </c>
      <c r="C1491" t="s">
        <v>5606</v>
      </c>
      <c r="D1491" s="1">
        <v>44884</v>
      </c>
      <c r="E1491" s="1">
        <v>44972</v>
      </c>
      <c r="F1491">
        <f>IF(Table1[[#This Row],[ExitDate]],QUOTIENT(Table1[[#This Row],[ExitDate]]-Table1[[#This Row],[StartDate]],365/12),"")</f>
        <v>2</v>
      </c>
      <c r="G1491" t="str">
        <f>IF(Table1[[#This Row],[ExitDate]], "Attrition", "Active")</f>
        <v>Attrition</v>
      </c>
      <c r="H1491" t="s">
        <v>727</v>
      </c>
      <c r="I1491" t="s">
        <v>5781</v>
      </c>
      <c r="J1491" t="s">
        <v>5782</v>
      </c>
      <c r="K1491" t="s">
        <v>167</v>
      </c>
      <c r="L1491" t="s">
        <v>744</v>
      </c>
      <c r="M1491" t="s">
        <v>62</v>
      </c>
      <c r="N1491" t="s">
        <v>63</v>
      </c>
      <c r="O1491" t="s">
        <v>62</v>
      </c>
      <c r="P1491" t="s">
        <v>98</v>
      </c>
      <c r="Q1491" t="s">
        <v>5783</v>
      </c>
      <c r="R1491" t="s">
        <v>37</v>
      </c>
      <c r="S1491" t="s">
        <v>80</v>
      </c>
      <c r="T1491" s="2">
        <v>26506</v>
      </c>
      <c r="U1491" s="3">
        <f ca="1">YEARFRAC(Table1[[#This Row],[DOB]],TODAY())</f>
        <v>53.408333333333331</v>
      </c>
      <c r="V1491" s="3" t="str" cm="1">
        <f t="array" aca="1" ref="V1491" ca="1">_xlfn.IFS(Table1[[#This Row],[Age]] &lt; 30, "20-29", Table1[[#This Row],[Age]]&lt;40,"30-39",Table1[[#This Row],[Age]]&lt;50,"40-49",Table1[[#This Row],[Age]]&lt;60,"50-59",Table1[[#This Row],[Age]]&lt;70, "60-69",Table1[[#This Row],[Age]]&lt;80, "70-79",Table1[[#This Row],[Age]]&lt;90,"80-89")</f>
        <v>50-59</v>
      </c>
      <c r="W1491" t="s">
        <v>39</v>
      </c>
      <c r="X1491" t="s">
        <v>162</v>
      </c>
      <c r="Y1491" t="s">
        <v>54</v>
      </c>
      <c r="Z1491">
        <v>70057</v>
      </c>
      <c r="AA1491" t="s">
        <v>42</v>
      </c>
      <c r="AB1491" t="s">
        <v>83</v>
      </c>
      <c r="AC1491" t="s">
        <v>44</v>
      </c>
      <c r="AD1491">
        <v>3</v>
      </c>
    </row>
    <row r="1492" spans="1:30" x14ac:dyDescent="0.35">
      <c r="A1492">
        <v>1914</v>
      </c>
      <c r="B1492" t="s">
        <v>2194</v>
      </c>
      <c r="C1492" t="s">
        <v>3045</v>
      </c>
      <c r="D1492" s="1">
        <v>43539</v>
      </c>
      <c r="E1492" s="1">
        <v>43740</v>
      </c>
      <c r="F1492">
        <f>IF(Table1[[#This Row],[ExitDate]],QUOTIENT(Table1[[#This Row],[ExitDate]]-Table1[[#This Row],[StartDate]],365/12),"")</f>
        <v>6</v>
      </c>
      <c r="G1492" t="str">
        <f>IF(Table1[[#This Row],[ExitDate]], "Attrition", "Active")</f>
        <v>Attrition</v>
      </c>
      <c r="H1492" t="s">
        <v>727</v>
      </c>
      <c r="I1492" t="s">
        <v>5784</v>
      </c>
      <c r="J1492" t="s">
        <v>5785</v>
      </c>
      <c r="K1492" t="s">
        <v>97</v>
      </c>
      <c r="L1492" t="s">
        <v>744</v>
      </c>
      <c r="M1492" t="s">
        <v>51</v>
      </c>
      <c r="N1492" t="s">
        <v>63</v>
      </c>
      <c r="O1492" t="s">
        <v>62</v>
      </c>
      <c r="P1492" t="s">
        <v>125</v>
      </c>
      <c r="Q1492" t="s">
        <v>5786</v>
      </c>
      <c r="R1492" t="s">
        <v>37</v>
      </c>
      <c r="S1492" t="s">
        <v>110</v>
      </c>
      <c r="T1492" s="2">
        <v>29680</v>
      </c>
      <c r="U1492" s="3">
        <f ca="1">YEARFRAC(Table1[[#This Row],[DOB]],TODAY())</f>
        <v>44.719444444444441</v>
      </c>
      <c r="V1492" s="3" t="str" cm="1">
        <f t="array" aca="1" ref="V1492" ca="1">_xlfn.IFS(Table1[[#This Row],[Age]] &lt; 30, "20-29", Table1[[#This Row],[Age]]&lt;40,"30-39",Table1[[#This Row],[Age]]&lt;50,"40-49",Table1[[#This Row],[Age]]&lt;60,"50-59",Table1[[#This Row],[Age]]&lt;70, "60-69",Table1[[#This Row],[Age]]&lt;80, "70-79",Table1[[#This Row],[Age]]&lt;90,"80-89")</f>
        <v>40-49</v>
      </c>
      <c r="W1492" t="s">
        <v>39</v>
      </c>
      <c r="X1492" t="s">
        <v>418</v>
      </c>
      <c r="Y1492" t="s">
        <v>41</v>
      </c>
      <c r="Z1492">
        <v>34085</v>
      </c>
      <c r="AA1492" t="s">
        <v>73</v>
      </c>
      <c r="AB1492" t="s">
        <v>83</v>
      </c>
      <c r="AC1492" t="s">
        <v>44</v>
      </c>
      <c r="AD1492">
        <v>3</v>
      </c>
    </row>
    <row r="1493" spans="1:30" x14ac:dyDescent="0.35">
      <c r="A1493">
        <v>1915</v>
      </c>
      <c r="B1493" t="s">
        <v>5787</v>
      </c>
      <c r="C1493" t="s">
        <v>5788</v>
      </c>
      <c r="D1493" s="1">
        <v>45057</v>
      </c>
      <c r="E1493" s="1">
        <v>45112</v>
      </c>
      <c r="F1493">
        <f>IF(Table1[[#This Row],[ExitDate]],QUOTIENT(Table1[[#This Row],[ExitDate]]-Table1[[#This Row],[StartDate]],365/12),"")</f>
        <v>1</v>
      </c>
      <c r="G1493" t="str">
        <f>IF(Table1[[#This Row],[ExitDate]], "Attrition", "Active")</f>
        <v>Attrition</v>
      </c>
      <c r="H1493" t="s">
        <v>727</v>
      </c>
      <c r="I1493" t="s">
        <v>5789</v>
      </c>
      <c r="J1493" t="s">
        <v>5790</v>
      </c>
      <c r="K1493" t="s">
        <v>117</v>
      </c>
      <c r="L1493" t="s">
        <v>1804</v>
      </c>
      <c r="M1493" t="s">
        <v>51</v>
      </c>
      <c r="N1493" t="s">
        <v>63</v>
      </c>
      <c r="O1493" t="s">
        <v>35</v>
      </c>
      <c r="P1493" t="s">
        <v>174</v>
      </c>
      <c r="Q1493" t="s">
        <v>5791</v>
      </c>
      <c r="R1493" t="s">
        <v>37</v>
      </c>
      <c r="S1493" t="s">
        <v>80</v>
      </c>
      <c r="T1493" s="2">
        <v>17006</v>
      </c>
      <c r="U1493" s="3">
        <f ca="1">YEARFRAC(Table1[[#This Row],[DOB]],TODAY())</f>
        <v>79.416666666666671</v>
      </c>
      <c r="V1493" s="3" t="str" cm="1">
        <f t="array" aca="1" ref="V1493" ca="1">_xlfn.IFS(Table1[[#This Row],[Age]] &lt; 30, "20-29", Table1[[#This Row],[Age]]&lt;40,"30-39",Table1[[#This Row],[Age]]&lt;50,"40-49",Table1[[#This Row],[Age]]&lt;60,"50-59",Table1[[#This Row],[Age]]&lt;70, "60-69",Table1[[#This Row],[Age]]&lt;80, "70-79",Table1[[#This Row],[Age]]&lt;90,"80-89")</f>
        <v>70-79</v>
      </c>
      <c r="W1493" t="s">
        <v>39</v>
      </c>
      <c r="X1493" t="s">
        <v>82</v>
      </c>
      <c r="Y1493" t="s">
        <v>41</v>
      </c>
      <c r="Z1493">
        <v>25099</v>
      </c>
      <c r="AA1493" t="s">
        <v>127</v>
      </c>
      <c r="AB1493" t="s">
        <v>103</v>
      </c>
      <c r="AC1493" t="s">
        <v>44</v>
      </c>
      <c r="AD1493">
        <v>3</v>
      </c>
    </row>
    <row r="1494" spans="1:30" x14ac:dyDescent="0.35">
      <c r="A1494">
        <v>1916</v>
      </c>
      <c r="B1494" t="s">
        <v>5792</v>
      </c>
      <c r="C1494" t="s">
        <v>1239</v>
      </c>
      <c r="D1494" s="1">
        <v>44597</v>
      </c>
      <c r="E1494" s="1">
        <v>44964</v>
      </c>
      <c r="F1494">
        <f>IF(Table1[[#This Row],[ExitDate]],QUOTIENT(Table1[[#This Row],[ExitDate]]-Table1[[#This Row],[StartDate]],365/12),"")</f>
        <v>12</v>
      </c>
      <c r="G1494" t="str">
        <f>IF(Table1[[#This Row],[ExitDate]], "Attrition", "Active")</f>
        <v>Attrition</v>
      </c>
      <c r="H1494" t="s">
        <v>727</v>
      </c>
      <c r="I1494" t="s">
        <v>5793</v>
      </c>
      <c r="J1494" t="s">
        <v>5794</v>
      </c>
      <c r="K1494" t="s">
        <v>61</v>
      </c>
      <c r="L1494" t="s">
        <v>1804</v>
      </c>
      <c r="M1494" t="s">
        <v>62</v>
      </c>
      <c r="N1494" t="s">
        <v>50</v>
      </c>
      <c r="O1494" t="s">
        <v>62</v>
      </c>
      <c r="P1494" t="s">
        <v>98</v>
      </c>
      <c r="Q1494" t="s">
        <v>5795</v>
      </c>
      <c r="R1494" t="s">
        <v>37</v>
      </c>
      <c r="S1494" t="s">
        <v>80</v>
      </c>
      <c r="T1494" s="2">
        <v>23279</v>
      </c>
      <c r="U1494" s="3">
        <f ca="1">YEARFRAC(Table1[[#This Row],[DOB]],TODAY())</f>
        <v>62.244444444444447</v>
      </c>
      <c r="V1494" s="3" t="str" cm="1">
        <f t="array" aca="1" ref="V1494" ca="1">_xlfn.IFS(Table1[[#This Row],[Age]] &lt; 30, "20-29", Table1[[#This Row],[Age]]&lt;40,"30-39",Table1[[#This Row],[Age]]&lt;50,"40-49",Table1[[#This Row],[Age]]&lt;60,"50-59",Table1[[#This Row],[Age]]&lt;70, "60-69",Table1[[#This Row],[Age]]&lt;80, "70-79",Table1[[#This Row],[Age]]&lt;90,"80-89")</f>
        <v>60-69</v>
      </c>
      <c r="W1494" t="s">
        <v>39</v>
      </c>
      <c r="X1494" t="s">
        <v>102</v>
      </c>
      <c r="Y1494" t="s">
        <v>54</v>
      </c>
      <c r="Z1494">
        <v>86671</v>
      </c>
      <c r="AA1494" t="s">
        <v>73</v>
      </c>
      <c r="AB1494" t="s">
        <v>103</v>
      </c>
      <c r="AC1494" t="s">
        <v>44</v>
      </c>
      <c r="AD1494">
        <v>3</v>
      </c>
    </row>
    <row r="1495" spans="1:30" x14ac:dyDescent="0.35">
      <c r="A1495">
        <v>1917</v>
      </c>
      <c r="B1495" t="s">
        <v>5796</v>
      </c>
      <c r="C1495" t="s">
        <v>5797</v>
      </c>
      <c r="D1495" s="1">
        <v>43614</v>
      </c>
      <c r="F1495" t="str">
        <f>IF(Table1[[#This Row],[ExitDate]],QUOTIENT(Table1[[#This Row],[ExitDate]]-Table1[[#This Row],[StartDate]],365/12),"")</f>
        <v/>
      </c>
      <c r="G1495" t="str">
        <f>IF(Table1[[#This Row],[ExitDate]], "Attrition", "Active")</f>
        <v>Active</v>
      </c>
      <c r="H1495" t="s">
        <v>28</v>
      </c>
      <c r="I1495" t="s">
        <v>5798</v>
      </c>
      <c r="J1495" t="s">
        <v>5799</v>
      </c>
      <c r="K1495" t="s">
        <v>49</v>
      </c>
      <c r="L1495" t="s">
        <v>32</v>
      </c>
      <c r="M1495" t="s">
        <v>33</v>
      </c>
      <c r="N1495" t="s">
        <v>63</v>
      </c>
      <c r="O1495" t="s">
        <v>62</v>
      </c>
      <c r="P1495" t="s">
        <v>36</v>
      </c>
      <c r="R1495" t="s">
        <v>37</v>
      </c>
      <c r="S1495" t="s">
        <v>100</v>
      </c>
      <c r="T1495" s="2">
        <v>22223</v>
      </c>
      <c r="U1495" s="3">
        <f ca="1">YEARFRAC(Table1[[#This Row],[DOB]],TODAY())</f>
        <v>65.138888888888886</v>
      </c>
      <c r="V1495" s="3" t="str" cm="1">
        <f t="array" aca="1" ref="V1495" ca="1">_xlfn.IFS(Table1[[#This Row],[Age]] &lt; 30, "20-29", Table1[[#This Row],[Age]]&lt;40,"30-39",Table1[[#This Row],[Age]]&lt;50,"40-49",Table1[[#This Row],[Age]]&lt;60,"50-59",Table1[[#This Row],[Age]]&lt;70, "60-69",Table1[[#This Row],[Age]]&lt;80, "70-79",Table1[[#This Row],[Age]]&lt;90,"80-89")</f>
        <v>60-69</v>
      </c>
      <c r="W1495" t="s">
        <v>39</v>
      </c>
      <c r="X1495" t="s">
        <v>112</v>
      </c>
      <c r="Y1495" t="s">
        <v>41</v>
      </c>
      <c r="Z1495">
        <v>39874</v>
      </c>
      <c r="AA1495" t="s">
        <v>92</v>
      </c>
      <c r="AB1495" t="s">
        <v>74</v>
      </c>
      <c r="AC1495" t="s">
        <v>44</v>
      </c>
      <c r="AD1495">
        <v>3</v>
      </c>
    </row>
    <row r="1496" spans="1:30" x14ac:dyDescent="0.35">
      <c r="A1496">
        <v>1918</v>
      </c>
      <c r="B1496" t="s">
        <v>576</v>
      </c>
      <c r="C1496" t="s">
        <v>1491</v>
      </c>
      <c r="D1496" s="1">
        <v>44935</v>
      </c>
      <c r="E1496" s="1">
        <v>44999</v>
      </c>
      <c r="F1496">
        <f>IF(Table1[[#This Row],[ExitDate]],QUOTIENT(Table1[[#This Row],[ExitDate]]-Table1[[#This Row],[StartDate]],365/12),"")</f>
        <v>2</v>
      </c>
      <c r="G1496" t="str">
        <f>IF(Table1[[#This Row],[ExitDate]], "Attrition", "Active")</f>
        <v>Attrition</v>
      </c>
      <c r="H1496" t="s">
        <v>28</v>
      </c>
      <c r="I1496" t="s">
        <v>5800</v>
      </c>
      <c r="J1496" t="s">
        <v>5801</v>
      </c>
      <c r="K1496" t="s">
        <v>138</v>
      </c>
      <c r="L1496" t="s">
        <v>32</v>
      </c>
      <c r="M1496" t="s">
        <v>33</v>
      </c>
      <c r="N1496" t="s">
        <v>63</v>
      </c>
      <c r="O1496" t="s">
        <v>35</v>
      </c>
      <c r="P1496" t="s">
        <v>98</v>
      </c>
      <c r="Q1496" t="s">
        <v>5802</v>
      </c>
      <c r="R1496" t="s">
        <v>37</v>
      </c>
      <c r="S1496" t="s">
        <v>89</v>
      </c>
      <c r="T1496" s="2">
        <v>33128</v>
      </c>
      <c r="U1496" s="3">
        <f ca="1">YEARFRAC(Table1[[#This Row],[DOB]],TODAY())</f>
        <v>35.280555555555559</v>
      </c>
      <c r="V1496" s="3" t="str" cm="1">
        <f t="array" aca="1" ref="V1496" ca="1">_xlfn.IFS(Table1[[#This Row],[Age]] &lt; 30, "20-29", Table1[[#This Row],[Age]]&lt;40,"30-39",Table1[[#This Row],[Age]]&lt;50,"40-49",Table1[[#This Row],[Age]]&lt;60,"50-59",Table1[[#This Row],[Age]]&lt;70, "60-69",Table1[[#This Row],[Age]]&lt;80, "70-79",Table1[[#This Row],[Age]]&lt;90,"80-89")</f>
        <v>30-39</v>
      </c>
      <c r="W1496" t="s">
        <v>39</v>
      </c>
      <c r="X1496" t="s">
        <v>6</v>
      </c>
      <c r="Y1496" t="s">
        <v>41</v>
      </c>
      <c r="Z1496">
        <v>36065</v>
      </c>
      <c r="AA1496" t="s">
        <v>92</v>
      </c>
      <c r="AB1496" t="s">
        <v>74</v>
      </c>
      <c r="AC1496" t="s">
        <v>44</v>
      </c>
      <c r="AD1496">
        <v>3</v>
      </c>
    </row>
    <row r="1497" spans="1:30" x14ac:dyDescent="0.35">
      <c r="A1497">
        <v>1919</v>
      </c>
      <c r="B1497" t="s">
        <v>5494</v>
      </c>
      <c r="C1497" t="s">
        <v>5803</v>
      </c>
      <c r="D1497" s="1">
        <v>44682</v>
      </c>
      <c r="E1497" s="1">
        <v>44886</v>
      </c>
      <c r="F1497">
        <f>IF(Table1[[#This Row],[ExitDate]],QUOTIENT(Table1[[#This Row],[ExitDate]]-Table1[[#This Row],[StartDate]],365/12),"")</f>
        <v>6</v>
      </c>
      <c r="G1497" t="str">
        <f>IF(Table1[[#This Row],[ExitDate]], "Attrition", "Active")</f>
        <v>Attrition</v>
      </c>
      <c r="H1497" t="s">
        <v>28</v>
      </c>
      <c r="I1497" t="s">
        <v>5804</v>
      </c>
      <c r="J1497" t="s">
        <v>5805</v>
      </c>
      <c r="K1497" t="s">
        <v>79</v>
      </c>
      <c r="L1497" t="s">
        <v>744</v>
      </c>
      <c r="M1497" t="s">
        <v>33</v>
      </c>
      <c r="N1497" t="s">
        <v>50</v>
      </c>
      <c r="O1497" t="s">
        <v>62</v>
      </c>
      <c r="P1497" t="s">
        <v>98</v>
      </c>
      <c r="Q1497" t="s">
        <v>5806</v>
      </c>
      <c r="R1497" t="s">
        <v>37</v>
      </c>
      <c r="S1497" t="s">
        <v>285</v>
      </c>
      <c r="T1497" s="2">
        <v>33100</v>
      </c>
      <c r="U1497" s="3">
        <f ca="1">YEARFRAC(Table1[[#This Row],[DOB]],TODAY())</f>
        <v>35.355555555555554</v>
      </c>
      <c r="V1497" s="3" t="str" cm="1">
        <f t="array" aca="1" ref="V1497" ca="1">_xlfn.IFS(Table1[[#This Row],[Age]] &lt; 30, "20-29", Table1[[#This Row],[Age]]&lt;40,"30-39",Table1[[#This Row],[Age]]&lt;50,"40-49",Table1[[#This Row],[Age]]&lt;60,"50-59",Table1[[#This Row],[Age]]&lt;70, "60-69",Table1[[#This Row],[Age]]&lt;80, "70-79",Table1[[#This Row],[Age]]&lt;90,"80-89")</f>
        <v>30-39</v>
      </c>
      <c r="W1497" t="s">
        <v>39</v>
      </c>
      <c r="X1497" t="s">
        <v>3106</v>
      </c>
      <c r="Y1497" t="s">
        <v>41</v>
      </c>
      <c r="Z1497">
        <v>7972</v>
      </c>
      <c r="AA1497" t="s">
        <v>73</v>
      </c>
      <c r="AB1497" t="s">
        <v>43</v>
      </c>
      <c r="AC1497" t="s">
        <v>44</v>
      </c>
      <c r="AD1497">
        <v>3</v>
      </c>
    </row>
    <row r="1498" spans="1:30" x14ac:dyDescent="0.35">
      <c r="A1498">
        <v>1920</v>
      </c>
      <c r="B1498" t="s">
        <v>563</v>
      </c>
      <c r="C1498" t="s">
        <v>281</v>
      </c>
      <c r="D1498" s="1">
        <v>44222</v>
      </c>
      <c r="E1498" s="1">
        <v>44414</v>
      </c>
      <c r="F1498">
        <f>IF(Table1[[#This Row],[ExitDate]],QUOTIENT(Table1[[#This Row],[ExitDate]]-Table1[[#This Row],[StartDate]],365/12),"")</f>
        <v>6</v>
      </c>
      <c r="G1498" t="str">
        <f>IF(Table1[[#This Row],[ExitDate]], "Attrition", "Active")</f>
        <v>Attrition</v>
      </c>
      <c r="H1498" t="s">
        <v>28</v>
      </c>
      <c r="I1498" t="s">
        <v>5807</v>
      </c>
      <c r="J1498" t="s">
        <v>5808</v>
      </c>
      <c r="K1498" t="s">
        <v>167</v>
      </c>
      <c r="L1498" t="s">
        <v>744</v>
      </c>
      <c r="M1498" t="s">
        <v>62</v>
      </c>
      <c r="N1498" t="s">
        <v>63</v>
      </c>
      <c r="O1498" t="s">
        <v>62</v>
      </c>
      <c r="P1498" t="s">
        <v>139</v>
      </c>
      <c r="Q1498" t="s">
        <v>5809</v>
      </c>
      <c r="R1498" t="s">
        <v>37</v>
      </c>
      <c r="S1498" t="s">
        <v>89</v>
      </c>
      <c r="T1498" s="2">
        <v>17748</v>
      </c>
      <c r="U1498" s="3">
        <f ca="1">YEARFRAC(Table1[[#This Row],[DOB]],TODAY())</f>
        <v>77.388888888888886</v>
      </c>
      <c r="V1498" s="3" t="str" cm="1">
        <f t="array" aca="1" ref="V1498" ca="1">_xlfn.IFS(Table1[[#This Row],[Age]] &lt; 30, "20-29", Table1[[#This Row],[Age]]&lt;40,"30-39",Table1[[#This Row],[Age]]&lt;50,"40-49",Table1[[#This Row],[Age]]&lt;60,"50-59",Table1[[#This Row],[Age]]&lt;70, "60-69",Table1[[#This Row],[Age]]&lt;80, "70-79",Table1[[#This Row],[Age]]&lt;90,"80-89")</f>
        <v>70-79</v>
      </c>
      <c r="W1498" t="s">
        <v>39</v>
      </c>
      <c r="X1498" t="s">
        <v>280</v>
      </c>
      <c r="Y1498" t="s">
        <v>41</v>
      </c>
      <c r="Z1498">
        <v>81226</v>
      </c>
      <c r="AA1498" t="s">
        <v>55</v>
      </c>
      <c r="AB1498" t="s">
        <v>43</v>
      </c>
      <c r="AC1498" t="s">
        <v>44</v>
      </c>
      <c r="AD1498">
        <v>3</v>
      </c>
    </row>
    <row r="1499" spans="1:30" x14ac:dyDescent="0.35">
      <c r="A1499">
        <v>1921</v>
      </c>
      <c r="B1499" t="s">
        <v>5810</v>
      </c>
      <c r="C1499" t="s">
        <v>2776</v>
      </c>
      <c r="D1499" s="1">
        <v>44445</v>
      </c>
      <c r="E1499" s="1">
        <v>45109</v>
      </c>
      <c r="F1499">
        <f>IF(Table1[[#This Row],[ExitDate]],QUOTIENT(Table1[[#This Row],[ExitDate]]-Table1[[#This Row],[StartDate]],365/12),"")</f>
        <v>21</v>
      </c>
      <c r="G1499" t="str">
        <f>IF(Table1[[#This Row],[ExitDate]], "Attrition", "Active")</f>
        <v>Attrition</v>
      </c>
      <c r="H1499" t="s">
        <v>28</v>
      </c>
      <c r="I1499" t="s">
        <v>5811</v>
      </c>
      <c r="J1499" t="s">
        <v>5812</v>
      </c>
      <c r="K1499" t="s">
        <v>97</v>
      </c>
      <c r="L1499" t="s">
        <v>32</v>
      </c>
      <c r="M1499" t="s">
        <v>33</v>
      </c>
      <c r="N1499" t="s">
        <v>34</v>
      </c>
      <c r="O1499" t="s">
        <v>62</v>
      </c>
      <c r="P1499" t="s">
        <v>174</v>
      </c>
      <c r="Q1499" t="s">
        <v>5813</v>
      </c>
      <c r="R1499" t="s">
        <v>37</v>
      </c>
      <c r="S1499" t="s">
        <v>110</v>
      </c>
      <c r="T1499" s="2">
        <v>34542</v>
      </c>
      <c r="U1499" s="3">
        <f ca="1">YEARFRAC(Table1[[#This Row],[DOB]],TODAY())</f>
        <v>31.405555555555555</v>
      </c>
      <c r="V1499" s="3" t="str" cm="1">
        <f t="array" aca="1" ref="V1499" ca="1">_xlfn.IFS(Table1[[#This Row],[Age]] &lt; 30, "20-29", Table1[[#This Row],[Age]]&lt;40,"30-39",Table1[[#This Row],[Age]]&lt;50,"40-49",Table1[[#This Row],[Age]]&lt;60,"50-59",Table1[[#This Row],[Age]]&lt;70, "60-69",Table1[[#This Row],[Age]]&lt;80, "70-79",Table1[[#This Row],[Age]]&lt;90,"80-89")</f>
        <v>30-39</v>
      </c>
      <c r="W1499" t="s">
        <v>39</v>
      </c>
      <c r="X1499" t="s">
        <v>112</v>
      </c>
      <c r="Y1499" t="s">
        <v>54</v>
      </c>
      <c r="Z1499">
        <v>10345</v>
      </c>
      <c r="AA1499" t="s">
        <v>73</v>
      </c>
      <c r="AB1499" t="s">
        <v>83</v>
      </c>
      <c r="AC1499" t="s">
        <v>44</v>
      </c>
      <c r="AD1499">
        <v>3</v>
      </c>
    </row>
    <row r="1500" spans="1:30" x14ac:dyDescent="0.35">
      <c r="A1500">
        <v>1922</v>
      </c>
      <c r="B1500" t="s">
        <v>4222</v>
      </c>
      <c r="C1500" t="s">
        <v>811</v>
      </c>
      <c r="D1500" s="1">
        <v>44041</v>
      </c>
      <c r="F1500" t="str">
        <f>IF(Table1[[#This Row],[ExitDate]],QUOTIENT(Table1[[#This Row],[ExitDate]]-Table1[[#This Row],[StartDate]],365/12),"")</f>
        <v/>
      </c>
      <c r="G1500" t="str">
        <f>IF(Table1[[#This Row],[ExitDate]], "Attrition", "Active")</f>
        <v>Active</v>
      </c>
      <c r="H1500" t="s">
        <v>28</v>
      </c>
      <c r="I1500" t="s">
        <v>5814</v>
      </c>
      <c r="J1500" t="s">
        <v>5815</v>
      </c>
      <c r="K1500" t="s">
        <v>117</v>
      </c>
      <c r="L1500" t="s">
        <v>32</v>
      </c>
      <c r="M1500" t="s">
        <v>62</v>
      </c>
      <c r="N1500" t="s">
        <v>50</v>
      </c>
      <c r="O1500" t="s">
        <v>51</v>
      </c>
      <c r="P1500" t="s">
        <v>36</v>
      </c>
      <c r="R1500" t="s">
        <v>37</v>
      </c>
      <c r="S1500" t="s">
        <v>80</v>
      </c>
      <c r="T1500" s="2">
        <v>21227</v>
      </c>
      <c r="U1500" s="3">
        <f ca="1">YEARFRAC(Table1[[#This Row],[DOB]],TODAY())</f>
        <v>67.86666666666666</v>
      </c>
      <c r="V1500" s="3" t="str" cm="1">
        <f t="array" aca="1" ref="V1500" ca="1">_xlfn.IFS(Table1[[#This Row],[Age]] &lt; 30, "20-29", Table1[[#This Row],[Age]]&lt;40,"30-39",Table1[[#This Row],[Age]]&lt;50,"40-49",Table1[[#This Row],[Age]]&lt;60,"50-59",Table1[[#This Row],[Age]]&lt;70, "60-69",Table1[[#This Row],[Age]]&lt;80, "70-79",Table1[[#This Row],[Age]]&lt;90,"80-89")</f>
        <v>60-69</v>
      </c>
      <c r="W1500" t="s">
        <v>39</v>
      </c>
      <c r="X1500" t="s">
        <v>102</v>
      </c>
      <c r="Y1500" t="s">
        <v>54</v>
      </c>
      <c r="Z1500">
        <v>89245</v>
      </c>
      <c r="AA1500" t="s">
        <v>127</v>
      </c>
      <c r="AB1500" t="s">
        <v>103</v>
      </c>
      <c r="AC1500" t="s">
        <v>44</v>
      </c>
      <c r="AD1500">
        <v>3</v>
      </c>
    </row>
    <row r="1501" spans="1:30" x14ac:dyDescent="0.35">
      <c r="A1501">
        <v>1923</v>
      </c>
      <c r="B1501" t="s">
        <v>5505</v>
      </c>
      <c r="C1501" t="s">
        <v>679</v>
      </c>
      <c r="D1501" s="1">
        <v>45016</v>
      </c>
      <c r="E1501" s="1">
        <v>45046</v>
      </c>
      <c r="F1501">
        <f>IF(Table1[[#This Row],[ExitDate]],QUOTIENT(Table1[[#This Row],[ExitDate]]-Table1[[#This Row],[StartDate]],365/12),"")</f>
        <v>0</v>
      </c>
      <c r="G1501" t="str">
        <f>IF(Table1[[#This Row],[ExitDate]], "Attrition", "Active")</f>
        <v>Attrition</v>
      </c>
      <c r="H1501" t="s">
        <v>28</v>
      </c>
      <c r="I1501" t="s">
        <v>5816</v>
      </c>
      <c r="J1501" t="s">
        <v>5817</v>
      </c>
      <c r="K1501" t="s">
        <v>61</v>
      </c>
      <c r="L1501" t="s">
        <v>32</v>
      </c>
      <c r="M1501" t="s">
        <v>62</v>
      </c>
      <c r="N1501" t="s">
        <v>63</v>
      </c>
      <c r="O1501" t="s">
        <v>62</v>
      </c>
      <c r="P1501" t="s">
        <v>98</v>
      </c>
      <c r="Q1501" t="s">
        <v>5818</v>
      </c>
      <c r="R1501" t="s">
        <v>37</v>
      </c>
      <c r="S1501" t="s">
        <v>695</v>
      </c>
      <c r="T1501" s="2">
        <v>24416</v>
      </c>
      <c r="U1501" s="3">
        <f ca="1">YEARFRAC(Table1[[#This Row],[DOB]],TODAY())</f>
        <v>59.133333333333333</v>
      </c>
      <c r="V1501" s="3" t="str" cm="1">
        <f t="array" aca="1" ref="V1501" ca="1">_xlfn.IFS(Table1[[#This Row],[Age]] &lt; 30, "20-29", Table1[[#This Row],[Age]]&lt;40,"30-39",Table1[[#This Row],[Age]]&lt;50,"40-49",Table1[[#This Row],[Age]]&lt;60,"50-59",Table1[[#This Row],[Age]]&lt;70, "60-69",Table1[[#This Row],[Age]]&lt;80, "70-79",Table1[[#This Row],[Age]]&lt;90,"80-89")</f>
        <v>50-59</v>
      </c>
      <c r="W1501" t="s">
        <v>39</v>
      </c>
      <c r="X1501" t="s">
        <v>183</v>
      </c>
      <c r="Y1501" t="s">
        <v>41</v>
      </c>
      <c r="Z1501">
        <v>46757</v>
      </c>
      <c r="AA1501" t="s">
        <v>73</v>
      </c>
      <c r="AB1501" t="s">
        <v>43</v>
      </c>
      <c r="AC1501" t="s">
        <v>44</v>
      </c>
      <c r="AD1501">
        <v>3</v>
      </c>
    </row>
    <row r="1502" spans="1:30" x14ac:dyDescent="0.35">
      <c r="A1502">
        <v>1924</v>
      </c>
      <c r="B1502" t="s">
        <v>5819</v>
      </c>
      <c r="C1502" t="s">
        <v>5820</v>
      </c>
      <c r="D1502" s="1">
        <v>45062</v>
      </c>
      <c r="E1502" s="1">
        <v>45075</v>
      </c>
      <c r="F1502">
        <f>IF(Table1[[#This Row],[ExitDate]],QUOTIENT(Table1[[#This Row],[ExitDate]]-Table1[[#This Row],[StartDate]],365/12),"")</f>
        <v>0</v>
      </c>
      <c r="G1502" t="str">
        <f>IF(Table1[[#This Row],[ExitDate]], "Attrition", "Active")</f>
        <v>Attrition</v>
      </c>
      <c r="H1502" t="s">
        <v>28</v>
      </c>
      <c r="I1502" t="s">
        <v>5821</v>
      </c>
      <c r="J1502" t="s">
        <v>5822</v>
      </c>
      <c r="K1502" t="s">
        <v>88</v>
      </c>
      <c r="L1502" t="s">
        <v>32</v>
      </c>
      <c r="M1502" t="s">
        <v>51</v>
      </c>
      <c r="N1502" t="s">
        <v>63</v>
      </c>
      <c r="O1502" t="s">
        <v>62</v>
      </c>
      <c r="P1502" t="s">
        <v>174</v>
      </c>
      <c r="Q1502" t="s">
        <v>5823</v>
      </c>
      <c r="R1502" t="s">
        <v>37</v>
      </c>
      <c r="S1502" t="s">
        <v>89</v>
      </c>
      <c r="T1502" s="2">
        <v>34667</v>
      </c>
      <c r="U1502" s="3">
        <f ca="1">YEARFRAC(Table1[[#This Row],[DOB]],TODAY())</f>
        <v>31.066666666666666</v>
      </c>
      <c r="V1502" s="3" t="str" cm="1">
        <f t="array" aca="1" ref="V1502" ca="1">_xlfn.IFS(Table1[[#This Row],[Age]] &lt; 30, "20-29", Table1[[#This Row],[Age]]&lt;40,"30-39",Table1[[#This Row],[Age]]&lt;50,"40-49",Table1[[#This Row],[Age]]&lt;60,"50-59",Table1[[#This Row],[Age]]&lt;70, "60-69",Table1[[#This Row],[Age]]&lt;80, "70-79",Table1[[#This Row],[Age]]&lt;90,"80-89")</f>
        <v>30-39</v>
      </c>
      <c r="W1502" t="s">
        <v>39</v>
      </c>
      <c r="X1502" t="s">
        <v>225</v>
      </c>
      <c r="Y1502" t="s">
        <v>41</v>
      </c>
      <c r="Z1502">
        <v>53602</v>
      </c>
      <c r="AA1502" t="s">
        <v>55</v>
      </c>
      <c r="AB1502" t="s">
        <v>83</v>
      </c>
      <c r="AC1502" t="s">
        <v>44</v>
      </c>
      <c r="AD1502">
        <v>3</v>
      </c>
    </row>
    <row r="1503" spans="1:30" x14ac:dyDescent="0.35">
      <c r="A1503">
        <v>1925</v>
      </c>
      <c r="B1503" t="s">
        <v>5824</v>
      </c>
      <c r="C1503" t="s">
        <v>1610</v>
      </c>
      <c r="D1503" s="1">
        <v>45045</v>
      </c>
      <c r="E1503" s="1">
        <v>45114</v>
      </c>
      <c r="F1503">
        <f>IF(Table1[[#This Row],[ExitDate]],QUOTIENT(Table1[[#This Row],[ExitDate]]-Table1[[#This Row],[StartDate]],365/12),"")</f>
        <v>2</v>
      </c>
      <c r="G1503" t="str">
        <f>IF(Table1[[#This Row],[ExitDate]], "Attrition", "Active")</f>
        <v>Attrition</v>
      </c>
      <c r="H1503" t="s">
        <v>28</v>
      </c>
      <c r="I1503" t="s">
        <v>5825</v>
      </c>
      <c r="J1503" t="s">
        <v>5826</v>
      </c>
      <c r="K1503" t="s">
        <v>31</v>
      </c>
      <c r="L1503" t="s">
        <v>32</v>
      </c>
      <c r="M1503" t="s">
        <v>33</v>
      </c>
      <c r="N1503" t="s">
        <v>63</v>
      </c>
      <c r="O1503" t="s">
        <v>62</v>
      </c>
      <c r="P1503" t="s">
        <v>174</v>
      </c>
      <c r="Q1503" t="s">
        <v>5827</v>
      </c>
      <c r="R1503" t="s">
        <v>37</v>
      </c>
      <c r="S1503" t="s">
        <v>147</v>
      </c>
      <c r="T1503" s="2">
        <v>29264</v>
      </c>
      <c r="U1503" s="3">
        <f ca="1">YEARFRAC(Table1[[#This Row],[DOB]],TODAY())</f>
        <v>45.861111111111114</v>
      </c>
      <c r="V1503" s="3" t="str" cm="1">
        <f t="array" aca="1" ref="V1503" ca="1">_xlfn.IFS(Table1[[#This Row],[Age]] &lt; 30, "20-29", Table1[[#This Row],[Age]]&lt;40,"30-39",Table1[[#This Row],[Age]]&lt;50,"40-49",Table1[[#This Row],[Age]]&lt;60,"50-59",Table1[[#This Row],[Age]]&lt;70, "60-69",Table1[[#This Row],[Age]]&lt;80, "70-79",Table1[[#This Row],[Age]]&lt;90,"80-89")</f>
        <v>40-49</v>
      </c>
      <c r="W1503" t="s">
        <v>39</v>
      </c>
      <c r="X1503" t="s">
        <v>82</v>
      </c>
      <c r="Y1503" t="s">
        <v>54</v>
      </c>
      <c r="Z1503">
        <v>91520</v>
      </c>
      <c r="AA1503" t="s">
        <v>73</v>
      </c>
      <c r="AB1503" t="s">
        <v>103</v>
      </c>
      <c r="AC1503" t="s">
        <v>44</v>
      </c>
      <c r="AD1503">
        <v>3</v>
      </c>
    </row>
    <row r="1504" spans="1:30" x14ac:dyDescent="0.35">
      <c r="A1504">
        <v>1926</v>
      </c>
      <c r="B1504" t="s">
        <v>5828</v>
      </c>
      <c r="C1504" t="s">
        <v>206</v>
      </c>
      <c r="D1504" s="1">
        <v>43796</v>
      </c>
      <c r="F1504" t="str">
        <f>IF(Table1[[#This Row],[ExitDate]],QUOTIENT(Table1[[#This Row],[ExitDate]]-Table1[[#This Row],[StartDate]],365/12),"")</f>
        <v/>
      </c>
      <c r="G1504" t="str">
        <f>IF(Table1[[#This Row],[ExitDate]], "Attrition", "Active")</f>
        <v>Active</v>
      </c>
      <c r="H1504" t="s">
        <v>28</v>
      </c>
      <c r="I1504" t="s">
        <v>5829</v>
      </c>
      <c r="J1504" t="s">
        <v>5830</v>
      </c>
      <c r="K1504" t="s">
        <v>132</v>
      </c>
      <c r="L1504" t="s">
        <v>32</v>
      </c>
      <c r="M1504" t="s">
        <v>33</v>
      </c>
      <c r="N1504" t="s">
        <v>50</v>
      </c>
      <c r="O1504" t="s">
        <v>35</v>
      </c>
      <c r="P1504" t="s">
        <v>36</v>
      </c>
      <c r="R1504" t="s">
        <v>37</v>
      </c>
      <c r="S1504" t="s">
        <v>89</v>
      </c>
      <c r="T1504" s="2">
        <v>36527</v>
      </c>
      <c r="U1504" s="3">
        <f ca="1">YEARFRAC(Table1[[#This Row],[DOB]],TODAY())</f>
        <v>25.975000000000001</v>
      </c>
      <c r="V1504" s="3" t="str" cm="1">
        <f t="array" aca="1" ref="V1504" ca="1">_xlfn.IFS(Table1[[#This Row],[Age]] &lt; 30, "20-29", Table1[[#This Row],[Age]]&lt;40,"30-39",Table1[[#This Row],[Age]]&lt;50,"40-49",Table1[[#This Row],[Age]]&lt;60,"50-59",Table1[[#This Row],[Age]]&lt;70, "60-69",Table1[[#This Row],[Age]]&lt;80, "70-79",Table1[[#This Row],[Age]]&lt;90,"80-89")</f>
        <v>20-29</v>
      </c>
      <c r="W1504" t="s">
        <v>39</v>
      </c>
      <c r="X1504" t="s">
        <v>183</v>
      </c>
      <c r="Y1504" t="s">
        <v>54</v>
      </c>
      <c r="Z1504">
        <v>95240</v>
      </c>
      <c r="AA1504" t="s">
        <v>92</v>
      </c>
      <c r="AB1504" t="s">
        <v>74</v>
      </c>
      <c r="AC1504" t="s">
        <v>44</v>
      </c>
      <c r="AD1504">
        <v>3</v>
      </c>
    </row>
    <row r="1505" spans="1:30" x14ac:dyDescent="0.35">
      <c r="A1505">
        <v>1927</v>
      </c>
      <c r="B1505" t="s">
        <v>4512</v>
      </c>
      <c r="C1505" t="s">
        <v>4363</v>
      </c>
      <c r="D1505" s="1">
        <v>44868</v>
      </c>
      <c r="E1505" s="1">
        <v>45018</v>
      </c>
      <c r="F1505">
        <f>IF(Table1[[#This Row],[ExitDate]],QUOTIENT(Table1[[#This Row],[ExitDate]]-Table1[[#This Row],[StartDate]],365/12),"")</f>
        <v>4</v>
      </c>
      <c r="G1505" t="str">
        <f>IF(Table1[[#This Row],[ExitDate]], "Attrition", "Active")</f>
        <v>Attrition</v>
      </c>
      <c r="H1505" t="s">
        <v>28</v>
      </c>
      <c r="I1505" t="s">
        <v>5831</v>
      </c>
      <c r="J1505" t="s">
        <v>5832</v>
      </c>
      <c r="K1505" t="s">
        <v>49</v>
      </c>
      <c r="L1505" t="s">
        <v>32</v>
      </c>
      <c r="M1505" t="s">
        <v>62</v>
      </c>
      <c r="N1505" t="s">
        <v>34</v>
      </c>
      <c r="O1505" t="s">
        <v>62</v>
      </c>
      <c r="P1505" t="s">
        <v>98</v>
      </c>
      <c r="Q1505" t="s">
        <v>5833</v>
      </c>
      <c r="R1505" t="s">
        <v>37</v>
      </c>
      <c r="S1505" t="s">
        <v>89</v>
      </c>
      <c r="T1505" s="2">
        <v>27856</v>
      </c>
      <c r="U1505" s="3">
        <f ca="1">YEARFRAC(Table1[[#This Row],[DOB]],TODAY())</f>
        <v>49.713888888888889</v>
      </c>
      <c r="V1505" s="3" t="str" cm="1">
        <f t="array" aca="1" ref="V1505" ca="1">_xlfn.IFS(Table1[[#This Row],[Age]] &lt; 30, "20-29", Table1[[#This Row],[Age]]&lt;40,"30-39",Table1[[#This Row],[Age]]&lt;50,"40-49",Table1[[#This Row],[Age]]&lt;60,"50-59",Table1[[#This Row],[Age]]&lt;70, "60-69",Table1[[#This Row],[Age]]&lt;80, "70-79",Table1[[#This Row],[Age]]&lt;90,"80-89")</f>
        <v>40-49</v>
      </c>
      <c r="W1505" t="s">
        <v>39</v>
      </c>
      <c r="X1505" t="s">
        <v>102</v>
      </c>
      <c r="Y1505" t="s">
        <v>54</v>
      </c>
      <c r="Z1505">
        <v>4497</v>
      </c>
      <c r="AA1505" t="s">
        <v>55</v>
      </c>
      <c r="AB1505" t="s">
        <v>83</v>
      </c>
      <c r="AC1505" t="s">
        <v>44</v>
      </c>
      <c r="AD1505">
        <v>3</v>
      </c>
    </row>
    <row r="1506" spans="1:30" x14ac:dyDescent="0.35">
      <c r="A1506">
        <v>1928</v>
      </c>
      <c r="B1506" t="s">
        <v>5834</v>
      </c>
      <c r="C1506" t="s">
        <v>4728</v>
      </c>
      <c r="D1506" s="1">
        <v>44781</v>
      </c>
      <c r="F1506" t="str">
        <f>IF(Table1[[#This Row],[ExitDate]],QUOTIENT(Table1[[#This Row],[ExitDate]]-Table1[[#This Row],[StartDate]],365/12),"")</f>
        <v/>
      </c>
      <c r="G1506" t="str">
        <f>IF(Table1[[#This Row],[ExitDate]], "Attrition", "Active")</f>
        <v>Active</v>
      </c>
      <c r="H1506" t="s">
        <v>28</v>
      </c>
      <c r="I1506" t="s">
        <v>5835</v>
      </c>
      <c r="J1506" t="s">
        <v>5836</v>
      </c>
      <c r="K1506" t="s">
        <v>138</v>
      </c>
      <c r="L1506" t="s">
        <v>32</v>
      </c>
      <c r="M1506" t="s">
        <v>62</v>
      </c>
      <c r="N1506" t="s">
        <v>50</v>
      </c>
      <c r="O1506" t="s">
        <v>51</v>
      </c>
      <c r="P1506" t="s">
        <v>36</v>
      </c>
      <c r="R1506" t="s">
        <v>37</v>
      </c>
      <c r="S1506" t="s">
        <v>80</v>
      </c>
      <c r="T1506" s="2">
        <v>30392</v>
      </c>
      <c r="U1506" s="3">
        <f ca="1">YEARFRAC(Table1[[#This Row],[DOB]],TODAY())</f>
        <v>42.766666666666666</v>
      </c>
      <c r="V1506" s="3" t="str" cm="1">
        <f t="array" aca="1" ref="V1506" ca="1">_xlfn.IFS(Table1[[#This Row],[Age]] &lt; 30, "20-29", Table1[[#This Row],[Age]]&lt;40,"30-39",Table1[[#This Row],[Age]]&lt;50,"40-49",Table1[[#This Row],[Age]]&lt;60,"50-59",Table1[[#This Row],[Age]]&lt;70, "60-69",Table1[[#This Row],[Age]]&lt;80, "70-79",Table1[[#This Row],[Age]]&lt;90,"80-89")</f>
        <v>40-49</v>
      </c>
      <c r="W1506" t="s">
        <v>39</v>
      </c>
      <c r="X1506" t="s">
        <v>82</v>
      </c>
      <c r="Y1506" t="s">
        <v>41</v>
      </c>
      <c r="Z1506">
        <v>89914</v>
      </c>
      <c r="AA1506" t="s">
        <v>55</v>
      </c>
      <c r="AB1506" t="s">
        <v>43</v>
      </c>
      <c r="AC1506" t="s">
        <v>44</v>
      </c>
      <c r="AD1506">
        <v>3</v>
      </c>
    </row>
    <row r="1507" spans="1:30" x14ac:dyDescent="0.35">
      <c r="A1507">
        <v>1929</v>
      </c>
      <c r="B1507" t="s">
        <v>4001</v>
      </c>
      <c r="C1507" t="s">
        <v>2793</v>
      </c>
      <c r="D1507" s="1">
        <v>45134</v>
      </c>
      <c r="F1507" t="str">
        <f>IF(Table1[[#This Row],[ExitDate]],QUOTIENT(Table1[[#This Row],[ExitDate]]-Table1[[#This Row],[StartDate]],365/12),"")</f>
        <v/>
      </c>
      <c r="G1507" t="str">
        <f>IF(Table1[[#This Row],[ExitDate]], "Attrition", "Active")</f>
        <v>Active</v>
      </c>
      <c r="H1507" t="s">
        <v>28</v>
      </c>
      <c r="I1507" t="s">
        <v>5837</v>
      </c>
      <c r="J1507" t="s">
        <v>5838</v>
      </c>
      <c r="K1507" t="s">
        <v>79</v>
      </c>
      <c r="L1507" t="s">
        <v>32</v>
      </c>
      <c r="M1507" t="s">
        <v>33</v>
      </c>
      <c r="N1507" t="s">
        <v>50</v>
      </c>
      <c r="O1507" t="s">
        <v>62</v>
      </c>
      <c r="P1507" t="s">
        <v>36</v>
      </c>
      <c r="R1507" t="s">
        <v>37</v>
      </c>
      <c r="S1507" t="s">
        <v>89</v>
      </c>
      <c r="T1507" s="2">
        <v>32205</v>
      </c>
      <c r="U1507" s="3">
        <f ca="1">YEARFRAC(Table1[[#This Row],[DOB]],TODAY())</f>
        <v>37.805555555555557</v>
      </c>
      <c r="V1507" s="3" t="str" cm="1">
        <f t="array" aca="1" ref="V1507" ca="1">_xlfn.IFS(Table1[[#This Row],[Age]] &lt; 30, "20-29", Table1[[#This Row],[Age]]&lt;40,"30-39",Table1[[#This Row],[Age]]&lt;50,"40-49",Table1[[#This Row],[Age]]&lt;60,"50-59",Table1[[#This Row],[Age]]&lt;70, "60-69",Table1[[#This Row],[Age]]&lt;80, "70-79",Table1[[#This Row],[Age]]&lt;90,"80-89")</f>
        <v>30-39</v>
      </c>
      <c r="W1507" t="s">
        <v>39</v>
      </c>
      <c r="X1507" t="s">
        <v>177</v>
      </c>
      <c r="Y1507" t="s">
        <v>41</v>
      </c>
      <c r="Z1507">
        <v>97011</v>
      </c>
      <c r="AA1507" t="s">
        <v>127</v>
      </c>
      <c r="AB1507" t="s">
        <v>43</v>
      </c>
      <c r="AC1507" t="s">
        <v>44</v>
      </c>
      <c r="AD1507">
        <v>3</v>
      </c>
    </row>
    <row r="1508" spans="1:30" x14ac:dyDescent="0.35">
      <c r="A1508">
        <v>1930</v>
      </c>
      <c r="B1508" t="s">
        <v>4929</v>
      </c>
      <c r="C1508" t="s">
        <v>4233</v>
      </c>
      <c r="D1508" s="1">
        <v>45122</v>
      </c>
      <c r="F1508" t="str">
        <f>IF(Table1[[#This Row],[ExitDate]],QUOTIENT(Table1[[#This Row],[ExitDate]]-Table1[[#This Row],[StartDate]],365/12),"")</f>
        <v/>
      </c>
      <c r="G1508" t="str">
        <f>IF(Table1[[#This Row],[ExitDate]], "Attrition", "Active")</f>
        <v>Active</v>
      </c>
      <c r="H1508" t="s">
        <v>28</v>
      </c>
      <c r="I1508" t="s">
        <v>5839</v>
      </c>
      <c r="J1508" t="s">
        <v>5840</v>
      </c>
      <c r="K1508" t="s">
        <v>167</v>
      </c>
      <c r="L1508" t="s">
        <v>32</v>
      </c>
      <c r="M1508" t="s">
        <v>62</v>
      </c>
      <c r="N1508" t="s">
        <v>34</v>
      </c>
      <c r="O1508" t="s">
        <v>35</v>
      </c>
      <c r="P1508" t="s">
        <v>36</v>
      </c>
      <c r="R1508" t="s">
        <v>37</v>
      </c>
      <c r="S1508" t="s">
        <v>80</v>
      </c>
      <c r="T1508" s="2">
        <v>31650</v>
      </c>
      <c r="U1508" s="3">
        <f ca="1">YEARFRAC(Table1[[#This Row],[DOB]],TODAY())</f>
        <v>39.325000000000003</v>
      </c>
      <c r="V1508" s="3" t="str" cm="1">
        <f t="array" aca="1" ref="V1508" ca="1">_xlfn.IFS(Table1[[#This Row],[Age]] &lt; 30, "20-29", Table1[[#This Row],[Age]]&lt;40,"30-39",Table1[[#This Row],[Age]]&lt;50,"40-49",Table1[[#This Row],[Age]]&lt;60,"50-59",Table1[[#This Row],[Age]]&lt;70, "60-69",Table1[[#This Row],[Age]]&lt;80, "70-79",Table1[[#This Row],[Age]]&lt;90,"80-89")</f>
        <v>30-39</v>
      </c>
      <c r="W1508" t="s">
        <v>39</v>
      </c>
      <c r="X1508" t="s">
        <v>102</v>
      </c>
      <c r="Y1508" t="s">
        <v>41</v>
      </c>
      <c r="Z1508">
        <v>70906</v>
      </c>
      <c r="AA1508" t="s">
        <v>127</v>
      </c>
      <c r="AB1508" t="s">
        <v>74</v>
      </c>
      <c r="AC1508" t="s">
        <v>44</v>
      </c>
      <c r="AD1508">
        <v>3</v>
      </c>
    </row>
    <row r="1509" spans="1:30" x14ac:dyDescent="0.35">
      <c r="A1509">
        <v>1931</v>
      </c>
      <c r="B1509" t="s">
        <v>5841</v>
      </c>
      <c r="C1509" t="s">
        <v>2803</v>
      </c>
      <c r="D1509" s="1">
        <v>44874</v>
      </c>
      <c r="F1509" t="str">
        <f>IF(Table1[[#This Row],[ExitDate]],QUOTIENT(Table1[[#This Row],[ExitDate]]-Table1[[#This Row],[StartDate]],365/12),"")</f>
        <v/>
      </c>
      <c r="G1509" t="str">
        <f>IF(Table1[[#This Row],[ExitDate]], "Attrition", "Active")</f>
        <v>Active</v>
      </c>
      <c r="H1509" t="s">
        <v>28</v>
      </c>
      <c r="I1509" t="s">
        <v>5842</v>
      </c>
      <c r="J1509" t="s">
        <v>5843</v>
      </c>
      <c r="K1509" t="s">
        <v>97</v>
      </c>
      <c r="L1509" t="s">
        <v>32</v>
      </c>
      <c r="M1509" t="s">
        <v>62</v>
      </c>
      <c r="N1509" t="s">
        <v>63</v>
      </c>
      <c r="O1509" t="s">
        <v>35</v>
      </c>
      <c r="P1509" t="s">
        <v>36</v>
      </c>
      <c r="R1509" t="s">
        <v>37</v>
      </c>
      <c r="S1509" t="s">
        <v>230</v>
      </c>
      <c r="T1509" s="2">
        <v>36516</v>
      </c>
      <c r="U1509" s="3">
        <f ca="1">YEARFRAC(Table1[[#This Row],[DOB]],TODAY())</f>
        <v>26.002777777777776</v>
      </c>
      <c r="V1509" s="3" t="str" cm="1">
        <f t="array" aca="1" ref="V1509" ca="1">_xlfn.IFS(Table1[[#This Row],[Age]] &lt; 30, "20-29", Table1[[#This Row],[Age]]&lt;40,"30-39",Table1[[#This Row],[Age]]&lt;50,"40-49",Table1[[#This Row],[Age]]&lt;60,"50-59",Table1[[#This Row],[Age]]&lt;70, "60-69",Table1[[#This Row],[Age]]&lt;80, "70-79",Table1[[#This Row],[Age]]&lt;90,"80-89")</f>
        <v>20-29</v>
      </c>
      <c r="W1509" t="s">
        <v>39</v>
      </c>
      <c r="X1509" t="s">
        <v>112</v>
      </c>
      <c r="Y1509" t="s">
        <v>41</v>
      </c>
      <c r="Z1509">
        <v>17678</v>
      </c>
      <c r="AA1509" t="s">
        <v>42</v>
      </c>
      <c r="AB1509" t="s">
        <v>74</v>
      </c>
      <c r="AC1509" t="s">
        <v>44</v>
      </c>
      <c r="AD1509">
        <v>3</v>
      </c>
    </row>
    <row r="1510" spans="1:30" x14ac:dyDescent="0.35">
      <c r="A1510">
        <v>1932</v>
      </c>
      <c r="B1510" t="s">
        <v>4019</v>
      </c>
      <c r="C1510" t="s">
        <v>1626</v>
      </c>
      <c r="D1510" s="1">
        <v>43823</v>
      </c>
      <c r="E1510" s="1">
        <v>44724</v>
      </c>
      <c r="F1510">
        <f>IF(Table1[[#This Row],[ExitDate]],QUOTIENT(Table1[[#This Row],[ExitDate]]-Table1[[#This Row],[StartDate]],365/12),"")</f>
        <v>29</v>
      </c>
      <c r="G1510" t="str">
        <f>IF(Table1[[#This Row],[ExitDate]], "Attrition", "Active")</f>
        <v>Attrition</v>
      </c>
      <c r="H1510" t="s">
        <v>4852</v>
      </c>
      <c r="I1510" t="s">
        <v>5844</v>
      </c>
      <c r="J1510" t="s">
        <v>5845</v>
      </c>
      <c r="K1510" t="s">
        <v>88</v>
      </c>
      <c r="L1510" t="s">
        <v>32</v>
      </c>
      <c r="M1510" t="s">
        <v>62</v>
      </c>
      <c r="N1510" t="s">
        <v>50</v>
      </c>
      <c r="O1510" t="s">
        <v>35</v>
      </c>
      <c r="P1510" t="s">
        <v>174</v>
      </c>
      <c r="Q1510" t="s">
        <v>5846</v>
      </c>
      <c r="R1510" t="s">
        <v>64</v>
      </c>
      <c r="S1510" t="s">
        <v>65</v>
      </c>
      <c r="T1510" s="2">
        <v>28353</v>
      </c>
      <c r="U1510" s="3">
        <f ca="1">YEARFRAC(Table1[[#This Row],[DOB]],TODAY())</f>
        <v>48.352777777777774</v>
      </c>
      <c r="V1510" s="3" t="str" cm="1">
        <f t="array" aca="1" ref="V1510" ca="1">_xlfn.IFS(Table1[[#This Row],[Age]] &lt; 30, "20-29", Table1[[#This Row],[Age]]&lt;40,"30-39",Table1[[#This Row],[Age]]&lt;50,"40-49",Table1[[#This Row],[Age]]&lt;60,"50-59",Table1[[#This Row],[Age]]&lt;70, "60-69",Table1[[#This Row],[Age]]&lt;80, "70-79",Table1[[#This Row],[Age]]&lt;90,"80-89")</f>
        <v>40-49</v>
      </c>
      <c r="W1510" t="s">
        <v>39</v>
      </c>
      <c r="X1510" t="s">
        <v>418</v>
      </c>
      <c r="Y1510" t="s">
        <v>54</v>
      </c>
      <c r="Z1510">
        <v>1886</v>
      </c>
      <c r="AA1510" t="s">
        <v>73</v>
      </c>
      <c r="AB1510" t="s">
        <v>43</v>
      </c>
      <c r="AC1510" t="s">
        <v>44</v>
      </c>
      <c r="AD1510">
        <v>3</v>
      </c>
    </row>
    <row r="1511" spans="1:30" x14ac:dyDescent="0.35">
      <c r="A1511">
        <v>1933</v>
      </c>
      <c r="B1511" t="s">
        <v>4614</v>
      </c>
      <c r="C1511" t="s">
        <v>5847</v>
      </c>
      <c r="D1511" s="1">
        <v>43532</v>
      </c>
      <c r="F1511" t="str">
        <f>IF(Table1[[#This Row],[ExitDate]],QUOTIENT(Table1[[#This Row],[ExitDate]]-Table1[[#This Row],[StartDate]],365/12),"")</f>
        <v/>
      </c>
      <c r="G1511" t="str">
        <f>IF(Table1[[#This Row],[ExitDate]], "Attrition", "Active")</f>
        <v>Active</v>
      </c>
      <c r="H1511" t="s">
        <v>4852</v>
      </c>
      <c r="I1511" t="s">
        <v>5848</v>
      </c>
      <c r="J1511" t="s">
        <v>5849</v>
      </c>
      <c r="K1511" t="s">
        <v>117</v>
      </c>
      <c r="L1511" t="s">
        <v>32</v>
      </c>
      <c r="M1511" t="s">
        <v>33</v>
      </c>
      <c r="N1511" t="s">
        <v>34</v>
      </c>
      <c r="O1511" t="s">
        <v>51</v>
      </c>
      <c r="P1511" t="s">
        <v>36</v>
      </c>
      <c r="R1511" t="s">
        <v>64</v>
      </c>
      <c r="S1511" t="s">
        <v>52</v>
      </c>
      <c r="T1511" s="2">
        <v>32813</v>
      </c>
      <c r="U1511" s="3">
        <f ca="1">YEARFRAC(Table1[[#This Row],[DOB]],TODAY())</f>
        <v>36.144444444444446</v>
      </c>
      <c r="V1511" s="3" t="str" cm="1">
        <f t="array" aca="1" ref="V1511" ca="1">_xlfn.IFS(Table1[[#This Row],[Age]] &lt; 30, "20-29", Table1[[#This Row],[Age]]&lt;40,"30-39",Table1[[#This Row],[Age]]&lt;50,"40-49",Table1[[#This Row],[Age]]&lt;60,"50-59",Table1[[#This Row],[Age]]&lt;70, "60-69",Table1[[#This Row],[Age]]&lt;80, "70-79",Table1[[#This Row],[Age]]&lt;90,"80-89")</f>
        <v>30-39</v>
      </c>
      <c r="W1511" t="s">
        <v>5850</v>
      </c>
      <c r="X1511" t="s">
        <v>162</v>
      </c>
      <c r="Y1511" t="s">
        <v>41</v>
      </c>
      <c r="Z1511">
        <v>5473</v>
      </c>
      <c r="AA1511" t="s">
        <v>92</v>
      </c>
      <c r="AB1511" t="s">
        <v>43</v>
      </c>
      <c r="AC1511" t="s">
        <v>44</v>
      </c>
      <c r="AD1511">
        <v>3</v>
      </c>
    </row>
    <row r="1512" spans="1:30" x14ac:dyDescent="0.35">
      <c r="A1512">
        <v>1934</v>
      </c>
      <c r="B1512" t="s">
        <v>5851</v>
      </c>
      <c r="C1512" t="s">
        <v>5852</v>
      </c>
      <c r="D1512" s="1">
        <v>43641</v>
      </c>
      <c r="E1512" s="1">
        <v>44108</v>
      </c>
      <c r="F1512">
        <f>IF(Table1[[#This Row],[ExitDate]],QUOTIENT(Table1[[#This Row],[ExitDate]]-Table1[[#This Row],[StartDate]],365/12),"")</f>
        <v>15</v>
      </c>
      <c r="G1512" t="str">
        <f>IF(Table1[[#This Row],[ExitDate]], "Attrition", "Active")</f>
        <v>Attrition</v>
      </c>
      <c r="H1512" t="s">
        <v>4852</v>
      </c>
      <c r="I1512" t="s">
        <v>5853</v>
      </c>
      <c r="J1512" t="s">
        <v>5854</v>
      </c>
      <c r="K1512" t="s">
        <v>97</v>
      </c>
      <c r="L1512" t="s">
        <v>744</v>
      </c>
      <c r="M1512" t="s">
        <v>33</v>
      </c>
      <c r="N1512" t="s">
        <v>63</v>
      </c>
      <c r="O1512" t="s">
        <v>62</v>
      </c>
      <c r="P1512" t="s">
        <v>174</v>
      </c>
      <c r="Q1512" t="s">
        <v>5855</v>
      </c>
      <c r="R1512" t="s">
        <v>64</v>
      </c>
      <c r="S1512" t="s">
        <v>100</v>
      </c>
      <c r="T1512" s="2">
        <v>33510</v>
      </c>
      <c r="U1512" s="3">
        <f ca="1">YEARFRAC(Table1[[#This Row],[DOB]],TODAY())</f>
        <v>34.233333333333334</v>
      </c>
      <c r="V1512" s="3" t="str" cm="1">
        <f t="array" aca="1" ref="V1512" ca="1">_xlfn.IFS(Table1[[#This Row],[Age]] &lt; 30, "20-29", Table1[[#This Row],[Age]]&lt;40,"30-39",Table1[[#This Row],[Age]]&lt;50,"40-49",Table1[[#This Row],[Age]]&lt;60,"50-59",Table1[[#This Row],[Age]]&lt;70, "60-69",Table1[[#This Row],[Age]]&lt;80, "70-79",Table1[[#This Row],[Age]]&lt;90,"80-89")</f>
        <v>30-39</v>
      </c>
      <c r="W1512" t="s">
        <v>5856</v>
      </c>
      <c r="X1512" t="s">
        <v>6</v>
      </c>
      <c r="Y1512" t="s">
        <v>41</v>
      </c>
      <c r="Z1512">
        <v>19444</v>
      </c>
      <c r="AA1512" t="s">
        <v>73</v>
      </c>
      <c r="AB1512" t="s">
        <v>43</v>
      </c>
      <c r="AC1512" t="s">
        <v>44</v>
      </c>
      <c r="AD1512">
        <v>3</v>
      </c>
    </row>
    <row r="1513" spans="1:30" x14ac:dyDescent="0.35">
      <c r="A1513">
        <v>1935</v>
      </c>
      <c r="B1513" t="s">
        <v>5857</v>
      </c>
      <c r="C1513" t="s">
        <v>3512</v>
      </c>
      <c r="D1513" s="1">
        <v>43468</v>
      </c>
      <c r="F1513" t="str">
        <f>IF(Table1[[#This Row],[ExitDate]],QUOTIENT(Table1[[#This Row],[ExitDate]]-Table1[[#This Row],[StartDate]],365/12),"")</f>
        <v/>
      </c>
      <c r="G1513" t="str">
        <f>IF(Table1[[#This Row],[ExitDate]], "Attrition", "Active")</f>
        <v>Active</v>
      </c>
      <c r="H1513" t="s">
        <v>727</v>
      </c>
      <c r="I1513" t="s">
        <v>5858</v>
      </c>
      <c r="J1513" t="s">
        <v>5859</v>
      </c>
      <c r="K1513" t="s">
        <v>79</v>
      </c>
      <c r="L1513" t="s">
        <v>32</v>
      </c>
      <c r="M1513" t="s">
        <v>51</v>
      </c>
      <c r="N1513" t="s">
        <v>50</v>
      </c>
      <c r="O1513" t="s">
        <v>35</v>
      </c>
      <c r="P1513" t="s">
        <v>36</v>
      </c>
      <c r="R1513" t="s">
        <v>64</v>
      </c>
      <c r="S1513" t="s">
        <v>503</v>
      </c>
      <c r="T1513" s="2">
        <v>27364</v>
      </c>
      <c r="U1513" s="3">
        <f ca="1">YEARFRAC(Table1[[#This Row],[DOB]],TODAY())</f>
        <v>51.06111111111111</v>
      </c>
      <c r="V1513" s="3" t="str" cm="1">
        <f t="array" aca="1" ref="V1513" ca="1">_xlfn.IFS(Table1[[#This Row],[Age]] &lt; 30, "20-29", Table1[[#This Row],[Age]]&lt;40,"30-39",Table1[[#This Row],[Age]]&lt;50,"40-49",Table1[[#This Row],[Age]]&lt;60,"50-59",Table1[[#This Row],[Age]]&lt;70, "60-69",Table1[[#This Row],[Age]]&lt;80, "70-79",Table1[[#This Row],[Age]]&lt;90,"80-89")</f>
        <v>50-59</v>
      </c>
      <c r="W1513" t="s">
        <v>39</v>
      </c>
      <c r="X1513" t="s">
        <v>177</v>
      </c>
      <c r="Y1513" t="s">
        <v>54</v>
      </c>
      <c r="Z1513">
        <v>60994</v>
      </c>
      <c r="AA1513" t="s">
        <v>55</v>
      </c>
      <c r="AB1513" t="s">
        <v>103</v>
      </c>
      <c r="AC1513" t="s">
        <v>44</v>
      </c>
      <c r="AD1513">
        <v>3</v>
      </c>
    </row>
    <row r="1514" spans="1:30" x14ac:dyDescent="0.35">
      <c r="A1514">
        <v>1936</v>
      </c>
      <c r="B1514" t="s">
        <v>5860</v>
      </c>
      <c r="C1514" t="s">
        <v>2033</v>
      </c>
      <c r="D1514" s="1">
        <v>44959</v>
      </c>
      <c r="F1514" t="str">
        <f>IF(Table1[[#This Row],[ExitDate]],QUOTIENT(Table1[[#This Row],[ExitDate]]-Table1[[#This Row],[StartDate]],365/12),"")</f>
        <v/>
      </c>
      <c r="G1514" t="str">
        <f>IF(Table1[[#This Row],[ExitDate]], "Attrition", "Active")</f>
        <v>Active</v>
      </c>
      <c r="H1514" t="s">
        <v>727</v>
      </c>
      <c r="I1514" t="s">
        <v>5861</v>
      </c>
      <c r="J1514" t="s">
        <v>5862</v>
      </c>
      <c r="K1514" t="s">
        <v>88</v>
      </c>
      <c r="L1514" t="s">
        <v>32</v>
      </c>
      <c r="M1514" t="s">
        <v>62</v>
      </c>
      <c r="N1514" t="s">
        <v>63</v>
      </c>
      <c r="O1514" t="s">
        <v>51</v>
      </c>
      <c r="P1514" t="s">
        <v>36</v>
      </c>
      <c r="R1514" t="s">
        <v>64</v>
      </c>
      <c r="S1514" t="s">
        <v>89</v>
      </c>
      <c r="T1514" s="2">
        <v>33384</v>
      </c>
      <c r="U1514" s="3">
        <f ca="1">YEARFRAC(Table1[[#This Row],[DOB]],TODAY())</f>
        <v>34.575000000000003</v>
      </c>
      <c r="V1514" s="3" t="str" cm="1">
        <f t="array" aca="1" ref="V1514" ca="1">_xlfn.IFS(Table1[[#This Row],[Age]] &lt; 30, "20-29", Table1[[#This Row],[Age]]&lt;40,"30-39",Table1[[#This Row],[Age]]&lt;50,"40-49",Table1[[#This Row],[Age]]&lt;60,"50-59",Table1[[#This Row],[Age]]&lt;70, "60-69",Table1[[#This Row],[Age]]&lt;80, "70-79",Table1[[#This Row],[Age]]&lt;90,"80-89")</f>
        <v>30-39</v>
      </c>
      <c r="W1514" t="s">
        <v>5856</v>
      </c>
      <c r="X1514" t="s">
        <v>102</v>
      </c>
      <c r="Y1514" t="s">
        <v>41</v>
      </c>
      <c r="Z1514">
        <v>78866</v>
      </c>
      <c r="AA1514" t="s">
        <v>55</v>
      </c>
      <c r="AB1514" t="s">
        <v>43</v>
      </c>
      <c r="AC1514" t="s">
        <v>44</v>
      </c>
      <c r="AD1514">
        <v>3</v>
      </c>
    </row>
    <row r="1515" spans="1:30" x14ac:dyDescent="0.35">
      <c r="A1515">
        <v>1937</v>
      </c>
      <c r="B1515" t="s">
        <v>2468</v>
      </c>
      <c r="C1515" t="s">
        <v>3373</v>
      </c>
      <c r="D1515" s="1">
        <v>44650</v>
      </c>
      <c r="E1515" s="1">
        <v>44956</v>
      </c>
      <c r="F1515">
        <f>IF(Table1[[#This Row],[ExitDate]],QUOTIENT(Table1[[#This Row],[ExitDate]]-Table1[[#This Row],[StartDate]],365/12),"")</f>
        <v>10</v>
      </c>
      <c r="G1515" t="str">
        <f>IF(Table1[[#This Row],[ExitDate]], "Attrition", "Active")</f>
        <v>Attrition</v>
      </c>
      <c r="H1515" t="s">
        <v>727</v>
      </c>
      <c r="I1515" t="s">
        <v>5863</v>
      </c>
      <c r="J1515" t="s">
        <v>5864</v>
      </c>
      <c r="K1515" t="s">
        <v>31</v>
      </c>
      <c r="L1515" t="s">
        <v>744</v>
      </c>
      <c r="M1515" t="s">
        <v>62</v>
      </c>
      <c r="N1515" t="s">
        <v>50</v>
      </c>
      <c r="O1515" t="s">
        <v>35</v>
      </c>
      <c r="P1515" t="s">
        <v>98</v>
      </c>
      <c r="Q1515" t="s">
        <v>5865</v>
      </c>
      <c r="R1515" t="s">
        <v>64</v>
      </c>
      <c r="S1515" t="s">
        <v>110</v>
      </c>
      <c r="T1515" s="2">
        <v>20904</v>
      </c>
      <c r="U1515" s="3">
        <f ca="1">YEARFRAC(Table1[[#This Row],[DOB]],TODAY())</f>
        <v>68.74444444444444</v>
      </c>
      <c r="V1515" s="3" t="str" cm="1">
        <f t="array" aca="1" ref="V1515" ca="1">_xlfn.IFS(Table1[[#This Row],[Age]] &lt; 30, "20-29", Table1[[#This Row],[Age]]&lt;40,"30-39",Table1[[#This Row],[Age]]&lt;50,"40-49",Table1[[#This Row],[Age]]&lt;60,"50-59",Table1[[#This Row],[Age]]&lt;70, "60-69",Table1[[#This Row],[Age]]&lt;80, "70-79",Table1[[#This Row],[Age]]&lt;90,"80-89")</f>
        <v>60-69</v>
      </c>
      <c r="W1515" t="s">
        <v>5856</v>
      </c>
      <c r="X1515" t="s">
        <v>102</v>
      </c>
      <c r="Y1515" t="s">
        <v>41</v>
      </c>
      <c r="Z1515">
        <v>34825</v>
      </c>
      <c r="AA1515" t="s">
        <v>127</v>
      </c>
      <c r="AB1515" t="s">
        <v>74</v>
      </c>
      <c r="AC1515" t="s">
        <v>44</v>
      </c>
      <c r="AD1515">
        <v>3</v>
      </c>
    </row>
    <row r="1516" spans="1:30" x14ac:dyDescent="0.35">
      <c r="A1516">
        <v>1938</v>
      </c>
      <c r="B1516" t="s">
        <v>5866</v>
      </c>
      <c r="C1516" t="s">
        <v>4766</v>
      </c>
      <c r="D1516" s="1">
        <v>43913</v>
      </c>
      <c r="F1516" t="str">
        <f>IF(Table1[[#This Row],[ExitDate]],QUOTIENT(Table1[[#This Row],[ExitDate]]-Table1[[#This Row],[StartDate]],365/12),"")</f>
        <v/>
      </c>
      <c r="G1516" t="str">
        <f>IF(Table1[[#This Row],[ExitDate]], "Attrition", "Active")</f>
        <v>Active</v>
      </c>
      <c r="H1516" t="s">
        <v>727</v>
      </c>
      <c r="I1516" t="s">
        <v>5867</v>
      </c>
      <c r="J1516" t="s">
        <v>5868</v>
      </c>
      <c r="K1516" t="s">
        <v>79</v>
      </c>
      <c r="L1516" t="s">
        <v>32</v>
      </c>
      <c r="M1516" t="s">
        <v>51</v>
      </c>
      <c r="N1516" t="s">
        <v>50</v>
      </c>
      <c r="O1516" t="s">
        <v>62</v>
      </c>
      <c r="P1516" t="s">
        <v>36</v>
      </c>
      <c r="R1516" t="s">
        <v>64</v>
      </c>
      <c r="S1516" t="s">
        <v>147</v>
      </c>
      <c r="T1516" s="2">
        <v>20897</v>
      </c>
      <c r="U1516" s="3">
        <f ca="1">YEARFRAC(Table1[[#This Row],[DOB]],TODAY())</f>
        <v>68.763888888888886</v>
      </c>
      <c r="V1516" s="3" t="str" cm="1">
        <f t="array" aca="1" ref="V1516" ca="1">_xlfn.IFS(Table1[[#This Row],[Age]] &lt; 30, "20-29", Table1[[#This Row],[Age]]&lt;40,"30-39",Table1[[#This Row],[Age]]&lt;50,"40-49",Table1[[#This Row],[Age]]&lt;60,"50-59",Table1[[#This Row],[Age]]&lt;70, "60-69",Table1[[#This Row],[Age]]&lt;80, "70-79",Table1[[#This Row],[Age]]&lt;90,"80-89")</f>
        <v>60-69</v>
      </c>
      <c r="W1516" t="s">
        <v>39</v>
      </c>
      <c r="X1516" t="s">
        <v>102</v>
      </c>
      <c r="Y1516" t="s">
        <v>41</v>
      </c>
      <c r="Z1516">
        <v>52524</v>
      </c>
      <c r="AA1516" t="s">
        <v>73</v>
      </c>
      <c r="AB1516" t="s">
        <v>74</v>
      </c>
      <c r="AC1516" t="s">
        <v>44</v>
      </c>
      <c r="AD1516">
        <v>3</v>
      </c>
    </row>
    <row r="1517" spans="1:30" x14ac:dyDescent="0.35">
      <c r="A1517">
        <v>1939</v>
      </c>
      <c r="B1517" t="s">
        <v>5869</v>
      </c>
      <c r="C1517" t="s">
        <v>4558</v>
      </c>
      <c r="D1517" s="1">
        <v>43622</v>
      </c>
      <c r="F1517" t="str">
        <f>IF(Table1[[#This Row],[ExitDate]],QUOTIENT(Table1[[#This Row],[ExitDate]]-Table1[[#This Row],[StartDate]],365/12),"")</f>
        <v/>
      </c>
      <c r="G1517" t="str">
        <f>IF(Table1[[#This Row],[ExitDate]], "Attrition", "Active")</f>
        <v>Active</v>
      </c>
      <c r="H1517" t="s">
        <v>727</v>
      </c>
      <c r="I1517" t="s">
        <v>5870</v>
      </c>
      <c r="J1517" t="s">
        <v>5871</v>
      </c>
      <c r="K1517" t="s">
        <v>167</v>
      </c>
      <c r="L1517" t="s">
        <v>32</v>
      </c>
      <c r="M1517" t="s">
        <v>33</v>
      </c>
      <c r="N1517" t="s">
        <v>34</v>
      </c>
      <c r="O1517" t="s">
        <v>35</v>
      </c>
      <c r="P1517" t="s">
        <v>36</v>
      </c>
      <c r="R1517" t="s">
        <v>64</v>
      </c>
      <c r="S1517" t="s">
        <v>89</v>
      </c>
      <c r="T1517" s="2">
        <v>15405</v>
      </c>
      <c r="U1517" s="3">
        <f ca="1">YEARFRAC(Table1[[#This Row],[DOB]],TODAY())</f>
        <v>83.8</v>
      </c>
      <c r="V1517" s="3" t="str" cm="1">
        <f t="array" aca="1" ref="V1517" ca="1">_xlfn.IFS(Table1[[#This Row],[Age]] &lt; 30, "20-29", Table1[[#This Row],[Age]]&lt;40,"30-39",Table1[[#This Row],[Age]]&lt;50,"40-49",Table1[[#This Row],[Age]]&lt;60,"50-59",Table1[[#This Row],[Age]]&lt;70, "60-69",Table1[[#This Row],[Age]]&lt;80, "70-79",Table1[[#This Row],[Age]]&lt;90,"80-89")</f>
        <v>80-89</v>
      </c>
      <c r="W1517" t="s">
        <v>5856</v>
      </c>
      <c r="X1517" t="s">
        <v>112</v>
      </c>
      <c r="Y1517" t="s">
        <v>41</v>
      </c>
      <c r="Z1517">
        <v>19068</v>
      </c>
      <c r="AA1517" t="s">
        <v>127</v>
      </c>
      <c r="AB1517" t="s">
        <v>83</v>
      </c>
      <c r="AC1517" t="s">
        <v>44</v>
      </c>
      <c r="AD1517">
        <v>3</v>
      </c>
    </row>
    <row r="1518" spans="1:30" x14ac:dyDescent="0.35">
      <c r="A1518">
        <v>1940</v>
      </c>
      <c r="B1518" t="s">
        <v>5872</v>
      </c>
      <c r="C1518" t="s">
        <v>2376</v>
      </c>
      <c r="D1518" s="1">
        <v>45074</v>
      </c>
      <c r="F1518" t="str">
        <f>IF(Table1[[#This Row],[ExitDate]],QUOTIENT(Table1[[#This Row],[ExitDate]]-Table1[[#This Row],[StartDate]],365/12),"")</f>
        <v/>
      </c>
      <c r="G1518" t="str">
        <f>IF(Table1[[#This Row],[ExitDate]], "Attrition", "Active")</f>
        <v>Active</v>
      </c>
      <c r="H1518" t="s">
        <v>727</v>
      </c>
      <c r="I1518" t="s">
        <v>5873</v>
      </c>
      <c r="J1518" t="s">
        <v>5874</v>
      </c>
      <c r="K1518" t="s">
        <v>79</v>
      </c>
      <c r="L1518" t="s">
        <v>32</v>
      </c>
      <c r="M1518" t="s">
        <v>33</v>
      </c>
      <c r="N1518" t="s">
        <v>50</v>
      </c>
      <c r="O1518" t="s">
        <v>35</v>
      </c>
      <c r="P1518" t="s">
        <v>36</v>
      </c>
      <c r="R1518" t="s">
        <v>64</v>
      </c>
      <c r="S1518" t="s">
        <v>110</v>
      </c>
      <c r="T1518" s="2">
        <v>15560</v>
      </c>
      <c r="U1518" s="3">
        <f ca="1">YEARFRAC(Table1[[#This Row],[DOB]],TODAY())</f>
        <v>83.37777777777778</v>
      </c>
      <c r="V1518" s="3" t="str" cm="1">
        <f t="array" aca="1" ref="V1518" ca="1">_xlfn.IFS(Table1[[#This Row],[Age]] &lt; 30, "20-29", Table1[[#This Row],[Age]]&lt;40,"30-39",Table1[[#This Row],[Age]]&lt;50,"40-49",Table1[[#This Row],[Age]]&lt;60,"50-59",Table1[[#This Row],[Age]]&lt;70, "60-69",Table1[[#This Row],[Age]]&lt;80, "70-79",Table1[[#This Row],[Age]]&lt;90,"80-89")</f>
        <v>80-89</v>
      </c>
      <c r="W1518" t="s">
        <v>39</v>
      </c>
      <c r="X1518" t="s">
        <v>418</v>
      </c>
      <c r="Y1518" t="s">
        <v>41</v>
      </c>
      <c r="Z1518">
        <v>18285</v>
      </c>
      <c r="AA1518" t="s">
        <v>127</v>
      </c>
      <c r="AB1518" t="s">
        <v>43</v>
      </c>
      <c r="AC1518" t="s">
        <v>44</v>
      </c>
      <c r="AD1518">
        <v>3</v>
      </c>
    </row>
    <row r="1519" spans="1:30" x14ac:dyDescent="0.35">
      <c r="A1519">
        <v>1941</v>
      </c>
      <c r="B1519" t="s">
        <v>1548</v>
      </c>
      <c r="C1519" t="s">
        <v>1404</v>
      </c>
      <c r="D1519" s="1">
        <v>44230</v>
      </c>
      <c r="F1519" t="str">
        <f>IF(Table1[[#This Row],[ExitDate]],QUOTIENT(Table1[[#This Row],[ExitDate]]-Table1[[#This Row],[StartDate]],365/12),"")</f>
        <v/>
      </c>
      <c r="G1519" t="str">
        <f>IF(Table1[[#This Row],[ExitDate]], "Attrition", "Active")</f>
        <v>Active</v>
      </c>
      <c r="H1519" t="s">
        <v>727</v>
      </c>
      <c r="I1519" t="s">
        <v>5875</v>
      </c>
      <c r="J1519" t="s">
        <v>5876</v>
      </c>
      <c r="K1519" t="s">
        <v>167</v>
      </c>
      <c r="L1519" t="s">
        <v>32</v>
      </c>
      <c r="M1519" t="s">
        <v>33</v>
      </c>
      <c r="N1519" t="s">
        <v>50</v>
      </c>
      <c r="O1519" t="s">
        <v>51</v>
      </c>
      <c r="P1519" t="s">
        <v>36</v>
      </c>
      <c r="R1519" t="s">
        <v>64</v>
      </c>
      <c r="S1519" t="s">
        <v>110</v>
      </c>
      <c r="T1519" s="2">
        <v>15255</v>
      </c>
      <c r="U1519" s="3">
        <f ca="1">YEARFRAC(Table1[[#This Row],[DOB]],TODAY())</f>
        <v>84.213888888888889</v>
      </c>
      <c r="V1519" s="3" t="str" cm="1">
        <f t="array" aca="1" ref="V1519" ca="1">_xlfn.IFS(Table1[[#This Row],[Age]] &lt; 30, "20-29", Table1[[#This Row],[Age]]&lt;40,"30-39",Table1[[#This Row],[Age]]&lt;50,"40-49",Table1[[#This Row],[Age]]&lt;60,"50-59",Table1[[#This Row],[Age]]&lt;70, "60-69",Table1[[#This Row],[Age]]&lt;80, "70-79",Table1[[#This Row],[Age]]&lt;90,"80-89")</f>
        <v>80-89</v>
      </c>
      <c r="W1519" t="s">
        <v>5856</v>
      </c>
      <c r="X1519" t="s">
        <v>112</v>
      </c>
      <c r="Y1519" t="s">
        <v>41</v>
      </c>
      <c r="Z1519">
        <v>13977</v>
      </c>
      <c r="AA1519" t="s">
        <v>55</v>
      </c>
      <c r="AB1519" t="s">
        <v>43</v>
      </c>
      <c r="AC1519" t="s">
        <v>44</v>
      </c>
      <c r="AD1519">
        <v>3</v>
      </c>
    </row>
    <row r="1520" spans="1:30" x14ac:dyDescent="0.35">
      <c r="A1520">
        <v>1942</v>
      </c>
      <c r="B1520" t="s">
        <v>5877</v>
      </c>
      <c r="C1520" t="s">
        <v>5292</v>
      </c>
      <c r="D1520" s="1">
        <v>43676</v>
      </c>
      <c r="E1520" s="1">
        <v>44874</v>
      </c>
      <c r="F1520">
        <f>IF(Table1[[#This Row],[ExitDate]],QUOTIENT(Table1[[#This Row],[ExitDate]]-Table1[[#This Row],[StartDate]],365/12),"")</f>
        <v>39</v>
      </c>
      <c r="G1520" t="str">
        <f>IF(Table1[[#This Row],[ExitDate]], "Attrition", "Active")</f>
        <v>Attrition</v>
      </c>
      <c r="H1520" t="s">
        <v>727</v>
      </c>
      <c r="I1520" t="s">
        <v>5878</v>
      </c>
      <c r="J1520" t="s">
        <v>5879</v>
      </c>
      <c r="K1520" t="s">
        <v>79</v>
      </c>
      <c r="L1520" t="s">
        <v>744</v>
      </c>
      <c r="M1520" t="s">
        <v>51</v>
      </c>
      <c r="N1520" t="s">
        <v>50</v>
      </c>
      <c r="O1520" t="s">
        <v>51</v>
      </c>
      <c r="P1520" t="s">
        <v>139</v>
      </c>
      <c r="Q1520" t="s">
        <v>5880</v>
      </c>
      <c r="R1520" t="s">
        <v>64</v>
      </c>
      <c r="S1520" t="s">
        <v>304</v>
      </c>
      <c r="T1520" s="2">
        <v>23418</v>
      </c>
      <c r="U1520" s="3">
        <f ca="1">YEARFRAC(Table1[[#This Row],[DOB]],TODAY())</f>
        <v>61.866666666666667</v>
      </c>
      <c r="V1520" s="3" t="str" cm="1">
        <f t="array" aca="1" ref="V1520" ca="1">_xlfn.IFS(Table1[[#This Row],[Age]] &lt; 30, "20-29", Table1[[#This Row],[Age]]&lt;40,"30-39",Table1[[#This Row],[Age]]&lt;50,"40-49",Table1[[#This Row],[Age]]&lt;60,"50-59",Table1[[#This Row],[Age]]&lt;70, "60-69",Table1[[#This Row],[Age]]&lt;80, "70-79",Table1[[#This Row],[Age]]&lt;90,"80-89")</f>
        <v>60-69</v>
      </c>
      <c r="W1520" t="s">
        <v>39</v>
      </c>
      <c r="X1520" t="s">
        <v>82</v>
      </c>
      <c r="Y1520" t="s">
        <v>41</v>
      </c>
      <c r="Z1520">
        <v>37830</v>
      </c>
      <c r="AA1520" t="s">
        <v>73</v>
      </c>
      <c r="AB1520" t="s">
        <v>43</v>
      </c>
      <c r="AC1520" t="s">
        <v>44</v>
      </c>
      <c r="AD1520">
        <v>3</v>
      </c>
    </row>
    <row r="1521" spans="1:30" x14ac:dyDescent="0.35">
      <c r="A1521">
        <v>1943</v>
      </c>
      <c r="B1521" t="s">
        <v>2454</v>
      </c>
      <c r="C1521" t="s">
        <v>1347</v>
      </c>
      <c r="D1521" s="1">
        <v>44689</v>
      </c>
      <c r="E1521" s="1">
        <v>44882</v>
      </c>
      <c r="F1521">
        <f>IF(Table1[[#This Row],[ExitDate]],QUOTIENT(Table1[[#This Row],[ExitDate]]-Table1[[#This Row],[StartDate]],365/12),"")</f>
        <v>6</v>
      </c>
      <c r="G1521" t="str">
        <f>IF(Table1[[#This Row],[ExitDate]], "Attrition", "Active")</f>
        <v>Attrition</v>
      </c>
      <c r="H1521" t="s">
        <v>727</v>
      </c>
      <c r="I1521" t="s">
        <v>5881</v>
      </c>
      <c r="J1521" t="s">
        <v>5882</v>
      </c>
      <c r="K1521" t="s">
        <v>167</v>
      </c>
      <c r="L1521" t="s">
        <v>744</v>
      </c>
      <c r="M1521" t="s">
        <v>33</v>
      </c>
      <c r="N1521" t="s">
        <v>50</v>
      </c>
      <c r="O1521" t="s">
        <v>51</v>
      </c>
      <c r="P1521" t="s">
        <v>139</v>
      </c>
      <c r="Q1521" t="s">
        <v>5883</v>
      </c>
      <c r="R1521" t="s">
        <v>64</v>
      </c>
      <c r="S1521" t="s">
        <v>285</v>
      </c>
      <c r="T1521" s="2">
        <v>20537</v>
      </c>
      <c r="U1521" s="3">
        <f ca="1">YEARFRAC(Table1[[#This Row],[DOB]],TODAY())</f>
        <v>69.75</v>
      </c>
      <c r="V1521" s="3" t="str" cm="1">
        <f t="array" aca="1" ref="V1521" ca="1">_xlfn.IFS(Table1[[#This Row],[Age]] &lt; 30, "20-29", Table1[[#This Row],[Age]]&lt;40,"30-39",Table1[[#This Row],[Age]]&lt;50,"40-49",Table1[[#This Row],[Age]]&lt;60,"50-59",Table1[[#This Row],[Age]]&lt;70, "60-69",Table1[[#This Row],[Age]]&lt;80, "70-79",Table1[[#This Row],[Age]]&lt;90,"80-89")</f>
        <v>60-69</v>
      </c>
      <c r="W1521" t="s">
        <v>5856</v>
      </c>
      <c r="X1521" t="s">
        <v>286</v>
      </c>
      <c r="Y1521" t="s">
        <v>41</v>
      </c>
      <c r="Z1521">
        <v>34057</v>
      </c>
      <c r="AA1521" t="s">
        <v>42</v>
      </c>
      <c r="AB1521" t="s">
        <v>43</v>
      </c>
      <c r="AC1521" t="s">
        <v>44</v>
      </c>
      <c r="AD1521">
        <v>3</v>
      </c>
    </row>
    <row r="1522" spans="1:30" x14ac:dyDescent="0.35">
      <c r="A1522">
        <v>1944</v>
      </c>
      <c r="B1522" t="s">
        <v>4683</v>
      </c>
      <c r="C1522" t="s">
        <v>4184</v>
      </c>
      <c r="D1522" s="1">
        <v>43963</v>
      </c>
      <c r="F1522" t="str">
        <f>IF(Table1[[#This Row],[ExitDate]],QUOTIENT(Table1[[#This Row],[ExitDate]]-Table1[[#This Row],[StartDate]],365/12),"")</f>
        <v/>
      </c>
      <c r="G1522" t="str">
        <f>IF(Table1[[#This Row],[ExitDate]], "Attrition", "Active")</f>
        <v>Active</v>
      </c>
      <c r="H1522" t="s">
        <v>727</v>
      </c>
      <c r="I1522" t="s">
        <v>5884</v>
      </c>
      <c r="J1522" t="s">
        <v>5885</v>
      </c>
      <c r="K1522" t="s">
        <v>79</v>
      </c>
      <c r="L1522" t="s">
        <v>32</v>
      </c>
      <c r="M1522" t="s">
        <v>51</v>
      </c>
      <c r="N1522" t="s">
        <v>50</v>
      </c>
      <c r="O1522" t="s">
        <v>62</v>
      </c>
      <c r="P1522" t="s">
        <v>36</v>
      </c>
      <c r="R1522" t="s">
        <v>64</v>
      </c>
      <c r="S1522" t="s">
        <v>89</v>
      </c>
      <c r="T1522" s="2">
        <v>23243</v>
      </c>
      <c r="U1522" s="3">
        <f ca="1">YEARFRAC(Table1[[#This Row],[DOB]],TODAY())</f>
        <v>62.341666666666669</v>
      </c>
      <c r="V1522" s="3" t="str" cm="1">
        <f t="array" aca="1" ref="V1522" ca="1">_xlfn.IFS(Table1[[#This Row],[Age]] &lt; 30, "20-29", Table1[[#This Row],[Age]]&lt;40,"30-39",Table1[[#This Row],[Age]]&lt;50,"40-49",Table1[[#This Row],[Age]]&lt;60,"50-59",Table1[[#This Row],[Age]]&lt;70, "60-69",Table1[[#This Row],[Age]]&lt;80, "70-79",Table1[[#This Row],[Age]]&lt;90,"80-89")</f>
        <v>60-69</v>
      </c>
      <c r="W1522" t="s">
        <v>5856</v>
      </c>
      <c r="X1522" t="s">
        <v>102</v>
      </c>
      <c r="Y1522" t="s">
        <v>41</v>
      </c>
      <c r="Z1522">
        <v>80132</v>
      </c>
      <c r="AA1522" t="s">
        <v>127</v>
      </c>
      <c r="AB1522" t="s">
        <v>83</v>
      </c>
      <c r="AC1522" t="s">
        <v>44</v>
      </c>
      <c r="AD1522">
        <v>3</v>
      </c>
    </row>
    <row r="1523" spans="1:30" x14ac:dyDescent="0.35">
      <c r="A1523">
        <v>1945</v>
      </c>
      <c r="B1523" t="s">
        <v>5886</v>
      </c>
      <c r="C1523" t="s">
        <v>1968</v>
      </c>
      <c r="D1523" s="1">
        <v>43552</v>
      </c>
      <c r="E1523" s="1">
        <v>44905</v>
      </c>
      <c r="F1523">
        <f>IF(Table1[[#This Row],[ExitDate]],QUOTIENT(Table1[[#This Row],[ExitDate]]-Table1[[#This Row],[StartDate]],365/12),"")</f>
        <v>44</v>
      </c>
      <c r="G1523" t="str">
        <f>IF(Table1[[#This Row],[ExitDate]], "Attrition", "Active")</f>
        <v>Attrition</v>
      </c>
      <c r="H1523" t="s">
        <v>4852</v>
      </c>
      <c r="I1523" t="s">
        <v>5887</v>
      </c>
      <c r="J1523" t="s">
        <v>5888</v>
      </c>
      <c r="K1523" t="s">
        <v>79</v>
      </c>
      <c r="L1523" t="s">
        <v>744</v>
      </c>
      <c r="M1523" t="s">
        <v>62</v>
      </c>
      <c r="N1523" t="s">
        <v>50</v>
      </c>
      <c r="O1523" t="s">
        <v>35</v>
      </c>
      <c r="P1523" t="s">
        <v>125</v>
      </c>
      <c r="Q1523" t="s">
        <v>5889</v>
      </c>
      <c r="R1523" t="s">
        <v>64</v>
      </c>
      <c r="S1523" t="s">
        <v>110</v>
      </c>
      <c r="T1523" s="2">
        <v>28173</v>
      </c>
      <c r="U1523" s="3">
        <f ca="1">YEARFRAC(Table1[[#This Row],[DOB]],TODAY())</f>
        <v>48.85</v>
      </c>
      <c r="V1523" s="3" t="str" cm="1">
        <f t="array" aca="1" ref="V1523" ca="1">_xlfn.IFS(Table1[[#This Row],[Age]] &lt; 30, "20-29", Table1[[#This Row],[Age]]&lt;40,"30-39",Table1[[#This Row],[Age]]&lt;50,"40-49",Table1[[#This Row],[Age]]&lt;60,"50-59",Table1[[#This Row],[Age]]&lt;70, "60-69",Table1[[#This Row],[Age]]&lt;80, "70-79",Table1[[#This Row],[Age]]&lt;90,"80-89")</f>
        <v>40-49</v>
      </c>
      <c r="W1523" t="s">
        <v>39</v>
      </c>
      <c r="X1523" t="s">
        <v>112</v>
      </c>
      <c r="Y1523" t="s">
        <v>41</v>
      </c>
      <c r="Z1523">
        <v>36863</v>
      </c>
      <c r="AA1523" t="s">
        <v>42</v>
      </c>
      <c r="AB1523" t="s">
        <v>83</v>
      </c>
      <c r="AC1523" t="s">
        <v>44</v>
      </c>
      <c r="AD1523">
        <v>3</v>
      </c>
    </row>
    <row r="1524" spans="1:30" x14ac:dyDescent="0.35">
      <c r="A1524">
        <v>1946</v>
      </c>
      <c r="B1524" t="s">
        <v>2652</v>
      </c>
      <c r="C1524" t="s">
        <v>5890</v>
      </c>
      <c r="D1524" s="1">
        <v>43668</v>
      </c>
      <c r="F1524" t="str">
        <f>IF(Table1[[#This Row],[ExitDate]],QUOTIENT(Table1[[#This Row],[ExitDate]]-Table1[[#This Row],[StartDate]],365/12),"")</f>
        <v/>
      </c>
      <c r="G1524" t="str">
        <f>IF(Table1[[#This Row],[ExitDate]], "Attrition", "Active")</f>
        <v>Active</v>
      </c>
      <c r="H1524" t="s">
        <v>727</v>
      </c>
      <c r="I1524" t="s">
        <v>5891</v>
      </c>
      <c r="J1524" t="s">
        <v>5892</v>
      </c>
      <c r="K1524" t="s">
        <v>97</v>
      </c>
      <c r="L1524" t="s">
        <v>32</v>
      </c>
      <c r="M1524" t="s">
        <v>62</v>
      </c>
      <c r="N1524" t="s">
        <v>50</v>
      </c>
      <c r="O1524" t="s">
        <v>62</v>
      </c>
      <c r="P1524" t="s">
        <v>36</v>
      </c>
      <c r="R1524" t="s">
        <v>64</v>
      </c>
      <c r="S1524" t="s">
        <v>52</v>
      </c>
      <c r="T1524" s="2">
        <v>20658</v>
      </c>
      <c r="U1524" s="3">
        <f ca="1">YEARFRAC(Table1[[#This Row],[DOB]],TODAY())</f>
        <v>69.419444444444451</v>
      </c>
      <c r="V1524" s="3" t="str" cm="1">
        <f t="array" aca="1" ref="V1524" ca="1">_xlfn.IFS(Table1[[#This Row],[Age]] &lt; 30, "20-29", Table1[[#This Row],[Age]]&lt;40,"30-39",Table1[[#This Row],[Age]]&lt;50,"40-49",Table1[[#This Row],[Age]]&lt;60,"50-59",Table1[[#This Row],[Age]]&lt;70, "60-69",Table1[[#This Row],[Age]]&lt;80, "70-79",Table1[[#This Row],[Age]]&lt;90,"80-89")</f>
        <v>60-69</v>
      </c>
      <c r="W1524" t="s">
        <v>5856</v>
      </c>
      <c r="X1524" t="s">
        <v>162</v>
      </c>
      <c r="Y1524" t="s">
        <v>41</v>
      </c>
      <c r="Z1524">
        <v>76522</v>
      </c>
      <c r="AA1524" t="s">
        <v>73</v>
      </c>
      <c r="AB1524" t="s">
        <v>43</v>
      </c>
      <c r="AC1524" t="s">
        <v>44</v>
      </c>
      <c r="AD1524">
        <v>3</v>
      </c>
    </row>
    <row r="1525" spans="1:30" x14ac:dyDescent="0.35">
      <c r="A1525">
        <v>1947</v>
      </c>
      <c r="B1525" t="s">
        <v>2916</v>
      </c>
      <c r="C1525" t="s">
        <v>1417</v>
      </c>
      <c r="D1525" s="1">
        <v>44091</v>
      </c>
      <c r="F1525" t="str">
        <f>IF(Table1[[#This Row],[ExitDate]],QUOTIENT(Table1[[#This Row],[ExitDate]]-Table1[[#This Row],[StartDate]],365/12),"")</f>
        <v/>
      </c>
      <c r="G1525" t="str">
        <f>IF(Table1[[#This Row],[ExitDate]], "Attrition", "Active")</f>
        <v>Active</v>
      </c>
      <c r="H1525" t="s">
        <v>4852</v>
      </c>
      <c r="I1525" t="s">
        <v>5893</v>
      </c>
      <c r="J1525" t="s">
        <v>5894</v>
      </c>
      <c r="K1525" t="s">
        <v>138</v>
      </c>
      <c r="L1525" t="s">
        <v>32</v>
      </c>
      <c r="M1525" t="s">
        <v>51</v>
      </c>
      <c r="N1525" t="s">
        <v>34</v>
      </c>
      <c r="O1525" t="s">
        <v>35</v>
      </c>
      <c r="P1525" t="s">
        <v>36</v>
      </c>
      <c r="R1525" t="s">
        <v>64</v>
      </c>
      <c r="S1525" t="s">
        <v>65</v>
      </c>
      <c r="T1525" s="2">
        <v>30153</v>
      </c>
      <c r="U1525" s="3">
        <f ca="1">YEARFRAC(Table1[[#This Row],[DOB]],TODAY())</f>
        <v>43.422222222222224</v>
      </c>
      <c r="V1525" s="3" t="str" cm="1">
        <f t="array" aca="1" ref="V1525" ca="1">_xlfn.IFS(Table1[[#This Row],[Age]] &lt; 30, "20-29", Table1[[#This Row],[Age]]&lt;40,"30-39",Table1[[#This Row],[Age]]&lt;50,"40-49",Table1[[#This Row],[Age]]&lt;60,"50-59",Table1[[#This Row],[Age]]&lt;70, "60-69",Table1[[#This Row],[Age]]&lt;80, "70-79",Table1[[#This Row],[Age]]&lt;90,"80-89")</f>
        <v>40-49</v>
      </c>
      <c r="W1525" t="s">
        <v>5856</v>
      </c>
      <c r="X1525" t="s">
        <v>242</v>
      </c>
      <c r="Y1525" t="s">
        <v>41</v>
      </c>
      <c r="Z1525">
        <v>42775</v>
      </c>
      <c r="AA1525" t="s">
        <v>42</v>
      </c>
      <c r="AB1525" t="s">
        <v>74</v>
      </c>
      <c r="AC1525" t="s">
        <v>44</v>
      </c>
      <c r="AD1525">
        <v>3</v>
      </c>
    </row>
    <row r="1526" spans="1:30" x14ac:dyDescent="0.35">
      <c r="A1526">
        <v>1948</v>
      </c>
      <c r="B1526" t="s">
        <v>5895</v>
      </c>
      <c r="C1526" t="s">
        <v>1838</v>
      </c>
      <c r="D1526" s="1">
        <v>44744</v>
      </c>
      <c r="E1526" s="1">
        <v>44782</v>
      </c>
      <c r="F1526">
        <f>IF(Table1[[#This Row],[ExitDate]],QUOTIENT(Table1[[#This Row],[ExitDate]]-Table1[[#This Row],[StartDate]],365/12),"")</f>
        <v>1</v>
      </c>
      <c r="G1526" t="str">
        <f>IF(Table1[[#This Row],[ExitDate]], "Attrition", "Active")</f>
        <v>Attrition</v>
      </c>
      <c r="H1526" t="s">
        <v>727</v>
      </c>
      <c r="I1526" t="s">
        <v>5896</v>
      </c>
      <c r="J1526" t="s">
        <v>5897</v>
      </c>
      <c r="K1526" t="s">
        <v>79</v>
      </c>
      <c r="L1526" t="s">
        <v>744</v>
      </c>
      <c r="M1526" t="s">
        <v>51</v>
      </c>
      <c r="N1526" t="s">
        <v>63</v>
      </c>
      <c r="O1526" t="s">
        <v>35</v>
      </c>
      <c r="P1526" t="s">
        <v>139</v>
      </c>
      <c r="Q1526" t="s">
        <v>5898</v>
      </c>
      <c r="R1526" t="s">
        <v>64</v>
      </c>
      <c r="S1526" t="s">
        <v>147</v>
      </c>
      <c r="T1526" s="2">
        <v>23353</v>
      </c>
      <c r="U1526" s="3">
        <f ca="1">YEARFRAC(Table1[[#This Row],[DOB]],TODAY())</f>
        <v>62.041666666666664</v>
      </c>
      <c r="V1526" s="3" t="str" cm="1">
        <f t="array" aca="1" ref="V1526" ca="1">_xlfn.IFS(Table1[[#This Row],[Age]] &lt; 30, "20-29", Table1[[#This Row],[Age]]&lt;40,"30-39",Table1[[#This Row],[Age]]&lt;50,"40-49",Table1[[#This Row],[Age]]&lt;60,"50-59",Table1[[#This Row],[Age]]&lt;70, "60-69",Table1[[#This Row],[Age]]&lt;80, "70-79",Table1[[#This Row],[Age]]&lt;90,"80-89")</f>
        <v>60-69</v>
      </c>
      <c r="W1526" t="s">
        <v>5856</v>
      </c>
      <c r="X1526" t="s">
        <v>149</v>
      </c>
      <c r="Y1526" t="s">
        <v>41</v>
      </c>
      <c r="Z1526">
        <v>46619</v>
      </c>
      <c r="AA1526" t="s">
        <v>92</v>
      </c>
      <c r="AB1526" t="s">
        <v>83</v>
      </c>
      <c r="AC1526" t="s">
        <v>44</v>
      </c>
      <c r="AD1526">
        <v>3</v>
      </c>
    </row>
    <row r="1527" spans="1:30" x14ac:dyDescent="0.35">
      <c r="A1527">
        <v>1949</v>
      </c>
      <c r="B1527" t="s">
        <v>4324</v>
      </c>
      <c r="C1527" t="s">
        <v>3053</v>
      </c>
      <c r="D1527" s="1">
        <v>43799</v>
      </c>
      <c r="F1527" t="str">
        <f>IF(Table1[[#This Row],[ExitDate]],QUOTIENT(Table1[[#This Row],[ExitDate]]-Table1[[#This Row],[StartDate]],365/12),"")</f>
        <v/>
      </c>
      <c r="G1527" t="str">
        <f>IF(Table1[[#This Row],[ExitDate]], "Attrition", "Active")</f>
        <v>Active</v>
      </c>
      <c r="H1527" t="s">
        <v>4852</v>
      </c>
      <c r="I1527" t="s">
        <v>5899</v>
      </c>
      <c r="J1527" t="s">
        <v>5900</v>
      </c>
      <c r="K1527" t="s">
        <v>138</v>
      </c>
      <c r="L1527" t="s">
        <v>32</v>
      </c>
      <c r="M1527" t="s">
        <v>33</v>
      </c>
      <c r="N1527" t="s">
        <v>50</v>
      </c>
      <c r="O1527" t="s">
        <v>51</v>
      </c>
      <c r="P1527" t="s">
        <v>36</v>
      </c>
      <c r="R1527" t="s">
        <v>64</v>
      </c>
      <c r="S1527" t="s">
        <v>89</v>
      </c>
      <c r="T1527" s="2">
        <v>18357</v>
      </c>
      <c r="U1527" s="3">
        <f ca="1">YEARFRAC(Table1[[#This Row],[DOB]],TODAY())</f>
        <v>75.719444444444449</v>
      </c>
      <c r="V1527" s="3" t="str" cm="1">
        <f t="array" aca="1" ref="V1527" ca="1">_xlfn.IFS(Table1[[#This Row],[Age]] &lt; 30, "20-29", Table1[[#This Row],[Age]]&lt;40,"30-39",Table1[[#This Row],[Age]]&lt;50,"40-49",Table1[[#This Row],[Age]]&lt;60,"50-59",Table1[[#This Row],[Age]]&lt;70, "60-69",Table1[[#This Row],[Age]]&lt;80, "70-79",Table1[[#This Row],[Age]]&lt;90,"80-89")</f>
        <v>70-79</v>
      </c>
      <c r="W1527" t="s">
        <v>5856</v>
      </c>
      <c r="X1527" t="s">
        <v>102</v>
      </c>
      <c r="Y1527" t="s">
        <v>41</v>
      </c>
      <c r="Z1527">
        <v>63764</v>
      </c>
      <c r="AA1527" t="s">
        <v>55</v>
      </c>
      <c r="AB1527" t="s">
        <v>103</v>
      </c>
      <c r="AC1527" t="s">
        <v>44</v>
      </c>
      <c r="AD1527">
        <v>3</v>
      </c>
    </row>
    <row r="1528" spans="1:30" x14ac:dyDescent="0.35">
      <c r="A1528">
        <v>1950</v>
      </c>
      <c r="B1528" t="s">
        <v>4658</v>
      </c>
      <c r="C1528" t="s">
        <v>293</v>
      </c>
      <c r="D1528" s="1">
        <v>45128</v>
      </c>
      <c r="E1528" s="1">
        <v>45128</v>
      </c>
      <c r="F1528">
        <f>IF(Table1[[#This Row],[ExitDate]],QUOTIENT(Table1[[#This Row],[ExitDate]]-Table1[[#This Row],[StartDate]],365/12),"")</f>
        <v>0</v>
      </c>
      <c r="G1528" t="str">
        <f>IF(Table1[[#This Row],[ExitDate]], "Attrition", "Active")</f>
        <v>Attrition</v>
      </c>
      <c r="H1528" t="s">
        <v>727</v>
      </c>
      <c r="I1528" t="s">
        <v>5901</v>
      </c>
      <c r="J1528" t="s">
        <v>5902</v>
      </c>
      <c r="K1528" t="s">
        <v>79</v>
      </c>
      <c r="L1528" t="s">
        <v>744</v>
      </c>
      <c r="M1528" t="s">
        <v>33</v>
      </c>
      <c r="N1528" t="s">
        <v>34</v>
      </c>
      <c r="O1528" t="s">
        <v>35</v>
      </c>
      <c r="P1528" t="s">
        <v>98</v>
      </c>
      <c r="Q1528" t="s">
        <v>5903</v>
      </c>
      <c r="R1528" t="s">
        <v>37</v>
      </c>
      <c r="S1528" t="s">
        <v>147</v>
      </c>
      <c r="T1528" s="2">
        <v>21268</v>
      </c>
      <c r="U1528" s="3">
        <f ca="1">YEARFRAC(Table1[[#This Row],[DOB]],TODAY())</f>
        <v>67.74722222222222</v>
      </c>
      <c r="V1528" s="3" t="str" cm="1">
        <f t="array" aca="1" ref="V1528" ca="1">_xlfn.IFS(Table1[[#This Row],[Age]] &lt; 30, "20-29", Table1[[#This Row],[Age]]&lt;40,"30-39",Table1[[#This Row],[Age]]&lt;50,"40-49",Table1[[#This Row],[Age]]&lt;60,"50-59",Table1[[#This Row],[Age]]&lt;70, "60-69",Table1[[#This Row],[Age]]&lt;80, "70-79",Table1[[#This Row],[Age]]&lt;90,"80-89")</f>
        <v>60-69</v>
      </c>
      <c r="W1528" t="s">
        <v>5856</v>
      </c>
      <c r="X1528" t="s">
        <v>149</v>
      </c>
      <c r="Y1528" t="s">
        <v>41</v>
      </c>
      <c r="Z1528">
        <v>30495</v>
      </c>
      <c r="AA1528" t="s">
        <v>127</v>
      </c>
      <c r="AB1528" t="s">
        <v>83</v>
      </c>
      <c r="AC1528" t="s">
        <v>44</v>
      </c>
      <c r="AD1528">
        <v>3</v>
      </c>
    </row>
    <row r="1529" spans="1:30" x14ac:dyDescent="0.35">
      <c r="A1529">
        <v>1951</v>
      </c>
      <c r="B1529" t="s">
        <v>5651</v>
      </c>
      <c r="C1529" t="s">
        <v>2206</v>
      </c>
      <c r="D1529" s="1">
        <v>44069</v>
      </c>
      <c r="E1529" s="1">
        <v>44346</v>
      </c>
      <c r="F1529">
        <f>IF(Table1[[#This Row],[ExitDate]],QUOTIENT(Table1[[#This Row],[ExitDate]]-Table1[[#This Row],[StartDate]],365/12),"")</f>
        <v>9</v>
      </c>
      <c r="G1529" t="str">
        <f>IF(Table1[[#This Row],[ExitDate]], "Attrition", "Active")</f>
        <v>Attrition</v>
      </c>
      <c r="H1529" t="s">
        <v>4852</v>
      </c>
      <c r="I1529" t="s">
        <v>5904</v>
      </c>
      <c r="J1529" t="s">
        <v>5905</v>
      </c>
      <c r="K1529" t="s">
        <v>132</v>
      </c>
      <c r="L1529" t="s">
        <v>744</v>
      </c>
      <c r="M1529" t="s">
        <v>62</v>
      </c>
      <c r="N1529" t="s">
        <v>50</v>
      </c>
      <c r="O1529" t="s">
        <v>35</v>
      </c>
      <c r="P1529" t="s">
        <v>174</v>
      </c>
      <c r="Q1529" t="s">
        <v>5906</v>
      </c>
      <c r="R1529" t="s">
        <v>64</v>
      </c>
      <c r="S1529" t="s">
        <v>52</v>
      </c>
      <c r="T1529" s="2">
        <v>22198</v>
      </c>
      <c r="U1529" s="3">
        <f ca="1">YEARFRAC(Table1[[#This Row],[DOB]],TODAY())</f>
        <v>65.205555555555549</v>
      </c>
      <c r="V1529" s="3" t="str" cm="1">
        <f t="array" aca="1" ref="V1529" ca="1">_xlfn.IFS(Table1[[#This Row],[Age]] &lt; 30, "20-29", Table1[[#This Row],[Age]]&lt;40,"30-39",Table1[[#This Row],[Age]]&lt;50,"40-49",Table1[[#This Row],[Age]]&lt;60,"50-59",Table1[[#This Row],[Age]]&lt;70, "60-69",Table1[[#This Row],[Age]]&lt;80, "70-79",Table1[[#This Row],[Age]]&lt;90,"80-89")</f>
        <v>60-69</v>
      </c>
      <c r="W1529" t="s">
        <v>39</v>
      </c>
      <c r="X1529" t="s">
        <v>225</v>
      </c>
      <c r="Y1529" t="s">
        <v>41</v>
      </c>
      <c r="Z1529">
        <v>32929</v>
      </c>
      <c r="AA1529" t="s">
        <v>127</v>
      </c>
      <c r="AB1529" t="s">
        <v>83</v>
      </c>
      <c r="AC1529" t="s">
        <v>44</v>
      </c>
      <c r="AD1529">
        <v>3</v>
      </c>
    </row>
    <row r="1530" spans="1:30" x14ac:dyDescent="0.35">
      <c r="A1530">
        <v>1952</v>
      </c>
      <c r="B1530" t="s">
        <v>5907</v>
      </c>
      <c r="C1530" t="s">
        <v>5908</v>
      </c>
      <c r="D1530" s="1">
        <v>43967</v>
      </c>
      <c r="F1530" t="str">
        <f>IF(Table1[[#This Row],[ExitDate]],QUOTIENT(Table1[[#This Row],[ExitDate]]-Table1[[#This Row],[StartDate]],365/12),"")</f>
        <v/>
      </c>
      <c r="G1530" t="str">
        <f>IF(Table1[[#This Row],[ExitDate]], "Attrition", "Active")</f>
        <v>Active</v>
      </c>
      <c r="H1530" t="s">
        <v>4852</v>
      </c>
      <c r="I1530" t="s">
        <v>5909</v>
      </c>
      <c r="J1530" t="s">
        <v>5910</v>
      </c>
      <c r="K1530" t="s">
        <v>79</v>
      </c>
      <c r="L1530" t="s">
        <v>32</v>
      </c>
      <c r="M1530" t="s">
        <v>62</v>
      </c>
      <c r="N1530" t="s">
        <v>50</v>
      </c>
      <c r="O1530" t="s">
        <v>62</v>
      </c>
      <c r="P1530" t="s">
        <v>36</v>
      </c>
      <c r="R1530" t="s">
        <v>64</v>
      </c>
      <c r="S1530" t="s">
        <v>793</v>
      </c>
      <c r="T1530" s="2">
        <v>32720</v>
      </c>
      <c r="U1530" s="3">
        <f ca="1">YEARFRAC(Table1[[#This Row],[DOB]],TODAY())</f>
        <v>36.397222222222226</v>
      </c>
      <c r="V1530" s="3" t="str" cm="1">
        <f t="array" aca="1" ref="V1530" ca="1">_xlfn.IFS(Table1[[#This Row],[Age]] &lt; 30, "20-29", Table1[[#This Row],[Age]]&lt;40,"30-39",Table1[[#This Row],[Age]]&lt;50,"40-49",Table1[[#This Row],[Age]]&lt;60,"50-59",Table1[[#This Row],[Age]]&lt;70, "60-69",Table1[[#This Row],[Age]]&lt;80, "70-79",Table1[[#This Row],[Age]]&lt;90,"80-89")</f>
        <v>30-39</v>
      </c>
      <c r="W1530" t="s">
        <v>5856</v>
      </c>
      <c r="X1530" t="s">
        <v>82</v>
      </c>
      <c r="Y1530" t="s">
        <v>41</v>
      </c>
      <c r="Z1530">
        <v>57392</v>
      </c>
      <c r="AA1530" t="s">
        <v>73</v>
      </c>
      <c r="AB1530" t="s">
        <v>103</v>
      </c>
      <c r="AC1530" t="s">
        <v>44</v>
      </c>
      <c r="AD1530">
        <v>3</v>
      </c>
    </row>
    <row r="1531" spans="1:30" x14ac:dyDescent="0.35">
      <c r="A1531">
        <v>1953</v>
      </c>
      <c r="B1531" t="s">
        <v>5911</v>
      </c>
      <c r="C1531" t="s">
        <v>5912</v>
      </c>
      <c r="D1531" s="1">
        <v>45022</v>
      </c>
      <c r="E1531" s="1">
        <v>45070</v>
      </c>
      <c r="F1531">
        <f>IF(Table1[[#This Row],[ExitDate]],QUOTIENT(Table1[[#This Row],[ExitDate]]-Table1[[#This Row],[StartDate]],365/12),"")</f>
        <v>1</v>
      </c>
      <c r="G1531" t="str">
        <f>IF(Table1[[#This Row],[ExitDate]], "Attrition", "Active")</f>
        <v>Attrition</v>
      </c>
      <c r="H1531" t="s">
        <v>28</v>
      </c>
      <c r="I1531" t="s">
        <v>5913</v>
      </c>
      <c r="J1531" t="s">
        <v>5914</v>
      </c>
      <c r="K1531" t="s">
        <v>61</v>
      </c>
      <c r="L1531" t="s">
        <v>32</v>
      </c>
      <c r="M1531" t="s">
        <v>62</v>
      </c>
      <c r="N1531" t="s">
        <v>63</v>
      </c>
      <c r="O1531" t="s">
        <v>62</v>
      </c>
      <c r="P1531" t="s">
        <v>139</v>
      </c>
      <c r="Q1531" t="s">
        <v>5915</v>
      </c>
      <c r="R1531" t="s">
        <v>37</v>
      </c>
      <c r="S1531" t="s">
        <v>38</v>
      </c>
      <c r="T1531" s="2">
        <v>27810</v>
      </c>
      <c r="U1531" s="3">
        <f ca="1">YEARFRAC(Table1[[#This Row],[DOB]],TODAY())</f>
        <v>49.841666666666669</v>
      </c>
      <c r="V1531" s="3" t="str" cm="1">
        <f t="array" aca="1" ref="V1531" ca="1">_xlfn.IFS(Table1[[#This Row],[Age]] &lt; 30, "20-29", Table1[[#This Row],[Age]]&lt;40,"30-39",Table1[[#This Row],[Age]]&lt;50,"40-49",Table1[[#This Row],[Age]]&lt;60,"50-59",Table1[[#This Row],[Age]]&lt;70, "60-69",Table1[[#This Row],[Age]]&lt;80, "70-79",Table1[[#This Row],[Age]]&lt;90,"80-89")</f>
        <v>40-49</v>
      </c>
      <c r="W1531" t="s">
        <v>39</v>
      </c>
      <c r="X1531" t="s">
        <v>4657</v>
      </c>
      <c r="Y1531" t="s">
        <v>41</v>
      </c>
      <c r="Z1531">
        <v>2718</v>
      </c>
      <c r="AA1531" t="s">
        <v>127</v>
      </c>
      <c r="AB1531" t="s">
        <v>103</v>
      </c>
      <c r="AC1531" t="s">
        <v>44</v>
      </c>
      <c r="AD1531">
        <v>3</v>
      </c>
    </row>
    <row r="1532" spans="1:30" x14ac:dyDescent="0.35">
      <c r="A1532">
        <v>1954</v>
      </c>
      <c r="B1532" t="s">
        <v>5916</v>
      </c>
      <c r="C1532" t="s">
        <v>5917</v>
      </c>
      <c r="D1532" s="1">
        <v>43514</v>
      </c>
      <c r="E1532" s="1">
        <v>44865</v>
      </c>
      <c r="F1532">
        <f>IF(Table1[[#This Row],[ExitDate]],QUOTIENT(Table1[[#This Row],[ExitDate]]-Table1[[#This Row],[StartDate]],365/12),"")</f>
        <v>44</v>
      </c>
      <c r="G1532" t="str">
        <f>IF(Table1[[#This Row],[ExitDate]], "Attrition", "Active")</f>
        <v>Attrition</v>
      </c>
      <c r="H1532" t="s">
        <v>727</v>
      </c>
      <c r="I1532" t="s">
        <v>5918</v>
      </c>
      <c r="J1532" t="s">
        <v>5919</v>
      </c>
      <c r="K1532" t="s">
        <v>132</v>
      </c>
      <c r="L1532" t="s">
        <v>744</v>
      </c>
      <c r="M1532" t="s">
        <v>51</v>
      </c>
      <c r="N1532" t="s">
        <v>34</v>
      </c>
      <c r="O1532" t="s">
        <v>35</v>
      </c>
      <c r="P1532" t="s">
        <v>174</v>
      </c>
      <c r="Q1532" t="s">
        <v>5920</v>
      </c>
      <c r="R1532" t="s">
        <v>37</v>
      </c>
      <c r="S1532" t="s">
        <v>38</v>
      </c>
      <c r="T1532" s="2">
        <v>25041</v>
      </c>
      <c r="U1532" s="3">
        <f ca="1">YEARFRAC(Table1[[#This Row],[DOB]],TODAY())</f>
        <v>57.419444444444444</v>
      </c>
      <c r="V1532" s="3" t="str" cm="1">
        <f t="array" aca="1" ref="V1532" ca="1">_xlfn.IFS(Table1[[#This Row],[Age]] &lt; 30, "20-29", Table1[[#This Row],[Age]]&lt;40,"30-39",Table1[[#This Row],[Age]]&lt;50,"40-49",Table1[[#This Row],[Age]]&lt;60,"50-59",Table1[[#This Row],[Age]]&lt;70, "60-69",Table1[[#This Row],[Age]]&lt;80, "70-79",Table1[[#This Row],[Age]]&lt;90,"80-89")</f>
        <v>50-59</v>
      </c>
      <c r="W1532" t="s">
        <v>39</v>
      </c>
      <c r="X1532" t="s">
        <v>1257</v>
      </c>
      <c r="Y1532" t="s">
        <v>41</v>
      </c>
      <c r="Z1532">
        <v>2129</v>
      </c>
      <c r="AA1532" t="s">
        <v>73</v>
      </c>
      <c r="AB1532" t="s">
        <v>103</v>
      </c>
      <c r="AC1532" t="s">
        <v>44</v>
      </c>
      <c r="AD1532">
        <v>3</v>
      </c>
    </row>
    <row r="1533" spans="1:30" x14ac:dyDescent="0.35">
      <c r="A1533">
        <v>1955</v>
      </c>
      <c r="B1533" t="s">
        <v>5921</v>
      </c>
      <c r="C1533" t="s">
        <v>1021</v>
      </c>
      <c r="D1533" s="1">
        <v>44114</v>
      </c>
      <c r="F1533" t="str">
        <f>IF(Table1[[#This Row],[ExitDate]],QUOTIENT(Table1[[#This Row],[ExitDate]]-Table1[[#This Row],[StartDate]],365/12),"")</f>
        <v/>
      </c>
      <c r="G1533" t="str">
        <f>IF(Table1[[#This Row],[ExitDate]], "Attrition", "Active")</f>
        <v>Active</v>
      </c>
      <c r="H1533" t="s">
        <v>28</v>
      </c>
      <c r="I1533" t="s">
        <v>5922</v>
      </c>
      <c r="J1533" t="s">
        <v>5923</v>
      </c>
      <c r="K1533" t="s">
        <v>138</v>
      </c>
      <c r="L1533" t="s">
        <v>32</v>
      </c>
      <c r="M1533" t="s">
        <v>62</v>
      </c>
      <c r="N1533" t="s">
        <v>50</v>
      </c>
      <c r="O1533" t="s">
        <v>35</v>
      </c>
      <c r="P1533" t="s">
        <v>36</v>
      </c>
      <c r="R1533" t="s">
        <v>37</v>
      </c>
      <c r="S1533" t="s">
        <v>89</v>
      </c>
      <c r="T1533" s="2">
        <v>35889</v>
      </c>
      <c r="U1533" s="3">
        <f ca="1">YEARFRAC(Table1[[#This Row],[DOB]],TODAY())</f>
        <v>27.719444444444445</v>
      </c>
      <c r="V1533" s="3" t="str" cm="1">
        <f t="array" aca="1" ref="V1533" ca="1">_xlfn.IFS(Table1[[#This Row],[Age]] &lt; 30, "20-29", Table1[[#This Row],[Age]]&lt;40,"30-39",Table1[[#This Row],[Age]]&lt;50,"40-49",Table1[[#This Row],[Age]]&lt;60,"50-59",Table1[[#This Row],[Age]]&lt;70, "60-69",Table1[[#This Row],[Age]]&lt;80, "70-79",Table1[[#This Row],[Age]]&lt;90,"80-89")</f>
        <v>20-29</v>
      </c>
      <c r="W1533" t="s">
        <v>39</v>
      </c>
      <c r="X1533" t="s">
        <v>112</v>
      </c>
      <c r="Y1533" t="s">
        <v>54</v>
      </c>
      <c r="Z1533">
        <v>1776</v>
      </c>
      <c r="AA1533" t="s">
        <v>42</v>
      </c>
      <c r="AB1533" t="s">
        <v>83</v>
      </c>
      <c r="AC1533" t="s">
        <v>44</v>
      </c>
      <c r="AD1533">
        <v>3</v>
      </c>
    </row>
    <row r="1534" spans="1:30" x14ac:dyDescent="0.35">
      <c r="A1534">
        <v>1956</v>
      </c>
      <c r="B1534" t="s">
        <v>2704</v>
      </c>
      <c r="C1534" t="s">
        <v>763</v>
      </c>
      <c r="D1534" s="1">
        <v>44331</v>
      </c>
      <c r="F1534" t="str">
        <f>IF(Table1[[#This Row],[ExitDate]],QUOTIENT(Table1[[#This Row],[ExitDate]]-Table1[[#This Row],[StartDate]],365/12),"")</f>
        <v/>
      </c>
      <c r="G1534" t="str">
        <f>IF(Table1[[#This Row],[ExitDate]], "Attrition", "Active")</f>
        <v>Active</v>
      </c>
      <c r="H1534" t="s">
        <v>28</v>
      </c>
      <c r="I1534" t="s">
        <v>5924</v>
      </c>
      <c r="J1534" t="s">
        <v>5925</v>
      </c>
      <c r="K1534" t="s">
        <v>61</v>
      </c>
      <c r="L1534" t="s">
        <v>32</v>
      </c>
      <c r="M1534" t="s">
        <v>51</v>
      </c>
      <c r="N1534" t="s">
        <v>50</v>
      </c>
      <c r="O1534" t="s">
        <v>62</v>
      </c>
      <c r="P1534" t="s">
        <v>36</v>
      </c>
      <c r="R1534" t="s">
        <v>37</v>
      </c>
      <c r="S1534" t="s">
        <v>935</v>
      </c>
      <c r="T1534" s="2">
        <v>21537</v>
      </c>
      <c r="U1534" s="3">
        <f ca="1">YEARFRAC(Table1[[#This Row],[DOB]],TODAY())</f>
        <v>67.013888888888886</v>
      </c>
      <c r="V1534" s="3" t="str" cm="1">
        <f t="array" aca="1" ref="V1534" ca="1">_xlfn.IFS(Table1[[#This Row],[Age]] &lt; 30, "20-29", Table1[[#This Row],[Age]]&lt;40,"30-39",Table1[[#This Row],[Age]]&lt;50,"40-49",Table1[[#This Row],[Age]]&lt;60,"50-59",Table1[[#This Row],[Age]]&lt;70, "60-69",Table1[[#This Row],[Age]]&lt;80, "70-79",Table1[[#This Row],[Age]]&lt;90,"80-89")</f>
        <v>60-69</v>
      </c>
      <c r="W1534" t="s">
        <v>39</v>
      </c>
      <c r="X1534" t="s">
        <v>112</v>
      </c>
      <c r="Y1534" t="s">
        <v>41</v>
      </c>
      <c r="Z1534">
        <v>1915</v>
      </c>
      <c r="AA1534" t="s">
        <v>92</v>
      </c>
      <c r="AB1534" t="s">
        <v>83</v>
      </c>
      <c r="AC1534" t="s">
        <v>44</v>
      </c>
      <c r="AD1534">
        <v>3</v>
      </c>
    </row>
    <row r="1535" spans="1:30" x14ac:dyDescent="0.35">
      <c r="A1535">
        <v>1957</v>
      </c>
      <c r="B1535" t="s">
        <v>5926</v>
      </c>
      <c r="C1535" t="s">
        <v>5927</v>
      </c>
      <c r="D1535" s="1">
        <v>43598</v>
      </c>
      <c r="E1535" s="1">
        <v>44711</v>
      </c>
      <c r="F1535">
        <f>IF(Table1[[#This Row],[ExitDate]],QUOTIENT(Table1[[#This Row],[ExitDate]]-Table1[[#This Row],[StartDate]],365/12),"")</f>
        <v>36</v>
      </c>
      <c r="G1535" t="str">
        <f>IF(Table1[[#This Row],[ExitDate]], "Attrition", "Active")</f>
        <v>Attrition</v>
      </c>
      <c r="H1535" t="s">
        <v>28</v>
      </c>
      <c r="I1535" t="s">
        <v>5928</v>
      </c>
      <c r="J1535" t="s">
        <v>5929</v>
      </c>
      <c r="K1535" t="s">
        <v>79</v>
      </c>
      <c r="L1535" t="s">
        <v>744</v>
      </c>
      <c r="M1535" t="s">
        <v>51</v>
      </c>
      <c r="N1535" t="s">
        <v>34</v>
      </c>
      <c r="O1535" t="s">
        <v>62</v>
      </c>
      <c r="P1535" t="s">
        <v>139</v>
      </c>
      <c r="Q1535" t="s">
        <v>5930</v>
      </c>
      <c r="R1535" t="s">
        <v>37</v>
      </c>
      <c r="S1535" t="s">
        <v>89</v>
      </c>
      <c r="T1535" s="2">
        <v>27440</v>
      </c>
      <c r="U1535" s="3">
        <f ca="1">YEARFRAC(Table1[[#This Row],[DOB]],TODAY())</f>
        <v>50.855555555555554</v>
      </c>
      <c r="V1535" s="3" t="str" cm="1">
        <f t="array" aca="1" ref="V1535" ca="1">_xlfn.IFS(Table1[[#This Row],[Age]] &lt; 30, "20-29", Table1[[#This Row],[Age]]&lt;40,"30-39",Table1[[#This Row],[Age]]&lt;50,"40-49",Table1[[#This Row],[Age]]&lt;60,"50-59",Table1[[#This Row],[Age]]&lt;70, "60-69",Table1[[#This Row],[Age]]&lt;80, "70-79",Table1[[#This Row],[Age]]&lt;90,"80-89")</f>
        <v>50-59</v>
      </c>
      <c r="W1535" t="s">
        <v>39</v>
      </c>
      <c r="X1535" t="s">
        <v>242</v>
      </c>
      <c r="Y1535" t="s">
        <v>41</v>
      </c>
      <c r="Z1535">
        <v>2330</v>
      </c>
      <c r="AA1535" t="s">
        <v>127</v>
      </c>
      <c r="AB1535" t="s">
        <v>43</v>
      </c>
      <c r="AC1535" t="s">
        <v>44</v>
      </c>
      <c r="AD1535">
        <v>3</v>
      </c>
    </row>
    <row r="1536" spans="1:30" x14ac:dyDescent="0.35">
      <c r="A1536">
        <v>1958</v>
      </c>
      <c r="B1536" t="s">
        <v>3631</v>
      </c>
      <c r="C1536" t="s">
        <v>5931</v>
      </c>
      <c r="D1536" s="1">
        <v>43650</v>
      </c>
      <c r="F1536" t="str">
        <f>IF(Table1[[#This Row],[ExitDate]],QUOTIENT(Table1[[#This Row],[ExitDate]]-Table1[[#This Row],[StartDate]],365/12),"")</f>
        <v/>
      </c>
      <c r="G1536" t="str">
        <f>IF(Table1[[#This Row],[ExitDate]], "Attrition", "Active")</f>
        <v>Active</v>
      </c>
      <c r="H1536" t="s">
        <v>28</v>
      </c>
      <c r="I1536" t="s">
        <v>5932</v>
      </c>
      <c r="J1536" t="s">
        <v>5933</v>
      </c>
      <c r="K1536" t="s">
        <v>167</v>
      </c>
      <c r="L1536" t="s">
        <v>32</v>
      </c>
      <c r="M1536" t="s">
        <v>33</v>
      </c>
      <c r="N1536" t="s">
        <v>63</v>
      </c>
      <c r="O1536" t="s">
        <v>62</v>
      </c>
      <c r="P1536" t="s">
        <v>36</v>
      </c>
      <c r="R1536" t="s">
        <v>37</v>
      </c>
      <c r="S1536" t="s">
        <v>2014</v>
      </c>
      <c r="T1536" s="2">
        <v>33164</v>
      </c>
      <c r="U1536" s="3">
        <f ca="1">YEARFRAC(Table1[[#This Row],[DOB]],TODAY())</f>
        <v>35.180555555555557</v>
      </c>
      <c r="V1536" s="3" t="str" cm="1">
        <f t="array" aca="1" ref="V1536" ca="1">_xlfn.IFS(Table1[[#This Row],[Age]] &lt; 30, "20-29", Table1[[#This Row],[Age]]&lt;40,"30-39",Table1[[#This Row],[Age]]&lt;50,"40-49",Table1[[#This Row],[Age]]&lt;60,"50-59",Table1[[#This Row],[Age]]&lt;70, "60-69",Table1[[#This Row],[Age]]&lt;80, "70-79",Table1[[#This Row],[Age]]&lt;90,"80-89")</f>
        <v>30-39</v>
      </c>
      <c r="W1536" t="s">
        <v>39</v>
      </c>
      <c r="X1536" t="s">
        <v>66</v>
      </c>
      <c r="Y1536" t="s">
        <v>41</v>
      </c>
      <c r="Z1536">
        <v>2170</v>
      </c>
      <c r="AA1536" t="s">
        <v>73</v>
      </c>
      <c r="AB1536" t="s">
        <v>83</v>
      </c>
      <c r="AC1536" t="s">
        <v>44</v>
      </c>
      <c r="AD1536">
        <v>3</v>
      </c>
    </row>
    <row r="1537" spans="1:30" x14ac:dyDescent="0.35">
      <c r="A1537">
        <v>1959</v>
      </c>
      <c r="B1537" t="s">
        <v>5934</v>
      </c>
      <c r="C1537" t="s">
        <v>5935</v>
      </c>
      <c r="D1537" s="1">
        <v>44652</v>
      </c>
      <c r="E1537" s="1">
        <v>44679</v>
      </c>
      <c r="F1537">
        <f>IF(Table1[[#This Row],[ExitDate]],QUOTIENT(Table1[[#This Row],[ExitDate]]-Table1[[#This Row],[StartDate]],365/12),"")</f>
        <v>0</v>
      </c>
      <c r="G1537" t="str">
        <f>IF(Table1[[#This Row],[ExitDate]], "Attrition", "Active")</f>
        <v>Attrition</v>
      </c>
      <c r="H1537" t="s">
        <v>28</v>
      </c>
      <c r="I1537" t="s">
        <v>5936</v>
      </c>
      <c r="J1537" t="s">
        <v>5937</v>
      </c>
      <c r="K1537" t="s">
        <v>31</v>
      </c>
      <c r="L1537" t="s">
        <v>32</v>
      </c>
      <c r="M1537" t="s">
        <v>51</v>
      </c>
      <c r="N1537" t="s">
        <v>63</v>
      </c>
      <c r="O1537" t="s">
        <v>35</v>
      </c>
      <c r="P1537" t="s">
        <v>174</v>
      </c>
      <c r="Q1537" t="s">
        <v>5938</v>
      </c>
      <c r="R1537" t="s">
        <v>37</v>
      </c>
      <c r="S1537" t="s">
        <v>176</v>
      </c>
      <c r="T1537" s="2">
        <v>32722</v>
      </c>
      <c r="U1537" s="3">
        <f ca="1">YEARFRAC(Table1[[#This Row],[DOB]],TODAY())</f>
        <v>36.391666666666666</v>
      </c>
      <c r="V1537" s="3" t="str" cm="1">
        <f t="array" aca="1" ref="V1537" ca="1">_xlfn.IFS(Table1[[#This Row],[Age]] &lt; 30, "20-29", Table1[[#This Row],[Age]]&lt;40,"30-39",Table1[[#This Row],[Age]]&lt;50,"40-49",Table1[[#This Row],[Age]]&lt;60,"50-59",Table1[[#This Row],[Age]]&lt;70, "60-69",Table1[[#This Row],[Age]]&lt;80, "70-79",Table1[[#This Row],[Age]]&lt;90,"80-89")</f>
        <v>30-39</v>
      </c>
      <c r="W1537" t="s">
        <v>39</v>
      </c>
      <c r="X1537" t="s">
        <v>177</v>
      </c>
      <c r="Y1537" t="s">
        <v>41</v>
      </c>
      <c r="Z1537">
        <v>2154</v>
      </c>
      <c r="AA1537" t="s">
        <v>127</v>
      </c>
      <c r="AB1537" t="s">
        <v>83</v>
      </c>
      <c r="AC1537" t="s">
        <v>44</v>
      </c>
      <c r="AD1537">
        <v>3</v>
      </c>
    </row>
    <row r="1538" spans="1:30" x14ac:dyDescent="0.35">
      <c r="A1538">
        <v>1960</v>
      </c>
      <c r="B1538" t="s">
        <v>346</v>
      </c>
      <c r="C1538" t="s">
        <v>5939</v>
      </c>
      <c r="D1538" s="1">
        <v>43407</v>
      </c>
      <c r="F1538" t="str">
        <f>IF(Table1[[#This Row],[ExitDate]],QUOTIENT(Table1[[#This Row],[ExitDate]]-Table1[[#This Row],[StartDate]],365/12),"")</f>
        <v/>
      </c>
      <c r="G1538" t="str">
        <f>IF(Table1[[#This Row],[ExitDate]], "Attrition", "Active")</f>
        <v>Active</v>
      </c>
      <c r="H1538" t="s">
        <v>28</v>
      </c>
      <c r="I1538" t="s">
        <v>5940</v>
      </c>
      <c r="J1538" t="s">
        <v>5941</v>
      </c>
      <c r="K1538" t="s">
        <v>167</v>
      </c>
      <c r="L1538" t="s">
        <v>32</v>
      </c>
      <c r="M1538" t="s">
        <v>62</v>
      </c>
      <c r="N1538" t="s">
        <v>50</v>
      </c>
      <c r="O1538" t="s">
        <v>51</v>
      </c>
      <c r="P1538" t="s">
        <v>36</v>
      </c>
      <c r="R1538" t="s">
        <v>37</v>
      </c>
      <c r="S1538" t="s">
        <v>52</v>
      </c>
      <c r="T1538" s="2">
        <v>17679</v>
      </c>
      <c r="U1538" s="3">
        <f ca="1">YEARFRAC(Table1[[#This Row],[DOB]],TODAY())</f>
        <v>77.575000000000003</v>
      </c>
      <c r="V1538" s="3" t="str" cm="1">
        <f t="array" aca="1" ref="V1538" ca="1">_xlfn.IFS(Table1[[#This Row],[Age]] &lt; 30, "20-29", Table1[[#This Row],[Age]]&lt;40,"30-39",Table1[[#This Row],[Age]]&lt;50,"40-49",Table1[[#This Row],[Age]]&lt;60,"50-59",Table1[[#This Row],[Age]]&lt;70, "60-69",Table1[[#This Row],[Age]]&lt;80, "70-79",Table1[[#This Row],[Age]]&lt;90,"80-89")</f>
        <v>70-79</v>
      </c>
      <c r="W1538" t="s">
        <v>39</v>
      </c>
      <c r="X1538" t="s">
        <v>394</v>
      </c>
      <c r="Y1538" t="s">
        <v>54</v>
      </c>
      <c r="Z1538">
        <v>2176</v>
      </c>
      <c r="AA1538" t="s">
        <v>42</v>
      </c>
      <c r="AB1538" t="s">
        <v>103</v>
      </c>
      <c r="AC1538" t="s">
        <v>44</v>
      </c>
      <c r="AD1538">
        <v>3</v>
      </c>
    </row>
    <row r="1539" spans="1:30" x14ac:dyDescent="0.35">
      <c r="A1539">
        <v>1961</v>
      </c>
      <c r="B1539" t="s">
        <v>5942</v>
      </c>
      <c r="C1539" t="s">
        <v>5943</v>
      </c>
      <c r="D1539" s="1">
        <v>43384</v>
      </c>
      <c r="E1539" s="1">
        <v>44685</v>
      </c>
      <c r="F1539">
        <f>IF(Table1[[#This Row],[ExitDate]],QUOTIENT(Table1[[#This Row],[ExitDate]]-Table1[[#This Row],[StartDate]],365/12),"")</f>
        <v>42</v>
      </c>
      <c r="G1539" t="str">
        <f>IF(Table1[[#This Row],[ExitDate]], "Attrition", "Active")</f>
        <v>Attrition</v>
      </c>
      <c r="H1539" t="s">
        <v>28</v>
      </c>
      <c r="I1539" t="s">
        <v>5944</v>
      </c>
      <c r="J1539" t="s">
        <v>5945</v>
      </c>
      <c r="K1539" t="s">
        <v>79</v>
      </c>
      <c r="L1539" t="s">
        <v>744</v>
      </c>
      <c r="M1539" t="s">
        <v>51</v>
      </c>
      <c r="N1539" t="s">
        <v>50</v>
      </c>
      <c r="O1539" t="s">
        <v>62</v>
      </c>
      <c r="P1539" t="s">
        <v>174</v>
      </c>
      <c r="Q1539" t="s">
        <v>5946</v>
      </c>
      <c r="R1539" t="s">
        <v>37</v>
      </c>
      <c r="S1539" t="s">
        <v>100</v>
      </c>
      <c r="T1539" s="2">
        <v>16635</v>
      </c>
      <c r="U1539" s="3">
        <f ca="1">YEARFRAC(Table1[[#This Row],[DOB]],TODAY())</f>
        <v>80.433333333333337</v>
      </c>
      <c r="V1539" s="3" t="str" cm="1">
        <f t="array" aca="1" ref="V1539" ca="1">_xlfn.IFS(Table1[[#This Row],[Age]] &lt; 30, "20-29", Table1[[#This Row],[Age]]&lt;40,"30-39",Table1[[#This Row],[Age]]&lt;50,"40-49",Table1[[#This Row],[Age]]&lt;60,"50-59",Table1[[#This Row],[Age]]&lt;70, "60-69",Table1[[#This Row],[Age]]&lt;80, "70-79",Table1[[#This Row],[Age]]&lt;90,"80-89")</f>
        <v>80-89</v>
      </c>
      <c r="W1539" t="s">
        <v>39</v>
      </c>
      <c r="X1539" t="s">
        <v>702</v>
      </c>
      <c r="Y1539" t="s">
        <v>41</v>
      </c>
      <c r="Z1539">
        <v>2351</v>
      </c>
      <c r="AA1539" t="s">
        <v>92</v>
      </c>
      <c r="AB1539" t="s">
        <v>83</v>
      </c>
      <c r="AC1539" t="s">
        <v>44</v>
      </c>
      <c r="AD1539">
        <v>3</v>
      </c>
    </row>
    <row r="1540" spans="1:30" x14ac:dyDescent="0.35">
      <c r="A1540">
        <v>1962</v>
      </c>
      <c r="B1540" t="s">
        <v>5796</v>
      </c>
      <c r="C1540" t="s">
        <v>5947</v>
      </c>
      <c r="D1540" s="1">
        <v>45102</v>
      </c>
      <c r="E1540" s="1">
        <v>45132</v>
      </c>
      <c r="F1540">
        <f>IF(Table1[[#This Row],[ExitDate]],QUOTIENT(Table1[[#This Row],[ExitDate]]-Table1[[#This Row],[StartDate]],365/12),"")</f>
        <v>0</v>
      </c>
      <c r="G1540" t="str">
        <f>IF(Table1[[#This Row],[ExitDate]], "Attrition", "Active")</f>
        <v>Attrition</v>
      </c>
      <c r="H1540" t="s">
        <v>727</v>
      </c>
      <c r="I1540" t="s">
        <v>5948</v>
      </c>
      <c r="J1540" t="s">
        <v>5949</v>
      </c>
      <c r="K1540" t="s">
        <v>31</v>
      </c>
      <c r="L1540" t="s">
        <v>32</v>
      </c>
      <c r="M1540" t="s">
        <v>33</v>
      </c>
      <c r="N1540" t="s">
        <v>34</v>
      </c>
      <c r="O1540" t="s">
        <v>51</v>
      </c>
      <c r="P1540" t="s">
        <v>98</v>
      </c>
      <c r="Q1540" t="s">
        <v>5950</v>
      </c>
      <c r="R1540" t="s">
        <v>37</v>
      </c>
      <c r="S1540" t="s">
        <v>80</v>
      </c>
      <c r="T1540" s="2">
        <v>18677</v>
      </c>
      <c r="U1540" s="3">
        <f ca="1">YEARFRAC(Table1[[#This Row],[DOB]],TODAY())</f>
        <v>74.847222222222229</v>
      </c>
      <c r="V1540" s="3" t="str" cm="1">
        <f t="array" aca="1" ref="V1540" ca="1">_xlfn.IFS(Table1[[#This Row],[Age]] &lt; 30, "20-29", Table1[[#This Row],[Age]]&lt;40,"30-39",Table1[[#This Row],[Age]]&lt;50,"40-49",Table1[[#This Row],[Age]]&lt;60,"50-59",Table1[[#This Row],[Age]]&lt;70, "60-69",Table1[[#This Row],[Age]]&lt;80, "70-79",Table1[[#This Row],[Age]]&lt;90,"80-89")</f>
        <v>70-79</v>
      </c>
      <c r="W1540" t="s">
        <v>39</v>
      </c>
      <c r="X1540" t="s">
        <v>72</v>
      </c>
      <c r="Y1540" t="s">
        <v>41</v>
      </c>
      <c r="Z1540">
        <v>1824</v>
      </c>
      <c r="AA1540" t="s">
        <v>73</v>
      </c>
      <c r="AB1540" t="s">
        <v>103</v>
      </c>
      <c r="AC1540" t="s">
        <v>44</v>
      </c>
      <c r="AD1540">
        <v>3</v>
      </c>
    </row>
    <row r="1541" spans="1:30" x14ac:dyDescent="0.35">
      <c r="A1541">
        <v>1963</v>
      </c>
      <c r="B1541" t="s">
        <v>5951</v>
      </c>
      <c r="C1541" t="s">
        <v>5952</v>
      </c>
      <c r="D1541" s="1">
        <v>44088</v>
      </c>
      <c r="E1541" s="1">
        <v>44439</v>
      </c>
      <c r="F1541">
        <f>IF(Table1[[#This Row],[ExitDate]],QUOTIENT(Table1[[#This Row],[ExitDate]]-Table1[[#This Row],[StartDate]],365/12),"")</f>
        <v>11</v>
      </c>
      <c r="G1541" t="str">
        <f>IF(Table1[[#This Row],[ExitDate]], "Attrition", "Active")</f>
        <v>Attrition</v>
      </c>
      <c r="H1541" t="s">
        <v>28</v>
      </c>
      <c r="I1541" t="s">
        <v>5953</v>
      </c>
      <c r="J1541" t="s">
        <v>5954</v>
      </c>
      <c r="K1541" t="s">
        <v>31</v>
      </c>
      <c r="L1541" t="s">
        <v>744</v>
      </c>
      <c r="M1541" t="s">
        <v>33</v>
      </c>
      <c r="N1541" t="s">
        <v>63</v>
      </c>
      <c r="O1541" t="s">
        <v>62</v>
      </c>
      <c r="P1541" t="s">
        <v>125</v>
      </c>
      <c r="Q1541" t="s">
        <v>5955</v>
      </c>
      <c r="R1541" t="s">
        <v>37</v>
      </c>
      <c r="S1541" t="s">
        <v>80</v>
      </c>
      <c r="T1541" s="2">
        <v>26427</v>
      </c>
      <c r="U1541" s="3">
        <f ca="1">YEARFRAC(Table1[[#This Row],[DOB]],TODAY())</f>
        <v>53.625</v>
      </c>
      <c r="V1541" s="3" t="str" cm="1">
        <f t="array" aca="1" ref="V1541" ca="1">_xlfn.IFS(Table1[[#This Row],[Age]] &lt; 30, "20-29", Table1[[#This Row],[Age]]&lt;40,"30-39",Table1[[#This Row],[Age]]&lt;50,"40-49",Table1[[#This Row],[Age]]&lt;60,"50-59",Table1[[#This Row],[Age]]&lt;70, "60-69",Table1[[#This Row],[Age]]&lt;80, "70-79",Table1[[#This Row],[Age]]&lt;90,"80-89")</f>
        <v>50-59</v>
      </c>
      <c r="W1541" t="s">
        <v>39</v>
      </c>
      <c r="X1541" t="s">
        <v>102</v>
      </c>
      <c r="Y1541" t="s">
        <v>41</v>
      </c>
      <c r="Z1541">
        <v>2446</v>
      </c>
      <c r="AA1541" t="s">
        <v>73</v>
      </c>
      <c r="AB1541" t="s">
        <v>83</v>
      </c>
      <c r="AC1541" t="s">
        <v>44</v>
      </c>
      <c r="AD1541">
        <v>3</v>
      </c>
    </row>
    <row r="1542" spans="1:30" x14ac:dyDescent="0.35">
      <c r="A1542">
        <v>1964</v>
      </c>
      <c r="B1542" t="s">
        <v>5527</v>
      </c>
      <c r="C1542" t="s">
        <v>5956</v>
      </c>
      <c r="D1542" s="1">
        <v>44915</v>
      </c>
      <c r="E1542" s="1">
        <v>44996</v>
      </c>
      <c r="F1542">
        <f>IF(Table1[[#This Row],[ExitDate]],QUOTIENT(Table1[[#This Row],[ExitDate]]-Table1[[#This Row],[StartDate]],365/12),"")</f>
        <v>2</v>
      </c>
      <c r="G1542" t="str">
        <f>IF(Table1[[#This Row],[ExitDate]], "Attrition", "Active")</f>
        <v>Attrition</v>
      </c>
      <c r="H1542" t="s">
        <v>28</v>
      </c>
      <c r="I1542" t="s">
        <v>5957</v>
      </c>
      <c r="J1542" t="s">
        <v>5958</v>
      </c>
      <c r="K1542" t="s">
        <v>49</v>
      </c>
      <c r="L1542" t="s">
        <v>2299</v>
      </c>
      <c r="M1542" t="s">
        <v>51</v>
      </c>
      <c r="N1542" t="s">
        <v>63</v>
      </c>
      <c r="O1542" t="s">
        <v>51</v>
      </c>
      <c r="P1542" t="s">
        <v>174</v>
      </c>
      <c r="Q1542" t="s">
        <v>5959</v>
      </c>
      <c r="R1542" t="s">
        <v>37</v>
      </c>
      <c r="S1542" t="s">
        <v>118</v>
      </c>
      <c r="T1542" s="2">
        <v>25289</v>
      </c>
      <c r="U1542" s="3">
        <f ca="1">YEARFRAC(Table1[[#This Row],[DOB]],TODAY())</f>
        <v>56.738888888888887</v>
      </c>
      <c r="V1542" s="3" t="str" cm="1">
        <f t="array" aca="1" ref="V1542" ca="1">_xlfn.IFS(Table1[[#This Row],[Age]] &lt; 30, "20-29", Table1[[#This Row],[Age]]&lt;40,"30-39",Table1[[#This Row],[Age]]&lt;50,"40-49",Table1[[#This Row],[Age]]&lt;60,"50-59",Table1[[#This Row],[Age]]&lt;70, "60-69",Table1[[#This Row],[Age]]&lt;80, "70-79",Table1[[#This Row],[Age]]&lt;90,"80-89")</f>
        <v>50-59</v>
      </c>
      <c r="W1542" t="s">
        <v>39</v>
      </c>
      <c r="X1542" t="s">
        <v>242</v>
      </c>
      <c r="Y1542" t="s">
        <v>41</v>
      </c>
      <c r="Z1542">
        <v>2458</v>
      </c>
      <c r="AA1542" t="s">
        <v>73</v>
      </c>
      <c r="AB1542" t="s">
        <v>83</v>
      </c>
      <c r="AC1542" t="s">
        <v>44</v>
      </c>
      <c r="AD1542">
        <v>3</v>
      </c>
    </row>
    <row r="1543" spans="1:30" x14ac:dyDescent="0.35">
      <c r="A1543">
        <v>1965</v>
      </c>
      <c r="B1543" t="s">
        <v>5960</v>
      </c>
      <c r="C1543" t="s">
        <v>5961</v>
      </c>
      <c r="D1543" s="1">
        <v>44615</v>
      </c>
      <c r="F1543" t="str">
        <f>IF(Table1[[#This Row],[ExitDate]],QUOTIENT(Table1[[#This Row],[ExitDate]]-Table1[[#This Row],[StartDate]],365/12),"")</f>
        <v/>
      </c>
      <c r="G1543" t="str">
        <f>IF(Table1[[#This Row],[ExitDate]], "Attrition", "Active")</f>
        <v>Active</v>
      </c>
      <c r="H1543" t="s">
        <v>727</v>
      </c>
      <c r="I1543" t="s">
        <v>5962</v>
      </c>
      <c r="J1543" t="s">
        <v>5963</v>
      </c>
      <c r="K1543" t="s">
        <v>31</v>
      </c>
      <c r="L1543" t="s">
        <v>32</v>
      </c>
      <c r="M1543" t="s">
        <v>62</v>
      </c>
      <c r="N1543" t="s">
        <v>50</v>
      </c>
      <c r="O1543" t="s">
        <v>35</v>
      </c>
      <c r="P1543" t="s">
        <v>36</v>
      </c>
      <c r="R1543" t="s">
        <v>37</v>
      </c>
      <c r="S1543" t="s">
        <v>80</v>
      </c>
      <c r="T1543" s="2">
        <v>18110</v>
      </c>
      <c r="U1543" s="3">
        <f ca="1">YEARFRAC(Table1[[#This Row],[DOB]],TODAY())</f>
        <v>76.397222222222226</v>
      </c>
      <c r="V1543" s="3" t="str" cm="1">
        <f t="array" aca="1" ref="V1543" ca="1">_xlfn.IFS(Table1[[#This Row],[Age]] &lt; 30, "20-29", Table1[[#This Row],[Age]]&lt;40,"30-39",Table1[[#This Row],[Age]]&lt;50,"40-49",Table1[[#This Row],[Age]]&lt;60,"50-59",Table1[[#This Row],[Age]]&lt;70, "60-69",Table1[[#This Row],[Age]]&lt;80, "70-79",Table1[[#This Row],[Age]]&lt;90,"80-89")</f>
        <v>70-79</v>
      </c>
      <c r="W1543" t="s">
        <v>39</v>
      </c>
      <c r="X1543" t="s">
        <v>204</v>
      </c>
      <c r="Y1543" t="s">
        <v>41</v>
      </c>
      <c r="Z1543">
        <v>2021</v>
      </c>
      <c r="AA1543" t="s">
        <v>42</v>
      </c>
      <c r="AB1543" t="s">
        <v>43</v>
      </c>
      <c r="AC1543" t="s">
        <v>44</v>
      </c>
      <c r="AD1543">
        <v>3</v>
      </c>
    </row>
    <row r="1544" spans="1:30" x14ac:dyDescent="0.35">
      <c r="A1544">
        <v>1966</v>
      </c>
      <c r="B1544" t="s">
        <v>5964</v>
      </c>
      <c r="C1544" t="s">
        <v>5965</v>
      </c>
      <c r="D1544" s="1">
        <v>43616</v>
      </c>
      <c r="F1544" t="str">
        <f>IF(Table1[[#This Row],[ExitDate]],QUOTIENT(Table1[[#This Row],[ExitDate]]-Table1[[#This Row],[StartDate]],365/12),"")</f>
        <v/>
      </c>
      <c r="G1544" t="str">
        <f>IF(Table1[[#This Row],[ExitDate]], "Attrition", "Active")</f>
        <v>Active</v>
      </c>
      <c r="H1544" t="s">
        <v>727</v>
      </c>
      <c r="I1544" t="s">
        <v>5966</v>
      </c>
      <c r="J1544" t="s">
        <v>5967</v>
      </c>
      <c r="K1544" t="s">
        <v>79</v>
      </c>
      <c r="L1544" t="s">
        <v>32</v>
      </c>
      <c r="M1544" t="s">
        <v>62</v>
      </c>
      <c r="N1544" t="s">
        <v>34</v>
      </c>
      <c r="O1544" t="s">
        <v>51</v>
      </c>
      <c r="P1544" t="s">
        <v>36</v>
      </c>
      <c r="R1544" t="s">
        <v>37</v>
      </c>
      <c r="S1544" t="s">
        <v>80</v>
      </c>
      <c r="T1544" s="2">
        <v>25996</v>
      </c>
      <c r="U1544" s="3">
        <f ca="1">YEARFRAC(Table1[[#This Row],[DOB]],TODAY())</f>
        <v>54.802777777777777</v>
      </c>
      <c r="V1544" s="3" t="str" cm="1">
        <f t="array" aca="1" ref="V1544" ca="1">_xlfn.IFS(Table1[[#This Row],[Age]] &lt; 30, "20-29", Table1[[#This Row],[Age]]&lt;40,"30-39",Table1[[#This Row],[Age]]&lt;50,"40-49",Table1[[#This Row],[Age]]&lt;60,"50-59",Table1[[#This Row],[Age]]&lt;70, "60-69",Table1[[#This Row],[Age]]&lt;80, "70-79",Table1[[#This Row],[Age]]&lt;90,"80-89")</f>
        <v>50-59</v>
      </c>
      <c r="W1544" t="s">
        <v>39</v>
      </c>
      <c r="X1544" t="s">
        <v>102</v>
      </c>
      <c r="Y1544" t="s">
        <v>41</v>
      </c>
      <c r="Z1544">
        <v>1040</v>
      </c>
      <c r="AA1544" t="s">
        <v>73</v>
      </c>
      <c r="AB1544" t="s">
        <v>43</v>
      </c>
      <c r="AC1544" t="s">
        <v>44</v>
      </c>
      <c r="AD1544">
        <v>3</v>
      </c>
    </row>
    <row r="1545" spans="1:30" x14ac:dyDescent="0.35">
      <c r="A1545">
        <v>1967</v>
      </c>
      <c r="B1545" t="s">
        <v>5968</v>
      </c>
      <c r="C1545" t="s">
        <v>5969</v>
      </c>
      <c r="D1545" s="1">
        <v>43494</v>
      </c>
      <c r="F1545" t="str">
        <f>IF(Table1[[#This Row],[ExitDate]],QUOTIENT(Table1[[#This Row],[ExitDate]]-Table1[[#This Row],[StartDate]],365/12),"")</f>
        <v/>
      </c>
      <c r="G1545" t="str">
        <f>IF(Table1[[#This Row],[ExitDate]], "Attrition", "Active")</f>
        <v>Active</v>
      </c>
      <c r="H1545" t="s">
        <v>28</v>
      </c>
      <c r="I1545" t="s">
        <v>5970</v>
      </c>
      <c r="J1545" t="s">
        <v>5971</v>
      </c>
      <c r="K1545" t="s">
        <v>61</v>
      </c>
      <c r="L1545" t="s">
        <v>32</v>
      </c>
      <c r="M1545" t="s">
        <v>51</v>
      </c>
      <c r="N1545" t="s">
        <v>50</v>
      </c>
      <c r="O1545" t="s">
        <v>51</v>
      </c>
      <c r="P1545" t="s">
        <v>36</v>
      </c>
      <c r="R1545" t="s">
        <v>37</v>
      </c>
      <c r="S1545" t="s">
        <v>80</v>
      </c>
      <c r="T1545" s="2">
        <v>34679</v>
      </c>
      <c r="U1545" s="3">
        <f ca="1">YEARFRAC(Table1[[#This Row],[DOB]],TODAY())</f>
        <v>31.033333333333335</v>
      </c>
      <c r="V1545" s="3" t="str" cm="1">
        <f t="array" aca="1" ref="V1545" ca="1">_xlfn.IFS(Table1[[#This Row],[Age]] &lt; 30, "20-29", Table1[[#This Row],[Age]]&lt;40,"30-39",Table1[[#This Row],[Age]]&lt;50,"40-49",Table1[[#This Row],[Age]]&lt;60,"50-59",Table1[[#This Row],[Age]]&lt;70, "60-69",Table1[[#This Row],[Age]]&lt;80, "70-79",Table1[[#This Row],[Age]]&lt;90,"80-89")</f>
        <v>30-39</v>
      </c>
      <c r="W1545" t="s">
        <v>39</v>
      </c>
      <c r="X1545" t="s">
        <v>291</v>
      </c>
      <c r="Y1545" t="s">
        <v>41</v>
      </c>
      <c r="Z1545">
        <v>2453</v>
      </c>
      <c r="AA1545" t="s">
        <v>73</v>
      </c>
      <c r="AB1545" t="s">
        <v>74</v>
      </c>
      <c r="AC1545" t="s">
        <v>44</v>
      </c>
      <c r="AD1545">
        <v>3</v>
      </c>
    </row>
    <row r="1546" spans="1:30" x14ac:dyDescent="0.35">
      <c r="A1546">
        <v>1968</v>
      </c>
      <c r="B1546" t="s">
        <v>5972</v>
      </c>
      <c r="C1546" t="s">
        <v>1249</v>
      </c>
      <c r="D1546" s="1">
        <v>43709</v>
      </c>
      <c r="F1546" t="str">
        <f>IF(Table1[[#This Row],[ExitDate]],QUOTIENT(Table1[[#This Row],[ExitDate]]-Table1[[#This Row],[StartDate]],365/12),"")</f>
        <v/>
      </c>
      <c r="G1546" t="str">
        <f>IF(Table1[[#This Row],[ExitDate]], "Attrition", "Active")</f>
        <v>Active</v>
      </c>
      <c r="H1546" t="s">
        <v>28</v>
      </c>
      <c r="I1546" t="s">
        <v>5973</v>
      </c>
      <c r="J1546" t="s">
        <v>5974</v>
      </c>
      <c r="K1546" t="s">
        <v>117</v>
      </c>
      <c r="L1546" t="s">
        <v>32</v>
      </c>
      <c r="M1546" t="s">
        <v>62</v>
      </c>
      <c r="N1546" t="s">
        <v>63</v>
      </c>
      <c r="O1546" t="s">
        <v>35</v>
      </c>
      <c r="P1546" t="s">
        <v>36</v>
      </c>
      <c r="R1546" t="s">
        <v>37</v>
      </c>
      <c r="S1546" t="s">
        <v>80</v>
      </c>
      <c r="T1546" s="2">
        <v>20269</v>
      </c>
      <c r="U1546" s="3">
        <f ca="1">YEARFRAC(Table1[[#This Row],[DOB]],TODAY())</f>
        <v>70.483333333333334</v>
      </c>
      <c r="V1546" s="3" t="str" cm="1">
        <f t="array" aca="1" ref="V1546" ca="1">_xlfn.IFS(Table1[[#This Row],[Age]] &lt; 30, "20-29", Table1[[#This Row],[Age]]&lt;40,"30-39",Table1[[#This Row],[Age]]&lt;50,"40-49",Table1[[#This Row],[Age]]&lt;60,"50-59",Table1[[#This Row],[Age]]&lt;70, "60-69",Table1[[#This Row],[Age]]&lt;80, "70-79",Table1[[#This Row],[Age]]&lt;90,"80-89")</f>
        <v>70-79</v>
      </c>
      <c r="W1546" t="s">
        <v>39</v>
      </c>
      <c r="X1546" t="s">
        <v>82</v>
      </c>
      <c r="Y1546" t="s">
        <v>41</v>
      </c>
      <c r="Z1546">
        <v>1887</v>
      </c>
      <c r="AA1546" t="s">
        <v>127</v>
      </c>
      <c r="AB1546" t="s">
        <v>43</v>
      </c>
      <c r="AC1546" t="s">
        <v>44</v>
      </c>
      <c r="AD1546">
        <v>3</v>
      </c>
    </row>
    <row r="1547" spans="1:30" x14ac:dyDescent="0.35">
      <c r="A1547">
        <v>1969</v>
      </c>
      <c r="B1547" t="s">
        <v>4753</v>
      </c>
      <c r="C1547" t="s">
        <v>5975</v>
      </c>
      <c r="D1547" s="1">
        <v>44213</v>
      </c>
      <c r="E1547" s="1">
        <v>44355</v>
      </c>
      <c r="F1547">
        <f>IF(Table1[[#This Row],[ExitDate]],QUOTIENT(Table1[[#This Row],[ExitDate]]-Table1[[#This Row],[StartDate]],365/12),"")</f>
        <v>4</v>
      </c>
      <c r="G1547" t="str">
        <f>IF(Table1[[#This Row],[ExitDate]], "Attrition", "Active")</f>
        <v>Attrition</v>
      </c>
      <c r="H1547" t="s">
        <v>28</v>
      </c>
      <c r="I1547" t="s">
        <v>5976</v>
      </c>
      <c r="J1547" t="s">
        <v>5977</v>
      </c>
      <c r="K1547" t="s">
        <v>138</v>
      </c>
      <c r="L1547" t="s">
        <v>1804</v>
      </c>
      <c r="M1547" t="s">
        <v>62</v>
      </c>
      <c r="N1547" t="s">
        <v>50</v>
      </c>
      <c r="O1547" t="s">
        <v>51</v>
      </c>
      <c r="P1547" t="s">
        <v>139</v>
      </c>
      <c r="Q1547" t="s">
        <v>5978</v>
      </c>
      <c r="R1547" t="s">
        <v>37</v>
      </c>
      <c r="S1547" t="s">
        <v>80</v>
      </c>
      <c r="T1547" s="2">
        <v>27435</v>
      </c>
      <c r="U1547" s="3">
        <f ca="1">YEARFRAC(Table1[[#This Row],[DOB]],TODAY())</f>
        <v>50.869444444444447</v>
      </c>
      <c r="V1547" s="3" t="str" cm="1">
        <f t="array" aca="1" ref="V1547" ca="1">_xlfn.IFS(Table1[[#This Row],[Age]] &lt; 30, "20-29", Table1[[#This Row],[Age]]&lt;40,"30-39",Table1[[#This Row],[Age]]&lt;50,"40-49",Table1[[#This Row],[Age]]&lt;60,"50-59",Table1[[#This Row],[Age]]&lt;70, "60-69",Table1[[#This Row],[Age]]&lt;80, "70-79",Table1[[#This Row],[Age]]&lt;90,"80-89")</f>
        <v>50-59</v>
      </c>
      <c r="W1547" t="s">
        <v>39</v>
      </c>
      <c r="X1547" t="s">
        <v>225</v>
      </c>
      <c r="Y1547" t="s">
        <v>41</v>
      </c>
      <c r="Z1547">
        <v>2122</v>
      </c>
      <c r="AA1547" t="s">
        <v>42</v>
      </c>
      <c r="AB1547" t="s">
        <v>74</v>
      </c>
      <c r="AC1547" t="s">
        <v>44</v>
      </c>
      <c r="AD1547">
        <v>3</v>
      </c>
    </row>
    <row r="1548" spans="1:30" x14ac:dyDescent="0.35">
      <c r="A1548">
        <v>1970</v>
      </c>
      <c r="B1548" t="s">
        <v>5979</v>
      </c>
      <c r="C1548" t="s">
        <v>5980</v>
      </c>
      <c r="D1548" s="1">
        <v>44672</v>
      </c>
      <c r="E1548" s="1">
        <v>44672</v>
      </c>
      <c r="F1548">
        <f>IF(Table1[[#This Row],[ExitDate]],QUOTIENT(Table1[[#This Row],[ExitDate]]-Table1[[#This Row],[StartDate]],365/12),"")</f>
        <v>0</v>
      </c>
      <c r="G1548" t="str">
        <f>IF(Table1[[#This Row],[ExitDate]], "Attrition", "Active")</f>
        <v>Attrition</v>
      </c>
      <c r="H1548" t="s">
        <v>28</v>
      </c>
      <c r="I1548" t="s">
        <v>5981</v>
      </c>
      <c r="J1548" t="s">
        <v>5982</v>
      </c>
      <c r="K1548" t="s">
        <v>167</v>
      </c>
      <c r="L1548" t="s">
        <v>32</v>
      </c>
      <c r="M1548" t="s">
        <v>51</v>
      </c>
      <c r="N1548" t="s">
        <v>34</v>
      </c>
      <c r="O1548" t="s">
        <v>35</v>
      </c>
      <c r="P1548" t="s">
        <v>139</v>
      </c>
      <c r="Q1548" t="s">
        <v>5983</v>
      </c>
      <c r="R1548" t="s">
        <v>37</v>
      </c>
      <c r="S1548" t="s">
        <v>89</v>
      </c>
      <c r="T1548" s="2">
        <v>19101</v>
      </c>
      <c r="U1548" s="3">
        <f ca="1">YEARFRAC(Table1[[#This Row],[DOB]],TODAY())</f>
        <v>73.683333333333337</v>
      </c>
      <c r="V1548" s="3" t="str" cm="1">
        <f t="array" aca="1" ref="V1548" ca="1">_xlfn.IFS(Table1[[#This Row],[Age]] &lt; 30, "20-29", Table1[[#This Row],[Age]]&lt;40,"30-39",Table1[[#This Row],[Age]]&lt;50,"40-49",Table1[[#This Row],[Age]]&lt;60,"50-59",Table1[[#This Row],[Age]]&lt;70, "60-69",Table1[[#This Row],[Age]]&lt;80, "70-79",Table1[[#This Row],[Age]]&lt;90,"80-89")</f>
        <v>70-79</v>
      </c>
      <c r="W1548" t="s">
        <v>39</v>
      </c>
      <c r="X1548" t="s">
        <v>225</v>
      </c>
      <c r="Y1548" t="s">
        <v>41</v>
      </c>
      <c r="Z1548">
        <v>1886</v>
      </c>
      <c r="AA1548" t="s">
        <v>73</v>
      </c>
      <c r="AB1548" t="s">
        <v>74</v>
      </c>
      <c r="AC1548" t="s">
        <v>44</v>
      </c>
      <c r="AD1548">
        <v>3</v>
      </c>
    </row>
    <row r="1549" spans="1:30" x14ac:dyDescent="0.35">
      <c r="A1549">
        <v>1971</v>
      </c>
      <c r="B1549" t="s">
        <v>5984</v>
      </c>
      <c r="C1549" t="s">
        <v>5985</v>
      </c>
      <c r="D1549" s="1">
        <v>43358</v>
      </c>
      <c r="E1549" s="1">
        <v>45121</v>
      </c>
      <c r="F1549">
        <f>IF(Table1[[#This Row],[ExitDate]],QUOTIENT(Table1[[#This Row],[ExitDate]]-Table1[[#This Row],[StartDate]],365/12),"")</f>
        <v>57</v>
      </c>
      <c r="G1549" t="str">
        <f>IF(Table1[[#This Row],[ExitDate]], "Attrition", "Active")</f>
        <v>Attrition</v>
      </c>
      <c r="H1549" t="s">
        <v>727</v>
      </c>
      <c r="I1549" t="s">
        <v>5986</v>
      </c>
      <c r="J1549" t="s">
        <v>5987</v>
      </c>
      <c r="K1549" t="s">
        <v>138</v>
      </c>
      <c r="L1549" t="s">
        <v>744</v>
      </c>
      <c r="M1549" t="s">
        <v>51</v>
      </c>
      <c r="N1549" t="s">
        <v>34</v>
      </c>
      <c r="O1549" t="s">
        <v>62</v>
      </c>
      <c r="P1549" t="s">
        <v>174</v>
      </c>
      <c r="Q1549" t="s">
        <v>5988</v>
      </c>
      <c r="R1549" t="s">
        <v>37</v>
      </c>
      <c r="S1549" t="s">
        <v>80</v>
      </c>
      <c r="T1549" s="2">
        <v>34375</v>
      </c>
      <c r="U1549" s="3">
        <f ca="1">YEARFRAC(Table1[[#This Row],[DOB]],TODAY())</f>
        <v>31.869444444444444</v>
      </c>
      <c r="V1549" s="3" t="str" cm="1">
        <f t="array" aca="1" ref="V1549" ca="1">_xlfn.IFS(Table1[[#This Row],[Age]] &lt; 30, "20-29", Table1[[#This Row],[Age]]&lt;40,"30-39",Table1[[#This Row],[Age]]&lt;50,"40-49",Table1[[#This Row],[Age]]&lt;60,"50-59",Table1[[#This Row],[Age]]&lt;70, "60-69",Table1[[#This Row],[Age]]&lt;80, "70-79",Table1[[#This Row],[Age]]&lt;90,"80-89")</f>
        <v>30-39</v>
      </c>
      <c r="W1549" t="s">
        <v>39</v>
      </c>
      <c r="X1549" t="s">
        <v>162</v>
      </c>
      <c r="Y1549" t="s">
        <v>41</v>
      </c>
      <c r="Z1549">
        <v>2210</v>
      </c>
      <c r="AA1549" t="s">
        <v>73</v>
      </c>
      <c r="AB1549" t="s">
        <v>103</v>
      </c>
      <c r="AC1549" t="s">
        <v>44</v>
      </c>
      <c r="AD1549">
        <v>3</v>
      </c>
    </row>
    <row r="1550" spans="1:30" x14ac:dyDescent="0.35">
      <c r="A1550">
        <v>1972</v>
      </c>
      <c r="B1550" t="s">
        <v>1786</v>
      </c>
      <c r="C1550" t="s">
        <v>1626</v>
      </c>
      <c r="D1550" s="1">
        <v>44534</v>
      </c>
      <c r="E1550" s="1">
        <v>44568</v>
      </c>
      <c r="F1550">
        <f>IF(Table1[[#This Row],[ExitDate]],QUOTIENT(Table1[[#This Row],[ExitDate]]-Table1[[#This Row],[StartDate]],365/12),"")</f>
        <v>1</v>
      </c>
      <c r="G1550" t="str">
        <f>IF(Table1[[#This Row],[ExitDate]], "Attrition", "Active")</f>
        <v>Attrition</v>
      </c>
      <c r="H1550" t="s">
        <v>727</v>
      </c>
      <c r="I1550" t="s">
        <v>5989</v>
      </c>
      <c r="J1550" t="s">
        <v>5990</v>
      </c>
      <c r="K1550" t="s">
        <v>49</v>
      </c>
      <c r="L1550" t="s">
        <v>32</v>
      </c>
      <c r="M1550" t="s">
        <v>33</v>
      </c>
      <c r="N1550" t="s">
        <v>50</v>
      </c>
      <c r="O1550" t="s">
        <v>35</v>
      </c>
      <c r="P1550" t="s">
        <v>98</v>
      </c>
      <c r="Q1550" t="s">
        <v>5991</v>
      </c>
      <c r="R1550" t="s">
        <v>37</v>
      </c>
      <c r="S1550" t="s">
        <v>89</v>
      </c>
      <c r="T1550" s="2">
        <v>35087</v>
      </c>
      <c r="U1550" s="3">
        <f ca="1">YEARFRAC(Table1[[#This Row],[DOB]],TODAY())</f>
        <v>29.916666666666668</v>
      </c>
      <c r="V1550" s="3" t="str" cm="1">
        <f t="array" aca="1" ref="V1550" ca="1">_xlfn.IFS(Table1[[#This Row],[Age]] &lt; 30, "20-29", Table1[[#This Row],[Age]]&lt;40,"30-39",Table1[[#This Row],[Age]]&lt;50,"40-49",Table1[[#This Row],[Age]]&lt;60,"50-59",Table1[[#This Row],[Age]]&lt;70, "60-69",Table1[[#This Row],[Age]]&lt;80, "70-79",Table1[[#This Row],[Age]]&lt;90,"80-89")</f>
        <v>20-29</v>
      </c>
      <c r="W1550" t="s">
        <v>39</v>
      </c>
      <c r="X1550" t="s">
        <v>82</v>
      </c>
      <c r="Y1550" t="s">
        <v>54</v>
      </c>
      <c r="Z1550">
        <v>2045</v>
      </c>
      <c r="AA1550" t="s">
        <v>127</v>
      </c>
      <c r="AB1550" t="s">
        <v>74</v>
      </c>
      <c r="AC1550" t="s">
        <v>44</v>
      </c>
      <c r="AD1550">
        <v>3</v>
      </c>
    </row>
    <row r="1551" spans="1:30" x14ac:dyDescent="0.35">
      <c r="A1551">
        <v>1973</v>
      </c>
      <c r="B1551" t="s">
        <v>5992</v>
      </c>
      <c r="C1551" t="s">
        <v>5993</v>
      </c>
      <c r="D1551" s="1">
        <v>43783</v>
      </c>
      <c r="F1551" t="str">
        <f>IF(Table1[[#This Row],[ExitDate]],QUOTIENT(Table1[[#This Row],[ExitDate]]-Table1[[#This Row],[StartDate]],365/12),"")</f>
        <v/>
      </c>
      <c r="G1551" t="str">
        <f>IF(Table1[[#This Row],[ExitDate]], "Attrition", "Active")</f>
        <v>Active</v>
      </c>
      <c r="H1551" t="s">
        <v>727</v>
      </c>
      <c r="I1551" t="s">
        <v>5994</v>
      </c>
      <c r="J1551" t="s">
        <v>5995</v>
      </c>
      <c r="K1551" t="s">
        <v>88</v>
      </c>
      <c r="L1551" t="s">
        <v>32</v>
      </c>
      <c r="M1551" t="s">
        <v>62</v>
      </c>
      <c r="N1551" t="s">
        <v>63</v>
      </c>
      <c r="O1551" t="s">
        <v>62</v>
      </c>
      <c r="P1551" t="s">
        <v>36</v>
      </c>
      <c r="R1551" t="s">
        <v>37</v>
      </c>
      <c r="S1551" t="s">
        <v>80</v>
      </c>
      <c r="T1551" s="2">
        <v>33521</v>
      </c>
      <c r="U1551" s="3">
        <f ca="1">YEARFRAC(Table1[[#This Row],[DOB]],TODAY())</f>
        <v>34.202777777777776</v>
      </c>
      <c r="V1551" s="3" t="str" cm="1">
        <f t="array" aca="1" ref="V1551" ca="1">_xlfn.IFS(Table1[[#This Row],[Age]] &lt; 30, "20-29", Table1[[#This Row],[Age]]&lt;40,"30-39",Table1[[#This Row],[Age]]&lt;50,"40-49",Table1[[#This Row],[Age]]&lt;60,"50-59",Table1[[#This Row],[Age]]&lt;70, "60-69",Table1[[#This Row],[Age]]&lt;80, "70-79",Table1[[#This Row],[Age]]&lt;90,"80-89")</f>
        <v>30-39</v>
      </c>
      <c r="W1551" t="s">
        <v>39</v>
      </c>
      <c r="X1551" t="s">
        <v>82</v>
      </c>
      <c r="Y1551" t="s">
        <v>41</v>
      </c>
      <c r="Z1551">
        <v>2324</v>
      </c>
      <c r="AA1551" t="s">
        <v>92</v>
      </c>
      <c r="AB1551" t="s">
        <v>83</v>
      </c>
      <c r="AC1551" t="s">
        <v>44</v>
      </c>
      <c r="AD1551">
        <v>3</v>
      </c>
    </row>
    <row r="1552" spans="1:30" x14ac:dyDescent="0.35">
      <c r="A1552">
        <v>1974</v>
      </c>
      <c r="B1552" t="s">
        <v>5996</v>
      </c>
      <c r="C1552" t="s">
        <v>5997</v>
      </c>
      <c r="D1552" s="1">
        <v>44300</v>
      </c>
      <c r="F1552" t="str">
        <f>IF(Table1[[#This Row],[ExitDate]],QUOTIENT(Table1[[#This Row],[ExitDate]]-Table1[[#This Row],[StartDate]],365/12),"")</f>
        <v/>
      </c>
      <c r="G1552" t="str">
        <f>IF(Table1[[#This Row],[ExitDate]], "Attrition", "Active")</f>
        <v>Active</v>
      </c>
      <c r="H1552" t="s">
        <v>28</v>
      </c>
      <c r="I1552" t="s">
        <v>5998</v>
      </c>
      <c r="J1552" t="s">
        <v>5999</v>
      </c>
      <c r="K1552" t="s">
        <v>117</v>
      </c>
      <c r="L1552" t="s">
        <v>32</v>
      </c>
      <c r="M1552" t="s">
        <v>51</v>
      </c>
      <c r="N1552" t="s">
        <v>50</v>
      </c>
      <c r="O1552" t="s">
        <v>35</v>
      </c>
      <c r="P1552" t="s">
        <v>36</v>
      </c>
      <c r="R1552" t="s">
        <v>37</v>
      </c>
      <c r="S1552" t="s">
        <v>52</v>
      </c>
      <c r="T1552" s="2">
        <v>25201</v>
      </c>
      <c r="U1552" s="3">
        <f ca="1">YEARFRAC(Table1[[#This Row],[DOB]],TODAY())</f>
        <v>56.983333333333334</v>
      </c>
      <c r="V1552" s="3" t="str" cm="1">
        <f t="array" aca="1" ref="V1552" ca="1">_xlfn.IFS(Table1[[#This Row],[Age]] &lt; 30, "20-29", Table1[[#This Row],[Age]]&lt;40,"30-39",Table1[[#This Row],[Age]]&lt;50,"40-49",Table1[[#This Row],[Age]]&lt;60,"50-59",Table1[[#This Row],[Age]]&lt;70, "60-69",Table1[[#This Row],[Age]]&lt;80, "70-79",Table1[[#This Row],[Age]]&lt;90,"80-89")</f>
        <v>50-59</v>
      </c>
      <c r="W1552" t="s">
        <v>39</v>
      </c>
      <c r="X1552" t="s">
        <v>6</v>
      </c>
      <c r="Y1552" t="s">
        <v>41</v>
      </c>
      <c r="Z1552">
        <v>2110</v>
      </c>
      <c r="AA1552" t="s">
        <v>42</v>
      </c>
      <c r="AB1552" t="s">
        <v>43</v>
      </c>
      <c r="AC1552" t="s">
        <v>44</v>
      </c>
      <c r="AD1552">
        <v>3</v>
      </c>
    </row>
    <row r="1553" spans="1:30" x14ac:dyDescent="0.35">
      <c r="A1553">
        <v>1975</v>
      </c>
      <c r="B1553" t="s">
        <v>1293</v>
      </c>
      <c r="C1553" t="s">
        <v>1408</v>
      </c>
      <c r="D1553" s="1">
        <v>43569</v>
      </c>
      <c r="F1553" t="str">
        <f>IF(Table1[[#This Row],[ExitDate]],QUOTIENT(Table1[[#This Row],[ExitDate]]-Table1[[#This Row],[StartDate]],365/12),"")</f>
        <v/>
      </c>
      <c r="G1553" t="str">
        <f>IF(Table1[[#This Row],[ExitDate]], "Attrition", "Active")</f>
        <v>Active</v>
      </c>
      <c r="H1553" t="s">
        <v>28</v>
      </c>
      <c r="I1553" t="s">
        <v>6000</v>
      </c>
      <c r="J1553" t="s">
        <v>6001</v>
      </c>
      <c r="K1553" t="s">
        <v>132</v>
      </c>
      <c r="L1553" t="s">
        <v>32</v>
      </c>
      <c r="M1553" t="s">
        <v>33</v>
      </c>
      <c r="N1553" t="s">
        <v>50</v>
      </c>
      <c r="O1553" t="s">
        <v>35</v>
      </c>
      <c r="P1553" t="s">
        <v>36</v>
      </c>
      <c r="R1553" t="s">
        <v>37</v>
      </c>
      <c r="S1553" t="s">
        <v>176</v>
      </c>
      <c r="T1553" s="2">
        <v>15280</v>
      </c>
      <c r="U1553" s="3">
        <f ca="1">YEARFRAC(Table1[[#This Row],[DOB]],TODAY())</f>
        <v>84.147222222222226</v>
      </c>
      <c r="V1553" s="3" t="str" cm="1">
        <f t="array" aca="1" ref="V1553" ca="1">_xlfn.IFS(Table1[[#This Row],[Age]] &lt; 30, "20-29", Table1[[#This Row],[Age]]&lt;40,"30-39",Table1[[#This Row],[Age]]&lt;50,"40-49",Table1[[#This Row],[Age]]&lt;60,"50-59",Table1[[#This Row],[Age]]&lt;70, "60-69",Table1[[#This Row],[Age]]&lt;80, "70-79",Table1[[#This Row],[Age]]&lt;90,"80-89")</f>
        <v>80-89</v>
      </c>
      <c r="W1553" t="s">
        <v>39</v>
      </c>
      <c r="X1553" t="s">
        <v>242</v>
      </c>
      <c r="Y1553" t="s">
        <v>41</v>
      </c>
      <c r="Z1553">
        <v>10062</v>
      </c>
      <c r="AA1553" t="s">
        <v>73</v>
      </c>
      <c r="AB1553" t="s">
        <v>103</v>
      </c>
      <c r="AC1553" t="s">
        <v>44</v>
      </c>
      <c r="AD1553">
        <v>3</v>
      </c>
    </row>
    <row r="1554" spans="1:30" x14ac:dyDescent="0.35">
      <c r="A1554">
        <v>1976</v>
      </c>
      <c r="B1554" t="s">
        <v>6002</v>
      </c>
      <c r="C1554" t="s">
        <v>4614</v>
      </c>
      <c r="D1554" s="1">
        <v>44205</v>
      </c>
      <c r="F1554" t="str">
        <f>IF(Table1[[#This Row],[ExitDate]],QUOTIENT(Table1[[#This Row],[ExitDate]]-Table1[[#This Row],[StartDate]],365/12),"")</f>
        <v/>
      </c>
      <c r="G1554" t="str">
        <f>IF(Table1[[#This Row],[ExitDate]], "Attrition", "Active")</f>
        <v>Active</v>
      </c>
      <c r="H1554" t="s">
        <v>28</v>
      </c>
      <c r="I1554" t="s">
        <v>6003</v>
      </c>
      <c r="J1554" t="s">
        <v>6004</v>
      </c>
      <c r="K1554" t="s">
        <v>49</v>
      </c>
      <c r="L1554" t="s">
        <v>32</v>
      </c>
      <c r="M1554" t="s">
        <v>62</v>
      </c>
      <c r="N1554" t="s">
        <v>34</v>
      </c>
      <c r="O1554" t="s">
        <v>62</v>
      </c>
      <c r="P1554" t="s">
        <v>36</v>
      </c>
      <c r="R1554" t="s">
        <v>37</v>
      </c>
      <c r="S1554" t="s">
        <v>38</v>
      </c>
      <c r="T1554" s="2">
        <v>16484</v>
      </c>
      <c r="U1554" s="3">
        <f ca="1">YEARFRAC(Table1[[#This Row],[DOB]],TODAY())</f>
        <v>80.852777777777774</v>
      </c>
      <c r="V1554" s="3" t="str" cm="1">
        <f t="array" aca="1" ref="V1554" ca="1">_xlfn.IFS(Table1[[#This Row],[Age]] &lt; 30, "20-29", Table1[[#This Row],[Age]]&lt;40,"30-39",Table1[[#This Row],[Age]]&lt;50,"40-49",Table1[[#This Row],[Age]]&lt;60,"50-59",Table1[[#This Row],[Age]]&lt;70, "60-69",Table1[[#This Row],[Age]]&lt;80, "70-79",Table1[[#This Row],[Age]]&lt;90,"80-89")</f>
        <v>80-89</v>
      </c>
      <c r="W1554" t="s">
        <v>39</v>
      </c>
      <c r="X1554" t="s">
        <v>1257</v>
      </c>
      <c r="Y1554" t="s">
        <v>41</v>
      </c>
      <c r="Z1554">
        <v>82592</v>
      </c>
      <c r="AA1554" t="s">
        <v>42</v>
      </c>
      <c r="AB1554" t="s">
        <v>74</v>
      </c>
      <c r="AC1554" t="s">
        <v>44</v>
      </c>
      <c r="AD1554">
        <v>3</v>
      </c>
    </row>
    <row r="1555" spans="1:30" x14ac:dyDescent="0.35">
      <c r="A1555">
        <v>1977</v>
      </c>
      <c r="B1555" t="s">
        <v>6005</v>
      </c>
      <c r="C1555" t="s">
        <v>6006</v>
      </c>
      <c r="D1555" s="1">
        <v>44921</v>
      </c>
      <c r="E1555" s="1">
        <v>45111</v>
      </c>
      <c r="F1555">
        <f>IF(Table1[[#This Row],[ExitDate]],QUOTIENT(Table1[[#This Row],[ExitDate]]-Table1[[#This Row],[StartDate]],365/12),"")</f>
        <v>6</v>
      </c>
      <c r="G1555" t="str">
        <f>IF(Table1[[#This Row],[ExitDate]], "Attrition", "Active")</f>
        <v>Attrition</v>
      </c>
      <c r="H1555" t="s">
        <v>28</v>
      </c>
      <c r="I1555" t="s">
        <v>6007</v>
      </c>
      <c r="J1555" t="s">
        <v>6008</v>
      </c>
      <c r="K1555" t="s">
        <v>138</v>
      </c>
      <c r="L1555" t="s">
        <v>744</v>
      </c>
      <c r="M1555" t="s">
        <v>33</v>
      </c>
      <c r="N1555" t="s">
        <v>63</v>
      </c>
      <c r="O1555" t="s">
        <v>62</v>
      </c>
      <c r="P1555" t="s">
        <v>174</v>
      </c>
      <c r="Q1555" t="s">
        <v>6009</v>
      </c>
      <c r="R1555" t="s">
        <v>37</v>
      </c>
      <c r="S1555" t="s">
        <v>89</v>
      </c>
      <c r="T1555" s="2">
        <v>19259</v>
      </c>
      <c r="U1555" s="3">
        <f ca="1">YEARFRAC(Table1[[#This Row],[DOB]],TODAY())</f>
        <v>73.25277777777778</v>
      </c>
      <c r="V1555" s="3" t="str" cm="1">
        <f t="array" aca="1" ref="V1555" ca="1">_xlfn.IFS(Table1[[#This Row],[Age]] &lt; 30, "20-29", Table1[[#This Row],[Age]]&lt;40,"30-39",Table1[[#This Row],[Age]]&lt;50,"40-49",Table1[[#This Row],[Age]]&lt;60,"50-59",Table1[[#This Row],[Age]]&lt;70, "60-69",Table1[[#This Row],[Age]]&lt;80, "70-79",Table1[[#This Row],[Age]]&lt;90,"80-89")</f>
        <v>70-79</v>
      </c>
      <c r="W1555" t="s">
        <v>39</v>
      </c>
      <c r="X1555" t="s">
        <v>102</v>
      </c>
      <c r="Y1555" t="s">
        <v>41</v>
      </c>
      <c r="Z1555">
        <v>4549</v>
      </c>
      <c r="AA1555" t="s">
        <v>42</v>
      </c>
      <c r="AB1555" t="s">
        <v>74</v>
      </c>
      <c r="AC1555" t="s">
        <v>44</v>
      </c>
      <c r="AD1555">
        <v>3</v>
      </c>
    </row>
    <row r="1556" spans="1:30" x14ac:dyDescent="0.35">
      <c r="A1556">
        <v>1978</v>
      </c>
      <c r="B1556" t="s">
        <v>4998</v>
      </c>
      <c r="C1556" t="s">
        <v>1196</v>
      </c>
      <c r="D1556" s="1">
        <v>44474</v>
      </c>
      <c r="E1556" s="1">
        <v>45109</v>
      </c>
      <c r="F1556">
        <f>IF(Table1[[#This Row],[ExitDate]],QUOTIENT(Table1[[#This Row],[ExitDate]]-Table1[[#This Row],[StartDate]],365/12),"")</f>
        <v>20</v>
      </c>
      <c r="G1556" t="str">
        <f>IF(Table1[[#This Row],[ExitDate]], "Attrition", "Active")</f>
        <v>Attrition</v>
      </c>
      <c r="H1556" t="s">
        <v>28</v>
      </c>
      <c r="I1556" t="s">
        <v>6010</v>
      </c>
      <c r="J1556" t="s">
        <v>6011</v>
      </c>
      <c r="K1556" t="s">
        <v>79</v>
      </c>
      <c r="L1556" t="s">
        <v>744</v>
      </c>
      <c r="M1556" t="s">
        <v>62</v>
      </c>
      <c r="N1556" t="s">
        <v>63</v>
      </c>
      <c r="O1556" t="s">
        <v>51</v>
      </c>
      <c r="P1556" t="s">
        <v>174</v>
      </c>
      <c r="Q1556" t="s">
        <v>6012</v>
      </c>
      <c r="R1556" t="s">
        <v>37</v>
      </c>
      <c r="S1556" t="s">
        <v>38</v>
      </c>
      <c r="T1556" s="2">
        <v>28116</v>
      </c>
      <c r="U1556" s="3">
        <f ca="1">YEARFRAC(Table1[[#This Row],[DOB]],TODAY())</f>
        <v>49.00277777777778</v>
      </c>
      <c r="V1556" s="3" t="str" cm="1">
        <f t="array" aca="1" ref="V1556" ca="1">_xlfn.IFS(Table1[[#This Row],[Age]] &lt; 30, "20-29", Table1[[#This Row],[Age]]&lt;40,"30-39",Table1[[#This Row],[Age]]&lt;50,"40-49",Table1[[#This Row],[Age]]&lt;60,"50-59",Table1[[#This Row],[Age]]&lt;70, "60-69",Table1[[#This Row],[Age]]&lt;80, "70-79",Table1[[#This Row],[Age]]&lt;90,"80-89")</f>
        <v>40-49</v>
      </c>
      <c r="W1556" t="s">
        <v>39</v>
      </c>
      <c r="X1556" t="s">
        <v>1257</v>
      </c>
      <c r="Y1556" t="s">
        <v>41</v>
      </c>
      <c r="Z1556">
        <v>61287</v>
      </c>
      <c r="AA1556" t="s">
        <v>73</v>
      </c>
      <c r="AB1556" t="s">
        <v>103</v>
      </c>
      <c r="AC1556" t="s">
        <v>44</v>
      </c>
      <c r="AD1556">
        <v>3</v>
      </c>
    </row>
    <row r="1557" spans="1:30" x14ac:dyDescent="0.35">
      <c r="A1557">
        <v>1979</v>
      </c>
      <c r="B1557" t="s">
        <v>2070</v>
      </c>
      <c r="C1557" t="s">
        <v>2521</v>
      </c>
      <c r="D1557" s="1">
        <v>44829</v>
      </c>
      <c r="E1557" s="1">
        <v>45012</v>
      </c>
      <c r="F1557">
        <f>IF(Table1[[#This Row],[ExitDate]],QUOTIENT(Table1[[#This Row],[ExitDate]]-Table1[[#This Row],[StartDate]],365/12),"")</f>
        <v>6</v>
      </c>
      <c r="G1557" t="str">
        <f>IF(Table1[[#This Row],[ExitDate]], "Attrition", "Active")</f>
        <v>Attrition</v>
      </c>
      <c r="H1557" t="s">
        <v>28</v>
      </c>
      <c r="I1557" t="s">
        <v>6013</v>
      </c>
      <c r="J1557" t="s">
        <v>6014</v>
      </c>
      <c r="K1557" t="s">
        <v>167</v>
      </c>
      <c r="L1557" t="s">
        <v>32</v>
      </c>
      <c r="M1557" t="s">
        <v>51</v>
      </c>
      <c r="N1557" t="s">
        <v>63</v>
      </c>
      <c r="O1557" t="s">
        <v>35</v>
      </c>
      <c r="P1557" t="s">
        <v>174</v>
      </c>
      <c r="Q1557" t="s">
        <v>6015</v>
      </c>
      <c r="R1557" t="s">
        <v>37</v>
      </c>
      <c r="S1557" t="s">
        <v>110</v>
      </c>
      <c r="T1557" s="2">
        <v>26383</v>
      </c>
      <c r="U1557" s="3">
        <f ca="1">YEARFRAC(Table1[[#This Row],[DOB]],TODAY())</f>
        <v>53.744444444444447</v>
      </c>
      <c r="V1557" s="3" t="str" cm="1">
        <f t="array" aca="1" ref="V1557" ca="1">_xlfn.IFS(Table1[[#This Row],[Age]] &lt; 30, "20-29", Table1[[#This Row],[Age]]&lt;40,"30-39",Table1[[#This Row],[Age]]&lt;50,"40-49",Table1[[#This Row],[Age]]&lt;60,"50-59",Table1[[#This Row],[Age]]&lt;70, "60-69",Table1[[#This Row],[Age]]&lt;80, "70-79",Table1[[#This Row],[Age]]&lt;90,"80-89")</f>
        <v>50-59</v>
      </c>
      <c r="W1557" t="s">
        <v>39</v>
      </c>
      <c r="X1557" t="s">
        <v>112</v>
      </c>
      <c r="Y1557" t="s">
        <v>41</v>
      </c>
      <c r="Z1557">
        <v>61958</v>
      </c>
      <c r="AA1557" t="s">
        <v>127</v>
      </c>
      <c r="AB1557" t="s">
        <v>74</v>
      </c>
      <c r="AC1557" t="s">
        <v>44</v>
      </c>
      <c r="AD1557">
        <v>3</v>
      </c>
    </row>
    <row r="1558" spans="1:30" x14ac:dyDescent="0.35">
      <c r="A1558">
        <v>1980</v>
      </c>
      <c r="B1558" t="s">
        <v>3928</v>
      </c>
      <c r="C1558" t="s">
        <v>2341</v>
      </c>
      <c r="D1558" s="1">
        <v>44510</v>
      </c>
      <c r="F1558" t="str">
        <f>IF(Table1[[#This Row],[ExitDate]],QUOTIENT(Table1[[#This Row],[ExitDate]]-Table1[[#This Row],[StartDate]],365/12),"")</f>
        <v/>
      </c>
      <c r="G1558" t="str">
        <f>IF(Table1[[#This Row],[ExitDate]], "Attrition", "Active")</f>
        <v>Active</v>
      </c>
      <c r="H1558" t="s">
        <v>28</v>
      </c>
      <c r="I1558" t="s">
        <v>6016</v>
      </c>
      <c r="J1558" t="s">
        <v>6017</v>
      </c>
      <c r="K1558" t="s">
        <v>97</v>
      </c>
      <c r="L1558" t="s">
        <v>32</v>
      </c>
      <c r="M1558" t="s">
        <v>51</v>
      </c>
      <c r="N1558" t="s">
        <v>34</v>
      </c>
      <c r="O1558" t="s">
        <v>62</v>
      </c>
      <c r="P1558" t="s">
        <v>36</v>
      </c>
      <c r="R1558" t="s">
        <v>37</v>
      </c>
      <c r="S1558" t="s">
        <v>80</v>
      </c>
      <c r="T1558" s="2">
        <v>33040</v>
      </c>
      <c r="U1558" s="3">
        <f ca="1">YEARFRAC(Table1[[#This Row],[DOB]],TODAY())</f>
        <v>35.519444444444446</v>
      </c>
      <c r="V1558" s="3" t="str" cm="1">
        <f t="array" aca="1" ref="V1558" ca="1">_xlfn.IFS(Table1[[#This Row],[Age]] &lt; 30, "20-29", Table1[[#This Row],[Age]]&lt;40,"30-39",Table1[[#This Row],[Age]]&lt;50,"40-49",Table1[[#This Row],[Age]]&lt;60,"50-59",Table1[[#This Row],[Age]]&lt;70, "60-69",Table1[[#This Row],[Age]]&lt;80, "70-79",Table1[[#This Row],[Age]]&lt;90,"80-89")</f>
        <v>30-39</v>
      </c>
      <c r="W1558" t="s">
        <v>39</v>
      </c>
      <c r="X1558" t="s">
        <v>242</v>
      </c>
      <c r="Y1558" t="s">
        <v>41</v>
      </c>
      <c r="Z1558">
        <v>37701</v>
      </c>
      <c r="AA1558" t="s">
        <v>55</v>
      </c>
      <c r="AB1558" t="s">
        <v>83</v>
      </c>
      <c r="AC1558" t="s">
        <v>44</v>
      </c>
      <c r="AD1558">
        <v>3</v>
      </c>
    </row>
    <row r="1559" spans="1:30" x14ac:dyDescent="0.35">
      <c r="A1559">
        <v>1981</v>
      </c>
      <c r="B1559" t="s">
        <v>6018</v>
      </c>
      <c r="C1559" t="s">
        <v>1759</v>
      </c>
      <c r="D1559" s="1">
        <v>44294</v>
      </c>
      <c r="E1559" s="1">
        <v>45123</v>
      </c>
      <c r="F1559">
        <f>IF(Table1[[#This Row],[ExitDate]],QUOTIENT(Table1[[#This Row],[ExitDate]]-Table1[[#This Row],[StartDate]],365/12),"")</f>
        <v>27</v>
      </c>
      <c r="G1559" t="str">
        <f>IF(Table1[[#This Row],[ExitDate]], "Attrition", "Active")</f>
        <v>Attrition</v>
      </c>
      <c r="H1559" t="s">
        <v>28</v>
      </c>
      <c r="I1559" t="s">
        <v>6019</v>
      </c>
      <c r="J1559" t="s">
        <v>6020</v>
      </c>
      <c r="K1559" t="s">
        <v>117</v>
      </c>
      <c r="L1559" t="s">
        <v>32</v>
      </c>
      <c r="M1559" t="s">
        <v>33</v>
      </c>
      <c r="N1559" t="s">
        <v>50</v>
      </c>
      <c r="O1559" t="s">
        <v>35</v>
      </c>
      <c r="P1559" t="s">
        <v>98</v>
      </c>
      <c r="Q1559" t="s">
        <v>6021</v>
      </c>
      <c r="R1559" t="s">
        <v>37</v>
      </c>
      <c r="S1559" t="s">
        <v>80</v>
      </c>
      <c r="T1559" s="2">
        <v>34287</v>
      </c>
      <c r="U1559" s="3">
        <f ca="1">YEARFRAC(Table1[[#This Row],[DOB]],TODAY())</f>
        <v>32.108333333333334</v>
      </c>
      <c r="V1559" s="3" t="str" cm="1">
        <f t="array" aca="1" ref="V1559" ca="1">_xlfn.IFS(Table1[[#This Row],[Age]] &lt; 30, "20-29", Table1[[#This Row],[Age]]&lt;40,"30-39",Table1[[#This Row],[Age]]&lt;50,"40-49",Table1[[#This Row],[Age]]&lt;60,"50-59",Table1[[#This Row],[Age]]&lt;70, "60-69",Table1[[#This Row],[Age]]&lt;80, "70-79",Table1[[#This Row],[Age]]&lt;90,"80-89")</f>
        <v>30-39</v>
      </c>
      <c r="W1559" t="s">
        <v>39</v>
      </c>
      <c r="X1559" t="s">
        <v>225</v>
      </c>
      <c r="Y1559" t="s">
        <v>54</v>
      </c>
      <c r="Z1559">
        <v>19755</v>
      </c>
      <c r="AA1559" t="s">
        <v>92</v>
      </c>
      <c r="AB1559" t="s">
        <v>103</v>
      </c>
      <c r="AC1559" t="s">
        <v>44</v>
      </c>
      <c r="AD1559">
        <v>3</v>
      </c>
    </row>
    <row r="1560" spans="1:30" x14ac:dyDescent="0.35">
      <c r="A1560">
        <v>1982</v>
      </c>
      <c r="B1560" t="s">
        <v>6022</v>
      </c>
      <c r="C1560" t="s">
        <v>6023</v>
      </c>
      <c r="D1560" s="1">
        <v>43418</v>
      </c>
      <c r="F1560" t="str">
        <f>IF(Table1[[#This Row],[ExitDate]],QUOTIENT(Table1[[#This Row],[ExitDate]]-Table1[[#This Row],[StartDate]],365/12),"")</f>
        <v/>
      </c>
      <c r="G1560" t="str">
        <f>IF(Table1[[#This Row],[ExitDate]], "Attrition", "Active")</f>
        <v>Active</v>
      </c>
      <c r="H1560" t="s">
        <v>28</v>
      </c>
      <c r="I1560" t="s">
        <v>6024</v>
      </c>
      <c r="J1560" t="s">
        <v>6025</v>
      </c>
      <c r="K1560" t="s">
        <v>61</v>
      </c>
      <c r="L1560" t="s">
        <v>32</v>
      </c>
      <c r="M1560" t="s">
        <v>62</v>
      </c>
      <c r="N1560" t="s">
        <v>34</v>
      </c>
      <c r="O1560" t="s">
        <v>35</v>
      </c>
      <c r="P1560" t="s">
        <v>36</v>
      </c>
      <c r="R1560" t="s">
        <v>37</v>
      </c>
      <c r="S1560" t="s">
        <v>65</v>
      </c>
      <c r="T1560" s="2">
        <v>29365</v>
      </c>
      <c r="U1560" s="3">
        <f ca="1">YEARFRAC(Table1[[#This Row],[DOB]],TODAY())</f>
        <v>45.580555555555556</v>
      </c>
      <c r="V1560" s="3" t="str" cm="1">
        <f t="array" aca="1" ref="V1560" ca="1">_xlfn.IFS(Table1[[#This Row],[Age]] &lt; 30, "20-29", Table1[[#This Row],[Age]]&lt;40,"30-39",Table1[[#This Row],[Age]]&lt;50,"40-49",Table1[[#This Row],[Age]]&lt;60,"50-59",Table1[[#This Row],[Age]]&lt;70, "60-69",Table1[[#This Row],[Age]]&lt;80, "70-79",Table1[[#This Row],[Age]]&lt;90,"80-89")</f>
        <v>40-49</v>
      </c>
      <c r="W1560" t="s">
        <v>39</v>
      </c>
      <c r="X1560" t="s">
        <v>242</v>
      </c>
      <c r="Y1560" t="s">
        <v>41</v>
      </c>
      <c r="Z1560">
        <v>48632</v>
      </c>
      <c r="AA1560" t="s">
        <v>55</v>
      </c>
      <c r="AB1560" t="s">
        <v>83</v>
      </c>
      <c r="AC1560" t="s">
        <v>44</v>
      </c>
      <c r="AD1560">
        <v>3</v>
      </c>
    </row>
    <row r="1561" spans="1:30" x14ac:dyDescent="0.35">
      <c r="A1561">
        <v>1983</v>
      </c>
      <c r="B1561" t="s">
        <v>6026</v>
      </c>
      <c r="C1561" t="s">
        <v>623</v>
      </c>
      <c r="D1561" s="1">
        <v>43904</v>
      </c>
      <c r="E1561" s="1">
        <v>44856</v>
      </c>
      <c r="F1561">
        <f>IF(Table1[[#This Row],[ExitDate]],QUOTIENT(Table1[[#This Row],[ExitDate]]-Table1[[#This Row],[StartDate]],365/12),"")</f>
        <v>31</v>
      </c>
      <c r="G1561" t="str">
        <f>IF(Table1[[#This Row],[ExitDate]], "Attrition", "Active")</f>
        <v>Attrition</v>
      </c>
      <c r="H1561" t="s">
        <v>28</v>
      </c>
      <c r="I1561" t="s">
        <v>6027</v>
      </c>
      <c r="J1561" t="s">
        <v>6028</v>
      </c>
      <c r="K1561" t="s">
        <v>88</v>
      </c>
      <c r="L1561" t="s">
        <v>32</v>
      </c>
      <c r="M1561" t="s">
        <v>51</v>
      </c>
      <c r="N1561" t="s">
        <v>34</v>
      </c>
      <c r="O1561" t="s">
        <v>62</v>
      </c>
      <c r="P1561" t="s">
        <v>125</v>
      </c>
      <c r="Q1561" t="s">
        <v>6029</v>
      </c>
      <c r="R1561" t="s">
        <v>37</v>
      </c>
      <c r="S1561" t="s">
        <v>80</v>
      </c>
      <c r="T1561" s="2">
        <v>20785</v>
      </c>
      <c r="U1561" s="3">
        <f ca="1">YEARFRAC(Table1[[#This Row],[DOB]],TODAY())</f>
        <v>69.075000000000003</v>
      </c>
      <c r="V1561" s="3" t="str" cm="1">
        <f t="array" aca="1" ref="V1561" ca="1">_xlfn.IFS(Table1[[#This Row],[Age]] &lt; 30, "20-29", Table1[[#This Row],[Age]]&lt;40,"30-39",Table1[[#This Row],[Age]]&lt;50,"40-49",Table1[[#This Row],[Age]]&lt;60,"50-59",Table1[[#This Row],[Age]]&lt;70, "60-69",Table1[[#This Row],[Age]]&lt;80, "70-79",Table1[[#This Row],[Age]]&lt;90,"80-89")</f>
        <v>60-69</v>
      </c>
      <c r="W1561" t="s">
        <v>39</v>
      </c>
      <c r="X1561" t="s">
        <v>82</v>
      </c>
      <c r="Y1561" t="s">
        <v>41</v>
      </c>
      <c r="Z1561">
        <v>31391</v>
      </c>
      <c r="AA1561" t="s">
        <v>127</v>
      </c>
      <c r="AB1561" t="s">
        <v>43</v>
      </c>
      <c r="AC1561" t="s">
        <v>44</v>
      </c>
      <c r="AD1561">
        <v>3</v>
      </c>
    </row>
    <row r="1562" spans="1:30" x14ac:dyDescent="0.35">
      <c r="A1562">
        <v>1984</v>
      </c>
      <c r="B1562" t="s">
        <v>6030</v>
      </c>
      <c r="C1562" t="s">
        <v>4568</v>
      </c>
      <c r="D1562" s="1">
        <v>44006</v>
      </c>
      <c r="F1562" t="str">
        <f>IF(Table1[[#This Row],[ExitDate]],QUOTIENT(Table1[[#This Row],[ExitDate]]-Table1[[#This Row],[StartDate]],365/12),"")</f>
        <v/>
      </c>
      <c r="G1562" t="str">
        <f>IF(Table1[[#This Row],[ExitDate]], "Attrition", "Active")</f>
        <v>Active</v>
      </c>
      <c r="H1562" t="s">
        <v>28</v>
      </c>
      <c r="I1562" t="s">
        <v>6031</v>
      </c>
      <c r="J1562" t="s">
        <v>6032</v>
      </c>
      <c r="K1562" t="s">
        <v>31</v>
      </c>
      <c r="L1562" t="s">
        <v>32</v>
      </c>
      <c r="M1562" t="s">
        <v>62</v>
      </c>
      <c r="N1562" t="s">
        <v>63</v>
      </c>
      <c r="O1562" t="s">
        <v>35</v>
      </c>
      <c r="P1562" t="s">
        <v>36</v>
      </c>
      <c r="R1562" t="s">
        <v>37</v>
      </c>
      <c r="S1562" t="s">
        <v>331</v>
      </c>
      <c r="T1562" s="2">
        <v>17574</v>
      </c>
      <c r="U1562" s="3">
        <f ca="1">YEARFRAC(Table1[[#This Row],[DOB]],TODAY())</f>
        <v>77.86666666666666</v>
      </c>
      <c r="V1562" s="3" t="str" cm="1">
        <f t="array" aca="1" ref="V1562" ca="1">_xlfn.IFS(Table1[[#This Row],[Age]] &lt; 30, "20-29", Table1[[#This Row],[Age]]&lt;40,"30-39",Table1[[#This Row],[Age]]&lt;50,"40-49",Table1[[#This Row],[Age]]&lt;60,"50-59",Table1[[#This Row],[Age]]&lt;70, "60-69",Table1[[#This Row],[Age]]&lt;80, "70-79",Table1[[#This Row],[Age]]&lt;90,"80-89")</f>
        <v>70-79</v>
      </c>
      <c r="W1562" t="s">
        <v>39</v>
      </c>
      <c r="X1562" t="s">
        <v>149</v>
      </c>
      <c r="Y1562" t="s">
        <v>41</v>
      </c>
      <c r="Z1562">
        <v>8522</v>
      </c>
      <c r="AA1562" t="s">
        <v>92</v>
      </c>
      <c r="AB1562" t="s">
        <v>74</v>
      </c>
      <c r="AC1562" t="s">
        <v>44</v>
      </c>
      <c r="AD1562">
        <v>3</v>
      </c>
    </row>
    <row r="1563" spans="1:30" x14ac:dyDescent="0.35">
      <c r="A1563">
        <v>1985</v>
      </c>
      <c r="B1563" t="s">
        <v>5363</v>
      </c>
      <c r="C1563" t="s">
        <v>4075</v>
      </c>
      <c r="D1563" s="1">
        <v>45004</v>
      </c>
      <c r="E1563" s="1">
        <v>45020</v>
      </c>
      <c r="F1563">
        <f>IF(Table1[[#This Row],[ExitDate]],QUOTIENT(Table1[[#This Row],[ExitDate]]-Table1[[#This Row],[StartDate]],365/12),"")</f>
        <v>0</v>
      </c>
      <c r="G1563" t="str">
        <f>IF(Table1[[#This Row],[ExitDate]], "Attrition", "Active")</f>
        <v>Attrition</v>
      </c>
      <c r="H1563" t="s">
        <v>28</v>
      </c>
      <c r="I1563" t="s">
        <v>6033</v>
      </c>
      <c r="J1563" t="s">
        <v>6034</v>
      </c>
      <c r="K1563" t="s">
        <v>132</v>
      </c>
      <c r="L1563" t="s">
        <v>32</v>
      </c>
      <c r="M1563" t="s">
        <v>33</v>
      </c>
      <c r="N1563" t="s">
        <v>63</v>
      </c>
      <c r="O1563" t="s">
        <v>35</v>
      </c>
      <c r="P1563" t="s">
        <v>125</v>
      </c>
      <c r="Q1563" t="s">
        <v>6035</v>
      </c>
      <c r="R1563" t="s">
        <v>37</v>
      </c>
      <c r="S1563" t="s">
        <v>80</v>
      </c>
      <c r="T1563" s="2">
        <v>23324</v>
      </c>
      <c r="U1563" s="3">
        <f ca="1">YEARFRAC(Table1[[#This Row],[DOB]],TODAY())</f>
        <v>62.12222222222222</v>
      </c>
      <c r="V1563" s="3" t="str" cm="1">
        <f t="array" aca="1" ref="V1563" ca="1">_xlfn.IFS(Table1[[#This Row],[Age]] &lt; 30, "20-29", Table1[[#This Row],[Age]]&lt;40,"30-39",Table1[[#This Row],[Age]]&lt;50,"40-49",Table1[[#This Row],[Age]]&lt;60,"50-59",Table1[[#This Row],[Age]]&lt;70, "60-69",Table1[[#This Row],[Age]]&lt;80, "70-79",Table1[[#This Row],[Age]]&lt;90,"80-89")</f>
        <v>60-69</v>
      </c>
      <c r="W1563" t="s">
        <v>39</v>
      </c>
      <c r="X1563" t="s">
        <v>162</v>
      </c>
      <c r="Y1563" t="s">
        <v>41</v>
      </c>
      <c r="Z1563">
        <v>88359</v>
      </c>
      <c r="AA1563" t="s">
        <v>42</v>
      </c>
      <c r="AB1563" t="s">
        <v>43</v>
      </c>
      <c r="AC1563" t="s">
        <v>44</v>
      </c>
      <c r="AD1563">
        <v>3</v>
      </c>
    </row>
    <row r="1564" spans="1:30" x14ac:dyDescent="0.35">
      <c r="A1564">
        <v>1986</v>
      </c>
      <c r="B1564" t="s">
        <v>4555</v>
      </c>
      <c r="C1564" t="s">
        <v>1390</v>
      </c>
      <c r="D1564" s="1">
        <v>44788</v>
      </c>
      <c r="F1564" t="str">
        <f>IF(Table1[[#This Row],[ExitDate]],QUOTIENT(Table1[[#This Row],[ExitDate]]-Table1[[#This Row],[StartDate]],365/12),"")</f>
        <v/>
      </c>
      <c r="G1564" t="str">
        <f>IF(Table1[[#This Row],[ExitDate]], "Attrition", "Active")</f>
        <v>Active</v>
      </c>
      <c r="H1564" t="s">
        <v>28</v>
      </c>
      <c r="I1564" t="s">
        <v>6036</v>
      </c>
      <c r="J1564" t="s">
        <v>6037</v>
      </c>
      <c r="K1564" t="s">
        <v>49</v>
      </c>
      <c r="L1564" t="s">
        <v>32</v>
      </c>
      <c r="M1564" t="s">
        <v>33</v>
      </c>
      <c r="N1564" t="s">
        <v>34</v>
      </c>
      <c r="O1564" t="s">
        <v>62</v>
      </c>
      <c r="P1564" t="s">
        <v>36</v>
      </c>
      <c r="R1564" t="s">
        <v>37</v>
      </c>
      <c r="S1564" t="s">
        <v>118</v>
      </c>
      <c r="T1564" s="2">
        <v>17947</v>
      </c>
      <c r="U1564" s="3">
        <f ca="1">YEARFRAC(Table1[[#This Row],[DOB]],TODAY())</f>
        <v>76.847222222222229</v>
      </c>
      <c r="V1564" s="3" t="str" cm="1">
        <f t="array" aca="1" ref="V1564" ca="1">_xlfn.IFS(Table1[[#This Row],[Age]] &lt; 30, "20-29", Table1[[#This Row],[Age]]&lt;40,"30-39",Table1[[#This Row],[Age]]&lt;50,"40-49",Table1[[#This Row],[Age]]&lt;60,"50-59",Table1[[#This Row],[Age]]&lt;70, "60-69",Table1[[#This Row],[Age]]&lt;80, "70-79",Table1[[#This Row],[Age]]&lt;90,"80-89")</f>
        <v>70-79</v>
      </c>
      <c r="W1564" t="s">
        <v>39</v>
      </c>
      <c r="X1564" t="s">
        <v>183</v>
      </c>
      <c r="Y1564" t="s">
        <v>41</v>
      </c>
      <c r="Z1564">
        <v>21326</v>
      </c>
      <c r="AA1564" t="s">
        <v>92</v>
      </c>
      <c r="AB1564" t="s">
        <v>103</v>
      </c>
      <c r="AC1564" t="s">
        <v>44</v>
      </c>
      <c r="AD1564">
        <v>3</v>
      </c>
    </row>
    <row r="1565" spans="1:30" x14ac:dyDescent="0.35">
      <c r="A1565">
        <v>1987</v>
      </c>
      <c r="B1565" t="s">
        <v>1396</v>
      </c>
      <c r="C1565" t="s">
        <v>4181</v>
      </c>
      <c r="D1565" s="1">
        <v>43413</v>
      </c>
      <c r="F1565" t="str">
        <f>IF(Table1[[#This Row],[ExitDate]],QUOTIENT(Table1[[#This Row],[ExitDate]]-Table1[[#This Row],[StartDate]],365/12),"")</f>
        <v/>
      </c>
      <c r="G1565" t="str">
        <f>IF(Table1[[#This Row],[ExitDate]], "Attrition", "Active")</f>
        <v>Active</v>
      </c>
      <c r="H1565" t="s">
        <v>28</v>
      </c>
      <c r="I1565" t="s">
        <v>6038</v>
      </c>
      <c r="J1565" t="s">
        <v>6039</v>
      </c>
      <c r="K1565" t="s">
        <v>138</v>
      </c>
      <c r="L1565" t="s">
        <v>32</v>
      </c>
      <c r="M1565" t="s">
        <v>62</v>
      </c>
      <c r="N1565" t="s">
        <v>34</v>
      </c>
      <c r="O1565" t="s">
        <v>51</v>
      </c>
      <c r="P1565" t="s">
        <v>36</v>
      </c>
      <c r="R1565" t="s">
        <v>37</v>
      </c>
      <c r="S1565" t="s">
        <v>65</v>
      </c>
      <c r="T1565" s="2">
        <v>24619</v>
      </c>
      <c r="U1565" s="3">
        <f ca="1">YEARFRAC(Table1[[#This Row],[DOB]],TODAY())</f>
        <v>58.572222222222223</v>
      </c>
      <c r="V1565" s="3" t="str" cm="1">
        <f t="array" aca="1" ref="V1565" ca="1">_xlfn.IFS(Table1[[#This Row],[Age]] &lt; 30, "20-29", Table1[[#This Row],[Age]]&lt;40,"30-39",Table1[[#This Row],[Age]]&lt;50,"40-49",Table1[[#This Row],[Age]]&lt;60,"50-59",Table1[[#This Row],[Age]]&lt;70, "60-69",Table1[[#This Row],[Age]]&lt;80, "70-79",Table1[[#This Row],[Age]]&lt;90,"80-89")</f>
        <v>50-59</v>
      </c>
      <c r="W1565" t="s">
        <v>39</v>
      </c>
      <c r="X1565" t="s">
        <v>394</v>
      </c>
      <c r="Y1565" t="s">
        <v>41</v>
      </c>
      <c r="Z1565">
        <v>75570</v>
      </c>
      <c r="AA1565" t="s">
        <v>42</v>
      </c>
      <c r="AB1565" t="s">
        <v>74</v>
      </c>
      <c r="AC1565" t="s">
        <v>44</v>
      </c>
      <c r="AD1565">
        <v>3</v>
      </c>
    </row>
    <row r="1566" spans="1:30" x14ac:dyDescent="0.35">
      <c r="A1566">
        <v>1988</v>
      </c>
      <c r="B1566" t="s">
        <v>4366</v>
      </c>
      <c r="C1566" t="s">
        <v>1312</v>
      </c>
      <c r="D1566" s="1">
        <v>43427</v>
      </c>
      <c r="E1566" s="1">
        <v>43696</v>
      </c>
      <c r="F1566">
        <f>IF(Table1[[#This Row],[ExitDate]],QUOTIENT(Table1[[#This Row],[ExitDate]]-Table1[[#This Row],[StartDate]],365/12),"")</f>
        <v>8</v>
      </c>
      <c r="G1566" t="str">
        <f>IF(Table1[[#This Row],[ExitDate]], "Attrition", "Active")</f>
        <v>Attrition</v>
      </c>
      <c r="H1566" t="s">
        <v>28</v>
      </c>
      <c r="I1566" t="s">
        <v>6040</v>
      </c>
      <c r="J1566" t="s">
        <v>6041</v>
      </c>
      <c r="K1566" t="s">
        <v>79</v>
      </c>
      <c r="L1566" t="s">
        <v>32</v>
      </c>
      <c r="M1566" t="s">
        <v>33</v>
      </c>
      <c r="N1566" t="s">
        <v>50</v>
      </c>
      <c r="O1566" t="s">
        <v>35</v>
      </c>
      <c r="P1566" t="s">
        <v>139</v>
      </c>
      <c r="Q1566" t="s">
        <v>6042</v>
      </c>
      <c r="R1566" t="s">
        <v>37</v>
      </c>
      <c r="S1566" t="s">
        <v>89</v>
      </c>
      <c r="T1566" s="2">
        <v>32807</v>
      </c>
      <c r="U1566" s="3">
        <f ca="1">YEARFRAC(Table1[[#This Row],[DOB]],TODAY())</f>
        <v>36.158333333333331</v>
      </c>
      <c r="V1566" s="3" t="str" cm="1">
        <f t="array" aca="1" ref="V1566" ca="1">_xlfn.IFS(Table1[[#This Row],[Age]] &lt; 30, "20-29", Table1[[#This Row],[Age]]&lt;40,"30-39",Table1[[#This Row],[Age]]&lt;50,"40-49",Table1[[#This Row],[Age]]&lt;60,"50-59",Table1[[#This Row],[Age]]&lt;70, "60-69",Table1[[#This Row],[Age]]&lt;80, "70-79",Table1[[#This Row],[Age]]&lt;90,"80-89")</f>
        <v>30-39</v>
      </c>
      <c r="W1566" t="s">
        <v>39</v>
      </c>
      <c r="X1566" t="s">
        <v>82</v>
      </c>
      <c r="Y1566" t="s">
        <v>41</v>
      </c>
      <c r="Z1566">
        <v>97548</v>
      </c>
      <c r="AA1566" t="s">
        <v>92</v>
      </c>
      <c r="AB1566" t="s">
        <v>74</v>
      </c>
      <c r="AC1566" t="s">
        <v>44</v>
      </c>
      <c r="AD1566">
        <v>3</v>
      </c>
    </row>
    <row r="1567" spans="1:30" x14ac:dyDescent="0.35">
      <c r="A1567">
        <v>1989</v>
      </c>
      <c r="B1567" t="s">
        <v>6043</v>
      </c>
      <c r="C1567" t="s">
        <v>6044</v>
      </c>
      <c r="D1567" s="1">
        <v>43886</v>
      </c>
      <c r="F1567" t="str">
        <f>IF(Table1[[#This Row],[ExitDate]],QUOTIENT(Table1[[#This Row],[ExitDate]]-Table1[[#This Row],[StartDate]],365/12),"")</f>
        <v/>
      </c>
      <c r="G1567" t="str">
        <f>IF(Table1[[#This Row],[ExitDate]], "Attrition", "Active")</f>
        <v>Active</v>
      </c>
      <c r="H1567" t="s">
        <v>727</v>
      </c>
      <c r="I1567" t="s">
        <v>6045</v>
      </c>
      <c r="J1567" t="s">
        <v>6046</v>
      </c>
      <c r="K1567" t="s">
        <v>61</v>
      </c>
      <c r="L1567" t="s">
        <v>32</v>
      </c>
      <c r="M1567" t="s">
        <v>62</v>
      </c>
      <c r="N1567" t="s">
        <v>50</v>
      </c>
      <c r="O1567" t="s">
        <v>35</v>
      </c>
      <c r="P1567" t="s">
        <v>36</v>
      </c>
      <c r="R1567" t="s">
        <v>37</v>
      </c>
      <c r="S1567" t="s">
        <v>89</v>
      </c>
      <c r="T1567" s="2">
        <v>36691</v>
      </c>
      <c r="U1567" s="3">
        <f ca="1">YEARFRAC(Table1[[#This Row],[DOB]],TODAY())</f>
        <v>25.524999999999999</v>
      </c>
      <c r="V1567" s="3" t="str" cm="1">
        <f t="array" aca="1" ref="V1567" ca="1">_xlfn.IFS(Table1[[#This Row],[Age]] &lt; 30, "20-29", Table1[[#This Row],[Age]]&lt;40,"30-39",Table1[[#This Row],[Age]]&lt;50,"40-49",Table1[[#This Row],[Age]]&lt;60,"50-59",Table1[[#This Row],[Age]]&lt;70, "60-69",Table1[[#This Row],[Age]]&lt;80, "70-79",Table1[[#This Row],[Age]]&lt;90,"80-89")</f>
        <v>20-29</v>
      </c>
      <c r="W1567" t="s">
        <v>39</v>
      </c>
      <c r="X1567" t="s">
        <v>351</v>
      </c>
      <c r="Y1567" t="s">
        <v>41</v>
      </c>
      <c r="Z1567">
        <v>51952</v>
      </c>
      <c r="AA1567" t="s">
        <v>73</v>
      </c>
      <c r="AB1567" t="s">
        <v>83</v>
      </c>
      <c r="AC1567" t="s">
        <v>44</v>
      </c>
      <c r="AD1567">
        <v>3</v>
      </c>
    </row>
    <row r="1568" spans="1:30" x14ac:dyDescent="0.35">
      <c r="A1568">
        <v>1990</v>
      </c>
      <c r="B1568" t="s">
        <v>6047</v>
      </c>
      <c r="C1568" t="s">
        <v>632</v>
      </c>
      <c r="D1568" s="1">
        <v>43967</v>
      </c>
      <c r="E1568" s="1">
        <v>44699</v>
      </c>
      <c r="F1568">
        <f>IF(Table1[[#This Row],[ExitDate]],QUOTIENT(Table1[[#This Row],[ExitDate]]-Table1[[#This Row],[StartDate]],365/12),"")</f>
        <v>24</v>
      </c>
      <c r="G1568" t="str">
        <f>IF(Table1[[#This Row],[ExitDate]], "Attrition", "Active")</f>
        <v>Attrition</v>
      </c>
      <c r="H1568" t="s">
        <v>727</v>
      </c>
      <c r="I1568" t="s">
        <v>6048</v>
      </c>
      <c r="J1568" t="s">
        <v>6049</v>
      </c>
      <c r="K1568" t="s">
        <v>88</v>
      </c>
      <c r="L1568" t="s">
        <v>32</v>
      </c>
      <c r="M1568" t="s">
        <v>62</v>
      </c>
      <c r="N1568" t="s">
        <v>34</v>
      </c>
      <c r="O1568" t="s">
        <v>35</v>
      </c>
      <c r="P1568" t="s">
        <v>125</v>
      </c>
      <c r="Q1568" t="s">
        <v>6050</v>
      </c>
      <c r="R1568" t="s">
        <v>37</v>
      </c>
      <c r="S1568" t="s">
        <v>89</v>
      </c>
      <c r="T1568" s="2">
        <v>17428</v>
      </c>
      <c r="U1568" s="3">
        <f ca="1">YEARFRAC(Table1[[#This Row],[DOB]],TODAY())</f>
        <v>78.263888888888886</v>
      </c>
      <c r="V1568" s="3" t="str" cm="1">
        <f t="array" aca="1" ref="V1568" ca="1">_xlfn.IFS(Table1[[#This Row],[Age]] &lt; 30, "20-29", Table1[[#This Row],[Age]]&lt;40,"30-39",Table1[[#This Row],[Age]]&lt;50,"40-49",Table1[[#This Row],[Age]]&lt;60,"50-59",Table1[[#This Row],[Age]]&lt;70, "60-69",Table1[[#This Row],[Age]]&lt;80, "70-79",Table1[[#This Row],[Age]]&lt;90,"80-89")</f>
        <v>70-79</v>
      </c>
      <c r="W1568" t="s">
        <v>39</v>
      </c>
      <c r="X1568" t="s">
        <v>82</v>
      </c>
      <c r="Y1568" t="s">
        <v>41</v>
      </c>
      <c r="Z1568">
        <v>46806</v>
      </c>
      <c r="AA1568" t="s">
        <v>92</v>
      </c>
      <c r="AB1568" t="s">
        <v>103</v>
      </c>
      <c r="AC1568" t="s">
        <v>44</v>
      </c>
      <c r="AD1568">
        <v>3</v>
      </c>
    </row>
    <row r="1569" spans="1:30" x14ac:dyDescent="0.35">
      <c r="A1569">
        <v>1991</v>
      </c>
      <c r="B1569" t="s">
        <v>6051</v>
      </c>
      <c r="C1569" t="s">
        <v>1108</v>
      </c>
      <c r="D1569" s="1">
        <v>43634</v>
      </c>
      <c r="E1569" s="1">
        <v>45112</v>
      </c>
      <c r="F1569">
        <f>IF(Table1[[#This Row],[ExitDate]],QUOTIENT(Table1[[#This Row],[ExitDate]]-Table1[[#This Row],[StartDate]],365/12),"")</f>
        <v>48</v>
      </c>
      <c r="G1569" t="str">
        <f>IF(Table1[[#This Row],[ExitDate]], "Attrition", "Active")</f>
        <v>Attrition</v>
      </c>
      <c r="H1569" t="s">
        <v>727</v>
      </c>
      <c r="I1569" t="s">
        <v>6052</v>
      </c>
      <c r="J1569" t="s">
        <v>6053</v>
      </c>
      <c r="K1569" t="s">
        <v>31</v>
      </c>
      <c r="L1569" t="s">
        <v>32</v>
      </c>
      <c r="M1569" t="s">
        <v>33</v>
      </c>
      <c r="N1569" t="s">
        <v>63</v>
      </c>
      <c r="O1569" t="s">
        <v>35</v>
      </c>
      <c r="P1569" t="s">
        <v>98</v>
      </c>
      <c r="Q1569" t="s">
        <v>6054</v>
      </c>
      <c r="R1569" t="s">
        <v>37</v>
      </c>
      <c r="S1569" t="s">
        <v>80</v>
      </c>
      <c r="T1569" s="2">
        <v>17899</v>
      </c>
      <c r="U1569" s="3">
        <f ca="1">YEARFRAC(Table1[[#This Row],[DOB]],TODAY())</f>
        <v>76.977777777777774</v>
      </c>
      <c r="V1569" s="3" t="str" cm="1">
        <f t="array" aca="1" ref="V1569" ca="1">_xlfn.IFS(Table1[[#This Row],[Age]] &lt; 30, "20-29", Table1[[#This Row],[Age]]&lt;40,"30-39",Table1[[#This Row],[Age]]&lt;50,"40-49",Table1[[#This Row],[Age]]&lt;60,"50-59",Table1[[#This Row],[Age]]&lt;70, "60-69",Table1[[#This Row],[Age]]&lt;80, "70-79",Table1[[#This Row],[Age]]&lt;90,"80-89")</f>
        <v>70-79</v>
      </c>
      <c r="W1569" t="s">
        <v>39</v>
      </c>
      <c r="X1569" t="s">
        <v>102</v>
      </c>
      <c r="Y1569" t="s">
        <v>41</v>
      </c>
      <c r="Z1569">
        <v>67662</v>
      </c>
      <c r="AA1569" t="s">
        <v>73</v>
      </c>
      <c r="AB1569" t="s">
        <v>83</v>
      </c>
      <c r="AC1569" t="s">
        <v>44</v>
      </c>
      <c r="AD1569">
        <v>3</v>
      </c>
    </row>
    <row r="1570" spans="1:30" x14ac:dyDescent="0.35">
      <c r="A1570">
        <v>1992</v>
      </c>
      <c r="B1570" t="s">
        <v>1068</v>
      </c>
      <c r="C1570" t="s">
        <v>6055</v>
      </c>
      <c r="D1570" s="1">
        <v>43605</v>
      </c>
      <c r="E1570" s="1">
        <v>44285</v>
      </c>
      <c r="F1570">
        <f>IF(Table1[[#This Row],[ExitDate]],QUOTIENT(Table1[[#This Row],[ExitDate]]-Table1[[#This Row],[StartDate]],365/12),"")</f>
        <v>22</v>
      </c>
      <c r="G1570" t="str">
        <f>IF(Table1[[#This Row],[ExitDate]], "Attrition", "Active")</f>
        <v>Attrition</v>
      </c>
      <c r="H1570" t="s">
        <v>727</v>
      </c>
      <c r="I1570" t="s">
        <v>6056</v>
      </c>
      <c r="J1570" t="s">
        <v>6057</v>
      </c>
      <c r="K1570" t="s">
        <v>132</v>
      </c>
      <c r="L1570" t="s">
        <v>32</v>
      </c>
      <c r="M1570" t="s">
        <v>33</v>
      </c>
      <c r="N1570" t="s">
        <v>50</v>
      </c>
      <c r="O1570" t="s">
        <v>51</v>
      </c>
      <c r="P1570" t="s">
        <v>98</v>
      </c>
      <c r="Q1570" t="s">
        <v>6058</v>
      </c>
      <c r="R1570" t="s">
        <v>37</v>
      </c>
      <c r="S1570" t="s">
        <v>80</v>
      </c>
      <c r="T1570" s="2">
        <v>18319</v>
      </c>
      <c r="U1570" s="3">
        <f ca="1">YEARFRAC(Table1[[#This Row],[DOB]],TODAY())</f>
        <v>75.827777777777783</v>
      </c>
      <c r="V1570" s="3" t="str" cm="1">
        <f t="array" aca="1" ref="V1570" ca="1">_xlfn.IFS(Table1[[#This Row],[Age]] &lt; 30, "20-29", Table1[[#This Row],[Age]]&lt;40,"30-39",Table1[[#This Row],[Age]]&lt;50,"40-49",Table1[[#This Row],[Age]]&lt;60,"50-59",Table1[[#This Row],[Age]]&lt;70, "60-69",Table1[[#This Row],[Age]]&lt;80, "70-79",Table1[[#This Row],[Age]]&lt;90,"80-89")</f>
        <v>70-79</v>
      </c>
      <c r="W1570" t="s">
        <v>39</v>
      </c>
      <c r="X1570" t="s">
        <v>82</v>
      </c>
      <c r="Y1570" t="s">
        <v>41</v>
      </c>
      <c r="Z1570">
        <v>74114</v>
      </c>
      <c r="AA1570" t="s">
        <v>42</v>
      </c>
      <c r="AB1570" t="s">
        <v>103</v>
      </c>
      <c r="AC1570" t="s">
        <v>44</v>
      </c>
      <c r="AD1570">
        <v>3</v>
      </c>
    </row>
    <row r="1571" spans="1:30" x14ac:dyDescent="0.35">
      <c r="A1571">
        <v>1993</v>
      </c>
      <c r="B1571" t="s">
        <v>554</v>
      </c>
      <c r="C1571" t="s">
        <v>5797</v>
      </c>
      <c r="D1571" s="1">
        <v>44120</v>
      </c>
      <c r="E1571" s="1">
        <v>44239</v>
      </c>
      <c r="F1571">
        <f>IF(Table1[[#This Row],[ExitDate]],QUOTIENT(Table1[[#This Row],[ExitDate]]-Table1[[#This Row],[StartDate]],365/12),"")</f>
        <v>3</v>
      </c>
      <c r="G1571" t="str">
        <f>IF(Table1[[#This Row],[ExitDate]], "Attrition", "Active")</f>
        <v>Attrition</v>
      </c>
      <c r="H1571" t="s">
        <v>727</v>
      </c>
      <c r="I1571" t="s">
        <v>6059</v>
      </c>
      <c r="J1571" t="s">
        <v>6060</v>
      </c>
      <c r="K1571" t="s">
        <v>49</v>
      </c>
      <c r="L1571" t="s">
        <v>32</v>
      </c>
      <c r="M1571" t="s">
        <v>62</v>
      </c>
      <c r="N1571" t="s">
        <v>50</v>
      </c>
      <c r="O1571" t="s">
        <v>62</v>
      </c>
      <c r="P1571" t="s">
        <v>174</v>
      </c>
      <c r="Q1571" t="s">
        <v>6061</v>
      </c>
      <c r="R1571" t="s">
        <v>37</v>
      </c>
      <c r="S1571" t="s">
        <v>89</v>
      </c>
      <c r="T1571" s="2">
        <v>26501</v>
      </c>
      <c r="U1571" s="3">
        <f ca="1">YEARFRAC(Table1[[#This Row],[DOB]],TODAY())</f>
        <v>53.422222222222224</v>
      </c>
      <c r="V1571" s="3" t="str" cm="1">
        <f t="array" aca="1" ref="V1571" ca="1">_xlfn.IFS(Table1[[#This Row],[Age]] &lt; 30, "20-29", Table1[[#This Row],[Age]]&lt;40,"30-39",Table1[[#This Row],[Age]]&lt;50,"40-49",Table1[[#This Row],[Age]]&lt;60,"50-59",Table1[[#This Row],[Age]]&lt;70, "60-69",Table1[[#This Row],[Age]]&lt;80, "70-79",Table1[[#This Row],[Age]]&lt;90,"80-89")</f>
        <v>50-59</v>
      </c>
      <c r="W1571" t="s">
        <v>39</v>
      </c>
      <c r="X1571" t="s">
        <v>102</v>
      </c>
      <c r="Y1571" t="s">
        <v>41</v>
      </c>
      <c r="Z1571">
        <v>54589</v>
      </c>
      <c r="AA1571" t="s">
        <v>55</v>
      </c>
      <c r="AB1571" t="s">
        <v>103</v>
      </c>
      <c r="AC1571" t="s">
        <v>44</v>
      </c>
      <c r="AD1571">
        <v>3</v>
      </c>
    </row>
    <row r="1572" spans="1:30" x14ac:dyDescent="0.35">
      <c r="A1572">
        <v>1994</v>
      </c>
      <c r="B1572" t="s">
        <v>6062</v>
      </c>
      <c r="C1572" t="s">
        <v>2776</v>
      </c>
      <c r="D1572" s="1">
        <v>44743</v>
      </c>
      <c r="E1572" s="1">
        <v>44868</v>
      </c>
      <c r="F1572">
        <f>IF(Table1[[#This Row],[ExitDate]],QUOTIENT(Table1[[#This Row],[ExitDate]]-Table1[[#This Row],[StartDate]],365/12),"")</f>
        <v>4</v>
      </c>
      <c r="G1572" t="str">
        <f>IF(Table1[[#This Row],[ExitDate]], "Attrition", "Active")</f>
        <v>Attrition</v>
      </c>
      <c r="H1572" t="s">
        <v>727</v>
      </c>
      <c r="I1572" t="s">
        <v>6063</v>
      </c>
      <c r="J1572" t="s">
        <v>6064</v>
      </c>
      <c r="K1572" t="s">
        <v>138</v>
      </c>
      <c r="L1572" t="s">
        <v>32</v>
      </c>
      <c r="M1572" t="s">
        <v>62</v>
      </c>
      <c r="N1572" t="s">
        <v>50</v>
      </c>
      <c r="O1572" t="s">
        <v>62</v>
      </c>
      <c r="P1572" t="s">
        <v>174</v>
      </c>
      <c r="Q1572" t="s">
        <v>6065</v>
      </c>
      <c r="R1572" t="s">
        <v>37</v>
      </c>
      <c r="S1572" t="s">
        <v>80</v>
      </c>
      <c r="T1572" s="2">
        <v>32506</v>
      </c>
      <c r="U1572" s="3">
        <f ca="1">YEARFRAC(Table1[[#This Row],[DOB]],TODAY())</f>
        <v>36.983333333333334</v>
      </c>
      <c r="V1572" s="3" t="str" cm="1">
        <f t="array" aca="1" ref="V1572" ca="1">_xlfn.IFS(Table1[[#This Row],[Age]] &lt; 30, "20-29", Table1[[#This Row],[Age]]&lt;40,"30-39",Table1[[#This Row],[Age]]&lt;50,"40-49",Table1[[#This Row],[Age]]&lt;60,"50-59",Table1[[#This Row],[Age]]&lt;70, "60-69",Table1[[#This Row],[Age]]&lt;80, "70-79",Table1[[#This Row],[Age]]&lt;90,"80-89")</f>
        <v>30-39</v>
      </c>
      <c r="W1572" t="s">
        <v>39</v>
      </c>
      <c r="X1572" t="s">
        <v>162</v>
      </c>
      <c r="Y1572" t="s">
        <v>41</v>
      </c>
      <c r="Z1572">
        <v>43526</v>
      </c>
      <c r="AA1572" t="s">
        <v>73</v>
      </c>
      <c r="AB1572" t="s">
        <v>74</v>
      </c>
      <c r="AC1572" t="s">
        <v>44</v>
      </c>
      <c r="AD1572">
        <v>3</v>
      </c>
    </row>
    <row r="1573" spans="1:30" x14ac:dyDescent="0.35">
      <c r="A1573">
        <v>1995</v>
      </c>
      <c r="B1573" t="s">
        <v>6066</v>
      </c>
      <c r="C1573" t="s">
        <v>3092</v>
      </c>
      <c r="D1573" s="1">
        <v>44912</v>
      </c>
      <c r="F1573" t="str">
        <f>IF(Table1[[#This Row],[ExitDate]],QUOTIENT(Table1[[#This Row],[ExitDate]]-Table1[[#This Row],[StartDate]],365/12),"")</f>
        <v/>
      </c>
      <c r="G1573" t="str">
        <f>IF(Table1[[#This Row],[ExitDate]], "Attrition", "Active")</f>
        <v>Active</v>
      </c>
      <c r="H1573" t="s">
        <v>727</v>
      </c>
      <c r="I1573" t="s">
        <v>6067</v>
      </c>
      <c r="J1573" t="s">
        <v>6068</v>
      </c>
      <c r="K1573" t="s">
        <v>79</v>
      </c>
      <c r="L1573" t="s">
        <v>32</v>
      </c>
      <c r="M1573" t="s">
        <v>33</v>
      </c>
      <c r="N1573" t="s">
        <v>50</v>
      </c>
      <c r="O1573" t="s">
        <v>62</v>
      </c>
      <c r="P1573" t="s">
        <v>36</v>
      </c>
      <c r="R1573" t="s">
        <v>37</v>
      </c>
      <c r="S1573" t="s">
        <v>89</v>
      </c>
      <c r="T1573" s="2">
        <v>28708</v>
      </c>
      <c r="U1573" s="3">
        <f ca="1">YEARFRAC(Table1[[#This Row],[DOB]],TODAY())</f>
        <v>47.380555555555553</v>
      </c>
      <c r="V1573" s="3" t="str" cm="1">
        <f t="array" aca="1" ref="V1573" ca="1">_xlfn.IFS(Table1[[#This Row],[Age]] &lt; 30, "20-29", Table1[[#This Row],[Age]]&lt;40,"30-39",Table1[[#This Row],[Age]]&lt;50,"40-49",Table1[[#This Row],[Age]]&lt;60,"50-59",Table1[[#This Row],[Age]]&lt;70, "60-69",Table1[[#This Row],[Age]]&lt;80, "70-79",Table1[[#This Row],[Age]]&lt;90,"80-89")</f>
        <v>40-49</v>
      </c>
      <c r="W1573" t="s">
        <v>39</v>
      </c>
      <c r="X1573" t="s">
        <v>192</v>
      </c>
      <c r="Y1573" t="s">
        <v>41</v>
      </c>
      <c r="Z1573">
        <v>22396</v>
      </c>
      <c r="AA1573" t="s">
        <v>73</v>
      </c>
      <c r="AB1573" t="s">
        <v>83</v>
      </c>
      <c r="AC1573" t="s">
        <v>44</v>
      </c>
      <c r="AD1573">
        <v>3</v>
      </c>
    </row>
    <row r="1574" spans="1:30" x14ac:dyDescent="0.35">
      <c r="A1574">
        <v>1996</v>
      </c>
      <c r="B1574" t="s">
        <v>6069</v>
      </c>
      <c r="C1574" t="s">
        <v>2138</v>
      </c>
      <c r="D1574" s="1">
        <v>44493</v>
      </c>
      <c r="E1574" s="1">
        <v>44521</v>
      </c>
      <c r="F1574">
        <f>IF(Table1[[#This Row],[ExitDate]],QUOTIENT(Table1[[#This Row],[ExitDate]]-Table1[[#This Row],[StartDate]],365/12),"")</f>
        <v>0</v>
      </c>
      <c r="G1574" t="str">
        <f>IF(Table1[[#This Row],[ExitDate]], "Attrition", "Active")</f>
        <v>Attrition</v>
      </c>
      <c r="H1574" t="s">
        <v>727</v>
      </c>
      <c r="I1574" t="s">
        <v>6070</v>
      </c>
      <c r="J1574" t="s">
        <v>6071</v>
      </c>
      <c r="K1574" t="s">
        <v>167</v>
      </c>
      <c r="L1574" t="s">
        <v>32</v>
      </c>
      <c r="M1574" t="s">
        <v>51</v>
      </c>
      <c r="N1574" t="s">
        <v>50</v>
      </c>
      <c r="O1574" t="s">
        <v>35</v>
      </c>
      <c r="P1574" t="s">
        <v>125</v>
      </c>
      <c r="Q1574" t="s">
        <v>6072</v>
      </c>
      <c r="R1574" t="s">
        <v>37</v>
      </c>
      <c r="S1574" t="s">
        <v>52</v>
      </c>
      <c r="T1574" s="2">
        <v>33795</v>
      </c>
      <c r="U1574" s="3">
        <f ca="1">YEARFRAC(Table1[[#This Row],[DOB]],TODAY())</f>
        <v>33.452777777777776</v>
      </c>
      <c r="V1574" s="3" t="str" cm="1">
        <f t="array" aca="1" ref="V1574" ca="1">_xlfn.IFS(Table1[[#This Row],[Age]] &lt; 30, "20-29", Table1[[#This Row],[Age]]&lt;40,"30-39",Table1[[#This Row],[Age]]&lt;50,"40-49",Table1[[#This Row],[Age]]&lt;60,"50-59",Table1[[#This Row],[Age]]&lt;70, "60-69",Table1[[#This Row],[Age]]&lt;80, "70-79",Table1[[#This Row],[Age]]&lt;90,"80-89")</f>
        <v>30-39</v>
      </c>
      <c r="W1574" t="s">
        <v>39</v>
      </c>
      <c r="X1574" t="s">
        <v>162</v>
      </c>
      <c r="Y1574" t="s">
        <v>41</v>
      </c>
      <c r="Z1574">
        <v>92216</v>
      </c>
      <c r="AA1574" t="s">
        <v>42</v>
      </c>
      <c r="AB1574" t="s">
        <v>74</v>
      </c>
      <c r="AC1574" t="s">
        <v>44</v>
      </c>
      <c r="AD1574">
        <v>3</v>
      </c>
    </row>
    <row r="1575" spans="1:30" x14ac:dyDescent="0.35">
      <c r="A1575">
        <v>1997</v>
      </c>
      <c r="B1575" t="s">
        <v>493</v>
      </c>
      <c r="C1575" t="s">
        <v>818</v>
      </c>
      <c r="D1575" s="1">
        <v>43524</v>
      </c>
      <c r="E1575" s="1">
        <v>43749</v>
      </c>
      <c r="F1575">
        <f>IF(Table1[[#This Row],[ExitDate]],QUOTIENT(Table1[[#This Row],[ExitDate]]-Table1[[#This Row],[StartDate]],365/12),"")</f>
        <v>7</v>
      </c>
      <c r="G1575" t="str">
        <f>IF(Table1[[#This Row],[ExitDate]], "Attrition", "Active")</f>
        <v>Attrition</v>
      </c>
      <c r="H1575" t="s">
        <v>727</v>
      </c>
      <c r="I1575" t="s">
        <v>6073</v>
      </c>
      <c r="J1575" t="s">
        <v>6074</v>
      </c>
      <c r="K1575" t="s">
        <v>97</v>
      </c>
      <c r="L1575" t="s">
        <v>32</v>
      </c>
      <c r="M1575" t="s">
        <v>51</v>
      </c>
      <c r="N1575" t="s">
        <v>63</v>
      </c>
      <c r="O1575" t="s">
        <v>62</v>
      </c>
      <c r="P1575" t="s">
        <v>139</v>
      </c>
      <c r="Q1575" t="s">
        <v>6075</v>
      </c>
      <c r="R1575" t="s">
        <v>37</v>
      </c>
      <c r="S1575" t="s">
        <v>304</v>
      </c>
      <c r="T1575" s="2">
        <v>33033</v>
      </c>
      <c r="U1575" s="3">
        <f ca="1">YEARFRAC(Table1[[#This Row],[DOB]],TODAY())</f>
        <v>35.538888888888891</v>
      </c>
      <c r="V1575" s="3" t="str" cm="1">
        <f t="array" aca="1" ref="V1575" ca="1">_xlfn.IFS(Table1[[#This Row],[Age]] &lt; 30, "20-29", Table1[[#This Row],[Age]]&lt;40,"30-39",Table1[[#This Row],[Age]]&lt;50,"40-49",Table1[[#This Row],[Age]]&lt;60,"50-59",Table1[[#This Row],[Age]]&lt;70, "60-69",Table1[[#This Row],[Age]]&lt;80, "70-79",Table1[[#This Row],[Age]]&lt;90,"80-89")</f>
        <v>30-39</v>
      </c>
      <c r="W1575" t="s">
        <v>39</v>
      </c>
      <c r="X1575" t="s">
        <v>418</v>
      </c>
      <c r="Y1575" t="s">
        <v>41</v>
      </c>
      <c r="Z1575">
        <v>64180</v>
      </c>
      <c r="AA1575" t="s">
        <v>127</v>
      </c>
      <c r="AB1575" t="s">
        <v>103</v>
      </c>
      <c r="AC1575" t="s">
        <v>44</v>
      </c>
      <c r="AD1575">
        <v>3</v>
      </c>
    </row>
    <row r="1576" spans="1:30" x14ac:dyDescent="0.35">
      <c r="A1576">
        <v>1998</v>
      </c>
      <c r="B1576" t="s">
        <v>1748</v>
      </c>
      <c r="C1576" t="s">
        <v>4265</v>
      </c>
      <c r="D1576" s="1">
        <v>44644</v>
      </c>
      <c r="F1576" t="str">
        <f>IF(Table1[[#This Row],[ExitDate]],QUOTIENT(Table1[[#This Row],[ExitDate]]-Table1[[#This Row],[StartDate]],365/12),"")</f>
        <v/>
      </c>
      <c r="G1576" t="str">
        <f>IF(Table1[[#This Row],[ExitDate]], "Attrition", "Active")</f>
        <v>Active</v>
      </c>
      <c r="H1576" t="s">
        <v>727</v>
      </c>
      <c r="I1576" t="s">
        <v>6076</v>
      </c>
      <c r="J1576" t="s">
        <v>6077</v>
      </c>
      <c r="K1576" t="s">
        <v>117</v>
      </c>
      <c r="L1576" t="s">
        <v>32</v>
      </c>
      <c r="M1576" t="s">
        <v>62</v>
      </c>
      <c r="N1576" t="s">
        <v>34</v>
      </c>
      <c r="O1576" t="s">
        <v>51</v>
      </c>
      <c r="P1576" t="s">
        <v>36</v>
      </c>
      <c r="R1576" t="s">
        <v>37</v>
      </c>
      <c r="S1576" t="s">
        <v>80</v>
      </c>
      <c r="T1576" s="2">
        <v>36212</v>
      </c>
      <c r="U1576" s="3">
        <f ca="1">YEARFRAC(Table1[[#This Row],[DOB]],TODAY())</f>
        <v>26.838888888888889</v>
      </c>
      <c r="V1576" s="3" t="str" cm="1">
        <f t="array" aca="1" ref="V1576" ca="1">_xlfn.IFS(Table1[[#This Row],[Age]] &lt; 30, "20-29", Table1[[#This Row],[Age]]&lt;40,"30-39",Table1[[#This Row],[Age]]&lt;50,"40-49",Table1[[#This Row],[Age]]&lt;60,"50-59",Table1[[#This Row],[Age]]&lt;70, "60-69",Table1[[#This Row],[Age]]&lt;80, "70-79",Table1[[#This Row],[Age]]&lt;90,"80-89")</f>
        <v>20-29</v>
      </c>
      <c r="W1576" t="s">
        <v>39</v>
      </c>
      <c r="X1576" t="s">
        <v>82</v>
      </c>
      <c r="Y1576" t="s">
        <v>41</v>
      </c>
      <c r="Z1576">
        <v>34377</v>
      </c>
      <c r="AA1576" t="s">
        <v>92</v>
      </c>
      <c r="AB1576" t="s">
        <v>43</v>
      </c>
      <c r="AC1576" t="s">
        <v>44</v>
      </c>
      <c r="AD1576">
        <v>3</v>
      </c>
    </row>
    <row r="1577" spans="1:30" x14ac:dyDescent="0.35">
      <c r="A1577">
        <v>1999</v>
      </c>
      <c r="B1577" t="s">
        <v>2895</v>
      </c>
      <c r="C1577" t="s">
        <v>6078</v>
      </c>
      <c r="D1577" s="1">
        <v>44486</v>
      </c>
      <c r="E1577" s="1">
        <v>44877</v>
      </c>
      <c r="F1577">
        <f>IF(Table1[[#This Row],[ExitDate]],QUOTIENT(Table1[[#This Row],[ExitDate]]-Table1[[#This Row],[StartDate]],365/12),"")</f>
        <v>12</v>
      </c>
      <c r="G1577" t="str">
        <f>IF(Table1[[#This Row],[ExitDate]], "Attrition", "Active")</f>
        <v>Attrition</v>
      </c>
      <c r="H1577" t="s">
        <v>727</v>
      </c>
      <c r="I1577" t="s">
        <v>6079</v>
      </c>
      <c r="J1577" t="s">
        <v>6080</v>
      </c>
      <c r="K1577" t="s">
        <v>61</v>
      </c>
      <c r="L1577" t="s">
        <v>32</v>
      </c>
      <c r="M1577" t="s">
        <v>33</v>
      </c>
      <c r="N1577" t="s">
        <v>50</v>
      </c>
      <c r="O1577" t="s">
        <v>35</v>
      </c>
      <c r="P1577" t="s">
        <v>98</v>
      </c>
      <c r="Q1577" t="s">
        <v>6081</v>
      </c>
      <c r="R1577" t="s">
        <v>37</v>
      </c>
      <c r="S1577" t="s">
        <v>89</v>
      </c>
      <c r="T1577" s="2">
        <v>15879</v>
      </c>
      <c r="U1577" s="3">
        <f ca="1">YEARFRAC(Table1[[#This Row],[DOB]],TODAY())</f>
        <v>82.50277777777778</v>
      </c>
      <c r="V1577" s="3" t="str" cm="1">
        <f t="array" aca="1" ref="V1577" ca="1">_xlfn.IFS(Table1[[#This Row],[Age]] &lt; 30, "20-29", Table1[[#This Row],[Age]]&lt;40,"30-39",Table1[[#This Row],[Age]]&lt;50,"40-49",Table1[[#This Row],[Age]]&lt;60,"50-59",Table1[[#This Row],[Age]]&lt;70, "60-69",Table1[[#This Row],[Age]]&lt;80, "70-79",Table1[[#This Row],[Age]]&lt;90,"80-89")</f>
        <v>80-89</v>
      </c>
      <c r="W1577" t="s">
        <v>39</v>
      </c>
      <c r="X1577" t="s">
        <v>653</v>
      </c>
      <c r="Y1577" t="s">
        <v>41</v>
      </c>
      <c r="Z1577">
        <v>65306</v>
      </c>
      <c r="AA1577" t="s">
        <v>73</v>
      </c>
      <c r="AB1577" t="s">
        <v>43</v>
      </c>
      <c r="AC1577" t="s">
        <v>44</v>
      </c>
      <c r="AD1577">
        <v>3</v>
      </c>
    </row>
    <row r="1578" spans="1:30" x14ac:dyDescent="0.35">
      <c r="A1578">
        <v>2000</v>
      </c>
      <c r="B1578" t="s">
        <v>541</v>
      </c>
      <c r="C1578" t="s">
        <v>2612</v>
      </c>
      <c r="D1578" s="1">
        <v>44694</v>
      </c>
      <c r="E1578" s="1">
        <v>44816</v>
      </c>
      <c r="F1578">
        <f>IF(Table1[[#This Row],[ExitDate]],QUOTIENT(Table1[[#This Row],[ExitDate]]-Table1[[#This Row],[StartDate]],365/12),"")</f>
        <v>4</v>
      </c>
      <c r="G1578" t="str">
        <f>IF(Table1[[#This Row],[ExitDate]], "Attrition", "Active")</f>
        <v>Attrition</v>
      </c>
      <c r="H1578" t="s">
        <v>28</v>
      </c>
      <c r="I1578" t="s">
        <v>6082</v>
      </c>
      <c r="J1578" t="s">
        <v>6083</v>
      </c>
      <c r="K1578" t="s">
        <v>167</v>
      </c>
      <c r="L1578" t="s">
        <v>32</v>
      </c>
      <c r="M1578" t="s">
        <v>62</v>
      </c>
      <c r="N1578" t="s">
        <v>50</v>
      </c>
      <c r="O1578" t="s">
        <v>51</v>
      </c>
      <c r="P1578" t="s">
        <v>98</v>
      </c>
      <c r="Q1578" t="s">
        <v>6084</v>
      </c>
      <c r="R1578" t="s">
        <v>37</v>
      </c>
      <c r="S1578" t="s">
        <v>80</v>
      </c>
      <c r="T1578" s="2">
        <v>23199</v>
      </c>
      <c r="U1578" s="3">
        <f ca="1">YEARFRAC(Table1[[#This Row],[DOB]],TODAY())</f>
        <v>62.461111111111109</v>
      </c>
      <c r="V1578" s="3" t="str" cm="1">
        <f t="array" aca="1" ref="V1578" ca="1">_xlfn.IFS(Table1[[#This Row],[Age]] &lt; 30, "20-29", Table1[[#This Row],[Age]]&lt;40,"30-39",Table1[[#This Row],[Age]]&lt;50,"40-49",Table1[[#This Row],[Age]]&lt;60,"50-59",Table1[[#This Row],[Age]]&lt;70, "60-69",Table1[[#This Row],[Age]]&lt;80, "70-79",Table1[[#This Row],[Age]]&lt;90,"80-89")</f>
        <v>60-69</v>
      </c>
      <c r="W1578" t="s">
        <v>39</v>
      </c>
      <c r="X1578" t="s">
        <v>291</v>
      </c>
      <c r="Y1578" t="s">
        <v>41</v>
      </c>
      <c r="Z1578">
        <v>29557</v>
      </c>
      <c r="AA1578" t="s">
        <v>92</v>
      </c>
      <c r="AB1578" t="s">
        <v>43</v>
      </c>
      <c r="AC1578" t="s">
        <v>44</v>
      </c>
      <c r="AD1578">
        <v>3</v>
      </c>
    </row>
    <row r="1579" spans="1:30" x14ac:dyDescent="0.35">
      <c r="A1579">
        <v>2001</v>
      </c>
      <c r="B1579" t="s">
        <v>311</v>
      </c>
      <c r="C1579" t="s">
        <v>6085</v>
      </c>
      <c r="D1579" s="1">
        <v>43747</v>
      </c>
      <c r="E1579" s="1">
        <v>44932</v>
      </c>
      <c r="F1579">
        <f>IF(Table1[[#This Row],[ExitDate]],QUOTIENT(Table1[[#This Row],[ExitDate]]-Table1[[#This Row],[StartDate]],365/12),"")</f>
        <v>38</v>
      </c>
      <c r="G1579" t="str">
        <f>IF(Table1[[#This Row],[ExitDate]], "Attrition", "Active")</f>
        <v>Attrition</v>
      </c>
      <c r="H1579" t="s">
        <v>28</v>
      </c>
      <c r="I1579" t="s">
        <v>4165</v>
      </c>
      <c r="J1579" t="s">
        <v>6086</v>
      </c>
      <c r="K1579" t="s">
        <v>132</v>
      </c>
      <c r="L1579" t="s">
        <v>744</v>
      </c>
      <c r="M1579" t="s">
        <v>33</v>
      </c>
      <c r="N1579" t="s">
        <v>63</v>
      </c>
      <c r="O1579" t="s">
        <v>62</v>
      </c>
      <c r="P1579" t="s">
        <v>125</v>
      </c>
      <c r="Q1579" t="s">
        <v>6087</v>
      </c>
      <c r="R1579" t="s">
        <v>37</v>
      </c>
      <c r="S1579" t="s">
        <v>503</v>
      </c>
      <c r="T1579" s="2">
        <v>28354</v>
      </c>
      <c r="U1579" s="3">
        <f ca="1">YEARFRAC(Table1[[#This Row],[DOB]],TODAY())</f>
        <v>48.35</v>
      </c>
      <c r="V1579" s="3" t="str" cm="1">
        <f t="array" aca="1" ref="V1579" ca="1">_xlfn.IFS(Table1[[#This Row],[Age]] &lt; 30, "20-29", Table1[[#This Row],[Age]]&lt;40,"30-39",Table1[[#This Row],[Age]]&lt;50,"40-49",Table1[[#This Row],[Age]]&lt;60,"50-59",Table1[[#This Row],[Age]]&lt;70, "60-69",Table1[[#This Row],[Age]]&lt;80, "70-79",Table1[[#This Row],[Age]]&lt;90,"80-89")</f>
        <v>40-49</v>
      </c>
      <c r="W1579" t="s">
        <v>39</v>
      </c>
      <c r="X1579" t="s">
        <v>177</v>
      </c>
      <c r="Y1579" t="s">
        <v>41</v>
      </c>
      <c r="Z1579">
        <v>18299</v>
      </c>
      <c r="AA1579" t="s">
        <v>42</v>
      </c>
      <c r="AB1579" t="s">
        <v>43</v>
      </c>
      <c r="AC1579" t="s">
        <v>44</v>
      </c>
      <c r="AD1579">
        <v>3</v>
      </c>
    </row>
    <row r="1580" spans="1:30" x14ac:dyDescent="0.35">
      <c r="A1580">
        <v>2002</v>
      </c>
      <c r="B1580" t="s">
        <v>527</v>
      </c>
      <c r="C1580" t="s">
        <v>4237</v>
      </c>
      <c r="D1580" s="1">
        <v>43385</v>
      </c>
      <c r="E1580" s="1">
        <v>45128</v>
      </c>
      <c r="F1580">
        <f>IF(Table1[[#This Row],[ExitDate]],QUOTIENT(Table1[[#This Row],[ExitDate]]-Table1[[#This Row],[StartDate]],365/12),"")</f>
        <v>57</v>
      </c>
      <c r="G1580" t="str">
        <f>IF(Table1[[#This Row],[ExitDate]], "Attrition", "Active")</f>
        <v>Attrition</v>
      </c>
      <c r="H1580" t="s">
        <v>28</v>
      </c>
      <c r="I1580" t="s">
        <v>6088</v>
      </c>
      <c r="J1580" t="s">
        <v>6089</v>
      </c>
      <c r="K1580" t="s">
        <v>79</v>
      </c>
      <c r="L1580" t="s">
        <v>744</v>
      </c>
      <c r="M1580" t="s">
        <v>33</v>
      </c>
      <c r="N1580" t="s">
        <v>63</v>
      </c>
      <c r="O1580" t="s">
        <v>35</v>
      </c>
      <c r="P1580" t="s">
        <v>98</v>
      </c>
      <c r="Q1580" t="s">
        <v>6090</v>
      </c>
      <c r="R1580" t="s">
        <v>37</v>
      </c>
      <c r="S1580" t="s">
        <v>80</v>
      </c>
      <c r="T1580" s="2">
        <v>33018</v>
      </c>
      <c r="U1580" s="3">
        <f ca="1">YEARFRAC(Table1[[#This Row],[DOB]],TODAY())</f>
        <v>35.577777777777776</v>
      </c>
      <c r="V1580" s="3" t="str" cm="1">
        <f t="array" aca="1" ref="V1580" ca="1">_xlfn.IFS(Table1[[#This Row],[Age]] &lt; 30, "20-29", Table1[[#This Row],[Age]]&lt;40,"30-39",Table1[[#This Row],[Age]]&lt;50,"40-49",Table1[[#This Row],[Age]]&lt;60,"50-59",Table1[[#This Row],[Age]]&lt;70, "60-69",Table1[[#This Row],[Age]]&lt;80, "70-79",Table1[[#This Row],[Age]]&lt;90,"80-89")</f>
        <v>30-39</v>
      </c>
      <c r="W1580" t="s">
        <v>39</v>
      </c>
      <c r="X1580" t="s">
        <v>82</v>
      </c>
      <c r="Y1580" t="s">
        <v>41</v>
      </c>
      <c r="Z1580">
        <v>81634</v>
      </c>
      <c r="AA1580" t="s">
        <v>42</v>
      </c>
      <c r="AB1580" t="s">
        <v>83</v>
      </c>
      <c r="AC1580" t="s">
        <v>44</v>
      </c>
      <c r="AD1580">
        <v>3</v>
      </c>
    </row>
    <row r="1581" spans="1:30" x14ac:dyDescent="0.35">
      <c r="A1581">
        <v>2003</v>
      </c>
      <c r="B1581" t="s">
        <v>1338</v>
      </c>
      <c r="C1581" t="s">
        <v>1098</v>
      </c>
      <c r="D1581" s="1">
        <v>43934</v>
      </c>
      <c r="E1581" s="1">
        <v>44893</v>
      </c>
      <c r="F1581">
        <f>IF(Table1[[#This Row],[ExitDate]],QUOTIENT(Table1[[#This Row],[ExitDate]]-Table1[[#This Row],[StartDate]],365/12),"")</f>
        <v>31</v>
      </c>
      <c r="G1581" t="str">
        <f>IF(Table1[[#This Row],[ExitDate]], "Attrition", "Active")</f>
        <v>Attrition</v>
      </c>
      <c r="H1581" t="s">
        <v>28</v>
      </c>
      <c r="I1581" t="s">
        <v>6091</v>
      </c>
      <c r="J1581" t="s">
        <v>6092</v>
      </c>
      <c r="K1581" t="s">
        <v>97</v>
      </c>
      <c r="L1581" t="s">
        <v>744</v>
      </c>
      <c r="M1581" t="s">
        <v>33</v>
      </c>
      <c r="N1581" t="s">
        <v>63</v>
      </c>
      <c r="O1581" t="s">
        <v>51</v>
      </c>
      <c r="P1581" t="s">
        <v>174</v>
      </c>
      <c r="Q1581" t="s">
        <v>6093</v>
      </c>
      <c r="R1581" t="s">
        <v>37</v>
      </c>
      <c r="S1581" t="s">
        <v>285</v>
      </c>
      <c r="T1581" s="2">
        <v>31229</v>
      </c>
      <c r="U1581" s="3">
        <f ca="1">YEARFRAC(Table1[[#This Row],[DOB]],TODAY())</f>
        <v>40.477777777777774</v>
      </c>
      <c r="V1581" s="3" t="str" cm="1">
        <f t="array" aca="1" ref="V1581" ca="1">_xlfn.IFS(Table1[[#This Row],[Age]] &lt; 30, "20-29", Table1[[#This Row],[Age]]&lt;40,"30-39",Table1[[#This Row],[Age]]&lt;50,"40-49",Table1[[#This Row],[Age]]&lt;60,"50-59",Table1[[#This Row],[Age]]&lt;70, "60-69",Table1[[#This Row],[Age]]&lt;80, "70-79",Table1[[#This Row],[Age]]&lt;90,"80-89")</f>
        <v>40-49</v>
      </c>
      <c r="W1581" t="s">
        <v>39</v>
      </c>
      <c r="X1581" t="s">
        <v>948</v>
      </c>
      <c r="Y1581" t="s">
        <v>41</v>
      </c>
      <c r="Z1581">
        <v>48650</v>
      </c>
      <c r="AA1581" t="s">
        <v>73</v>
      </c>
      <c r="AB1581" t="s">
        <v>83</v>
      </c>
      <c r="AC1581" t="s">
        <v>44</v>
      </c>
      <c r="AD1581">
        <v>3</v>
      </c>
    </row>
    <row r="1582" spans="1:30" x14ac:dyDescent="0.35">
      <c r="A1582">
        <v>2004</v>
      </c>
      <c r="B1582" t="s">
        <v>6094</v>
      </c>
      <c r="C1582" t="s">
        <v>2085</v>
      </c>
      <c r="D1582" s="1">
        <v>44311</v>
      </c>
      <c r="F1582" t="str">
        <f>IF(Table1[[#This Row],[ExitDate]],QUOTIENT(Table1[[#This Row],[ExitDate]]-Table1[[#This Row],[StartDate]],365/12),"")</f>
        <v/>
      </c>
      <c r="G1582" t="str">
        <f>IF(Table1[[#This Row],[ExitDate]], "Attrition", "Active")</f>
        <v>Active</v>
      </c>
      <c r="H1582" t="s">
        <v>28</v>
      </c>
      <c r="I1582" t="s">
        <v>6095</v>
      </c>
      <c r="J1582" t="s">
        <v>6096</v>
      </c>
      <c r="K1582" t="s">
        <v>167</v>
      </c>
      <c r="L1582" t="s">
        <v>32</v>
      </c>
      <c r="M1582" t="s">
        <v>33</v>
      </c>
      <c r="N1582" t="s">
        <v>63</v>
      </c>
      <c r="O1582" t="s">
        <v>62</v>
      </c>
      <c r="P1582" t="s">
        <v>36</v>
      </c>
      <c r="R1582" t="s">
        <v>37</v>
      </c>
      <c r="S1582" t="s">
        <v>110</v>
      </c>
      <c r="T1582" s="2">
        <v>36986</v>
      </c>
      <c r="U1582" s="3">
        <f ca="1">YEARFRAC(Table1[[#This Row],[DOB]],TODAY())</f>
        <v>24.716666666666665</v>
      </c>
      <c r="V1582" s="3" t="str" cm="1">
        <f t="array" aca="1" ref="V1582" ca="1">_xlfn.IFS(Table1[[#This Row],[Age]] &lt; 30, "20-29", Table1[[#This Row],[Age]]&lt;40,"30-39",Table1[[#This Row],[Age]]&lt;50,"40-49",Table1[[#This Row],[Age]]&lt;60,"50-59",Table1[[#This Row],[Age]]&lt;70, "60-69",Table1[[#This Row],[Age]]&lt;80, "70-79",Table1[[#This Row],[Age]]&lt;90,"80-89")</f>
        <v>20-29</v>
      </c>
      <c r="W1582" t="s">
        <v>39</v>
      </c>
      <c r="X1582" t="s">
        <v>112</v>
      </c>
      <c r="Y1582" t="s">
        <v>41</v>
      </c>
      <c r="Z1582">
        <v>72181</v>
      </c>
      <c r="AA1582" t="s">
        <v>73</v>
      </c>
      <c r="AB1582" t="s">
        <v>103</v>
      </c>
      <c r="AC1582" t="s">
        <v>44</v>
      </c>
      <c r="AD1582">
        <v>3</v>
      </c>
    </row>
    <row r="1583" spans="1:30" x14ac:dyDescent="0.35">
      <c r="A1583">
        <v>2005</v>
      </c>
      <c r="B1583" t="s">
        <v>6097</v>
      </c>
      <c r="C1583" t="s">
        <v>4210</v>
      </c>
      <c r="D1583" s="1">
        <v>43455</v>
      </c>
      <c r="E1583" s="1">
        <v>44881</v>
      </c>
      <c r="F1583">
        <f>IF(Table1[[#This Row],[ExitDate]],QUOTIENT(Table1[[#This Row],[ExitDate]]-Table1[[#This Row],[StartDate]],365/12),"")</f>
        <v>46</v>
      </c>
      <c r="G1583" t="str">
        <f>IF(Table1[[#This Row],[ExitDate]], "Attrition", "Active")</f>
        <v>Attrition</v>
      </c>
      <c r="H1583" t="s">
        <v>28</v>
      </c>
      <c r="I1583" t="s">
        <v>6098</v>
      </c>
      <c r="J1583" t="s">
        <v>6099</v>
      </c>
      <c r="K1583" t="s">
        <v>97</v>
      </c>
      <c r="L1583" t="s">
        <v>32</v>
      </c>
      <c r="M1583" t="s">
        <v>51</v>
      </c>
      <c r="N1583" t="s">
        <v>63</v>
      </c>
      <c r="O1583" t="s">
        <v>51</v>
      </c>
      <c r="P1583" t="s">
        <v>139</v>
      </c>
      <c r="Q1583" t="s">
        <v>6100</v>
      </c>
      <c r="R1583" t="s">
        <v>37</v>
      </c>
      <c r="S1583" t="s">
        <v>147</v>
      </c>
      <c r="T1583" s="2">
        <v>17235</v>
      </c>
      <c r="U1583" s="3">
        <f ca="1">YEARFRAC(Table1[[#This Row],[DOB]],TODAY())</f>
        <v>78.788888888888891</v>
      </c>
      <c r="V1583" s="3" t="str" cm="1">
        <f t="array" aca="1" ref="V1583" ca="1">_xlfn.IFS(Table1[[#This Row],[Age]] &lt; 30, "20-29", Table1[[#This Row],[Age]]&lt;40,"30-39",Table1[[#This Row],[Age]]&lt;50,"40-49",Table1[[#This Row],[Age]]&lt;60,"50-59",Table1[[#This Row],[Age]]&lt;70, "60-69",Table1[[#This Row],[Age]]&lt;80, "70-79",Table1[[#This Row],[Age]]&lt;90,"80-89")</f>
        <v>70-79</v>
      </c>
      <c r="W1583" t="s">
        <v>39</v>
      </c>
      <c r="X1583" t="s">
        <v>82</v>
      </c>
      <c r="Y1583" t="s">
        <v>41</v>
      </c>
      <c r="Z1583">
        <v>53844</v>
      </c>
      <c r="AA1583" t="s">
        <v>127</v>
      </c>
      <c r="AB1583" t="s">
        <v>43</v>
      </c>
      <c r="AC1583" t="s">
        <v>44</v>
      </c>
      <c r="AD1583">
        <v>3</v>
      </c>
    </row>
    <row r="1584" spans="1:30" x14ac:dyDescent="0.35">
      <c r="A1584">
        <v>2006</v>
      </c>
      <c r="B1584" t="s">
        <v>5287</v>
      </c>
      <c r="C1584" t="s">
        <v>5003</v>
      </c>
      <c r="D1584" s="1">
        <v>44458</v>
      </c>
      <c r="F1584" t="str">
        <f>IF(Table1[[#This Row],[ExitDate]],QUOTIENT(Table1[[#This Row],[ExitDate]]-Table1[[#This Row],[StartDate]],365/12),"")</f>
        <v/>
      </c>
      <c r="G1584" t="str">
        <f>IF(Table1[[#This Row],[ExitDate]], "Attrition", "Active")</f>
        <v>Active</v>
      </c>
      <c r="H1584" t="s">
        <v>28</v>
      </c>
      <c r="I1584" t="s">
        <v>6101</v>
      </c>
      <c r="J1584" t="s">
        <v>6102</v>
      </c>
      <c r="K1584" t="s">
        <v>117</v>
      </c>
      <c r="L1584" t="s">
        <v>32</v>
      </c>
      <c r="M1584" t="s">
        <v>33</v>
      </c>
      <c r="N1584" t="s">
        <v>34</v>
      </c>
      <c r="O1584" t="s">
        <v>35</v>
      </c>
      <c r="P1584" t="s">
        <v>36</v>
      </c>
      <c r="R1584" t="s">
        <v>37</v>
      </c>
      <c r="S1584" t="s">
        <v>118</v>
      </c>
      <c r="T1584" s="2">
        <v>26960</v>
      </c>
      <c r="U1584" s="3">
        <f ca="1">YEARFRAC(Table1[[#This Row],[DOB]],TODAY())</f>
        <v>52.166666666666664</v>
      </c>
      <c r="V1584" s="3" t="str" cm="1">
        <f t="array" aca="1" ref="V1584" ca="1">_xlfn.IFS(Table1[[#This Row],[Age]] &lt; 30, "20-29", Table1[[#This Row],[Age]]&lt;40,"30-39",Table1[[#This Row],[Age]]&lt;50,"40-49",Table1[[#This Row],[Age]]&lt;60,"50-59",Table1[[#This Row],[Age]]&lt;70, "60-69",Table1[[#This Row],[Age]]&lt;80, "70-79",Table1[[#This Row],[Age]]&lt;90,"80-89")</f>
        <v>50-59</v>
      </c>
      <c r="W1584" t="s">
        <v>39</v>
      </c>
      <c r="X1584" t="s">
        <v>6103</v>
      </c>
      <c r="Y1584" t="s">
        <v>54</v>
      </c>
      <c r="Z1584">
        <v>72825</v>
      </c>
      <c r="AA1584" t="s">
        <v>73</v>
      </c>
      <c r="AB1584" t="s">
        <v>83</v>
      </c>
      <c r="AC1584" t="s">
        <v>44</v>
      </c>
      <c r="AD1584">
        <v>3</v>
      </c>
    </row>
    <row r="1585" spans="1:30" x14ac:dyDescent="0.35">
      <c r="A1585">
        <v>2007</v>
      </c>
      <c r="B1585" t="s">
        <v>6104</v>
      </c>
      <c r="C1585" t="s">
        <v>6105</v>
      </c>
      <c r="D1585" s="1">
        <v>44180</v>
      </c>
      <c r="F1585" t="str">
        <f>IF(Table1[[#This Row],[ExitDate]],QUOTIENT(Table1[[#This Row],[ExitDate]]-Table1[[#This Row],[StartDate]],365/12),"")</f>
        <v/>
      </c>
      <c r="G1585" t="str">
        <f>IF(Table1[[#This Row],[ExitDate]], "Attrition", "Active")</f>
        <v>Active</v>
      </c>
      <c r="H1585" t="s">
        <v>28</v>
      </c>
      <c r="I1585" t="s">
        <v>6106</v>
      </c>
      <c r="J1585" t="s">
        <v>6107</v>
      </c>
      <c r="K1585" t="s">
        <v>61</v>
      </c>
      <c r="L1585" t="s">
        <v>32</v>
      </c>
      <c r="M1585" t="s">
        <v>62</v>
      </c>
      <c r="N1585" t="s">
        <v>34</v>
      </c>
      <c r="O1585" t="s">
        <v>35</v>
      </c>
      <c r="P1585" t="s">
        <v>36</v>
      </c>
      <c r="R1585" t="s">
        <v>37</v>
      </c>
      <c r="S1585" t="s">
        <v>147</v>
      </c>
      <c r="T1585" s="2">
        <v>28980</v>
      </c>
      <c r="U1585" s="3">
        <f ca="1">YEARFRAC(Table1[[#This Row],[DOB]],TODAY())</f>
        <v>46.633333333333333</v>
      </c>
      <c r="V1585" s="3" t="str" cm="1">
        <f t="array" aca="1" ref="V1585" ca="1">_xlfn.IFS(Table1[[#This Row],[Age]] &lt; 30, "20-29", Table1[[#This Row],[Age]]&lt;40,"30-39",Table1[[#This Row],[Age]]&lt;50,"40-49",Table1[[#This Row],[Age]]&lt;60,"50-59",Table1[[#This Row],[Age]]&lt;70, "60-69",Table1[[#This Row],[Age]]&lt;80, "70-79",Table1[[#This Row],[Age]]&lt;90,"80-89")</f>
        <v>40-49</v>
      </c>
      <c r="W1585" t="s">
        <v>39</v>
      </c>
      <c r="X1585" t="s">
        <v>149</v>
      </c>
      <c r="Y1585" t="s">
        <v>41</v>
      </c>
      <c r="Z1585">
        <v>10308</v>
      </c>
      <c r="AA1585" t="s">
        <v>92</v>
      </c>
      <c r="AB1585" t="s">
        <v>43</v>
      </c>
      <c r="AC1585" t="s">
        <v>44</v>
      </c>
      <c r="AD1585">
        <v>3</v>
      </c>
    </row>
    <row r="1586" spans="1:30" x14ac:dyDescent="0.35">
      <c r="A1586">
        <v>2008</v>
      </c>
      <c r="B1586" t="s">
        <v>6108</v>
      </c>
      <c r="C1586" t="s">
        <v>4034</v>
      </c>
      <c r="D1586" s="1">
        <v>43661</v>
      </c>
      <c r="E1586" s="1">
        <v>43843</v>
      </c>
      <c r="F1586">
        <f>IF(Table1[[#This Row],[ExitDate]],QUOTIENT(Table1[[#This Row],[ExitDate]]-Table1[[#This Row],[StartDate]],365/12),"")</f>
        <v>5</v>
      </c>
      <c r="G1586" t="str">
        <f>IF(Table1[[#This Row],[ExitDate]], "Attrition", "Active")</f>
        <v>Attrition</v>
      </c>
      <c r="H1586" t="s">
        <v>28</v>
      </c>
      <c r="I1586" t="s">
        <v>6109</v>
      </c>
      <c r="J1586" t="s">
        <v>6110</v>
      </c>
      <c r="K1586" t="s">
        <v>88</v>
      </c>
      <c r="L1586" t="s">
        <v>32</v>
      </c>
      <c r="M1586" t="s">
        <v>51</v>
      </c>
      <c r="N1586" t="s">
        <v>50</v>
      </c>
      <c r="O1586" t="s">
        <v>35</v>
      </c>
      <c r="P1586" t="s">
        <v>174</v>
      </c>
      <c r="Q1586" t="s">
        <v>6111</v>
      </c>
      <c r="R1586" t="s">
        <v>37</v>
      </c>
      <c r="S1586" t="s">
        <v>89</v>
      </c>
      <c r="T1586" s="2">
        <v>15222</v>
      </c>
      <c r="U1586" s="3">
        <f ca="1">YEARFRAC(Table1[[#This Row],[DOB]],TODAY())</f>
        <v>84.305555555555557</v>
      </c>
      <c r="V1586" s="3" t="str" cm="1">
        <f t="array" aca="1" ref="V1586" ca="1">_xlfn.IFS(Table1[[#This Row],[Age]] &lt; 30, "20-29", Table1[[#This Row],[Age]]&lt;40,"30-39",Table1[[#This Row],[Age]]&lt;50,"40-49",Table1[[#This Row],[Age]]&lt;60,"50-59",Table1[[#This Row],[Age]]&lt;70, "60-69",Table1[[#This Row],[Age]]&lt;80, "70-79",Table1[[#This Row],[Age]]&lt;90,"80-89")</f>
        <v>80-89</v>
      </c>
      <c r="W1586" t="s">
        <v>39</v>
      </c>
      <c r="X1586" t="s">
        <v>162</v>
      </c>
      <c r="Y1586" t="s">
        <v>41</v>
      </c>
      <c r="Z1586">
        <v>67443</v>
      </c>
      <c r="AA1586" t="s">
        <v>127</v>
      </c>
      <c r="AB1586" t="s">
        <v>43</v>
      </c>
      <c r="AC1586" t="s">
        <v>44</v>
      </c>
      <c r="AD1586">
        <v>3</v>
      </c>
    </row>
    <row r="1587" spans="1:30" x14ac:dyDescent="0.35">
      <c r="A1587">
        <v>2009</v>
      </c>
      <c r="B1587" t="s">
        <v>6112</v>
      </c>
      <c r="C1587" t="s">
        <v>2800</v>
      </c>
      <c r="D1587" s="1">
        <v>44517</v>
      </c>
      <c r="F1587" t="str">
        <f>IF(Table1[[#This Row],[ExitDate]],QUOTIENT(Table1[[#This Row],[ExitDate]]-Table1[[#This Row],[StartDate]],365/12),"")</f>
        <v/>
      </c>
      <c r="G1587" t="str">
        <f>IF(Table1[[#This Row],[ExitDate]], "Attrition", "Active")</f>
        <v>Active</v>
      </c>
      <c r="H1587" t="s">
        <v>28</v>
      </c>
      <c r="I1587" t="s">
        <v>6113</v>
      </c>
      <c r="J1587" t="s">
        <v>6114</v>
      </c>
      <c r="K1587" t="s">
        <v>31</v>
      </c>
      <c r="L1587" t="s">
        <v>32</v>
      </c>
      <c r="M1587" t="s">
        <v>33</v>
      </c>
      <c r="N1587" t="s">
        <v>34</v>
      </c>
      <c r="O1587" t="s">
        <v>35</v>
      </c>
      <c r="P1587" t="s">
        <v>36</v>
      </c>
      <c r="R1587" t="s">
        <v>37</v>
      </c>
      <c r="S1587" t="s">
        <v>176</v>
      </c>
      <c r="T1587" s="2">
        <v>35704</v>
      </c>
      <c r="U1587" s="3">
        <f ca="1">YEARFRAC(Table1[[#This Row],[DOB]],TODAY())</f>
        <v>28.227777777777778</v>
      </c>
      <c r="V1587" s="3" t="str" cm="1">
        <f t="array" aca="1" ref="V1587" ca="1">_xlfn.IFS(Table1[[#This Row],[Age]] &lt; 30, "20-29", Table1[[#This Row],[Age]]&lt;40,"30-39",Table1[[#This Row],[Age]]&lt;50,"40-49",Table1[[#This Row],[Age]]&lt;60,"50-59",Table1[[#This Row],[Age]]&lt;70, "60-69",Table1[[#This Row],[Age]]&lt;80, "70-79",Table1[[#This Row],[Age]]&lt;90,"80-89")</f>
        <v>20-29</v>
      </c>
      <c r="W1587" t="s">
        <v>39</v>
      </c>
      <c r="X1587" t="s">
        <v>112</v>
      </c>
      <c r="Y1587" t="s">
        <v>41</v>
      </c>
      <c r="Z1587">
        <v>9141</v>
      </c>
      <c r="AA1587" t="s">
        <v>42</v>
      </c>
      <c r="AB1587" t="s">
        <v>43</v>
      </c>
      <c r="AC1587" t="s">
        <v>44</v>
      </c>
      <c r="AD1587">
        <v>3</v>
      </c>
    </row>
    <row r="1588" spans="1:30" x14ac:dyDescent="0.35">
      <c r="A1588">
        <v>2010</v>
      </c>
      <c r="B1588" t="s">
        <v>6115</v>
      </c>
      <c r="C1588" t="s">
        <v>3852</v>
      </c>
      <c r="D1588" s="1">
        <v>44961</v>
      </c>
      <c r="E1588" s="1">
        <v>45101</v>
      </c>
      <c r="F1588">
        <f>IF(Table1[[#This Row],[ExitDate]],QUOTIENT(Table1[[#This Row],[ExitDate]]-Table1[[#This Row],[StartDate]],365/12),"")</f>
        <v>4</v>
      </c>
      <c r="G1588" t="str">
        <f>IF(Table1[[#This Row],[ExitDate]], "Attrition", "Active")</f>
        <v>Attrition</v>
      </c>
      <c r="H1588" t="s">
        <v>28</v>
      </c>
      <c r="I1588" t="s">
        <v>6116</v>
      </c>
      <c r="J1588" t="s">
        <v>6117</v>
      </c>
      <c r="K1588" t="s">
        <v>132</v>
      </c>
      <c r="L1588" t="s">
        <v>32</v>
      </c>
      <c r="M1588" t="s">
        <v>51</v>
      </c>
      <c r="N1588" t="s">
        <v>63</v>
      </c>
      <c r="O1588" t="s">
        <v>51</v>
      </c>
      <c r="P1588" t="s">
        <v>125</v>
      </c>
      <c r="Q1588" t="s">
        <v>6118</v>
      </c>
      <c r="R1588" t="s">
        <v>37</v>
      </c>
      <c r="S1588" t="s">
        <v>331</v>
      </c>
      <c r="T1588" s="2">
        <v>17964</v>
      </c>
      <c r="U1588" s="3">
        <f ca="1">YEARFRAC(Table1[[#This Row],[DOB]],TODAY())</f>
        <v>76.794444444444451</v>
      </c>
      <c r="V1588" s="3" t="str" cm="1">
        <f t="array" aca="1" ref="V1588" ca="1">_xlfn.IFS(Table1[[#This Row],[Age]] &lt; 30, "20-29", Table1[[#This Row],[Age]]&lt;40,"30-39",Table1[[#This Row],[Age]]&lt;50,"40-49",Table1[[#This Row],[Age]]&lt;60,"50-59",Table1[[#This Row],[Age]]&lt;70, "60-69",Table1[[#This Row],[Age]]&lt;80, "70-79",Table1[[#This Row],[Age]]&lt;90,"80-89")</f>
        <v>70-79</v>
      </c>
      <c r="W1588" t="s">
        <v>39</v>
      </c>
      <c r="X1588" t="s">
        <v>82</v>
      </c>
      <c r="Y1588" t="s">
        <v>41</v>
      </c>
      <c r="Z1588">
        <v>71663</v>
      </c>
      <c r="AA1588" t="s">
        <v>55</v>
      </c>
      <c r="AB1588" t="s">
        <v>83</v>
      </c>
      <c r="AC1588" t="s">
        <v>44</v>
      </c>
      <c r="AD1588">
        <v>3</v>
      </c>
    </row>
    <row r="1589" spans="1:30" x14ac:dyDescent="0.35">
      <c r="A1589">
        <v>2011</v>
      </c>
      <c r="B1589" t="s">
        <v>6119</v>
      </c>
      <c r="C1589" t="s">
        <v>6120</v>
      </c>
      <c r="D1589" s="1">
        <v>44745</v>
      </c>
      <c r="E1589" s="1">
        <v>44754</v>
      </c>
      <c r="F1589">
        <f>IF(Table1[[#This Row],[ExitDate]],QUOTIENT(Table1[[#This Row],[ExitDate]]-Table1[[#This Row],[StartDate]],365/12),"")</f>
        <v>0</v>
      </c>
      <c r="G1589" t="str">
        <f>IF(Table1[[#This Row],[ExitDate]], "Attrition", "Active")</f>
        <v>Attrition</v>
      </c>
      <c r="H1589" t="s">
        <v>28</v>
      </c>
      <c r="I1589" t="s">
        <v>6121</v>
      </c>
      <c r="J1589" t="s">
        <v>6122</v>
      </c>
      <c r="K1589" t="s">
        <v>49</v>
      </c>
      <c r="L1589" t="s">
        <v>32</v>
      </c>
      <c r="M1589" t="s">
        <v>33</v>
      </c>
      <c r="N1589" t="s">
        <v>63</v>
      </c>
      <c r="O1589" t="s">
        <v>35</v>
      </c>
      <c r="P1589" t="s">
        <v>139</v>
      </c>
      <c r="Q1589" t="s">
        <v>6123</v>
      </c>
      <c r="R1589" t="s">
        <v>37</v>
      </c>
      <c r="S1589" t="s">
        <v>38</v>
      </c>
      <c r="T1589" s="2">
        <v>34552</v>
      </c>
      <c r="U1589" s="3">
        <f ca="1">YEARFRAC(Table1[[#This Row],[DOB]],TODAY())</f>
        <v>31.380555555555556</v>
      </c>
      <c r="V1589" s="3" t="str" cm="1">
        <f t="array" aca="1" ref="V1589" ca="1">_xlfn.IFS(Table1[[#This Row],[Age]] &lt; 30, "20-29", Table1[[#This Row],[Age]]&lt;40,"30-39",Table1[[#This Row],[Age]]&lt;50,"40-49",Table1[[#This Row],[Age]]&lt;60,"50-59",Table1[[#This Row],[Age]]&lt;70, "60-69",Table1[[#This Row],[Age]]&lt;80, "70-79",Table1[[#This Row],[Age]]&lt;90,"80-89")</f>
        <v>30-39</v>
      </c>
      <c r="W1589" t="s">
        <v>39</v>
      </c>
      <c r="X1589" t="s">
        <v>72</v>
      </c>
      <c r="Y1589" t="s">
        <v>41</v>
      </c>
      <c r="Z1589">
        <v>91439</v>
      </c>
      <c r="AA1589" t="s">
        <v>127</v>
      </c>
      <c r="AB1589" t="s">
        <v>83</v>
      </c>
      <c r="AC1589" t="s">
        <v>44</v>
      </c>
      <c r="AD1589">
        <v>3</v>
      </c>
    </row>
    <row r="1590" spans="1:30" x14ac:dyDescent="0.35">
      <c r="A1590">
        <v>2012</v>
      </c>
      <c r="B1590" t="s">
        <v>5473</v>
      </c>
      <c r="C1590" t="s">
        <v>4465</v>
      </c>
      <c r="D1590" s="1">
        <v>43854</v>
      </c>
      <c r="E1590" s="1">
        <v>44818</v>
      </c>
      <c r="F1590">
        <f>IF(Table1[[#This Row],[ExitDate]],QUOTIENT(Table1[[#This Row],[ExitDate]]-Table1[[#This Row],[StartDate]],365/12),"")</f>
        <v>31</v>
      </c>
      <c r="G1590" t="str">
        <f>IF(Table1[[#This Row],[ExitDate]], "Attrition", "Active")</f>
        <v>Attrition</v>
      </c>
      <c r="H1590" t="s">
        <v>28</v>
      </c>
      <c r="I1590" t="s">
        <v>6124</v>
      </c>
      <c r="J1590" t="s">
        <v>6125</v>
      </c>
      <c r="K1590" t="s">
        <v>138</v>
      </c>
      <c r="L1590" t="s">
        <v>32</v>
      </c>
      <c r="M1590" t="s">
        <v>33</v>
      </c>
      <c r="N1590" t="s">
        <v>63</v>
      </c>
      <c r="O1590" t="s">
        <v>62</v>
      </c>
      <c r="P1590" t="s">
        <v>174</v>
      </c>
      <c r="Q1590" t="s">
        <v>6126</v>
      </c>
      <c r="R1590" t="s">
        <v>37</v>
      </c>
      <c r="S1590" t="s">
        <v>65</v>
      </c>
      <c r="T1590" s="2">
        <v>30839</v>
      </c>
      <c r="U1590" s="3">
        <f ca="1">YEARFRAC(Table1[[#This Row],[DOB]],TODAY())</f>
        <v>41.547222222222224</v>
      </c>
      <c r="V1590" s="3" t="str" cm="1">
        <f t="array" aca="1" ref="V1590" ca="1">_xlfn.IFS(Table1[[#This Row],[Age]] &lt; 30, "20-29", Table1[[#This Row],[Age]]&lt;40,"30-39",Table1[[#This Row],[Age]]&lt;50,"40-49",Table1[[#This Row],[Age]]&lt;60,"50-59",Table1[[#This Row],[Age]]&lt;70, "60-69",Table1[[#This Row],[Age]]&lt;80, "70-79",Table1[[#This Row],[Age]]&lt;90,"80-89")</f>
        <v>40-49</v>
      </c>
      <c r="W1590" t="s">
        <v>39</v>
      </c>
      <c r="X1590" t="s">
        <v>707</v>
      </c>
      <c r="Y1590" t="s">
        <v>41</v>
      </c>
      <c r="Z1590">
        <v>44651</v>
      </c>
      <c r="AA1590" t="s">
        <v>42</v>
      </c>
      <c r="AB1590" t="s">
        <v>74</v>
      </c>
      <c r="AC1590" t="s">
        <v>44</v>
      </c>
      <c r="AD1590">
        <v>3</v>
      </c>
    </row>
    <row r="1591" spans="1:30" x14ac:dyDescent="0.35">
      <c r="A1591">
        <v>2013</v>
      </c>
      <c r="B1591" t="s">
        <v>582</v>
      </c>
      <c r="C1591" t="s">
        <v>5474</v>
      </c>
      <c r="D1591" s="1">
        <v>43653</v>
      </c>
      <c r="E1591" s="1">
        <v>44282</v>
      </c>
      <c r="F1591">
        <f>IF(Table1[[#This Row],[ExitDate]],QUOTIENT(Table1[[#This Row],[ExitDate]]-Table1[[#This Row],[StartDate]],365/12),"")</f>
        <v>20</v>
      </c>
      <c r="G1591" t="str">
        <f>IF(Table1[[#This Row],[ExitDate]], "Attrition", "Active")</f>
        <v>Attrition</v>
      </c>
      <c r="H1591" t="s">
        <v>28</v>
      </c>
      <c r="I1591" t="s">
        <v>6127</v>
      </c>
      <c r="J1591" t="s">
        <v>6128</v>
      </c>
      <c r="K1591" t="s">
        <v>79</v>
      </c>
      <c r="L1591" t="s">
        <v>32</v>
      </c>
      <c r="M1591" t="s">
        <v>33</v>
      </c>
      <c r="N1591" t="s">
        <v>50</v>
      </c>
      <c r="O1591" t="s">
        <v>35</v>
      </c>
      <c r="P1591" t="s">
        <v>174</v>
      </c>
      <c r="Q1591" t="s">
        <v>6129</v>
      </c>
      <c r="R1591" t="s">
        <v>37</v>
      </c>
      <c r="S1591" t="s">
        <v>80</v>
      </c>
      <c r="T1591" s="2">
        <v>19092</v>
      </c>
      <c r="U1591" s="3">
        <f ca="1">YEARFRAC(Table1[[#This Row],[DOB]],TODAY())</f>
        <v>73.708333333333329</v>
      </c>
      <c r="V1591" s="3" t="str" cm="1">
        <f t="array" aca="1" ref="V1591" ca="1">_xlfn.IFS(Table1[[#This Row],[Age]] &lt; 30, "20-29", Table1[[#This Row],[Age]]&lt;40,"30-39",Table1[[#This Row],[Age]]&lt;50,"40-49",Table1[[#This Row],[Age]]&lt;60,"50-59",Table1[[#This Row],[Age]]&lt;70, "60-69",Table1[[#This Row],[Age]]&lt;80, "70-79",Table1[[#This Row],[Age]]&lt;90,"80-89")</f>
        <v>70-79</v>
      </c>
      <c r="W1591" t="s">
        <v>39</v>
      </c>
      <c r="X1591" t="s">
        <v>225</v>
      </c>
      <c r="Y1591" t="s">
        <v>41</v>
      </c>
      <c r="Z1591">
        <v>61363</v>
      </c>
      <c r="AA1591" t="s">
        <v>92</v>
      </c>
      <c r="AB1591" t="s">
        <v>43</v>
      </c>
      <c r="AC1591" t="s">
        <v>44</v>
      </c>
      <c r="AD1591">
        <v>3</v>
      </c>
    </row>
    <row r="1592" spans="1:30" x14ac:dyDescent="0.35">
      <c r="A1592">
        <v>2014</v>
      </c>
      <c r="B1592" t="s">
        <v>6130</v>
      </c>
      <c r="C1592" t="s">
        <v>6131</v>
      </c>
      <c r="D1592" s="1">
        <v>44633</v>
      </c>
      <c r="F1592" t="str">
        <f>IF(Table1[[#This Row],[ExitDate]],QUOTIENT(Table1[[#This Row],[ExitDate]]-Table1[[#This Row],[StartDate]],365/12),"")</f>
        <v/>
      </c>
      <c r="G1592" t="str">
        <f>IF(Table1[[#This Row],[ExitDate]], "Attrition", "Active")</f>
        <v>Active</v>
      </c>
      <c r="H1592" t="s">
        <v>727</v>
      </c>
      <c r="I1592" t="s">
        <v>6132</v>
      </c>
      <c r="J1592" t="s">
        <v>6133</v>
      </c>
      <c r="K1592" t="s">
        <v>49</v>
      </c>
      <c r="L1592" t="s">
        <v>32</v>
      </c>
      <c r="M1592" t="s">
        <v>51</v>
      </c>
      <c r="N1592" t="s">
        <v>63</v>
      </c>
      <c r="O1592" t="s">
        <v>35</v>
      </c>
      <c r="P1592" t="s">
        <v>36</v>
      </c>
      <c r="R1592" t="s">
        <v>37</v>
      </c>
      <c r="S1592" t="s">
        <v>147</v>
      </c>
      <c r="T1592" s="2">
        <v>30997</v>
      </c>
      <c r="U1592" s="3">
        <f ca="1">YEARFRAC(Table1[[#This Row],[DOB]],TODAY())</f>
        <v>41.116666666666667</v>
      </c>
      <c r="V1592" s="3" t="str" cm="1">
        <f t="array" aca="1" ref="V1592" ca="1">_xlfn.IFS(Table1[[#This Row],[Age]] &lt; 30, "20-29", Table1[[#This Row],[Age]]&lt;40,"30-39",Table1[[#This Row],[Age]]&lt;50,"40-49",Table1[[#This Row],[Age]]&lt;60,"50-59",Table1[[#This Row],[Age]]&lt;70, "60-69",Table1[[#This Row],[Age]]&lt;80, "70-79",Table1[[#This Row],[Age]]&lt;90,"80-89")</f>
        <v>40-49</v>
      </c>
      <c r="W1592" t="s">
        <v>39</v>
      </c>
      <c r="X1592" t="s">
        <v>102</v>
      </c>
      <c r="Y1592" t="s">
        <v>41</v>
      </c>
      <c r="Z1592">
        <v>6175</v>
      </c>
      <c r="AA1592" t="s">
        <v>127</v>
      </c>
      <c r="AB1592" t="s">
        <v>103</v>
      </c>
      <c r="AC1592" t="s">
        <v>44</v>
      </c>
      <c r="AD1592">
        <v>3</v>
      </c>
    </row>
    <row r="1593" spans="1:30" x14ac:dyDescent="0.35">
      <c r="A1593">
        <v>2015</v>
      </c>
      <c r="B1593" t="s">
        <v>6134</v>
      </c>
      <c r="C1593" t="s">
        <v>3774</v>
      </c>
      <c r="D1593" s="1">
        <v>45079</v>
      </c>
      <c r="F1593" t="str">
        <f>IF(Table1[[#This Row],[ExitDate]],QUOTIENT(Table1[[#This Row],[ExitDate]]-Table1[[#This Row],[StartDate]],365/12),"")</f>
        <v/>
      </c>
      <c r="G1593" t="str">
        <f>IF(Table1[[#This Row],[ExitDate]], "Attrition", "Active")</f>
        <v>Active</v>
      </c>
      <c r="H1593" t="s">
        <v>727</v>
      </c>
      <c r="I1593" t="s">
        <v>6135</v>
      </c>
      <c r="J1593" t="s">
        <v>6136</v>
      </c>
      <c r="K1593" t="s">
        <v>138</v>
      </c>
      <c r="L1593" t="s">
        <v>32</v>
      </c>
      <c r="M1593" t="s">
        <v>51</v>
      </c>
      <c r="N1593" t="s">
        <v>63</v>
      </c>
      <c r="O1593" t="s">
        <v>51</v>
      </c>
      <c r="P1593" t="s">
        <v>36</v>
      </c>
      <c r="R1593" t="s">
        <v>37</v>
      </c>
      <c r="S1593" t="s">
        <v>110</v>
      </c>
      <c r="T1593" s="2">
        <v>33668</v>
      </c>
      <c r="U1593" s="3">
        <f ca="1">YEARFRAC(Table1[[#This Row],[DOB]],TODAY())</f>
        <v>33.799999999999997</v>
      </c>
      <c r="V1593" s="3" t="str" cm="1">
        <f t="array" aca="1" ref="V1593" ca="1">_xlfn.IFS(Table1[[#This Row],[Age]] &lt; 30, "20-29", Table1[[#This Row],[Age]]&lt;40,"30-39",Table1[[#This Row],[Age]]&lt;50,"40-49",Table1[[#This Row],[Age]]&lt;60,"50-59",Table1[[#This Row],[Age]]&lt;70, "60-69",Table1[[#This Row],[Age]]&lt;80, "70-79",Table1[[#This Row],[Age]]&lt;90,"80-89")</f>
        <v>30-39</v>
      </c>
      <c r="W1593" t="s">
        <v>39</v>
      </c>
      <c r="X1593" t="s">
        <v>112</v>
      </c>
      <c r="Y1593" t="s">
        <v>41</v>
      </c>
      <c r="Z1593">
        <v>23634</v>
      </c>
      <c r="AA1593" t="s">
        <v>42</v>
      </c>
      <c r="AB1593" t="s">
        <v>43</v>
      </c>
      <c r="AC1593" t="s">
        <v>44</v>
      </c>
      <c r="AD1593">
        <v>3</v>
      </c>
    </row>
    <row r="1594" spans="1:30" x14ac:dyDescent="0.35">
      <c r="A1594">
        <v>2016</v>
      </c>
      <c r="B1594" t="s">
        <v>199</v>
      </c>
      <c r="C1594" t="s">
        <v>4607</v>
      </c>
      <c r="D1594" s="1">
        <v>44294</v>
      </c>
      <c r="F1594" t="str">
        <f>IF(Table1[[#This Row],[ExitDate]],QUOTIENT(Table1[[#This Row],[ExitDate]]-Table1[[#This Row],[StartDate]],365/12),"")</f>
        <v/>
      </c>
      <c r="G1594" t="str">
        <f>IF(Table1[[#This Row],[ExitDate]], "Attrition", "Active")</f>
        <v>Active</v>
      </c>
      <c r="H1594" t="s">
        <v>727</v>
      </c>
      <c r="I1594" t="s">
        <v>6137</v>
      </c>
      <c r="J1594" t="s">
        <v>6138</v>
      </c>
      <c r="K1594" t="s">
        <v>117</v>
      </c>
      <c r="L1594" t="s">
        <v>32</v>
      </c>
      <c r="M1594" t="s">
        <v>33</v>
      </c>
      <c r="N1594" t="s">
        <v>34</v>
      </c>
      <c r="O1594" t="s">
        <v>62</v>
      </c>
      <c r="P1594" t="s">
        <v>36</v>
      </c>
      <c r="R1594" t="s">
        <v>37</v>
      </c>
      <c r="S1594" t="s">
        <v>89</v>
      </c>
      <c r="T1594" s="2">
        <v>21459</v>
      </c>
      <c r="U1594" s="3">
        <f ca="1">YEARFRAC(Table1[[#This Row],[DOB]],TODAY())</f>
        <v>67.227777777777774</v>
      </c>
      <c r="V1594" s="3" t="str" cm="1">
        <f t="array" aca="1" ref="V1594" ca="1">_xlfn.IFS(Table1[[#This Row],[Age]] &lt; 30, "20-29", Table1[[#This Row],[Age]]&lt;40,"30-39",Table1[[#This Row],[Age]]&lt;50,"40-49",Table1[[#This Row],[Age]]&lt;60,"50-59",Table1[[#This Row],[Age]]&lt;70, "60-69",Table1[[#This Row],[Age]]&lt;80, "70-79",Table1[[#This Row],[Age]]&lt;90,"80-89")</f>
        <v>60-69</v>
      </c>
      <c r="W1594" t="s">
        <v>39</v>
      </c>
      <c r="X1594" t="s">
        <v>162</v>
      </c>
      <c r="Y1594" t="s">
        <v>41</v>
      </c>
      <c r="Z1594">
        <v>66919</v>
      </c>
      <c r="AA1594" t="s">
        <v>42</v>
      </c>
      <c r="AB1594" t="s">
        <v>43</v>
      </c>
      <c r="AC1594" t="s">
        <v>44</v>
      </c>
      <c r="AD1594">
        <v>3</v>
      </c>
    </row>
    <row r="1595" spans="1:30" x14ac:dyDescent="0.35">
      <c r="A1595">
        <v>2017</v>
      </c>
      <c r="B1595" t="s">
        <v>1038</v>
      </c>
      <c r="C1595" t="s">
        <v>3092</v>
      </c>
      <c r="D1595" s="1">
        <v>43801</v>
      </c>
      <c r="F1595" t="str">
        <f>IF(Table1[[#This Row],[ExitDate]],QUOTIENT(Table1[[#This Row],[ExitDate]]-Table1[[#This Row],[StartDate]],365/12),"")</f>
        <v/>
      </c>
      <c r="G1595" t="str">
        <f>IF(Table1[[#This Row],[ExitDate]], "Attrition", "Active")</f>
        <v>Active</v>
      </c>
      <c r="H1595" t="s">
        <v>727</v>
      </c>
      <c r="I1595" t="s">
        <v>6139</v>
      </c>
      <c r="J1595" t="s">
        <v>6140</v>
      </c>
      <c r="K1595" t="s">
        <v>61</v>
      </c>
      <c r="L1595" t="s">
        <v>32</v>
      </c>
      <c r="M1595" t="s">
        <v>62</v>
      </c>
      <c r="N1595" t="s">
        <v>63</v>
      </c>
      <c r="O1595" t="s">
        <v>51</v>
      </c>
      <c r="P1595" t="s">
        <v>36</v>
      </c>
      <c r="R1595" t="s">
        <v>37</v>
      </c>
      <c r="S1595" t="s">
        <v>52</v>
      </c>
      <c r="T1595" s="2">
        <v>26040</v>
      </c>
      <c r="U1595" s="3">
        <f ca="1">YEARFRAC(Table1[[#This Row],[DOB]],TODAY())</f>
        <v>54.68333333333333</v>
      </c>
      <c r="V1595" s="3" t="str" cm="1">
        <f t="array" aca="1" ref="V1595" ca="1">_xlfn.IFS(Table1[[#This Row],[Age]] &lt; 30, "20-29", Table1[[#This Row],[Age]]&lt;40,"30-39",Table1[[#This Row],[Age]]&lt;50,"40-49",Table1[[#This Row],[Age]]&lt;60,"50-59",Table1[[#This Row],[Age]]&lt;70, "60-69",Table1[[#This Row],[Age]]&lt;80, "70-79",Table1[[#This Row],[Age]]&lt;90,"80-89")</f>
        <v>50-59</v>
      </c>
      <c r="W1595" t="s">
        <v>39</v>
      </c>
      <c r="X1595" t="s">
        <v>82</v>
      </c>
      <c r="Y1595" t="s">
        <v>41</v>
      </c>
      <c r="Z1595">
        <v>10719</v>
      </c>
      <c r="AA1595" t="s">
        <v>92</v>
      </c>
      <c r="AB1595" t="s">
        <v>74</v>
      </c>
      <c r="AC1595" t="s">
        <v>44</v>
      </c>
      <c r="AD1595">
        <v>3</v>
      </c>
    </row>
    <row r="1596" spans="1:30" x14ac:dyDescent="0.35">
      <c r="A1596">
        <v>2018</v>
      </c>
      <c r="B1596" t="s">
        <v>6141</v>
      </c>
      <c r="C1596" t="s">
        <v>3499</v>
      </c>
      <c r="D1596" s="1">
        <v>44629</v>
      </c>
      <c r="E1596" s="1">
        <v>45064</v>
      </c>
      <c r="F1596">
        <f>IF(Table1[[#This Row],[ExitDate]],QUOTIENT(Table1[[#This Row],[ExitDate]]-Table1[[#This Row],[StartDate]],365/12),"")</f>
        <v>14</v>
      </c>
      <c r="G1596" t="str">
        <f>IF(Table1[[#This Row],[ExitDate]], "Attrition", "Active")</f>
        <v>Attrition</v>
      </c>
      <c r="H1596" t="s">
        <v>727</v>
      </c>
      <c r="I1596" t="s">
        <v>6142</v>
      </c>
      <c r="J1596" t="s">
        <v>6143</v>
      </c>
      <c r="K1596" t="s">
        <v>167</v>
      </c>
      <c r="L1596" t="s">
        <v>32</v>
      </c>
      <c r="M1596" t="s">
        <v>33</v>
      </c>
      <c r="N1596" t="s">
        <v>34</v>
      </c>
      <c r="O1596" t="s">
        <v>35</v>
      </c>
      <c r="P1596" t="s">
        <v>139</v>
      </c>
      <c r="Q1596" t="s">
        <v>6144</v>
      </c>
      <c r="R1596" t="s">
        <v>37</v>
      </c>
      <c r="S1596" t="s">
        <v>503</v>
      </c>
      <c r="T1596" s="2">
        <v>31439</v>
      </c>
      <c r="U1596" s="3">
        <f ca="1">YEARFRAC(Table1[[#This Row],[DOB]],TODAY())</f>
        <v>39.905555555555559</v>
      </c>
      <c r="V1596" s="3" t="str" cm="1">
        <f t="array" aca="1" ref="V1596" ca="1">_xlfn.IFS(Table1[[#This Row],[Age]] &lt; 30, "20-29", Table1[[#This Row],[Age]]&lt;40,"30-39",Table1[[#This Row],[Age]]&lt;50,"40-49",Table1[[#This Row],[Age]]&lt;60,"50-59",Table1[[#This Row],[Age]]&lt;70, "60-69",Table1[[#This Row],[Age]]&lt;80, "70-79",Table1[[#This Row],[Age]]&lt;90,"80-89")</f>
        <v>30-39</v>
      </c>
      <c r="W1596" t="s">
        <v>39</v>
      </c>
      <c r="X1596" t="s">
        <v>1061</v>
      </c>
      <c r="Y1596" t="s">
        <v>41</v>
      </c>
      <c r="Z1596">
        <v>86107</v>
      </c>
      <c r="AA1596" t="s">
        <v>127</v>
      </c>
      <c r="AB1596" t="s">
        <v>103</v>
      </c>
      <c r="AC1596" t="s">
        <v>44</v>
      </c>
      <c r="AD1596">
        <v>3</v>
      </c>
    </row>
    <row r="1597" spans="1:30" x14ac:dyDescent="0.35">
      <c r="A1597">
        <v>2019</v>
      </c>
      <c r="B1597" t="s">
        <v>678</v>
      </c>
      <c r="C1597" t="s">
        <v>4558</v>
      </c>
      <c r="D1597" s="1">
        <v>44646</v>
      </c>
      <c r="F1597" t="str">
        <f>IF(Table1[[#This Row],[ExitDate]],QUOTIENT(Table1[[#This Row],[ExitDate]]-Table1[[#This Row],[StartDate]],365/12),"")</f>
        <v/>
      </c>
      <c r="G1597" t="str">
        <f>IF(Table1[[#This Row],[ExitDate]], "Attrition", "Active")</f>
        <v>Active</v>
      </c>
      <c r="H1597" t="s">
        <v>727</v>
      </c>
      <c r="I1597" t="s">
        <v>6145</v>
      </c>
      <c r="J1597" t="s">
        <v>6146</v>
      </c>
      <c r="K1597" t="s">
        <v>132</v>
      </c>
      <c r="L1597" t="s">
        <v>32</v>
      </c>
      <c r="M1597" t="s">
        <v>62</v>
      </c>
      <c r="N1597" t="s">
        <v>34</v>
      </c>
      <c r="O1597" t="s">
        <v>35</v>
      </c>
      <c r="P1597" t="s">
        <v>36</v>
      </c>
      <c r="R1597" t="s">
        <v>37</v>
      </c>
      <c r="S1597" t="s">
        <v>89</v>
      </c>
      <c r="T1597" s="2">
        <v>28133</v>
      </c>
      <c r="U1597" s="3">
        <f ca="1">YEARFRAC(Table1[[#This Row],[DOB]],TODAY())</f>
        <v>48.958333333333336</v>
      </c>
      <c r="V1597" s="3" t="str" cm="1">
        <f t="array" aca="1" ref="V1597" ca="1">_xlfn.IFS(Table1[[#This Row],[Age]] &lt; 30, "20-29", Table1[[#This Row],[Age]]&lt;40,"30-39",Table1[[#This Row],[Age]]&lt;50,"40-49",Table1[[#This Row],[Age]]&lt;60,"50-59",Table1[[#This Row],[Age]]&lt;70, "60-69",Table1[[#This Row],[Age]]&lt;80, "70-79",Table1[[#This Row],[Age]]&lt;90,"80-89")</f>
        <v>40-49</v>
      </c>
      <c r="W1597" t="s">
        <v>39</v>
      </c>
      <c r="X1597" t="s">
        <v>82</v>
      </c>
      <c r="Y1597" t="s">
        <v>41</v>
      </c>
      <c r="Z1597">
        <v>65810</v>
      </c>
      <c r="AA1597" t="s">
        <v>42</v>
      </c>
      <c r="AB1597" t="s">
        <v>43</v>
      </c>
      <c r="AC1597" t="s">
        <v>44</v>
      </c>
      <c r="AD1597">
        <v>3</v>
      </c>
    </row>
    <row r="1598" spans="1:30" x14ac:dyDescent="0.35">
      <c r="A1598">
        <v>2020</v>
      </c>
      <c r="B1598" t="s">
        <v>2551</v>
      </c>
      <c r="C1598" t="s">
        <v>4418</v>
      </c>
      <c r="D1598" s="1">
        <v>44324</v>
      </c>
      <c r="E1598" s="1">
        <v>44778</v>
      </c>
      <c r="F1598">
        <f>IF(Table1[[#This Row],[ExitDate]],QUOTIENT(Table1[[#This Row],[ExitDate]]-Table1[[#This Row],[StartDate]],365/12),"")</f>
        <v>14</v>
      </c>
      <c r="G1598" t="str">
        <f>IF(Table1[[#This Row],[ExitDate]], "Attrition", "Active")</f>
        <v>Attrition</v>
      </c>
      <c r="H1598" t="s">
        <v>727</v>
      </c>
      <c r="I1598" t="s">
        <v>6147</v>
      </c>
      <c r="J1598" t="s">
        <v>6148</v>
      </c>
      <c r="K1598" t="s">
        <v>79</v>
      </c>
      <c r="L1598" t="s">
        <v>32</v>
      </c>
      <c r="M1598" t="s">
        <v>51</v>
      </c>
      <c r="N1598" t="s">
        <v>50</v>
      </c>
      <c r="O1598" t="s">
        <v>62</v>
      </c>
      <c r="P1598" t="s">
        <v>98</v>
      </c>
      <c r="Q1598" t="s">
        <v>6149</v>
      </c>
      <c r="R1598" t="s">
        <v>37</v>
      </c>
      <c r="S1598" t="s">
        <v>304</v>
      </c>
      <c r="T1598" s="2">
        <v>16847</v>
      </c>
      <c r="U1598" s="3">
        <f ca="1">YEARFRAC(Table1[[#This Row],[DOB]],TODAY())</f>
        <v>79.858333333333334</v>
      </c>
      <c r="V1598" s="3" t="str" cm="1">
        <f t="array" aca="1" ref="V1598" ca="1">_xlfn.IFS(Table1[[#This Row],[Age]] &lt; 30, "20-29", Table1[[#This Row],[Age]]&lt;40,"30-39",Table1[[#This Row],[Age]]&lt;50,"40-49",Table1[[#This Row],[Age]]&lt;60,"50-59",Table1[[#This Row],[Age]]&lt;70, "60-69",Table1[[#This Row],[Age]]&lt;80, "70-79",Table1[[#This Row],[Age]]&lt;90,"80-89")</f>
        <v>70-79</v>
      </c>
      <c r="W1598" t="s">
        <v>39</v>
      </c>
      <c r="X1598" t="s">
        <v>677</v>
      </c>
      <c r="Y1598" t="s">
        <v>41</v>
      </c>
      <c r="Z1598">
        <v>47869</v>
      </c>
      <c r="AA1598" t="s">
        <v>92</v>
      </c>
      <c r="AB1598" t="s">
        <v>43</v>
      </c>
      <c r="AC1598" t="s">
        <v>44</v>
      </c>
      <c r="AD1598">
        <v>3</v>
      </c>
    </row>
    <row r="1599" spans="1:30" x14ac:dyDescent="0.35">
      <c r="A1599">
        <v>2021</v>
      </c>
      <c r="B1599" t="s">
        <v>2413</v>
      </c>
      <c r="C1599" t="s">
        <v>6150</v>
      </c>
      <c r="D1599" s="1">
        <v>44894</v>
      </c>
      <c r="F1599" t="str">
        <f>IF(Table1[[#This Row],[ExitDate]],QUOTIENT(Table1[[#This Row],[ExitDate]]-Table1[[#This Row],[StartDate]],365/12),"")</f>
        <v/>
      </c>
      <c r="G1599" t="str">
        <f>IF(Table1[[#This Row],[ExitDate]], "Attrition", "Active")</f>
        <v>Active</v>
      </c>
      <c r="H1599" t="s">
        <v>727</v>
      </c>
      <c r="I1599" t="s">
        <v>6151</v>
      </c>
      <c r="J1599" t="s">
        <v>6152</v>
      </c>
      <c r="K1599" t="s">
        <v>97</v>
      </c>
      <c r="L1599" t="s">
        <v>32</v>
      </c>
      <c r="M1599" t="s">
        <v>51</v>
      </c>
      <c r="N1599" t="s">
        <v>50</v>
      </c>
      <c r="O1599" t="s">
        <v>35</v>
      </c>
      <c r="P1599" t="s">
        <v>36</v>
      </c>
      <c r="R1599" t="s">
        <v>37</v>
      </c>
      <c r="S1599" t="s">
        <v>89</v>
      </c>
      <c r="T1599" s="2">
        <v>20434</v>
      </c>
      <c r="U1599" s="3">
        <f ca="1">YEARFRAC(Table1[[#This Row],[DOB]],TODAY())</f>
        <v>70.033333333333331</v>
      </c>
      <c r="V1599" s="3" t="str" cm="1">
        <f t="array" aca="1" ref="V1599" ca="1">_xlfn.IFS(Table1[[#This Row],[Age]] &lt; 30, "20-29", Table1[[#This Row],[Age]]&lt;40,"30-39",Table1[[#This Row],[Age]]&lt;50,"40-49",Table1[[#This Row],[Age]]&lt;60,"50-59",Table1[[#This Row],[Age]]&lt;70, "60-69",Table1[[#This Row],[Age]]&lt;80, "70-79",Table1[[#This Row],[Age]]&lt;90,"80-89")</f>
        <v>70-79</v>
      </c>
      <c r="W1599" t="s">
        <v>39</v>
      </c>
      <c r="X1599" t="s">
        <v>225</v>
      </c>
      <c r="Y1599" t="s">
        <v>41</v>
      </c>
      <c r="Z1599">
        <v>54120</v>
      </c>
      <c r="AA1599" t="s">
        <v>127</v>
      </c>
      <c r="AB1599" t="s">
        <v>43</v>
      </c>
      <c r="AC1599" t="s">
        <v>44</v>
      </c>
      <c r="AD1599">
        <v>3</v>
      </c>
    </row>
    <row r="1600" spans="1:30" x14ac:dyDescent="0.35">
      <c r="A1600">
        <v>2022</v>
      </c>
      <c r="B1600" t="s">
        <v>541</v>
      </c>
      <c r="C1600" t="s">
        <v>6153</v>
      </c>
      <c r="D1600" s="1">
        <v>43609</v>
      </c>
      <c r="F1600" t="str">
        <f>IF(Table1[[#This Row],[ExitDate]],QUOTIENT(Table1[[#This Row],[ExitDate]]-Table1[[#This Row],[StartDate]],365/12),"")</f>
        <v/>
      </c>
      <c r="G1600" t="str">
        <f>IF(Table1[[#This Row],[ExitDate]], "Attrition", "Active")</f>
        <v>Active</v>
      </c>
      <c r="H1600" t="s">
        <v>727</v>
      </c>
      <c r="I1600" t="s">
        <v>6154</v>
      </c>
      <c r="J1600" t="s">
        <v>6155</v>
      </c>
      <c r="K1600" t="s">
        <v>88</v>
      </c>
      <c r="L1600" t="s">
        <v>32</v>
      </c>
      <c r="M1600" t="s">
        <v>33</v>
      </c>
      <c r="N1600" t="s">
        <v>63</v>
      </c>
      <c r="O1600" t="s">
        <v>51</v>
      </c>
      <c r="P1600" t="s">
        <v>36</v>
      </c>
      <c r="R1600" t="s">
        <v>37</v>
      </c>
      <c r="S1600" t="s">
        <v>593</v>
      </c>
      <c r="T1600" s="2">
        <v>15218</v>
      </c>
      <c r="U1600" s="3">
        <f ca="1">YEARFRAC(Table1[[#This Row],[DOB]],TODAY())</f>
        <v>84.313888888888883</v>
      </c>
      <c r="V1600" s="3" t="str" cm="1">
        <f t="array" aca="1" ref="V1600" ca="1">_xlfn.IFS(Table1[[#This Row],[Age]] &lt; 30, "20-29", Table1[[#This Row],[Age]]&lt;40,"30-39",Table1[[#This Row],[Age]]&lt;50,"40-49",Table1[[#This Row],[Age]]&lt;60,"50-59",Table1[[#This Row],[Age]]&lt;70, "60-69",Table1[[#This Row],[Age]]&lt;80, "70-79",Table1[[#This Row],[Age]]&lt;90,"80-89")</f>
        <v>80-89</v>
      </c>
      <c r="W1600" t="s">
        <v>39</v>
      </c>
      <c r="X1600" t="s">
        <v>215</v>
      </c>
      <c r="Y1600" t="s">
        <v>41</v>
      </c>
      <c r="Z1600">
        <v>21322</v>
      </c>
      <c r="AA1600" t="s">
        <v>42</v>
      </c>
      <c r="AB1600" t="s">
        <v>103</v>
      </c>
      <c r="AC1600" t="s">
        <v>44</v>
      </c>
      <c r="AD1600">
        <v>3</v>
      </c>
    </row>
    <row r="1601" spans="1:30" x14ac:dyDescent="0.35">
      <c r="A1601">
        <v>2023</v>
      </c>
      <c r="B1601" t="s">
        <v>1739</v>
      </c>
      <c r="C1601" t="s">
        <v>2166</v>
      </c>
      <c r="D1601" s="1">
        <v>44590</v>
      </c>
      <c r="E1601" s="1">
        <v>44674</v>
      </c>
      <c r="F1601">
        <f>IF(Table1[[#This Row],[ExitDate]],QUOTIENT(Table1[[#This Row],[ExitDate]]-Table1[[#This Row],[StartDate]],365/12),"")</f>
        <v>2</v>
      </c>
      <c r="G1601" t="str">
        <f>IF(Table1[[#This Row],[ExitDate]], "Attrition", "Active")</f>
        <v>Attrition</v>
      </c>
      <c r="H1601" t="s">
        <v>727</v>
      </c>
      <c r="I1601" t="s">
        <v>6156</v>
      </c>
      <c r="J1601" t="s">
        <v>6157</v>
      </c>
      <c r="K1601" t="s">
        <v>31</v>
      </c>
      <c r="L1601" t="s">
        <v>32</v>
      </c>
      <c r="M1601" t="s">
        <v>51</v>
      </c>
      <c r="N1601" t="s">
        <v>34</v>
      </c>
      <c r="O1601" t="s">
        <v>51</v>
      </c>
      <c r="P1601" t="s">
        <v>139</v>
      </c>
      <c r="Q1601" t="s">
        <v>6158</v>
      </c>
      <c r="R1601" t="s">
        <v>37</v>
      </c>
      <c r="S1601" t="s">
        <v>80</v>
      </c>
      <c r="T1601" s="2">
        <v>22862</v>
      </c>
      <c r="U1601" s="3">
        <f ca="1">YEARFRAC(Table1[[#This Row],[DOB]],TODAY())</f>
        <v>63.386111111111113</v>
      </c>
      <c r="V1601" s="3" t="str" cm="1">
        <f t="array" aca="1" ref="V1601" ca="1">_xlfn.IFS(Table1[[#This Row],[Age]] &lt; 30, "20-29", Table1[[#This Row],[Age]]&lt;40,"30-39",Table1[[#This Row],[Age]]&lt;50,"40-49",Table1[[#This Row],[Age]]&lt;60,"50-59",Table1[[#This Row],[Age]]&lt;70, "60-69",Table1[[#This Row],[Age]]&lt;80, "70-79",Table1[[#This Row],[Age]]&lt;90,"80-89")</f>
        <v>60-69</v>
      </c>
      <c r="W1601" t="s">
        <v>39</v>
      </c>
      <c r="X1601" t="s">
        <v>225</v>
      </c>
      <c r="Y1601" t="s">
        <v>41</v>
      </c>
      <c r="Z1601">
        <v>31287</v>
      </c>
      <c r="AA1601" t="s">
        <v>55</v>
      </c>
      <c r="AB1601" t="s">
        <v>103</v>
      </c>
      <c r="AC1601" t="s">
        <v>44</v>
      </c>
      <c r="AD1601">
        <v>3</v>
      </c>
    </row>
    <row r="1602" spans="1:30" x14ac:dyDescent="0.35">
      <c r="A1602">
        <v>2024</v>
      </c>
      <c r="B1602" t="s">
        <v>2483</v>
      </c>
      <c r="C1602" t="s">
        <v>6159</v>
      </c>
      <c r="D1602" s="1">
        <v>44383</v>
      </c>
      <c r="E1602" s="1">
        <v>44634</v>
      </c>
      <c r="F1602">
        <f>IF(Table1[[#This Row],[ExitDate]],QUOTIENT(Table1[[#This Row],[ExitDate]]-Table1[[#This Row],[StartDate]],365/12),"")</f>
        <v>8</v>
      </c>
      <c r="G1602" t="str">
        <f>IF(Table1[[#This Row],[ExitDate]], "Attrition", "Active")</f>
        <v>Attrition</v>
      </c>
      <c r="H1602" t="s">
        <v>727</v>
      </c>
      <c r="I1602" t="s">
        <v>6160</v>
      </c>
      <c r="J1602" t="s">
        <v>6161</v>
      </c>
      <c r="K1602" t="s">
        <v>49</v>
      </c>
      <c r="L1602" t="s">
        <v>32</v>
      </c>
      <c r="M1602" t="s">
        <v>62</v>
      </c>
      <c r="N1602" t="s">
        <v>34</v>
      </c>
      <c r="O1602" t="s">
        <v>62</v>
      </c>
      <c r="P1602" t="s">
        <v>139</v>
      </c>
      <c r="Q1602" t="s">
        <v>6162</v>
      </c>
      <c r="R1602" t="s">
        <v>37</v>
      </c>
      <c r="S1602" t="s">
        <v>89</v>
      </c>
      <c r="T1602" s="2">
        <v>33322</v>
      </c>
      <c r="U1602" s="3">
        <f ca="1">YEARFRAC(Table1[[#This Row],[DOB]],TODAY())</f>
        <v>34.744444444444447</v>
      </c>
      <c r="V1602" s="3" t="str" cm="1">
        <f t="array" aca="1" ref="V1602" ca="1">_xlfn.IFS(Table1[[#This Row],[Age]] &lt; 30, "20-29", Table1[[#This Row],[Age]]&lt;40,"30-39",Table1[[#This Row],[Age]]&lt;50,"40-49",Table1[[#This Row],[Age]]&lt;60,"50-59",Table1[[#This Row],[Age]]&lt;70, "60-69",Table1[[#This Row],[Age]]&lt;80, "70-79",Table1[[#This Row],[Age]]&lt;90,"80-89")</f>
        <v>30-39</v>
      </c>
      <c r="W1602" t="s">
        <v>39</v>
      </c>
      <c r="X1602" t="s">
        <v>177</v>
      </c>
      <c r="Y1602" t="s">
        <v>41</v>
      </c>
      <c r="Z1602">
        <v>5063</v>
      </c>
      <c r="AA1602" t="s">
        <v>127</v>
      </c>
      <c r="AB1602" t="s">
        <v>74</v>
      </c>
      <c r="AC1602" t="s">
        <v>44</v>
      </c>
      <c r="AD1602">
        <v>3</v>
      </c>
    </row>
    <row r="1603" spans="1:30" x14ac:dyDescent="0.35">
      <c r="A1603">
        <v>2025</v>
      </c>
      <c r="B1603" t="s">
        <v>1068</v>
      </c>
      <c r="C1603" t="s">
        <v>3271</v>
      </c>
      <c r="D1603" s="1">
        <v>44225</v>
      </c>
      <c r="E1603" s="1">
        <v>44969</v>
      </c>
      <c r="F1603">
        <f>IF(Table1[[#This Row],[ExitDate]],QUOTIENT(Table1[[#This Row],[ExitDate]]-Table1[[#This Row],[StartDate]],365/12),"")</f>
        <v>24</v>
      </c>
      <c r="G1603" t="str">
        <f>IF(Table1[[#This Row],[ExitDate]], "Attrition", "Active")</f>
        <v>Attrition</v>
      </c>
      <c r="H1603" t="s">
        <v>727</v>
      </c>
      <c r="I1603" t="s">
        <v>6163</v>
      </c>
      <c r="J1603" t="s">
        <v>6164</v>
      </c>
      <c r="K1603" t="s">
        <v>138</v>
      </c>
      <c r="L1603" t="s">
        <v>32</v>
      </c>
      <c r="M1603" t="s">
        <v>51</v>
      </c>
      <c r="N1603" t="s">
        <v>34</v>
      </c>
      <c r="O1603" t="s">
        <v>35</v>
      </c>
      <c r="P1603" t="s">
        <v>125</v>
      </c>
      <c r="Q1603" t="s">
        <v>6165</v>
      </c>
      <c r="R1603" t="s">
        <v>37</v>
      </c>
      <c r="S1603" t="s">
        <v>89</v>
      </c>
      <c r="T1603" s="2">
        <v>27495</v>
      </c>
      <c r="U1603" s="3">
        <f ca="1">YEARFRAC(Table1[[#This Row],[DOB]],TODAY())</f>
        <v>50.7</v>
      </c>
      <c r="V1603" s="3" t="str" cm="1">
        <f t="array" aca="1" ref="V1603" ca="1">_xlfn.IFS(Table1[[#This Row],[Age]] &lt; 30, "20-29", Table1[[#This Row],[Age]]&lt;40,"30-39",Table1[[#This Row],[Age]]&lt;50,"40-49",Table1[[#This Row],[Age]]&lt;60,"50-59",Table1[[#This Row],[Age]]&lt;70, "60-69",Table1[[#This Row],[Age]]&lt;80, "70-79",Table1[[#This Row],[Age]]&lt;90,"80-89")</f>
        <v>50-59</v>
      </c>
      <c r="W1603" t="s">
        <v>39</v>
      </c>
      <c r="X1603" t="s">
        <v>82</v>
      </c>
      <c r="Y1603" t="s">
        <v>41</v>
      </c>
      <c r="Z1603">
        <v>90678</v>
      </c>
      <c r="AA1603" t="s">
        <v>127</v>
      </c>
      <c r="AB1603" t="s">
        <v>74</v>
      </c>
      <c r="AC1603" t="s">
        <v>44</v>
      </c>
      <c r="AD1603">
        <v>3</v>
      </c>
    </row>
    <row r="1604" spans="1:30" x14ac:dyDescent="0.35">
      <c r="A1604">
        <v>2026</v>
      </c>
      <c r="B1604" t="s">
        <v>6166</v>
      </c>
      <c r="C1604" t="s">
        <v>4125</v>
      </c>
      <c r="D1604" s="1">
        <v>45059</v>
      </c>
      <c r="E1604" s="1">
        <v>45087</v>
      </c>
      <c r="F1604">
        <f>IF(Table1[[#This Row],[ExitDate]],QUOTIENT(Table1[[#This Row],[ExitDate]]-Table1[[#This Row],[StartDate]],365/12),"")</f>
        <v>0</v>
      </c>
      <c r="G1604" t="str">
        <f>IF(Table1[[#This Row],[ExitDate]], "Attrition", "Active")</f>
        <v>Attrition</v>
      </c>
      <c r="H1604" t="s">
        <v>28</v>
      </c>
      <c r="I1604" t="s">
        <v>6167</v>
      </c>
      <c r="J1604" t="s">
        <v>6168</v>
      </c>
      <c r="K1604" t="s">
        <v>132</v>
      </c>
      <c r="L1604" t="s">
        <v>32</v>
      </c>
      <c r="M1604" t="s">
        <v>33</v>
      </c>
      <c r="N1604" t="s">
        <v>50</v>
      </c>
      <c r="O1604" t="s">
        <v>62</v>
      </c>
      <c r="P1604" t="s">
        <v>125</v>
      </c>
      <c r="Q1604" t="s">
        <v>6169</v>
      </c>
      <c r="R1604" t="s">
        <v>37</v>
      </c>
      <c r="S1604" t="s">
        <v>89</v>
      </c>
      <c r="T1604" s="2">
        <v>25625</v>
      </c>
      <c r="U1604" s="3">
        <f ca="1">YEARFRAC(Table1[[#This Row],[DOB]],TODAY())</f>
        <v>55.825000000000003</v>
      </c>
      <c r="V1604" s="3" t="str" cm="1">
        <f t="array" aca="1" ref="V1604" ca="1">_xlfn.IFS(Table1[[#This Row],[Age]] &lt; 30, "20-29", Table1[[#This Row],[Age]]&lt;40,"30-39",Table1[[#This Row],[Age]]&lt;50,"40-49",Table1[[#This Row],[Age]]&lt;60,"50-59",Table1[[#This Row],[Age]]&lt;70, "60-69",Table1[[#This Row],[Age]]&lt;80, "70-79",Table1[[#This Row],[Age]]&lt;90,"80-89")</f>
        <v>50-59</v>
      </c>
      <c r="W1604" t="s">
        <v>39</v>
      </c>
      <c r="X1604" t="s">
        <v>653</v>
      </c>
      <c r="Y1604" t="s">
        <v>41</v>
      </c>
      <c r="Z1604">
        <v>5306</v>
      </c>
      <c r="AA1604" t="s">
        <v>55</v>
      </c>
      <c r="AB1604" t="s">
        <v>83</v>
      </c>
      <c r="AC1604" t="s">
        <v>44</v>
      </c>
      <c r="AD1604">
        <v>3</v>
      </c>
    </row>
    <row r="1605" spans="1:30" x14ac:dyDescent="0.35">
      <c r="A1605">
        <v>2027</v>
      </c>
      <c r="B1605" t="s">
        <v>2070</v>
      </c>
      <c r="C1605" t="s">
        <v>1269</v>
      </c>
      <c r="D1605" s="1">
        <v>43607</v>
      </c>
      <c r="F1605" t="str">
        <f>IF(Table1[[#This Row],[ExitDate]],QUOTIENT(Table1[[#This Row],[ExitDate]]-Table1[[#This Row],[StartDate]],365/12),"")</f>
        <v/>
      </c>
      <c r="G1605" t="str">
        <f>IF(Table1[[#This Row],[ExitDate]], "Attrition", "Active")</f>
        <v>Active</v>
      </c>
      <c r="H1605" t="s">
        <v>28</v>
      </c>
      <c r="I1605" t="s">
        <v>6170</v>
      </c>
      <c r="J1605" t="s">
        <v>6171</v>
      </c>
      <c r="K1605" t="s">
        <v>49</v>
      </c>
      <c r="L1605" t="s">
        <v>32</v>
      </c>
      <c r="M1605" t="s">
        <v>51</v>
      </c>
      <c r="N1605" t="s">
        <v>50</v>
      </c>
      <c r="O1605" t="s">
        <v>62</v>
      </c>
      <c r="P1605" t="s">
        <v>36</v>
      </c>
      <c r="R1605" t="s">
        <v>37</v>
      </c>
      <c r="S1605" t="s">
        <v>230</v>
      </c>
      <c r="T1605" s="2">
        <v>27245</v>
      </c>
      <c r="U1605" s="3">
        <f ca="1">YEARFRAC(Table1[[#This Row],[DOB]],TODAY())</f>
        <v>51.386111111111113</v>
      </c>
      <c r="V1605" s="3" t="str" cm="1">
        <f t="array" aca="1" ref="V1605" ca="1">_xlfn.IFS(Table1[[#This Row],[Age]] &lt; 30, "20-29", Table1[[#This Row],[Age]]&lt;40,"30-39",Table1[[#This Row],[Age]]&lt;50,"40-49",Table1[[#This Row],[Age]]&lt;60,"50-59",Table1[[#This Row],[Age]]&lt;70, "60-69",Table1[[#This Row],[Age]]&lt;80, "70-79",Table1[[#This Row],[Age]]&lt;90,"80-89")</f>
        <v>50-59</v>
      </c>
      <c r="W1605" t="s">
        <v>39</v>
      </c>
      <c r="X1605" t="s">
        <v>112</v>
      </c>
      <c r="Y1605" t="s">
        <v>41</v>
      </c>
      <c r="Z1605">
        <v>42458</v>
      </c>
      <c r="AA1605" t="s">
        <v>92</v>
      </c>
      <c r="AB1605" t="s">
        <v>74</v>
      </c>
      <c r="AC1605" t="s">
        <v>44</v>
      </c>
      <c r="AD1605">
        <v>3</v>
      </c>
    </row>
    <row r="1606" spans="1:30" x14ac:dyDescent="0.35">
      <c r="A1606">
        <v>2028</v>
      </c>
      <c r="B1606" t="s">
        <v>1814</v>
      </c>
      <c r="C1606" t="s">
        <v>2537</v>
      </c>
      <c r="D1606" s="1">
        <v>44469</v>
      </c>
      <c r="E1606" s="1">
        <v>44514</v>
      </c>
      <c r="F1606">
        <f>IF(Table1[[#This Row],[ExitDate]],QUOTIENT(Table1[[#This Row],[ExitDate]]-Table1[[#This Row],[StartDate]],365/12),"")</f>
        <v>1</v>
      </c>
      <c r="G1606" t="str">
        <f>IF(Table1[[#This Row],[ExitDate]], "Attrition", "Active")</f>
        <v>Attrition</v>
      </c>
      <c r="H1606" t="s">
        <v>28</v>
      </c>
      <c r="I1606" t="s">
        <v>6172</v>
      </c>
      <c r="J1606" t="s">
        <v>6173</v>
      </c>
      <c r="K1606" t="s">
        <v>138</v>
      </c>
      <c r="L1606" t="s">
        <v>744</v>
      </c>
      <c r="M1606" t="s">
        <v>62</v>
      </c>
      <c r="N1606" t="s">
        <v>34</v>
      </c>
      <c r="O1606" t="s">
        <v>35</v>
      </c>
      <c r="P1606" t="s">
        <v>139</v>
      </c>
      <c r="Q1606" t="s">
        <v>6174</v>
      </c>
      <c r="R1606" t="s">
        <v>37</v>
      </c>
      <c r="S1606" t="s">
        <v>89</v>
      </c>
      <c r="T1606" s="2">
        <v>29708</v>
      </c>
      <c r="U1606" s="3">
        <f ca="1">YEARFRAC(Table1[[#This Row],[DOB]],TODAY())</f>
        <v>44.641666666666666</v>
      </c>
      <c r="V1606" s="3" t="str" cm="1">
        <f t="array" aca="1" ref="V1606" ca="1">_xlfn.IFS(Table1[[#This Row],[Age]] &lt; 30, "20-29", Table1[[#This Row],[Age]]&lt;40,"30-39",Table1[[#This Row],[Age]]&lt;50,"40-49",Table1[[#This Row],[Age]]&lt;60,"50-59",Table1[[#This Row],[Age]]&lt;70, "60-69",Table1[[#This Row],[Age]]&lt;80, "70-79",Table1[[#This Row],[Age]]&lt;90,"80-89")</f>
        <v>40-49</v>
      </c>
      <c r="W1606" t="s">
        <v>39</v>
      </c>
      <c r="X1606" t="s">
        <v>280</v>
      </c>
      <c r="Y1606" t="s">
        <v>41</v>
      </c>
      <c r="Z1606">
        <v>77958</v>
      </c>
      <c r="AA1606" t="s">
        <v>55</v>
      </c>
      <c r="AB1606" t="s">
        <v>43</v>
      </c>
      <c r="AC1606" t="s">
        <v>44</v>
      </c>
      <c r="AD1606">
        <v>3</v>
      </c>
    </row>
    <row r="1607" spans="1:30" x14ac:dyDescent="0.35">
      <c r="A1607">
        <v>2029</v>
      </c>
      <c r="B1607" t="s">
        <v>773</v>
      </c>
      <c r="C1607" t="s">
        <v>1768</v>
      </c>
      <c r="D1607" s="1">
        <v>43717</v>
      </c>
      <c r="F1607" t="str">
        <f>IF(Table1[[#This Row],[ExitDate]],QUOTIENT(Table1[[#This Row],[ExitDate]]-Table1[[#This Row],[StartDate]],365/12),"")</f>
        <v/>
      </c>
      <c r="G1607" t="str">
        <f>IF(Table1[[#This Row],[ExitDate]], "Attrition", "Active")</f>
        <v>Active</v>
      </c>
      <c r="H1607" t="s">
        <v>28</v>
      </c>
      <c r="I1607" t="s">
        <v>6175</v>
      </c>
      <c r="J1607" t="s">
        <v>6176</v>
      </c>
      <c r="K1607" t="s">
        <v>79</v>
      </c>
      <c r="L1607" t="s">
        <v>32</v>
      </c>
      <c r="M1607" t="s">
        <v>33</v>
      </c>
      <c r="N1607" t="s">
        <v>34</v>
      </c>
      <c r="O1607" t="s">
        <v>62</v>
      </c>
      <c r="P1607" t="s">
        <v>36</v>
      </c>
      <c r="R1607" t="s">
        <v>37</v>
      </c>
      <c r="S1607" t="s">
        <v>100</v>
      </c>
      <c r="T1607" s="2">
        <v>16002</v>
      </c>
      <c r="U1607" s="3">
        <f ca="1">YEARFRAC(Table1[[#This Row],[DOB]],TODAY())</f>
        <v>82.166666666666671</v>
      </c>
      <c r="V1607" s="3" t="str" cm="1">
        <f t="array" aca="1" ref="V1607" ca="1">_xlfn.IFS(Table1[[#This Row],[Age]] &lt; 30, "20-29", Table1[[#This Row],[Age]]&lt;40,"30-39",Table1[[#This Row],[Age]]&lt;50,"40-49",Table1[[#This Row],[Age]]&lt;60,"50-59",Table1[[#This Row],[Age]]&lt;70, "60-69",Table1[[#This Row],[Age]]&lt;80, "70-79",Table1[[#This Row],[Age]]&lt;90,"80-89")</f>
        <v>80-89</v>
      </c>
      <c r="W1607" t="s">
        <v>39</v>
      </c>
      <c r="X1607" t="s">
        <v>677</v>
      </c>
      <c r="Y1607" t="s">
        <v>41</v>
      </c>
      <c r="Z1607">
        <v>84191</v>
      </c>
      <c r="AA1607" t="s">
        <v>92</v>
      </c>
      <c r="AB1607" t="s">
        <v>74</v>
      </c>
      <c r="AC1607" t="s">
        <v>44</v>
      </c>
      <c r="AD1607">
        <v>3</v>
      </c>
    </row>
    <row r="1608" spans="1:30" x14ac:dyDescent="0.35">
      <c r="A1608">
        <v>2030</v>
      </c>
      <c r="B1608" t="s">
        <v>6177</v>
      </c>
      <c r="C1608" t="s">
        <v>2278</v>
      </c>
      <c r="D1608" s="1">
        <v>43581</v>
      </c>
      <c r="E1608" s="1">
        <v>43598</v>
      </c>
      <c r="F1608">
        <f>IF(Table1[[#This Row],[ExitDate]],QUOTIENT(Table1[[#This Row],[ExitDate]]-Table1[[#This Row],[StartDate]],365/12),"")</f>
        <v>0</v>
      </c>
      <c r="G1608" t="str">
        <f>IF(Table1[[#This Row],[ExitDate]], "Attrition", "Active")</f>
        <v>Attrition</v>
      </c>
      <c r="H1608" t="s">
        <v>28</v>
      </c>
      <c r="I1608" t="s">
        <v>6178</v>
      </c>
      <c r="J1608" t="s">
        <v>6179</v>
      </c>
      <c r="K1608" t="s">
        <v>167</v>
      </c>
      <c r="L1608" t="s">
        <v>32</v>
      </c>
      <c r="M1608" t="s">
        <v>62</v>
      </c>
      <c r="N1608" t="s">
        <v>63</v>
      </c>
      <c r="O1608" t="s">
        <v>62</v>
      </c>
      <c r="P1608" t="s">
        <v>125</v>
      </c>
      <c r="Q1608" t="s">
        <v>6180</v>
      </c>
      <c r="R1608" t="s">
        <v>37</v>
      </c>
      <c r="S1608" t="s">
        <v>304</v>
      </c>
      <c r="T1608" s="2">
        <v>30176</v>
      </c>
      <c r="U1608" s="3">
        <f ca="1">YEARFRAC(Table1[[#This Row],[DOB]],TODAY())</f>
        <v>43.361111111111114</v>
      </c>
      <c r="V1608" s="3" t="str" cm="1">
        <f t="array" aca="1" ref="V1608" ca="1">_xlfn.IFS(Table1[[#This Row],[Age]] &lt; 30, "20-29", Table1[[#This Row],[Age]]&lt;40,"30-39",Table1[[#This Row],[Age]]&lt;50,"40-49",Table1[[#This Row],[Age]]&lt;60,"50-59",Table1[[#This Row],[Age]]&lt;70, "60-69",Table1[[#This Row],[Age]]&lt;80, "70-79",Table1[[#This Row],[Age]]&lt;90,"80-89")</f>
        <v>40-49</v>
      </c>
      <c r="W1608" t="s">
        <v>39</v>
      </c>
      <c r="X1608" t="s">
        <v>215</v>
      </c>
      <c r="Y1608" t="s">
        <v>41</v>
      </c>
      <c r="Z1608">
        <v>34988</v>
      </c>
      <c r="AA1608" t="s">
        <v>127</v>
      </c>
      <c r="AB1608" t="s">
        <v>83</v>
      </c>
      <c r="AC1608" t="s">
        <v>44</v>
      </c>
      <c r="AD1608">
        <v>3</v>
      </c>
    </row>
    <row r="1609" spans="1:30" x14ac:dyDescent="0.35">
      <c r="A1609">
        <v>2031</v>
      </c>
      <c r="B1609" t="s">
        <v>6181</v>
      </c>
      <c r="C1609" t="s">
        <v>4332</v>
      </c>
      <c r="D1609" s="1">
        <v>44611</v>
      </c>
      <c r="E1609" s="1">
        <v>45021</v>
      </c>
      <c r="F1609">
        <f>IF(Table1[[#This Row],[ExitDate]],QUOTIENT(Table1[[#This Row],[ExitDate]]-Table1[[#This Row],[StartDate]],365/12),"")</f>
        <v>13</v>
      </c>
      <c r="G1609" t="str">
        <f>IF(Table1[[#This Row],[ExitDate]], "Attrition", "Active")</f>
        <v>Attrition</v>
      </c>
      <c r="H1609" t="s">
        <v>28</v>
      </c>
      <c r="I1609" t="s">
        <v>6182</v>
      </c>
      <c r="J1609" t="s">
        <v>6183</v>
      </c>
      <c r="K1609" t="s">
        <v>97</v>
      </c>
      <c r="L1609" t="s">
        <v>32</v>
      </c>
      <c r="M1609" t="s">
        <v>62</v>
      </c>
      <c r="N1609" t="s">
        <v>34</v>
      </c>
      <c r="O1609" t="s">
        <v>62</v>
      </c>
      <c r="P1609" t="s">
        <v>98</v>
      </c>
      <c r="Q1609" t="s">
        <v>6184</v>
      </c>
      <c r="R1609" t="s">
        <v>37</v>
      </c>
      <c r="S1609" t="s">
        <v>176</v>
      </c>
      <c r="T1609" s="2">
        <v>28292</v>
      </c>
      <c r="U1609" s="3">
        <f ca="1">YEARFRAC(Table1[[#This Row],[DOB]],TODAY())</f>
        <v>48.519444444444446</v>
      </c>
      <c r="V1609" s="3" t="str" cm="1">
        <f t="array" aca="1" ref="V1609" ca="1">_xlfn.IFS(Table1[[#This Row],[Age]] &lt; 30, "20-29", Table1[[#This Row],[Age]]&lt;40,"30-39",Table1[[#This Row],[Age]]&lt;50,"40-49",Table1[[#This Row],[Age]]&lt;60,"50-59",Table1[[#This Row],[Age]]&lt;70, "60-69",Table1[[#This Row],[Age]]&lt;80, "70-79",Table1[[#This Row],[Age]]&lt;90,"80-89")</f>
        <v>40-49</v>
      </c>
      <c r="W1609" t="s">
        <v>39</v>
      </c>
      <c r="X1609" t="s">
        <v>242</v>
      </c>
      <c r="Y1609" t="s">
        <v>54</v>
      </c>
      <c r="Z1609">
        <v>8786</v>
      </c>
      <c r="AA1609" t="s">
        <v>127</v>
      </c>
      <c r="AB1609" t="s">
        <v>83</v>
      </c>
      <c r="AC1609" t="s">
        <v>44</v>
      </c>
      <c r="AD1609">
        <v>3</v>
      </c>
    </row>
    <row r="1610" spans="1:30" x14ac:dyDescent="0.35">
      <c r="A1610">
        <v>2032</v>
      </c>
      <c r="B1610" t="s">
        <v>5651</v>
      </c>
      <c r="C1610" t="s">
        <v>3672</v>
      </c>
      <c r="D1610" s="1">
        <v>44667</v>
      </c>
      <c r="E1610" s="1">
        <v>44920</v>
      </c>
      <c r="F1610">
        <f>IF(Table1[[#This Row],[ExitDate]],QUOTIENT(Table1[[#This Row],[ExitDate]]-Table1[[#This Row],[StartDate]],365/12),"")</f>
        <v>8</v>
      </c>
      <c r="G1610" t="str">
        <f>IF(Table1[[#This Row],[ExitDate]], "Attrition", "Active")</f>
        <v>Attrition</v>
      </c>
      <c r="H1610" t="s">
        <v>28</v>
      </c>
      <c r="I1610" t="s">
        <v>6185</v>
      </c>
      <c r="J1610" t="s">
        <v>6186</v>
      </c>
      <c r="K1610" t="s">
        <v>117</v>
      </c>
      <c r="L1610" t="s">
        <v>32</v>
      </c>
      <c r="M1610" t="s">
        <v>33</v>
      </c>
      <c r="N1610" t="s">
        <v>34</v>
      </c>
      <c r="O1610" t="s">
        <v>51</v>
      </c>
      <c r="P1610" t="s">
        <v>139</v>
      </c>
      <c r="Q1610" t="s">
        <v>6187</v>
      </c>
      <c r="R1610" t="s">
        <v>37</v>
      </c>
      <c r="S1610" t="s">
        <v>89</v>
      </c>
      <c r="T1610" s="2">
        <v>35374</v>
      </c>
      <c r="U1610" s="3">
        <f ca="1">YEARFRAC(Table1[[#This Row],[DOB]],TODAY())</f>
        <v>29.133333333333333</v>
      </c>
      <c r="V1610" s="3" t="str" cm="1">
        <f t="array" aca="1" ref="V1610" ca="1">_xlfn.IFS(Table1[[#This Row],[Age]] &lt; 30, "20-29", Table1[[#This Row],[Age]]&lt;40,"30-39",Table1[[#This Row],[Age]]&lt;50,"40-49",Table1[[#This Row],[Age]]&lt;60,"50-59",Table1[[#This Row],[Age]]&lt;70, "60-69",Table1[[#This Row],[Age]]&lt;80, "70-79",Table1[[#This Row],[Age]]&lt;90,"80-89")</f>
        <v>20-29</v>
      </c>
      <c r="W1610" t="s">
        <v>39</v>
      </c>
      <c r="X1610" t="s">
        <v>102</v>
      </c>
      <c r="Y1610" t="s">
        <v>54</v>
      </c>
      <c r="Z1610">
        <v>19087</v>
      </c>
      <c r="AA1610" t="s">
        <v>127</v>
      </c>
      <c r="AB1610" t="s">
        <v>103</v>
      </c>
      <c r="AC1610" t="s">
        <v>44</v>
      </c>
      <c r="AD1610">
        <v>3</v>
      </c>
    </row>
    <row r="1611" spans="1:30" x14ac:dyDescent="0.35">
      <c r="A1611">
        <v>2033</v>
      </c>
      <c r="B1611" t="s">
        <v>6188</v>
      </c>
      <c r="C1611" t="s">
        <v>3856</v>
      </c>
      <c r="D1611" s="1">
        <v>44693</v>
      </c>
      <c r="F1611" t="str">
        <f>IF(Table1[[#This Row],[ExitDate]],QUOTIENT(Table1[[#This Row],[ExitDate]]-Table1[[#This Row],[StartDate]],365/12),"")</f>
        <v/>
      </c>
      <c r="G1611" t="str">
        <f>IF(Table1[[#This Row],[ExitDate]], "Attrition", "Active")</f>
        <v>Active</v>
      </c>
      <c r="H1611" t="s">
        <v>28</v>
      </c>
      <c r="I1611" t="s">
        <v>6189</v>
      </c>
      <c r="J1611" t="s">
        <v>6190</v>
      </c>
      <c r="K1611" t="s">
        <v>61</v>
      </c>
      <c r="L1611" t="s">
        <v>32</v>
      </c>
      <c r="M1611" t="s">
        <v>62</v>
      </c>
      <c r="N1611" t="s">
        <v>50</v>
      </c>
      <c r="O1611" t="s">
        <v>62</v>
      </c>
      <c r="P1611" t="s">
        <v>36</v>
      </c>
      <c r="R1611" t="s">
        <v>37</v>
      </c>
      <c r="S1611" t="s">
        <v>80</v>
      </c>
      <c r="T1611" s="2">
        <v>33266</v>
      </c>
      <c r="U1611" s="3">
        <f ca="1">YEARFRAC(Table1[[#This Row],[DOB]],TODAY())</f>
        <v>34.902777777777779</v>
      </c>
      <c r="V1611" s="3" t="str" cm="1">
        <f t="array" aca="1" ref="V1611" ca="1">_xlfn.IFS(Table1[[#This Row],[Age]] &lt; 30, "20-29", Table1[[#This Row],[Age]]&lt;40,"30-39",Table1[[#This Row],[Age]]&lt;50,"40-49",Table1[[#This Row],[Age]]&lt;60,"50-59",Table1[[#This Row],[Age]]&lt;70, "60-69",Table1[[#This Row],[Age]]&lt;80, "70-79",Table1[[#This Row],[Age]]&lt;90,"80-89")</f>
        <v>30-39</v>
      </c>
      <c r="W1611" t="s">
        <v>39</v>
      </c>
      <c r="X1611" t="s">
        <v>82</v>
      </c>
      <c r="Y1611" t="s">
        <v>41</v>
      </c>
      <c r="Z1611">
        <v>47570</v>
      </c>
      <c r="AA1611" t="s">
        <v>42</v>
      </c>
      <c r="AB1611" t="s">
        <v>103</v>
      </c>
      <c r="AC1611" t="s">
        <v>44</v>
      </c>
      <c r="AD1611">
        <v>3</v>
      </c>
    </row>
    <row r="1612" spans="1:30" x14ac:dyDescent="0.35">
      <c r="A1612">
        <v>2034</v>
      </c>
      <c r="B1612" t="s">
        <v>3357</v>
      </c>
      <c r="C1612" t="s">
        <v>6191</v>
      </c>
      <c r="D1612" s="1">
        <v>44434</v>
      </c>
      <c r="E1612" s="1">
        <v>45141</v>
      </c>
      <c r="F1612">
        <f>IF(Table1[[#This Row],[ExitDate]],QUOTIENT(Table1[[#This Row],[ExitDate]]-Table1[[#This Row],[StartDate]],365/12),"")</f>
        <v>23</v>
      </c>
      <c r="G1612" t="str">
        <f>IF(Table1[[#This Row],[ExitDate]], "Attrition", "Active")</f>
        <v>Attrition</v>
      </c>
      <c r="H1612" t="s">
        <v>28</v>
      </c>
      <c r="I1612" t="s">
        <v>6192</v>
      </c>
      <c r="J1612" t="s">
        <v>6193</v>
      </c>
      <c r="K1612" t="s">
        <v>88</v>
      </c>
      <c r="L1612" t="s">
        <v>32</v>
      </c>
      <c r="M1612" t="s">
        <v>62</v>
      </c>
      <c r="N1612" t="s">
        <v>34</v>
      </c>
      <c r="O1612" t="s">
        <v>51</v>
      </c>
      <c r="P1612" t="s">
        <v>174</v>
      </c>
      <c r="Q1612" t="s">
        <v>6194</v>
      </c>
      <c r="R1612" t="s">
        <v>37</v>
      </c>
      <c r="S1612" t="s">
        <v>89</v>
      </c>
      <c r="T1612" s="2">
        <v>17186</v>
      </c>
      <c r="U1612" s="3">
        <f ca="1">YEARFRAC(Table1[[#This Row],[DOB]],TODAY())</f>
        <v>78.927777777777777</v>
      </c>
      <c r="V1612" s="3" t="str" cm="1">
        <f t="array" aca="1" ref="V1612" ca="1">_xlfn.IFS(Table1[[#This Row],[Age]] &lt; 30, "20-29", Table1[[#This Row],[Age]]&lt;40,"30-39",Table1[[#This Row],[Age]]&lt;50,"40-49",Table1[[#This Row],[Age]]&lt;60,"50-59",Table1[[#This Row],[Age]]&lt;70, "60-69",Table1[[#This Row],[Age]]&lt;80, "70-79",Table1[[#This Row],[Age]]&lt;90,"80-89")</f>
        <v>70-79</v>
      </c>
      <c r="W1612" t="s">
        <v>39</v>
      </c>
      <c r="X1612" t="s">
        <v>91</v>
      </c>
      <c r="Y1612" t="s">
        <v>41</v>
      </c>
      <c r="Z1612">
        <v>95951</v>
      </c>
      <c r="AA1612" t="s">
        <v>127</v>
      </c>
      <c r="AB1612" t="s">
        <v>83</v>
      </c>
      <c r="AC1612" t="s">
        <v>44</v>
      </c>
      <c r="AD1612">
        <v>3</v>
      </c>
    </row>
    <row r="1613" spans="1:30" x14ac:dyDescent="0.35">
      <c r="A1613">
        <v>2035</v>
      </c>
      <c r="B1613" t="s">
        <v>420</v>
      </c>
      <c r="C1613" t="s">
        <v>1146</v>
      </c>
      <c r="D1613" s="1">
        <v>43988</v>
      </c>
      <c r="E1613" s="1">
        <v>44523</v>
      </c>
      <c r="F1613">
        <f>IF(Table1[[#This Row],[ExitDate]],QUOTIENT(Table1[[#This Row],[ExitDate]]-Table1[[#This Row],[StartDate]],365/12),"")</f>
        <v>17</v>
      </c>
      <c r="G1613" t="str">
        <f>IF(Table1[[#This Row],[ExitDate]], "Attrition", "Active")</f>
        <v>Attrition</v>
      </c>
      <c r="H1613" t="s">
        <v>28</v>
      </c>
      <c r="I1613" t="s">
        <v>6195</v>
      </c>
      <c r="J1613" t="s">
        <v>6196</v>
      </c>
      <c r="K1613" t="s">
        <v>31</v>
      </c>
      <c r="L1613" t="s">
        <v>32</v>
      </c>
      <c r="M1613" t="s">
        <v>62</v>
      </c>
      <c r="N1613" t="s">
        <v>34</v>
      </c>
      <c r="O1613" t="s">
        <v>62</v>
      </c>
      <c r="P1613" t="s">
        <v>139</v>
      </c>
      <c r="Q1613" t="s">
        <v>6197</v>
      </c>
      <c r="R1613" t="s">
        <v>37</v>
      </c>
      <c r="S1613" t="s">
        <v>52</v>
      </c>
      <c r="T1613" s="2">
        <v>36964</v>
      </c>
      <c r="U1613" s="3">
        <f ca="1">YEARFRAC(Table1[[#This Row],[DOB]],TODAY())</f>
        <v>24.774999999999999</v>
      </c>
      <c r="V1613" s="3" t="str" cm="1">
        <f t="array" aca="1" ref="V1613" ca="1">_xlfn.IFS(Table1[[#This Row],[Age]] &lt; 30, "20-29", Table1[[#This Row],[Age]]&lt;40,"30-39",Table1[[#This Row],[Age]]&lt;50,"40-49",Table1[[#This Row],[Age]]&lt;60,"50-59",Table1[[#This Row],[Age]]&lt;70, "60-69",Table1[[#This Row],[Age]]&lt;80, "70-79",Table1[[#This Row],[Age]]&lt;90,"80-89")</f>
        <v>20-29</v>
      </c>
      <c r="W1613" t="s">
        <v>39</v>
      </c>
      <c r="X1613" t="s">
        <v>162</v>
      </c>
      <c r="Y1613" t="s">
        <v>41</v>
      </c>
      <c r="Z1613">
        <v>44292</v>
      </c>
      <c r="AA1613" t="s">
        <v>127</v>
      </c>
      <c r="AB1613" t="s">
        <v>83</v>
      </c>
      <c r="AC1613" t="s">
        <v>44</v>
      </c>
      <c r="AD1613">
        <v>3</v>
      </c>
    </row>
    <row r="1614" spans="1:30" x14ac:dyDescent="0.35">
      <c r="A1614">
        <v>2036</v>
      </c>
      <c r="B1614" t="s">
        <v>4582</v>
      </c>
      <c r="C1614" t="s">
        <v>6198</v>
      </c>
      <c r="D1614" s="1">
        <v>44738</v>
      </c>
      <c r="F1614" t="str">
        <f>IF(Table1[[#This Row],[ExitDate]],QUOTIENT(Table1[[#This Row],[ExitDate]]-Table1[[#This Row],[StartDate]],365/12),"")</f>
        <v/>
      </c>
      <c r="G1614" t="str">
        <f>IF(Table1[[#This Row],[ExitDate]], "Attrition", "Active")</f>
        <v>Active</v>
      </c>
      <c r="H1614" t="s">
        <v>28</v>
      </c>
      <c r="I1614" t="s">
        <v>6199</v>
      </c>
      <c r="J1614" t="s">
        <v>6200</v>
      </c>
      <c r="K1614" t="s">
        <v>132</v>
      </c>
      <c r="L1614" t="s">
        <v>32</v>
      </c>
      <c r="M1614" t="s">
        <v>33</v>
      </c>
      <c r="N1614" t="s">
        <v>50</v>
      </c>
      <c r="O1614" t="s">
        <v>51</v>
      </c>
      <c r="P1614" t="s">
        <v>36</v>
      </c>
      <c r="R1614" t="s">
        <v>37</v>
      </c>
      <c r="S1614" t="s">
        <v>52</v>
      </c>
      <c r="T1614" s="2">
        <v>15390</v>
      </c>
      <c r="U1614" s="3">
        <f ca="1">YEARFRAC(Table1[[#This Row],[DOB]],TODAY())</f>
        <v>83.847222222222229</v>
      </c>
      <c r="V1614" s="3" t="str" cm="1">
        <f t="array" aca="1" ref="V1614" ca="1">_xlfn.IFS(Table1[[#This Row],[Age]] &lt; 30, "20-29", Table1[[#This Row],[Age]]&lt;40,"30-39",Table1[[#This Row],[Age]]&lt;50,"40-49",Table1[[#This Row],[Age]]&lt;60,"50-59",Table1[[#This Row],[Age]]&lt;70, "60-69",Table1[[#This Row],[Age]]&lt;80, "70-79",Table1[[#This Row],[Age]]&lt;90,"80-89")</f>
        <v>80-89</v>
      </c>
      <c r="W1614" t="s">
        <v>39</v>
      </c>
      <c r="X1614" t="s">
        <v>82</v>
      </c>
      <c r="Y1614" t="s">
        <v>41</v>
      </c>
      <c r="Z1614">
        <v>1372</v>
      </c>
      <c r="AA1614" t="s">
        <v>127</v>
      </c>
      <c r="AB1614" t="s">
        <v>74</v>
      </c>
      <c r="AC1614" t="s">
        <v>44</v>
      </c>
      <c r="AD1614">
        <v>3</v>
      </c>
    </row>
    <row r="1615" spans="1:30" x14ac:dyDescent="0.35">
      <c r="A1615">
        <v>2037</v>
      </c>
      <c r="B1615" t="s">
        <v>6201</v>
      </c>
      <c r="C1615" t="s">
        <v>1156</v>
      </c>
      <c r="D1615" s="1">
        <v>44205</v>
      </c>
      <c r="E1615" s="1">
        <v>44695</v>
      </c>
      <c r="F1615">
        <f>IF(Table1[[#This Row],[ExitDate]],QUOTIENT(Table1[[#This Row],[ExitDate]]-Table1[[#This Row],[StartDate]],365/12),"")</f>
        <v>16</v>
      </c>
      <c r="G1615" t="str">
        <f>IF(Table1[[#This Row],[ExitDate]], "Attrition", "Active")</f>
        <v>Attrition</v>
      </c>
      <c r="H1615" t="s">
        <v>28</v>
      </c>
      <c r="I1615" t="s">
        <v>6202</v>
      </c>
      <c r="J1615" t="s">
        <v>6203</v>
      </c>
      <c r="K1615" t="s">
        <v>49</v>
      </c>
      <c r="L1615" t="s">
        <v>32</v>
      </c>
      <c r="M1615" t="s">
        <v>33</v>
      </c>
      <c r="N1615" t="s">
        <v>34</v>
      </c>
      <c r="O1615" t="s">
        <v>62</v>
      </c>
      <c r="P1615" t="s">
        <v>98</v>
      </c>
      <c r="Q1615" t="s">
        <v>6204</v>
      </c>
      <c r="R1615" t="s">
        <v>37</v>
      </c>
      <c r="S1615" t="s">
        <v>80</v>
      </c>
      <c r="T1615" s="2">
        <v>16676</v>
      </c>
      <c r="U1615" s="3">
        <f ca="1">YEARFRAC(Table1[[#This Row],[DOB]],TODAY())</f>
        <v>80.322222222222223</v>
      </c>
      <c r="V1615" s="3" t="str" cm="1">
        <f t="array" aca="1" ref="V1615" ca="1">_xlfn.IFS(Table1[[#This Row],[Age]] &lt; 30, "20-29", Table1[[#This Row],[Age]]&lt;40,"30-39",Table1[[#This Row],[Age]]&lt;50,"40-49",Table1[[#This Row],[Age]]&lt;60,"50-59",Table1[[#This Row],[Age]]&lt;70, "60-69",Table1[[#This Row],[Age]]&lt;80, "70-79",Table1[[#This Row],[Age]]&lt;90,"80-89")</f>
        <v>80-89</v>
      </c>
      <c r="W1615" t="s">
        <v>39</v>
      </c>
      <c r="X1615" t="s">
        <v>72</v>
      </c>
      <c r="Y1615" t="s">
        <v>41</v>
      </c>
      <c r="Z1615">
        <v>14973</v>
      </c>
      <c r="AA1615" t="s">
        <v>42</v>
      </c>
      <c r="AB1615" t="s">
        <v>83</v>
      </c>
      <c r="AC1615" t="s">
        <v>44</v>
      </c>
      <c r="AD1615">
        <v>3</v>
      </c>
    </row>
    <row r="1616" spans="1:30" x14ac:dyDescent="0.35">
      <c r="A1616">
        <v>2038</v>
      </c>
      <c r="B1616" t="s">
        <v>403</v>
      </c>
      <c r="C1616" t="s">
        <v>6205</v>
      </c>
      <c r="D1616" s="1">
        <v>43345</v>
      </c>
      <c r="F1616" t="str">
        <f>IF(Table1[[#This Row],[ExitDate]],QUOTIENT(Table1[[#This Row],[ExitDate]]-Table1[[#This Row],[StartDate]],365/12),"")</f>
        <v/>
      </c>
      <c r="G1616" t="str">
        <f>IF(Table1[[#This Row],[ExitDate]], "Attrition", "Active")</f>
        <v>Active</v>
      </c>
      <c r="H1616" t="s">
        <v>28</v>
      </c>
      <c r="I1616" t="s">
        <v>6206</v>
      </c>
      <c r="J1616" t="s">
        <v>6207</v>
      </c>
      <c r="K1616" t="s">
        <v>138</v>
      </c>
      <c r="L1616" t="s">
        <v>32</v>
      </c>
      <c r="M1616" t="s">
        <v>51</v>
      </c>
      <c r="N1616" t="s">
        <v>50</v>
      </c>
      <c r="O1616" t="s">
        <v>35</v>
      </c>
      <c r="P1616" t="s">
        <v>36</v>
      </c>
      <c r="R1616" t="s">
        <v>37</v>
      </c>
      <c r="S1616" t="s">
        <v>147</v>
      </c>
      <c r="T1616" s="2">
        <v>37015</v>
      </c>
      <c r="U1616" s="3">
        <f ca="1">YEARFRAC(Table1[[#This Row],[DOB]],TODAY())</f>
        <v>24.636111111111113</v>
      </c>
      <c r="V1616" s="3" t="str" cm="1">
        <f t="array" aca="1" ref="V1616" ca="1">_xlfn.IFS(Table1[[#This Row],[Age]] &lt; 30, "20-29", Table1[[#This Row],[Age]]&lt;40,"30-39",Table1[[#This Row],[Age]]&lt;50,"40-49",Table1[[#This Row],[Age]]&lt;60,"50-59",Table1[[#This Row],[Age]]&lt;70, "60-69",Table1[[#This Row],[Age]]&lt;80, "70-79",Table1[[#This Row],[Age]]&lt;90,"80-89")</f>
        <v>20-29</v>
      </c>
      <c r="W1616" t="s">
        <v>39</v>
      </c>
      <c r="X1616" t="s">
        <v>225</v>
      </c>
      <c r="Y1616" t="s">
        <v>41</v>
      </c>
      <c r="Z1616">
        <v>81445</v>
      </c>
      <c r="AA1616" t="s">
        <v>92</v>
      </c>
      <c r="AB1616" t="s">
        <v>83</v>
      </c>
      <c r="AC1616" t="s">
        <v>44</v>
      </c>
      <c r="AD1616">
        <v>3</v>
      </c>
    </row>
    <row r="1617" spans="1:30" x14ac:dyDescent="0.35">
      <c r="A1617">
        <v>2039</v>
      </c>
      <c r="B1617" t="s">
        <v>6208</v>
      </c>
      <c r="C1617" t="s">
        <v>3672</v>
      </c>
      <c r="D1617" s="1">
        <v>44673</v>
      </c>
      <c r="F1617" t="str">
        <f>IF(Table1[[#This Row],[ExitDate]],QUOTIENT(Table1[[#This Row],[ExitDate]]-Table1[[#This Row],[StartDate]],365/12),"")</f>
        <v/>
      </c>
      <c r="G1617" t="str">
        <f>IF(Table1[[#This Row],[ExitDate]], "Attrition", "Active")</f>
        <v>Active</v>
      </c>
      <c r="H1617" t="s">
        <v>28</v>
      </c>
      <c r="I1617" t="s">
        <v>6209</v>
      </c>
      <c r="J1617" t="s">
        <v>6210</v>
      </c>
      <c r="K1617" t="s">
        <v>79</v>
      </c>
      <c r="L1617" t="s">
        <v>32</v>
      </c>
      <c r="M1617" t="s">
        <v>62</v>
      </c>
      <c r="N1617" t="s">
        <v>63</v>
      </c>
      <c r="O1617" t="s">
        <v>62</v>
      </c>
      <c r="P1617" t="s">
        <v>36</v>
      </c>
      <c r="R1617" t="s">
        <v>37</v>
      </c>
      <c r="S1617" t="s">
        <v>89</v>
      </c>
      <c r="T1617" s="2">
        <v>21097</v>
      </c>
      <c r="U1617" s="3">
        <f ca="1">YEARFRAC(Table1[[#This Row],[DOB]],TODAY())</f>
        <v>68.219444444444449</v>
      </c>
      <c r="V1617" s="3" t="str" cm="1">
        <f t="array" aca="1" ref="V1617" ca="1">_xlfn.IFS(Table1[[#This Row],[Age]] &lt; 30, "20-29", Table1[[#This Row],[Age]]&lt;40,"30-39",Table1[[#This Row],[Age]]&lt;50,"40-49",Table1[[#This Row],[Age]]&lt;60,"50-59",Table1[[#This Row],[Age]]&lt;70, "60-69",Table1[[#This Row],[Age]]&lt;80, "70-79",Table1[[#This Row],[Age]]&lt;90,"80-89")</f>
        <v>60-69</v>
      </c>
      <c r="W1617" t="s">
        <v>39</v>
      </c>
      <c r="X1617" t="s">
        <v>215</v>
      </c>
      <c r="Y1617" t="s">
        <v>41</v>
      </c>
      <c r="Z1617">
        <v>29345</v>
      </c>
      <c r="AA1617" t="s">
        <v>42</v>
      </c>
      <c r="AB1617" t="s">
        <v>74</v>
      </c>
      <c r="AC1617" t="s">
        <v>44</v>
      </c>
      <c r="AD1617">
        <v>3</v>
      </c>
    </row>
    <row r="1618" spans="1:30" x14ac:dyDescent="0.35">
      <c r="A1618">
        <v>2040</v>
      </c>
      <c r="B1618" t="s">
        <v>6211</v>
      </c>
      <c r="C1618" t="s">
        <v>4192</v>
      </c>
      <c r="D1618" s="1">
        <v>44535</v>
      </c>
      <c r="E1618" s="1">
        <v>45103</v>
      </c>
      <c r="F1618">
        <f>IF(Table1[[#This Row],[ExitDate]],QUOTIENT(Table1[[#This Row],[ExitDate]]-Table1[[#This Row],[StartDate]],365/12),"")</f>
        <v>18</v>
      </c>
      <c r="G1618" t="str">
        <f>IF(Table1[[#This Row],[ExitDate]], "Attrition", "Active")</f>
        <v>Attrition</v>
      </c>
      <c r="H1618" t="s">
        <v>727</v>
      </c>
      <c r="I1618" t="s">
        <v>6212</v>
      </c>
      <c r="J1618" t="s">
        <v>6213</v>
      </c>
      <c r="K1618" t="s">
        <v>117</v>
      </c>
      <c r="L1618" t="s">
        <v>197</v>
      </c>
      <c r="M1618" t="s">
        <v>33</v>
      </c>
      <c r="N1618" t="s">
        <v>63</v>
      </c>
      <c r="O1618" t="s">
        <v>35</v>
      </c>
      <c r="P1618" t="s">
        <v>98</v>
      </c>
      <c r="Q1618" t="s">
        <v>6214</v>
      </c>
      <c r="R1618" t="s">
        <v>37</v>
      </c>
      <c r="S1618" t="s">
        <v>80</v>
      </c>
      <c r="T1618" s="2">
        <v>18236</v>
      </c>
      <c r="U1618" s="3">
        <f ca="1">YEARFRAC(Table1[[#This Row],[DOB]],TODAY())</f>
        <v>76.052777777777777</v>
      </c>
      <c r="V1618" s="3" t="str" cm="1">
        <f t="array" aca="1" ref="V1618" ca="1">_xlfn.IFS(Table1[[#This Row],[Age]] &lt; 30, "20-29", Table1[[#This Row],[Age]]&lt;40,"30-39",Table1[[#This Row],[Age]]&lt;50,"40-49",Table1[[#This Row],[Age]]&lt;60,"50-59",Table1[[#This Row],[Age]]&lt;70, "60-69",Table1[[#This Row],[Age]]&lt;80, "70-79",Table1[[#This Row],[Age]]&lt;90,"80-89")</f>
        <v>70-79</v>
      </c>
      <c r="W1618" t="s">
        <v>39</v>
      </c>
      <c r="X1618" t="s">
        <v>162</v>
      </c>
      <c r="Y1618" t="s">
        <v>41</v>
      </c>
      <c r="Z1618">
        <v>33621</v>
      </c>
      <c r="AA1618" t="s">
        <v>73</v>
      </c>
      <c r="AB1618" t="s">
        <v>103</v>
      </c>
      <c r="AC1618" t="s">
        <v>44</v>
      </c>
      <c r="AD1618">
        <v>3</v>
      </c>
    </row>
    <row r="1619" spans="1:30" x14ac:dyDescent="0.35">
      <c r="A1619">
        <v>2041</v>
      </c>
      <c r="B1619" t="s">
        <v>6215</v>
      </c>
      <c r="C1619" t="s">
        <v>4001</v>
      </c>
      <c r="D1619" s="1">
        <v>44817</v>
      </c>
      <c r="F1619" t="str">
        <f>IF(Table1[[#This Row],[ExitDate]],QUOTIENT(Table1[[#This Row],[ExitDate]]-Table1[[#This Row],[StartDate]],365/12),"")</f>
        <v/>
      </c>
      <c r="G1619" t="str">
        <f>IF(Table1[[#This Row],[ExitDate]], "Attrition", "Active")</f>
        <v>Active</v>
      </c>
      <c r="H1619" t="s">
        <v>727</v>
      </c>
      <c r="I1619" t="s">
        <v>6216</v>
      </c>
      <c r="J1619" t="s">
        <v>6217</v>
      </c>
      <c r="K1619" t="s">
        <v>61</v>
      </c>
      <c r="L1619" t="s">
        <v>32</v>
      </c>
      <c r="M1619" t="s">
        <v>51</v>
      </c>
      <c r="N1619" t="s">
        <v>34</v>
      </c>
      <c r="O1619" t="s">
        <v>51</v>
      </c>
      <c r="P1619" t="s">
        <v>36</v>
      </c>
      <c r="R1619" t="s">
        <v>37</v>
      </c>
      <c r="S1619" t="s">
        <v>80</v>
      </c>
      <c r="T1619" s="2">
        <v>35538</v>
      </c>
      <c r="U1619" s="3">
        <f ca="1">YEARFRAC(Table1[[#This Row],[DOB]],TODAY())</f>
        <v>28.680555555555557</v>
      </c>
      <c r="V1619" s="3" t="str" cm="1">
        <f t="array" aca="1" ref="V1619" ca="1">_xlfn.IFS(Table1[[#This Row],[Age]] &lt; 30, "20-29", Table1[[#This Row],[Age]]&lt;40,"30-39",Table1[[#This Row],[Age]]&lt;50,"40-49",Table1[[#This Row],[Age]]&lt;60,"50-59",Table1[[#This Row],[Age]]&lt;70, "60-69",Table1[[#This Row],[Age]]&lt;80, "70-79",Table1[[#This Row],[Age]]&lt;90,"80-89")</f>
        <v>20-29</v>
      </c>
      <c r="W1619" t="s">
        <v>39</v>
      </c>
      <c r="X1619" t="s">
        <v>82</v>
      </c>
      <c r="Y1619" t="s">
        <v>41</v>
      </c>
      <c r="Z1619">
        <v>91981</v>
      </c>
      <c r="AA1619" t="s">
        <v>92</v>
      </c>
      <c r="AB1619" t="s">
        <v>74</v>
      </c>
      <c r="AC1619" t="s">
        <v>44</v>
      </c>
      <c r="AD1619">
        <v>3</v>
      </c>
    </row>
    <row r="1620" spans="1:30" x14ac:dyDescent="0.35">
      <c r="A1620">
        <v>2042</v>
      </c>
      <c r="B1620" t="s">
        <v>5691</v>
      </c>
      <c r="C1620" t="s">
        <v>6218</v>
      </c>
      <c r="D1620" s="1">
        <v>43793</v>
      </c>
      <c r="F1620" t="str">
        <f>IF(Table1[[#This Row],[ExitDate]],QUOTIENT(Table1[[#This Row],[ExitDate]]-Table1[[#This Row],[StartDate]],365/12),"")</f>
        <v/>
      </c>
      <c r="G1620" t="str">
        <f>IF(Table1[[#This Row],[ExitDate]], "Attrition", "Active")</f>
        <v>Active</v>
      </c>
      <c r="H1620" t="s">
        <v>727</v>
      </c>
      <c r="I1620" t="s">
        <v>6219</v>
      </c>
      <c r="J1620" t="s">
        <v>6220</v>
      </c>
      <c r="K1620" t="s">
        <v>88</v>
      </c>
      <c r="L1620" t="s">
        <v>32</v>
      </c>
      <c r="M1620" t="s">
        <v>51</v>
      </c>
      <c r="N1620" t="s">
        <v>34</v>
      </c>
      <c r="O1620" t="s">
        <v>51</v>
      </c>
      <c r="P1620" t="s">
        <v>36</v>
      </c>
      <c r="R1620" t="s">
        <v>37</v>
      </c>
      <c r="S1620" t="s">
        <v>80</v>
      </c>
      <c r="T1620" s="2">
        <v>33663</v>
      </c>
      <c r="U1620" s="3">
        <f ca="1">YEARFRAC(Table1[[#This Row],[DOB]],TODAY())</f>
        <v>33.81388888888889</v>
      </c>
      <c r="V1620" s="3" t="str" cm="1">
        <f t="array" aca="1" ref="V1620" ca="1">_xlfn.IFS(Table1[[#This Row],[Age]] &lt; 30, "20-29", Table1[[#This Row],[Age]]&lt;40,"30-39",Table1[[#This Row],[Age]]&lt;50,"40-49",Table1[[#This Row],[Age]]&lt;60,"50-59",Table1[[#This Row],[Age]]&lt;70, "60-69",Table1[[#This Row],[Age]]&lt;80, "70-79",Table1[[#This Row],[Age]]&lt;90,"80-89")</f>
        <v>30-39</v>
      </c>
      <c r="W1620" t="s">
        <v>39</v>
      </c>
      <c r="X1620" t="s">
        <v>102</v>
      </c>
      <c r="Y1620" t="s">
        <v>41</v>
      </c>
      <c r="Z1620">
        <v>79529</v>
      </c>
      <c r="AA1620" t="s">
        <v>42</v>
      </c>
      <c r="AB1620" t="s">
        <v>83</v>
      </c>
      <c r="AC1620" t="s">
        <v>44</v>
      </c>
      <c r="AD1620">
        <v>3</v>
      </c>
    </row>
    <row r="1621" spans="1:30" x14ac:dyDescent="0.35">
      <c r="A1621">
        <v>2043</v>
      </c>
      <c r="B1621" t="s">
        <v>6221</v>
      </c>
      <c r="C1621" t="s">
        <v>6222</v>
      </c>
      <c r="D1621" s="1">
        <v>43909</v>
      </c>
      <c r="F1621" t="str">
        <f>IF(Table1[[#This Row],[ExitDate]],QUOTIENT(Table1[[#This Row],[ExitDate]]-Table1[[#This Row],[StartDate]],365/12),"")</f>
        <v/>
      </c>
      <c r="G1621" t="str">
        <f>IF(Table1[[#This Row],[ExitDate]], "Attrition", "Active")</f>
        <v>Active</v>
      </c>
      <c r="H1621" t="s">
        <v>727</v>
      </c>
      <c r="I1621" t="s">
        <v>6223</v>
      </c>
      <c r="J1621" t="s">
        <v>6224</v>
      </c>
      <c r="K1621" t="s">
        <v>31</v>
      </c>
      <c r="L1621" t="s">
        <v>32</v>
      </c>
      <c r="M1621" t="s">
        <v>33</v>
      </c>
      <c r="N1621" t="s">
        <v>34</v>
      </c>
      <c r="O1621" t="s">
        <v>51</v>
      </c>
      <c r="P1621" t="s">
        <v>36</v>
      </c>
      <c r="R1621" t="s">
        <v>37</v>
      </c>
      <c r="S1621" t="s">
        <v>3211</v>
      </c>
      <c r="T1621" s="2">
        <v>24736</v>
      </c>
      <c r="U1621" s="3">
        <f ca="1">YEARFRAC(Table1[[#This Row],[DOB]],TODAY())</f>
        <v>58.255555555555553</v>
      </c>
      <c r="V1621" s="3" t="str" cm="1">
        <f t="array" aca="1" ref="V1621" ca="1">_xlfn.IFS(Table1[[#This Row],[Age]] &lt; 30, "20-29", Table1[[#This Row],[Age]]&lt;40,"30-39",Table1[[#This Row],[Age]]&lt;50,"40-49",Table1[[#This Row],[Age]]&lt;60,"50-59",Table1[[#This Row],[Age]]&lt;70, "60-69",Table1[[#This Row],[Age]]&lt;80, "70-79",Table1[[#This Row],[Age]]&lt;90,"80-89")</f>
        <v>50-59</v>
      </c>
      <c r="W1621" t="s">
        <v>39</v>
      </c>
      <c r="X1621" t="s">
        <v>102</v>
      </c>
      <c r="Y1621" t="s">
        <v>41</v>
      </c>
      <c r="Z1621">
        <v>7492</v>
      </c>
      <c r="AA1621" t="s">
        <v>42</v>
      </c>
      <c r="AB1621" t="s">
        <v>83</v>
      </c>
      <c r="AC1621" t="s">
        <v>44</v>
      </c>
      <c r="AD1621">
        <v>3</v>
      </c>
    </row>
    <row r="1622" spans="1:30" x14ac:dyDescent="0.35">
      <c r="A1622">
        <v>2044</v>
      </c>
      <c r="B1622" t="s">
        <v>3393</v>
      </c>
      <c r="C1622" t="s">
        <v>343</v>
      </c>
      <c r="D1622" s="1">
        <v>44818</v>
      </c>
      <c r="F1622" t="str">
        <f>IF(Table1[[#This Row],[ExitDate]],QUOTIENT(Table1[[#This Row],[ExitDate]]-Table1[[#This Row],[StartDate]],365/12),"")</f>
        <v/>
      </c>
      <c r="G1622" t="str">
        <f>IF(Table1[[#This Row],[ExitDate]], "Attrition", "Active")</f>
        <v>Active</v>
      </c>
      <c r="H1622" t="s">
        <v>727</v>
      </c>
      <c r="I1622" t="s">
        <v>6225</v>
      </c>
      <c r="J1622" t="s">
        <v>6226</v>
      </c>
      <c r="K1622" t="s">
        <v>132</v>
      </c>
      <c r="L1622" t="s">
        <v>32</v>
      </c>
      <c r="M1622" t="s">
        <v>33</v>
      </c>
      <c r="N1622" t="s">
        <v>34</v>
      </c>
      <c r="O1622" t="s">
        <v>62</v>
      </c>
      <c r="P1622" t="s">
        <v>36</v>
      </c>
      <c r="R1622" t="s">
        <v>37</v>
      </c>
      <c r="S1622" t="s">
        <v>304</v>
      </c>
      <c r="T1622" s="2">
        <v>33654</v>
      </c>
      <c r="U1622" s="3">
        <f ca="1">YEARFRAC(Table1[[#This Row],[DOB]],TODAY())</f>
        <v>33.841666666666669</v>
      </c>
      <c r="V1622" s="3" t="str" cm="1">
        <f t="array" aca="1" ref="V1622" ca="1">_xlfn.IFS(Table1[[#This Row],[Age]] &lt; 30, "20-29", Table1[[#This Row],[Age]]&lt;40,"30-39",Table1[[#This Row],[Age]]&lt;50,"40-49",Table1[[#This Row],[Age]]&lt;60,"50-59",Table1[[#This Row],[Age]]&lt;70, "60-69",Table1[[#This Row],[Age]]&lt;80, "70-79",Table1[[#This Row],[Age]]&lt;90,"80-89")</f>
        <v>30-39</v>
      </c>
      <c r="W1622" t="s">
        <v>39</v>
      </c>
      <c r="X1622" t="s">
        <v>215</v>
      </c>
      <c r="Y1622" t="s">
        <v>41</v>
      </c>
      <c r="Z1622">
        <v>16589</v>
      </c>
      <c r="AA1622" t="s">
        <v>92</v>
      </c>
      <c r="AB1622" t="s">
        <v>83</v>
      </c>
      <c r="AC1622" t="s">
        <v>44</v>
      </c>
      <c r="AD1622">
        <v>3</v>
      </c>
    </row>
    <row r="1623" spans="1:30" x14ac:dyDescent="0.35">
      <c r="A1623">
        <v>2045</v>
      </c>
      <c r="B1623" t="s">
        <v>6227</v>
      </c>
      <c r="C1623" t="s">
        <v>3349</v>
      </c>
      <c r="D1623" s="1">
        <v>44460</v>
      </c>
      <c r="F1623" t="str">
        <f>IF(Table1[[#This Row],[ExitDate]],QUOTIENT(Table1[[#This Row],[ExitDate]]-Table1[[#This Row],[StartDate]],365/12),"")</f>
        <v/>
      </c>
      <c r="G1623" t="str">
        <f>IF(Table1[[#This Row],[ExitDate]], "Attrition", "Active")</f>
        <v>Active</v>
      </c>
      <c r="H1623" t="s">
        <v>727</v>
      </c>
      <c r="I1623" t="s">
        <v>6228</v>
      </c>
      <c r="J1623" t="s">
        <v>6229</v>
      </c>
      <c r="K1623" t="s">
        <v>49</v>
      </c>
      <c r="L1623" t="s">
        <v>32</v>
      </c>
      <c r="M1623" t="s">
        <v>51</v>
      </c>
      <c r="N1623" t="s">
        <v>50</v>
      </c>
      <c r="O1623" t="s">
        <v>51</v>
      </c>
      <c r="P1623" t="s">
        <v>36</v>
      </c>
      <c r="R1623" t="s">
        <v>37</v>
      </c>
      <c r="S1623" t="s">
        <v>230</v>
      </c>
      <c r="T1623" s="2">
        <v>28083</v>
      </c>
      <c r="U1623" s="3">
        <f ca="1">YEARFRAC(Table1[[#This Row],[DOB]],TODAY())</f>
        <v>49.094444444444441</v>
      </c>
      <c r="V1623" s="3" t="str" cm="1">
        <f t="array" aca="1" ref="V1623" ca="1">_xlfn.IFS(Table1[[#This Row],[Age]] &lt; 30, "20-29", Table1[[#This Row],[Age]]&lt;40,"30-39",Table1[[#This Row],[Age]]&lt;50,"40-49",Table1[[#This Row],[Age]]&lt;60,"50-59",Table1[[#This Row],[Age]]&lt;70, "60-69",Table1[[#This Row],[Age]]&lt;80, "70-79",Table1[[#This Row],[Age]]&lt;90,"80-89")</f>
        <v>40-49</v>
      </c>
      <c r="W1623" t="s">
        <v>39</v>
      </c>
      <c r="X1623" t="s">
        <v>112</v>
      </c>
      <c r="Y1623" t="s">
        <v>41</v>
      </c>
      <c r="Z1623">
        <v>39813</v>
      </c>
      <c r="AA1623" t="s">
        <v>73</v>
      </c>
      <c r="AB1623" t="s">
        <v>103</v>
      </c>
      <c r="AC1623" t="s">
        <v>44</v>
      </c>
      <c r="AD1623">
        <v>3</v>
      </c>
    </row>
    <row r="1624" spans="1:30" x14ac:dyDescent="0.35">
      <c r="A1624">
        <v>2046</v>
      </c>
      <c r="B1624" t="s">
        <v>6230</v>
      </c>
      <c r="C1624" t="s">
        <v>6231</v>
      </c>
      <c r="D1624" s="1">
        <v>43973</v>
      </c>
      <c r="F1624" t="str">
        <f>IF(Table1[[#This Row],[ExitDate]],QUOTIENT(Table1[[#This Row],[ExitDate]]-Table1[[#This Row],[StartDate]],365/12),"")</f>
        <v/>
      </c>
      <c r="G1624" t="str">
        <f>IF(Table1[[#This Row],[ExitDate]], "Attrition", "Active")</f>
        <v>Active</v>
      </c>
      <c r="H1624" t="s">
        <v>727</v>
      </c>
      <c r="I1624" t="s">
        <v>6232</v>
      </c>
      <c r="J1624" t="s">
        <v>6233</v>
      </c>
      <c r="K1624" t="s">
        <v>138</v>
      </c>
      <c r="L1624" t="s">
        <v>32</v>
      </c>
      <c r="M1624" t="s">
        <v>51</v>
      </c>
      <c r="N1624" t="s">
        <v>34</v>
      </c>
      <c r="O1624" t="s">
        <v>51</v>
      </c>
      <c r="P1624" t="s">
        <v>36</v>
      </c>
      <c r="R1624" t="s">
        <v>37</v>
      </c>
      <c r="S1624" t="s">
        <v>176</v>
      </c>
      <c r="T1624" s="2">
        <v>17832</v>
      </c>
      <c r="U1624" s="3">
        <f ca="1">YEARFRAC(Table1[[#This Row],[DOB]],TODAY())</f>
        <v>77.158333333333331</v>
      </c>
      <c r="V1624" s="3" t="str" cm="1">
        <f t="array" aca="1" ref="V1624" ca="1">_xlfn.IFS(Table1[[#This Row],[Age]] &lt; 30, "20-29", Table1[[#This Row],[Age]]&lt;40,"30-39",Table1[[#This Row],[Age]]&lt;50,"40-49",Table1[[#This Row],[Age]]&lt;60,"50-59",Table1[[#This Row],[Age]]&lt;70, "60-69",Table1[[#This Row],[Age]]&lt;80, "70-79",Table1[[#This Row],[Age]]&lt;90,"80-89")</f>
        <v>70-79</v>
      </c>
      <c r="W1624" t="s">
        <v>39</v>
      </c>
      <c r="X1624" t="s">
        <v>242</v>
      </c>
      <c r="Y1624" t="s">
        <v>41</v>
      </c>
      <c r="Z1624">
        <v>31663</v>
      </c>
      <c r="AA1624" t="s">
        <v>127</v>
      </c>
      <c r="AB1624" t="s">
        <v>43</v>
      </c>
      <c r="AC1624" t="s">
        <v>44</v>
      </c>
      <c r="AD1624">
        <v>3</v>
      </c>
    </row>
    <row r="1625" spans="1:30" x14ac:dyDescent="0.35">
      <c r="A1625">
        <v>2047</v>
      </c>
      <c r="B1625" t="s">
        <v>6234</v>
      </c>
      <c r="C1625" t="s">
        <v>1478</v>
      </c>
      <c r="D1625" s="1">
        <v>44908</v>
      </c>
      <c r="F1625" t="str">
        <f>IF(Table1[[#This Row],[ExitDate]],QUOTIENT(Table1[[#This Row],[ExitDate]]-Table1[[#This Row],[StartDate]],365/12),"")</f>
        <v/>
      </c>
      <c r="G1625" t="str">
        <f>IF(Table1[[#This Row],[ExitDate]], "Attrition", "Active")</f>
        <v>Active</v>
      </c>
      <c r="H1625" t="s">
        <v>727</v>
      </c>
      <c r="I1625" t="s">
        <v>4333</v>
      </c>
      <c r="J1625" t="s">
        <v>6235</v>
      </c>
      <c r="K1625" t="s">
        <v>79</v>
      </c>
      <c r="L1625" t="s">
        <v>32</v>
      </c>
      <c r="M1625" t="s">
        <v>33</v>
      </c>
      <c r="N1625" t="s">
        <v>50</v>
      </c>
      <c r="O1625" t="s">
        <v>51</v>
      </c>
      <c r="P1625" t="s">
        <v>36</v>
      </c>
      <c r="R1625" t="s">
        <v>37</v>
      </c>
      <c r="S1625" t="s">
        <v>52</v>
      </c>
      <c r="T1625" s="2">
        <v>24342</v>
      </c>
      <c r="U1625" s="3">
        <f ca="1">YEARFRAC(Table1[[#This Row],[DOB]],TODAY())</f>
        <v>59.333333333333336</v>
      </c>
      <c r="V1625" s="3" t="str" cm="1">
        <f t="array" aca="1" ref="V1625" ca="1">_xlfn.IFS(Table1[[#This Row],[Age]] &lt; 30, "20-29", Table1[[#This Row],[Age]]&lt;40,"30-39",Table1[[#This Row],[Age]]&lt;50,"40-49",Table1[[#This Row],[Age]]&lt;60,"50-59",Table1[[#This Row],[Age]]&lt;70, "60-69",Table1[[#This Row],[Age]]&lt;80, "70-79",Table1[[#This Row],[Age]]&lt;90,"80-89")</f>
        <v>50-59</v>
      </c>
      <c r="W1625" t="s">
        <v>39</v>
      </c>
      <c r="X1625" t="s">
        <v>82</v>
      </c>
      <c r="Y1625" t="s">
        <v>41</v>
      </c>
      <c r="Z1625">
        <v>26502</v>
      </c>
      <c r="AA1625" t="s">
        <v>42</v>
      </c>
      <c r="AB1625" t="s">
        <v>74</v>
      </c>
      <c r="AC1625" t="s">
        <v>44</v>
      </c>
      <c r="AD1625">
        <v>3</v>
      </c>
    </row>
    <row r="1626" spans="1:30" x14ac:dyDescent="0.35">
      <c r="A1626">
        <v>2048</v>
      </c>
      <c r="B1626" t="s">
        <v>687</v>
      </c>
      <c r="C1626" t="s">
        <v>599</v>
      </c>
      <c r="D1626" s="1">
        <v>44599</v>
      </c>
      <c r="F1626" t="str">
        <f>IF(Table1[[#This Row],[ExitDate]],QUOTIENT(Table1[[#This Row],[ExitDate]]-Table1[[#This Row],[StartDate]],365/12),"")</f>
        <v/>
      </c>
      <c r="G1626" t="str">
        <f>IF(Table1[[#This Row],[ExitDate]], "Attrition", "Active")</f>
        <v>Active</v>
      </c>
      <c r="H1626" t="s">
        <v>727</v>
      </c>
      <c r="I1626" t="s">
        <v>6236</v>
      </c>
      <c r="J1626" t="s">
        <v>6237</v>
      </c>
      <c r="K1626" t="s">
        <v>167</v>
      </c>
      <c r="L1626" t="s">
        <v>32</v>
      </c>
      <c r="M1626" t="s">
        <v>33</v>
      </c>
      <c r="N1626" t="s">
        <v>63</v>
      </c>
      <c r="O1626" t="s">
        <v>51</v>
      </c>
      <c r="P1626" t="s">
        <v>36</v>
      </c>
      <c r="R1626" t="s">
        <v>37</v>
      </c>
      <c r="S1626" t="s">
        <v>52</v>
      </c>
      <c r="T1626" s="2">
        <v>34795</v>
      </c>
      <c r="U1626" s="3">
        <f ca="1">YEARFRAC(Table1[[#This Row],[DOB]],TODAY())</f>
        <v>30.713888888888889</v>
      </c>
      <c r="V1626" s="3" t="str" cm="1">
        <f t="array" aca="1" ref="V1626" ca="1">_xlfn.IFS(Table1[[#This Row],[Age]] &lt; 30, "20-29", Table1[[#This Row],[Age]]&lt;40,"30-39",Table1[[#This Row],[Age]]&lt;50,"40-49",Table1[[#This Row],[Age]]&lt;60,"50-59",Table1[[#This Row],[Age]]&lt;70, "60-69",Table1[[#This Row],[Age]]&lt;80, "70-79",Table1[[#This Row],[Age]]&lt;90,"80-89")</f>
        <v>30-39</v>
      </c>
      <c r="W1626" t="s">
        <v>39</v>
      </c>
      <c r="X1626" t="s">
        <v>82</v>
      </c>
      <c r="Y1626" t="s">
        <v>41</v>
      </c>
      <c r="Z1626">
        <v>4321</v>
      </c>
      <c r="AA1626" t="s">
        <v>127</v>
      </c>
      <c r="AB1626" t="s">
        <v>83</v>
      </c>
      <c r="AC1626" t="s">
        <v>44</v>
      </c>
      <c r="AD1626">
        <v>3</v>
      </c>
    </row>
    <row r="1627" spans="1:30" x14ac:dyDescent="0.35">
      <c r="A1627">
        <v>2049</v>
      </c>
      <c r="B1627" t="s">
        <v>6238</v>
      </c>
      <c r="C1627" t="s">
        <v>6239</v>
      </c>
      <c r="D1627" s="1">
        <v>44110</v>
      </c>
      <c r="F1627" t="str">
        <f>IF(Table1[[#This Row],[ExitDate]],QUOTIENT(Table1[[#This Row],[ExitDate]]-Table1[[#This Row],[StartDate]],365/12),"")</f>
        <v/>
      </c>
      <c r="G1627" t="str">
        <f>IF(Table1[[#This Row],[ExitDate]], "Attrition", "Active")</f>
        <v>Active</v>
      </c>
      <c r="H1627" t="s">
        <v>727</v>
      </c>
      <c r="I1627" t="s">
        <v>6240</v>
      </c>
      <c r="J1627" t="s">
        <v>6241</v>
      </c>
      <c r="K1627" t="s">
        <v>97</v>
      </c>
      <c r="L1627" t="s">
        <v>32</v>
      </c>
      <c r="M1627" t="s">
        <v>33</v>
      </c>
      <c r="N1627" t="s">
        <v>50</v>
      </c>
      <c r="O1627" t="s">
        <v>62</v>
      </c>
      <c r="P1627" t="s">
        <v>36</v>
      </c>
      <c r="R1627" t="s">
        <v>37</v>
      </c>
      <c r="S1627" t="s">
        <v>89</v>
      </c>
      <c r="T1627" s="2">
        <v>15468</v>
      </c>
      <c r="U1627" s="3">
        <f ca="1">YEARFRAC(Table1[[#This Row],[DOB]],TODAY())</f>
        <v>83.62777777777778</v>
      </c>
      <c r="V1627" s="3" t="str" cm="1">
        <f t="array" aca="1" ref="V1627" ca="1">_xlfn.IFS(Table1[[#This Row],[Age]] &lt; 30, "20-29", Table1[[#This Row],[Age]]&lt;40,"30-39",Table1[[#This Row],[Age]]&lt;50,"40-49",Table1[[#This Row],[Age]]&lt;60,"50-59",Table1[[#This Row],[Age]]&lt;70, "60-69",Table1[[#This Row],[Age]]&lt;80, "70-79",Table1[[#This Row],[Age]]&lt;90,"80-89")</f>
        <v>80-89</v>
      </c>
      <c r="W1627" t="s">
        <v>39</v>
      </c>
      <c r="X1627" t="s">
        <v>82</v>
      </c>
      <c r="Y1627" t="s">
        <v>41</v>
      </c>
      <c r="Z1627">
        <v>93573</v>
      </c>
      <c r="AA1627" t="s">
        <v>127</v>
      </c>
      <c r="AB1627" t="s">
        <v>43</v>
      </c>
      <c r="AC1627" t="s">
        <v>44</v>
      </c>
      <c r="AD1627">
        <v>3</v>
      </c>
    </row>
    <row r="1628" spans="1:30" x14ac:dyDescent="0.35">
      <c r="A1628">
        <v>2050</v>
      </c>
      <c r="B1628" t="s">
        <v>1911</v>
      </c>
      <c r="C1628" t="s">
        <v>937</v>
      </c>
      <c r="D1628" s="1">
        <v>44572</v>
      </c>
      <c r="E1628" s="1">
        <v>44911</v>
      </c>
      <c r="F1628">
        <f>IF(Table1[[#This Row],[ExitDate]],QUOTIENT(Table1[[#This Row],[ExitDate]]-Table1[[#This Row],[StartDate]],365/12),"")</f>
        <v>11</v>
      </c>
      <c r="G1628" t="str">
        <f>IF(Table1[[#This Row],[ExitDate]], "Attrition", "Active")</f>
        <v>Attrition</v>
      </c>
      <c r="H1628" t="s">
        <v>727</v>
      </c>
      <c r="I1628" t="s">
        <v>6242</v>
      </c>
      <c r="J1628" t="s">
        <v>6243</v>
      </c>
      <c r="K1628" t="s">
        <v>117</v>
      </c>
      <c r="L1628" t="s">
        <v>32</v>
      </c>
      <c r="M1628" t="s">
        <v>62</v>
      </c>
      <c r="N1628" t="s">
        <v>34</v>
      </c>
      <c r="O1628" t="s">
        <v>62</v>
      </c>
      <c r="P1628" t="s">
        <v>139</v>
      </c>
      <c r="Q1628" t="s">
        <v>6244</v>
      </c>
      <c r="R1628" t="s">
        <v>37</v>
      </c>
      <c r="S1628" t="s">
        <v>593</v>
      </c>
      <c r="T1628" s="2">
        <v>19393</v>
      </c>
      <c r="U1628" s="3">
        <f ca="1">YEARFRAC(Table1[[#This Row],[DOB]],TODAY())</f>
        <v>72.888888888888886</v>
      </c>
      <c r="V1628" s="3" t="str" cm="1">
        <f t="array" aca="1" ref="V1628" ca="1">_xlfn.IFS(Table1[[#This Row],[Age]] &lt; 30, "20-29", Table1[[#This Row],[Age]]&lt;40,"30-39",Table1[[#This Row],[Age]]&lt;50,"40-49",Table1[[#This Row],[Age]]&lt;60,"50-59",Table1[[#This Row],[Age]]&lt;70, "60-69",Table1[[#This Row],[Age]]&lt;80, "70-79",Table1[[#This Row],[Age]]&lt;90,"80-89")</f>
        <v>70-79</v>
      </c>
      <c r="W1628" t="s">
        <v>39</v>
      </c>
      <c r="X1628" t="s">
        <v>2516</v>
      </c>
      <c r="Y1628" t="s">
        <v>41</v>
      </c>
      <c r="Z1628">
        <v>17084</v>
      </c>
      <c r="AA1628" t="s">
        <v>42</v>
      </c>
      <c r="AB1628" t="s">
        <v>43</v>
      </c>
      <c r="AC1628" t="s">
        <v>44</v>
      </c>
      <c r="AD1628">
        <v>3</v>
      </c>
    </row>
    <row r="1629" spans="1:30" x14ac:dyDescent="0.35">
      <c r="A1629">
        <v>2051</v>
      </c>
      <c r="B1629" t="s">
        <v>5105</v>
      </c>
      <c r="C1629" t="s">
        <v>6023</v>
      </c>
      <c r="D1629" s="1">
        <v>44618</v>
      </c>
      <c r="F1629" t="str">
        <f>IF(Table1[[#This Row],[ExitDate]],QUOTIENT(Table1[[#This Row],[ExitDate]]-Table1[[#This Row],[StartDate]],365/12),"")</f>
        <v/>
      </c>
      <c r="G1629" t="str">
        <f>IF(Table1[[#This Row],[ExitDate]], "Attrition", "Active")</f>
        <v>Active</v>
      </c>
      <c r="H1629" t="s">
        <v>28</v>
      </c>
      <c r="I1629" t="s">
        <v>6245</v>
      </c>
      <c r="J1629" t="s">
        <v>6246</v>
      </c>
      <c r="K1629" t="s">
        <v>31</v>
      </c>
      <c r="L1629" t="s">
        <v>32</v>
      </c>
      <c r="M1629" t="s">
        <v>51</v>
      </c>
      <c r="N1629" t="s">
        <v>34</v>
      </c>
      <c r="O1629" t="s">
        <v>35</v>
      </c>
      <c r="P1629" t="s">
        <v>36</v>
      </c>
      <c r="R1629" t="s">
        <v>37</v>
      </c>
      <c r="S1629" t="s">
        <v>89</v>
      </c>
      <c r="T1629" s="2">
        <v>36263</v>
      </c>
      <c r="U1629" s="3">
        <f ca="1">YEARFRAC(Table1[[#This Row],[DOB]],TODAY())</f>
        <v>26.694444444444443</v>
      </c>
      <c r="V1629" s="3" t="str" cm="1">
        <f t="array" aca="1" ref="V1629" ca="1">_xlfn.IFS(Table1[[#This Row],[Age]] &lt; 30, "20-29", Table1[[#This Row],[Age]]&lt;40,"30-39",Table1[[#This Row],[Age]]&lt;50,"40-49",Table1[[#This Row],[Age]]&lt;60,"50-59",Table1[[#This Row],[Age]]&lt;70, "60-69",Table1[[#This Row],[Age]]&lt;80, "70-79",Table1[[#This Row],[Age]]&lt;90,"80-89")</f>
        <v>20-29</v>
      </c>
      <c r="W1629" t="s">
        <v>39</v>
      </c>
      <c r="X1629" t="s">
        <v>82</v>
      </c>
      <c r="Y1629" t="s">
        <v>41</v>
      </c>
      <c r="Z1629">
        <v>18433</v>
      </c>
      <c r="AA1629" t="s">
        <v>92</v>
      </c>
      <c r="AB1629" t="s">
        <v>74</v>
      </c>
      <c r="AC1629" t="s">
        <v>44</v>
      </c>
      <c r="AD1629">
        <v>3</v>
      </c>
    </row>
    <row r="1630" spans="1:30" x14ac:dyDescent="0.35">
      <c r="A1630">
        <v>2052</v>
      </c>
      <c r="B1630" t="s">
        <v>2685</v>
      </c>
      <c r="C1630" t="s">
        <v>6247</v>
      </c>
      <c r="D1630" s="1">
        <v>43992</v>
      </c>
      <c r="E1630" s="1">
        <v>44878</v>
      </c>
      <c r="F1630">
        <f>IF(Table1[[#This Row],[ExitDate]],QUOTIENT(Table1[[#This Row],[ExitDate]]-Table1[[#This Row],[StartDate]],365/12),"")</f>
        <v>29</v>
      </c>
      <c r="G1630" t="str">
        <f>IF(Table1[[#This Row],[ExitDate]], "Attrition", "Active")</f>
        <v>Attrition</v>
      </c>
      <c r="H1630" t="s">
        <v>28</v>
      </c>
      <c r="I1630" t="s">
        <v>6248</v>
      </c>
      <c r="J1630" t="s">
        <v>6249</v>
      </c>
      <c r="K1630" t="s">
        <v>132</v>
      </c>
      <c r="L1630" t="s">
        <v>32</v>
      </c>
      <c r="M1630" t="s">
        <v>51</v>
      </c>
      <c r="N1630" t="s">
        <v>63</v>
      </c>
      <c r="O1630" t="s">
        <v>51</v>
      </c>
      <c r="P1630" t="s">
        <v>98</v>
      </c>
      <c r="Q1630" t="s">
        <v>6250</v>
      </c>
      <c r="R1630" t="s">
        <v>37</v>
      </c>
      <c r="S1630" t="s">
        <v>89</v>
      </c>
      <c r="T1630" s="2">
        <v>20587</v>
      </c>
      <c r="U1630" s="3">
        <f ca="1">YEARFRAC(Table1[[#This Row],[DOB]],TODAY())</f>
        <v>69.613888888888894</v>
      </c>
      <c r="V1630" s="3" t="str" cm="1">
        <f t="array" aca="1" ref="V1630" ca="1">_xlfn.IFS(Table1[[#This Row],[Age]] &lt; 30, "20-29", Table1[[#This Row],[Age]]&lt;40,"30-39",Table1[[#This Row],[Age]]&lt;50,"40-49",Table1[[#This Row],[Age]]&lt;60,"50-59",Table1[[#This Row],[Age]]&lt;70, "60-69",Table1[[#This Row],[Age]]&lt;80, "70-79",Table1[[#This Row],[Age]]&lt;90,"80-89")</f>
        <v>60-69</v>
      </c>
      <c r="W1630" t="s">
        <v>39</v>
      </c>
      <c r="X1630" t="s">
        <v>82</v>
      </c>
      <c r="Y1630" t="s">
        <v>41</v>
      </c>
      <c r="Z1630">
        <v>61020</v>
      </c>
      <c r="AA1630" t="s">
        <v>55</v>
      </c>
      <c r="AB1630" t="s">
        <v>83</v>
      </c>
      <c r="AC1630" t="s">
        <v>44</v>
      </c>
      <c r="AD1630">
        <v>3</v>
      </c>
    </row>
    <row r="1631" spans="1:30" x14ac:dyDescent="0.35">
      <c r="A1631">
        <v>2053</v>
      </c>
      <c r="B1631" t="s">
        <v>4446</v>
      </c>
      <c r="C1631" t="s">
        <v>4092</v>
      </c>
      <c r="D1631" s="1">
        <v>44466</v>
      </c>
      <c r="F1631" t="str">
        <f>IF(Table1[[#This Row],[ExitDate]],QUOTIENT(Table1[[#This Row],[ExitDate]]-Table1[[#This Row],[StartDate]],365/12),"")</f>
        <v/>
      </c>
      <c r="G1631" t="str">
        <f>IF(Table1[[#This Row],[ExitDate]], "Attrition", "Active")</f>
        <v>Active</v>
      </c>
      <c r="H1631" t="s">
        <v>28</v>
      </c>
      <c r="I1631" t="s">
        <v>6251</v>
      </c>
      <c r="J1631" t="s">
        <v>6252</v>
      </c>
      <c r="K1631" t="s">
        <v>49</v>
      </c>
      <c r="L1631" t="s">
        <v>32</v>
      </c>
      <c r="M1631" t="s">
        <v>51</v>
      </c>
      <c r="N1631" t="s">
        <v>63</v>
      </c>
      <c r="O1631" t="s">
        <v>35</v>
      </c>
      <c r="P1631" t="s">
        <v>36</v>
      </c>
      <c r="R1631" t="s">
        <v>37</v>
      </c>
      <c r="S1631" t="s">
        <v>110</v>
      </c>
      <c r="T1631" s="2">
        <v>32548</v>
      </c>
      <c r="U1631" s="3">
        <f ca="1">YEARFRAC(Table1[[#This Row],[DOB]],TODAY())</f>
        <v>36.87222222222222</v>
      </c>
      <c r="V1631" s="3" t="str" cm="1">
        <f t="array" aca="1" ref="V1631" ca="1">_xlfn.IFS(Table1[[#This Row],[Age]] &lt; 30, "20-29", Table1[[#This Row],[Age]]&lt;40,"30-39",Table1[[#This Row],[Age]]&lt;50,"40-49",Table1[[#This Row],[Age]]&lt;60,"50-59",Table1[[#This Row],[Age]]&lt;70, "60-69",Table1[[#This Row],[Age]]&lt;80, "70-79",Table1[[#This Row],[Age]]&lt;90,"80-89")</f>
        <v>30-39</v>
      </c>
      <c r="W1631" t="s">
        <v>39</v>
      </c>
      <c r="X1631" t="s">
        <v>112</v>
      </c>
      <c r="Y1631" t="s">
        <v>41</v>
      </c>
      <c r="Z1631">
        <v>34501</v>
      </c>
      <c r="AA1631" t="s">
        <v>42</v>
      </c>
      <c r="AB1631" t="s">
        <v>103</v>
      </c>
      <c r="AC1631" t="s">
        <v>44</v>
      </c>
      <c r="AD1631">
        <v>3</v>
      </c>
    </row>
    <row r="1632" spans="1:30" x14ac:dyDescent="0.35">
      <c r="A1632">
        <v>2054</v>
      </c>
      <c r="B1632" t="s">
        <v>6253</v>
      </c>
      <c r="C1632" t="s">
        <v>324</v>
      </c>
      <c r="D1632" s="1">
        <v>43398</v>
      </c>
      <c r="E1632" s="1">
        <v>44484</v>
      </c>
      <c r="F1632">
        <f>IF(Table1[[#This Row],[ExitDate]],QUOTIENT(Table1[[#This Row],[ExitDate]]-Table1[[#This Row],[StartDate]],365/12),"")</f>
        <v>35</v>
      </c>
      <c r="G1632" t="str">
        <f>IF(Table1[[#This Row],[ExitDate]], "Attrition", "Active")</f>
        <v>Attrition</v>
      </c>
      <c r="H1632" t="s">
        <v>28</v>
      </c>
      <c r="I1632" t="s">
        <v>6254</v>
      </c>
      <c r="J1632" t="s">
        <v>6255</v>
      </c>
      <c r="K1632" t="s">
        <v>138</v>
      </c>
      <c r="L1632" t="s">
        <v>32</v>
      </c>
      <c r="M1632" t="s">
        <v>33</v>
      </c>
      <c r="N1632" t="s">
        <v>34</v>
      </c>
      <c r="O1632" t="s">
        <v>35</v>
      </c>
      <c r="P1632" t="s">
        <v>174</v>
      </c>
      <c r="Q1632" t="s">
        <v>6256</v>
      </c>
      <c r="R1632" t="s">
        <v>37</v>
      </c>
      <c r="S1632" t="s">
        <v>176</v>
      </c>
      <c r="T1632" s="2">
        <v>34333</v>
      </c>
      <c r="U1632" s="3">
        <f ca="1">YEARFRAC(Table1[[#This Row],[DOB]],TODAY())</f>
        <v>31.980555555555554</v>
      </c>
      <c r="V1632" s="3" t="str" cm="1">
        <f t="array" aca="1" ref="V1632" ca="1">_xlfn.IFS(Table1[[#This Row],[Age]] &lt; 30, "20-29", Table1[[#This Row],[Age]]&lt;40,"30-39",Table1[[#This Row],[Age]]&lt;50,"40-49",Table1[[#This Row],[Age]]&lt;60,"50-59",Table1[[#This Row],[Age]]&lt;70, "60-69",Table1[[#This Row],[Age]]&lt;80, "70-79",Table1[[#This Row],[Age]]&lt;90,"80-89")</f>
        <v>30-39</v>
      </c>
      <c r="W1632" t="s">
        <v>39</v>
      </c>
      <c r="X1632" t="s">
        <v>177</v>
      </c>
      <c r="Y1632" t="s">
        <v>41</v>
      </c>
      <c r="Z1632">
        <v>41617</v>
      </c>
      <c r="AA1632" t="s">
        <v>92</v>
      </c>
      <c r="AB1632" t="s">
        <v>83</v>
      </c>
      <c r="AC1632" t="s">
        <v>44</v>
      </c>
      <c r="AD1632">
        <v>3</v>
      </c>
    </row>
    <row r="1633" spans="1:30" x14ac:dyDescent="0.35">
      <c r="A1633">
        <v>2055</v>
      </c>
      <c r="B1633" t="s">
        <v>4770</v>
      </c>
      <c r="C1633" t="s">
        <v>2024</v>
      </c>
      <c r="D1633" s="1">
        <v>44160</v>
      </c>
      <c r="F1633" t="str">
        <f>IF(Table1[[#This Row],[ExitDate]],QUOTIENT(Table1[[#This Row],[ExitDate]]-Table1[[#This Row],[StartDate]],365/12),"")</f>
        <v/>
      </c>
      <c r="G1633" t="str">
        <f>IF(Table1[[#This Row],[ExitDate]], "Attrition", "Active")</f>
        <v>Active</v>
      </c>
      <c r="H1633" t="s">
        <v>28</v>
      </c>
      <c r="I1633" t="s">
        <v>6257</v>
      </c>
      <c r="J1633" t="s">
        <v>6258</v>
      </c>
      <c r="K1633" t="s">
        <v>79</v>
      </c>
      <c r="L1633" t="s">
        <v>32</v>
      </c>
      <c r="M1633" t="s">
        <v>33</v>
      </c>
      <c r="N1633" t="s">
        <v>50</v>
      </c>
      <c r="O1633" t="s">
        <v>62</v>
      </c>
      <c r="P1633" t="s">
        <v>36</v>
      </c>
      <c r="R1633" t="s">
        <v>37</v>
      </c>
      <c r="S1633" t="s">
        <v>110</v>
      </c>
      <c r="T1633" s="2">
        <v>32708</v>
      </c>
      <c r="U1633" s="3">
        <f ca="1">YEARFRAC(Table1[[#This Row],[DOB]],TODAY())</f>
        <v>36.427777777777777</v>
      </c>
      <c r="V1633" s="3" t="str" cm="1">
        <f t="array" aca="1" ref="V1633" ca="1">_xlfn.IFS(Table1[[#This Row],[Age]] &lt; 30, "20-29", Table1[[#This Row],[Age]]&lt;40,"30-39",Table1[[#This Row],[Age]]&lt;50,"40-49",Table1[[#This Row],[Age]]&lt;60,"50-59",Table1[[#This Row],[Age]]&lt;70, "60-69",Table1[[#This Row],[Age]]&lt;80, "70-79",Table1[[#This Row],[Age]]&lt;90,"80-89")</f>
        <v>30-39</v>
      </c>
      <c r="W1633" t="s">
        <v>39</v>
      </c>
      <c r="X1633" t="s">
        <v>118</v>
      </c>
      <c r="Y1633" t="s">
        <v>41</v>
      </c>
      <c r="Z1633">
        <v>70318</v>
      </c>
      <c r="AA1633" t="s">
        <v>42</v>
      </c>
      <c r="AB1633" t="s">
        <v>103</v>
      </c>
      <c r="AC1633" t="s">
        <v>44</v>
      </c>
      <c r="AD1633">
        <v>3</v>
      </c>
    </row>
    <row r="1634" spans="1:30" x14ac:dyDescent="0.35">
      <c r="A1634">
        <v>2056</v>
      </c>
      <c r="B1634" t="s">
        <v>2101</v>
      </c>
      <c r="C1634" t="s">
        <v>424</v>
      </c>
      <c r="D1634" s="1">
        <v>43938</v>
      </c>
      <c r="E1634" s="1">
        <v>44618</v>
      </c>
      <c r="F1634">
        <f>IF(Table1[[#This Row],[ExitDate]],QUOTIENT(Table1[[#This Row],[ExitDate]]-Table1[[#This Row],[StartDate]],365/12),"")</f>
        <v>22</v>
      </c>
      <c r="G1634" t="str">
        <f>IF(Table1[[#This Row],[ExitDate]], "Attrition", "Active")</f>
        <v>Attrition</v>
      </c>
      <c r="H1634" t="s">
        <v>28</v>
      </c>
      <c r="I1634" t="s">
        <v>6259</v>
      </c>
      <c r="J1634" t="s">
        <v>6260</v>
      </c>
      <c r="K1634" t="s">
        <v>167</v>
      </c>
      <c r="L1634" t="s">
        <v>32</v>
      </c>
      <c r="M1634" t="s">
        <v>33</v>
      </c>
      <c r="N1634" t="s">
        <v>50</v>
      </c>
      <c r="O1634" t="s">
        <v>62</v>
      </c>
      <c r="P1634" t="s">
        <v>174</v>
      </c>
      <c r="Q1634" t="s">
        <v>6261</v>
      </c>
      <c r="R1634" t="s">
        <v>37</v>
      </c>
      <c r="S1634" t="s">
        <v>89</v>
      </c>
      <c r="T1634" s="2">
        <v>21026</v>
      </c>
      <c r="U1634" s="3">
        <f ca="1">YEARFRAC(Table1[[#This Row],[DOB]],TODAY())</f>
        <v>68.411111111111111</v>
      </c>
      <c r="V1634" s="3" t="str" cm="1">
        <f t="array" aca="1" ref="V1634" ca="1">_xlfn.IFS(Table1[[#This Row],[Age]] &lt; 30, "20-29", Table1[[#This Row],[Age]]&lt;40,"30-39",Table1[[#This Row],[Age]]&lt;50,"40-49",Table1[[#This Row],[Age]]&lt;60,"50-59",Table1[[#This Row],[Age]]&lt;70, "60-69",Table1[[#This Row],[Age]]&lt;80, "70-79",Table1[[#This Row],[Age]]&lt;90,"80-89")</f>
        <v>60-69</v>
      </c>
      <c r="W1634" t="s">
        <v>39</v>
      </c>
      <c r="X1634" t="s">
        <v>82</v>
      </c>
      <c r="Y1634" t="s">
        <v>41</v>
      </c>
      <c r="Z1634">
        <v>69455</v>
      </c>
      <c r="AA1634" t="s">
        <v>42</v>
      </c>
      <c r="AB1634" t="s">
        <v>103</v>
      </c>
      <c r="AC1634" t="s">
        <v>44</v>
      </c>
      <c r="AD1634">
        <v>3</v>
      </c>
    </row>
    <row r="1635" spans="1:30" x14ac:dyDescent="0.35">
      <c r="A1635">
        <v>2057</v>
      </c>
      <c r="B1635" t="s">
        <v>4861</v>
      </c>
      <c r="C1635" t="s">
        <v>3074</v>
      </c>
      <c r="D1635" s="1">
        <v>44301</v>
      </c>
      <c r="F1635" t="str">
        <f>IF(Table1[[#This Row],[ExitDate]],QUOTIENT(Table1[[#This Row],[ExitDate]]-Table1[[#This Row],[StartDate]],365/12),"")</f>
        <v/>
      </c>
      <c r="G1635" t="str">
        <f>IF(Table1[[#This Row],[ExitDate]], "Attrition", "Active")</f>
        <v>Active</v>
      </c>
      <c r="H1635" t="s">
        <v>28</v>
      </c>
      <c r="I1635" t="s">
        <v>6262</v>
      </c>
      <c r="J1635" t="s">
        <v>6263</v>
      </c>
      <c r="K1635" t="s">
        <v>97</v>
      </c>
      <c r="L1635" t="s">
        <v>32</v>
      </c>
      <c r="M1635" t="s">
        <v>33</v>
      </c>
      <c r="N1635" t="s">
        <v>34</v>
      </c>
      <c r="O1635" t="s">
        <v>51</v>
      </c>
      <c r="P1635" t="s">
        <v>36</v>
      </c>
      <c r="R1635" t="s">
        <v>37</v>
      </c>
      <c r="S1635" t="s">
        <v>89</v>
      </c>
      <c r="T1635" s="2">
        <v>23725</v>
      </c>
      <c r="U1635" s="3">
        <f ca="1">YEARFRAC(Table1[[#This Row],[DOB]],TODAY())</f>
        <v>61.024999999999999</v>
      </c>
      <c r="V1635" s="3" t="str" cm="1">
        <f t="array" aca="1" ref="V1635" ca="1">_xlfn.IFS(Table1[[#This Row],[Age]] &lt; 30, "20-29", Table1[[#This Row],[Age]]&lt;40,"30-39",Table1[[#This Row],[Age]]&lt;50,"40-49",Table1[[#This Row],[Age]]&lt;60,"50-59",Table1[[#This Row],[Age]]&lt;70, "60-69",Table1[[#This Row],[Age]]&lt;80, "70-79",Table1[[#This Row],[Age]]&lt;90,"80-89")</f>
        <v>60-69</v>
      </c>
      <c r="W1635" t="s">
        <v>39</v>
      </c>
      <c r="X1635" t="s">
        <v>82</v>
      </c>
      <c r="Y1635" t="s">
        <v>54</v>
      </c>
      <c r="Z1635">
        <v>28907</v>
      </c>
      <c r="AA1635" t="s">
        <v>55</v>
      </c>
      <c r="AB1635" t="s">
        <v>83</v>
      </c>
      <c r="AC1635" t="s">
        <v>44</v>
      </c>
      <c r="AD1635">
        <v>3</v>
      </c>
    </row>
    <row r="1636" spans="1:30" x14ac:dyDescent="0.35">
      <c r="A1636">
        <v>2058</v>
      </c>
      <c r="B1636" t="s">
        <v>1968</v>
      </c>
      <c r="C1636" t="s">
        <v>1471</v>
      </c>
      <c r="D1636" s="1">
        <v>44668</v>
      </c>
      <c r="E1636" s="1">
        <v>44715</v>
      </c>
      <c r="F1636">
        <f>IF(Table1[[#This Row],[ExitDate]],QUOTIENT(Table1[[#This Row],[ExitDate]]-Table1[[#This Row],[StartDate]],365/12),"")</f>
        <v>1</v>
      </c>
      <c r="G1636" t="str">
        <f>IF(Table1[[#This Row],[ExitDate]], "Attrition", "Active")</f>
        <v>Attrition</v>
      </c>
      <c r="H1636" t="s">
        <v>28</v>
      </c>
      <c r="I1636" t="s">
        <v>6264</v>
      </c>
      <c r="J1636" t="s">
        <v>6265</v>
      </c>
      <c r="K1636" t="s">
        <v>117</v>
      </c>
      <c r="L1636" t="s">
        <v>32</v>
      </c>
      <c r="M1636" t="s">
        <v>62</v>
      </c>
      <c r="N1636" t="s">
        <v>50</v>
      </c>
      <c r="O1636" t="s">
        <v>35</v>
      </c>
      <c r="P1636" t="s">
        <v>125</v>
      </c>
      <c r="Q1636" t="s">
        <v>6266</v>
      </c>
      <c r="R1636" t="s">
        <v>37</v>
      </c>
      <c r="S1636" t="s">
        <v>89</v>
      </c>
      <c r="T1636" s="2">
        <v>30694</v>
      </c>
      <c r="U1636" s="3">
        <f ca="1">YEARFRAC(Table1[[#This Row],[DOB]],TODAY())</f>
        <v>41.944444444444443</v>
      </c>
      <c r="V1636" s="3" t="str" cm="1">
        <f t="array" aca="1" ref="V1636" ca="1">_xlfn.IFS(Table1[[#This Row],[Age]] &lt; 30, "20-29", Table1[[#This Row],[Age]]&lt;40,"30-39",Table1[[#This Row],[Age]]&lt;50,"40-49",Table1[[#This Row],[Age]]&lt;60,"50-59",Table1[[#This Row],[Age]]&lt;70, "60-69",Table1[[#This Row],[Age]]&lt;80, "70-79",Table1[[#This Row],[Age]]&lt;90,"80-89")</f>
        <v>40-49</v>
      </c>
      <c r="W1636" t="s">
        <v>39</v>
      </c>
      <c r="X1636" t="s">
        <v>82</v>
      </c>
      <c r="Y1636" t="s">
        <v>54</v>
      </c>
      <c r="Z1636">
        <v>9125</v>
      </c>
      <c r="AA1636" t="s">
        <v>42</v>
      </c>
      <c r="AB1636" t="s">
        <v>103</v>
      </c>
      <c r="AC1636" t="s">
        <v>44</v>
      </c>
      <c r="AD1636">
        <v>3</v>
      </c>
    </row>
    <row r="1637" spans="1:30" x14ac:dyDescent="0.35">
      <c r="A1637">
        <v>2059</v>
      </c>
      <c r="B1637" t="s">
        <v>6267</v>
      </c>
      <c r="C1637" t="s">
        <v>6268</v>
      </c>
      <c r="D1637" s="1">
        <v>45136</v>
      </c>
      <c r="E1637" s="1">
        <v>45144</v>
      </c>
      <c r="F1637">
        <f>IF(Table1[[#This Row],[ExitDate]],QUOTIENT(Table1[[#This Row],[ExitDate]]-Table1[[#This Row],[StartDate]],365/12),"")</f>
        <v>0</v>
      </c>
      <c r="G1637" t="str">
        <f>IF(Table1[[#This Row],[ExitDate]], "Attrition", "Active")</f>
        <v>Attrition</v>
      </c>
      <c r="H1637" t="s">
        <v>28</v>
      </c>
      <c r="I1637" t="s">
        <v>6269</v>
      </c>
      <c r="J1637" t="s">
        <v>6270</v>
      </c>
      <c r="K1637" t="s">
        <v>61</v>
      </c>
      <c r="L1637" t="s">
        <v>744</v>
      </c>
      <c r="M1637" t="s">
        <v>62</v>
      </c>
      <c r="N1637" t="s">
        <v>34</v>
      </c>
      <c r="O1637" t="s">
        <v>35</v>
      </c>
      <c r="P1637" t="s">
        <v>139</v>
      </c>
      <c r="Q1637" t="s">
        <v>6271</v>
      </c>
      <c r="R1637" t="s">
        <v>37</v>
      </c>
      <c r="S1637" t="s">
        <v>80</v>
      </c>
      <c r="T1637" s="2">
        <v>31985</v>
      </c>
      <c r="U1637" s="3">
        <f ca="1">YEARFRAC(Table1[[#This Row],[DOB]],TODAY())</f>
        <v>38.405555555555559</v>
      </c>
      <c r="V1637" s="3" t="str" cm="1">
        <f t="array" aca="1" ref="V1637" ca="1">_xlfn.IFS(Table1[[#This Row],[Age]] &lt; 30, "20-29", Table1[[#This Row],[Age]]&lt;40,"30-39",Table1[[#This Row],[Age]]&lt;50,"40-49",Table1[[#This Row],[Age]]&lt;60,"50-59",Table1[[#This Row],[Age]]&lt;70, "60-69",Table1[[#This Row],[Age]]&lt;80, "70-79",Table1[[#This Row],[Age]]&lt;90,"80-89")</f>
        <v>30-39</v>
      </c>
      <c r="W1637" t="s">
        <v>39</v>
      </c>
      <c r="X1637" t="s">
        <v>82</v>
      </c>
      <c r="Y1637" t="s">
        <v>41</v>
      </c>
      <c r="Z1637">
        <v>7499</v>
      </c>
      <c r="AA1637" t="s">
        <v>42</v>
      </c>
      <c r="AB1637" t="s">
        <v>83</v>
      </c>
      <c r="AC1637" t="s">
        <v>44</v>
      </c>
      <c r="AD1637">
        <v>3</v>
      </c>
    </row>
    <row r="1638" spans="1:30" x14ac:dyDescent="0.35">
      <c r="A1638">
        <v>2060</v>
      </c>
      <c r="B1638" t="s">
        <v>5869</v>
      </c>
      <c r="C1638" t="s">
        <v>2692</v>
      </c>
      <c r="D1638" s="1">
        <v>44952</v>
      </c>
      <c r="F1638" t="str">
        <f>IF(Table1[[#This Row],[ExitDate]],QUOTIENT(Table1[[#This Row],[ExitDate]]-Table1[[#This Row],[StartDate]],365/12),"")</f>
        <v/>
      </c>
      <c r="G1638" t="str">
        <f>IF(Table1[[#This Row],[ExitDate]], "Attrition", "Active")</f>
        <v>Active</v>
      </c>
      <c r="H1638" t="s">
        <v>28</v>
      </c>
      <c r="I1638" t="s">
        <v>6272</v>
      </c>
      <c r="J1638" t="s">
        <v>6273</v>
      </c>
      <c r="K1638" t="s">
        <v>88</v>
      </c>
      <c r="L1638" t="s">
        <v>32</v>
      </c>
      <c r="M1638" t="s">
        <v>51</v>
      </c>
      <c r="N1638" t="s">
        <v>34</v>
      </c>
      <c r="O1638" t="s">
        <v>51</v>
      </c>
      <c r="P1638" t="s">
        <v>36</v>
      </c>
      <c r="R1638" t="s">
        <v>37</v>
      </c>
      <c r="S1638" t="s">
        <v>89</v>
      </c>
      <c r="T1638" s="2">
        <v>15602</v>
      </c>
      <c r="U1638" s="3">
        <f ca="1">YEARFRAC(Table1[[#This Row],[DOB]],TODAY())</f>
        <v>83.263888888888886</v>
      </c>
      <c r="V1638" s="3" t="str" cm="1">
        <f t="array" aca="1" ref="V1638" ca="1">_xlfn.IFS(Table1[[#This Row],[Age]] &lt; 30, "20-29", Table1[[#This Row],[Age]]&lt;40,"30-39",Table1[[#This Row],[Age]]&lt;50,"40-49",Table1[[#This Row],[Age]]&lt;60,"50-59",Table1[[#This Row],[Age]]&lt;70, "60-69",Table1[[#This Row],[Age]]&lt;80, "70-79",Table1[[#This Row],[Age]]&lt;90,"80-89")</f>
        <v>80-89</v>
      </c>
      <c r="W1638" t="s">
        <v>39</v>
      </c>
      <c r="X1638" t="s">
        <v>280</v>
      </c>
      <c r="Y1638" t="s">
        <v>41</v>
      </c>
      <c r="Z1638">
        <v>96077</v>
      </c>
      <c r="AA1638" t="s">
        <v>127</v>
      </c>
      <c r="AB1638" t="s">
        <v>103</v>
      </c>
      <c r="AC1638" t="s">
        <v>44</v>
      </c>
      <c r="AD1638">
        <v>3</v>
      </c>
    </row>
    <row r="1639" spans="1:30" x14ac:dyDescent="0.35">
      <c r="A1639">
        <v>2061</v>
      </c>
      <c r="B1639" t="s">
        <v>3724</v>
      </c>
      <c r="C1639" t="s">
        <v>6274</v>
      </c>
      <c r="D1639" s="1">
        <v>43446</v>
      </c>
      <c r="F1639" t="str">
        <f>IF(Table1[[#This Row],[ExitDate]],QUOTIENT(Table1[[#This Row],[ExitDate]]-Table1[[#This Row],[StartDate]],365/12),"")</f>
        <v/>
      </c>
      <c r="G1639" t="str">
        <f>IF(Table1[[#This Row],[ExitDate]], "Attrition", "Active")</f>
        <v>Active</v>
      </c>
      <c r="H1639" t="s">
        <v>28</v>
      </c>
      <c r="I1639" t="s">
        <v>6275</v>
      </c>
      <c r="J1639" t="s">
        <v>6276</v>
      </c>
      <c r="K1639" t="s">
        <v>31</v>
      </c>
      <c r="L1639" t="s">
        <v>32</v>
      </c>
      <c r="M1639" t="s">
        <v>62</v>
      </c>
      <c r="N1639" t="s">
        <v>50</v>
      </c>
      <c r="O1639" t="s">
        <v>62</v>
      </c>
      <c r="P1639" t="s">
        <v>36</v>
      </c>
      <c r="R1639" t="s">
        <v>37</v>
      </c>
      <c r="S1639" t="s">
        <v>110</v>
      </c>
      <c r="T1639" s="2">
        <v>17020</v>
      </c>
      <c r="U1639" s="3">
        <f ca="1">YEARFRAC(Table1[[#This Row],[DOB]],TODAY())</f>
        <v>79.38055555555556</v>
      </c>
      <c r="V1639" s="3" t="str" cm="1">
        <f t="array" aca="1" ref="V1639" ca="1">_xlfn.IFS(Table1[[#This Row],[Age]] &lt; 30, "20-29", Table1[[#This Row],[Age]]&lt;40,"30-39",Table1[[#This Row],[Age]]&lt;50,"40-49",Table1[[#This Row],[Age]]&lt;60,"50-59",Table1[[#This Row],[Age]]&lt;70, "60-69",Table1[[#This Row],[Age]]&lt;80, "70-79",Table1[[#This Row],[Age]]&lt;90,"80-89")</f>
        <v>70-79</v>
      </c>
      <c r="W1639" t="s">
        <v>39</v>
      </c>
      <c r="X1639" t="s">
        <v>968</v>
      </c>
      <c r="Y1639" t="s">
        <v>41</v>
      </c>
      <c r="Z1639">
        <v>55355</v>
      </c>
      <c r="AA1639" t="s">
        <v>73</v>
      </c>
      <c r="AB1639" t="s">
        <v>83</v>
      </c>
      <c r="AC1639" t="s">
        <v>44</v>
      </c>
      <c r="AD1639">
        <v>3</v>
      </c>
    </row>
    <row r="1640" spans="1:30" x14ac:dyDescent="0.35">
      <c r="A1640">
        <v>2062</v>
      </c>
      <c r="B1640" t="s">
        <v>1077</v>
      </c>
      <c r="C1640" t="s">
        <v>1374</v>
      </c>
      <c r="D1640" s="1">
        <v>43398</v>
      </c>
      <c r="F1640" t="str">
        <f>IF(Table1[[#This Row],[ExitDate]],QUOTIENT(Table1[[#This Row],[ExitDate]]-Table1[[#This Row],[StartDate]],365/12),"")</f>
        <v/>
      </c>
      <c r="G1640" t="str">
        <f>IF(Table1[[#This Row],[ExitDate]], "Attrition", "Active")</f>
        <v>Active</v>
      </c>
      <c r="H1640" t="s">
        <v>28</v>
      </c>
      <c r="I1640" t="s">
        <v>6277</v>
      </c>
      <c r="J1640" t="s">
        <v>6278</v>
      </c>
      <c r="K1640" t="s">
        <v>132</v>
      </c>
      <c r="L1640" t="s">
        <v>32</v>
      </c>
      <c r="M1640" t="s">
        <v>33</v>
      </c>
      <c r="N1640" t="s">
        <v>34</v>
      </c>
      <c r="O1640" t="s">
        <v>35</v>
      </c>
      <c r="P1640" t="s">
        <v>36</v>
      </c>
      <c r="R1640" t="s">
        <v>37</v>
      </c>
      <c r="S1640" t="s">
        <v>176</v>
      </c>
      <c r="T1640" s="2">
        <v>18462</v>
      </c>
      <c r="U1640" s="3">
        <f ca="1">YEARFRAC(Table1[[#This Row],[DOB]],TODAY())</f>
        <v>75.430555555555557</v>
      </c>
      <c r="V1640" s="3" t="str" cm="1">
        <f t="array" aca="1" ref="V1640" ca="1">_xlfn.IFS(Table1[[#This Row],[Age]] &lt; 30, "20-29", Table1[[#This Row],[Age]]&lt;40,"30-39",Table1[[#This Row],[Age]]&lt;50,"40-49",Table1[[#This Row],[Age]]&lt;60,"50-59",Table1[[#This Row],[Age]]&lt;70, "60-69",Table1[[#This Row],[Age]]&lt;80, "70-79",Table1[[#This Row],[Age]]&lt;90,"80-89")</f>
        <v>70-79</v>
      </c>
      <c r="W1640" t="s">
        <v>39</v>
      </c>
      <c r="X1640" t="s">
        <v>82</v>
      </c>
      <c r="Y1640" t="s">
        <v>41</v>
      </c>
      <c r="Z1640">
        <v>35346</v>
      </c>
      <c r="AA1640" t="s">
        <v>55</v>
      </c>
      <c r="AB1640" t="s">
        <v>74</v>
      </c>
      <c r="AC1640" t="s">
        <v>44</v>
      </c>
      <c r="AD1640">
        <v>3</v>
      </c>
    </row>
    <row r="1641" spans="1:30" x14ac:dyDescent="0.35">
      <c r="A1641">
        <v>2063</v>
      </c>
      <c r="B1641" t="s">
        <v>6279</v>
      </c>
      <c r="C1641" t="s">
        <v>4082</v>
      </c>
      <c r="D1641" s="1">
        <v>44336</v>
      </c>
      <c r="F1641" t="str">
        <f>IF(Table1[[#This Row],[ExitDate]],QUOTIENT(Table1[[#This Row],[ExitDate]]-Table1[[#This Row],[StartDate]],365/12),"")</f>
        <v/>
      </c>
      <c r="G1641" t="str">
        <f>IF(Table1[[#This Row],[ExitDate]], "Attrition", "Active")</f>
        <v>Active</v>
      </c>
      <c r="H1641" t="s">
        <v>28</v>
      </c>
      <c r="I1641" t="s">
        <v>6280</v>
      </c>
      <c r="J1641" t="s">
        <v>6281</v>
      </c>
      <c r="K1641" t="s">
        <v>49</v>
      </c>
      <c r="L1641" t="s">
        <v>32</v>
      </c>
      <c r="M1641" t="s">
        <v>33</v>
      </c>
      <c r="N1641" t="s">
        <v>63</v>
      </c>
      <c r="O1641" t="s">
        <v>62</v>
      </c>
      <c r="P1641" t="s">
        <v>36</v>
      </c>
      <c r="R1641" t="s">
        <v>37</v>
      </c>
      <c r="S1641" t="s">
        <v>52</v>
      </c>
      <c r="T1641" s="2">
        <v>16157</v>
      </c>
      <c r="U1641" s="3">
        <f ca="1">YEARFRAC(Table1[[#This Row],[DOB]],TODAY())</f>
        <v>81.74166666666666</v>
      </c>
      <c r="V1641" s="3" t="str" cm="1">
        <f t="array" aca="1" ref="V1641" ca="1">_xlfn.IFS(Table1[[#This Row],[Age]] &lt; 30, "20-29", Table1[[#This Row],[Age]]&lt;40,"30-39",Table1[[#This Row],[Age]]&lt;50,"40-49",Table1[[#This Row],[Age]]&lt;60,"50-59",Table1[[#This Row],[Age]]&lt;70, "60-69",Table1[[#This Row],[Age]]&lt;80, "70-79",Table1[[#This Row],[Age]]&lt;90,"80-89")</f>
        <v>80-89</v>
      </c>
      <c r="W1641" t="s">
        <v>39</v>
      </c>
      <c r="X1641" t="s">
        <v>351</v>
      </c>
      <c r="Y1641" t="s">
        <v>41</v>
      </c>
      <c r="Z1641">
        <v>72585</v>
      </c>
      <c r="AA1641" t="s">
        <v>55</v>
      </c>
      <c r="AB1641" t="s">
        <v>83</v>
      </c>
      <c r="AC1641" t="s">
        <v>44</v>
      </c>
      <c r="AD1641">
        <v>3</v>
      </c>
    </row>
    <row r="1642" spans="1:30" x14ac:dyDescent="0.35">
      <c r="A1642">
        <v>2064</v>
      </c>
      <c r="B1642" t="s">
        <v>6282</v>
      </c>
      <c r="C1642" t="s">
        <v>954</v>
      </c>
      <c r="D1642" s="1">
        <v>44071</v>
      </c>
      <c r="E1642" s="1">
        <v>44191</v>
      </c>
      <c r="F1642">
        <f>IF(Table1[[#This Row],[ExitDate]],QUOTIENT(Table1[[#This Row],[ExitDate]]-Table1[[#This Row],[StartDate]],365/12),"")</f>
        <v>3</v>
      </c>
      <c r="G1642" t="str">
        <f>IF(Table1[[#This Row],[ExitDate]], "Attrition", "Active")</f>
        <v>Attrition</v>
      </c>
      <c r="H1642" t="s">
        <v>28</v>
      </c>
      <c r="I1642" t="s">
        <v>6283</v>
      </c>
      <c r="J1642" t="s">
        <v>6284</v>
      </c>
      <c r="K1642" t="s">
        <v>138</v>
      </c>
      <c r="L1642" t="s">
        <v>32</v>
      </c>
      <c r="M1642" t="s">
        <v>51</v>
      </c>
      <c r="N1642" t="s">
        <v>34</v>
      </c>
      <c r="O1642" t="s">
        <v>62</v>
      </c>
      <c r="P1642" t="s">
        <v>125</v>
      </c>
      <c r="Q1642" t="s">
        <v>6285</v>
      </c>
      <c r="R1642" t="s">
        <v>37</v>
      </c>
      <c r="S1642" t="s">
        <v>38</v>
      </c>
      <c r="T1642" s="2">
        <v>23507</v>
      </c>
      <c r="U1642" s="3">
        <f ca="1">YEARFRAC(Table1[[#This Row],[DOB]],TODAY())</f>
        <v>61.619444444444447</v>
      </c>
      <c r="V1642" s="3" t="str" cm="1">
        <f t="array" aca="1" ref="V1642" ca="1">_xlfn.IFS(Table1[[#This Row],[Age]] &lt; 30, "20-29", Table1[[#This Row],[Age]]&lt;40,"30-39",Table1[[#This Row],[Age]]&lt;50,"40-49",Table1[[#This Row],[Age]]&lt;60,"50-59",Table1[[#This Row],[Age]]&lt;70, "60-69",Table1[[#This Row],[Age]]&lt;80, "70-79",Table1[[#This Row],[Age]]&lt;90,"80-89")</f>
        <v>60-69</v>
      </c>
      <c r="W1642" t="s">
        <v>39</v>
      </c>
      <c r="X1642" t="s">
        <v>118</v>
      </c>
      <c r="Y1642" t="s">
        <v>41</v>
      </c>
      <c r="Z1642">
        <v>32823</v>
      </c>
      <c r="AA1642" t="s">
        <v>42</v>
      </c>
      <c r="AB1642" t="s">
        <v>74</v>
      </c>
      <c r="AC1642" t="s">
        <v>44</v>
      </c>
      <c r="AD1642">
        <v>3</v>
      </c>
    </row>
    <row r="1643" spans="1:30" x14ac:dyDescent="0.35">
      <c r="A1643">
        <v>2065</v>
      </c>
      <c r="B1643" t="s">
        <v>1273</v>
      </c>
      <c r="C1643" t="s">
        <v>3158</v>
      </c>
      <c r="D1643" s="1">
        <v>43961</v>
      </c>
      <c r="F1643" t="str">
        <f>IF(Table1[[#This Row],[ExitDate]],QUOTIENT(Table1[[#This Row],[ExitDate]]-Table1[[#This Row],[StartDate]],365/12),"")</f>
        <v/>
      </c>
      <c r="G1643" t="str">
        <f>IF(Table1[[#This Row],[ExitDate]], "Attrition", "Active")</f>
        <v>Active</v>
      </c>
      <c r="H1643" t="s">
        <v>727</v>
      </c>
      <c r="I1643" t="s">
        <v>6286</v>
      </c>
      <c r="J1643" t="s">
        <v>6287</v>
      </c>
      <c r="K1643" t="s">
        <v>49</v>
      </c>
      <c r="L1643" t="s">
        <v>32</v>
      </c>
      <c r="M1643" t="s">
        <v>33</v>
      </c>
      <c r="N1643" t="s">
        <v>34</v>
      </c>
      <c r="O1643" t="s">
        <v>62</v>
      </c>
      <c r="P1643" t="s">
        <v>36</v>
      </c>
      <c r="R1643" t="s">
        <v>37</v>
      </c>
      <c r="S1643" t="s">
        <v>89</v>
      </c>
      <c r="T1643" s="2">
        <v>26358</v>
      </c>
      <c r="U1643" s="3">
        <f ca="1">YEARFRAC(Table1[[#This Row],[DOB]],TODAY())</f>
        <v>53.81388888888889</v>
      </c>
      <c r="V1643" s="3" t="str" cm="1">
        <f t="array" aca="1" ref="V1643" ca="1">_xlfn.IFS(Table1[[#This Row],[Age]] &lt; 30, "20-29", Table1[[#This Row],[Age]]&lt;40,"30-39",Table1[[#This Row],[Age]]&lt;50,"40-49",Table1[[#This Row],[Age]]&lt;60,"50-59",Table1[[#This Row],[Age]]&lt;70, "60-69",Table1[[#This Row],[Age]]&lt;80, "70-79",Table1[[#This Row],[Age]]&lt;90,"80-89")</f>
        <v>50-59</v>
      </c>
      <c r="W1643" t="s">
        <v>39</v>
      </c>
      <c r="X1643" t="s">
        <v>82</v>
      </c>
      <c r="Y1643" t="s">
        <v>41</v>
      </c>
      <c r="Z1643">
        <v>18169</v>
      </c>
      <c r="AA1643" t="s">
        <v>73</v>
      </c>
      <c r="AB1643" t="s">
        <v>74</v>
      </c>
      <c r="AC1643" t="s">
        <v>44</v>
      </c>
      <c r="AD1643">
        <v>3</v>
      </c>
    </row>
    <row r="1644" spans="1:30" x14ac:dyDescent="0.35">
      <c r="A1644">
        <v>2066</v>
      </c>
      <c r="B1644" t="s">
        <v>636</v>
      </c>
      <c r="C1644" t="s">
        <v>4087</v>
      </c>
      <c r="D1644" s="1">
        <v>45142</v>
      </c>
      <c r="E1644" s="1">
        <v>45142</v>
      </c>
      <c r="F1644">
        <f>IF(Table1[[#This Row],[ExitDate]],QUOTIENT(Table1[[#This Row],[ExitDate]]-Table1[[#This Row],[StartDate]],365/12),"")</f>
        <v>0</v>
      </c>
      <c r="G1644" t="str">
        <f>IF(Table1[[#This Row],[ExitDate]], "Attrition", "Active")</f>
        <v>Attrition</v>
      </c>
      <c r="H1644" t="s">
        <v>727</v>
      </c>
      <c r="I1644" t="s">
        <v>6288</v>
      </c>
      <c r="J1644" t="s">
        <v>6289</v>
      </c>
      <c r="K1644" t="s">
        <v>138</v>
      </c>
      <c r="L1644" t="s">
        <v>32</v>
      </c>
      <c r="M1644" t="s">
        <v>33</v>
      </c>
      <c r="N1644" t="s">
        <v>50</v>
      </c>
      <c r="O1644" t="s">
        <v>62</v>
      </c>
      <c r="P1644" t="s">
        <v>174</v>
      </c>
      <c r="Q1644" t="s">
        <v>6290</v>
      </c>
      <c r="R1644" t="s">
        <v>37</v>
      </c>
      <c r="S1644" t="s">
        <v>176</v>
      </c>
      <c r="T1644" s="2">
        <v>32653</v>
      </c>
      <c r="U1644" s="3">
        <f ca="1">YEARFRAC(Table1[[#This Row],[DOB]],TODAY())</f>
        <v>36.577777777777776</v>
      </c>
      <c r="V1644" s="3" t="str" cm="1">
        <f t="array" aca="1" ref="V1644" ca="1">_xlfn.IFS(Table1[[#This Row],[Age]] &lt; 30, "20-29", Table1[[#This Row],[Age]]&lt;40,"30-39",Table1[[#This Row],[Age]]&lt;50,"40-49",Table1[[#This Row],[Age]]&lt;60,"50-59",Table1[[#This Row],[Age]]&lt;70, "60-69",Table1[[#This Row],[Age]]&lt;80, "70-79",Table1[[#This Row],[Age]]&lt;90,"80-89")</f>
        <v>30-39</v>
      </c>
      <c r="W1644" t="s">
        <v>39</v>
      </c>
      <c r="X1644" t="s">
        <v>242</v>
      </c>
      <c r="Y1644" t="s">
        <v>41</v>
      </c>
      <c r="Z1644">
        <v>71853</v>
      </c>
      <c r="AA1644" t="s">
        <v>127</v>
      </c>
      <c r="AB1644" t="s">
        <v>74</v>
      </c>
      <c r="AC1644" t="s">
        <v>44</v>
      </c>
      <c r="AD1644">
        <v>3</v>
      </c>
    </row>
    <row r="1645" spans="1:30" x14ac:dyDescent="0.35">
      <c r="A1645">
        <v>2067</v>
      </c>
      <c r="B1645" t="s">
        <v>6291</v>
      </c>
      <c r="C1645" t="s">
        <v>1506</v>
      </c>
      <c r="D1645" s="1">
        <v>44673</v>
      </c>
      <c r="F1645" t="str">
        <f>IF(Table1[[#This Row],[ExitDate]],QUOTIENT(Table1[[#This Row],[ExitDate]]-Table1[[#This Row],[StartDate]],365/12),"")</f>
        <v/>
      </c>
      <c r="G1645" t="str">
        <f>IF(Table1[[#This Row],[ExitDate]], "Attrition", "Active")</f>
        <v>Active</v>
      </c>
      <c r="H1645" t="s">
        <v>727</v>
      </c>
      <c r="I1645" t="s">
        <v>6292</v>
      </c>
      <c r="J1645" t="s">
        <v>6293</v>
      </c>
      <c r="K1645" t="s">
        <v>117</v>
      </c>
      <c r="L1645" t="s">
        <v>32</v>
      </c>
      <c r="M1645" t="s">
        <v>62</v>
      </c>
      <c r="N1645" t="s">
        <v>34</v>
      </c>
      <c r="O1645" t="s">
        <v>51</v>
      </c>
      <c r="P1645" t="s">
        <v>36</v>
      </c>
      <c r="R1645" t="s">
        <v>37</v>
      </c>
      <c r="S1645" t="s">
        <v>110</v>
      </c>
      <c r="T1645" s="2">
        <v>18191</v>
      </c>
      <c r="U1645" s="3">
        <f ca="1">YEARFRAC(Table1[[#This Row],[DOB]],TODAY())</f>
        <v>76.174999999999997</v>
      </c>
      <c r="V1645" s="3" t="str" cm="1">
        <f t="array" aca="1" ref="V1645" ca="1">_xlfn.IFS(Table1[[#This Row],[Age]] &lt; 30, "20-29", Table1[[#This Row],[Age]]&lt;40,"30-39",Table1[[#This Row],[Age]]&lt;50,"40-49",Table1[[#This Row],[Age]]&lt;60,"50-59",Table1[[#This Row],[Age]]&lt;70, "60-69",Table1[[#This Row],[Age]]&lt;80, "70-79",Table1[[#This Row],[Age]]&lt;90,"80-89")</f>
        <v>70-79</v>
      </c>
      <c r="W1645" t="s">
        <v>39</v>
      </c>
      <c r="X1645" t="s">
        <v>418</v>
      </c>
      <c r="Y1645" t="s">
        <v>41</v>
      </c>
      <c r="Z1645">
        <v>97487</v>
      </c>
      <c r="AA1645" t="s">
        <v>42</v>
      </c>
      <c r="AB1645" t="s">
        <v>103</v>
      </c>
      <c r="AC1645" t="s">
        <v>44</v>
      </c>
      <c r="AD1645">
        <v>3</v>
      </c>
    </row>
    <row r="1646" spans="1:30" x14ac:dyDescent="0.35">
      <c r="A1646">
        <v>2068</v>
      </c>
      <c r="B1646" t="s">
        <v>5683</v>
      </c>
      <c r="C1646" t="s">
        <v>974</v>
      </c>
      <c r="D1646" s="1">
        <v>44352</v>
      </c>
      <c r="F1646" t="str">
        <f>IF(Table1[[#This Row],[ExitDate]],QUOTIENT(Table1[[#This Row],[ExitDate]]-Table1[[#This Row],[StartDate]],365/12),"")</f>
        <v/>
      </c>
      <c r="G1646" t="str">
        <f>IF(Table1[[#This Row],[ExitDate]], "Attrition", "Active")</f>
        <v>Active</v>
      </c>
      <c r="H1646" t="s">
        <v>727</v>
      </c>
      <c r="I1646" t="s">
        <v>6294</v>
      </c>
      <c r="J1646" t="s">
        <v>6295</v>
      </c>
      <c r="K1646" t="s">
        <v>61</v>
      </c>
      <c r="L1646" t="s">
        <v>32</v>
      </c>
      <c r="M1646" t="s">
        <v>33</v>
      </c>
      <c r="N1646" t="s">
        <v>34</v>
      </c>
      <c r="O1646" t="s">
        <v>51</v>
      </c>
      <c r="P1646" t="s">
        <v>36</v>
      </c>
      <c r="R1646" t="s">
        <v>37</v>
      </c>
      <c r="S1646" t="s">
        <v>89</v>
      </c>
      <c r="T1646" s="2">
        <v>22896</v>
      </c>
      <c r="U1646" s="3">
        <f ca="1">YEARFRAC(Table1[[#This Row],[DOB]],TODAY())</f>
        <v>63.294444444444444</v>
      </c>
      <c r="V1646" s="3" t="str" cm="1">
        <f t="array" aca="1" ref="V1646" ca="1">_xlfn.IFS(Table1[[#This Row],[Age]] &lt; 30, "20-29", Table1[[#This Row],[Age]]&lt;40,"30-39",Table1[[#This Row],[Age]]&lt;50,"40-49",Table1[[#This Row],[Age]]&lt;60,"50-59",Table1[[#This Row],[Age]]&lt;70, "60-69",Table1[[#This Row],[Age]]&lt;80, "70-79",Table1[[#This Row],[Age]]&lt;90,"80-89")</f>
        <v>60-69</v>
      </c>
      <c r="W1646" t="s">
        <v>39</v>
      </c>
      <c r="X1646" t="s">
        <v>82</v>
      </c>
      <c r="Y1646" t="s">
        <v>41</v>
      </c>
      <c r="Z1646">
        <v>53645</v>
      </c>
      <c r="AA1646" t="s">
        <v>42</v>
      </c>
      <c r="AB1646" t="s">
        <v>103</v>
      </c>
      <c r="AC1646" t="s">
        <v>44</v>
      </c>
      <c r="AD1646">
        <v>3</v>
      </c>
    </row>
    <row r="1647" spans="1:30" x14ac:dyDescent="0.35">
      <c r="A1647">
        <v>2069</v>
      </c>
      <c r="B1647" t="s">
        <v>3144</v>
      </c>
      <c r="C1647" t="s">
        <v>6296</v>
      </c>
      <c r="D1647" s="1">
        <v>44741</v>
      </c>
      <c r="F1647" t="str">
        <f>IF(Table1[[#This Row],[ExitDate]],QUOTIENT(Table1[[#This Row],[ExitDate]]-Table1[[#This Row],[StartDate]],365/12),"")</f>
        <v/>
      </c>
      <c r="G1647" t="str">
        <f>IF(Table1[[#This Row],[ExitDate]], "Attrition", "Active")</f>
        <v>Active</v>
      </c>
      <c r="H1647" t="s">
        <v>727</v>
      </c>
      <c r="I1647" t="s">
        <v>6297</v>
      </c>
      <c r="J1647" t="s">
        <v>6298</v>
      </c>
      <c r="K1647" t="s">
        <v>167</v>
      </c>
      <c r="L1647" t="s">
        <v>32</v>
      </c>
      <c r="M1647" t="s">
        <v>62</v>
      </c>
      <c r="N1647" t="s">
        <v>34</v>
      </c>
      <c r="O1647" t="s">
        <v>35</v>
      </c>
      <c r="P1647" t="s">
        <v>36</v>
      </c>
      <c r="R1647" t="s">
        <v>37</v>
      </c>
      <c r="S1647" t="s">
        <v>304</v>
      </c>
      <c r="T1647" s="2">
        <v>33597</v>
      </c>
      <c r="U1647" s="3">
        <f ca="1">YEARFRAC(Table1[[#This Row],[DOB]],TODAY())</f>
        <v>33.994444444444447</v>
      </c>
      <c r="V1647" s="3" t="str" cm="1">
        <f t="array" aca="1" ref="V1647" ca="1">_xlfn.IFS(Table1[[#This Row],[Age]] &lt; 30, "20-29", Table1[[#This Row],[Age]]&lt;40,"30-39",Table1[[#This Row],[Age]]&lt;50,"40-49",Table1[[#This Row],[Age]]&lt;60,"50-59",Table1[[#This Row],[Age]]&lt;70, "60-69",Table1[[#This Row],[Age]]&lt;80, "70-79",Table1[[#This Row],[Age]]&lt;90,"80-89")</f>
        <v>30-39</v>
      </c>
      <c r="W1647" t="s">
        <v>39</v>
      </c>
      <c r="X1647" t="s">
        <v>242</v>
      </c>
      <c r="Y1647" t="s">
        <v>41</v>
      </c>
      <c r="Z1647">
        <v>43569</v>
      </c>
      <c r="AA1647" t="s">
        <v>73</v>
      </c>
      <c r="AB1647" t="s">
        <v>43</v>
      </c>
      <c r="AC1647" t="s">
        <v>44</v>
      </c>
      <c r="AD1647">
        <v>3</v>
      </c>
    </row>
    <row r="1648" spans="1:30" x14ac:dyDescent="0.35">
      <c r="A1648">
        <v>2070</v>
      </c>
      <c r="B1648" t="s">
        <v>6299</v>
      </c>
      <c r="C1648" t="s">
        <v>2199</v>
      </c>
      <c r="D1648" s="1">
        <v>44744</v>
      </c>
      <c r="F1648" t="str">
        <f>IF(Table1[[#This Row],[ExitDate]],QUOTIENT(Table1[[#This Row],[ExitDate]]-Table1[[#This Row],[StartDate]],365/12),"")</f>
        <v/>
      </c>
      <c r="G1648" t="str">
        <f>IF(Table1[[#This Row],[ExitDate]], "Attrition", "Active")</f>
        <v>Active</v>
      </c>
      <c r="H1648" t="s">
        <v>727</v>
      </c>
      <c r="I1648" t="s">
        <v>6300</v>
      </c>
      <c r="J1648" t="s">
        <v>6301</v>
      </c>
      <c r="K1648" t="s">
        <v>132</v>
      </c>
      <c r="L1648" t="s">
        <v>32</v>
      </c>
      <c r="M1648" t="s">
        <v>33</v>
      </c>
      <c r="N1648" t="s">
        <v>50</v>
      </c>
      <c r="O1648" t="s">
        <v>62</v>
      </c>
      <c r="P1648" t="s">
        <v>36</v>
      </c>
      <c r="R1648" t="s">
        <v>37</v>
      </c>
      <c r="S1648" t="s">
        <v>89</v>
      </c>
      <c r="T1648" s="2">
        <v>25254</v>
      </c>
      <c r="U1648" s="3">
        <f ca="1">YEARFRAC(Table1[[#This Row],[DOB]],TODAY())</f>
        <v>56.841666666666669</v>
      </c>
      <c r="V1648" s="3" t="str" cm="1">
        <f t="array" aca="1" ref="V1648" ca="1">_xlfn.IFS(Table1[[#This Row],[Age]] &lt; 30, "20-29", Table1[[#This Row],[Age]]&lt;40,"30-39",Table1[[#This Row],[Age]]&lt;50,"40-49",Table1[[#This Row],[Age]]&lt;60,"50-59",Table1[[#This Row],[Age]]&lt;70, "60-69",Table1[[#This Row],[Age]]&lt;80, "70-79",Table1[[#This Row],[Age]]&lt;90,"80-89")</f>
        <v>50-59</v>
      </c>
      <c r="W1648" t="s">
        <v>39</v>
      </c>
      <c r="X1648" t="s">
        <v>215</v>
      </c>
      <c r="Y1648" t="s">
        <v>41</v>
      </c>
      <c r="Z1648">
        <v>38800</v>
      </c>
      <c r="AA1648" t="s">
        <v>42</v>
      </c>
      <c r="AB1648" t="s">
        <v>103</v>
      </c>
      <c r="AC1648" t="s">
        <v>44</v>
      </c>
      <c r="AD1648">
        <v>3</v>
      </c>
    </row>
    <row r="1649" spans="1:30" x14ac:dyDescent="0.35">
      <c r="A1649">
        <v>2071</v>
      </c>
      <c r="B1649" t="s">
        <v>6302</v>
      </c>
      <c r="C1649" t="s">
        <v>1090</v>
      </c>
      <c r="D1649" s="1">
        <v>44930</v>
      </c>
      <c r="F1649" t="str">
        <f>IF(Table1[[#This Row],[ExitDate]],QUOTIENT(Table1[[#This Row],[ExitDate]]-Table1[[#This Row],[StartDate]],365/12),"")</f>
        <v/>
      </c>
      <c r="G1649" t="str">
        <f>IF(Table1[[#This Row],[ExitDate]], "Attrition", "Active")</f>
        <v>Active</v>
      </c>
      <c r="H1649" t="s">
        <v>727</v>
      </c>
      <c r="I1649" t="s">
        <v>6303</v>
      </c>
      <c r="J1649" t="s">
        <v>6304</v>
      </c>
      <c r="K1649" t="s">
        <v>79</v>
      </c>
      <c r="L1649" t="s">
        <v>32</v>
      </c>
      <c r="M1649" t="s">
        <v>33</v>
      </c>
      <c r="N1649" t="s">
        <v>50</v>
      </c>
      <c r="O1649" t="s">
        <v>62</v>
      </c>
      <c r="P1649" t="s">
        <v>36</v>
      </c>
      <c r="R1649" t="s">
        <v>37</v>
      </c>
      <c r="S1649" t="s">
        <v>304</v>
      </c>
      <c r="T1649" s="2">
        <v>28259</v>
      </c>
      <c r="U1649" s="3">
        <f ca="1">YEARFRAC(Table1[[#This Row],[DOB]],TODAY())</f>
        <v>48.608333333333334</v>
      </c>
      <c r="V1649" s="3" t="str" cm="1">
        <f t="array" aca="1" ref="V1649" ca="1">_xlfn.IFS(Table1[[#This Row],[Age]] &lt; 30, "20-29", Table1[[#This Row],[Age]]&lt;40,"30-39",Table1[[#This Row],[Age]]&lt;50,"40-49",Table1[[#This Row],[Age]]&lt;60,"50-59",Table1[[#This Row],[Age]]&lt;70, "60-69",Table1[[#This Row],[Age]]&lt;80, "70-79",Table1[[#This Row],[Age]]&lt;90,"80-89")</f>
        <v>40-49</v>
      </c>
      <c r="W1649" t="s">
        <v>39</v>
      </c>
      <c r="X1649" t="s">
        <v>82</v>
      </c>
      <c r="Y1649" t="s">
        <v>41</v>
      </c>
      <c r="Z1649">
        <v>72287</v>
      </c>
      <c r="AA1649" t="s">
        <v>42</v>
      </c>
      <c r="AB1649" t="s">
        <v>43</v>
      </c>
      <c r="AC1649" t="s">
        <v>44</v>
      </c>
      <c r="AD1649">
        <v>3</v>
      </c>
    </row>
    <row r="1650" spans="1:30" x14ac:dyDescent="0.35">
      <c r="A1650">
        <v>2072</v>
      </c>
      <c r="B1650" t="s">
        <v>311</v>
      </c>
      <c r="C1650" t="s">
        <v>1108</v>
      </c>
      <c r="D1650" s="1">
        <v>45115</v>
      </c>
      <c r="F1650" t="str">
        <f>IF(Table1[[#This Row],[ExitDate]],QUOTIENT(Table1[[#This Row],[ExitDate]]-Table1[[#This Row],[StartDate]],365/12),"")</f>
        <v/>
      </c>
      <c r="G1650" t="str">
        <f>IF(Table1[[#This Row],[ExitDate]], "Attrition", "Active")</f>
        <v>Active</v>
      </c>
      <c r="H1650" t="s">
        <v>727</v>
      </c>
      <c r="I1650" t="s">
        <v>6305</v>
      </c>
      <c r="J1650" t="s">
        <v>6306</v>
      </c>
      <c r="K1650" t="s">
        <v>97</v>
      </c>
      <c r="L1650" t="s">
        <v>32</v>
      </c>
      <c r="M1650" t="s">
        <v>33</v>
      </c>
      <c r="N1650" t="s">
        <v>50</v>
      </c>
      <c r="O1650" t="s">
        <v>35</v>
      </c>
      <c r="P1650" t="s">
        <v>36</v>
      </c>
      <c r="R1650" t="s">
        <v>37</v>
      </c>
      <c r="S1650" t="s">
        <v>176</v>
      </c>
      <c r="T1650" s="2">
        <v>29471</v>
      </c>
      <c r="U1650" s="3">
        <f ca="1">YEARFRAC(Table1[[#This Row],[DOB]],TODAY())</f>
        <v>45.294444444444444</v>
      </c>
      <c r="V1650" s="3" t="str" cm="1">
        <f t="array" aca="1" ref="V1650" ca="1">_xlfn.IFS(Table1[[#This Row],[Age]] &lt; 30, "20-29", Table1[[#This Row],[Age]]&lt;40,"30-39",Table1[[#This Row],[Age]]&lt;50,"40-49",Table1[[#This Row],[Age]]&lt;60,"50-59",Table1[[#This Row],[Age]]&lt;70, "60-69",Table1[[#This Row],[Age]]&lt;80, "70-79",Table1[[#This Row],[Age]]&lt;90,"80-89")</f>
        <v>40-49</v>
      </c>
      <c r="W1650" t="s">
        <v>39</v>
      </c>
      <c r="X1650" t="s">
        <v>112</v>
      </c>
      <c r="Y1650" t="s">
        <v>41</v>
      </c>
      <c r="Z1650">
        <v>37599</v>
      </c>
      <c r="AA1650" t="s">
        <v>42</v>
      </c>
      <c r="AB1650" t="s">
        <v>74</v>
      </c>
      <c r="AC1650" t="s">
        <v>44</v>
      </c>
      <c r="AD1650">
        <v>3</v>
      </c>
    </row>
    <row r="1651" spans="1:30" x14ac:dyDescent="0.35">
      <c r="A1651">
        <v>2073</v>
      </c>
      <c r="B1651" t="s">
        <v>2866</v>
      </c>
      <c r="C1651" t="s">
        <v>494</v>
      </c>
      <c r="D1651" s="1">
        <v>44988</v>
      </c>
      <c r="E1651" s="1">
        <v>45144</v>
      </c>
      <c r="F1651">
        <f>IF(Table1[[#This Row],[ExitDate]],QUOTIENT(Table1[[#This Row],[ExitDate]]-Table1[[#This Row],[StartDate]],365/12),"")</f>
        <v>5</v>
      </c>
      <c r="G1651" t="str">
        <f>IF(Table1[[#This Row],[ExitDate]], "Attrition", "Active")</f>
        <v>Attrition</v>
      </c>
      <c r="H1651" t="s">
        <v>727</v>
      </c>
      <c r="I1651" t="s">
        <v>6307</v>
      </c>
      <c r="J1651" t="s">
        <v>6308</v>
      </c>
      <c r="K1651" t="s">
        <v>167</v>
      </c>
      <c r="L1651" t="s">
        <v>32</v>
      </c>
      <c r="M1651" t="s">
        <v>51</v>
      </c>
      <c r="N1651" t="s">
        <v>63</v>
      </c>
      <c r="O1651" t="s">
        <v>62</v>
      </c>
      <c r="P1651" t="s">
        <v>98</v>
      </c>
      <c r="Q1651" t="s">
        <v>6309</v>
      </c>
      <c r="R1651" t="s">
        <v>37</v>
      </c>
      <c r="S1651" t="s">
        <v>89</v>
      </c>
      <c r="T1651" s="2">
        <v>20654</v>
      </c>
      <c r="U1651" s="3">
        <f ca="1">YEARFRAC(Table1[[#This Row],[DOB]],TODAY())</f>
        <v>69.430555555555557</v>
      </c>
      <c r="V1651" s="3" t="str" cm="1">
        <f t="array" aca="1" ref="V1651" ca="1">_xlfn.IFS(Table1[[#This Row],[Age]] &lt; 30, "20-29", Table1[[#This Row],[Age]]&lt;40,"30-39",Table1[[#This Row],[Age]]&lt;50,"40-49",Table1[[#This Row],[Age]]&lt;60,"50-59",Table1[[#This Row],[Age]]&lt;70, "60-69",Table1[[#This Row],[Age]]&lt;80, "70-79",Table1[[#This Row],[Age]]&lt;90,"80-89")</f>
        <v>60-69</v>
      </c>
      <c r="W1651" t="s">
        <v>39</v>
      </c>
      <c r="X1651" t="s">
        <v>242</v>
      </c>
      <c r="Y1651" t="s">
        <v>41</v>
      </c>
      <c r="Z1651">
        <v>52861</v>
      </c>
      <c r="AA1651" t="s">
        <v>55</v>
      </c>
      <c r="AB1651" t="s">
        <v>74</v>
      </c>
      <c r="AC1651" t="s">
        <v>44</v>
      </c>
      <c r="AD1651">
        <v>3</v>
      </c>
    </row>
    <row r="1652" spans="1:30" x14ac:dyDescent="0.35">
      <c r="A1652">
        <v>2074</v>
      </c>
      <c r="B1652" t="s">
        <v>3353</v>
      </c>
      <c r="C1652" t="s">
        <v>6310</v>
      </c>
      <c r="D1652" s="1">
        <v>43696</v>
      </c>
      <c r="F1652" t="str">
        <f>IF(Table1[[#This Row],[ExitDate]],QUOTIENT(Table1[[#This Row],[ExitDate]]-Table1[[#This Row],[StartDate]],365/12),"")</f>
        <v/>
      </c>
      <c r="G1652" t="str">
        <f>IF(Table1[[#This Row],[ExitDate]], "Attrition", "Active")</f>
        <v>Active</v>
      </c>
      <c r="H1652" t="s">
        <v>727</v>
      </c>
      <c r="I1652" t="s">
        <v>6311</v>
      </c>
      <c r="J1652" t="s">
        <v>6312</v>
      </c>
      <c r="K1652" t="s">
        <v>97</v>
      </c>
      <c r="L1652" t="s">
        <v>32</v>
      </c>
      <c r="M1652" t="s">
        <v>51</v>
      </c>
      <c r="N1652" t="s">
        <v>63</v>
      </c>
      <c r="O1652" t="s">
        <v>62</v>
      </c>
      <c r="P1652" t="s">
        <v>36</v>
      </c>
      <c r="R1652" t="s">
        <v>37</v>
      </c>
      <c r="S1652" t="s">
        <v>89</v>
      </c>
      <c r="T1652" s="2">
        <v>24801</v>
      </c>
      <c r="U1652" s="3">
        <f ca="1">YEARFRAC(Table1[[#This Row],[DOB]],TODAY())</f>
        <v>58.077777777777776</v>
      </c>
      <c r="V1652" s="3" t="str" cm="1">
        <f t="array" aca="1" ref="V1652" ca="1">_xlfn.IFS(Table1[[#This Row],[Age]] &lt; 30, "20-29", Table1[[#This Row],[Age]]&lt;40,"30-39",Table1[[#This Row],[Age]]&lt;50,"40-49",Table1[[#This Row],[Age]]&lt;60,"50-59",Table1[[#This Row],[Age]]&lt;70, "60-69",Table1[[#This Row],[Age]]&lt;80, "70-79",Table1[[#This Row],[Age]]&lt;90,"80-89")</f>
        <v>50-59</v>
      </c>
      <c r="W1652" t="s">
        <v>39</v>
      </c>
      <c r="X1652" t="s">
        <v>6</v>
      </c>
      <c r="Y1652" t="s">
        <v>41</v>
      </c>
      <c r="Z1652">
        <v>11079</v>
      </c>
      <c r="AA1652" t="s">
        <v>55</v>
      </c>
      <c r="AB1652" t="s">
        <v>43</v>
      </c>
      <c r="AC1652" t="s">
        <v>44</v>
      </c>
      <c r="AD1652">
        <v>3</v>
      </c>
    </row>
    <row r="1653" spans="1:30" x14ac:dyDescent="0.35">
      <c r="A1653">
        <v>2075</v>
      </c>
      <c r="B1653" t="s">
        <v>5398</v>
      </c>
      <c r="C1653" t="s">
        <v>2055</v>
      </c>
      <c r="D1653" s="1">
        <v>43403</v>
      </c>
      <c r="F1653" t="str">
        <f>IF(Table1[[#This Row],[ExitDate]],QUOTIENT(Table1[[#This Row],[ExitDate]]-Table1[[#This Row],[StartDate]],365/12),"")</f>
        <v/>
      </c>
      <c r="G1653" t="str">
        <f>IF(Table1[[#This Row],[ExitDate]], "Attrition", "Active")</f>
        <v>Active</v>
      </c>
      <c r="H1653" t="s">
        <v>28</v>
      </c>
      <c r="I1653" t="s">
        <v>6313</v>
      </c>
      <c r="J1653" t="s">
        <v>6314</v>
      </c>
      <c r="K1653" t="s">
        <v>117</v>
      </c>
      <c r="L1653" t="s">
        <v>32</v>
      </c>
      <c r="M1653" t="s">
        <v>33</v>
      </c>
      <c r="N1653" t="s">
        <v>50</v>
      </c>
      <c r="O1653" t="s">
        <v>62</v>
      </c>
      <c r="P1653" t="s">
        <v>36</v>
      </c>
      <c r="R1653" t="s">
        <v>37</v>
      </c>
      <c r="S1653" t="s">
        <v>176</v>
      </c>
      <c r="T1653" s="2">
        <v>28046</v>
      </c>
      <c r="U1653" s="3">
        <f ca="1">YEARFRAC(Table1[[#This Row],[DOB]],TODAY())</f>
        <v>49.194444444444443</v>
      </c>
      <c r="V1653" s="3" t="str" cm="1">
        <f t="array" aca="1" ref="V1653" ca="1">_xlfn.IFS(Table1[[#This Row],[Age]] &lt; 30, "20-29", Table1[[#This Row],[Age]]&lt;40,"30-39",Table1[[#This Row],[Age]]&lt;50,"40-49",Table1[[#This Row],[Age]]&lt;60,"50-59",Table1[[#This Row],[Age]]&lt;70, "60-69",Table1[[#This Row],[Age]]&lt;80, "70-79",Table1[[#This Row],[Age]]&lt;90,"80-89")</f>
        <v>40-49</v>
      </c>
      <c r="W1653" t="s">
        <v>39</v>
      </c>
      <c r="X1653" t="s">
        <v>242</v>
      </c>
      <c r="Y1653" t="s">
        <v>41</v>
      </c>
      <c r="Z1653">
        <v>88221</v>
      </c>
      <c r="AA1653" t="s">
        <v>73</v>
      </c>
      <c r="AB1653" t="s">
        <v>83</v>
      </c>
      <c r="AC1653" t="s">
        <v>44</v>
      </c>
      <c r="AD1653">
        <v>3</v>
      </c>
    </row>
    <row r="1654" spans="1:30" x14ac:dyDescent="0.35">
      <c r="A1654">
        <v>2076</v>
      </c>
      <c r="B1654" t="s">
        <v>2988</v>
      </c>
      <c r="C1654" t="s">
        <v>6315</v>
      </c>
      <c r="D1654" s="1">
        <v>44537</v>
      </c>
      <c r="E1654" s="1">
        <v>44928</v>
      </c>
      <c r="F1654">
        <f>IF(Table1[[#This Row],[ExitDate]],QUOTIENT(Table1[[#This Row],[ExitDate]]-Table1[[#This Row],[StartDate]],365/12),"")</f>
        <v>12</v>
      </c>
      <c r="G1654" t="str">
        <f>IF(Table1[[#This Row],[ExitDate]], "Attrition", "Active")</f>
        <v>Attrition</v>
      </c>
      <c r="H1654" t="s">
        <v>28</v>
      </c>
      <c r="I1654" t="s">
        <v>6316</v>
      </c>
      <c r="J1654" t="s">
        <v>6317</v>
      </c>
      <c r="K1654" t="s">
        <v>61</v>
      </c>
      <c r="L1654" t="s">
        <v>32</v>
      </c>
      <c r="M1654" t="s">
        <v>62</v>
      </c>
      <c r="N1654" t="s">
        <v>50</v>
      </c>
      <c r="O1654" t="s">
        <v>62</v>
      </c>
      <c r="P1654" t="s">
        <v>174</v>
      </c>
      <c r="Q1654" t="s">
        <v>6318</v>
      </c>
      <c r="R1654" t="s">
        <v>37</v>
      </c>
      <c r="S1654" t="s">
        <v>89</v>
      </c>
      <c r="T1654" s="2">
        <v>15914</v>
      </c>
      <c r="U1654" s="3">
        <f ca="1">YEARFRAC(Table1[[#This Row],[DOB]],TODAY())</f>
        <v>82.405555555555551</v>
      </c>
      <c r="V1654" s="3" t="str" cm="1">
        <f t="array" aca="1" ref="V1654" ca="1">_xlfn.IFS(Table1[[#This Row],[Age]] &lt; 30, "20-29", Table1[[#This Row],[Age]]&lt;40,"30-39",Table1[[#This Row],[Age]]&lt;50,"40-49",Table1[[#This Row],[Age]]&lt;60,"50-59",Table1[[#This Row],[Age]]&lt;70, "60-69",Table1[[#This Row],[Age]]&lt;80, "70-79",Table1[[#This Row],[Age]]&lt;90,"80-89")</f>
        <v>80-89</v>
      </c>
      <c r="W1654" t="s">
        <v>39</v>
      </c>
      <c r="X1654" t="s">
        <v>418</v>
      </c>
      <c r="Y1654" t="s">
        <v>41</v>
      </c>
      <c r="Z1654">
        <v>83667</v>
      </c>
      <c r="AA1654" t="s">
        <v>92</v>
      </c>
      <c r="AB1654" t="s">
        <v>103</v>
      </c>
      <c r="AC1654" t="s">
        <v>44</v>
      </c>
      <c r="AD1654">
        <v>3</v>
      </c>
    </row>
    <row r="1655" spans="1:30" x14ac:dyDescent="0.35">
      <c r="A1655">
        <v>2077</v>
      </c>
      <c r="B1655" t="s">
        <v>6319</v>
      </c>
      <c r="C1655" t="s">
        <v>5931</v>
      </c>
      <c r="D1655" s="1">
        <v>44153</v>
      </c>
      <c r="E1655" s="1">
        <v>44240</v>
      </c>
      <c r="F1655">
        <f>IF(Table1[[#This Row],[ExitDate]],QUOTIENT(Table1[[#This Row],[ExitDate]]-Table1[[#This Row],[StartDate]],365/12),"")</f>
        <v>2</v>
      </c>
      <c r="G1655" t="str">
        <f>IF(Table1[[#This Row],[ExitDate]], "Attrition", "Active")</f>
        <v>Attrition</v>
      </c>
      <c r="H1655" t="s">
        <v>28</v>
      </c>
      <c r="I1655" t="s">
        <v>6320</v>
      </c>
      <c r="J1655" t="s">
        <v>6321</v>
      </c>
      <c r="K1655" t="s">
        <v>167</v>
      </c>
      <c r="L1655" t="s">
        <v>32</v>
      </c>
      <c r="M1655" t="s">
        <v>62</v>
      </c>
      <c r="N1655" t="s">
        <v>50</v>
      </c>
      <c r="O1655" t="s">
        <v>35</v>
      </c>
      <c r="P1655" t="s">
        <v>125</v>
      </c>
      <c r="Q1655" t="s">
        <v>6322</v>
      </c>
      <c r="R1655" t="s">
        <v>37</v>
      </c>
      <c r="S1655" t="s">
        <v>80</v>
      </c>
      <c r="T1655" s="2">
        <v>16065</v>
      </c>
      <c r="U1655" s="3">
        <f ca="1">YEARFRAC(Table1[[#This Row],[DOB]],TODAY())</f>
        <v>81.99444444444444</v>
      </c>
      <c r="V1655" s="3" t="str" cm="1">
        <f t="array" aca="1" ref="V1655" ca="1">_xlfn.IFS(Table1[[#This Row],[Age]] &lt; 30, "20-29", Table1[[#This Row],[Age]]&lt;40,"30-39",Table1[[#This Row],[Age]]&lt;50,"40-49",Table1[[#This Row],[Age]]&lt;60,"50-59",Table1[[#This Row],[Age]]&lt;70, "60-69",Table1[[#This Row],[Age]]&lt;80, "70-79",Table1[[#This Row],[Age]]&lt;90,"80-89")</f>
        <v>80-89</v>
      </c>
      <c r="W1655" t="s">
        <v>39</v>
      </c>
      <c r="X1655" t="s">
        <v>225</v>
      </c>
      <c r="Y1655" t="s">
        <v>41</v>
      </c>
      <c r="Z1655">
        <v>50403</v>
      </c>
      <c r="AA1655" t="s">
        <v>127</v>
      </c>
      <c r="AB1655" t="s">
        <v>83</v>
      </c>
      <c r="AC1655" t="s">
        <v>44</v>
      </c>
      <c r="AD1655">
        <v>3</v>
      </c>
    </row>
    <row r="1656" spans="1:30" x14ac:dyDescent="0.35">
      <c r="A1656">
        <v>2078</v>
      </c>
      <c r="B1656" t="s">
        <v>3453</v>
      </c>
      <c r="C1656" t="s">
        <v>3642</v>
      </c>
      <c r="D1656" s="1">
        <v>43369</v>
      </c>
      <c r="E1656" s="1">
        <v>43753</v>
      </c>
      <c r="F1656">
        <f>IF(Table1[[#This Row],[ExitDate]],QUOTIENT(Table1[[#This Row],[ExitDate]]-Table1[[#This Row],[StartDate]],365/12),"")</f>
        <v>12</v>
      </c>
      <c r="G1656" t="str">
        <f>IF(Table1[[#This Row],[ExitDate]], "Attrition", "Active")</f>
        <v>Attrition</v>
      </c>
      <c r="H1656" t="s">
        <v>28</v>
      </c>
      <c r="I1656" t="s">
        <v>6323</v>
      </c>
      <c r="J1656" t="s">
        <v>6324</v>
      </c>
      <c r="K1656" t="s">
        <v>132</v>
      </c>
      <c r="L1656" t="s">
        <v>744</v>
      </c>
      <c r="M1656" t="s">
        <v>62</v>
      </c>
      <c r="N1656" t="s">
        <v>63</v>
      </c>
      <c r="O1656" t="s">
        <v>35</v>
      </c>
      <c r="P1656" t="s">
        <v>174</v>
      </c>
      <c r="Q1656" t="s">
        <v>6325</v>
      </c>
      <c r="R1656" t="s">
        <v>37</v>
      </c>
      <c r="S1656" t="s">
        <v>89</v>
      </c>
      <c r="T1656" s="2">
        <v>31711</v>
      </c>
      <c r="U1656" s="3">
        <f ca="1">YEARFRAC(Table1[[#This Row],[DOB]],TODAY())</f>
        <v>39.158333333333331</v>
      </c>
      <c r="V1656" s="3" t="str" cm="1">
        <f t="array" aca="1" ref="V1656" ca="1">_xlfn.IFS(Table1[[#This Row],[Age]] &lt; 30, "20-29", Table1[[#This Row],[Age]]&lt;40,"30-39",Table1[[#This Row],[Age]]&lt;50,"40-49",Table1[[#This Row],[Age]]&lt;60,"50-59",Table1[[#This Row],[Age]]&lt;70, "60-69",Table1[[#This Row],[Age]]&lt;80, "70-79",Table1[[#This Row],[Age]]&lt;90,"80-89")</f>
        <v>30-39</v>
      </c>
      <c r="W1656" t="s">
        <v>39</v>
      </c>
      <c r="X1656" t="s">
        <v>82</v>
      </c>
      <c r="Y1656" t="s">
        <v>41</v>
      </c>
      <c r="Z1656">
        <v>50499</v>
      </c>
      <c r="AA1656" t="s">
        <v>42</v>
      </c>
      <c r="AB1656" t="s">
        <v>74</v>
      </c>
      <c r="AC1656" t="s">
        <v>44</v>
      </c>
      <c r="AD1656">
        <v>3</v>
      </c>
    </row>
    <row r="1657" spans="1:30" x14ac:dyDescent="0.35">
      <c r="A1657">
        <v>2079</v>
      </c>
      <c r="B1657" t="s">
        <v>6326</v>
      </c>
      <c r="C1657" t="s">
        <v>3614</v>
      </c>
      <c r="D1657" s="1">
        <v>44731</v>
      </c>
      <c r="F1657" t="str">
        <f>IF(Table1[[#This Row],[ExitDate]],QUOTIENT(Table1[[#This Row],[ExitDate]]-Table1[[#This Row],[StartDate]],365/12),"")</f>
        <v/>
      </c>
      <c r="G1657" t="str">
        <f>IF(Table1[[#This Row],[ExitDate]], "Attrition", "Active")</f>
        <v>Active</v>
      </c>
      <c r="H1657" t="s">
        <v>28</v>
      </c>
      <c r="I1657" t="s">
        <v>6327</v>
      </c>
      <c r="J1657" t="s">
        <v>6328</v>
      </c>
      <c r="K1657" t="s">
        <v>79</v>
      </c>
      <c r="L1657" t="s">
        <v>32</v>
      </c>
      <c r="M1657" t="s">
        <v>51</v>
      </c>
      <c r="N1657" t="s">
        <v>63</v>
      </c>
      <c r="O1657" t="s">
        <v>51</v>
      </c>
      <c r="P1657" t="s">
        <v>36</v>
      </c>
      <c r="R1657" t="s">
        <v>37</v>
      </c>
      <c r="S1657" t="s">
        <v>80</v>
      </c>
      <c r="T1657" s="2">
        <v>20618</v>
      </c>
      <c r="U1657" s="3">
        <f ca="1">YEARFRAC(Table1[[#This Row],[DOB]],TODAY())</f>
        <v>69.530555555555551</v>
      </c>
      <c r="V1657" s="3" t="str" cm="1">
        <f t="array" aca="1" ref="V1657" ca="1">_xlfn.IFS(Table1[[#This Row],[Age]] &lt; 30, "20-29", Table1[[#This Row],[Age]]&lt;40,"30-39",Table1[[#This Row],[Age]]&lt;50,"40-49",Table1[[#This Row],[Age]]&lt;60,"50-59",Table1[[#This Row],[Age]]&lt;70, "60-69",Table1[[#This Row],[Age]]&lt;80, "70-79",Table1[[#This Row],[Age]]&lt;90,"80-89")</f>
        <v>60-69</v>
      </c>
      <c r="W1657" t="s">
        <v>39</v>
      </c>
      <c r="X1657" t="s">
        <v>291</v>
      </c>
      <c r="Y1657" t="s">
        <v>41</v>
      </c>
      <c r="Z1657">
        <v>60487</v>
      </c>
      <c r="AA1657" t="s">
        <v>42</v>
      </c>
      <c r="AB1657" t="s">
        <v>83</v>
      </c>
      <c r="AC1657" t="s">
        <v>44</v>
      </c>
      <c r="AD1657">
        <v>3</v>
      </c>
    </row>
    <row r="1658" spans="1:30" x14ac:dyDescent="0.35">
      <c r="A1658">
        <v>2080</v>
      </c>
      <c r="B1658" t="s">
        <v>636</v>
      </c>
      <c r="C1658" t="s">
        <v>1451</v>
      </c>
      <c r="D1658" s="1">
        <v>44819</v>
      </c>
      <c r="E1658" s="1">
        <v>44971</v>
      </c>
      <c r="F1658">
        <f>IF(Table1[[#This Row],[ExitDate]],QUOTIENT(Table1[[#This Row],[ExitDate]]-Table1[[#This Row],[StartDate]],365/12),"")</f>
        <v>4</v>
      </c>
      <c r="G1658" t="str">
        <f>IF(Table1[[#This Row],[ExitDate]], "Attrition", "Active")</f>
        <v>Attrition</v>
      </c>
      <c r="H1658" t="s">
        <v>28</v>
      </c>
      <c r="I1658" t="s">
        <v>6329</v>
      </c>
      <c r="J1658" t="s">
        <v>6330</v>
      </c>
      <c r="K1658" t="s">
        <v>97</v>
      </c>
      <c r="L1658" t="s">
        <v>32</v>
      </c>
      <c r="M1658" t="s">
        <v>33</v>
      </c>
      <c r="N1658" t="s">
        <v>63</v>
      </c>
      <c r="O1658" t="s">
        <v>35</v>
      </c>
      <c r="P1658" t="s">
        <v>98</v>
      </c>
      <c r="Q1658" t="s">
        <v>6331</v>
      </c>
      <c r="R1658" t="s">
        <v>37</v>
      </c>
      <c r="S1658" t="s">
        <v>331</v>
      </c>
      <c r="T1658" s="2">
        <v>22223</v>
      </c>
      <c r="U1658" s="3">
        <f ca="1">YEARFRAC(Table1[[#This Row],[DOB]],TODAY())</f>
        <v>65.138888888888886</v>
      </c>
      <c r="V1658" s="3" t="str" cm="1">
        <f t="array" aca="1" ref="V1658" ca="1">_xlfn.IFS(Table1[[#This Row],[Age]] &lt; 30, "20-29", Table1[[#This Row],[Age]]&lt;40,"30-39",Table1[[#This Row],[Age]]&lt;50,"40-49",Table1[[#This Row],[Age]]&lt;60,"50-59",Table1[[#This Row],[Age]]&lt;70, "60-69",Table1[[#This Row],[Age]]&lt;80, "70-79",Table1[[#This Row],[Age]]&lt;90,"80-89")</f>
        <v>60-69</v>
      </c>
      <c r="W1658" t="s">
        <v>39</v>
      </c>
      <c r="X1658" t="s">
        <v>6</v>
      </c>
      <c r="Y1658" t="s">
        <v>41</v>
      </c>
      <c r="Z1658">
        <v>34104</v>
      </c>
      <c r="AA1658" t="s">
        <v>73</v>
      </c>
      <c r="AB1658" t="s">
        <v>83</v>
      </c>
      <c r="AC1658" t="s">
        <v>44</v>
      </c>
      <c r="AD1658">
        <v>3</v>
      </c>
    </row>
    <row r="1659" spans="1:30" x14ac:dyDescent="0.35">
      <c r="A1659">
        <v>2081</v>
      </c>
      <c r="B1659" t="s">
        <v>410</v>
      </c>
      <c r="C1659" t="s">
        <v>6332</v>
      </c>
      <c r="D1659" s="1">
        <v>43960</v>
      </c>
      <c r="F1659" t="str">
        <f>IF(Table1[[#This Row],[ExitDate]],QUOTIENT(Table1[[#This Row],[ExitDate]]-Table1[[#This Row],[StartDate]],365/12),"")</f>
        <v/>
      </c>
      <c r="G1659" t="str">
        <f>IF(Table1[[#This Row],[ExitDate]], "Attrition", "Active")</f>
        <v>Active</v>
      </c>
      <c r="H1659" t="s">
        <v>28</v>
      </c>
      <c r="I1659" t="s">
        <v>6333</v>
      </c>
      <c r="J1659" t="s">
        <v>6334</v>
      </c>
      <c r="K1659" t="s">
        <v>88</v>
      </c>
      <c r="L1659" t="s">
        <v>32</v>
      </c>
      <c r="M1659" t="s">
        <v>51</v>
      </c>
      <c r="N1659" t="s">
        <v>50</v>
      </c>
      <c r="O1659" t="s">
        <v>35</v>
      </c>
      <c r="P1659" t="s">
        <v>36</v>
      </c>
      <c r="R1659" t="s">
        <v>37</v>
      </c>
      <c r="S1659" t="s">
        <v>110</v>
      </c>
      <c r="T1659" s="2">
        <v>32302</v>
      </c>
      <c r="U1659" s="3">
        <f ca="1">YEARFRAC(Table1[[#This Row],[DOB]],TODAY())</f>
        <v>37.541666666666664</v>
      </c>
      <c r="V1659" s="3" t="str" cm="1">
        <f t="array" aca="1" ref="V1659" ca="1">_xlfn.IFS(Table1[[#This Row],[Age]] &lt; 30, "20-29", Table1[[#This Row],[Age]]&lt;40,"30-39",Table1[[#This Row],[Age]]&lt;50,"40-49",Table1[[#This Row],[Age]]&lt;60,"50-59",Table1[[#This Row],[Age]]&lt;70, "60-69",Table1[[#This Row],[Age]]&lt;80, "70-79",Table1[[#This Row],[Age]]&lt;90,"80-89")</f>
        <v>30-39</v>
      </c>
      <c r="W1659" t="s">
        <v>39</v>
      </c>
      <c r="X1659" t="s">
        <v>6</v>
      </c>
      <c r="Y1659" t="s">
        <v>41</v>
      </c>
      <c r="Z1659">
        <v>84354</v>
      </c>
      <c r="AA1659" t="s">
        <v>127</v>
      </c>
      <c r="AB1659" t="s">
        <v>83</v>
      </c>
      <c r="AC1659" t="s">
        <v>44</v>
      </c>
      <c r="AD1659">
        <v>3</v>
      </c>
    </row>
    <row r="1660" spans="1:30" x14ac:dyDescent="0.35">
      <c r="A1660">
        <v>2082</v>
      </c>
      <c r="B1660" t="s">
        <v>1523</v>
      </c>
      <c r="C1660" t="s">
        <v>1135</v>
      </c>
      <c r="D1660" s="1">
        <v>44244</v>
      </c>
      <c r="F1660" t="str">
        <f>IF(Table1[[#This Row],[ExitDate]],QUOTIENT(Table1[[#This Row],[ExitDate]]-Table1[[#This Row],[StartDate]],365/12),"")</f>
        <v/>
      </c>
      <c r="G1660" t="str">
        <f>IF(Table1[[#This Row],[ExitDate]], "Attrition", "Active")</f>
        <v>Active</v>
      </c>
      <c r="H1660" t="s">
        <v>28</v>
      </c>
      <c r="I1660" t="s">
        <v>6335</v>
      </c>
      <c r="J1660" t="s">
        <v>6336</v>
      </c>
      <c r="K1660" t="s">
        <v>31</v>
      </c>
      <c r="L1660" t="s">
        <v>32</v>
      </c>
      <c r="M1660" t="s">
        <v>33</v>
      </c>
      <c r="N1660" t="s">
        <v>34</v>
      </c>
      <c r="O1660" t="s">
        <v>35</v>
      </c>
      <c r="P1660" t="s">
        <v>36</v>
      </c>
      <c r="R1660" t="s">
        <v>37</v>
      </c>
      <c r="S1660" t="s">
        <v>89</v>
      </c>
      <c r="T1660" s="2">
        <v>22289</v>
      </c>
      <c r="U1660" s="3">
        <f ca="1">YEARFRAC(Table1[[#This Row],[DOB]],TODAY())</f>
        <v>64.958333333333329</v>
      </c>
      <c r="V1660" s="3" t="str" cm="1">
        <f t="array" aca="1" ref="V1660" ca="1">_xlfn.IFS(Table1[[#This Row],[Age]] &lt; 30, "20-29", Table1[[#This Row],[Age]]&lt;40,"30-39",Table1[[#This Row],[Age]]&lt;50,"40-49",Table1[[#This Row],[Age]]&lt;60,"50-59",Table1[[#This Row],[Age]]&lt;70, "60-69",Table1[[#This Row],[Age]]&lt;80, "70-79",Table1[[#This Row],[Age]]&lt;90,"80-89")</f>
        <v>60-69</v>
      </c>
      <c r="W1660" t="s">
        <v>39</v>
      </c>
      <c r="X1660" t="s">
        <v>82</v>
      </c>
      <c r="Y1660" t="s">
        <v>54</v>
      </c>
      <c r="Z1660">
        <v>53786</v>
      </c>
      <c r="AA1660" t="s">
        <v>92</v>
      </c>
      <c r="AB1660" t="s">
        <v>74</v>
      </c>
      <c r="AC1660" t="s">
        <v>44</v>
      </c>
      <c r="AD1660">
        <v>3</v>
      </c>
    </row>
    <row r="1661" spans="1:30" x14ac:dyDescent="0.35">
      <c r="A1661">
        <v>2083</v>
      </c>
      <c r="B1661" t="s">
        <v>6337</v>
      </c>
      <c r="C1661" t="s">
        <v>3035</v>
      </c>
      <c r="D1661" s="1">
        <v>43933</v>
      </c>
      <c r="F1661" t="str">
        <f>IF(Table1[[#This Row],[ExitDate]],QUOTIENT(Table1[[#This Row],[ExitDate]]-Table1[[#This Row],[StartDate]],365/12),"")</f>
        <v/>
      </c>
      <c r="G1661" t="str">
        <f>IF(Table1[[#This Row],[ExitDate]], "Attrition", "Active")</f>
        <v>Active</v>
      </c>
      <c r="H1661" t="s">
        <v>28</v>
      </c>
      <c r="I1661" t="s">
        <v>6338</v>
      </c>
      <c r="J1661" t="s">
        <v>6339</v>
      </c>
      <c r="K1661" t="s">
        <v>49</v>
      </c>
      <c r="L1661" t="s">
        <v>32</v>
      </c>
      <c r="M1661" t="s">
        <v>33</v>
      </c>
      <c r="N1661" t="s">
        <v>34</v>
      </c>
      <c r="O1661" t="s">
        <v>35</v>
      </c>
      <c r="P1661" t="s">
        <v>36</v>
      </c>
      <c r="R1661" t="s">
        <v>37</v>
      </c>
      <c r="S1661" t="s">
        <v>110</v>
      </c>
      <c r="T1661" s="2">
        <v>29722</v>
      </c>
      <c r="U1661" s="3">
        <f ca="1">YEARFRAC(Table1[[#This Row],[DOB]],TODAY())</f>
        <v>44.602777777777774</v>
      </c>
      <c r="V1661" s="3" t="str" cm="1">
        <f t="array" aca="1" ref="V1661" ca="1">_xlfn.IFS(Table1[[#This Row],[Age]] &lt; 30, "20-29", Table1[[#This Row],[Age]]&lt;40,"30-39",Table1[[#This Row],[Age]]&lt;50,"40-49",Table1[[#This Row],[Age]]&lt;60,"50-59",Table1[[#This Row],[Age]]&lt;70, "60-69",Table1[[#This Row],[Age]]&lt;80, "70-79",Table1[[#This Row],[Age]]&lt;90,"80-89")</f>
        <v>40-49</v>
      </c>
      <c r="W1661" t="s">
        <v>39</v>
      </c>
      <c r="X1661" t="s">
        <v>102</v>
      </c>
      <c r="Y1661" t="s">
        <v>41</v>
      </c>
      <c r="Z1661">
        <v>92893</v>
      </c>
      <c r="AA1661" t="s">
        <v>55</v>
      </c>
      <c r="AB1661" t="s">
        <v>103</v>
      </c>
      <c r="AC1661" t="s">
        <v>44</v>
      </c>
      <c r="AD1661">
        <v>3</v>
      </c>
    </row>
    <row r="1662" spans="1:30" x14ac:dyDescent="0.35">
      <c r="A1662">
        <v>2084</v>
      </c>
      <c r="B1662" t="s">
        <v>4264</v>
      </c>
      <c r="C1662" t="s">
        <v>2521</v>
      </c>
      <c r="D1662" s="1">
        <v>44285</v>
      </c>
      <c r="F1662" t="str">
        <f>IF(Table1[[#This Row],[ExitDate]],QUOTIENT(Table1[[#This Row],[ExitDate]]-Table1[[#This Row],[StartDate]],365/12),"")</f>
        <v/>
      </c>
      <c r="G1662" t="str">
        <f>IF(Table1[[#This Row],[ExitDate]], "Attrition", "Active")</f>
        <v>Active</v>
      </c>
      <c r="H1662" t="s">
        <v>28</v>
      </c>
      <c r="I1662" t="s">
        <v>6340</v>
      </c>
      <c r="J1662" t="s">
        <v>6341</v>
      </c>
      <c r="K1662" t="s">
        <v>138</v>
      </c>
      <c r="L1662" t="s">
        <v>32</v>
      </c>
      <c r="M1662" t="s">
        <v>33</v>
      </c>
      <c r="N1662" t="s">
        <v>63</v>
      </c>
      <c r="O1662" t="s">
        <v>62</v>
      </c>
      <c r="P1662" t="s">
        <v>36</v>
      </c>
      <c r="R1662" t="s">
        <v>37</v>
      </c>
      <c r="S1662" t="s">
        <v>2014</v>
      </c>
      <c r="T1662" s="2">
        <v>25970</v>
      </c>
      <c r="U1662" s="3">
        <f ca="1">YEARFRAC(Table1[[#This Row],[DOB]],TODAY())</f>
        <v>54.880555555555553</v>
      </c>
      <c r="V1662" s="3" t="str" cm="1">
        <f t="array" aca="1" ref="V1662" ca="1">_xlfn.IFS(Table1[[#This Row],[Age]] &lt; 30, "20-29", Table1[[#This Row],[Age]]&lt;40,"30-39",Table1[[#This Row],[Age]]&lt;50,"40-49",Table1[[#This Row],[Age]]&lt;60,"50-59",Table1[[#This Row],[Age]]&lt;70, "60-69",Table1[[#This Row],[Age]]&lt;80, "70-79",Table1[[#This Row],[Age]]&lt;90,"80-89")</f>
        <v>50-59</v>
      </c>
      <c r="W1662" t="s">
        <v>39</v>
      </c>
      <c r="X1662" t="s">
        <v>66</v>
      </c>
      <c r="Y1662" t="s">
        <v>41</v>
      </c>
      <c r="Z1662">
        <v>77142</v>
      </c>
      <c r="AA1662" t="s">
        <v>55</v>
      </c>
      <c r="AB1662" t="s">
        <v>103</v>
      </c>
      <c r="AC1662" t="s">
        <v>44</v>
      </c>
      <c r="AD1662">
        <v>3</v>
      </c>
    </row>
    <row r="1663" spans="1:30" x14ac:dyDescent="0.35">
      <c r="A1663">
        <v>2085</v>
      </c>
      <c r="B1663" t="s">
        <v>6342</v>
      </c>
      <c r="C1663" t="s">
        <v>3438</v>
      </c>
      <c r="D1663" s="1">
        <v>43590</v>
      </c>
      <c r="E1663" s="1">
        <v>44572</v>
      </c>
      <c r="F1663">
        <f>IF(Table1[[#This Row],[ExitDate]],QUOTIENT(Table1[[#This Row],[ExitDate]]-Table1[[#This Row],[StartDate]],365/12),"")</f>
        <v>32</v>
      </c>
      <c r="G1663" t="str">
        <f>IF(Table1[[#This Row],[ExitDate]], "Attrition", "Active")</f>
        <v>Attrition</v>
      </c>
      <c r="H1663" t="s">
        <v>28</v>
      </c>
      <c r="I1663" t="s">
        <v>6343</v>
      </c>
      <c r="J1663" t="s">
        <v>6344</v>
      </c>
      <c r="K1663" t="s">
        <v>117</v>
      </c>
      <c r="L1663" t="s">
        <v>32</v>
      </c>
      <c r="M1663" t="s">
        <v>33</v>
      </c>
      <c r="N1663" t="s">
        <v>34</v>
      </c>
      <c r="O1663" t="s">
        <v>62</v>
      </c>
      <c r="P1663" t="s">
        <v>174</v>
      </c>
      <c r="Q1663" t="s">
        <v>6345</v>
      </c>
      <c r="R1663" t="s">
        <v>37</v>
      </c>
      <c r="S1663" t="s">
        <v>110</v>
      </c>
      <c r="T1663" s="2">
        <v>36353</v>
      </c>
      <c r="U1663" s="3">
        <f ca="1">YEARFRAC(Table1[[#This Row],[DOB]],TODAY())</f>
        <v>26.447222222222223</v>
      </c>
      <c r="V1663" s="3" t="str" cm="1">
        <f t="array" aca="1" ref="V1663" ca="1">_xlfn.IFS(Table1[[#This Row],[Age]] &lt; 30, "20-29", Table1[[#This Row],[Age]]&lt;40,"30-39",Table1[[#This Row],[Age]]&lt;50,"40-49",Table1[[#This Row],[Age]]&lt;60,"50-59",Table1[[#This Row],[Age]]&lt;70, "60-69",Table1[[#This Row],[Age]]&lt;80, "70-79",Table1[[#This Row],[Age]]&lt;90,"80-89")</f>
        <v>20-29</v>
      </c>
      <c r="W1663" t="s">
        <v>39</v>
      </c>
      <c r="X1663" t="s">
        <v>112</v>
      </c>
      <c r="Y1663" t="s">
        <v>41</v>
      </c>
      <c r="Z1663">
        <v>8666</v>
      </c>
      <c r="AA1663" t="s">
        <v>127</v>
      </c>
      <c r="AB1663" t="s">
        <v>83</v>
      </c>
      <c r="AC1663" t="s">
        <v>44</v>
      </c>
      <c r="AD1663">
        <v>3</v>
      </c>
    </row>
    <row r="1664" spans="1:30" x14ac:dyDescent="0.35">
      <c r="A1664">
        <v>2086</v>
      </c>
      <c r="B1664" t="s">
        <v>6346</v>
      </c>
      <c r="C1664" t="s">
        <v>537</v>
      </c>
      <c r="D1664" s="1">
        <v>44347</v>
      </c>
      <c r="E1664" s="1">
        <v>44512</v>
      </c>
      <c r="F1664">
        <f>IF(Table1[[#This Row],[ExitDate]],QUOTIENT(Table1[[#This Row],[ExitDate]]-Table1[[#This Row],[StartDate]],365/12),"")</f>
        <v>5</v>
      </c>
      <c r="G1664" t="str">
        <f>IF(Table1[[#This Row],[ExitDate]], "Attrition", "Active")</f>
        <v>Attrition</v>
      </c>
      <c r="H1664" t="s">
        <v>28</v>
      </c>
      <c r="I1664" t="s">
        <v>6347</v>
      </c>
      <c r="J1664" t="s">
        <v>6348</v>
      </c>
      <c r="K1664" t="s">
        <v>61</v>
      </c>
      <c r="L1664" t="s">
        <v>32</v>
      </c>
      <c r="M1664" t="s">
        <v>33</v>
      </c>
      <c r="N1664" t="s">
        <v>50</v>
      </c>
      <c r="O1664" t="s">
        <v>51</v>
      </c>
      <c r="P1664" t="s">
        <v>139</v>
      </c>
      <c r="Q1664" t="s">
        <v>6349</v>
      </c>
      <c r="R1664" t="s">
        <v>37</v>
      </c>
      <c r="S1664" t="s">
        <v>80</v>
      </c>
      <c r="T1664" s="2">
        <v>28808</v>
      </c>
      <c r="U1664" s="3">
        <f ca="1">YEARFRAC(Table1[[#This Row],[DOB]],TODAY())</f>
        <v>47.108333333333334</v>
      </c>
      <c r="V1664" s="3" t="str" cm="1">
        <f t="array" aca="1" ref="V1664" ca="1">_xlfn.IFS(Table1[[#This Row],[Age]] &lt; 30, "20-29", Table1[[#This Row],[Age]]&lt;40,"30-39",Table1[[#This Row],[Age]]&lt;50,"40-49",Table1[[#This Row],[Age]]&lt;60,"50-59",Table1[[#This Row],[Age]]&lt;70, "60-69",Table1[[#This Row],[Age]]&lt;80, "70-79",Table1[[#This Row],[Age]]&lt;90,"80-89")</f>
        <v>40-49</v>
      </c>
      <c r="W1664" t="s">
        <v>39</v>
      </c>
      <c r="X1664" t="s">
        <v>82</v>
      </c>
      <c r="Y1664" t="s">
        <v>41</v>
      </c>
      <c r="Z1664">
        <v>26272</v>
      </c>
      <c r="AA1664" t="s">
        <v>127</v>
      </c>
      <c r="AB1664" t="s">
        <v>103</v>
      </c>
      <c r="AC1664" t="s">
        <v>44</v>
      </c>
      <c r="AD1664">
        <v>3</v>
      </c>
    </row>
    <row r="1665" spans="1:30" x14ac:dyDescent="0.35">
      <c r="A1665">
        <v>2087</v>
      </c>
      <c r="B1665" t="s">
        <v>3928</v>
      </c>
      <c r="C1665" t="s">
        <v>1855</v>
      </c>
      <c r="D1665" s="1">
        <v>43790</v>
      </c>
      <c r="E1665" s="1">
        <v>44006</v>
      </c>
      <c r="F1665">
        <f>IF(Table1[[#This Row],[ExitDate]],QUOTIENT(Table1[[#This Row],[ExitDate]]-Table1[[#This Row],[StartDate]],365/12),"")</f>
        <v>7</v>
      </c>
      <c r="G1665" t="str">
        <f>IF(Table1[[#This Row],[ExitDate]], "Attrition", "Active")</f>
        <v>Attrition</v>
      </c>
      <c r="H1665" t="s">
        <v>28</v>
      </c>
      <c r="I1665" t="s">
        <v>6350</v>
      </c>
      <c r="J1665" t="s">
        <v>6351</v>
      </c>
      <c r="K1665" t="s">
        <v>167</v>
      </c>
      <c r="L1665" t="s">
        <v>32</v>
      </c>
      <c r="M1665" t="s">
        <v>51</v>
      </c>
      <c r="N1665" t="s">
        <v>50</v>
      </c>
      <c r="O1665" t="s">
        <v>62</v>
      </c>
      <c r="P1665" t="s">
        <v>98</v>
      </c>
      <c r="Q1665" t="s">
        <v>6352</v>
      </c>
      <c r="R1665" t="s">
        <v>37</v>
      </c>
      <c r="S1665" t="s">
        <v>89</v>
      </c>
      <c r="T1665" s="2">
        <v>21903</v>
      </c>
      <c r="U1665" s="3">
        <f ca="1">YEARFRAC(Table1[[#This Row],[DOB]],TODAY())</f>
        <v>66.011111111111106</v>
      </c>
      <c r="V1665" s="3" t="str" cm="1">
        <f t="array" aca="1" ref="V1665" ca="1">_xlfn.IFS(Table1[[#This Row],[Age]] &lt; 30, "20-29", Table1[[#This Row],[Age]]&lt;40,"30-39",Table1[[#This Row],[Age]]&lt;50,"40-49",Table1[[#This Row],[Age]]&lt;60,"50-59",Table1[[#This Row],[Age]]&lt;70, "60-69",Table1[[#This Row],[Age]]&lt;80, "70-79",Table1[[#This Row],[Age]]&lt;90,"80-89")</f>
        <v>60-69</v>
      </c>
      <c r="W1665" t="s">
        <v>39</v>
      </c>
      <c r="X1665" t="s">
        <v>82</v>
      </c>
      <c r="Y1665" t="s">
        <v>41</v>
      </c>
      <c r="Z1665">
        <v>11105</v>
      </c>
      <c r="AA1665" t="s">
        <v>92</v>
      </c>
      <c r="AB1665" t="s">
        <v>43</v>
      </c>
      <c r="AC1665" t="s">
        <v>44</v>
      </c>
      <c r="AD1665">
        <v>3</v>
      </c>
    </row>
    <row r="1666" spans="1:30" x14ac:dyDescent="0.35">
      <c r="A1666">
        <v>2088</v>
      </c>
      <c r="B1666" t="s">
        <v>6353</v>
      </c>
      <c r="C1666" t="s">
        <v>2385</v>
      </c>
      <c r="D1666" s="1">
        <v>43665</v>
      </c>
      <c r="F1666" t="str">
        <f>IF(Table1[[#This Row],[ExitDate]],QUOTIENT(Table1[[#This Row],[ExitDate]]-Table1[[#This Row],[StartDate]],365/12),"")</f>
        <v/>
      </c>
      <c r="G1666" t="str">
        <f>IF(Table1[[#This Row],[ExitDate]], "Attrition", "Active")</f>
        <v>Active</v>
      </c>
      <c r="H1666" t="s">
        <v>28</v>
      </c>
      <c r="I1666" t="s">
        <v>6354</v>
      </c>
      <c r="J1666" t="s">
        <v>6355</v>
      </c>
      <c r="K1666" t="s">
        <v>132</v>
      </c>
      <c r="L1666" t="s">
        <v>32</v>
      </c>
      <c r="M1666" t="s">
        <v>33</v>
      </c>
      <c r="N1666" t="s">
        <v>63</v>
      </c>
      <c r="O1666" t="s">
        <v>62</v>
      </c>
      <c r="P1666" t="s">
        <v>36</v>
      </c>
      <c r="R1666" t="s">
        <v>37</v>
      </c>
      <c r="S1666" t="s">
        <v>503</v>
      </c>
      <c r="T1666" s="2">
        <v>22063</v>
      </c>
      <c r="U1666" s="3">
        <f ca="1">YEARFRAC(Table1[[#This Row],[DOB]],TODAY())</f>
        <v>65.572222222222223</v>
      </c>
      <c r="V1666" s="3" t="str" cm="1">
        <f t="array" aca="1" ref="V1666" ca="1">_xlfn.IFS(Table1[[#This Row],[Age]] &lt; 30, "20-29", Table1[[#This Row],[Age]]&lt;40,"30-39",Table1[[#This Row],[Age]]&lt;50,"40-49",Table1[[#This Row],[Age]]&lt;60,"50-59",Table1[[#This Row],[Age]]&lt;70, "60-69",Table1[[#This Row],[Age]]&lt;80, "70-79",Table1[[#This Row],[Age]]&lt;90,"80-89")</f>
        <v>60-69</v>
      </c>
      <c r="W1666" t="s">
        <v>39</v>
      </c>
      <c r="X1666" t="s">
        <v>177</v>
      </c>
      <c r="Y1666" t="s">
        <v>41</v>
      </c>
      <c r="Z1666">
        <v>37040</v>
      </c>
      <c r="AA1666" t="s">
        <v>42</v>
      </c>
      <c r="AB1666" t="s">
        <v>103</v>
      </c>
      <c r="AC1666" t="s">
        <v>44</v>
      </c>
      <c r="AD1666">
        <v>3</v>
      </c>
    </row>
    <row r="1667" spans="1:30" x14ac:dyDescent="0.35">
      <c r="A1667">
        <v>2089</v>
      </c>
      <c r="B1667" t="s">
        <v>6356</v>
      </c>
      <c r="C1667" t="s">
        <v>1098</v>
      </c>
      <c r="D1667" s="1">
        <v>43463</v>
      </c>
      <c r="E1667" s="1">
        <v>44016</v>
      </c>
      <c r="F1667">
        <f>IF(Table1[[#This Row],[ExitDate]],QUOTIENT(Table1[[#This Row],[ExitDate]]-Table1[[#This Row],[StartDate]],365/12),"")</f>
        <v>18</v>
      </c>
      <c r="G1667" t="str">
        <f>IF(Table1[[#This Row],[ExitDate]], "Attrition", "Active")</f>
        <v>Attrition</v>
      </c>
      <c r="H1667" t="s">
        <v>28</v>
      </c>
      <c r="I1667" t="s">
        <v>6357</v>
      </c>
      <c r="J1667" t="s">
        <v>6358</v>
      </c>
      <c r="K1667" t="s">
        <v>79</v>
      </c>
      <c r="L1667" t="s">
        <v>32</v>
      </c>
      <c r="M1667" t="s">
        <v>33</v>
      </c>
      <c r="N1667" t="s">
        <v>34</v>
      </c>
      <c r="O1667" t="s">
        <v>51</v>
      </c>
      <c r="P1667" t="s">
        <v>174</v>
      </c>
      <c r="Q1667" t="s">
        <v>6359</v>
      </c>
      <c r="R1667" t="s">
        <v>37</v>
      </c>
      <c r="S1667" t="s">
        <v>1011</v>
      </c>
      <c r="T1667" s="2">
        <v>24262</v>
      </c>
      <c r="U1667" s="3">
        <f ca="1">YEARFRAC(Table1[[#This Row],[DOB]],TODAY())</f>
        <v>59.552777777777777</v>
      </c>
      <c r="V1667" s="3" t="str" cm="1">
        <f t="array" aca="1" ref="V1667" ca="1">_xlfn.IFS(Table1[[#This Row],[Age]] &lt; 30, "20-29", Table1[[#This Row],[Age]]&lt;40,"30-39",Table1[[#This Row],[Age]]&lt;50,"40-49",Table1[[#This Row],[Age]]&lt;60,"50-59",Table1[[#This Row],[Age]]&lt;70, "60-69",Table1[[#This Row],[Age]]&lt;80, "70-79",Table1[[#This Row],[Age]]&lt;90,"80-89")</f>
        <v>50-59</v>
      </c>
      <c r="W1667" t="s">
        <v>39</v>
      </c>
      <c r="X1667" t="s">
        <v>183</v>
      </c>
      <c r="Y1667" t="s">
        <v>41</v>
      </c>
      <c r="Z1667">
        <v>93414</v>
      </c>
      <c r="AA1667" t="s">
        <v>42</v>
      </c>
      <c r="AB1667" t="s">
        <v>83</v>
      </c>
      <c r="AC1667" t="s">
        <v>44</v>
      </c>
      <c r="AD1667">
        <v>3</v>
      </c>
    </row>
    <row r="1668" spans="1:30" x14ac:dyDescent="0.35">
      <c r="A1668">
        <v>2090</v>
      </c>
      <c r="B1668" t="s">
        <v>2657</v>
      </c>
      <c r="C1668" t="s">
        <v>2134</v>
      </c>
      <c r="D1668" s="1">
        <v>44938</v>
      </c>
      <c r="F1668" t="str">
        <f>IF(Table1[[#This Row],[ExitDate]],QUOTIENT(Table1[[#This Row],[ExitDate]]-Table1[[#This Row],[StartDate]],365/12),"")</f>
        <v/>
      </c>
      <c r="G1668" t="str">
        <f>IF(Table1[[#This Row],[ExitDate]], "Attrition", "Active")</f>
        <v>Active</v>
      </c>
      <c r="H1668" t="s">
        <v>727</v>
      </c>
      <c r="I1668" t="s">
        <v>6360</v>
      </c>
      <c r="J1668" t="s">
        <v>6361</v>
      </c>
      <c r="K1668" t="s">
        <v>49</v>
      </c>
      <c r="L1668" t="s">
        <v>32</v>
      </c>
      <c r="M1668" t="s">
        <v>51</v>
      </c>
      <c r="N1668" t="s">
        <v>63</v>
      </c>
      <c r="O1668" t="s">
        <v>62</v>
      </c>
      <c r="P1668" t="s">
        <v>36</v>
      </c>
      <c r="R1668" t="s">
        <v>37</v>
      </c>
      <c r="S1668" t="s">
        <v>65</v>
      </c>
      <c r="T1668" s="2">
        <v>15644</v>
      </c>
      <c r="U1668" s="3">
        <f ca="1">YEARFRAC(Table1[[#This Row],[DOB]],TODAY())</f>
        <v>83.147222222222226</v>
      </c>
      <c r="V1668" s="3" t="str" cm="1">
        <f t="array" aca="1" ref="V1668" ca="1">_xlfn.IFS(Table1[[#This Row],[Age]] &lt; 30, "20-29", Table1[[#This Row],[Age]]&lt;40,"30-39",Table1[[#This Row],[Age]]&lt;50,"40-49",Table1[[#This Row],[Age]]&lt;60,"50-59",Table1[[#This Row],[Age]]&lt;70, "60-69",Table1[[#This Row],[Age]]&lt;80, "70-79",Table1[[#This Row],[Age]]&lt;90,"80-89")</f>
        <v>80-89</v>
      </c>
      <c r="W1668" t="s">
        <v>39</v>
      </c>
      <c r="X1668" t="s">
        <v>66</v>
      </c>
      <c r="Y1668" t="s">
        <v>41</v>
      </c>
      <c r="Z1668">
        <v>33206</v>
      </c>
      <c r="AA1668" t="s">
        <v>127</v>
      </c>
      <c r="AB1668" t="s">
        <v>103</v>
      </c>
      <c r="AC1668" t="s">
        <v>44</v>
      </c>
      <c r="AD1668">
        <v>3</v>
      </c>
    </row>
    <row r="1669" spans="1:30" x14ac:dyDescent="0.35">
      <c r="A1669">
        <v>2091</v>
      </c>
      <c r="B1669" t="s">
        <v>3648</v>
      </c>
      <c r="C1669" t="s">
        <v>6105</v>
      </c>
      <c r="D1669" s="1">
        <v>44890</v>
      </c>
      <c r="F1669" t="str">
        <f>IF(Table1[[#This Row],[ExitDate]],QUOTIENT(Table1[[#This Row],[ExitDate]]-Table1[[#This Row],[StartDate]],365/12),"")</f>
        <v/>
      </c>
      <c r="G1669" t="str">
        <f>IF(Table1[[#This Row],[ExitDate]], "Attrition", "Active")</f>
        <v>Active</v>
      </c>
      <c r="H1669" t="s">
        <v>727</v>
      </c>
      <c r="I1669" t="s">
        <v>6362</v>
      </c>
      <c r="J1669" t="s">
        <v>6363</v>
      </c>
      <c r="K1669" t="s">
        <v>138</v>
      </c>
      <c r="L1669" t="s">
        <v>32</v>
      </c>
      <c r="M1669" t="s">
        <v>33</v>
      </c>
      <c r="N1669" t="s">
        <v>34</v>
      </c>
      <c r="O1669" t="s">
        <v>51</v>
      </c>
      <c r="P1669" t="s">
        <v>36</v>
      </c>
      <c r="R1669" t="s">
        <v>37</v>
      </c>
      <c r="S1669" t="s">
        <v>89</v>
      </c>
      <c r="T1669" s="2">
        <v>36233</v>
      </c>
      <c r="U1669" s="3">
        <f ca="1">YEARFRAC(Table1[[#This Row],[DOB]],TODAY())</f>
        <v>26.774999999999999</v>
      </c>
      <c r="V1669" s="3" t="str" cm="1">
        <f t="array" aca="1" ref="V1669" ca="1">_xlfn.IFS(Table1[[#This Row],[Age]] &lt; 30, "20-29", Table1[[#This Row],[Age]]&lt;40,"30-39",Table1[[#This Row],[Age]]&lt;50,"40-49",Table1[[#This Row],[Age]]&lt;60,"50-59",Table1[[#This Row],[Age]]&lt;70, "60-69",Table1[[#This Row],[Age]]&lt;80, "70-79",Table1[[#This Row],[Age]]&lt;90,"80-89")</f>
        <v>20-29</v>
      </c>
      <c r="W1669" t="s">
        <v>39</v>
      </c>
      <c r="X1669" t="s">
        <v>653</v>
      </c>
      <c r="Y1669" t="s">
        <v>41</v>
      </c>
      <c r="Z1669">
        <v>72118</v>
      </c>
      <c r="AA1669" t="s">
        <v>92</v>
      </c>
      <c r="AB1669" t="s">
        <v>74</v>
      </c>
      <c r="AC1669" t="s">
        <v>44</v>
      </c>
      <c r="AD1669">
        <v>3</v>
      </c>
    </row>
    <row r="1670" spans="1:30" x14ac:dyDescent="0.35">
      <c r="A1670">
        <v>2092</v>
      </c>
      <c r="B1670" t="s">
        <v>3903</v>
      </c>
      <c r="C1670" t="s">
        <v>6364</v>
      </c>
      <c r="D1670" s="1">
        <v>43782</v>
      </c>
      <c r="F1670" t="str">
        <f>IF(Table1[[#This Row],[ExitDate]],QUOTIENT(Table1[[#This Row],[ExitDate]]-Table1[[#This Row],[StartDate]],365/12),"")</f>
        <v/>
      </c>
      <c r="G1670" t="str">
        <f>IF(Table1[[#This Row],[ExitDate]], "Attrition", "Active")</f>
        <v>Active</v>
      </c>
      <c r="H1670" t="s">
        <v>727</v>
      </c>
      <c r="I1670" t="s">
        <v>6365</v>
      </c>
      <c r="J1670" t="s">
        <v>6366</v>
      </c>
      <c r="K1670" t="s">
        <v>117</v>
      </c>
      <c r="L1670" t="s">
        <v>32</v>
      </c>
      <c r="M1670" t="s">
        <v>51</v>
      </c>
      <c r="N1670" t="s">
        <v>34</v>
      </c>
      <c r="O1670" t="s">
        <v>62</v>
      </c>
      <c r="P1670" t="s">
        <v>36</v>
      </c>
      <c r="R1670" t="s">
        <v>37</v>
      </c>
      <c r="S1670" t="s">
        <v>89</v>
      </c>
      <c r="T1670" s="2">
        <v>32029</v>
      </c>
      <c r="U1670" s="3">
        <f ca="1">YEARFRAC(Table1[[#This Row],[DOB]],TODAY())</f>
        <v>38.288888888888891</v>
      </c>
      <c r="V1670" s="3" t="str" cm="1">
        <f t="array" aca="1" ref="V1670" ca="1">_xlfn.IFS(Table1[[#This Row],[Age]] &lt; 30, "20-29", Table1[[#This Row],[Age]]&lt;40,"30-39",Table1[[#This Row],[Age]]&lt;50,"40-49",Table1[[#This Row],[Age]]&lt;60,"50-59",Table1[[#This Row],[Age]]&lt;70, "60-69",Table1[[#This Row],[Age]]&lt;80, "70-79",Table1[[#This Row],[Age]]&lt;90,"80-89")</f>
        <v>30-39</v>
      </c>
      <c r="W1670" t="s">
        <v>39</v>
      </c>
      <c r="X1670" t="s">
        <v>82</v>
      </c>
      <c r="Y1670" t="s">
        <v>41</v>
      </c>
      <c r="Z1670">
        <v>36134</v>
      </c>
      <c r="AA1670" t="s">
        <v>127</v>
      </c>
      <c r="AB1670" t="s">
        <v>43</v>
      </c>
      <c r="AC1670" t="s">
        <v>44</v>
      </c>
      <c r="AD1670">
        <v>3</v>
      </c>
    </row>
    <row r="1671" spans="1:30" x14ac:dyDescent="0.35">
      <c r="A1671">
        <v>2093</v>
      </c>
      <c r="B1671" t="s">
        <v>216</v>
      </c>
      <c r="C1671" t="s">
        <v>2722</v>
      </c>
      <c r="D1671" s="1">
        <v>44082</v>
      </c>
      <c r="E1671" s="1">
        <v>44797</v>
      </c>
      <c r="F1671">
        <f>IF(Table1[[#This Row],[ExitDate]],QUOTIENT(Table1[[#This Row],[ExitDate]]-Table1[[#This Row],[StartDate]],365/12),"")</f>
        <v>23</v>
      </c>
      <c r="G1671" t="str">
        <f>IF(Table1[[#This Row],[ExitDate]], "Attrition", "Active")</f>
        <v>Attrition</v>
      </c>
      <c r="H1671" t="s">
        <v>727</v>
      </c>
      <c r="I1671" t="s">
        <v>6367</v>
      </c>
      <c r="J1671" t="s">
        <v>6368</v>
      </c>
      <c r="K1671" t="s">
        <v>61</v>
      </c>
      <c r="L1671" t="s">
        <v>32</v>
      </c>
      <c r="M1671" t="s">
        <v>33</v>
      </c>
      <c r="N1671" t="s">
        <v>50</v>
      </c>
      <c r="O1671" t="s">
        <v>35</v>
      </c>
      <c r="P1671" t="s">
        <v>125</v>
      </c>
      <c r="Q1671" t="s">
        <v>6369</v>
      </c>
      <c r="R1671" t="s">
        <v>37</v>
      </c>
      <c r="S1671" t="s">
        <v>80</v>
      </c>
      <c r="T1671" s="2">
        <v>17659</v>
      </c>
      <c r="U1671" s="3">
        <f ca="1">YEARFRAC(Table1[[#This Row],[DOB]],TODAY())</f>
        <v>77.63055555555556</v>
      </c>
      <c r="V1671" s="3" t="str" cm="1">
        <f t="array" aca="1" ref="V1671" ca="1">_xlfn.IFS(Table1[[#This Row],[Age]] &lt; 30, "20-29", Table1[[#This Row],[Age]]&lt;40,"30-39",Table1[[#This Row],[Age]]&lt;50,"40-49",Table1[[#This Row],[Age]]&lt;60,"50-59",Table1[[#This Row],[Age]]&lt;70, "60-69",Table1[[#This Row],[Age]]&lt;80, "70-79",Table1[[#This Row],[Age]]&lt;90,"80-89")</f>
        <v>70-79</v>
      </c>
      <c r="W1671" t="s">
        <v>39</v>
      </c>
      <c r="X1671" t="s">
        <v>102</v>
      </c>
      <c r="Y1671" t="s">
        <v>41</v>
      </c>
      <c r="Z1671">
        <v>18116</v>
      </c>
      <c r="AA1671" t="s">
        <v>55</v>
      </c>
      <c r="AB1671" t="s">
        <v>83</v>
      </c>
      <c r="AC1671" t="s">
        <v>44</v>
      </c>
      <c r="AD1671">
        <v>3</v>
      </c>
    </row>
    <row r="1672" spans="1:30" x14ac:dyDescent="0.35">
      <c r="A1672">
        <v>2094</v>
      </c>
      <c r="B1672" t="s">
        <v>6370</v>
      </c>
      <c r="C1672" t="s">
        <v>3811</v>
      </c>
      <c r="D1672" s="1">
        <v>43632</v>
      </c>
      <c r="E1672" s="1">
        <v>44446</v>
      </c>
      <c r="F1672">
        <f>IF(Table1[[#This Row],[ExitDate]],QUOTIENT(Table1[[#This Row],[ExitDate]]-Table1[[#This Row],[StartDate]],365/12),"")</f>
        <v>26</v>
      </c>
      <c r="G1672" t="str">
        <f>IF(Table1[[#This Row],[ExitDate]], "Attrition", "Active")</f>
        <v>Attrition</v>
      </c>
      <c r="H1672" t="s">
        <v>727</v>
      </c>
      <c r="I1672" t="s">
        <v>6371</v>
      </c>
      <c r="J1672" t="s">
        <v>6372</v>
      </c>
      <c r="K1672" t="s">
        <v>167</v>
      </c>
      <c r="L1672" t="s">
        <v>32</v>
      </c>
      <c r="M1672" t="s">
        <v>51</v>
      </c>
      <c r="N1672" t="s">
        <v>34</v>
      </c>
      <c r="O1672" t="s">
        <v>51</v>
      </c>
      <c r="P1672" t="s">
        <v>98</v>
      </c>
      <c r="Q1672" t="s">
        <v>6373</v>
      </c>
      <c r="R1672" t="s">
        <v>37</v>
      </c>
      <c r="S1672" t="s">
        <v>89</v>
      </c>
      <c r="T1672" s="2">
        <v>23388</v>
      </c>
      <c r="U1672" s="3">
        <f ca="1">YEARFRAC(Table1[[#This Row],[DOB]],TODAY())</f>
        <v>61.947222222222223</v>
      </c>
      <c r="V1672" s="3" t="str" cm="1">
        <f t="array" aca="1" ref="V1672" ca="1">_xlfn.IFS(Table1[[#This Row],[Age]] &lt; 30, "20-29", Table1[[#This Row],[Age]]&lt;40,"30-39",Table1[[#This Row],[Age]]&lt;50,"40-49",Table1[[#This Row],[Age]]&lt;60,"50-59",Table1[[#This Row],[Age]]&lt;70, "60-69",Table1[[#This Row],[Age]]&lt;80, "70-79",Table1[[#This Row],[Age]]&lt;90,"80-89")</f>
        <v>60-69</v>
      </c>
      <c r="W1672" t="s">
        <v>39</v>
      </c>
      <c r="X1672" t="s">
        <v>351</v>
      </c>
      <c r="Y1672" t="s">
        <v>41</v>
      </c>
      <c r="Z1672">
        <v>67210</v>
      </c>
      <c r="AA1672" t="s">
        <v>92</v>
      </c>
      <c r="AB1672" t="s">
        <v>83</v>
      </c>
      <c r="AC1672" t="s">
        <v>44</v>
      </c>
      <c r="AD1672">
        <v>3</v>
      </c>
    </row>
    <row r="1673" spans="1:30" x14ac:dyDescent="0.35">
      <c r="A1673">
        <v>2095</v>
      </c>
      <c r="B1673" t="s">
        <v>6374</v>
      </c>
      <c r="C1673" t="s">
        <v>1862</v>
      </c>
      <c r="D1673" s="1">
        <v>45121</v>
      </c>
      <c r="E1673" s="1">
        <v>45123</v>
      </c>
      <c r="F1673">
        <f>IF(Table1[[#This Row],[ExitDate]],QUOTIENT(Table1[[#This Row],[ExitDate]]-Table1[[#This Row],[StartDate]],365/12),"")</f>
        <v>0</v>
      </c>
      <c r="G1673" t="str">
        <f>IF(Table1[[#This Row],[ExitDate]], "Attrition", "Active")</f>
        <v>Attrition</v>
      </c>
      <c r="H1673" t="s">
        <v>727</v>
      </c>
      <c r="I1673" t="s">
        <v>6375</v>
      </c>
      <c r="J1673" t="s">
        <v>6376</v>
      </c>
      <c r="K1673" t="s">
        <v>132</v>
      </c>
      <c r="L1673" t="s">
        <v>32</v>
      </c>
      <c r="M1673" t="s">
        <v>62</v>
      </c>
      <c r="N1673" t="s">
        <v>50</v>
      </c>
      <c r="O1673" t="s">
        <v>62</v>
      </c>
      <c r="P1673" t="s">
        <v>139</v>
      </c>
      <c r="Q1673" t="s">
        <v>6377</v>
      </c>
      <c r="R1673" t="s">
        <v>37</v>
      </c>
      <c r="S1673" t="s">
        <v>176</v>
      </c>
      <c r="T1673" s="2">
        <v>35722</v>
      </c>
      <c r="U1673" s="3">
        <f ca="1">YEARFRAC(Table1[[#This Row],[DOB]],TODAY())</f>
        <v>28.177777777777777</v>
      </c>
      <c r="V1673" s="3" t="str" cm="1">
        <f t="array" aca="1" ref="V1673" ca="1">_xlfn.IFS(Table1[[#This Row],[Age]] &lt; 30, "20-29", Table1[[#This Row],[Age]]&lt;40,"30-39",Table1[[#This Row],[Age]]&lt;50,"40-49",Table1[[#This Row],[Age]]&lt;60,"50-59",Table1[[#This Row],[Age]]&lt;70, "60-69",Table1[[#This Row],[Age]]&lt;80, "70-79",Table1[[#This Row],[Age]]&lt;90,"80-89")</f>
        <v>20-29</v>
      </c>
      <c r="W1673" t="s">
        <v>39</v>
      </c>
      <c r="X1673" t="s">
        <v>242</v>
      </c>
      <c r="Y1673" t="s">
        <v>41</v>
      </c>
      <c r="Z1673">
        <v>60616</v>
      </c>
      <c r="AA1673" t="s">
        <v>73</v>
      </c>
      <c r="AB1673" t="s">
        <v>103</v>
      </c>
      <c r="AC1673" t="s">
        <v>44</v>
      </c>
      <c r="AD1673">
        <v>3</v>
      </c>
    </row>
    <row r="1674" spans="1:30" x14ac:dyDescent="0.35">
      <c r="A1674">
        <v>2096</v>
      </c>
      <c r="B1674" t="s">
        <v>5824</v>
      </c>
      <c r="C1674" t="s">
        <v>3746</v>
      </c>
      <c r="D1674" s="1">
        <v>45125</v>
      </c>
      <c r="F1674" t="str">
        <f>IF(Table1[[#This Row],[ExitDate]],QUOTIENT(Table1[[#This Row],[ExitDate]]-Table1[[#This Row],[StartDate]],365/12),"")</f>
        <v/>
      </c>
      <c r="G1674" t="str">
        <f>IF(Table1[[#This Row],[ExitDate]], "Attrition", "Active")</f>
        <v>Active</v>
      </c>
      <c r="H1674" t="s">
        <v>727</v>
      </c>
      <c r="I1674" t="s">
        <v>6378</v>
      </c>
      <c r="J1674" t="s">
        <v>6379</v>
      </c>
      <c r="K1674" t="s">
        <v>79</v>
      </c>
      <c r="L1674" t="s">
        <v>32</v>
      </c>
      <c r="M1674" t="s">
        <v>33</v>
      </c>
      <c r="N1674" t="s">
        <v>34</v>
      </c>
      <c r="O1674" t="s">
        <v>62</v>
      </c>
      <c r="P1674" t="s">
        <v>36</v>
      </c>
      <c r="R1674" t="s">
        <v>37</v>
      </c>
      <c r="S1674" t="s">
        <v>89</v>
      </c>
      <c r="T1674" s="2">
        <v>31245</v>
      </c>
      <c r="U1674" s="3">
        <f ca="1">YEARFRAC(Table1[[#This Row],[DOB]],TODAY())</f>
        <v>40.43333333333333</v>
      </c>
      <c r="V1674" s="3" t="str" cm="1">
        <f t="array" aca="1" ref="V1674" ca="1">_xlfn.IFS(Table1[[#This Row],[Age]] &lt; 30, "20-29", Table1[[#This Row],[Age]]&lt;40,"30-39",Table1[[#This Row],[Age]]&lt;50,"40-49",Table1[[#This Row],[Age]]&lt;60,"50-59",Table1[[#This Row],[Age]]&lt;70, "60-69",Table1[[#This Row],[Age]]&lt;80, "70-79",Table1[[#This Row],[Age]]&lt;90,"80-89")</f>
        <v>40-49</v>
      </c>
      <c r="W1674" t="s">
        <v>39</v>
      </c>
      <c r="X1674" t="s">
        <v>833</v>
      </c>
      <c r="Y1674" t="s">
        <v>41</v>
      </c>
      <c r="Z1674">
        <v>17358</v>
      </c>
      <c r="AA1674" t="s">
        <v>92</v>
      </c>
      <c r="AB1674" t="s">
        <v>74</v>
      </c>
      <c r="AC1674" t="s">
        <v>44</v>
      </c>
      <c r="AD1674">
        <v>3</v>
      </c>
    </row>
    <row r="1675" spans="1:30" x14ac:dyDescent="0.35">
      <c r="A1675">
        <v>2097</v>
      </c>
      <c r="B1675" t="s">
        <v>1357</v>
      </c>
      <c r="C1675" t="s">
        <v>5265</v>
      </c>
      <c r="D1675" s="1">
        <v>43440</v>
      </c>
      <c r="E1675" s="1">
        <v>43564</v>
      </c>
      <c r="F1675">
        <f>IF(Table1[[#This Row],[ExitDate]],QUOTIENT(Table1[[#This Row],[ExitDate]]-Table1[[#This Row],[StartDate]],365/12),"")</f>
        <v>4</v>
      </c>
      <c r="G1675" t="str">
        <f>IF(Table1[[#This Row],[ExitDate]], "Attrition", "Active")</f>
        <v>Attrition</v>
      </c>
      <c r="H1675" t="s">
        <v>727</v>
      </c>
      <c r="I1675" t="s">
        <v>6380</v>
      </c>
      <c r="J1675" t="s">
        <v>6381</v>
      </c>
      <c r="K1675" t="s">
        <v>97</v>
      </c>
      <c r="L1675" t="s">
        <v>32</v>
      </c>
      <c r="M1675" t="s">
        <v>51</v>
      </c>
      <c r="N1675" t="s">
        <v>34</v>
      </c>
      <c r="O1675" t="s">
        <v>62</v>
      </c>
      <c r="P1675" t="s">
        <v>139</v>
      </c>
      <c r="Q1675" t="s">
        <v>6382</v>
      </c>
      <c r="R1675" t="s">
        <v>37</v>
      </c>
      <c r="S1675" t="s">
        <v>52</v>
      </c>
      <c r="T1675" s="2">
        <v>23432</v>
      </c>
      <c r="U1675" s="3">
        <f ca="1">YEARFRAC(Table1[[#This Row],[DOB]],TODAY())</f>
        <v>61.827777777777776</v>
      </c>
      <c r="V1675" s="3" t="str" cm="1">
        <f t="array" aca="1" ref="V1675" ca="1">_xlfn.IFS(Table1[[#This Row],[Age]] &lt; 30, "20-29", Table1[[#This Row],[Age]]&lt;40,"30-39",Table1[[#This Row],[Age]]&lt;50,"40-49",Table1[[#This Row],[Age]]&lt;60,"50-59",Table1[[#This Row],[Age]]&lt;70, "60-69",Table1[[#This Row],[Age]]&lt;80, "70-79",Table1[[#This Row],[Age]]&lt;90,"80-89")</f>
        <v>60-69</v>
      </c>
      <c r="W1675" t="s">
        <v>39</v>
      </c>
      <c r="X1675" t="s">
        <v>162</v>
      </c>
      <c r="Y1675" t="s">
        <v>41</v>
      </c>
      <c r="Z1675">
        <v>29605</v>
      </c>
      <c r="AA1675" t="s">
        <v>92</v>
      </c>
      <c r="AB1675" t="s">
        <v>43</v>
      </c>
      <c r="AC1675" t="s">
        <v>739</v>
      </c>
      <c r="AD1675">
        <v>2</v>
      </c>
    </row>
    <row r="1676" spans="1:30" x14ac:dyDescent="0.35">
      <c r="A1676">
        <v>2098</v>
      </c>
      <c r="B1676" t="s">
        <v>2767</v>
      </c>
      <c r="C1676" t="s">
        <v>5128</v>
      </c>
      <c r="D1676" s="1">
        <v>44027</v>
      </c>
      <c r="F1676" t="str">
        <f>IF(Table1[[#This Row],[ExitDate]],QUOTIENT(Table1[[#This Row],[ExitDate]]-Table1[[#This Row],[StartDate]],365/12),"")</f>
        <v/>
      </c>
      <c r="G1676" t="str">
        <f>IF(Table1[[#This Row],[ExitDate]], "Attrition", "Active")</f>
        <v>Active</v>
      </c>
      <c r="H1676" t="s">
        <v>727</v>
      </c>
      <c r="I1676" t="s">
        <v>6383</v>
      </c>
      <c r="J1676" t="s">
        <v>6384</v>
      </c>
      <c r="K1676" t="s">
        <v>88</v>
      </c>
      <c r="L1676" t="s">
        <v>32</v>
      </c>
      <c r="M1676" t="s">
        <v>51</v>
      </c>
      <c r="N1676" t="s">
        <v>63</v>
      </c>
      <c r="O1676" t="s">
        <v>35</v>
      </c>
      <c r="P1676" t="s">
        <v>36</v>
      </c>
      <c r="R1676" t="s">
        <v>37</v>
      </c>
      <c r="S1676" t="s">
        <v>331</v>
      </c>
      <c r="T1676" s="2">
        <v>18402</v>
      </c>
      <c r="U1676" s="3">
        <f ca="1">YEARFRAC(Table1[[#This Row],[DOB]],TODAY())</f>
        <v>75.594444444444449</v>
      </c>
      <c r="V1676" s="3" t="str" cm="1">
        <f t="array" aca="1" ref="V1676" ca="1">_xlfn.IFS(Table1[[#This Row],[Age]] &lt; 30, "20-29", Table1[[#This Row],[Age]]&lt;40,"30-39",Table1[[#This Row],[Age]]&lt;50,"40-49",Table1[[#This Row],[Age]]&lt;60,"50-59",Table1[[#This Row],[Age]]&lt;70, "60-69",Table1[[#This Row],[Age]]&lt;80, "70-79",Table1[[#This Row],[Age]]&lt;90,"80-89")</f>
        <v>70-79</v>
      </c>
      <c r="W1676" t="s">
        <v>39</v>
      </c>
      <c r="X1676" t="s">
        <v>82</v>
      </c>
      <c r="Y1676" t="s">
        <v>41</v>
      </c>
      <c r="Z1676">
        <v>51886</v>
      </c>
      <c r="AA1676" t="s">
        <v>73</v>
      </c>
      <c r="AB1676" t="s">
        <v>103</v>
      </c>
      <c r="AC1676" t="s">
        <v>739</v>
      </c>
      <c r="AD1676">
        <v>5</v>
      </c>
    </row>
    <row r="1677" spans="1:30" x14ac:dyDescent="0.35">
      <c r="A1677">
        <v>2099</v>
      </c>
      <c r="B1677" t="s">
        <v>824</v>
      </c>
      <c r="C1677" t="s">
        <v>660</v>
      </c>
      <c r="D1677" s="1">
        <v>43403</v>
      </c>
      <c r="F1677" t="str">
        <f>IF(Table1[[#This Row],[ExitDate]],QUOTIENT(Table1[[#This Row],[ExitDate]]-Table1[[#This Row],[StartDate]],365/12),"")</f>
        <v/>
      </c>
      <c r="G1677" t="str">
        <f>IF(Table1[[#This Row],[ExitDate]], "Attrition", "Active")</f>
        <v>Active</v>
      </c>
      <c r="H1677" t="s">
        <v>28</v>
      </c>
      <c r="I1677" t="s">
        <v>6385</v>
      </c>
      <c r="J1677" t="s">
        <v>6386</v>
      </c>
      <c r="K1677" t="s">
        <v>88</v>
      </c>
      <c r="L1677" t="s">
        <v>32</v>
      </c>
      <c r="M1677" t="s">
        <v>62</v>
      </c>
      <c r="N1677" t="s">
        <v>63</v>
      </c>
      <c r="O1677" t="s">
        <v>51</v>
      </c>
      <c r="P1677" t="s">
        <v>36</v>
      </c>
      <c r="R1677" t="s">
        <v>37</v>
      </c>
      <c r="S1677" t="s">
        <v>65</v>
      </c>
      <c r="T1677" s="2">
        <v>25291</v>
      </c>
      <c r="U1677" s="3">
        <f ca="1">YEARFRAC(Table1[[#This Row],[DOB]],TODAY())</f>
        <v>56.733333333333334</v>
      </c>
      <c r="V1677" s="3" t="str" cm="1">
        <f t="array" aca="1" ref="V1677" ca="1">_xlfn.IFS(Table1[[#This Row],[Age]] &lt; 30, "20-29", Table1[[#This Row],[Age]]&lt;40,"30-39",Table1[[#This Row],[Age]]&lt;50,"40-49",Table1[[#This Row],[Age]]&lt;60,"50-59",Table1[[#This Row],[Age]]&lt;70, "60-69",Table1[[#This Row],[Age]]&lt;80, "70-79",Table1[[#This Row],[Age]]&lt;90,"80-89")</f>
        <v>50-59</v>
      </c>
      <c r="W1677" t="s">
        <v>39</v>
      </c>
      <c r="X1677" t="s">
        <v>707</v>
      </c>
      <c r="Y1677" t="s">
        <v>41</v>
      </c>
      <c r="Z1677">
        <v>66261</v>
      </c>
      <c r="AA1677" t="s">
        <v>55</v>
      </c>
      <c r="AB1677" t="s">
        <v>43</v>
      </c>
      <c r="AC1677" t="s">
        <v>739</v>
      </c>
      <c r="AD1677">
        <v>4</v>
      </c>
    </row>
    <row r="1678" spans="1:30" x14ac:dyDescent="0.35">
      <c r="A1678">
        <v>2100</v>
      </c>
      <c r="B1678" t="s">
        <v>6387</v>
      </c>
      <c r="C1678" t="s">
        <v>5509</v>
      </c>
      <c r="D1678" s="1">
        <v>44817</v>
      </c>
      <c r="F1678" t="str">
        <f>IF(Table1[[#This Row],[ExitDate]],QUOTIENT(Table1[[#This Row],[ExitDate]]-Table1[[#This Row],[StartDate]],365/12),"")</f>
        <v/>
      </c>
      <c r="G1678" t="str">
        <f>IF(Table1[[#This Row],[ExitDate]], "Attrition", "Active")</f>
        <v>Active</v>
      </c>
      <c r="H1678" t="s">
        <v>28</v>
      </c>
      <c r="I1678" t="s">
        <v>6388</v>
      </c>
      <c r="J1678" t="s">
        <v>6389</v>
      </c>
      <c r="K1678" t="s">
        <v>31</v>
      </c>
      <c r="L1678" t="s">
        <v>32</v>
      </c>
      <c r="M1678" t="s">
        <v>33</v>
      </c>
      <c r="N1678" t="s">
        <v>50</v>
      </c>
      <c r="O1678" t="s">
        <v>35</v>
      </c>
      <c r="P1678" t="s">
        <v>36</v>
      </c>
      <c r="R1678" t="s">
        <v>37</v>
      </c>
      <c r="S1678" t="s">
        <v>52</v>
      </c>
      <c r="T1678" s="2">
        <v>16400</v>
      </c>
      <c r="U1678" s="3">
        <f ca="1">YEARFRAC(Table1[[#This Row],[DOB]],TODAY())</f>
        <v>81.080555555555549</v>
      </c>
      <c r="V1678" s="3" t="str" cm="1">
        <f t="array" aca="1" ref="V1678" ca="1">_xlfn.IFS(Table1[[#This Row],[Age]] &lt; 30, "20-29", Table1[[#This Row],[Age]]&lt;40,"30-39",Table1[[#This Row],[Age]]&lt;50,"40-49",Table1[[#This Row],[Age]]&lt;60,"50-59",Table1[[#This Row],[Age]]&lt;70, "60-69",Table1[[#This Row],[Age]]&lt;80, "70-79",Table1[[#This Row],[Age]]&lt;90,"80-89")</f>
        <v>80-89</v>
      </c>
      <c r="W1678" t="s">
        <v>39</v>
      </c>
      <c r="X1678" t="s">
        <v>177</v>
      </c>
      <c r="Y1678" t="s">
        <v>41</v>
      </c>
      <c r="Z1678">
        <v>26880</v>
      </c>
      <c r="AA1678" t="s">
        <v>73</v>
      </c>
      <c r="AB1678" t="s">
        <v>103</v>
      </c>
      <c r="AC1678" t="s">
        <v>104</v>
      </c>
      <c r="AD1678">
        <v>4</v>
      </c>
    </row>
    <row r="1679" spans="1:30" x14ac:dyDescent="0.35">
      <c r="A1679">
        <v>2101</v>
      </c>
      <c r="B1679" t="s">
        <v>1338</v>
      </c>
      <c r="C1679" t="s">
        <v>6390</v>
      </c>
      <c r="D1679" s="1">
        <v>44923</v>
      </c>
      <c r="E1679" s="1">
        <v>45059</v>
      </c>
      <c r="F1679">
        <f>IF(Table1[[#This Row],[ExitDate]],QUOTIENT(Table1[[#This Row],[ExitDate]]-Table1[[#This Row],[StartDate]],365/12),"")</f>
        <v>4</v>
      </c>
      <c r="G1679" t="str">
        <f>IF(Table1[[#This Row],[ExitDate]], "Attrition", "Active")</f>
        <v>Attrition</v>
      </c>
      <c r="H1679" t="s">
        <v>28</v>
      </c>
      <c r="I1679" t="s">
        <v>6391</v>
      </c>
      <c r="J1679" t="s">
        <v>6392</v>
      </c>
      <c r="K1679" t="s">
        <v>132</v>
      </c>
      <c r="L1679" t="s">
        <v>744</v>
      </c>
      <c r="M1679" t="s">
        <v>62</v>
      </c>
      <c r="N1679" t="s">
        <v>63</v>
      </c>
      <c r="O1679" t="s">
        <v>35</v>
      </c>
      <c r="P1679" t="s">
        <v>98</v>
      </c>
      <c r="Q1679" t="s">
        <v>6393</v>
      </c>
      <c r="R1679" t="s">
        <v>37</v>
      </c>
      <c r="S1679" t="s">
        <v>230</v>
      </c>
      <c r="T1679" s="2">
        <v>23724</v>
      </c>
      <c r="U1679" s="3">
        <f ca="1">YEARFRAC(Table1[[#This Row],[DOB]],TODAY())</f>
        <v>61.027777777777779</v>
      </c>
      <c r="V1679" s="3" t="str" cm="1">
        <f t="array" aca="1" ref="V1679" ca="1">_xlfn.IFS(Table1[[#This Row],[Age]] &lt; 30, "20-29", Table1[[#This Row],[Age]]&lt;40,"30-39",Table1[[#This Row],[Age]]&lt;50,"40-49",Table1[[#This Row],[Age]]&lt;60,"50-59",Table1[[#This Row],[Age]]&lt;70, "60-69",Table1[[#This Row],[Age]]&lt;80, "70-79",Table1[[#This Row],[Age]]&lt;90,"80-89")</f>
        <v>60-69</v>
      </c>
      <c r="W1679" t="s">
        <v>39</v>
      </c>
      <c r="X1679" t="s">
        <v>112</v>
      </c>
      <c r="Y1679" t="s">
        <v>41</v>
      </c>
      <c r="Z1679">
        <v>35098</v>
      </c>
      <c r="AA1679" t="s">
        <v>55</v>
      </c>
      <c r="AB1679" t="s">
        <v>83</v>
      </c>
      <c r="AC1679" t="s">
        <v>739</v>
      </c>
      <c r="AD1679">
        <v>5</v>
      </c>
    </row>
    <row r="1680" spans="1:30" x14ac:dyDescent="0.35">
      <c r="A1680">
        <v>2102</v>
      </c>
      <c r="B1680" t="s">
        <v>6394</v>
      </c>
      <c r="C1680" t="s">
        <v>1740</v>
      </c>
      <c r="D1680" s="1">
        <v>45009</v>
      </c>
      <c r="F1680" t="str">
        <f>IF(Table1[[#This Row],[ExitDate]],QUOTIENT(Table1[[#This Row],[ExitDate]]-Table1[[#This Row],[StartDate]],365/12),"")</f>
        <v/>
      </c>
      <c r="G1680" t="str">
        <f>IF(Table1[[#This Row],[ExitDate]], "Attrition", "Active")</f>
        <v>Active</v>
      </c>
      <c r="H1680" t="s">
        <v>28</v>
      </c>
      <c r="I1680" t="s">
        <v>6395</v>
      </c>
      <c r="J1680" t="s">
        <v>6396</v>
      </c>
      <c r="K1680" t="s">
        <v>49</v>
      </c>
      <c r="L1680" t="s">
        <v>32</v>
      </c>
      <c r="M1680" t="s">
        <v>51</v>
      </c>
      <c r="N1680" t="s">
        <v>63</v>
      </c>
      <c r="O1680" t="s">
        <v>51</v>
      </c>
      <c r="P1680" t="s">
        <v>36</v>
      </c>
      <c r="R1680" t="s">
        <v>37</v>
      </c>
      <c r="S1680" t="s">
        <v>89</v>
      </c>
      <c r="T1680" s="2">
        <v>24130</v>
      </c>
      <c r="U1680" s="3">
        <f ca="1">YEARFRAC(Table1[[#This Row],[DOB]],TODAY())</f>
        <v>59.916666666666664</v>
      </c>
      <c r="V1680" s="3" t="str" cm="1">
        <f t="array" aca="1" ref="V1680" ca="1">_xlfn.IFS(Table1[[#This Row],[Age]] &lt; 30, "20-29", Table1[[#This Row],[Age]]&lt;40,"30-39",Table1[[#This Row],[Age]]&lt;50,"40-49",Table1[[#This Row],[Age]]&lt;60,"50-59",Table1[[#This Row],[Age]]&lt;70, "60-69",Table1[[#This Row],[Age]]&lt;80, "70-79",Table1[[#This Row],[Age]]&lt;90,"80-89")</f>
        <v>50-59</v>
      </c>
      <c r="W1680" t="s">
        <v>39</v>
      </c>
      <c r="X1680" t="s">
        <v>192</v>
      </c>
      <c r="Y1680" t="s">
        <v>41</v>
      </c>
      <c r="Z1680">
        <v>90728</v>
      </c>
      <c r="AA1680" t="s">
        <v>127</v>
      </c>
      <c r="AB1680" t="s">
        <v>74</v>
      </c>
      <c r="AC1680" t="s">
        <v>104</v>
      </c>
      <c r="AD1680">
        <v>2</v>
      </c>
    </row>
    <row r="1681" spans="1:30" x14ac:dyDescent="0.35">
      <c r="A1681">
        <v>2103</v>
      </c>
      <c r="B1681" t="s">
        <v>4830</v>
      </c>
      <c r="C1681" t="s">
        <v>1701</v>
      </c>
      <c r="D1681" s="1">
        <v>44106</v>
      </c>
      <c r="F1681" t="str">
        <f>IF(Table1[[#This Row],[ExitDate]],QUOTIENT(Table1[[#This Row],[ExitDate]]-Table1[[#This Row],[StartDate]],365/12),"")</f>
        <v/>
      </c>
      <c r="G1681" t="str">
        <f>IF(Table1[[#This Row],[ExitDate]], "Attrition", "Active")</f>
        <v>Active</v>
      </c>
      <c r="H1681" t="s">
        <v>28</v>
      </c>
      <c r="I1681" t="s">
        <v>6397</v>
      </c>
      <c r="J1681" t="s">
        <v>6398</v>
      </c>
      <c r="K1681" t="s">
        <v>138</v>
      </c>
      <c r="L1681" t="s">
        <v>32</v>
      </c>
      <c r="M1681" t="s">
        <v>33</v>
      </c>
      <c r="N1681" t="s">
        <v>50</v>
      </c>
      <c r="O1681" t="s">
        <v>62</v>
      </c>
      <c r="P1681" t="s">
        <v>36</v>
      </c>
      <c r="R1681" t="s">
        <v>37</v>
      </c>
      <c r="S1681" t="s">
        <v>89</v>
      </c>
      <c r="T1681" s="2">
        <v>31771</v>
      </c>
      <c r="U1681" s="3">
        <f ca="1">YEARFRAC(Table1[[#This Row],[DOB]],TODAY())</f>
        <v>38.994444444444447</v>
      </c>
      <c r="V1681" s="3" t="str" cm="1">
        <f t="array" aca="1" ref="V1681" ca="1">_xlfn.IFS(Table1[[#This Row],[Age]] &lt; 30, "20-29", Table1[[#This Row],[Age]]&lt;40,"30-39",Table1[[#This Row],[Age]]&lt;50,"40-49",Table1[[#This Row],[Age]]&lt;60,"50-59",Table1[[#This Row],[Age]]&lt;70, "60-69",Table1[[#This Row],[Age]]&lt;80, "70-79",Table1[[#This Row],[Age]]&lt;90,"80-89")</f>
        <v>30-39</v>
      </c>
      <c r="W1681" t="s">
        <v>39</v>
      </c>
      <c r="X1681" t="s">
        <v>833</v>
      </c>
      <c r="Y1681" t="s">
        <v>41</v>
      </c>
      <c r="Z1681">
        <v>49149</v>
      </c>
      <c r="AA1681" t="s">
        <v>127</v>
      </c>
      <c r="AB1681" t="s">
        <v>43</v>
      </c>
      <c r="AC1681" t="s">
        <v>104</v>
      </c>
      <c r="AD1681">
        <v>5</v>
      </c>
    </row>
    <row r="1682" spans="1:30" x14ac:dyDescent="0.35">
      <c r="A1682">
        <v>2104</v>
      </c>
      <c r="B1682" t="s">
        <v>868</v>
      </c>
      <c r="C1682" t="s">
        <v>1462</v>
      </c>
      <c r="D1682" s="1">
        <v>44088</v>
      </c>
      <c r="F1682" t="str">
        <f>IF(Table1[[#This Row],[ExitDate]],QUOTIENT(Table1[[#This Row],[ExitDate]]-Table1[[#This Row],[StartDate]],365/12),"")</f>
        <v/>
      </c>
      <c r="G1682" t="str">
        <f>IF(Table1[[#This Row],[ExitDate]], "Attrition", "Active")</f>
        <v>Active</v>
      </c>
      <c r="H1682" t="s">
        <v>28</v>
      </c>
      <c r="I1682" t="s">
        <v>6399</v>
      </c>
      <c r="J1682" t="s">
        <v>6400</v>
      </c>
      <c r="K1682" t="s">
        <v>79</v>
      </c>
      <c r="L1682" t="s">
        <v>32</v>
      </c>
      <c r="M1682" t="s">
        <v>33</v>
      </c>
      <c r="N1682" t="s">
        <v>50</v>
      </c>
      <c r="O1682" t="s">
        <v>35</v>
      </c>
      <c r="P1682" t="s">
        <v>36</v>
      </c>
      <c r="R1682" t="s">
        <v>37</v>
      </c>
      <c r="S1682" t="s">
        <v>89</v>
      </c>
      <c r="T1682" s="2">
        <v>18129</v>
      </c>
      <c r="U1682" s="3">
        <f ca="1">YEARFRAC(Table1[[#This Row],[DOB]],TODAY())</f>
        <v>76.344444444444449</v>
      </c>
      <c r="V1682" s="3" t="str" cm="1">
        <f t="array" aca="1" ref="V1682" ca="1">_xlfn.IFS(Table1[[#This Row],[Age]] &lt; 30, "20-29", Table1[[#This Row],[Age]]&lt;40,"30-39",Table1[[#This Row],[Age]]&lt;50,"40-49",Table1[[#This Row],[Age]]&lt;60,"50-59",Table1[[#This Row],[Age]]&lt;70, "60-69",Table1[[#This Row],[Age]]&lt;80, "70-79",Table1[[#This Row],[Age]]&lt;90,"80-89")</f>
        <v>70-79</v>
      </c>
      <c r="W1682" t="s">
        <v>39</v>
      </c>
      <c r="X1682" t="s">
        <v>82</v>
      </c>
      <c r="Y1682" t="s">
        <v>41</v>
      </c>
      <c r="Z1682">
        <v>73771</v>
      </c>
      <c r="AA1682" t="s">
        <v>55</v>
      </c>
      <c r="AB1682" t="s">
        <v>43</v>
      </c>
      <c r="AC1682" t="s">
        <v>104</v>
      </c>
      <c r="AD1682">
        <v>2</v>
      </c>
    </row>
    <row r="1683" spans="1:30" x14ac:dyDescent="0.35">
      <c r="A1683">
        <v>2105</v>
      </c>
      <c r="B1683" t="s">
        <v>436</v>
      </c>
      <c r="C1683" t="s">
        <v>3608</v>
      </c>
      <c r="D1683" s="1">
        <v>43849</v>
      </c>
      <c r="F1683" t="str">
        <f>IF(Table1[[#This Row],[ExitDate]],QUOTIENT(Table1[[#This Row],[ExitDate]]-Table1[[#This Row],[StartDate]],365/12),"")</f>
        <v/>
      </c>
      <c r="G1683" t="str">
        <f>IF(Table1[[#This Row],[ExitDate]], "Attrition", "Active")</f>
        <v>Active</v>
      </c>
      <c r="H1683" t="s">
        <v>28</v>
      </c>
      <c r="I1683" t="s">
        <v>6401</v>
      </c>
      <c r="J1683" t="s">
        <v>6402</v>
      </c>
      <c r="K1683" t="s">
        <v>167</v>
      </c>
      <c r="L1683" t="s">
        <v>32</v>
      </c>
      <c r="M1683" t="s">
        <v>51</v>
      </c>
      <c r="N1683" t="s">
        <v>34</v>
      </c>
      <c r="O1683" t="s">
        <v>51</v>
      </c>
      <c r="P1683" t="s">
        <v>36</v>
      </c>
      <c r="R1683" t="s">
        <v>37</v>
      </c>
      <c r="S1683" t="s">
        <v>65</v>
      </c>
      <c r="T1683" s="2">
        <v>21942</v>
      </c>
      <c r="U1683" s="3">
        <f ca="1">YEARFRAC(Table1[[#This Row],[DOB]],TODAY())</f>
        <v>65.905555555555551</v>
      </c>
      <c r="V1683" s="3" t="str" cm="1">
        <f t="array" aca="1" ref="V1683" ca="1">_xlfn.IFS(Table1[[#This Row],[Age]] &lt; 30, "20-29", Table1[[#This Row],[Age]]&lt;40,"30-39",Table1[[#This Row],[Age]]&lt;50,"40-49",Table1[[#This Row],[Age]]&lt;60,"50-59",Table1[[#This Row],[Age]]&lt;70, "60-69",Table1[[#This Row],[Age]]&lt;80, "70-79",Table1[[#This Row],[Age]]&lt;90,"80-89")</f>
        <v>60-69</v>
      </c>
      <c r="W1683" t="s">
        <v>39</v>
      </c>
      <c r="X1683" t="s">
        <v>6</v>
      </c>
      <c r="Y1683" t="s">
        <v>41</v>
      </c>
      <c r="Z1683">
        <v>92541</v>
      </c>
      <c r="AA1683" t="s">
        <v>55</v>
      </c>
      <c r="AB1683" t="s">
        <v>74</v>
      </c>
      <c r="AC1683" t="s">
        <v>235</v>
      </c>
      <c r="AD1683">
        <v>4</v>
      </c>
    </row>
    <row r="1684" spans="1:30" x14ac:dyDescent="0.35">
      <c r="A1684">
        <v>2106</v>
      </c>
      <c r="B1684" t="s">
        <v>6403</v>
      </c>
      <c r="C1684" t="s">
        <v>2389</v>
      </c>
      <c r="D1684" s="1">
        <v>43569</v>
      </c>
      <c r="E1684" s="1">
        <v>44946</v>
      </c>
      <c r="F1684">
        <f>IF(Table1[[#This Row],[ExitDate]],QUOTIENT(Table1[[#This Row],[ExitDate]]-Table1[[#This Row],[StartDate]],365/12),"")</f>
        <v>45</v>
      </c>
      <c r="G1684" t="str">
        <f>IF(Table1[[#This Row],[ExitDate]], "Attrition", "Active")</f>
        <v>Attrition</v>
      </c>
      <c r="H1684" t="s">
        <v>28</v>
      </c>
      <c r="I1684" t="s">
        <v>6404</v>
      </c>
      <c r="J1684" t="s">
        <v>6405</v>
      </c>
      <c r="K1684" t="s">
        <v>97</v>
      </c>
      <c r="L1684" t="s">
        <v>32</v>
      </c>
      <c r="M1684" t="s">
        <v>33</v>
      </c>
      <c r="N1684" t="s">
        <v>34</v>
      </c>
      <c r="O1684" t="s">
        <v>35</v>
      </c>
      <c r="P1684" t="s">
        <v>125</v>
      </c>
      <c r="Q1684" t="s">
        <v>6406</v>
      </c>
      <c r="R1684" t="s">
        <v>37</v>
      </c>
      <c r="S1684" t="s">
        <v>304</v>
      </c>
      <c r="T1684" s="2">
        <v>22964</v>
      </c>
      <c r="U1684" s="3">
        <f ca="1">YEARFRAC(Table1[[#This Row],[DOB]],TODAY())</f>
        <v>63.108333333333334</v>
      </c>
      <c r="V1684" s="3" t="str" cm="1">
        <f t="array" aca="1" ref="V1684" ca="1">_xlfn.IFS(Table1[[#This Row],[Age]] &lt; 30, "20-29", Table1[[#This Row],[Age]]&lt;40,"30-39",Table1[[#This Row],[Age]]&lt;50,"40-49",Table1[[#This Row],[Age]]&lt;60,"50-59",Table1[[#This Row],[Age]]&lt;70, "60-69",Table1[[#This Row],[Age]]&lt;80, "70-79",Table1[[#This Row],[Age]]&lt;90,"80-89")</f>
        <v>60-69</v>
      </c>
      <c r="W1684" t="s">
        <v>39</v>
      </c>
      <c r="X1684" t="s">
        <v>225</v>
      </c>
      <c r="Y1684" t="s">
        <v>54</v>
      </c>
      <c r="Z1684">
        <v>47601</v>
      </c>
      <c r="AA1684" t="s">
        <v>42</v>
      </c>
      <c r="AB1684" t="s">
        <v>43</v>
      </c>
      <c r="AC1684" t="s">
        <v>104</v>
      </c>
      <c r="AD1684">
        <v>2</v>
      </c>
    </row>
    <row r="1685" spans="1:30" x14ac:dyDescent="0.35">
      <c r="A1685">
        <v>2107</v>
      </c>
      <c r="B1685" t="s">
        <v>1648</v>
      </c>
      <c r="C1685" t="s">
        <v>92</v>
      </c>
      <c r="D1685" s="1">
        <v>45079</v>
      </c>
      <c r="E1685" s="1">
        <v>45131</v>
      </c>
      <c r="F1685">
        <f>IF(Table1[[#This Row],[ExitDate]],QUOTIENT(Table1[[#This Row],[ExitDate]]-Table1[[#This Row],[StartDate]],365/12),"")</f>
        <v>1</v>
      </c>
      <c r="G1685" t="str">
        <f>IF(Table1[[#This Row],[ExitDate]], "Attrition", "Active")</f>
        <v>Attrition</v>
      </c>
      <c r="H1685" t="s">
        <v>28</v>
      </c>
      <c r="I1685" t="s">
        <v>6407</v>
      </c>
      <c r="J1685" t="s">
        <v>6408</v>
      </c>
      <c r="K1685" t="s">
        <v>117</v>
      </c>
      <c r="L1685" t="s">
        <v>32</v>
      </c>
      <c r="M1685" t="s">
        <v>33</v>
      </c>
      <c r="N1685" t="s">
        <v>63</v>
      </c>
      <c r="O1685" t="s">
        <v>35</v>
      </c>
      <c r="P1685" t="s">
        <v>139</v>
      </c>
      <c r="Q1685" t="s">
        <v>6409</v>
      </c>
      <c r="R1685" t="s">
        <v>37</v>
      </c>
      <c r="S1685" t="s">
        <v>89</v>
      </c>
      <c r="T1685" s="2">
        <v>16067</v>
      </c>
      <c r="U1685" s="3">
        <f ca="1">YEARFRAC(Table1[[#This Row],[DOB]],TODAY())</f>
        <v>81.988888888888894</v>
      </c>
      <c r="V1685" s="3" t="str" cm="1">
        <f t="array" aca="1" ref="V1685" ca="1">_xlfn.IFS(Table1[[#This Row],[Age]] &lt; 30, "20-29", Table1[[#This Row],[Age]]&lt;40,"30-39",Table1[[#This Row],[Age]]&lt;50,"40-49",Table1[[#This Row],[Age]]&lt;60,"50-59",Table1[[#This Row],[Age]]&lt;70, "60-69",Table1[[#This Row],[Age]]&lt;80, "70-79",Table1[[#This Row],[Age]]&lt;90,"80-89")</f>
        <v>80-89</v>
      </c>
      <c r="W1685" t="s">
        <v>39</v>
      </c>
      <c r="X1685" t="s">
        <v>418</v>
      </c>
      <c r="Y1685" t="s">
        <v>41</v>
      </c>
      <c r="Z1685">
        <v>68361</v>
      </c>
      <c r="AA1685" t="s">
        <v>55</v>
      </c>
      <c r="AB1685" t="s">
        <v>43</v>
      </c>
      <c r="AC1685" t="s">
        <v>104</v>
      </c>
      <c r="AD1685">
        <v>1</v>
      </c>
    </row>
    <row r="1686" spans="1:30" x14ac:dyDescent="0.35">
      <c r="A1686">
        <v>2108</v>
      </c>
      <c r="B1686" t="s">
        <v>6410</v>
      </c>
      <c r="C1686" t="s">
        <v>845</v>
      </c>
      <c r="D1686" s="1">
        <v>44690</v>
      </c>
      <c r="E1686" s="1">
        <v>44929</v>
      </c>
      <c r="F1686">
        <f>IF(Table1[[#This Row],[ExitDate]],QUOTIENT(Table1[[#This Row],[ExitDate]]-Table1[[#This Row],[StartDate]],365/12),"")</f>
        <v>7</v>
      </c>
      <c r="G1686" t="str">
        <f>IF(Table1[[#This Row],[ExitDate]], "Attrition", "Active")</f>
        <v>Attrition</v>
      </c>
      <c r="H1686" t="s">
        <v>28</v>
      </c>
      <c r="I1686" t="s">
        <v>6411</v>
      </c>
      <c r="J1686" t="s">
        <v>6412</v>
      </c>
      <c r="K1686" t="s">
        <v>61</v>
      </c>
      <c r="L1686" t="s">
        <v>744</v>
      </c>
      <c r="M1686" t="s">
        <v>51</v>
      </c>
      <c r="N1686" t="s">
        <v>50</v>
      </c>
      <c r="O1686" t="s">
        <v>35</v>
      </c>
      <c r="P1686" t="s">
        <v>139</v>
      </c>
      <c r="Q1686" t="s">
        <v>6413</v>
      </c>
      <c r="R1686" t="s">
        <v>37</v>
      </c>
      <c r="S1686" t="s">
        <v>89</v>
      </c>
      <c r="T1686" s="2">
        <v>28752</v>
      </c>
      <c r="U1686" s="3">
        <f ca="1">YEARFRAC(Table1[[#This Row],[DOB]],TODAY())</f>
        <v>47.261111111111113</v>
      </c>
      <c r="V1686" s="3" t="str" cm="1">
        <f t="array" aca="1" ref="V1686" ca="1">_xlfn.IFS(Table1[[#This Row],[Age]] &lt; 30, "20-29", Table1[[#This Row],[Age]]&lt;40,"30-39",Table1[[#This Row],[Age]]&lt;50,"40-49",Table1[[#This Row],[Age]]&lt;60,"50-59",Table1[[#This Row],[Age]]&lt;70, "60-69",Table1[[#This Row],[Age]]&lt;80, "70-79",Table1[[#This Row],[Age]]&lt;90,"80-89")</f>
        <v>40-49</v>
      </c>
      <c r="W1686" t="s">
        <v>39</v>
      </c>
      <c r="X1686" t="s">
        <v>192</v>
      </c>
      <c r="Y1686" t="s">
        <v>41</v>
      </c>
      <c r="Z1686">
        <v>71922</v>
      </c>
      <c r="AA1686" t="s">
        <v>42</v>
      </c>
      <c r="AB1686" t="s">
        <v>43</v>
      </c>
      <c r="AC1686" t="s">
        <v>235</v>
      </c>
      <c r="AD1686">
        <v>2</v>
      </c>
    </row>
    <row r="1687" spans="1:30" x14ac:dyDescent="0.35">
      <c r="A1687">
        <v>2109</v>
      </c>
      <c r="B1687" t="s">
        <v>6414</v>
      </c>
      <c r="C1687" t="s">
        <v>2450</v>
      </c>
      <c r="D1687" s="1">
        <v>44250</v>
      </c>
      <c r="F1687" t="str">
        <f>IF(Table1[[#This Row],[ExitDate]],QUOTIENT(Table1[[#This Row],[ExitDate]]-Table1[[#This Row],[StartDate]],365/12),"")</f>
        <v/>
      </c>
      <c r="G1687" t="str">
        <f>IF(Table1[[#This Row],[ExitDate]], "Attrition", "Active")</f>
        <v>Active</v>
      </c>
      <c r="H1687" t="s">
        <v>28</v>
      </c>
      <c r="I1687" t="s">
        <v>6415</v>
      </c>
      <c r="J1687" t="s">
        <v>6416</v>
      </c>
      <c r="K1687" t="s">
        <v>88</v>
      </c>
      <c r="L1687" t="s">
        <v>32</v>
      </c>
      <c r="M1687" t="s">
        <v>51</v>
      </c>
      <c r="N1687" t="s">
        <v>34</v>
      </c>
      <c r="O1687" t="s">
        <v>51</v>
      </c>
      <c r="P1687" t="s">
        <v>36</v>
      </c>
      <c r="R1687" t="s">
        <v>37</v>
      </c>
      <c r="S1687" t="s">
        <v>89</v>
      </c>
      <c r="T1687" s="2">
        <v>32469</v>
      </c>
      <c r="U1687" s="3">
        <f ca="1">YEARFRAC(Table1[[#This Row],[DOB]],TODAY())</f>
        <v>37.086111111111109</v>
      </c>
      <c r="V1687" s="3" t="str" cm="1">
        <f t="array" aca="1" ref="V1687" ca="1">_xlfn.IFS(Table1[[#This Row],[Age]] &lt; 30, "20-29", Table1[[#This Row],[Age]]&lt;40,"30-39",Table1[[#This Row],[Age]]&lt;50,"40-49",Table1[[#This Row],[Age]]&lt;60,"50-59",Table1[[#This Row],[Age]]&lt;70, "60-69",Table1[[#This Row],[Age]]&lt;80, "70-79",Table1[[#This Row],[Age]]&lt;90,"80-89")</f>
        <v>30-39</v>
      </c>
      <c r="W1687" t="s">
        <v>39</v>
      </c>
      <c r="X1687" t="s">
        <v>280</v>
      </c>
      <c r="Y1687" t="s">
        <v>41</v>
      </c>
      <c r="Z1687">
        <v>51689</v>
      </c>
      <c r="AA1687" t="s">
        <v>73</v>
      </c>
      <c r="AB1687" t="s">
        <v>103</v>
      </c>
      <c r="AC1687" t="s">
        <v>104</v>
      </c>
      <c r="AD1687">
        <v>5</v>
      </c>
    </row>
    <row r="1688" spans="1:30" x14ac:dyDescent="0.35">
      <c r="A1688">
        <v>2110</v>
      </c>
      <c r="B1688" t="s">
        <v>3035</v>
      </c>
      <c r="C1688" t="s">
        <v>964</v>
      </c>
      <c r="D1688" s="1">
        <v>44351</v>
      </c>
      <c r="F1688" t="str">
        <f>IF(Table1[[#This Row],[ExitDate]],QUOTIENT(Table1[[#This Row],[ExitDate]]-Table1[[#This Row],[StartDate]],365/12),"")</f>
        <v/>
      </c>
      <c r="G1688" t="str">
        <f>IF(Table1[[#This Row],[ExitDate]], "Attrition", "Active")</f>
        <v>Active</v>
      </c>
      <c r="H1688" t="s">
        <v>28</v>
      </c>
      <c r="I1688" t="s">
        <v>6417</v>
      </c>
      <c r="J1688" t="s">
        <v>6418</v>
      </c>
      <c r="K1688" t="s">
        <v>31</v>
      </c>
      <c r="L1688" t="s">
        <v>32</v>
      </c>
      <c r="M1688" t="s">
        <v>33</v>
      </c>
      <c r="N1688" t="s">
        <v>34</v>
      </c>
      <c r="O1688" t="s">
        <v>35</v>
      </c>
      <c r="P1688" t="s">
        <v>36</v>
      </c>
      <c r="R1688" t="s">
        <v>37</v>
      </c>
      <c r="S1688" t="s">
        <v>65</v>
      </c>
      <c r="T1688" s="2">
        <v>17666</v>
      </c>
      <c r="U1688" s="3">
        <f ca="1">YEARFRAC(Table1[[#This Row],[DOB]],TODAY())</f>
        <v>77.611111111111114</v>
      </c>
      <c r="V1688" s="3" t="str" cm="1">
        <f t="array" aca="1" ref="V1688" ca="1">_xlfn.IFS(Table1[[#This Row],[Age]] &lt; 30, "20-29", Table1[[#This Row],[Age]]&lt;40,"30-39",Table1[[#This Row],[Age]]&lt;50,"40-49",Table1[[#This Row],[Age]]&lt;60,"50-59",Table1[[#This Row],[Age]]&lt;70, "60-69",Table1[[#This Row],[Age]]&lt;80, "70-79",Table1[[#This Row],[Age]]&lt;90,"80-89")</f>
        <v>70-79</v>
      </c>
      <c r="W1688" t="s">
        <v>39</v>
      </c>
      <c r="X1688" t="s">
        <v>707</v>
      </c>
      <c r="Y1688" t="s">
        <v>41</v>
      </c>
      <c r="Z1688">
        <v>97553</v>
      </c>
      <c r="AA1688" t="s">
        <v>92</v>
      </c>
      <c r="AB1688" t="s">
        <v>74</v>
      </c>
      <c r="AC1688" t="s">
        <v>104</v>
      </c>
      <c r="AD1688">
        <v>4</v>
      </c>
    </row>
    <row r="1689" spans="1:30" x14ac:dyDescent="0.35">
      <c r="A1689">
        <v>2111</v>
      </c>
      <c r="B1689" t="s">
        <v>6419</v>
      </c>
      <c r="C1689" t="s">
        <v>4410</v>
      </c>
      <c r="D1689" s="1">
        <v>44649</v>
      </c>
      <c r="E1689" s="1">
        <v>44772</v>
      </c>
      <c r="F1689">
        <f>IF(Table1[[#This Row],[ExitDate]],QUOTIENT(Table1[[#This Row],[ExitDate]]-Table1[[#This Row],[StartDate]],365/12),"")</f>
        <v>4</v>
      </c>
      <c r="G1689" t="str">
        <f>IF(Table1[[#This Row],[ExitDate]], "Attrition", "Active")</f>
        <v>Attrition</v>
      </c>
      <c r="H1689" t="s">
        <v>28</v>
      </c>
      <c r="I1689" t="s">
        <v>6420</v>
      </c>
      <c r="J1689" t="s">
        <v>6421</v>
      </c>
      <c r="K1689" t="s">
        <v>132</v>
      </c>
      <c r="L1689" t="s">
        <v>32</v>
      </c>
      <c r="M1689" t="s">
        <v>62</v>
      </c>
      <c r="N1689" t="s">
        <v>50</v>
      </c>
      <c r="O1689" t="s">
        <v>35</v>
      </c>
      <c r="P1689" t="s">
        <v>98</v>
      </c>
      <c r="Q1689" t="s">
        <v>6422</v>
      </c>
      <c r="R1689" t="s">
        <v>37</v>
      </c>
      <c r="S1689" t="s">
        <v>80</v>
      </c>
      <c r="T1689" s="2">
        <v>20957</v>
      </c>
      <c r="U1689" s="3">
        <f ca="1">YEARFRAC(Table1[[#This Row],[DOB]],TODAY())</f>
        <v>68.599999999999994</v>
      </c>
      <c r="V1689" s="3" t="str" cm="1">
        <f t="array" aca="1" ref="V1689" ca="1">_xlfn.IFS(Table1[[#This Row],[Age]] &lt; 30, "20-29", Table1[[#This Row],[Age]]&lt;40,"30-39",Table1[[#This Row],[Age]]&lt;50,"40-49",Table1[[#This Row],[Age]]&lt;60,"50-59",Table1[[#This Row],[Age]]&lt;70, "60-69",Table1[[#This Row],[Age]]&lt;80, "70-79",Table1[[#This Row],[Age]]&lt;90,"80-89")</f>
        <v>60-69</v>
      </c>
      <c r="W1689" t="s">
        <v>39</v>
      </c>
      <c r="X1689" t="s">
        <v>162</v>
      </c>
      <c r="Y1689" t="s">
        <v>41</v>
      </c>
      <c r="Z1689">
        <v>92067</v>
      </c>
      <c r="AA1689" t="s">
        <v>127</v>
      </c>
      <c r="AB1689" t="s">
        <v>74</v>
      </c>
      <c r="AC1689" t="s">
        <v>235</v>
      </c>
      <c r="AD1689">
        <v>5</v>
      </c>
    </row>
    <row r="1690" spans="1:30" x14ac:dyDescent="0.35">
      <c r="A1690">
        <v>2112</v>
      </c>
      <c r="B1690" t="s">
        <v>6326</v>
      </c>
      <c r="C1690" t="s">
        <v>1888</v>
      </c>
      <c r="D1690" s="1">
        <v>43676</v>
      </c>
      <c r="E1690" s="1">
        <v>43851</v>
      </c>
      <c r="F1690">
        <f>IF(Table1[[#This Row],[ExitDate]],QUOTIENT(Table1[[#This Row],[ExitDate]]-Table1[[#This Row],[StartDate]],365/12),"")</f>
        <v>5</v>
      </c>
      <c r="G1690" t="str">
        <f>IF(Table1[[#This Row],[ExitDate]], "Attrition", "Active")</f>
        <v>Attrition</v>
      </c>
      <c r="H1690" t="s">
        <v>28</v>
      </c>
      <c r="I1690" t="s">
        <v>6423</v>
      </c>
      <c r="J1690" t="s">
        <v>6424</v>
      </c>
      <c r="K1690" t="s">
        <v>49</v>
      </c>
      <c r="L1690" t="s">
        <v>32</v>
      </c>
      <c r="M1690" t="s">
        <v>51</v>
      </c>
      <c r="N1690" t="s">
        <v>63</v>
      </c>
      <c r="O1690" t="s">
        <v>35</v>
      </c>
      <c r="P1690" t="s">
        <v>174</v>
      </c>
      <c r="Q1690" t="s">
        <v>6425</v>
      </c>
      <c r="R1690" t="s">
        <v>37</v>
      </c>
      <c r="S1690" t="s">
        <v>110</v>
      </c>
      <c r="T1690" s="2">
        <v>15973</v>
      </c>
      <c r="U1690" s="3">
        <f ca="1">YEARFRAC(Table1[[#This Row],[DOB]],TODAY())</f>
        <v>82.24722222222222</v>
      </c>
      <c r="V1690" s="3" t="str" cm="1">
        <f t="array" aca="1" ref="V1690" ca="1">_xlfn.IFS(Table1[[#This Row],[Age]] &lt; 30, "20-29", Table1[[#This Row],[Age]]&lt;40,"30-39",Table1[[#This Row],[Age]]&lt;50,"40-49",Table1[[#This Row],[Age]]&lt;60,"50-59",Table1[[#This Row],[Age]]&lt;70, "60-69",Table1[[#This Row],[Age]]&lt;80, "70-79",Table1[[#This Row],[Age]]&lt;90,"80-89")</f>
        <v>80-89</v>
      </c>
      <c r="W1690" t="s">
        <v>39</v>
      </c>
      <c r="X1690" t="s">
        <v>102</v>
      </c>
      <c r="Y1690" t="s">
        <v>41</v>
      </c>
      <c r="Z1690">
        <v>65114</v>
      </c>
      <c r="AA1690" t="s">
        <v>73</v>
      </c>
      <c r="AB1690" t="s">
        <v>43</v>
      </c>
      <c r="AC1690" t="s">
        <v>104</v>
      </c>
      <c r="AD1690">
        <v>4</v>
      </c>
    </row>
    <row r="1691" spans="1:30" x14ac:dyDescent="0.35">
      <c r="A1691">
        <v>2113</v>
      </c>
      <c r="B1691" t="s">
        <v>926</v>
      </c>
      <c r="C1691" t="s">
        <v>4907</v>
      </c>
      <c r="D1691" s="1">
        <v>44021</v>
      </c>
      <c r="E1691" s="1">
        <v>44905</v>
      </c>
      <c r="F1691">
        <f>IF(Table1[[#This Row],[ExitDate]],QUOTIENT(Table1[[#This Row],[ExitDate]]-Table1[[#This Row],[StartDate]],365/12),"")</f>
        <v>29</v>
      </c>
      <c r="G1691" t="str">
        <f>IF(Table1[[#This Row],[ExitDate]], "Attrition", "Active")</f>
        <v>Attrition</v>
      </c>
      <c r="H1691" t="s">
        <v>28</v>
      </c>
      <c r="I1691" t="s">
        <v>6426</v>
      </c>
      <c r="J1691" t="s">
        <v>6427</v>
      </c>
      <c r="K1691" t="s">
        <v>138</v>
      </c>
      <c r="L1691" t="s">
        <v>32</v>
      </c>
      <c r="M1691" t="s">
        <v>51</v>
      </c>
      <c r="N1691" t="s">
        <v>63</v>
      </c>
      <c r="O1691" t="s">
        <v>62</v>
      </c>
      <c r="P1691" t="s">
        <v>98</v>
      </c>
      <c r="Q1691" t="s">
        <v>6428</v>
      </c>
      <c r="R1691" t="s">
        <v>37</v>
      </c>
      <c r="S1691" t="s">
        <v>80</v>
      </c>
      <c r="T1691" s="2">
        <v>16365</v>
      </c>
      <c r="U1691" s="3">
        <f ca="1">YEARFRAC(Table1[[#This Row],[DOB]],TODAY())</f>
        <v>81.174999999999997</v>
      </c>
      <c r="V1691" s="3" t="str" cm="1">
        <f t="array" aca="1" ref="V1691" ca="1">_xlfn.IFS(Table1[[#This Row],[Age]] &lt; 30, "20-29", Table1[[#This Row],[Age]]&lt;40,"30-39",Table1[[#This Row],[Age]]&lt;50,"40-49",Table1[[#This Row],[Age]]&lt;60,"50-59",Table1[[#This Row],[Age]]&lt;70, "60-69",Table1[[#This Row],[Age]]&lt;80, "70-79",Table1[[#This Row],[Age]]&lt;90,"80-89")</f>
        <v>80-89</v>
      </c>
      <c r="W1691" t="s">
        <v>39</v>
      </c>
      <c r="X1691" t="s">
        <v>72</v>
      </c>
      <c r="Y1691" t="s">
        <v>41</v>
      </c>
      <c r="Z1691">
        <v>9677</v>
      </c>
      <c r="AA1691" t="s">
        <v>42</v>
      </c>
      <c r="AB1691" t="s">
        <v>43</v>
      </c>
      <c r="AC1691" t="s">
        <v>104</v>
      </c>
      <c r="AD1691">
        <v>2</v>
      </c>
    </row>
    <row r="1692" spans="1:30" x14ac:dyDescent="0.35">
      <c r="A1692">
        <v>2114</v>
      </c>
      <c r="B1692" t="s">
        <v>4394</v>
      </c>
      <c r="C1692" t="s">
        <v>2166</v>
      </c>
      <c r="D1692" s="1">
        <v>43701</v>
      </c>
      <c r="F1692" t="str">
        <f>IF(Table1[[#This Row],[ExitDate]],QUOTIENT(Table1[[#This Row],[ExitDate]]-Table1[[#This Row],[StartDate]],365/12),"")</f>
        <v/>
      </c>
      <c r="G1692" t="str">
        <f>IF(Table1[[#This Row],[ExitDate]], "Attrition", "Active")</f>
        <v>Active</v>
      </c>
      <c r="H1692" t="s">
        <v>727</v>
      </c>
      <c r="I1692" t="s">
        <v>6429</v>
      </c>
      <c r="J1692" t="s">
        <v>6430</v>
      </c>
      <c r="K1692" t="s">
        <v>117</v>
      </c>
      <c r="L1692" t="s">
        <v>32</v>
      </c>
      <c r="M1692" t="s">
        <v>33</v>
      </c>
      <c r="N1692" t="s">
        <v>34</v>
      </c>
      <c r="O1692" t="s">
        <v>51</v>
      </c>
      <c r="P1692" t="s">
        <v>36</v>
      </c>
      <c r="R1692" t="s">
        <v>37</v>
      </c>
      <c r="S1692" t="s">
        <v>110</v>
      </c>
      <c r="T1692" s="2">
        <v>33718</v>
      </c>
      <c r="U1692" s="3">
        <f ca="1">YEARFRAC(Table1[[#This Row],[DOB]],TODAY())</f>
        <v>33.663888888888891</v>
      </c>
      <c r="V1692" s="3" t="str" cm="1">
        <f t="array" aca="1" ref="V1692" ca="1">_xlfn.IFS(Table1[[#This Row],[Age]] &lt; 30, "20-29", Table1[[#This Row],[Age]]&lt;40,"30-39",Table1[[#This Row],[Age]]&lt;50,"40-49",Table1[[#This Row],[Age]]&lt;60,"50-59",Table1[[#This Row],[Age]]&lt;70, "60-69",Table1[[#This Row],[Age]]&lt;80, "70-79",Table1[[#This Row],[Age]]&lt;90,"80-89")</f>
        <v>30-39</v>
      </c>
      <c r="W1692" t="s">
        <v>39</v>
      </c>
      <c r="X1692" t="s">
        <v>418</v>
      </c>
      <c r="Y1692" t="s">
        <v>41</v>
      </c>
      <c r="Z1692">
        <v>38475</v>
      </c>
      <c r="AA1692" t="s">
        <v>42</v>
      </c>
      <c r="AB1692" t="s">
        <v>74</v>
      </c>
      <c r="AC1692" t="s">
        <v>104</v>
      </c>
      <c r="AD1692">
        <v>4</v>
      </c>
    </row>
    <row r="1693" spans="1:30" x14ac:dyDescent="0.35">
      <c r="A1693">
        <v>2115</v>
      </c>
      <c r="B1693" t="s">
        <v>4861</v>
      </c>
      <c r="C1693" t="s">
        <v>1669</v>
      </c>
      <c r="D1693" s="1">
        <v>43570</v>
      </c>
      <c r="E1693" s="1">
        <v>45056</v>
      </c>
      <c r="F1693">
        <f>IF(Table1[[#This Row],[ExitDate]],QUOTIENT(Table1[[#This Row],[ExitDate]]-Table1[[#This Row],[StartDate]],365/12),"")</f>
        <v>48</v>
      </c>
      <c r="G1693" t="str">
        <f>IF(Table1[[#This Row],[ExitDate]], "Attrition", "Active")</f>
        <v>Attrition</v>
      </c>
      <c r="H1693" t="s">
        <v>727</v>
      </c>
      <c r="I1693" t="s">
        <v>6431</v>
      </c>
      <c r="J1693" t="s">
        <v>6432</v>
      </c>
      <c r="K1693" t="s">
        <v>61</v>
      </c>
      <c r="L1693" t="s">
        <v>32</v>
      </c>
      <c r="M1693" t="s">
        <v>33</v>
      </c>
      <c r="N1693" t="s">
        <v>50</v>
      </c>
      <c r="O1693" t="s">
        <v>51</v>
      </c>
      <c r="P1693" t="s">
        <v>174</v>
      </c>
      <c r="Q1693" t="s">
        <v>6433</v>
      </c>
      <c r="R1693" t="s">
        <v>37</v>
      </c>
      <c r="S1693" t="s">
        <v>935</v>
      </c>
      <c r="T1693" s="2">
        <v>28579</v>
      </c>
      <c r="U1693" s="3">
        <f ca="1">YEARFRAC(Table1[[#This Row],[DOB]],TODAY())</f>
        <v>47.730555555555554</v>
      </c>
      <c r="V1693" s="3" t="str" cm="1">
        <f t="array" aca="1" ref="V1693" ca="1">_xlfn.IFS(Table1[[#This Row],[Age]] &lt; 30, "20-29", Table1[[#This Row],[Age]]&lt;40,"30-39",Table1[[#This Row],[Age]]&lt;50,"40-49",Table1[[#This Row],[Age]]&lt;60,"50-59",Table1[[#This Row],[Age]]&lt;70, "60-69",Table1[[#This Row],[Age]]&lt;80, "70-79",Table1[[#This Row],[Age]]&lt;90,"80-89")</f>
        <v>40-49</v>
      </c>
      <c r="W1693" t="s">
        <v>39</v>
      </c>
      <c r="X1693" t="s">
        <v>112</v>
      </c>
      <c r="Y1693" t="s">
        <v>41</v>
      </c>
      <c r="Z1693">
        <v>25166</v>
      </c>
      <c r="AA1693" t="s">
        <v>127</v>
      </c>
      <c r="AB1693" t="s">
        <v>83</v>
      </c>
      <c r="AC1693" t="s">
        <v>104</v>
      </c>
      <c r="AD1693">
        <v>2</v>
      </c>
    </row>
    <row r="1694" spans="1:30" x14ac:dyDescent="0.35">
      <c r="A1694">
        <v>2116</v>
      </c>
      <c r="B1694" t="s">
        <v>1115</v>
      </c>
      <c r="C1694" t="s">
        <v>1178</v>
      </c>
      <c r="D1694" s="1">
        <v>44429</v>
      </c>
      <c r="F1694" t="str">
        <f>IF(Table1[[#This Row],[ExitDate]],QUOTIENT(Table1[[#This Row],[ExitDate]]-Table1[[#This Row],[StartDate]],365/12),"")</f>
        <v/>
      </c>
      <c r="G1694" t="str">
        <f>IF(Table1[[#This Row],[ExitDate]], "Attrition", "Active")</f>
        <v>Active</v>
      </c>
      <c r="H1694" t="s">
        <v>727</v>
      </c>
      <c r="I1694" t="s">
        <v>6434</v>
      </c>
      <c r="J1694" t="s">
        <v>6435</v>
      </c>
      <c r="K1694" t="s">
        <v>88</v>
      </c>
      <c r="L1694" t="s">
        <v>32</v>
      </c>
      <c r="M1694" t="s">
        <v>51</v>
      </c>
      <c r="N1694" t="s">
        <v>34</v>
      </c>
      <c r="O1694" t="s">
        <v>62</v>
      </c>
      <c r="P1694" t="s">
        <v>36</v>
      </c>
      <c r="R1694" t="s">
        <v>37</v>
      </c>
      <c r="S1694" t="s">
        <v>110</v>
      </c>
      <c r="T1694" s="2">
        <v>17048</v>
      </c>
      <c r="U1694" s="3">
        <f ca="1">YEARFRAC(Table1[[#This Row],[DOB]],TODAY())</f>
        <v>79.305555555555557</v>
      </c>
      <c r="V1694" s="3" t="str" cm="1">
        <f t="array" aca="1" ref="V1694" ca="1">_xlfn.IFS(Table1[[#This Row],[Age]] &lt; 30, "20-29", Table1[[#This Row],[Age]]&lt;40,"30-39",Table1[[#This Row],[Age]]&lt;50,"40-49",Table1[[#This Row],[Age]]&lt;60,"50-59",Table1[[#This Row],[Age]]&lt;70, "60-69",Table1[[#This Row],[Age]]&lt;80, "70-79",Table1[[#This Row],[Age]]&lt;90,"80-89")</f>
        <v>70-79</v>
      </c>
      <c r="W1694" t="s">
        <v>39</v>
      </c>
      <c r="X1694" t="s">
        <v>112</v>
      </c>
      <c r="Y1694" t="s">
        <v>41</v>
      </c>
      <c r="Z1694">
        <v>81288</v>
      </c>
      <c r="AA1694" t="s">
        <v>92</v>
      </c>
      <c r="AB1694" t="s">
        <v>103</v>
      </c>
      <c r="AC1694" t="s">
        <v>235</v>
      </c>
      <c r="AD1694">
        <v>4</v>
      </c>
    </row>
    <row r="1695" spans="1:30" x14ac:dyDescent="0.35">
      <c r="A1695">
        <v>2117</v>
      </c>
      <c r="B1695" t="s">
        <v>841</v>
      </c>
      <c r="C1695" t="s">
        <v>2071</v>
      </c>
      <c r="D1695" s="1">
        <v>44004</v>
      </c>
      <c r="F1695" t="str">
        <f>IF(Table1[[#This Row],[ExitDate]],QUOTIENT(Table1[[#This Row],[ExitDate]]-Table1[[#This Row],[StartDate]],365/12),"")</f>
        <v/>
      </c>
      <c r="G1695" t="str">
        <f>IF(Table1[[#This Row],[ExitDate]], "Attrition", "Active")</f>
        <v>Active</v>
      </c>
      <c r="H1695" t="s">
        <v>727</v>
      </c>
      <c r="I1695" t="s">
        <v>6436</v>
      </c>
      <c r="J1695" t="s">
        <v>6437</v>
      </c>
      <c r="K1695" t="s">
        <v>31</v>
      </c>
      <c r="L1695" t="s">
        <v>32</v>
      </c>
      <c r="M1695" t="s">
        <v>62</v>
      </c>
      <c r="N1695" t="s">
        <v>63</v>
      </c>
      <c r="O1695" t="s">
        <v>62</v>
      </c>
      <c r="P1695" t="s">
        <v>36</v>
      </c>
      <c r="R1695" t="s">
        <v>37</v>
      </c>
      <c r="S1695" t="s">
        <v>89</v>
      </c>
      <c r="T1695" s="2">
        <v>34106</v>
      </c>
      <c r="U1695" s="3">
        <f ca="1">YEARFRAC(Table1[[#This Row],[DOB]],TODAY())</f>
        <v>32.6</v>
      </c>
      <c r="V1695" s="3" t="str" cm="1">
        <f t="array" aca="1" ref="V1695" ca="1">_xlfn.IFS(Table1[[#This Row],[Age]] &lt; 30, "20-29", Table1[[#This Row],[Age]]&lt;40,"30-39",Table1[[#This Row],[Age]]&lt;50,"40-49",Table1[[#This Row],[Age]]&lt;60,"50-59",Table1[[#This Row],[Age]]&lt;70, "60-69",Table1[[#This Row],[Age]]&lt;80, "70-79",Table1[[#This Row],[Age]]&lt;90,"80-89")</f>
        <v>30-39</v>
      </c>
      <c r="W1695" t="s">
        <v>39</v>
      </c>
      <c r="X1695" t="s">
        <v>82</v>
      </c>
      <c r="Y1695" t="s">
        <v>41</v>
      </c>
      <c r="Z1695">
        <v>45637</v>
      </c>
      <c r="AA1695" t="s">
        <v>55</v>
      </c>
      <c r="AB1695" t="s">
        <v>103</v>
      </c>
      <c r="AC1695" t="s">
        <v>104</v>
      </c>
      <c r="AD1695">
        <v>2</v>
      </c>
    </row>
    <row r="1696" spans="1:30" x14ac:dyDescent="0.35">
      <c r="A1696">
        <v>2118</v>
      </c>
      <c r="B1696" t="s">
        <v>6438</v>
      </c>
      <c r="C1696" t="s">
        <v>2389</v>
      </c>
      <c r="D1696" s="1">
        <v>43858</v>
      </c>
      <c r="F1696" t="str">
        <f>IF(Table1[[#This Row],[ExitDate]],QUOTIENT(Table1[[#This Row],[ExitDate]]-Table1[[#This Row],[StartDate]],365/12),"")</f>
        <v/>
      </c>
      <c r="G1696" t="str">
        <f>IF(Table1[[#This Row],[ExitDate]], "Attrition", "Active")</f>
        <v>Active</v>
      </c>
      <c r="H1696" t="s">
        <v>727</v>
      </c>
      <c r="I1696" t="s">
        <v>6439</v>
      </c>
      <c r="J1696" t="s">
        <v>6440</v>
      </c>
      <c r="K1696" t="s">
        <v>132</v>
      </c>
      <c r="L1696" t="s">
        <v>32</v>
      </c>
      <c r="M1696" t="s">
        <v>51</v>
      </c>
      <c r="N1696" t="s">
        <v>34</v>
      </c>
      <c r="O1696" t="s">
        <v>35</v>
      </c>
      <c r="P1696" t="s">
        <v>36</v>
      </c>
      <c r="R1696" t="s">
        <v>37</v>
      </c>
      <c r="S1696" t="s">
        <v>241</v>
      </c>
      <c r="T1696" s="2">
        <v>36836</v>
      </c>
      <c r="U1696" s="3">
        <f ca="1">YEARFRAC(Table1[[#This Row],[DOB]],TODAY())</f>
        <v>25.130555555555556</v>
      </c>
      <c r="V1696" s="3" t="str" cm="1">
        <f t="array" aca="1" ref="V1696" ca="1">_xlfn.IFS(Table1[[#This Row],[Age]] &lt; 30, "20-29", Table1[[#This Row],[Age]]&lt;40,"30-39",Table1[[#This Row],[Age]]&lt;50,"40-49",Table1[[#This Row],[Age]]&lt;60,"50-59",Table1[[#This Row],[Age]]&lt;70, "60-69",Table1[[#This Row],[Age]]&lt;80, "70-79",Table1[[#This Row],[Age]]&lt;90,"80-89")</f>
        <v>20-29</v>
      </c>
      <c r="W1696" t="s">
        <v>39</v>
      </c>
      <c r="X1696" t="s">
        <v>177</v>
      </c>
      <c r="Y1696" t="s">
        <v>41</v>
      </c>
      <c r="Z1696">
        <v>41529</v>
      </c>
      <c r="AA1696" t="s">
        <v>42</v>
      </c>
      <c r="AB1696" t="s">
        <v>43</v>
      </c>
      <c r="AC1696" t="s">
        <v>104</v>
      </c>
      <c r="AD1696">
        <v>5</v>
      </c>
    </row>
    <row r="1697" spans="1:30" x14ac:dyDescent="0.35">
      <c r="A1697">
        <v>2119</v>
      </c>
      <c r="B1697" t="s">
        <v>1351</v>
      </c>
      <c r="C1697" t="s">
        <v>3311</v>
      </c>
      <c r="D1697" s="1">
        <v>43553</v>
      </c>
      <c r="F1697" t="str">
        <f>IF(Table1[[#This Row],[ExitDate]],QUOTIENT(Table1[[#This Row],[ExitDate]]-Table1[[#This Row],[StartDate]],365/12),"")</f>
        <v/>
      </c>
      <c r="G1697" t="str">
        <f>IF(Table1[[#This Row],[ExitDate]], "Attrition", "Active")</f>
        <v>Active</v>
      </c>
      <c r="H1697" t="s">
        <v>727</v>
      </c>
      <c r="I1697" t="s">
        <v>2433</v>
      </c>
      <c r="J1697" t="s">
        <v>6441</v>
      </c>
      <c r="K1697" t="s">
        <v>49</v>
      </c>
      <c r="L1697" t="s">
        <v>32</v>
      </c>
      <c r="M1697" t="s">
        <v>51</v>
      </c>
      <c r="N1697" t="s">
        <v>50</v>
      </c>
      <c r="O1697" t="s">
        <v>35</v>
      </c>
      <c r="P1697" t="s">
        <v>36</v>
      </c>
      <c r="R1697" t="s">
        <v>37</v>
      </c>
      <c r="S1697" t="s">
        <v>80</v>
      </c>
      <c r="T1697" s="2">
        <v>15229</v>
      </c>
      <c r="U1697" s="3">
        <f ca="1">YEARFRAC(Table1[[#This Row],[DOB]],TODAY())</f>
        <v>84.286111111111111</v>
      </c>
      <c r="V1697" s="3" t="str" cm="1">
        <f t="array" aca="1" ref="V1697" ca="1">_xlfn.IFS(Table1[[#This Row],[Age]] &lt; 30, "20-29", Table1[[#This Row],[Age]]&lt;40,"30-39",Table1[[#This Row],[Age]]&lt;50,"40-49",Table1[[#This Row],[Age]]&lt;60,"50-59",Table1[[#This Row],[Age]]&lt;70, "60-69",Table1[[#This Row],[Age]]&lt;80, "70-79",Table1[[#This Row],[Age]]&lt;90,"80-89")</f>
        <v>80-89</v>
      </c>
      <c r="W1697" t="s">
        <v>39</v>
      </c>
      <c r="X1697" t="s">
        <v>225</v>
      </c>
      <c r="Y1697" t="s">
        <v>41</v>
      </c>
      <c r="Z1697">
        <v>72491</v>
      </c>
      <c r="AA1697" t="s">
        <v>42</v>
      </c>
      <c r="AB1697" t="s">
        <v>83</v>
      </c>
      <c r="AC1697" t="s">
        <v>104</v>
      </c>
      <c r="AD1697">
        <v>5</v>
      </c>
    </row>
    <row r="1698" spans="1:30" x14ac:dyDescent="0.35">
      <c r="A1698">
        <v>2120</v>
      </c>
      <c r="B1698" t="s">
        <v>6442</v>
      </c>
      <c r="C1698" t="s">
        <v>1865</v>
      </c>
      <c r="D1698" s="1">
        <v>43378</v>
      </c>
      <c r="F1698" t="str">
        <f>IF(Table1[[#This Row],[ExitDate]],QUOTIENT(Table1[[#This Row],[ExitDate]]-Table1[[#This Row],[StartDate]],365/12),"")</f>
        <v/>
      </c>
      <c r="G1698" t="str">
        <f>IF(Table1[[#This Row],[ExitDate]], "Attrition", "Active")</f>
        <v>Active</v>
      </c>
      <c r="H1698" t="s">
        <v>727</v>
      </c>
      <c r="I1698" t="s">
        <v>6443</v>
      </c>
      <c r="J1698" t="s">
        <v>6444</v>
      </c>
      <c r="K1698" t="s">
        <v>138</v>
      </c>
      <c r="L1698" t="s">
        <v>32</v>
      </c>
      <c r="M1698" t="s">
        <v>33</v>
      </c>
      <c r="N1698" t="s">
        <v>34</v>
      </c>
      <c r="O1698" t="s">
        <v>62</v>
      </c>
      <c r="P1698" t="s">
        <v>36</v>
      </c>
      <c r="R1698" t="s">
        <v>37</v>
      </c>
      <c r="S1698" t="s">
        <v>304</v>
      </c>
      <c r="T1698" s="2">
        <v>24489</v>
      </c>
      <c r="U1698" s="3">
        <f ca="1">YEARFRAC(Table1[[#This Row],[DOB]],TODAY())</f>
        <v>58.93333333333333</v>
      </c>
      <c r="V1698" s="3" t="str" cm="1">
        <f t="array" aca="1" ref="V1698" ca="1">_xlfn.IFS(Table1[[#This Row],[Age]] &lt; 30, "20-29", Table1[[#This Row],[Age]]&lt;40,"30-39",Table1[[#This Row],[Age]]&lt;50,"40-49",Table1[[#This Row],[Age]]&lt;60,"50-59",Table1[[#This Row],[Age]]&lt;70, "60-69",Table1[[#This Row],[Age]]&lt;80, "70-79",Table1[[#This Row],[Age]]&lt;90,"80-89")</f>
        <v>50-59</v>
      </c>
      <c r="W1698" t="s">
        <v>39</v>
      </c>
      <c r="X1698" t="s">
        <v>162</v>
      </c>
      <c r="Y1698" t="s">
        <v>41</v>
      </c>
      <c r="Z1698">
        <v>66867</v>
      </c>
      <c r="AA1698" t="s">
        <v>127</v>
      </c>
      <c r="AB1698" t="s">
        <v>103</v>
      </c>
      <c r="AC1698" t="s">
        <v>235</v>
      </c>
      <c r="AD1698">
        <v>2</v>
      </c>
    </row>
    <row r="1699" spans="1:30" x14ac:dyDescent="0.35">
      <c r="A1699">
        <v>2121</v>
      </c>
      <c r="B1699" t="s">
        <v>2147</v>
      </c>
      <c r="C1699" t="s">
        <v>4539</v>
      </c>
      <c r="D1699" s="1">
        <v>44063</v>
      </c>
      <c r="F1699" t="str">
        <f>IF(Table1[[#This Row],[ExitDate]],QUOTIENT(Table1[[#This Row],[ExitDate]]-Table1[[#This Row],[StartDate]],365/12),"")</f>
        <v/>
      </c>
      <c r="G1699" t="str">
        <f>IF(Table1[[#This Row],[ExitDate]], "Attrition", "Active")</f>
        <v>Active</v>
      </c>
      <c r="H1699" t="s">
        <v>727</v>
      </c>
      <c r="I1699" t="s">
        <v>6445</v>
      </c>
      <c r="J1699" t="s">
        <v>6446</v>
      </c>
      <c r="K1699" t="s">
        <v>79</v>
      </c>
      <c r="L1699" t="s">
        <v>32</v>
      </c>
      <c r="M1699" t="s">
        <v>51</v>
      </c>
      <c r="N1699" t="s">
        <v>50</v>
      </c>
      <c r="O1699" t="s">
        <v>62</v>
      </c>
      <c r="P1699" t="s">
        <v>36</v>
      </c>
      <c r="R1699" t="s">
        <v>37</v>
      </c>
      <c r="S1699" t="s">
        <v>147</v>
      </c>
      <c r="T1699" s="2">
        <v>36049</v>
      </c>
      <c r="U1699" s="3">
        <f ca="1">YEARFRAC(Table1[[#This Row],[DOB]],TODAY())</f>
        <v>27.283333333333335</v>
      </c>
      <c r="V1699" s="3" t="str" cm="1">
        <f t="array" aca="1" ref="V1699" ca="1">_xlfn.IFS(Table1[[#This Row],[Age]] &lt; 30, "20-29", Table1[[#This Row],[Age]]&lt;40,"30-39",Table1[[#This Row],[Age]]&lt;50,"40-49",Table1[[#This Row],[Age]]&lt;60,"50-59",Table1[[#This Row],[Age]]&lt;70, "60-69",Table1[[#This Row],[Age]]&lt;80, "70-79",Table1[[#This Row],[Age]]&lt;90,"80-89")</f>
        <v>20-29</v>
      </c>
      <c r="W1699" t="s">
        <v>39</v>
      </c>
      <c r="X1699" t="s">
        <v>149</v>
      </c>
      <c r="Y1699" t="s">
        <v>41</v>
      </c>
      <c r="Z1699">
        <v>12265</v>
      </c>
      <c r="AA1699" t="s">
        <v>127</v>
      </c>
      <c r="AB1699" t="s">
        <v>83</v>
      </c>
      <c r="AC1699" t="s">
        <v>104</v>
      </c>
      <c r="AD1699">
        <v>5</v>
      </c>
    </row>
    <row r="1700" spans="1:30" x14ac:dyDescent="0.35">
      <c r="A1700">
        <v>2122</v>
      </c>
      <c r="B1700" t="s">
        <v>423</v>
      </c>
      <c r="C1700" t="s">
        <v>5292</v>
      </c>
      <c r="D1700" s="1">
        <v>44358</v>
      </c>
      <c r="E1700" s="1">
        <v>44879</v>
      </c>
      <c r="F1700">
        <f>IF(Table1[[#This Row],[ExitDate]],QUOTIENT(Table1[[#This Row],[ExitDate]]-Table1[[#This Row],[StartDate]],365/12),"")</f>
        <v>17</v>
      </c>
      <c r="G1700" t="str">
        <f>IF(Table1[[#This Row],[ExitDate]], "Attrition", "Active")</f>
        <v>Attrition</v>
      </c>
      <c r="H1700" t="s">
        <v>28</v>
      </c>
      <c r="I1700" t="s">
        <v>6447</v>
      </c>
      <c r="J1700" t="s">
        <v>6448</v>
      </c>
      <c r="K1700" t="s">
        <v>88</v>
      </c>
      <c r="L1700" t="s">
        <v>32</v>
      </c>
      <c r="M1700" t="s">
        <v>62</v>
      </c>
      <c r="N1700" t="s">
        <v>34</v>
      </c>
      <c r="O1700" t="s">
        <v>35</v>
      </c>
      <c r="P1700" t="s">
        <v>125</v>
      </c>
      <c r="Q1700" t="s">
        <v>6449</v>
      </c>
      <c r="R1700" t="s">
        <v>37</v>
      </c>
      <c r="S1700" t="s">
        <v>80</v>
      </c>
      <c r="T1700" s="2">
        <v>27688</v>
      </c>
      <c r="U1700" s="3">
        <f ca="1">YEARFRAC(Table1[[#This Row],[DOB]],TODAY())</f>
        <v>50.172222222222224</v>
      </c>
      <c r="V1700" s="3" t="str" cm="1">
        <f t="array" aca="1" ref="V1700" ca="1">_xlfn.IFS(Table1[[#This Row],[Age]] &lt; 30, "20-29", Table1[[#This Row],[Age]]&lt;40,"30-39",Table1[[#This Row],[Age]]&lt;50,"40-49",Table1[[#This Row],[Age]]&lt;60,"50-59",Table1[[#This Row],[Age]]&lt;70, "60-69",Table1[[#This Row],[Age]]&lt;80, "70-79",Table1[[#This Row],[Age]]&lt;90,"80-89")</f>
        <v>50-59</v>
      </c>
      <c r="W1700" t="s">
        <v>39</v>
      </c>
      <c r="X1700" t="s">
        <v>653</v>
      </c>
      <c r="Y1700" t="s">
        <v>41</v>
      </c>
      <c r="Z1700">
        <v>65636</v>
      </c>
      <c r="AA1700" t="s">
        <v>127</v>
      </c>
      <c r="AB1700" t="s">
        <v>83</v>
      </c>
      <c r="AC1700" t="s">
        <v>235</v>
      </c>
      <c r="AD1700">
        <v>5</v>
      </c>
    </row>
    <row r="1701" spans="1:30" x14ac:dyDescent="0.35">
      <c r="A1701">
        <v>2123</v>
      </c>
      <c r="B1701" t="s">
        <v>764</v>
      </c>
      <c r="C1701" t="s">
        <v>6450</v>
      </c>
      <c r="D1701" s="1">
        <v>44449</v>
      </c>
      <c r="F1701" t="str">
        <f>IF(Table1[[#This Row],[ExitDate]],QUOTIENT(Table1[[#This Row],[ExitDate]]-Table1[[#This Row],[StartDate]],365/12),"")</f>
        <v/>
      </c>
      <c r="G1701" t="str">
        <f>IF(Table1[[#This Row],[ExitDate]], "Attrition", "Active")</f>
        <v>Active</v>
      </c>
      <c r="H1701" t="s">
        <v>28</v>
      </c>
      <c r="I1701" t="s">
        <v>6451</v>
      </c>
      <c r="J1701" t="s">
        <v>6452</v>
      </c>
      <c r="K1701" t="s">
        <v>31</v>
      </c>
      <c r="L1701" t="s">
        <v>32</v>
      </c>
      <c r="M1701" t="s">
        <v>33</v>
      </c>
      <c r="N1701" t="s">
        <v>63</v>
      </c>
      <c r="O1701" t="s">
        <v>35</v>
      </c>
      <c r="P1701" t="s">
        <v>36</v>
      </c>
      <c r="R1701" t="s">
        <v>37</v>
      </c>
      <c r="S1701" t="s">
        <v>331</v>
      </c>
      <c r="T1701" s="2">
        <v>28898</v>
      </c>
      <c r="U1701" s="3">
        <f ca="1">YEARFRAC(Table1[[#This Row],[DOB]],TODAY())</f>
        <v>46.863888888888887</v>
      </c>
      <c r="V1701" s="3" t="str" cm="1">
        <f t="array" aca="1" ref="V1701" ca="1">_xlfn.IFS(Table1[[#This Row],[Age]] &lt; 30, "20-29", Table1[[#This Row],[Age]]&lt;40,"30-39",Table1[[#This Row],[Age]]&lt;50,"40-49",Table1[[#This Row],[Age]]&lt;60,"50-59",Table1[[#This Row],[Age]]&lt;70, "60-69",Table1[[#This Row],[Age]]&lt;80, "70-79",Table1[[#This Row],[Age]]&lt;90,"80-89")</f>
        <v>40-49</v>
      </c>
      <c r="W1701" t="s">
        <v>39</v>
      </c>
      <c r="X1701" t="s">
        <v>418</v>
      </c>
      <c r="Y1701" t="s">
        <v>41</v>
      </c>
      <c r="Z1701">
        <v>96364</v>
      </c>
      <c r="AA1701" t="s">
        <v>42</v>
      </c>
      <c r="AB1701" t="s">
        <v>43</v>
      </c>
      <c r="AC1701" t="s">
        <v>104</v>
      </c>
      <c r="AD1701">
        <v>2</v>
      </c>
    </row>
    <row r="1702" spans="1:30" x14ac:dyDescent="0.35">
      <c r="A1702">
        <v>2124</v>
      </c>
      <c r="B1702" t="s">
        <v>6453</v>
      </c>
      <c r="C1702" t="s">
        <v>469</v>
      </c>
      <c r="D1702" s="1">
        <v>44978</v>
      </c>
      <c r="E1702" s="1">
        <v>45116</v>
      </c>
      <c r="F1702">
        <f>IF(Table1[[#This Row],[ExitDate]],QUOTIENT(Table1[[#This Row],[ExitDate]]-Table1[[#This Row],[StartDate]],365/12),"")</f>
        <v>4</v>
      </c>
      <c r="G1702" t="str">
        <f>IF(Table1[[#This Row],[ExitDate]], "Attrition", "Active")</f>
        <v>Attrition</v>
      </c>
      <c r="H1702" t="s">
        <v>28</v>
      </c>
      <c r="I1702" t="s">
        <v>6454</v>
      </c>
      <c r="J1702" t="s">
        <v>6455</v>
      </c>
      <c r="K1702" t="s">
        <v>132</v>
      </c>
      <c r="L1702" t="s">
        <v>744</v>
      </c>
      <c r="M1702" t="s">
        <v>33</v>
      </c>
      <c r="N1702" t="s">
        <v>63</v>
      </c>
      <c r="O1702" t="s">
        <v>35</v>
      </c>
      <c r="P1702" t="s">
        <v>174</v>
      </c>
      <c r="Q1702" t="s">
        <v>6456</v>
      </c>
      <c r="R1702" t="s">
        <v>37</v>
      </c>
      <c r="S1702" t="s">
        <v>304</v>
      </c>
      <c r="T1702" s="2">
        <v>18484</v>
      </c>
      <c r="U1702" s="3">
        <f ca="1">YEARFRAC(Table1[[#This Row],[DOB]],TODAY())</f>
        <v>75.37222222222222</v>
      </c>
      <c r="V1702" s="3" t="str" cm="1">
        <f t="array" aca="1" ref="V1702" ca="1">_xlfn.IFS(Table1[[#This Row],[Age]] &lt; 30, "20-29", Table1[[#This Row],[Age]]&lt;40,"30-39",Table1[[#This Row],[Age]]&lt;50,"40-49",Table1[[#This Row],[Age]]&lt;60,"50-59",Table1[[#This Row],[Age]]&lt;70, "60-69",Table1[[#This Row],[Age]]&lt;80, "70-79",Table1[[#This Row],[Age]]&lt;90,"80-89")</f>
        <v>70-79</v>
      </c>
      <c r="W1702" t="s">
        <v>39</v>
      </c>
      <c r="X1702" t="s">
        <v>82</v>
      </c>
      <c r="Y1702" t="s">
        <v>41</v>
      </c>
      <c r="Z1702">
        <v>42707</v>
      </c>
      <c r="AA1702" t="s">
        <v>42</v>
      </c>
      <c r="AB1702" t="s">
        <v>74</v>
      </c>
      <c r="AC1702" t="s">
        <v>104</v>
      </c>
      <c r="AD1702">
        <v>2</v>
      </c>
    </row>
    <row r="1703" spans="1:30" x14ac:dyDescent="0.35">
      <c r="A1703">
        <v>2125</v>
      </c>
      <c r="B1703" t="s">
        <v>5599</v>
      </c>
      <c r="C1703" t="s">
        <v>3394</v>
      </c>
      <c r="D1703" s="1">
        <v>43686</v>
      </c>
      <c r="F1703" t="str">
        <f>IF(Table1[[#This Row],[ExitDate]],QUOTIENT(Table1[[#This Row],[ExitDate]]-Table1[[#This Row],[StartDate]],365/12),"")</f>
        <v/>
      </c>
      <c r="G1703" t="str">
        <f>IF(Table1[[#This Row],[ExitDate]], "Attrition", "Active")</f>
        <v>Active</v>
      </c>
      <c r="H1703" t="s">
        <v>28</v>
      </c>
      <c r="I1703" t="s">
        <v>6457</v>
      </c>
      <c r="J1703" t="s">
        <v>6458</v>
      </c>
      <c r="K1703" t="s">
        <v>49</v>
      </c>
      <c r="L1703" t="s">
        <v>32</v>
      </c>
      <c r="M1703" t="s">
        <v>62</v>
      </c>
      <c r="N1703" t="s">
        <v>63</v>
      </c>
      <c r="O1703" t="s">
        <v>51</v>
      </c>
      <c r="P1703" t="s">
        <v>36</v>
      </c>
      <c r="R1703" t="s">
        <v>37</v>
      </c>
      <c r="S1703" t="s">
        <v>110</v>
      </c>
      <c r="T1703" s="2">
        <v>37041</v>
      </c>
      <c r="U1703" s="3">
        <f ca="1">YEARFRAC(Table1[[#This Row],[DOB]],TODAY())</f>
        <v>24.56388888888889</v>
      </c>
      <c r="V1703" s="3" t="str" cm="1">
        <f t="array" aca="1" ref="V1703" ca="1">_xlfn.IFS(Table1[[#This Row],[Age]] &lt; 30, "20-29", Table1[[#This Row],[Age]]&lt;40,"30-39",Table1[[#This Row],[Age]]&lt;50,"40-49",Table1[[#This Row],[Age]]&lt;60,"50-59",Table1[[#This Row],[Age]]&lt;70, "60-69",Table1[[#This Row],[Age]]&lt;80, "70-79",Table1[[#This Row],[Age]]&lt;90,"80-89")</f>
        <v>20-29</v>
      </c>
      <c r="W1703" t="s">
        <v>39</v>
      </c>
      <c r="X1703" t="s">
        <v>418</v>
      </c>
      <c r="Y1703" t="s">
        <v>41</v>
      </c>
      <c r="Z1703">
        <v>1514</v>
      </c>
      <c r="AA1703" t="s">
        <v>42</v>
      </c>
      <c r="AB1703" t="s">
        <v>103</v>
      </c>
      <c r="AC1703" t="s">
        <v>104</v>
      </c>
      <c r="AD1703">
        <v>4</v>
      </c>
    </row>
    <row r="1704" spans="1:30" x14ac:dyDescent="0.35">
      <c r="A1704">
        <v>2126</v>
      </c>
      <c r="B1704" t="s">
        <v>6459</v>
      </c>
      <c r="C1704" t="s">
        <v>1386</v>
      </c>
      <c r="D1704" s="1">
        <v>44263</v>
      </c>
      <c r="E1704" s="1">
        <v>44841</v>
      </c>
      <c r="F1704">
        <f>IF(Table1[[#This Row],[ExitDate]],QUOTIENT(Table1[[#This Row],[ExitDate]]-Table1[[#This Row],[StartDate]],365/12),"")</f>
        <v>19</v>
      </c>
      <c r="G1704" t="str">
        <f>IF(Table1[[#This Row],[ExitDate]], "Attrition", "Active")</f>
        <v>Attrition</v>
      </c>
      <c r="H1704" t="s">
        <v>28</v>
      </c>
      <c r="I1704" t="s">
        <v>6460</v>
      </c>
      <c r="J1704" t="s">
        <v>6461</v>
      </c>
      <c r="K1704" t="s">
        <v>138</v>
      </c>
      <c r="L1704" t="s">
        <v>32</v>
      </c>
      <c r="M1704" t="s">
        <v>51</v>
      </c>
      <c r="N1704" t="s">
        <v>34</v>
      </c>
      <c r="O1704" t="s">
        <v>35</v>
      </c>
      <c r="P1704" t="s">
        <v>98</v>
      </c>
      <c r="Q1704" t="s">
        <v>6462</v>
      </c>
      <c r="R1704" t="s">
        <v>37</v>
      </c>
      <c r="S1704" t="s">
        <v>1011</v>
      </c>
      <c r="T1704" s="2">
        <v>25374</v>
      </c>
      <c r="U1704" s="3">
        <f ca="1">YEARFRAC(Table1[[#This Row],[DOB]],TODAY())</f>
        <v>56.508333333333333</v>
      </c>
      <c r="V1704" s="3" t="str" cm="1">
        <f t="array" aca="1" ref="V1704" ca="1">_xlfn.IFS(Table1[[#This Row],[Age]] &lt; 30, "20-29", Table1[[#This Row],[Age]]&lt;40,"30-39",Table1[[#This Row],[Age]]&lt;50,"40-49",Table1[[#This Row],[Age]]&lt;60,"50-59",Table1[[#This Row],[Age]]&lt;70, "60-69",Table1[[#This Row],[Age]]&lt;80, "70-79",Table1[[#This Row],[Age]]&lt;90,"80-89")</f>
        <v>50-59</v>
      </c>
      <c r="W1704" t="s">
        <v>39</v>
      </c>
      <c r="X1704" t="s">
        <v>6463</v>
      </c>
      <c r="Y1704" t="s">
        <v>41</v>
      </c>
      <c r="Z1704">
        <v>35121</v>
      </c>
      <c r="AA1704" t="s">
        <v>92</v>
      </c>
      <c r="AB1704" t="s">
        <v>83</v>
      </c>
      <c r="AC1704" t="s">
        <v>739</v>
      </c>
      <c r="AD1704">
        <v>1</v>
      </c>
    </row>
    <row r="1705" spans="1:30" x14ac:dyDescent="0.35">
      <c r="A1705">
        <v>2127</v>
      </c>
      <c r="B1705" t="s">
        <v>4188</v>
      </c>
      <c r="C1705" t="s">
        <v>3677</v>
      </c>
      <c r="D1705" s="1">
        <v>43666</v>
      </c>
      <c r="F1705" t="str">
        <f>IF(Table1[[#This Row],[ExitDate]],QUOTIENT(Table1[[#This Row],[ExitDate]]-Table1[[#This Row],[StartDate]],365/12),"")</f>
        <v/>
      </c>
      <c r="G1705" t="str">
        <f>IF(Table1[[#This Row],[ExitDate]], "Attrition", "Active")</f>
        <v>Active</v>
      </c>
      <c r="H1705" t="s">
        <v>28</v>
      </c>
      <c r="I1705" t="s">
        <v>6464</v>
      </c>
      <c r="J1705" t="s">
        <v>6465</v>
      </c>
      <c r="K1705" t="s">
        <v>79</v>
      </c>
      <c r="L1705" t="s">
        <v>32</v>
      </c>
      <c r="M1705" t="s">
        <v>33</v>
      </c>
      <c r="N1705" t="s">
        <v>50</v>
      </c>
      <c r="O1705" t="s">
        <v>51</v>
      </c>
      <c r="P1705" t="s">
        <v>36</v>
      </c>
      <c r="R1705" t="s">
        <v>37</v>
      </c>
      <c r="S1705" t="s">
        <v>89</v>
      </c>
      <c r="T1705" s="2">
        <v>19689</v>
      </c>
      <c r="U1705" s="3">
        <f ca="1">YEARFRAC(Table1[[#This Row],[DOB]],TODAY())</f>
        <v>72.075000000000003</v>
      </c>
      <c r="V1705" s="3" t="str" cm="1">
        <f t="array" aca="1" ref="V1705" ca="1">_xlfn.IFS(Table1[[#This Row],[Age]] &lt; 30, "20-29", Table1[[#This Row],[Age]]&lt;40,"30-39",Table1[[#This Row],[Age]]&lt;50,"40-49",Table1[[#This Row],[Age]]&lt;60,"50-59",Table1[[#This Row],[Age]]&lt;70, "60-69",Table1[[#This Row],[Age]]&lt;80, "70-79",Table1[[#This Row],[Age]]&lt;90,"80-89")</f>
        <v>70-79</v>
      </c>
      <c r="W1705" t="s">
        <v>39</v>
      </c>
      <c r="X1705" t="s">
        <v>225</v>
      </c>
      <c r="Y1705" t="s">
        <v>41</v>
      </c>
      <c r="Z1705">
        <v>36490</v>
      </c>
      <c r="AA1705" t="s">
        <v>92</v>
      </c>
      <c r="AB1705" t="s">
        <v>74</v>
      </c>
      <c r="AC1705" t="s">
        <v>235</v>
      </c>
      <c r="AD1705">
        <v>4</v>
      </c>
    </row>
    <row r="1706" spans="1:30" x14ac:dyDescent="0.35">
      <c r="A1706">
        <v>2128</v>
      </c>
      <c r="B1706" t="s">
        <v>5554</v>
      </c>
      <c r="C1706" t="s">
        <v>5041</v>
      </c>
      <c r="D1706" s="1">
        <v>45012</v>
      </c>
      <c r="F1706" t="str">
        <f>IF(Table1[[#This Row],[ExitDate]],QUOTIENT(Table1[[#This Row],[ExitDate]]-Table1[[#This Row],[StartDate]],365/12),"")</f>
        <v/>
      </c>
      <c r="G1706" t="str">
        <f>IF(Table1[[#This Row],[ExitDate]], "Attrition", "Active")</f>
        <v>Active</v>
      </c>
      <c r="H1706" t="s">
        <v>28</v>
      </c>
      <c r="I1706" t="s">
        <v>6466</v>
      </c>
      <c r="J1706" t="s">
        <v>6467</v>
      </c>
      <c r="K1706" t="s">
        <v>167</v>
      </c>
      <c r="L1706" t="s">
        <v>32</v>
      </c>
      <c r="M1706" t="s">
        <v>62</v>
      </c>
      <c r="N1706" t="s">
        <v>50</v>
      </c>
      <c r="O1706" t="s">
        <v>35</v>
      </c>
      <c r="P1706" t="s">
        <v>36</v>
      </c>
      <c r="R1706" t="s">
        <v>37</v>
      </c>
      <c r="S1706" t="s">
        <v>89</v>
      </c>
      <c r="T1706" s="2">
        <v>20364</v>
      </c>
      <c r="U1706" s="3">
        <f ca="1">YEARFRAC(Table1[[#This Row],[DOB]],TODAY())</f>
        <v>70.224999999999994</v>
      </c>
      <c r="V1706" s="3" t="str" cm="1">
        <f t="array" aca="1" ref="V1706" ca="1">_xlfn.IFS(Table1[[#This Row],[Age]] &lt; 30, "20-29", Table1[[#This Row],[Age]]&lt;40,"30-39",Table1[[#This Row],[Age]]&lt;50,"40-49",Table1[[#This Row],[Age]]&lt;60,"50-59",Table1[[#This Row],[Age]]&lt;70, "60-69",Table1[[#This Row],[Age]]&lt;80, "70-79",Table1[[#This Row],[Age]]&lt;90,"80-89")</f>
        <v>70-79</v>
      </c>
      <c r="W1706" t="s">
        <v>39</v>
      </c>
      <c r="X1706" t="s">
        <v>225</v>
      </c>
      <c r="Y1706" t="s">
        <v>41</v>
      </c>
      <c r="Z1706">
        <v>85293</v>
      </c>
      <c r="AA1706" t="s">
        <v>92</v>
      </c>
      <c r="AB1706" t="s">
        <v>43</v>
      </c>
      <c r="AC1706" t="s">
        <v>235</v>
      </c>
      <c r="AD1706">
        <v>2</v>
      </c>
    </row>
    <row r="1707" spans="1:30" x14ac:dyDescent="0.35">
      <c r="A1707">
        <v>2129</v>
      </c>
      <c r="B1707" t="s">
        <v>4216</v>
      </c>
      <c r="C1707" t="s">
        <v>6468</v>
      </c>
      <c r="D1707" s="1">
        <v>43745</v>
      </c>
      <c r="F1707" t="str">
        <f>IF(Table1[[#This Row],[ExitDate]],QUOTIENT(Table1[[#This Row],[ExitDate]]-Table1[[#This Row],[StartDate]],365/12),"")</f>
        <v/>
      </c>
      <c r="G1707" t="str">
        <f>IF(Table1[[#This Row],[ExitDate]], "Attrition", "Active")</f>
        <v>Active</v>
      </c>
      <c r="H1707" t="s">
        <v>28</v>
      </c>
      <c r="I1707" t="s">
        <v>6469</v>
      </c>
      <c r="J1707" t="s">
        <v>6470</v>
      </c>
      <c r="K1707" t="s">
        <v>97</v>
      </c>
      <c r="L1707" t="s">
        <v>32</v>
      </c>
      <c r="M1707" t="s">
        <v>51</v>
      </c>
      <c r="N1707" t="s">
        <v>63</v>
      </c>
      <c r="O1707" t="s">
        <v>35</v>
      </c>
      <c r="P1707" t="s">
        <v>36</v>
      </c>
      <c r="R1707" t="s">
        <v>37</v>
      </c>
      <c r="S1707" t="s">
        <v>89</v>
      </c>
      <c r="T1707" s="2">
        <v>32175</v>
      </c>
      <c r="U1707" s="3">
        <f ca="1">YEARFRAC(Table1[[#This Row],[DOB]],TODAY())</f>
        <v>37.891666666666666</v>
      </c>
      <c r="V1707" s="3" t="str" cm="1">
        <f t="array" aca="1" ref="V1707" ca="1">_xlfn.IFS(Table1[[#This Row],[Age]] &lt; 30, "20-29", Table1[[#This Row],[Age]]&lt;40,"30-39",Table1[[#This Row],[Age]]&lt;50,"40-49",Table1[[#This Row],[Age]]&lt;60,"50-59",Table1[[#This Row],[Age]]&lt;70, "60-69",Table1[[#This Row],[Age]]&lt;80, "70-79",Table1[[#This Row],[Age]]&lt;90,"80-89")</f>
        <v>30-39</v>
      </c>
      <c r="W1707" t="s">
        <v>39</v>
      </c>
      <c r="X1707" t="s">
        <v>102</v>
      </c>
      <c r="Y1707" t="s">
        <v>54</v>
      </c>
      <c r="Z1707">
        <v>40632</v>
      </c>
      <c r="AA1707" t="s">
        <v>73</v>
      </c>
      <c r="AB1707" t="s">
        <v>103</v>
      </c>
      <c r="AC1707" t="s">
        <v>235</v>
      </c>
      <c r="AD1707">
        <v>2</v>
      </c>
    </row>
    <row r="1708" spans="1:30" x14ac:dyDescent="0.35">
      <c r="A1708">
        <v>2130</v>
      </c>
      <c r="B1708" t="s">
        <v>6471</v>
      </c>
      <c r="C1708" t="s">
        <v>2878</v>
      </c>
      <c r="D1708" s="1">
        <v>44908</v>
      </c>
      <c r="F1708" t="str">
        <f>IF(Table1[[#This Row],[ExitDate]],QUOTIENT(Table1[[#This Row],[ExitDate]]-Table1[[#This Row],[StartDate]],365/12),"")</f>
        <v/>
      </c>
      <c r="G1708" t="str">
        <f>IF(Table1[[#This Row],[ExitDate]], "Attrition", "Active")</f>
        <v>Active</v>
      </c>
      <c r="H1708" t="s">
        <v>28</v>
      </c>
      <c r="I1708" t="s">
        <v>6472</v>
      </c>
      <c r="J1708" t="s">
        <v>6473</v>
      </c>
      <c r="K1708" t="s">
        <v>117</v>
      </c>
      <c r="L1708" t="s">
        <v>32</v>
      </c>
      <c r="M1708" t="s">
        <v>33</v>
      </c>
      <c r="N1708" t="s">
        <v>34</v>
      </c>
      <c r="O1708" t="s">
        <v>51</v>
      </c>
      <c r="P1708" t="s">
        <v>36</v>
      </c>
      <c r="R1708" t="s">
        <v>37</v>
      </c>
      <c r="S1708" t="s">
        <v>89</v>
      </c>
      <c r="T1708" s="2">
        <v>26719</v>
      </c>
      <c r="U1708" s="3">
        <f ca="1">YEARFRAC(Table1[[#This Row],[DOB]],TODAY())</f>
        <v>52.830555555555556</v>
      </c>
      <c r="V1708" s="3" t="str" cm="1">
        <f t="array" aca="1" ref="V1708" ca="1">_xlfn.IFS(Table1[[#This Row],[Age]] &lt; 30, "20-29", Table1[[#This Row],[Age]]&lt;40,"30-39",Table1[[#This Row],[Age]]&lt;50,"40-49",Table1[[#This Row],[Age]]&lt;60,"50-59",Table1[[#This Row],[Age]]&lt;70, "60-69",Table1[[#This Row],[Age]]&lt;80, "70-79",Table1[[#This Row],[Age]]&lt;90,"80-89")</f>
        <v>50-59</v>
      </c>
      <c r="W1708" t="s">
        <v>39</v>
      </c>
      <c r="X1708" t="s">
        <v>280</v>
      </c>
      <c r="Y1708" t="s">
        <v>41</v>
      </c>
      <c r="Z1708">
        <v>54337</v>
      </c>
      <c r="AA1708" t="s">
        <v>73</v>
      </c>
      <c r="AB1708" t="s">
        <v>83</v>
      </c>
      <c r="AC1708" t="s">
        <v>235</v>
      </c>
      <c r="AD1708">
        <v>1</v>
      </c>
    </row>
    <row r="1709" spans="1:30" x14ac:dyDescent="0.35">
      <c r="A1709">
        <v>2131</v>
      </c>
      <c r="B1709" t="s">
        <v>6474</v>
      </c>
      <c r="C1709" t="s">
        <v>2138</v>
      </c>
      <c r="D1709" s="1">
        <v>43988</v>
      </c>
      <c r="E1709" s="1">
        <v>44632</v>
      </c>
      <c r="F1709">
        <f>IF(Table1[[#This Row],[ExitDate]],QUOTIENT(Table1[[#This Row],[ExitDate]]-Table1[[#This Row],[StartDate]],365/12),"")</f>
        <v>21</v>
      </c>
      <c r="G1709" t="str">
        <f>IF(Table1[[#This Row],[ExitDate]], "Attrition", "Active")</f>
        <v>Attrition</v>
      </c>
      <c r="H1709" t="s">
        <v>28</v>
      </c>
      <c r="I1709" t="s">
        <v>6475</v>
      </c>
      <c r="J1709" t="s">
        <v>6476</v>
      </c>
      <c r="K1709" t="s">
        <v>61</v>
      </c>
      <c r="L1709" t="s">
        <v>744</v>
      </c>
      <c r="M1709" t="s">
        <v>51</v>
      </c>
      <c r="N1709" t="s">
        <v>34</v>
      </c>
      <c r="O1709" t="s">
        <v>51</v>
      </c>
      <c r="P1709" t="s">
        <v>125</v>
      </c>
      <c r="Q1709" t="s">
        <v>6477</v>
      </c>
      <c r="R1709" t="s">
        <v>37</v>
      </c>
      <c r="S1709" t="s">
        <v>89</v>
      </c>
      <c r="T1709" s="2">
        <v>18699</v>
      </c>
      <c r="U1709" s="3">
        <f ca="1">YEARFRAC(Table1[[#This Row],[DOB]],TODAY())</f>
        <v>74.780555555555551</v>
      </c>
      <c r="V1709" s="3" t="str" cm="1">
        <f t="array" aca="1" ref="V1709" ca="1">_xlfn.IFS(Table1[[#This Row],[Age]] &lt; 30, "20-29", Table1[[#This Row],[Age]]&lt;40,"30-39",Table1[[#This Row],[Age]]&lt;50,"40-49",Table1[[#This Row],[Age]]&lt;60,"50-59",Table1[[#This Row],[Age]]&lt;70, "60-69",Table1[[#This Row],[Age]]&lt;80, "70-79",Table1[[#This Row],[Age]]&lt;90,"80-89")</f>
        <v>70-79</v>
      </c>
      <c r="W1709" t="s">
        <v>39</v>
      </c>
      <c r="X1709" t="s">
        <v>82</v>
      </c>
      <c r="Y1709" t="s">
        <v>41</v>
      </c>
      <c r="Z1709">
        <v>88590</v>
      </c>
      <c r="AA1709" t="s">
        <v>92</v>
      </c>
      <c r="AB1709" t="s">
        <v>43</v>
      </c>
      <c r="AC1709" t="s">
        <v>235</v>
      </c>
      <c r="AD1709">
        <v>4</v>
      </c>
    </row>
    <row r="1710" spans="1:30" x14ac:dyDescent="0.35">
      <c r="A1710">
        <v>2132</v>
      </c>
      <c r="B1710" t="s">
        <v>6478</v>
      </c>
      <c r="C1710" t="s">
        <v>2686</v>
      </c>
      <c r="D1710" s="1">
        <v>44676</v>
      </c>
      <c r="F1710" t="str">
        <f>IF(Table1[[#This Row],[ExitDate]],QUOTIENT(Table1[[#This Row],[ExitDate]]-Table1[[#This Row],[StartDate]],365/12),"")</f>
        <v/>
      </c>
      <c r="G1710" t="str">
        <f>IF(Table1[[#This Row],[ExitDate]], "Attrition", "Active")</f>
        <v>Active</v>
      </c>
      <c r="H1710" t="s">
        <v>28</v>
      </c>
      <c r="I1710" t="s">
        <v>6479</v>
      </c>
      <c r="J1710" t="s">
        <v>6480</v>
      </c>
      <c r="K1710" t="s">
        <v>88</v>
      </c>
      <c r="L1710" t="s">
        <v>32</v>
      </c>
      <c r="M1710" t="s">
        <v>62</v>
      </c>
      <c r="N1710" t="s">
        <v>50</v>
      </c>
      <c r="O1710" t="s">
        <v>62</v>
      </c>
      <c r="P1710" t="s">
        <v>36</v>
      </c>
      <c r="R1710" t="s">
        <v>37</v>
      </c>
      <c r="S1710" t="s">
        <v>230</v>
      </c>
      <c r="T1710" s="2">
        <v>23546</v>
      </c>
      <c r="U1710" s="3">
        <f ca="1">YEARFRAC(Table1[[#This Row],[DOB]],TODAY())</f>
        <v>61.513888888888886</v>
      </c>
      <c r="V1710" s="3" t="str" cm="1">
        <f t="array" aca="1" ref="V1710" ca="1">_xlfn.IFS(Table1[[#This Row],[Age]] &lt; 30, "20-29", Table1[[#This Row],[Age]]&lt;40,"30-39",Table1[[#This Row],[Age]]&lt;50,"40-49",Table1[[#This Row],[Age]]&lt;60,"50-59",Table1[[#This Row],[Age]]&lt;70, "60-69",Table1[[#This Row],[Age]]&lt;80, "70-79",Table1[[#This Row],[Age]]&lt;90,"80-89")</f>
        <v>60-69</v>
      </c>
      <c r="W1710" t="s">
        <v>39</v>
      </c>
      <c r="X1710" t="s">
        <v>102</v>
      </c>
      <c r="Y1710" t="s">
        <v>41</v>
      </c>
      <c r="Z1710">
        <v>70052</v>
      </c>
      <c r="AA1710" t="s">
        <v>73</v>
      </c>
      <c r="AB1710" t="s">
        <v>43</v>
      </c>
      <c r="AC1710" t="s">
        <v>235</v>
      </c>
      <c r="AD1710">
        <v>2</v>
      </c>
    </row>
    <row r="1711" spans="1:30" x14ac:dyDescent="0.35">
      <c r="A1711">
        <v>2133</v>
      </c>
      <c r="B1711" t="s">
        <v>6481</v>
      </c>
      <c r="C1711" t="s">
        <v>746</v>
      </c>
      <c r="D1711" s="1">
        <v>44040</v>
      </c>
      <c r="F1711" t="str">
        <f>IF(Table1[[#This Row],[ExitDate]],QUOTIENT(Table1[[#This Row],[ExitDate]]-Table1[[#This Row],[StartDate]],365/12),"")</f>
        <v/>
      </c>
      <c r="G1711" t="str">
        <f>IF(Table1[[#This Row],[ExitDate]], "Attrition", "Active")</f>
        <v>Active</v>
      </c>
      <c r="H1711" t="s">
        <v>28</v>
      </c>
      <c r="I1711" t="s">
        <v>6482</v>
      </c>
      <c r="J1711" t="s">
        <v>6483</v>
      </c>
      <c r="K1711" t="s">
        <v>31</v>
      </c>
      <c r="L1711" t="s">
        <v>32</v>
      </c>
      <c r="M1711" t="s">
        <v>33</v>
      </c>
      <c r="N1711" t="s">
        <v>50</v>
      </c>
      <c r="O1711" t="s">
        <v>62</v>
      </c>
      <c r="P1711" t="s">
        <v>36</v>
      </c>
      <c r="R1711" t="s">
        <v>37</v>
      </c>
      <c r="S1711" t="s">
        <v>89</v>
      </c>
      <c r="T1711" s="2">
        <v>27261</v>
      </c>
      <c r="U1711" s="3">
        <f ca="1">YEARFRAC(Table1[[#This Row],[DOB]],TODAY())</f>
        <v>51.341666666666669</v>
      </c>
      <c r="V1711" s="3" t="str" cm="1">
        <f t="array" aca="1" ref="V1711" ca="1">_xlfn.IFS(Table1[[#This Row],[Age]] &lt; 30, "20-29", Table1[[#This Row],[Age]]&lt;40,"30-39",Table1[[#This Row],[Age]]&lt;50,"40-49",Table1[[#This Row],[Age]]&lt;60,"50-59",Table1[[#This Row],[Age]]&lt;70, "60-69",Table1[[#This Row],[Age]]&lt;80, "70-79",Table1[[#This Row],[Age]]&lt;90,"80-89")</f>
        <v>50-59</v>
      </c>
      <c r="W1711" t="s">
        <v>39</v>
      </c>
      <c r="X1711" t="s">
        <v>280</v>
      </c>
      <c r="Y1711" t="s">
        <v>41</v>
      </c>
      <c r="Z1711">
        <v>88134</v>
      </c>
      <c r="AA1711" t="s">
        <v>92</v>
      </c>
      <c r="AB1711" t="s">
        <v>74</v>
      </c>
      <c r="AC1711" t="s">
        <v>739</v>
      </c>
      <c r="AD1711">
        <v>1</v>
      </c>
    </row>
    <row r="1712" spans="1:30" x14ac:dyDescent="0.35">
      <c r="A1712">
        <v>2134</v>
      </c>
      <c r="B1712" t="s">
        <v>763</v>
      </c>
      <c r="C1712" t="s">
        <v>6484</v>
      </c>
      <c r="D1712" s="1">
        <v>44620</v>
      </c>
      <c r="E1712" s="1">
        <v>45077</v>
      </c>
      <c r="F1712">
        <f>IF(Table1[[#This Row],[ExitDate]],QUOTIENT(Table1[[#This Row],[ExitDate]]-Table1[[#This Row],[StartDate]],365/12),"")</f>
        <v>15</v>
      </c>
      <c r="G1712" t="str">
        <f>IF(Table1[[#This Row],[ExitDate]], "Attrition", "Active")</f>
        <v>Attrition</v>
      </c>
      <c r="H1712" t="s">
        <v>28</v>
      </c>
      <c r="I1712" t="s">
        <v>6485</v>
      </c>
      <c r="J1712" t="s">
        <v>6486</v>
      </c>
      <c r="K1712" t="s">
        <v>132</v>
      </c>
      <c r="L1712" t="s">
        <v>32</v>
      </c>
      <c r="M1712" t="s">
        <v>51</v>
      </c>
      <c r="N1712" t="s">
        <v>63</v>
      </c>
      <c r="O1712" t="s">
        <v>35</v>
      </c>
      <c r="P1712" t="s">
        <v>125</v>
      </c>
      <c r="Q1712" t="s">
        <v>6487</v>
      </c>
      <c r="R1712" t="s">
        <v>37</v>
      </c>
      <c r="S1712" t="s">
        <v>52</v>
      </c>
      <c r="T1712" s="2">
        <v>37081</v>
      </c>
      <c r="U1712" s="3">
        <f ca="1">YEARFRAC(Table1[[#This Row],[DOB]],TODAY())</f>
        <v>24.455555555555556</v>
      </c>
      <c r="V1712" s="3" t="str" cm="1">
        <f t="array" aca="1" ref="V1712" ca="1">_xlfn.IFS(Table1[[#This Row],[Age]] &lt; 30, "20-29", Table1[[#This Row],[Age]]&lt;40,"30-39",Table1[[#This Row],[Age]]&lt;50,"40-49",Table1[[#This Row],[Age]]&lt;60,"50-59",Table1[[#This Row],[Age]]&lt;70, "60-69",Table1[[#This Row],[Age]]&lt;80, "70-79",Table1[[#This Row],[Age]]&lt;90,"80-89")</f>
        <v>20-29</v>
      </c>
      <c r="W1712" t="s">
        <v>39</v>
      </c>
      <c r="X1712" t="s">
        <v>225</v>
      </c>
      <c r="Y1712" t="s">
        <v>41</v>
      </c>
      <c r="Z1712">
        <v>36904</v>
      </c>
      <c r="AA1712" t="s">
        <v>55</v>
      </c>
      <c r="AB1712" t="s">
        <v>43</v>
      </c>
      <c r="AC1712" t="s">
        <v>104</v>
      </c>
      <c r="AD1712">
        <v>2</v>
      </c>
    </row>
    <row r="1713" spans="1:30" x14ac:dyDescent="0.35">
      <c r="A1713">
        <v>2135</v>
      </c>
      <c r="B1713" t="s">
        <v>6394</v>
      </c>
      <c r="C1713" t="s">
        <v>6488</v>
      </c>
      <c r="D1713" s="1">
        <v>44494</v>
      </c>
      <c r="E1713" s="1">
        <v>44975</v>
      </c>
      <c r="F1713">
        <f>IF(Table1[[#This Row],[ExitDate]],QUOTIENT(Table1[[#This Row],[ExitDate]]-Table1[[#This Row],[StartDate]],365/12),"")</f>
        <v>15</v>
      </c>
      <c r="G1713" t="str">
        <f>IF(Table1[[#This Row],[ExitDate]], "Attrition", "Active")</f>
        <v>Attrition</v>
      </c>
      <c r="H1713" t="s">
        <v>28</v>
      </c>
      <c r="I1713" t="s">
        <v>6489</v>
      </c>
      <c r="J1713" t="s">
        <v>6490</v>
      </c>
      <c r="K1713" t="s">
        <v>49</v>
      </c>
      <c r="L1713" t="s">
        <v>32</v>
      </c>
      <c r="M1713" t="s">
        <v>33</v>
      </c>
      <c r="N1713" t="s">
        <v>50</v>
      </c>
      <c r="O1713" t="s">
        <v>51</v>
      </c>
      <c r="P1713" t="s">
        <v>174</v>
      </c>
      <c r="Q1713" t="s">
        <v>6491</v>
      </c>
      <c r="R1713" t="s">
        <v>37</v>
      </c>
      <c r="S1713" t="s">
        <v>110</v>
      </c>
      <c r="T1713" s="2">
        <v>20204</v>
      </c>
      <c r="U1713" s="3">
        <f ca="1">YEARFRAC(Table1[[#This Row],[DOB]],TODAY())</f>
        <v>70.661111111111111</v>
      </c>
      <c r="V1713" s="3" t="str" cm="1">
        <f t="array" aca="1" ref="V1713" ca="1">_xlfn.IFS(Table1[[#This Row],[Age]] &lt; 30, "20-29", Table1[[#This Row],[Age]]&lt;40,"30-39",Table1[[#This Row],[Age]]&lt;50,"40-49",Table1[[#This Row],[Age]]&lt;60,"50-59",Table1[[#This Row],[Age]]&lt;70, "60-69",Table1[[#This Row],[Age]]&lt;80, "70-79",Table1[[#This Row],[Age]]&lt;90,"80-89")</f>
        <v>70-79</v>
      </c>
      <c r="W1713" t="s">
        <v>39</v>
      </c>
      <c r="X1713" t="s">
        <v>102</v>
      </c>
      <c r="Y1713" t="s">
        <v>41</v>
      </c>
      <c r="Z1713">
        <v>65653</v>
      </c>
      <c r="AA1713" t="s">
        <v>127</v>
      </c>
      <c r="AB1713" t="s">
        <v>83</v>
      </c>
      <c r="AC1713" t="s">
        <v>104</v>
      </c>
      <c r="AD1713">
        <v>2</v>
      </c>
    </row>
    <row r="1714" spans="1:30" x14ac:dyDescent="0.35">
      <c r="A1714">
        <v>2136</v>
      </c>
      <c r="B1714" t="s">
        <v>3393</v>
      </c>
      <c r="C1714" t="s">
        <v>3649</v>
      </c>
      <c r="D1714" s="1">
        <v>43355</v>
      </c>
      <c r="E1714" s="1">
        <v>44023</v>
      </c>
      <c r="F1714">
        <f>IF(Table1[[#This Row],[ExitDate]],QUOTIENT(Table1[[#This Row],[ExitDate]]-Table1[[#This Row],[StartDate]],365/12),"")</f>
        <v>21</v>
      </c>
      <c r="G1714" t="str">
        <f>IF(Table1[[#This Row],[ExitDate]], "Attrition", "Active")</f>
        <v>Attrition</v>
      </c>
      <c r="H1714" t="s">
        <v>28</v>
      </c>
      <c r="I1714" t="s">
        <v>6492</v>
      </c>
      <c r="J1714" t="s">
        <v>6493</v>
      </c>
      <c r="K1714" t="s">
        <v>138</v>
      </c>
      <c r="L1714" t="s">
        <v>32</v>
      </c>
      <c r="M1714" t="s">
        <v>51</v>
      </c>
      <c r="N1714" t="s">
        <v>50</v>
      </c>
      <c r="O1714" t="s">
        <v>51</v>
      </c>
      <c r="P1714" t="s">
        <v>98</v>
      </c>
      <c r="Q1714" t="s">
        <v>6494</v>
      </c>
      <c r="R1714" t="s">
        <v>37</v>
      </c>
      <c r="S1714" t="s">
        <v>793</v>
      </c>
      <c r="T1714" s="2">
        <v>33519</v>
      </c>
      <c r="U1714" s="3">
        <f ca="1">YEARFRAC(Table1[[#This Row],[DOB]],TODAY())</f>
        <v>34.208333333333336</v>
      </c>
      <c r="V1714" s="3" t="str" cm="1">
        <f t="array" aca="1" ref="V1714" ca="1">_xlfn.IFS(Table1[[#This Row],[Age]] &lt; 30, "20-29", Table1[[#This Row],[Age]]&lt;40,"30-39",Table1[[#This Row],[Age]]&lt;50,"40-49",Table1[[#This Row],[Age]]&lt;60,"50-59",Table1[[#This Row],[Age]]&lt;70, "60-69",Table1[[#This Row],[Age]]&lt;80, "70-79",Table1[[#This Row],[Age]]&lt;90,"80-89")</f>
        <v>30-39</v>
      </c>
      <c r="W1714" t="s">
        <v>39</v>
      </c>
      <c r="X1714" t="s">
        <v>53</v>
      </c>
      <c r="Y1714" t="s">
        <v>41</v>
      </c>
      <c r="Z1714">
        <v>19006</v>
      </c>
      <c r="AA1714" t="s">
        <v>73</v>
      </c>
      <c r="AB1714" t="s">
        <v>103</v>
      </c>
      <c r="AC1714" t="s">
        <v>104</v>
      </c>
      <c r="AD1714">
        <v>1</v>
      </c>
    </row>
    <row r="1715" spans="1:30" x14ac:dyDescent="0.35">
      <c r="A1715">
        <v>2137</v>
      </c>
      <c r="B1715" t="s">
        <v>1819</v>
      </c>
      <c r="C1715" t="s">
        <v>2662</v>
      </c>
      <c r="D1715" s="1">
        <v>44926</v>
      </c>
      <c r="E1715" s="1">
        <v>44941</v>
      </c>
      <c r="F1715">
        <f>IF(Table1[[#This Row],[ExitDate]],QUOTIENT(Table1[[#This Row],[ExitDate]]-Table1[[#This Row],[StartDate]],365/12),"")</f>
        <v>0</v>
      </c>
      <c r="G1715" t="str">
        <f>IF(Table1[[#This Row],[ExitDate]], "Attrition", "Active")</f>
        <v>Attrition</v>
      </c>
      <c r="H1715" t="s">
        <v>727</v>
      </c>
      <c r="I1715" t="s">
        <v>6495</v>
      </c>
      <c r="J1715" t="s">
        <v>6496</v>
      </c>
      <c r="K1715" t="s">
        <v>31</v>
      </c>
      <c r="L1715" t="s">
        <v>197</v>
      </c>
      <c r="M1715" t="s">
        <v>33</v>
      </c>
      <c r="N1715" t="s">
        <v>63</v>
      </c>
      <c r="O1715" t="s">
        <v>62</v>
      </c>
      <c r="P1715" t="s">
        <v>98</v>
      </c>
      <c r="Q1715" t="s">
        <v>6497</v>
      </c>
      <c r="R1715" t="s">
        <v>37</v>
      </c>
      <c r="S1715" t="s">
        <v>80</v>
      </c>
      <c r="T1715" s="2">
        <v>22698</v>
      </c>
      <c r="U1715" s="3">
        <f ca="1">YEARFRAC(Table1[[#This Row],[DOB]],TODAY())</f>
        <v>63.838888888888889</v>
      </c>
      <c r="V1715" s="3" t="str" cm="1">
        <f t="array" aca="1" ref="V1715" ca="1">_xlfn.IFS(Table1[[#This Row],[Age]] &lt; 30, "20-29", Table1[[#This Row],[Age]]&lt;40,"30-39",Table1[[#This Row],[Age]]&lt;50,"40-49",Table1[[#This Row],[Age]]&lt;60,"50-59",Table1[[#This Row],[Age]]&lt;70, "60-69",Table1[[#This Row],[Age]]&lt;80, "70-79",Table1[[#This Row],[Age]]&lt;90,"80-89")</f>
        <v>60-69</v>
      </c>
      <c r="W1715" t="s">
        <v>39</v>
      </c>
      <c r="X1715" t="s">
        <v>82</v>
      </c>
      <c r="Y1715" t="s">
        <v>41</v>
      </c>
      <c r="Z1715">
        <v>53948</v>
      </c>
      <c r="AA1715" t="s">
        <v>92</v>
      </c>
      <c r="AB1715" t="s">
        <v>83</v>
      </c>
      <c r="AC1715" t="s">
        <v>104</v>
      </c>
      <c r="AD1715">
        <v>5</v>
      </c>
    </row>
    <row r="1716" spans="1:30" x14ac:dyDescent="0.35">
      <c r="A1716">
        <v>2138</v>
      </c>
      <c r="B1716" t="s">
        <v>1755</v>
      </c>
      <c r="C1716" t="s">
        <v>811</v>
      </c>
      <c r="D1716" s="1">
        <v>44504</v>
      </c>
      <c r="E1716" s="1">
        <v>45087</v>
      </c>
      <c r="F1716">
        <f>IF(Table1[[#This Row],[ExitDate]],QUOTIENT(Table1[[#This Row],[ExitDate]]-Table1[[#This Row],[StartDate]],365/12),"")</f>
        <v>19</v>
      </c>
      <c r="G1716" t="str">
        <f>IF(Table1[[#This Row],[ExitDate]], "Attrition", "Active")</f>
        <v>Attrition</v>
      </c>
      <c r="H1716" t="s">
        <v>727</v>
      </c>
      <c r="I1716" t="s">
        <v>6498</v>
      </c>
      <c r="J1716" t="s">
        <v>6499</v>
      </c>
      <c r="K1716" t="s">
        <v>49</v>
      </c>
      <c r="L1716" t="s">
        <v>32</v>
      </c>
      <c r="M1716" t="s">
        <v>33</v>
      </c>
      <c r="N1716" t="s">
        <v>34</v>
      </c>
      <c r="O1716" t="s">
        <v>35</v>
      </c>
      <c r="P1716" t="s">
        <v>98</v>
      </c>
      <c r="Q1716" t="s">
        <v>6500</v>
      </c>
      <c r="R1716" t="s">
        <v>37</v>
      </c>
      <c r="S1716" t="s">
        <v>176</v>
      </c>
      <c r="T1716" s="2">
        <v>24330</v>
      </c>
      <c r="U1716" s="3">
        <f ca="1">YEARFRAC(Table1[[#This Row],[DOB]],TODAY())</f>
        <v>59.366666666666667</v>
      </c>
      <c r="V1716" s="3" t="str" cm="1">
        <f t="array" aca="1" ref="V1716" ca="1">_xlfn.IFS(Table1[[#This Row],[Age]] &lt; 30, "20-29", Table1[[#This Row],[Age]]&lt;40,"30-39",Table1[[#This Row],[Age]]&lt;50,"40-49",Table1[[#This Row],[Age]]&lt;60,"50-59",Table1[[#This Row],[Age]]&lt;70, "60-69",Table1[[#This Row],[Age]]&lt;80, "70-79",Table1[[#This Row],[Age]]&lt;90,"80-89")</f>
        <v>50-59</v>
      </c>
      <c r="W1716" t="s">
        <v>39</v>
      </c>
      <c r="X1716" t="s">
        <v>6501</v>
      </c>
      <c r="Y1716" t="s">
        <v>41</v>
      </c>
      <c r="Z1716">
        <v>69346</v>
      </c>
      <c r="AA1716" t="s">
        <v>55</v>
      </c>
      <c r="AB1716" t="s">
        <v>103</v>
      </c>
      <c r="AC1716" t="s">
        <v>104</v>
      </c>
      <c r="AD1716">
        <v>2</v>
      </c>
    </row>
    <row r="1717" spans="1:30" x14ac:dyDescent="0.35">
      <c r="A1717">
        <v>2139</v>
      </c>
      <c r="B1717" t="s">
        <v>5714</v>
      </c>
      <c r="C1717" t="s">
        <v>2730</v>
      </c>
      <c r="D1717" s="1">
        <v>43956</v>
      </c>
      <c r="F1717" t="str">
        <f>IF(Table1[[#This Row],[ExitDate]],QUOTIENT(Table1[[#This Row],[ExitDate]]-Table1[[#This Row],[StartDate]],365/12),"")</f>
        <v/>
      </c>
      <c r="G1717" t="str">
        <f>IF(Table1[[#This Row],[ExitDate]], "Attrition", "Active")</f>
        <v>Active</v>
      </c>
      <c r="H1717" t="s">
        <v>727</v>
      </c>
      <c r="I1717" t="s">
        <v>6502</v>
      </c>
      <c r="J1717" t="s">
        <v>6503</v>
      </c>
      <c r="K1717" t="s">
        <v>138</v>
      </c>
      <c r="L1717" t="s">
        <v>32</v>
      </c>
      <c r="M1717" t="s">
        <v>51</v>
      </c>
      <c r="N1717" t="s">
        <v>63</v>
      </c>
      <c r="O1717" t="s">
        <v>62</v>
      </c>
      <c r="P1717" t="s">
        <v>36</v>
      </c>
      <c r="R1717" t="s">
        <v>37</v>
      </c>
      <c r="S1717" t="s">
        <v>52</v>
      </c>
      <c r="T1717" s="2">
        <v>24927</v>
      </c>
      <c r="U1717" s="3">
        <f ca="1">YEARFRAC(Table1[[#This Row],[DOB]],TODAY())</f>
        <v>57.730555555555554</v>
      </c>
      <c r="V1717" s="3" t="str" cm="1">
        <f t="array" aca="1" ref="V1717" ca="1">_xlfn.IFS(Table1[[#This Row],[Age]] &lt; 30, "20-29", Table1[[#This Row],[Age]]&lt;40,"30-39",Table1[[#This Row],[Age]]&lt;50,"40-49",Table1[[#This Row],[Age]]&lt;60,"50-59",Table1[[#This Row],[Age]]&lt;70, "60-69",Table1[[#This Row],[Age]]&lt;80, "70-79",Table1[[#This Row],[Age]]&lt;90,"80-89")</f>
        <v>50-59</v>
      </c>
      <c r="W1717" t="s">
        <v>39</v>
      </c>
      <c r="X1717" t="s">
        <v>82</v>
      </c>
      <c r="Y1717" t="s">
        <v>41</v>
      </c>
      <c r="Z1717">
        <v>3763</v>
      </c>
      <c r="AA1717" t="s">
        <v>42</v>
      </c>
      <c r="AB1717" t="s">
        <v>43</v>
      </c>
      <c r="AC1717" t="s">
        <v>104</v>
      </c>
      <c r="AD1717">
        <v>2</v>
      </c>
    </row>
    <row r="1718" spans="1:30" x14ac:dyDescent="0.35">
      <c r="A1718">
        <v>2140</v>
      </c>
      <c r="B1718" t="s">
        <v>3559</v>
      </c>
      <c r="C1718" t="s">
        <v>5561</v>
      </c>
      <c r="D1718" s="1">
        <v>44173</v>
      </c>
      <c r="F1718" t="str">
        <f>IF(Table1[[#This Row],[ExitDate]],QUOTIENT(Table1[[#This Row],[ExitDate]]-Table1[[#This Row],[StartDate]],365/12),"")</f>
        <v/>
      </c>
      <c r="G1718" t="str">
        <f>IF(Table1[[#This Row],[ExitDate]], "Attrition", "Active")</f>
        <v>Active</v>
      </c>
      <c r="H1718" t="s">
        <v>727</v>
      </c>
      <c r="I1718" t="s">
        <v>6504</v>
      </c>
      <c r="J1718" t="s">
        <v>6505</v>
      </c>
      <c r="K1718" t="s">
        <v>117</v>
      </c>
      <c r="L1718" t="s">
        <v>32</v>
      </c>
      <c r="M1718" t="s">
        <v>33</v>
      </c>
      <c r="N1718" t="s">
        <v>50</v>
      </c>
      <c r="O1718" t="s">
        <v>51</v>
      </c>
      <c r="P1718" t="s">
        <v>36</v>
      </c>
      <c r="R1718" t="s">
        <v>37</v>
      </c>
      <c r="S1718" t="s">
        <v>110</v>
      </c>
      <c r="T1718" s="2">
        <v>25437</v>
      </c>
      <c r="U1718" s="3">
        <f ca="1">YEARFRAC(Table1[[#This Row],[DOB]],TODAY())</f>
        <v>56.336111111111109</v>
      </c>
      <c r="V1718" s="3" t="str" cm="1">
        <f t="array" aca="1" ref="V1718" ca="1">_xlfn.IFS(Table1[[#This Row],[Age]] &lt; 30, "20-29", Table1[[#This Row],[Age]]&lt;40,"30-39",Table1[[#This Row],[Age]]&lt;50,"40-49",Table1[[#This Row],[Age]]&lt;60,"50-59",Table1[[#This Row],[Age]]&lt;70, "60-69",Table1[[#This Row],[Age]]&lt;80, "70-79",Table1[[#This Row],[Age]]&lt;90,"80-89")</f>
        <v>50-59</v>
      </c>
      <c r="W1718" t="s">
        <v>39</v>
      </c>
      <c r="X1718" t="s">
        <v>6</v>
      </c>
      <c r="Y1718" t="s">
        <v>41</v>
      </c>
      <c r="Z1718">
        <v>74489</v>
      </c>
      <c r="AA1718" t="s">
        <v>92</v>
      </c>
      <c r="AB1718" t="s">
        <v>43</v>
      </c>
      <c r="AC1718" t="s">
        <v>104</v>
      </c>
      <c r="AD1718">
        <v>2</v>
      </c>
    </row>
    <row r="1719" spans="1:30" x14ac:dyDescent="0.35">
      <c r="A1719">
        <v>2141</v>
      </c>
      <c r="B1719" t="s">
        <v>5551</v>
      </c>
      <c r="C1719" t="s">
        <v>904</v>
      </c>
      <c r="D1719" s="1">
        <v>43372</v>
      </c>
      <c r="E1719" s="1">
        <v>45066</v>
      </c>
      <c r="F1719">
        <f>IF(Table1[[#This Row],[ExitDate]],QUOTIENT(Table1[[#This Row],[ExitDate]]-Table1[[#This Row],[StartDate]],365/12),"")</f>
        <v>55</v>
      </c>
      <c r="G1719" t="str">
        <f>IF(Table1[[#This Row],[ExitDate]], "Attrition", "Active")</f>
        <v>Attrition</v>
      </c>
      <c r="H1719" t="s">
        <v>727</v>
      </c>
      <c r="I1719" t="s">
        <v>6506</v>
      </c>
      <c r="J1719" t="s">
        <v>6507</v>
      </c>
      <c r="K1719" t="s">
        <v>61</v>
      </c>
      <c r="L1719" t="s">
        <v>32</v>
      </c>
      <c r="M1719" t="s">
        <v>33</v>
      </c>
      <c r="N1719" t="s">
        <v>34</v>
      </c>
      <c r="O1719" t="s">
        <v>62</v>
      </c>
      <c r="P1719" t="s">
        <v>125</v>
      </c>
      <c r="Q1719" t="s">
        <v>6508</v>
      </c>
      <c r="R1719" t="s">
        <v>37</v>
      </c>
      <c r="S1719" t="s">
        <v>52</v>
      </c>
      <c r="T1719" s="2">
        <v>17008</v>
      </c>
      <c r="U1719" s="3">
        <f ca="1">YEARFRAC(Table1[[#This Row],[DOB]],TODAY())</f>
        <v>79.411111111111111</v>
      </c>
      <c r="V1719" s="3" t="str" cm="1">
        <f t="array" aca="1" ref="V1719" ca="1">_xlfn.IFS(Table1[[#This Row],[Age]] &lt; 30, "20-29", Table1[[#This Row],[Age]]&lt;40,"30-39",Table1[[#This Row],[Age]]&lt;50,"40-49",Table1[[#This Row],[Age]]&lt;60,"50-59",Table1[[#This Row],[Age]]&lt;70, "60-69",Table1[[#This Row],[Age]]&lt;80, "70-79",Table1[[#This Row],[Age]]&lt;90,"80-89")</f>
        <v>70-79</v>
      </c>
      <c r="W1719" t="s">
        <v>39</v>
      </c>
      <c r="X1719" t="s">
        <v>225</v>
      </c>
      <c r="Y1719" t="s">
        <v>41</v>
      </c>
      <c r="Z1719">
        <v>73814</v>
      </c>
      <c r="AA1719" t="s">
        <v>55</v>
      </c>
      <c r="AB1719" t="s">
        <v>83</v>
      </c>
      <c r="AC1719" t="s">
        <v>104</v>
      </c>
      <c r="AD1719">
        <v>2</v>
      </c>
    </row>
    <row r="1720" spans="1:30" x14ac:dyDescent="0.35">
      <c r="A1720">
        <v>2142</v>
      </c>
      <c r="B1720" t="s">
        <v>6509</v>
      </c>
      <c r="C1720" t="s">
        <v>713</v>
      </c>
      <c r="D1720" s="1">
        <v>43839</v>
      </c>
      <c r="E1720" s="1">
        <v>44137</v>
      </c>
      <c r="F1720">
        <f>IF(Table1[[#This Row],[ExitDate]],QUOTIENT(Table1[[#This Row],[ExitDate]]-Table1[[#This Row],[StartDate]],365/12),"")</f>
        <v>9</v>
      </c>
      <c r="G1720" t="str">
        <f>IF(Table1[[#This Row],[ExitDate]], "Attrition", "Active")</f>
        <v>Attrition</v>
      </c>
      <c r="H1720" t="s">
        <v>727</v>
      </c>
      <c r="I1720" t="s">
        <v>6510</v>
      </c>
      <c r="J1720" t="s">
        <v>6511</v>
      </c>
      <c r="K1720" t="s">
        <v>167</v>
      </c>
      <c r="L1720" t="s">
        <v>32</v>
      </c>
      <c r="M1720" t="s">
        <v>33</v>
      </c>
      <c r="N1720" t="s">
        <v>50</v>
      </c>
      <c r="O1720" t="s">
        <v>35</v>
      </c>
      <c r="P1720" t="s">
        <v>98</v>
      </c>
      <c r="Q1720" t="s">
        <v>6512</v>
      </c>
      <c r="R1720" t="s">
        <v>37</v>
      </c>
      <c r="S1720" t="s">
        <v>110</v>
      </c>
      <c r="T1720" s="2">
        <v>23767</v>
      </c>
      <c r="U1720" s="3">
        <f ca="1">YEARFRAC(Table1[[#This Row],[DOB]],TODAY())</f>
        <v>60.911111111111111</v>
      </c>
      <c r="V1720" s="3" t="str" cm="1">
        <f t="array" aca="1" ref="V1720" ca="1">_xlfn.IFS(Table1[[#This Row],[Age]] &lt; 30, "20-29", Table1[[#This Row],[Age]]&lt;40,"30-39",Table1[[#This Row],[Age]]&lt;50,"40-49",Table1[[#This Row],[Age]]&lt;60,"50-59",Table1[[#This Row],[Age]]&lt;70, "60-69",Table1[[#This Row],[Age]]&lt;80, "70-79",Table1[[#This Row],[Age]]&lt;90,"80-89")</f>
        <v>60-69</v>
      </c>
      <c r="W1720" t="s">
        <v>39</v>
      </c>
      <c r="X1720" t="s">
        <v>112</v>
      </c>
      <c r="Y1720" t="s">
        <v>41</v>
      </c>
      <c r="Z1720">
        <v>40697</v>
      </c>
      <c r="AA1720" t="s">
        <v>73</v>
      </c>
      <c r="AB1720" t="s">
        <v>43</v>
      </c>
      <c r="AC1720" t="s">
        <v>104</v>
      </c>
      <c r="AD1720">
        <v>2</v>
      </c>
    </row>
    <row r="1721" spans="1:30" x14ac:dyDescent="0.35">
      <c r="A1721">
        <v>2143</v>
      </c>
      <c r="B1721" t="s">
        <v>6513</v>
      </c>
      <c r="C1721" t="s">
        <v>1119</v>
      </c>
      <c r="D1721" s="1">
        <v>44013</v>
      </c>
      <c r="E1721" s="1">
        <v>44865</v>
      </c>
      <c r="F1721">
        <f>IF(Table1[[#This Row],[ExitDate]],QUOTIENT(Table1[[#This Row],[ExitDate]]-Table1[[#This Row],[StartDate]],365/12),"")</f>
        <v>28</v>
      </c>
      <c r="G1721" t="str">
        <f>IF(Table1[[#This Row],[ExitDate]], "Attrition", "Active")</f>
        <v>Attrition</v>
      </c>
      <c r="H1721" t="s">
        <v>727</v>
      </c>
      <c r="I1721" t="s">
        <v>6514</v>
      </c>
      <c r="J1721" t="s">
        <v>6515</v>
      </c>
      <c r="K1721" t="s">
        <v>132</v>
      </c>
      <c r="L1721" t="s">
        <v>197</v>
      </c>
      <c r="M1721" t="s">
        <v>33</v>
      </c>
      <c r="N1721" t="s">
        <v>50</v>
      </c>
      <c r="O1721" t="s">
        <v>35</v>
      </c>
      <c r="P1721" t="s">
        <v>98</v>
      </c>
      <c r="Q1721" t="s">
        <v>6516</v>
      </c>
      <c r="R1721" t="s">
        <v>37</v>
      </c>
      <c r="S1721" t="s">
        <v>503</v>
      </c>
      <c r="T1721" s="2">
        <v>34359</v>
      </c>
      <c r="U1721" s="3">
        <f ca="1">YEARFRAC(Table1[[#This Row],[DOB]],TODAY())</f>
        <v>31.911111111111111</v>
      </c>
      <c r="V1721" s="3" t="str" cm="1">
        <f t="array" aca="1" ref="V1721" ca="1">_xlfn.IFS(Table1[[#This Row],[Age]] &lt; 30, "20-29", Table1[[#This Row],[Age]]&lt;40,"30-39",Table1[[#This Row],[Age]]&lt;50,"40-49",Table1[[#This Row],[Age]]&lt;60,"50-59",Table1[[#This Row],[Age]]&lt;70, "60-69",Table1[[#This Row],[Age]]&lt;80, "70-79",Table1[[#This Row],[Age]]&lt;90,"80-89")</f>
        <v>30-39</v>
      </c>
      <c r="W1721" t="s">
        <v>39</v>
      </c>
      <c r="X1721" t="s">
        <v>177</v>
      </c>
      <c r="Y1721" t="s">
        <v>41</v>
      </c>
      <c r="Z1721">
        <v>46121</v>
      </c>
      <c r="AA1721" t="s">
        <v>127</v>
      </c>
      <c r="AB1721" t="s">
        <v>103</v>
      </c>
      <c r="AC1721" t="s">
        <v>104</v>
      </c>
      <c r="AD1721">
        <v>1</v>
      </c>
    </row>
    <row r="1722" spans="1:30" x14ac:dyDescent="0.35">
      <c r="A1722">
        <v>2144</v>
      </c>
      <c r="B1722" t="s">
        <v>6517</v>
      </c>
      <c r="C1722" t="s">
        <v>3045</v>
      </c>
      <c r="D1722" s="1">
        <v>44798</v>
      </c>
      <c r="F1722" t="str">
        <f>IF(Table1[[#This Row],[ExitDate]],QUOTIENT(Table1[[#This Row],[ExitDate]]-Table1[[#This Row],[StartDate]],365/12),"")</f>
        <v/>
      </c>
      <c r="G1722" t="str">
        <f>IF(Table1[[#This Row],[ExitDate]], "Attrition", "Active")</f>
        <v>Active</v>
      </c>
      <c r="H1722" t="s">
        <v>727</v>
      </c>
      <c r="I1722" t="s">
        <v>6518</v>
      </c>
      <c r="J1722" t="s">
        <v>6519</v>
      </c>
      <c r="K1722" t="s">
        <v>79</v>
      </c>
      <c r="L1722" t="s">
        <v>32</v>
      </c>
      <c r="M1722" t="s">
        <v>62</v>
      </c>
      <c r="N1722" t="s">
        <v>63</v>
      </c>
      <c r="O1722" t="s">
        <v>35</v>
      </c>
      <c r="P1722" t="s">
        <v>36</v>
      </c>
      <c r="R1722" t="s">
        <v>37</v>
      </c>
      <c r="S1722" t="s">
        <v>89</v>
      </c>
      <c r="T1722" s="2">
        <v>35823</v>
      </c>
      <c r="U1722" s="3">
        <f ca="1">YEARFRAC(Table1[[#This Row],[DOB]],TODAY())</f>
        <v>27.902777777777779</v>
      </c>
      <c r="V1722" s="3" t="str" cm="1">
        <f t="array" aca="1" ref="V1722" ca="1">_xlfn.IFS(Table1[[#This Row],[Age]] &lt; 30, "20-29", Table1[[#This Row],[Age]]&lt;40,"30-39",Table1[[#This Row],[Age]]&lt;50,"40-49",Table1[[#This Row],[Age]]&lt;60,"50-59",Table1[[#This Row],[Age]]&lt;70, "60-69",Table1[[#This Row],[Age]]&lt;80, "70-79",Table1[[#This Row],[Age]]&lt;90,"80-89")</f>
        <v>20-29</v>
      </c>
      <c r="W1722" t="s">
        <v>39</v>
      </c>
      <c r="X1722" t="s">
        <v>82</v>
      </c>
      <c r="Y1722" t="s">
        <v>41</v>
      </c>
      <c r="Z1722">
        <v>80572</v>
      </c>
      <c r="AA1722" t="s">
        <v>55</v>
      </c>
      <c r="AB1722" t="s">
        <v>103</v>
      </c>
      <c r="AC1722" t="s">
        <v>104</v>
      </c>
      <c r="AD1722">
        <v>2</v>
      </c>
    </row>
    <row r="1723" spans="1:30" x14ac:dyDescent="0.35">
      <c r="A1723">
        <v>2145</v>
      </c>
      <c r="B1723" t="s">
        <v>6520</v>
      </c>
      <c r="C1723" t="s">
        <v>2245</v>
      </c>
      <c r="D1723" s="1">
        <v>43523</v>
      </c>
      <c r="F1723" t="str">
        <f>IF(Table1[[#This Row],[ExitDate]],QUOTIENT(Table1[[#This Row],[ExitDate]]-Table1[[#This Row],[StartDate]],365/12),"")</f>
        <v/>
      </c>
      <c r="G1723" t="str">
        <f>IF(Table1[[#This Row],[ExitDate]], "Attrition", "Active")</f>
        <v>Active</v>
      </c>
      <c r="H1723" t="s">
        <v>727</v>
      </c>
      <c r="I1723" t="s">
        <v>6521</v>
      </c>
      <c r="J1723" t="s">
        <v>6522</v>
      </c>
      <c r="K1723" t="s">
        <v>97</v>
      </c>
      <c r="L1723" t="s">
        <v>32</v>
      </c>
      <c r="M1723" t="s">
        <v>62</v>
      </c>
      <c r="N1723" t="s">
        <v>50</v>
      </c>
      <c r="O1723" t="s">
        <v>62</v>
      </c>
      <c r="P1723" t="s">
        <v>36</v>
      </c>
      <c r="R1723" t="s">
        <v>37</v>
      </c>
      <c r="S1723" t="s">
        <v>65</v>
      </c>
      <c r="T1723" s="2">
        <v>32785</v>
      </c>
      <c r="U1723" s="3">
        <f ca="1">YEARFRAC(Table1[[#This Row],[DOB]],TODAY())</f>
        <v>36.219444444444441</v>
      </c>
      <c r="V1723" s="3" t="str" cm="1">
        <f t="array" aca="1" ref="V1723" ca="1">_xlfn.IFS(Table1[[#This Row],[Age]] &lt; 30, "20-29", Table1[[#This Row],[Age]]&lt;40,"30-39",Table1[[#This Row],[Age]]&lt;50,"40-49",Table1[[#This Row],[Age]]&lt;60,"50-59",Table1[[#This Row],[Age]]&lt;70, "60-69",Table1[[#This Row],[Age]]&lt;80, "70-79",Table1[[#This Row],[Age]]&lt;90,"80-89")</f>
        <v>30-39</v>
      </c>
      <c r="W1723" t="s">
        <v>39</v>
      </c>
      <c r="X1723" t="s">
        <v>177</v>
      </c>
      <c r="Y1723" t="s">
        <v>41</v>
      </c>
      <c r="Z1723">
        <v>58886</v>
      </c>
      <c r="AA1723" t="s">
        <v>73</v>
      </c>
      <c r="AB1723" t="s">
        <v>103</v>
      </c>
      <c r="AC1723" t="s">
        <v>104</v>
      </c>
      <c r="AD1723">
        <v>1</v>
      </c>
    </row>
    <row r="1724" spans="1:30" x14ac:dyDescent="0.35">
      <c r="A1724">
        <v>2146</v>
      </c>
      <c r="B1724" t="s">
        <v>936</v>
      </c>
      <c r="C1724" t="s">
        <v>555</v>
      </c>
      <c r="D1724" s="1">
        <v>43824</v>
      </c>
      <c r="E1724" s="1">
        <v>45081</v>
      </c>
      <c r="F1724">
        <f>IF(Table1[[#This Row],[ExitDate]],QUOTIENT(Table1[[#This Row],[ExitDate]]-Table1[[#This Row],[StartDate]],365/12),"")</f>
        <v>41</v>
      </c>
      <c r="G1724" t="str">
        <f>IF(Table1[[#This Row],[ExitDate]], "Attrition", "Active")</f>
        <v>Attrition</v>
      </c>
      <c r="H1724" t="s">
        <v>28</v>
      </c>
      <c r="I1724" t="s">
        <v>6523</v>
      </c>
      <c r="J1724" t="s">
        <v>6524</v>
      </c>
      <c r="K1724" t="s">
        <v>138</v>
      </c>
      <c r="L1724" t="s">
        <v>744</v>
      </c>
      <c r="M1724" t="s">
        <v>62</v>
      </c>
      <c r="N1724" t="s">
        <v>50</v>
      </c>
      <c r="O1724" t="s">
        <v>35</v>
      </c>
      <c r="P1724" t="s">
        <v>125</v>
      </c>
      <c r="Q1724" t="s">
        <v>6525</v>
      </c>
      <c r="R1724" t="s">
        <v>37</v>
      </c>
      <c r="S1724" t="s">
        <v>147</v>
      </c>
      <c r="T1724" s="2">
        <v>16013</v>
      </c>
      <c r="U1724" s="3">
        <f ca="1">YEARFRAC(Table1[[#This Row],[DOB]],TODAY())</f>
        <v>82.138888888888886</v>
      </c>
      <c r="V1724" s="3" t="str" cm="1">
        <f t="array" aca="1" ref="V1724" ca="1">_xlfn.IFS(Table1[[#This Row],[Age]] &lt; 30, "20-29", Table1[[#This Row],[Age]]&lt;40,"30-39",Table1[[#This Row],[Age]]&lt;50,"40-49",Table1[[#This Row],[Age]]&lt;60,"50-59",Table1[[#This Row],[Age]]&lt;70, "60-69",Table1[[#This Row],[Age]]&lt;80, "70-79",Table1[[#This Row],[Age]]&lt;90,"80-89")</f>
        <v>80-89</v>
      </c>
      <c r="W1724" t="s">
        <v>39</v>
      </c>
      <c r="X1724" t="s">
        <v>380</v>
      </c>
      <c r="Y1724" t="s">
        <v>41</v>
      </c>
      <c r="Z1724">
        <v>73772</v>
      </c>
      <c r="AA1724" t="s">
        <v>73</v>
      </c>
      <c r="AB1724" t="s">
        <v>103</v>
      </c>
      <c r="AC1724" t="s">
        <v>104</v>
      </c>
      <c r="AD1724">
        <v>2</v>
      </c>
    </row>
    <row r="1725" spans="1:30" x14ac:dyDescent="0.35">
      <c r="A1725">
        <v>2147</v>
      </c>
      <c r="B1725" t="s">
        <v>332</v>
      </c>
      <c r="C1725" t="s">
        <v>6526</v>
      </c>
      <c r="D1725" s="1">
        <v>44057</v>
      </c>
      <c r="E1725" s="1">
        <v>44496</v>
      </c>
      <c r="F1725">
        <f>IF(Table1[[#This Row],[ExitDate]],QUOTIENT(Table1[[#This Row],[ExitDate]]-Table1[[#This Row],[StartDate]],365/12),"")</f>
        <v>14</v>
      </c>
      <c r="G1725" t="str">
        <f>IF(Table1[[#This Row],[ExitDate]], "Attrition", "Active")</f>
        <v>Attrition</v>
      </c>
      <c r="H1725" t="s">
        <v>28</v>
      </c>
      <c r="I1725" t="s">
        <v>6527</v>
      </c>
      <c r="J1725" t="s">
        <v>6528</v>
      </c>
      <c r="K1725" t="s">
        <v>117</v>
      </c>
      <c r="L1725" t="s">
        <v>32</v>
      </c>
      <c r="M1725" t="s">
        <v>33</v>
      </c>
      <c r="N1725" t="s">
        <v>63</v>
      </c>
      <c r="O1725" t="s">
        <v>35</v>
      </c>
      <c r="P1725" t="s">
        <v>98</v>
      </c>
      <c r="Q1725" t="s">
        <v>6529</v>
      </c>
      <c r="R1725" t="s">
        <v>37</v>
      </c>
      <c r="S1725" t="s">
        <v>52</v>
      </c>
      <c r="T1725" s="2">
        <v>29896</v>
      </c>
      <c r="U1725" s="3">
        <f ca="1">YEARFRAC(Table1[[#This Row],[DOB]],TODAY())</f>
        <v>44.130555555555553</v>
      </c>
      <c r="V1725" s="3" t="str" cm="1">
        <f t="array" aca="1" ref="V1725" ca="1">_xlfn.IFS(Table1[[#This Row],[Age]] &lt; 30, "20-29", Table1[[#This Row],[Age]]&lt;40,"30-39",Table1[[#This Row],[Age]]&lt;50,"40-49",Table1[[#This Row],[Age]]&lt;60,"50-59",Table1[[#This Row],[Age]]&lt;70, "60-69",Table1[[#This Row],[Age]]&lt;80, "70-79",Table1[[#This Row],[Age]]&lt;90,"80-89")</f>
        <v>40-49</v>
      </c>
      <c r="W1725" t="s">
        <v>39</v>
      </c>
      <c r="X1725" t="s">
        <v>162</v>
      </c>
      <c r="Y1725" t="s">
        <v>41</v>
      </c>
      <c r="Z1725">
        <v>80599</v>
      </c>
      <c r="AA1725" t="s">
        <v>55</v>
      </c>
      <c r="AB1725" t="s">
        <v>103</v>
      </c>
      <c r="AC1725" t="s">
        <v>104</v>
      </c>
      <c r="AD1725">
        <v>4</v>
      </c>
    </row>
    <row r="1726" spans="1:30" x14ac:dyDescent="0.35">
      <c r="A1726">
        <v>2148</v>
      </c>
      <c r="B1726" t="s">
        <v>436</v>
      </c>
      <c r="C1726" t="s">
        <v>338</v>
      </c>
      <c r="D1726" s="1">
        <v>44407</v>
      </c>
      <c r="F1726" t="str">
        <f>IF(Table1[[#This Row],[ExitDate]],QUOTIENT(Table1[[#This Row],[ExitDate]]-Table1[[#This Row],[StartDate]],365/12),"")</f>
        <v/>
      </c>
      <c r="G1726" t="str">
        <f>IF(Table1[[#This Row],[ExitDate]], "Attrition", "Active")</f>
        <v>Active</v>
      </c>
      <c r="H1726" t="s">
        <v>28</v>
      </c>
      <c r="I1726" t="s">
        <v>6530</v>
      </c>
      <c r="J1726" t="s">
        <v>6531</v>
      </c>
      <c r="K1726" t="s">
        <v>61</v>
      </c>
      <c r="L1726" t="s">
        <v>32</v>
      </c>
      <c r="M1726" t="s">
        <v>62</v>
      </c>
      <c r="N1726" t="s">
        <v>50</v>
      </c>
      <c r="O1726" t="s">
        <v>62</v>
      </c>
      <c r="P1726" t="s">
        <v>36</v>
      </c>
      <c r="R1726" t="s">
        <v>37</v>
      </c>
      <c r="S1726" t="s">
        <v>147</v>
      </c>
      <c r="T1726" s="2">
        <v>18009</v>
      </c>
      <c r="U1726" s="3">
        <f ca="1">YEARFRAC(Table1[[#This Row],[DOB]],TODAY())</f>
        <v>76.672222222222217</v>
      </c>
      <c r="V1726" s="3" t="str" cm="1">
        <f t="array" aca="1" ref="V1726" ca="1">_xlfn.IFS(Table1[[#This Row],[Age]] &lt; 30, "20-29", Table1[[#This Row],[Age]]&lt;40,"30-39",Table1[[#This Row],[Age]]&lt;50,"40-49",Table1[[#This Row],[Age]]&lt;60,"50-59",Table1[[#This Row],[Age]]&lt;70, "60-69",Table1[[#This Row],[Age]]&lt;80, "70-79",Table1[[#This Row],[Age]]&lt;90,"80-89")</f>
        <v>70-79</v>
      </c>
      <c r="W1726" t="s">
        <v>39</v>
      </c>
      <c r="X1726" t="s">
        <v>149</v>
      </c>
      <c r="Y1726" t="s">
        <v>41</v>
      </c>
      <c r="Z1726">
        <v>75427</v>
      </c>
      <c r="AA1726" t="s">
        <v>92</v>
      </c>
      <c r="AB1726" t="s">
        <v>43</v>
      </c>
      <c r="AC1726" t="s">
        <v>104</v>
      </c>
      <c r="AD1726">
        <v>5</v>
      </c>
    </row>
    <row r="1727" spans="1:30" x14ac:dyDescent="0.35">
      <c r="A1727">
        <v>2149</v>
      </c>
      <c r="B1727" t="s">
        <v>6532</v>
      </c>
      <c r="C1727" t="s">
        <v>2177</v>
      </c>
      <c r="D1727" s="1">
        <v>44318</v>
      </c>
      <c r="E1727" s="1">
        <v>45104</v>
      </c>
      <c r="F1727">
        <f>IF(Table1[[#This Row],[ExitDate]],QUOTIENT(Table1[[#This Row],[ExitDate]]-Table1[[#This Row],[StartDate]],365/12),"")</f>
        <v>25</v>
      </c>
      <c r="G1727" t="str">
        <f>IF(Table1[[#This Row],[ExitDate]], "Attrition", "Active")</f>
        <v>Attrition</v>
      </c>
      <c r="H1727" t="s">
        <v>28</v>
      </c>
      <c r="I1727" t="s">
        <v>6533</v>
      </c>
      <c r="J1727" t="s">
        <v>6534</v>
      </c>
      <c r="K1727" t="s">
        <v>167</v>
      </c>
      <c r="L1727" t="s">
        <v>744</v>
      </c>
      <c r="M1727" t="s">
        <v>62</v>
      </c>
      <c r="N1727" t="s">
        <v>50</v>
      </c>
      <c r="O1727" t="s">
        <v>35</v>
      </c>
      <c r="P1727" t="s">
        <v>98</v>
      </c>
      <c r="Q1727" t="s">
        <v>6535</v>
      </c>
      <c r="R1727" t="s">
        <v>37</v>
      </c>
      <c r="S1727" t="s">
        <v>176</v>
      </c>
      <c r="T1727" s="2">
        <v>35515</v>
      </c>
      <c r="U1727" s="3">
        <f ca="1">YEARFRAC(Table1[[#This Row],[DOB]],TODAY())</f>
        <v>28.741666666666667</v>
      </c>
      <c r="V1727" s="3" t="str" cm="1">
        <f t="array" aca="1" ref="V1727" ca="1">_xlfn.IFS(Table1[[#This Row],[Age]] &lt; 30, "20-29", Table1[[#This Row],[Age]]&lt;40,"30-39",Table1[[#This Row],[Age]]&lt;50,"40-49",Table1[[#This Row],[Age]]&lt;60,"50-59",Table1[[#This Row],[Age]]&lt;70, "60-69",Table1[[#This Row],[Age]]&lt;80, "70-79",Table1[[#This Row],[Age]]&lt;90,"80-89")</f>
        <v>20-29</v>
      </c>
      <c r="W1727" t="s">
        <v>39</v>
      </c>
      <c r="X1727" t="s">
        <v>177</v>
      </c>
      <c r="Y1727" t="s">
        <v>41</v>
      </c>
      <c r="Z1727">
        <v>90636</v>
      </c>
      <c r="AA1727" t="s">
        <v>42</v>
      </c>
      <c r="AB1727" t="s">
        <v>74</v>
      </c>
      <c r="AC1727" t="s">
        <v>104</v>
      </c>
      <c r="AD1727">
        <v>5</v>
      </c>
    </row>
    <row r="1728" spans="1:30" x14ac:dyDescent="0.35">
      <c r="A1728">
        <v>2150</v>
      </c>
      <c r="B1728" t="s">
        <v>6166</v>
      </c>
      <c r="C1728" t="s">
        <v>3594</v>
      </c>
      <c r="D1728" s="1">
        <v>44947</v>
      </c>
      <c r="E1728" s="1">
        <v>45014</v>
      </c>
      <c r="F1728">
        <f>IF(Table1[[#This Row],[ExitDate]],QUOTIENT(Table1[[#This Row],[ExitDate]]-Table1[[#This Row],[StartDate]],365/12),"")</f>
        <v>2</v>
      </c>
      <c r="G1728" t="str">
        <f>IF(Table1[[#This Row],[ExitDate]], "Attrition", "Active")</f>
        <v>Attrition</v>
      </c>
      <c r="H1728" t="s">
        <v>28</v>
      </c>
      <c r="I1728" t="s">
        <v>6536</v>
      </c>
      <c r="J1728" t="s">
        <v>6537</v>
      </c>
      <c r="K1728" t="s">
        <v>132</v>
      </c>
      <c r="L1728" t="s">
        <v>32</v>
      </c>
      <c r="M1728" t="s">
        <v>62</v>
      </c>
      <c r="N1728" t="s">
        <v>63</v>
      </c>
      <c r="O1728" t="s">
        <v>62</v>
      </c>
      <c r="P1728" t="s">
        <v>174</v>
      </c>
      <c r="Q1728" t="s">
        <v>6538</v>
      </c>
      <c r="R1728" t="s">
        <v>37</v>
      </c>
      <c r="S1728" t="s">
        <v>147</v>
      </c>
      <c r="T1728" s="2">
        <v>26212</v>
      </c>
      <c r="U1728" s="3">
        <f ca="1">YEARFRAC(Table1[[#This Row],[DOB]],TODAY())</f>
        <v>54.213888888888889</v>
      </c>
      <c r="V1728" s="3" t="str" cm="1">
        <f t="array" aca="1" ref="V1728" ca="1">_xlfn.IFS(Table1[[#This Row],[Age]] &lt; 30, "20-29", Table1[[#This Row],[Age]]&lt;40,"30-39",Table1[[#This Row],[Age]]&lt;50,"40-49",Table1[[#This Row],[Age]]&lt;60,"50-59",Table1[[#This Row],[Age]]&lt;70, "60-69",Table1[[#This Row],[Age]]&lt;80, "70-79",Table1[[#This Row],[Age]]&lt;90,"80-89")</f>
        <v>50-59</v>
      </c>
      <c r="W1728" t="s">
        <v>39</v>
      </c>
      <c r="X1728" t="s">
        <v>149</v>
      </c>
      <c r="Y1728" t="s">
        <v>41</v>
      </c>
      <c r="Z1728">
        <v>73850</v>
      </c>
      <c r="AA1728" t="s">
        <v>127</v>
      </c>
      <c r="AB1728" t="s">
        <v>43</v>
      </c>
      <c r="AC1728" t="s">
        <v>104</v>
      </c>
      <c r="AD1728">
        <v>5</v>
      </c>
    </row>
    <row r="1729" spans="1:30" x14ac:dyDescent="0.35">
      <c r="A1729">
        <v>2151</v>
      </c>
      <c r="B1729" t="s">
        <v>6539</v>
      </c>
      <c r="C1729" t="s">
        <v>1361</v>
      </c>
      <c r="D1729" s="1">
        <v>44216</v>
      </c>
      <c r="E1729" s="1">
        <v>45104</v>
      </c>
      <c r="F1729">
        <f>IF(Table1[[#This Row],[ExitDate]],QUOTIENT(Table1[[#This Row],[ExitDate]]-Table1[[#This Row],[StartDate]],365/12),"")</f>
        <v>29</v>
      </c>
      <c r="G1729" t="str">
        <f>IF(Table1[[#This Row],[ExitDate]], "Attrition", "Active")</f>
        <v>Attrition</v>
      </c>
      <c r="H1729" t="s">
        <v>28</v>
      </c>
      <c r="I1729" t="s">
        <v>6540</v>
      </c>
      <c r="J1729" t="s">
        <v>6541</v>
      </c>
      <c r="K1729" t="s">
        <v>79</v>
      </c>
      <c r="L1729" t="s">
        <v>32</v>
      </c>
      <c r="M1729" t="s">
        <v>33</v>
      </c>
      <c r="N1729" t="s">
        <v>63</v>
      </c>
      <c r="O1729" t="s">
        <v>35</v>
      </c>
      <c r="P1729" t="s">
        <v>98</v>
      </c>
      <c r="Q1729" t="s">
        <v>6542</v>
      </c>
      <c r="R1729" t="s">
        <v>37</v>
      </c>
      <c r="S1729" t="s">
        <v>230</v>
      </c>
      <c r="T1729" s="2">
        <v>18602</v>
      </c>
      <c r="U1729" s="3">
        <f ca="1">YEARFRAC(Table1[[#This Row],[DOB]],TODAY())</f>
        <v>75.05</v>
      </c>
      <c r="V1729" s="3" t="str" cm="1">
        <f t="array" aca="1" ref="V1729" ca="1">_xlfn.IFS(Table1[[#This Row],[Age]] &lt; 30, "20-29", Table1[[#This Row],[Age]]&lt;40,"30-39",Table1[[#This Row],[Age]]&lt;50,"40-49",Table1[[#This Row],[Age]]&lt;60,"50-59",Table1[[#This Row],[Age]]&lt;70, "60-69",Table1[[#This Row],[Age]]&lt;80, "70-79",Table1[[#This Row],[Age]]&lt;90,"80-89")</f>
        <v>70-79</v>
      </c>
      <c r="W1729" t="s">
        <v>39</v>
      </c>
      <c r="X1729" t="s">
        <v>112</v>
      </c>
      <c r="Y1729" t="s">
        <v>41</v>
      </c>
      <c r="Z1729">
        <v>47622</v>
      </c>
      <c r="AA1729" t="s">
        <v>55</v>
      </c>
      <c r="AB1729" t="s">
        <v>83</v>
      </c>
      <c r="AC1729" t="s">
        <v>104</v>
      </c>
      <c r="AD1729">
        <v>1</v>
      </c>
    </row>
    <row r="1730" spans="1:30" x14ac:dyDescent="0.35">
      <c r="A1730">
        <v>2152</v>
      </c>
      <c r="B1730" t="s">
        <v>2657</v>
      </c>
      <c r="C1730" t="s">
        <v>4296</v>
      </c>
      <c r="D1730" s="1">
        <v>44111</v>
      </c>
      <c r="F1730" t="str">
        <f>IF(Table1[[#This Row],[ExitDate]],QUOTIENT(Table1[[#This Row],[ExitDate]]-Table1[[#This Row],[StartDate]],365/12),"")</f>
        <v/>
      </c>
      <c r="G1730" t="str">
        <f>IF(Table1[[#This Row],[ExitDate]], "Attrition", "Active")</f>
        <v>Active</v>
      </c>
      <c r="H1730" t="s">
        <v>28</v>
      </c>
      <c r="I1730" t="s">
        <v>6543</v>
      </c>
      <c r="J1730" t="s">
        <v>6544</v>
      </c>
      <c r="K1730" t="s">
        <v>97</v>
      </c>
      <c r="L1730" t="s">
        <v>32</v>
      </c>
      <c r="M1730" t="s">
        <v>51</v>
      </c>
      <c r="N1730" t="s">
        <v>34</v>
      </c>
      <c r="O1730" t="s">
        <v>35</v>
      </c>
      <c r="P1730" t="s">
        <v>36</v>
      </c>
      <c r="R1730" t="s">
        <v>37</v>
      </c>
      <c r="S1730" t="s">
        <v>110</v>
      </c>
      <c r="T1730" s="2">
        <v>20461</v>
      </c>
      <c r="U1730" s="3">
        <f ca="1">YEARFRAC(Table1[[#This Row],[DOB]],TODAY())</f>
        <v>69.961111111111109</v>
      </c>
      <c r="V1730" s="3" t="str" cm="1">
        <f t="array" aca="1" ref="V1730" ca="1">_xlfn.IFS(Table1[[#This Row],[Age]] &lt; 30, "20-29", Table1[[#This Row],[Age]]&lt;40,"30-39",Table1[[#This Row],[Age]]&lt;50,"40-49",Table1[[#This Row],[Age]]&lt;60,"50-59",Table1[[#This Row],[Age]]&lt;70, "60-69",Table1[[#This Row],[Age]]&lt;80, "70-79",Table1[[#This Row],[Age]]&lt;90,"80-89")</f>
        <v>60-69</v>
      </c>
      <c r="W1730" t="s">
        <v>39</v>
      </c>
      <c r="X1730" t="s">
        <v>418</v>
      </c>
      <c r="Y1730" t="s">
        <v>41</v>
      </c>
      <c r="Z1730">
        <v>70069</v>
      </c>
      <c r="AA1730" t="s">
        <v>42</v>
      </c>
      <c r="AB1730" t="s">
        <v>43</v>
      </c>
      <c r="AC1730" t="s">
        <v>104</v>
      </c>
      <c r="AD1730">
        <v>2</v>
      </c>
    </row>
    <row r="1731" spans="1:30" x14ac:dyDescent="0.35">
      <c r="A1731">
        <v>2153</v>
      </c>
      <c r="B1731" t="s">
        <v>6267</v>
      </c>
      <c r="C1731" t="s">
        <v>3119</v>
      </c>
      <c r="D1731" s="1">
        <v>43631</v>
      </c>
      <c r="F1731" t="str">
        <f>IF(Table1[[#This Row],[ExitDate]],QUOTIENT(Table1[[#This Row],[ExitDate]]-Table1[[#This Row],[StartDate]],365/12),"")</f>
        <v/>
      </c>
      <c r="G1731" t="str">
        <f>IF(Table1[[#This Row],[ExitDate]], "Attrition", "Active")</f>
        <v>Active</v>
      </c>
      <c r="H1731" t="s">
        <v>28</v>
      </c>
      <c r="I1731" t="s">
        <v>6545</v>
      </c>
      <c r="J1731" t="s">
        <v>6546</v>
      </c>
      <c r="K1731" t="s">
        <v>88</v>
      </c>
      <c r="L1731" t="s">
        <v>32</v>
      </c>
      <c r="M1731" t="s">
        <v>33</v>
      </c>
      <c r="N1731" t="s">
        <v>34</v>
      </c>
      <c r="O1731" t="s">
        <v>51</v>
      </c>
      <c r="P1731" t="s">
        <v>36</v>
      </c>
      <c r="R1731" t="s">
        <v>37</v>
      </c>
      <c r="S1731" t="s">
        <v>176</v>
      </c>
      <c r="T1731" s="2">
        <v>16325</v>
      </c>
      <c r="U1731" s="3">
        <f ca="1">YEARFRAC(Table1[[#This Row],[DOB]],TODAY())</f>
        <v>81.286111111111111</v>
      </c>
      <c r="V1731" s="3" t="str" cm="1">
        <f t="array" aca="1" ref="V1731" ca="1">_xlfn.IFS(Table1[[#This Row],[Age]] &lt; 30, "20-29", Table1[[#This Row],[Age]]&lt;40,"30-39",Table1[[#This Row],[Age]]&lt;50,"40-49",Table1[[#This Row],[Age]]&lt;60,"50-59",Table1[[#This Row],[Age]]&lt;70, "60-69",Table1[[#This Row],[Age]]&lt;80, "70-79",Table1[[#This Row],[Age]]&lt;90,"80-89")</f>
        <v>80-89</v>
      </c>
      <c r="W1731" t="s">
        <v>39</v>
      </c>
      <c r="X1731" t="s">
        <v>380</v>
      </c>
      <c r="Y1731" t="s">
        <v>41</v>
      </c>
      <c r="Z1731">
        <v>58613</v>
      </c>
      <c r="AA1731" t="s">
        <v>73</v>
      </c>
      <c r="AB1731" t="s">
        <v>83</v>
      </c>
      <c r="AC1731" t="s">
        <v>104</v>
      </c>
      <c r="AD1731">
        <v>4</v>
      </c>
    </row>
    <row r="1732" spans="1:30" x14ac:dyDescent="0.35">
      <c r="A1732">
        <v>2154</v>
      </c>
      <c r="B1732" t="s">
        <v>6547</v>
      </c>
      <c r="C1732" t="s">
        <v>6548</v>
      </c>
      <c r="D1732" s="1">
        <v>44679</v>
      </c>
      <c r="F1732" t="str">
        <f>IF(Table1[[#This Row],[ExitDate]],QUOTIENT(Table1[[#This Row],[ExitDate]]-Table1[[#This Row],[StartDate]],365/12),"")</f>
        <v/>
      </c>
      <c r="G1732" t="str">
        <f>IF(Table1[[#This Row],[ExitDate]], "Attrition", "Active")</f>
        <v>Active</v>
      </c>
      <c r="H1732" t="s">
        <v>28</v>
      </c>
      <c r="I1732" t="s">
        <v>6549</v>
      </c>
      <c r="J1732" t="s">
        <v>6550</v>
      </c>
      <c r="K1732" t="s">
        <v>31</v>
      </c>
      <c r="L1732" t="s">
        <v>32</v>
      </c>
      <c r="M1732" t="s">
        <v>51</v>
      </c>
      <c r="N1732" t="s">
        <v>50</v>
      </c>
      <c r="O1732" t="s">
        <v>35</v>
      </c>
      <c r="P1732" t="s">
        <v>36</v>
      </c>
      <c r="R1732" t="s">
        <v>37</v>
      </c>
      <c r="S1732" t="s">
        <v>89</v>
      </c>
      <c r="T1732" s="2">
        <v>27645</v>
      </c>
      <c r="U1732" s="3">
        <f ca="1">YEARFRAC(Table1[[#This Row],[DOB]],TODAY())</f>
        <v>50.291666666666664</v>
      </c>
      <c r="V1732" s="3" t="str" cm="1">
        <f t="array" aca="1" ref="V1732" ca="1">_xlfn.IFS(Table1[[#This Row],[Age]] &lt; 30, "20-29", Table1[[#This Row],[Age]]&lt;40,"30-39",Table1[[#This Row],[Age]]&lt;50,"40-49",Table1[[#This Row],[Age]]&lt;60,"50-59",Table1[[#This Row],[Age]]&lt;70, "60-69",Table1[[#This Row],[Age]]&lt;80, "70-79",Table1[[#This Row],[Age]]&lt;90,"80-89")</f>
        <v>50-59</v>
      </c>
      <c r="W1732" t="s">
        <v>39</v>
      </c>
      <c r="X1732" t="s">
        <v>192</v>
      </c>
      <c r="Y1732" t="s">
        <v>54</v>
      </c>
      <c r="Z1732">
        <v>3793</v>
      </c>
      <c r="AA1732" t="s">
        <v>73</v>
      </c>
      <c r="AB1732" t="s">
        <v>83</v>
      </c>
      <c r="AC1732" t="s">
        <v>104</v>
      </c>
      <c r="AD1732">
        <v>4</v>
      </c>
    </row>
    <row r="1733" spans="1:30" x14ac:dyDescent="0.35">
      <c r="A1733">
        <v>2155</v>
      </c>
      <c r="B1733" t="s">
        <v>1545</v>
      </c>
      <c r="C1733" t="s">
        <v>1755</v>
      </c>
      <c r="D1733" s="1">
        <v>43645</v>
      </c>
      <c r="E1733" s="1">
        <v>44976</v>
      </c>
      <c r="F1733">
        <f>IF(Table1[[#This Row],[ExitDate]],QUOTIENT(Table1[[#This Row],[ExitDate]]-Table1[[#This Row],[StartDate]],365/12),"")</f>
        <v>43</v>
      </c>
      <c r="G1733" t="str">
        <f>IF(Table1[[#This Row],[ExitDate]], "Attrition", "Active")</f>
        <v>Attrition</v>
      </c>
      <c r="H1733" t="s">
        <v>28</v>
      </c>
      <c r="I1733" t="s">
        <v>6551</v>
      </c>
      <c r="J1733" t="s">
        <v>6552</v>
      </c>
      <c r="K1733" t="s">
        <v>49</v>
      </c>
      <c r="L1733" t="s">
        <v>744</v>
      </c>
      <c r="M1733" t="s">
        <v>51</v>
      </c>
      <c r="N1733" t="s">
        <v>63</v>
      </c>
      <c r="O1733" t="s">
        <v>62</v>
      </c>
      <c r="P1733" t="s">
        <v>125</v>
      </c>
      <c r="Q1733" t="s">
        <v>6553</v>
      </c>
      <c r="R1733" t="s">
        <v>37</v>
      </c>
      <c r="S1733" t="s">
        <v>38</v>
      </c>
      <c r="T1733" s="2">
        <v>15396</v>
      </c>
      <c r="U1733" s="3">
        <f ca="1">YEARFRAC(Table1[[#This Row],[DOB]],TODAY())</f>
        <v>83.830555555555549</v>
      </c>
      <c r="V1733" s="3" t="str" cm="1">
        <f t="array" aca="1" ref="V1733" ca="1">_xlfn.IFS(Table1[[#This Row],[Age]] &lt; 30, "20-29", Table1[[#This Row],[Age]]&lt;40,"30-39",Table1[[#This Row],[Age]]&lt;50,"40-49",Table1[[#This Row],[Age]]&lt;60,"50-59",Table1[[#This Row],[Age]]&lt;70, "60-69",Table1[[#This Row],[Age]]&lt;80, "70-79",Table1[[#This Row],[Age]]&lt;90,"80-89")</f>
        <v>80-89</v>
      </c>
      <c r="W1733" t="s">
        <v>39</v>
      </c>
      <c r="X1733" t="s">
        <v>177</v>
      </c>
      <c r="Y1733" t="s">
        <v>41</v>
      </c>
      <c r="Z1733">
        <v>72455</v>
      </c>
      <c r="AA1733" t="s">
        <v>73</v>
      </c>
      <c r="AB1733" t="s">
        <v>74</v>
      </c>
      <c r="AC1733" t="s">
        <v>104</v>
      </c>
      <c r="AD1733">
        <v>4</v>
      </c>
    </row>
    <row r="1734" spans="1:30" x14ac:dyDescent="0.35">
      <c r="A1734">
        <v>2156</v>
      </c>
      <c r="B1734" t="s">
        <v>6554</v>
      </c>
      <c r="C1734" t="s">
        <v>6555</v>
      </c>
      <c r="D1734" s="1">
        <v>43354</v>
      </c>
      <c r="E1734" s="1">
        <v>43904</v>
      </c>
      <c r="F1734">
        <f>IF(Table1[[#This Row],[ExitDate]],QUOTIENT(Table1[[#This Row],[ExitDate]]-Table1[[#This Row],[StartDate]],365/12),"")</f>
        <v>18</v>
      </c>
      <c r="G1734" t="str">
        <f>IF(Table1[[#This Row],[ExitDate]], "Attrition", "Active")</f>
        <v>Attrition</v>
      </c>
      <c r="H1734" t="s">
        <v>28</v>
      </c>
      <c r="I1734" t="s">
        <v>6556</v>
      </c>
      <c r="J1734" t="s">
        <v>6557</v>
      </c>
      <c r="K1734" t="s">
        <v>138</v>
      </c>
      <c r="L1734" t="s">
        <v>32</v>
      </c>
      <c r="M1734" t="s">
        <v>51</v>
      </c>
      <c r="N1734" t="s">
        <v>63</v>
      </c>
      <c r="O1734" t="s">
        <v>35</v>
      </c>
      <c r="P1734" t="s">
        <v>174</v>
      </c>
      <c r="Q1734" t="s">
        <v>6558</v>
      </c>
      <c r="R1734" t="s">
        <v>37</v>
      </c>
      <c r="S1734" t="s">
        <v>118</v>
      </c>
      <c r="T1734" s="2">
        <v>32537</v>
      </c>
      <c r="U1734" s="3">
        <f ca="1">YEARFRAC(Table1[[#This Row],[DOB]],TODAY())</f>
        <v>36.9</v>
      </c>
      <c r="V1734" s="3" t="str" cm="1">
        <f t="array" aca="1" ref="V1734" ca="1">_xlfn.IFS(Table1[[#This Row],[Age]] &lt; 30, "20-29", Table1[[#This Row],[Age]]&lt;40,"30-39",Table1[[#This Row],[Age]]&lt;50,"40-49",Table1[[#This Row],[Age]]&lt;60,"50-59",Table1[[#This Row],[Age]]&lt;70, "60-69",Table1[[#This Row],[Age]]&lt;80, "70-79",Table1[[#This Row],[Age]]&lt;90,"80-89")</f>
        <v>30-39</v>
      </c>
      <c r="W1734" t="s">
        <v>39</v>
      </c>
      <c r="X1734" t="s">
        <v>242</v>
      </c>
      <c r="Y1734" t="s">
        <v>41</v>
      </c>
      <c r="Z1734">
        <v>94916</v>
      </c>
      <c r="AA1734" t="s">
        <v>92</v>
      </c>
      <c r="AB1734" t="s">
        <v>43</v>
      </c>
      <c r="AC1734" t="s">
        <v>104</v>
      </c>
      <c r="AD1734">
        <v>3</v>
      </c>
    </row>
    <row r="1735" spans="1:30" x14ac:dyDescent="0.35">
      <c r="A1735">
        <v>2157</v>
      </c>
      <c r="B1735" t="s">
        <v>2611</v>
      </c>
      <c r="C1735" t="s">
        <v>1104</v>
      </c>
      <c r="D1735" s="1">
        <v>43966</v>
      </c>
      <c r="E1735" s="1">
        <v>44552</v>
      </c>
      <c r="F1735">
        <f>IF(Table1[[#This Row],[ExitDate]],QUOTIENT(Table1[[#This Row],[ExitDate]]-Table1[[#This Row],[StartDate]],365/12),"")</f>
        <v>19</v>
      </c>
      <c r="G1735" t="str">
        <f>IF(Table1[[#This Row],[ExitDate]], "Attrition", "Active")</f>
        <v>Attrition</v>
      </c>
      <c r="H1735" t="s">
        <v>28</v>
      </c>
      <c r="I1735" t="s">
        <v>6559</v>
      </c>
      <c r="J1735" t="s">
        <v>6560</v>
      </c>
      <c r="K1735" t="s">
        <v>117</v>
      </c>
      <c r="L1735" t="s">
        <v>32</v>
      </c>
      <c r="M1735" t="s">
        <v>33</v>
      </c>
      <c r="N1735" t="s">
        <v>50</v>
      </c>
      <c r="O1735" t="s">
        <v>62</v>
      </c>
      <c r="P1735" t="s">
        <v>139</v>
      </c>
      <c r="Q1735" t="s">
        <v>6561</v>
      </c>
      <c r="R1735" t="s">
        <v>37</v>
      </c>
      <c r="S1735" t="s">
        <v>65</v>
      </c>
      <c r="T1735" s="2">
        <v>18296</v>
      </c>
      <c r="U1735" s="3">
        <f ca="1">YEARFRAC(Table1[[#This Row],[DOB]],TODAY())</f>
        <v>75.891666666666666</v>
      </c>
      <c r="V1735" s="3" t="str" cm="1">
        <f t="array" aca="1" ref="V1735" ca="1">_xlfn.IFS(Table1[[#This Row],[Age]] &lt; 30, "20-29", Table1[[#This Row],[Age]]&lt;40,"30-39",Table1[[#This Row],[Age]]&lt;50,"40-49",Table1[[#This Row],[Age]]&lt;60,"50-59",Table1[[#This Row],[Age]]&lt;70, "60-69",Table1[[#This Row],[Age]]&lt;80, "70-79",Table1[[#This Row],[Age]]&lt;90,"80-89")</f>
        <v>70-79</v>
      </c>
      <c r="W1735" t="s">
        <v>39</v>
      </c>
      <c r="X1735" t="s">
        <v>66</v>
      </c>
      <c r="Y1735" t="s">
        <v>41</v>
      </c>
      <c r="Z1735">
        <v>1687</v>
      </c>
      <c r="AA1735" t="s">
        <v>127</v>
      </c>
      <c r="AB1735" t="s">
        <v>83</v>
      </c>
      <c r="AC1735" t="s">
        <v>104</v>
      </c>
      <c r="AD1735">
        <v>4</v>
      </c>
    </row>
    <row r="1736" spans="1:30" x14ac:dyDescent="0.35">
      <c r="A1736">
        <v>2158</v>
      </c>
      <c r="B1736" t="s">
        <v>6562</v>
      </c>
      <c r="C1736" t="s">
        <v>882</v>
      </c>
      <c r="D1736" s="1">
        <v>44980</v>
      </c>
      <c r="F1736" t="str">
        <f>IF(Table1[[#This Row],[ExitDate]],QUOTIENT(Table1[[#This Row],[ExitDate]]-Table1[[#This Row],[StartDate]],365/12),"")</f>
        <v/>
      </c>
      <c r="G1736" t="str">
        <f>IF(Table1[[#This Row],[ExitDate]], "Attrition", "Active")</f>
        <v>Active</v>
      </c>
      <c r="H1736" t="s">
        <v>28</v>
      </c>
      <c r="I1736" t="s">
        <v>6563</v>
      </c>
      <c r="J1736" t="s">
        <v>6564</v>
      </c>
      <c r="K1736" t="s">
        <v>61</v>
      </c>
      <c r="L1736" t="s">
        <v>32</v>
      </c>
      <c r="M1736" t="s">
        <v>62</v>
      </c>
      <c r="N1736" t="s">
        <v>63</v>
      </c>
      <c r="O1736" t="s">
        <v>62</v>
      </c>
      <c r="P1736" t="s">
        <v>36</v>
      </c>
      <c r="R1736" t="s">
        <v>37</v>
      </c>
      <c r="S1736" t="s">
        <v>89</v>
      </c>
      <c r="T1736" s="2">
        <v>22834</v>
      </c>
      <c r="U1736" s="3">
        <f ca="1">YEARFRAC(Table1[[#This Row],[DOB]],TODAY())</f>
        <v>63.461111111111109</v>
      </c>
      <c r="V1736" s="3" t="str" cm="1">
        <f t="array" aca="1" ref="V1736" ca="1">_xlfn.IFS(Table1[[#This Row],[Age]] &lt; 30, "20-29", Table1[[#This Row],[Age]]&lt;40,"30-39",Table1[[#This Row],[Age]]&lt;50,"40-49",Table1[[#This Row],[Age]]&lt;60,"50-59",Table1[[#This Row],[Age]]&lt;70, "60-69",Table1[[#This Row],[Age]]&lt;80, "70-79",Table1[[#This Row],[Age]]&lt;90,"80-89")</f>
        <v>60-69</v>
      </c>
      <c r="W1736" t="s">
        <v>39</v>
      </c>
      <c r="X1736" t="s">
        <v>225</v>
      </c>
      <c r="Y1736" t="s">
        <v>41</v>
      </c>
      <c r="Z1736">
        <v>54978</v>
      </c>
      <c r="AA1736" t="s">
        <v>42</v>
      </c>
      <c r="AB1736" t="s">
        <v>83</v>
      </c>
      <c r="AC1736" t="s">
        <v>104</v>
      </c>
      <c r="AD1736">
        <v>3</v>
      </c>
    </row>
    <row r="1737" spans="1:30" x14ac:dyDescent="0.35">
      <c r="A1737">
        <v>2159</v>
      </c>
      <c r="B1737" t="s">
        <v>6565</v>
      </c>
      <c r="C1737" t="s">
        <v>6566</v>
      </c>
      <c r="D1737" s="1">
        <v>44278</v>
      </c>
      <c r="E1737" s="1">
        <v>44642</v>
      </c>
      <c r="F1737">
        <f>IF(Table1[[#This Row],[ExitDate]],QUOTIENT(Table1[[#This Row],[ExitDate]]-Table1[[#This Row],[StartDate]],365/12),"")</f>
        <v>11</v>
      </c>
      <c r="G1737" t="str">
        <f>IF(Table1[[#This Row],[ExitDate]], "Attrition", "Active")</f>
        <v>Attrition</v>
      </c>
      <c r="H1737" t="s">
        <v>28</v>
      </c>
      <c r="I1737" t="s">
        <v>6567</v>
      </c>
      <c r="J1737" t="s">
        <v>6568</v>
      </c>
      <c r="K1737" t="s">
        <v>167</v>
      </c>
      <c r="L1737" t="s">
        <v>32</v>
      </c>
      <c r="M1737" t="s">
        <v>62</v>
      </c>
      <c r="N1737" t="s">
        <v>34</v>
      </c>
      <c r="O1737" t="s">
        <v>35</v>
      </c>
      <c r="P1737" t="s">
        <v>125</v>
      </c>
      <c r="Q1737" t="s">
        <v>6569</v>
      </c>
      <c r="R1737" t="s">
        <v>37</v>
      </c>
      <c r="S1737" t="s">
        <v>52</v>
      </c>
      <c r="T1737" s="2">
        <v>30467</v>
      </c>
      <c r="U1737" s="3">
        <f ca="1">YEARFRAC(Table1[[#This Row],[DOB]],TODAY())</f>
        <v>42.56388888888889</v>
      </c>
      <c r="V1737" s="3" t="str" cm="1">
        <f t="array" aca="1" ref="V1737" ca="1">_xlfn.IFS(Table1[[#This Row],[Age]] &lt; 30, "20-29", Table1[[#This Row],[Age]]&lt;40,"30-39",Table1[[#This Row],[Age]]&lt;50,"40-49",Table1[[#This Row],[Age]]&lt;60,"50-59",Table1[[#This Row],[Age]]&lt;70, "60-69",Table1[[#This Row],[Age]]&lt;80, "70-79",Table1[[#This Row],[Age]]&lt;90,"80-89")</f>
        <v>40-49</v>
      </c>
      <c r="W1737" t="s">
        <v>39</v>
      </c>
      <c r="X1737" t="s">
        <v>162</v>
      </c>
      <c r="Y1737" t="s">
        <v>41</v>
      </c>
      <c r="Z1737">
        <v>73141</v>
      </c>
      <c r="AA1737" t="s">
        <v>42</v>
      </c>
      <c r="AB1737" t="s">
        <v>43</v>
      </c>
      <c r="AC1737" t="s">
        <v>104</v>
      </c>
      <c r="AD1737">
        <v>5</v>
      </c>
    </row>
    <row r="1738" spans="1:30" x14ac:dyDescent="0.35">
      <c r="A1738">
        <v>2160</v>
      </c>
      <c r="B1738" t="s">
        <v>6570</v>
      </c>
      <c r="C1738" t="s">
        <v>794</v>
      </c>
      <c r="D1738" s="1">
        <v>44872</v>
      </c>
      <c r="E1738" s="1">
        <v>45022</v>
      </c>
      <c r="F1738">
        <f>IF(Table1[[#This Row],[ExitDate]],QUOTIENT(Table1[[#This Row],[ExitDate]]-Table1[[#This Row],[StartDate]],365/12),"")</f>
        <v>4</v>
      </c>
      <c r="G1738" t="str">
        <f>IF(Table1[[#This Row],[ExitDate]], "Attrition", "Active")</f>
        <v>Attrition</v>
      </c>
      <c r="H1738" t="s">
        <v>28</v>
      </c>
      <c r="I1738" t="s">
        <v>6571</v>
      </c>
      <c r="J1738" t="s">
        <v>6572</v>
      </c>
      <c r="K1738" t="s">
        <v>132</v>
      </c>
      <c r="L1738" t="s">
        <v>32</v>
      </c>
      <c r="M1738" t="s">
        <v>62</v>
      </c>
      <c r="N1738" t="s">
        <v>50</v>
      </c>
      <c r="O1738" t="s">
        <v>51</v>
      </c>
      <c r="P1738" t="s">
        <v>98</v>
      </c>
      <c r="Q1738" t="s">
        <v>6573</v>
      </c>
      <c r="R1738" t="s">
        <v>37</v>
      </c>
      <c r="S1738" t="s">
        <v>80</v>
      </c>
      <c r="T1738" s="2">
        <v>32285</v>
      </c>
      <c r="U1738" s="3">
        <f ca="1">YEARFRAC(Table1[[#This Row],[DOB]],TODAY())</f>
        <v>37.586111111111109</v>
      </c>
      <c r="V1738" s="3" t="str" cm="1">
        <f t="array" aca="1" ref="V1738" ca="1">_xlfn.IFS(Table1[[#This Row],[Age]] &lt; 30, "20-29", Table1[[#This Row],[Age]]&lt;40,"30-39",Table1[[#This Row],[Age]]&lt;50,"40-49",Table1[[#This Row],[Age]]&lt;60,"50-59",Table1[[#This Row],[Age]]&lt;70, "60-69",Table1[[#This Row],[Age]]&lt;80, "70-79",Table1[[#This Row],[Age]]&lt;90,"80-89")</f>
        <v>30-39</v>
      </c>
      <c r="W1738" t="s">
        <v>39</v>
      </c>
      <c r="X1738" t="s">
        <v>82</v>
      </c>
      <c r="Y1738" t="s">
        <v>41</v>
      </c>
      <c r="Z1738">
        <v>5804</v>
      </c>
      <c r="AA1738" t="s">
        <v>73</v>
      </c>
      <c r="AB1738" t="s">
        <v>83</v>
      </c>
      <c r="AC1738" t="s">
        <v>104</v>
      </c>
      <c r="AD1738">
        <v>3</v>
      </c>
    </row>
    <row r="1739" spans="1:30" x14ac:dyDescent="0.35">
      <c r="A1739">
        <v>2161</v>
      </c>
      <c r="B1739" t="s">
        <v>5260</v>
      </c>
      <c r="C1739" t="s">
        <v>555</v>
      </c>
      <c r="D1739" s="1">
        <v>44335</v>
      </c>
      <c r="F1739" t="str">
        <f>IF(Table1[[#This Row],[ExitDate]],QUOTIENT(Table1[[#This Row],[ExitDate]]-Table1[[#This Row],[StartDate]],365/12),"")</f>
        <v/>
      </c>
      <c r="G1739" t="str">
        <f>IF(Table1[[#This Row],[ExitDate]], "Attrition", "Active")</f>
        <v>Active</v>
      </c>
      <c r="H1739" t="s">
        <v>28</v>
      </c>
      <c r="I1739" t="s">
        <v>6574</v>
      </c>
      <c r="J1739" t="s">
        <v>6575</v>
      </c>
      <c r="K1739" t="s">
        <v>79</v>
      </c>
      <c r="L1739" t="s">
        <v>32</v>
      </c>
      <c r="M1739" t="s">
        <v>33</v>
      </c>
      <c r="N1739" t="s">
        <v>34</v>
      </c>
      <c r="O1739" t="s">
        <v>62</v>
      </c>
      <c r="P1739" t="s">
        <v>36</v>
      </c>
      <c r="R1739" t="s">
        <v>37</v>
      </c>
      <c r="S1739" t="s">
        <v>176</v>
      </c>
      <c r="T1739" s="2">
        <v>18774</v>
      </c>
      <c r="U1739" s="3">
        <f ca="1">YEARFRAC(Table1[[#This Row],[DOB]],TODAY())</f>
        <v>74.575000000000003</v>
      </c>
      <c r="V1739" s="3" t="str" cm="1">
        <f t="array" aca="1" ref="V1739" ca="1">_xlfn.IFS(Table1[[#This Row],[Age]] &lt; 30, "20-29", Table1[[#This Row],[Age]]&lt;40,"30-39",Table1[[#This Row],[Age]]&lt;50,"40-49",Table1[[#This Row],[Age]]&lt;60,"50-59",Table1[[#This Row],[Age]]&lt;70, "60-69",Table1[[#This Row],[Age]]&lt;80, "70-79",Table1[[#This Row],[Age]]&lt;90,"80-89")</f>
        <v>70-79</v>
      </c>
      <c r="W1739" t="s">
        <v>39</v>
      </c>
      <c r="X1739" t="s">
        <v>112</v>
      </c>
      <c r="Y1739" t="s">
        <v>41</v>
      </c>
      <c r="Z1739">
        <v>61393</v>
      </c>
      <c r="AA1739" t="s">
        <v>127</v>
      </c>
      <c r="AB1739" t="s">
        <v>74</v>
      </c>
      <c r="AC1739" t="s">
        <v>104</v>
      </c>
      <c r="AD1739">
        <v>3</v>
      </c>
    </row>
    <row r="1740" spans="1:30" x14ac:dyDescent="0.35">
      <c r="A1740">
        <v>2162</v>
      </c>
      <c r="B1740" t="s">
        <v>4283</v>
      </c>
      <c r="C1740" t="s">
        <v>248</v>
      </c>
      <c r="D1740" s="1">
        <v>44198</v>
      </c>
      <c r="F1740" t="str">
        <f>IF(Table1[[#This Row],[ExitDate]],QUOTIENT(Table1[[#This Row],[ExitDate]]-Table1[[#This Row],[StartDate]],365/12),"")</f>
        <v/>
      </c>
      <c r="G1740" t="str">
        <f>IF(Table1[[#This Row],[ExitDate]], "Attrition", "Active")</f>
        <v>Active</v>
      </c>
      <c r="H1740" t="s">
        <v>727</v>
      </c>
      <c r="I1740" t="s">
        <v>6576</v>
      </c>
      <c r="J1740" t="s">
        <v>6577</v>
      </c>
      <c r="K1740" t="s">
        <v>97</v>
      </c>
      <c r="L1740" t="s">
        <v>32</v>
      </c>
      <c r="M1740" t="s">
        <v>62</v>
      </c>
      <c r="N1740" t="s">
        <v>63</v>
      </c>
      <c r="O1740" t="s">
        <v>35</v>
      </c>
      <c r="P1740" t="s">
        <v>36</v>
      </c>
      <c r="R1740" t="s">
        <v>37</v>
      </c>
      <c r="S1740" t="s">
        <v>176</v>
      </c>
      <c r="T1740" s="2">
        <v>25663</v>
      </c>
      <c r="U1740" s="3">
        <f ca="1">YEARFRAC(Table1[[#This Row],[DOB]],TODAY())</f>
        <v>55.716666666666669</v>
      </c>
      <c r="V1740" s="3" t="str" cm="1">
        <f t="array" aca="1" ref="V1740" ca="1">_xlfn.IFS(Table1[[#This Row],[Age]] &lt; 30, "20-29", Table1[[#This Row],[Age]]&lt;40,"30-39",Table1[[#This Row],[Age]]&lt;50,"40-49",Table1[[#This Row],[Age]]&lt;60,"50-59",Table1[[#This Row],[Age]]&lt;70, "60-69",Table1[[#This Row],[Age]]&lt;80, "70-79",Table1[[#This Row],[Age]]&lt;90,"80-89")</f>
        <v>50-59</v>
      </c>
      <c r="W1740" t="s">
        <v>39</v>
      </c>
      <c r="X1740" t="s">
        <v>418</v>
      </c>
      <c r="Y1740" t="s">
        <v>41</v>
      </c>
      <c r="Z1740">
        <v>53999</v>
      </c>
      <c r="AA1740" t="s">
        <v>127</v>
      </c>
      <c r="AB1740" t="s">
        <v>83</v>
      </c>
      <c r="AC1740" t="s">
        <v>104</v>
      </c>
      <c r="AD1740">
        <v>3</v>
      </c>
    </row>
    <row r="1741" spans="1:30" x14ac:dyDescent="0.35">
      <c r="A1741">
        <v>2163</v>
      </c>
      <c r="B1741" t="s">
        <v>6578</v>
      </c>
      <c r="C1741" t="s">
        <v>6247</v>
      </c>
      <c r="D1741" s="1">
        <v>43550</v>
      </c>
      <c r="F1741" t="str">
        <f>IF(Table1[[#This Row],[ExitDate]],QUOTIENT(Table1[[#This Row],[ExitDate]]-Table1[[#This Row],[StartDate]],365/12),"")</f>
        <v/>
      </c>
      <c r="G1741" t="str">
        <f>IF(Table1[[#This Row],[ExitDate]], "Attrition", "Active")</f>
        <v>Active</v>
      </c>
      <c r="H1741" t="s">
        <v>727</v>
      </c>
      <c r="I1741" t="s">
        <v>6579</v>
      </c>
      <c r="J1741" t="s">
        <v>6580</v>
      </c>
      <c r="K1741" t="s">
        <v>117</v>
      </c>
      <c r="L1741" t="s">
        <v>32</v>
      </c>
      <c r="M1741" t="s">
        <v>33</v>
      </c>
      <c r="N1741" t="s">
        <v>63</v>
      </c>
      <c r="O1741" t="s">
        <v>62</v>
      </c>
      <c r="P1741" t="s">
        <v>36</v>
      </c>
      <c r="R1741" t="s">
        <v>37</v>
      </c>
      <c r="S1741" t="s">
        <v>65</v>
      </c>
      <c r="T1741" s="2">
        <v>24430</v>
      </c>
      <c r="U1741" s="3">
        <f ca="1">YEARFRAC(Table1[[#This Row],[DOB]],TODAY())</f>
        <v>59.094444444444441</v>
      </c>
      <c r="V1741" s="3" t="str" cm="1">
        <f t="array" aca="1" ref="V1741" ca="1">_xlfn.IFS(Table1[[#This Row],[Age]] &lt; 30, "20-29", Table1[[#This Row],[Age]]&lt;40,"30-39",Table1[[#This Row],[Age]]&lt;50,"40-49",Table1[[#This Row],[Age]]&lt;60,"50-59",Table1[[#This Row],[Age]]&lt;70, "60-69",Table1[[#This Row],[Age]]&lt;80, "70-79",Table1[[#This Row],[Age]]&lt;90,"80-89")</f>
        <v>50-59</v>
      </c>
      <c r="W1741" t="s">
        <v>39</v>
      </c>
      <c r="X1741" t="s">
        <v>162</v>
      </c>
      <c r="Y1741" t="s">
        <v>41</v>
      </c>
      <c r="Z1741">
        <v>32240</v>
      </c>
      <c r="AA1741" t="s">
        <v>42</v>
      </c>
      <c r="AB1741" t="s">
        <v>83</v>
      </c>
      <c r="AC1741" t="s">
        <v>104</v>
      </c>
      <c r="AD1741">
        <v>1</v>
      </c>
    </row>
    <row r="1742" spans="1:30" x14ac:dyDescent="0.35">
      <c r="A1742">
        <v>2164</v>
      </c>
      <c r="B1742" t="s">
        <v>5035</v>
      </c>
      <c r="C1742" t="s">
        <v>6581</v>
      </c>
      <c r="D1742" s="1">
        <v>44102</v>
      </c>
      <c r="F1742" t="str">
        <f>IF(Table1[[#This Row],[ExitDate]],QUOTIENT(Table1[[#This Row],[ExitDate]]-Table1[[#This Row],[StartDate]],365/12),"")</f>
        <v/>
      </c>
      <c r="G1742" t="str">
        <f>IF(Table1[[#This Row],[ExitDate]], "Attrition", "Active")</f>
        <v>Active</v>
      </c>
      <c r="H1742" t="s">
        <v>727</v>
      </c>
      <c r="I1742" t="s">
        <v>6582</v>
      </c>
      <c r="J1742" t="s">
        <v>6583</v>
      </c>
      <c r="K1742" t="s">
        <v>61</v>
      </c>
      <c r="L1742" t="s">
        <v>32</v>
      </c>
      <c r="M1742" t="s">
        <v>51</v>
      </c>
      <c r="N1742" t="s">
        <v>34</v>
      </c>
      <c r="O1742" t="s">
        <v>62</v>
      </c>
      <c r="P1742" t="s">
        <v>36</v>
      </c>
      <c r="R1742" t="s">
        <v>37</v>
      </c>
      <c r="S1742" t="s">
        <v>100</v>
      </c>
      <c r="T1742" s="2">
        <v>18471</v>
      </c>
      <c r="U1742" s="3">
        <f ca="1">YEARFRAC(Table1[[#This Row],[DOB]],TODAY())</f>
        <v>75.405555555555551</v>
      </c>
      <c r="V1742" s="3" t="str" cm="1">
        <f t="array" aca="1" ref="V1742" ca="1">_xlfn.IFS(Table1[[#This Row],[Age]] &lt; 30, "20-29", Table1[[#This Row],[Age]]&lt;40,"30-39",Table1[[#This Row],[Age]]&lt;50,"40-49",Table1[[#This Row],[Age]]&lt;60,"50-59",Table1[[#This Row],[Age]]&lt;70, "60-69",Table1[[#This Row],[Age]]&lt;80, "70-79",Table1[[#This Row],[Age]]&lt;90,"80-89")</f>
        <v>70-79</v>
      </c>
      <c r="W1742" t="s">
        <v>39</v>
      </c>
      <c r="X1742" t="s">
        <v>102</v>
      </c>
      <c r="Y1742" t="s">
        <v>41</v>
      </c>
      <c r="Z1742">
        <v>95333</v>
      </c>
      <c r="AA1742" t="s">
        <v>92</v>
      </c>
      <c r="AB1742" t="s">
        <v>103</v>
      </c>
      <c r="AC1742" t="s">
        <v>104</v>
      </c>
      <c r="AD1742">
        <v>3</v>
      </c>
    </row>
    <row r="1743" spans="1:30" x14ac:dyDescent="0.35">
      <c r="A1743">
        <v>2165</v>
      </c>
      <c r="B1743" t="s">
        <v>6584</v>
      </c>
      <c r="C1743" t="s">
        <v>4299</v>
      </c>
      <c r="D1743" s="1">
        <v>43540</v>
      </c>
      <c r="E1743" s="1">
        <v>43947</v>
      </c>
      <c r="F1743">
        <f>IF(Table1[[#This Row],[ExitDate]],QUOTIENT(Table1[[#This Row],[ExitDate]]-Table1[[#This Row],[StartDate]],365/12),"")</f>
        <v>13</v>
      </c>
      <c r="G1743" t="str">
        <f>IF(Table1[[#This Row],[ExitDate]], "Attrition", "Active")</f>
        <v>Attrition</v>
      </c>
      <c r="H1743" t="s">
        <v>727</v>
      </c>
      <c r="I1743" t="s">
        <v>6585</v>
      </c>
      <c r="J1743" t="s">
        <v>6586</v>
      </c>
      <c r="K1743" t="s">
        <v>88</v>
      </c>
      <c r="L1743" t="s">
        <v>32</v>
      </c>
      <c r="M1743" t="s">
        <v>33</v>
      </c>
      <c r="N1743" t="s">
        <v>34</v>
      </c>
      <c r="O1743" t="s">
        <v>62</v>
      </c>
      <c r="P1743" t="s">
        <v>98</v>
      </c>
      <c r="Q1743" t="s">
        <v>6587</v>
      </c>
      <c r="R1743" t="s">
        <v>37</v>
      </c>
      <c r="S1743" t="s">
        <v>89</v>
      </c>
      <c r="T1743" s="2">
        <v>17569</v>
      </c>
      <c r="U1743" s="3">
        <f ca="1">YEARFRAC(Table1[[#This Row],[DOB]],TODAY())</f>
        <v>77.88055555555556</v>
      </c>
      <c r="V1743" s="3" t="str" cm="1">
        <f t="array" aca="1" ref="V1743" ca="1">_xlfn.IFS(Table1[[#This Row],[Age]] &lt; 30, "20-29", Table1[[#This Row],[Age]]&lt;40,"30-39",Table1[[#This Row],[Age]]&lt;50,"40-49",Table1[[#This Row],[Age]]&lt;60,"50-59",Table1[[#This Row],[Age]]&lt;70, "60-69",Table1[[#This Row],[Age]]&lt;80, "70-79",Table1[[#This Row],[Age]]&lt;90,"80-89")</f>
        <v>70-79</v>
      </c>
      <c r="W1743" t="s">
        <v>39</v>
      </c>
      <c r="X1743" t="s">
        <v>82</v>
      </c>
      <c r="Y1743" t="s">
        <v>41</v>
      </c>
      <c r="Z1743">
        <v>26451</v>
      </c>
      <c r="AA1743" t="s">
        <v>127</v>
      </c>
      <c r="AB1743" t="s">
        <v>103</v>
      </c>
      <c r="AC1743" t="s">
        <v>104</v>
      </c>
      <c r="AD1743">
        <v>3</v>
      </c>
    </row>
    <row r="1744" spans="1:30" x14ac:dyDescent="0.35">
      <c r="A1744">
        <v>2166</v>
      </c>
      <c r="B1744" t="s">
        <v>1122</v>
      </c>
      <c r="C1744" t="s">
        <v>779</v>
      </c>
      <c r="D1744" s="1">
        <v>43544</v>
      </c>
      <c r="F1744" t="str">
        <f>IF(Table1[[#This Row],[ExitDate]],QUOTIENT(Table1[[#This Row],[ExitDate]]-Table1[[#This Row],[StartDate]],365/12),"")</f>
        <v/>
      </c>
      <c r="G1744" t="str">
        <f>IF(Table1[[#This Row],[ExitDate]], "Attrition", "Active")</f>
        <v>Active</v>
      </c>
      <c r="H1744" t="s">
        <v>727</v>
      </c>
      <c r="I1744" t="s">
        <v>6588</v>
      </c>
      <c r="J1744" t="s">
        <v>6589</v>
      </c>
      <c r="K1744" t="s">
        <v>31</v>
      </c>
      <c r="L1744" t="s">
        <v>32</v>
      </c>
      <c r="M1744" t="s">
        <v>33</v>
      </c>
      <c r="N1744" t="s">
        <v>63</v>
      </c>
      <c r="O1744" t="s">
        <v>51</v>
      </c>
      <c r="P1744" t="s">
        <v>36</v>
      </c>
      <c r="R1744" t="s">
        <v>37</v>
      </c>
      <c r="S1744" t="s">
        <v>89</v>
      </c>
      <c r="T1744" s="2">
        <v>35682</v>
      </c>
      <c r="U1744" s="3">
        <f ca="1">YEARFRAC(Table1[[#This Row],[DOB]],TODAY())</f>
        <v>28.288888888888888</v>
      </c>
      <c r="V1744" s="3" t="str" cm="1">
        <f t="array" aca="1" ref="V1744" ca="1">_xlfn.IFS(Table1[[#This Row],[Age]] &lt; 30, "20-29", Table1[[#This Row],[Age]]&lt;40,"30-39",Table1[[#This Row],[Age]]&lt;50,"40-49",Table1[[#This Row],[Age]]&lt;60,"50-59",Table1[[#This Row],[Age]]&lt;70, "60-69",Table1[[#This Row],[Age]]&lt;80, "70-79",Table1[[#This Row],[Age]]&lt;90,"80-89")</f>
        <v>20-29</v>
      </c>
      <c r="W1744" t="s">
        <v>39</v>
      </c>
      <c r="X1744" t="s">
        <v>215</v>
      </c>
      <c r="Y1744" t="s">
        <v>41</v>
      </c>
      <c r="Z1744">
        <v>7438</v>
      </c>
      <c r="AA1744" t="s">
        <v>127</v>
      </c>
      <c r="AB1744" t="s">
        <v>43</v>
      </c>
      <c r="AC1744" t="s">
        <v>104</v>
      </c>
      <c r="AD1744">
        <v>3</v>
      </c>
    </row>
    <row r="1745" spans="1:30" x14ac:dyDescent="0.35">
      <c r="A1745">
        <v>2167</v>
      </c>
      <c r="B1745" t="s">
        <v>6590</v>
      </c>
      <c r="C1745" t="s">
        <v>2731</v>
      </c>
      <c r="D1745" s="1">
        <v>43464</v>
      </c>
      <c r="E1745" s="1">
        <v>44053</v>
      </c>
      <c r="F1745">
        <f>IF(Table1[[#This Row],[ExitDate]],QUOTIENT(Table1[[#This Row],[ExitDate]]-Table1[[#This Row],[StartDate]],365/12),"")</f>
        <v>19</v>
      </c>
      <c r="G1745" t="str">
        <f>IF(Table1[[#This Row],[ExitDate]], "Attrition", "Active")</f>
        <v>Attrition</v>
      </c>
      <c r="H1745" t="s">
        <v>727</v>
      </c>
      <c r="I1745" t="s">
        <v>6591</v>
      </c>
      <c r="J1745" t="s">
        <v>6592</v>
      </c>
      <c r="K1745" t="s">
        <v>132</v>
      </c>
      <c r="L1745" t="s">
        <v>197</v>
      </c>
      <c r="M1745" t="s">
        <v>51</v>
      </c>
      <c r="N1745" t="s">
        <v>63</v>
      </c>
      <c r="O1745" t="s">
        <v>35</v>
      </c>
      <c r="P1745" t="s">
        <v>174</v>
      </c>
      <c r="Q1745" t="s">
        <v>6593</v>
      </c>
      <c r="R1745" t="s">
        <v>37</v>
      </c>
      <c r="S1745" t="s">
        <v>1011</v>
      </c>
      <c r="T1745" s="2">
        <v>33569</v>
      </c>
      <c r="U1745" s="3">
        <f ca="1">YEARFRAC(Table1[[#This Row],[DOB]],TODAY())</f>
        <v>34.072222222222223</v>
      </c>
      <c r="V1745" s="3" t="str" cm="1">
        <f t="array" aca="1" ref="V1745" ca="1">_xlfn.IFS(Table1[[#This Row],[Age]] &lt; 30, "20-29", Table1[[#This Row],[Age]]&lt;40,"30-39",Table1[[#This Row],[Age]]&lt;50,"40-49",Table1[[#This Row],[Age]]&lt;60,"50-59",Table1[[#This Row],[Age]]&lt;70, "60-69",Table1[[#This Row],[Age]]&lt;80, "70-79",Table1[[#This Row],[Age]]&lt;90,"80-89")</f>
        <v>30-39</v>
      </c>
      <c r="W1745" t="s">
        <v>39</v>
      </c>
      <c r="X1745" t="s">
        <v>394</v>
      </c>
      <c r="Y1745" t="s">
        <v>41</v>
      </c>
      <c r="Z1745">
        <v>5348</v>
      </c>
      <c r="AA1745" t="s">
        <v>55</v>
      </c>
      <c r="AB1745" t="s">
        <v>103</v>
      </c>
      <c r="AC1745" t="s">
        <v>104</v>
      </c>
      <c r="AD1745">
        <v>3</v>
      </c>
    </row>
    <row r="1746" spans="1:30" x14ac:dyDescent="0.35">
      <c r="A1746">
        <v>2168</v>
      </c>
      <c r="B1746" t="s">
        <v>1281</v>
      </c>
      <c r="C1746" t="s">
        <v>6488</v>
      </c>
      <c r="D1746" s="1">
        <v>43320</v>
      </c>
      <c r="F1746" t="str">
        <f>IF(Table1[[#This Row],[ExitDate]],QUOTIENT(Table1[[#This Row],[ExitDate]]-Table1[[#This Row],[StartDate]],365/12),"")</f>
        <v/>
      </c>
      <c r="G1746" t="str">
        <f>IF(Table1[[#This Row],[ExitDate]], "Attrition", "Active")</f>
        <v>Active</v>
      </c>
      <c r="H1746" t="s">
        <v>727</v>
      </c>
      <c r="I1746" t="s">
        <v>6594</v>
      </c>
      <c r="J1746" t="s">
        <v>6595</v>
      </c>
      <c r="K1746" t="s">
        <v>49</v>
      </c>
      <c r="L1746" t="s">
        <v>32</v>
      </c>
      <c r="M1746" t="s">
        <v>51</v>
      </c>
      <c r="N1746" t="s">
        <v>63</v>
      </c>
      <c r="O1746" t="s">
        <v>62</v>
      </c>
      <c r="P1746" t="s">
        <v>36</v>
      </c>
      <c r="R1746" t="s">
        <v>37</v>
      </c>
      <c r="S1746" t="s">
        <v>89</v>
      </c>
      <c r="T1746" s="2">
        <v>34715</v>
      </c>
      <c r="U1746" s="3">
        <f ca="1">YEARFRAC(Table1[[#This Row],[DOB]],TODAY())</f>
        <v>30.93611111111111</v>
      </c>
      <c r="V1746" s="3" t="str" cm="1">
        <f t="array" aca="1" ref="V1746" ca="1">_xlfn.IFS(Table1[[#This Row],[Age]] &lt; 30, "20-29", Table1[[#This Row],[Age]]&lt;40,"30-39",Table1[[#This Row],[Age]]&lt;50,"40-49",Table1[[#This Row],[Age]]&lt;60,"50-59",Table1[[#This Row],[Age]]&lt;70, "60-69",Table1[[#This Row],[Age]]&lt;80, "70-79",Table1[[#This Row],[Age]]&lt;90,"80-89")</f>
        <v>30-39</v>
      </c>
      <c r="W1746" t="s">
        <v>39</v>
      </c>
      <c r="X1746" t="s">
        <v>102</v>
      </c>
      <c r="Y1746" t="s">
        <v>41</v>
      </c>
      <c r="Z1746">
        <v>26000</v>
      </c>
      <c r="AA1746" t="s">
        <v>92</v>
      </c>
      <c r="AB1746" t="s">
        <v>103</v>
      </c>
      <c r="AC1746" t="s">
        <v>104</v>
      </c>
      <c r="AD1746">
        <v>3</v>
      </c>
    </row>
    <row r="1747" spans="1:30" x14ac:dyDescent="0.35">
      <c r="A1747">
        <v>2169</v>
      </c>
      <c r="B1747" t="s">
        <v>3635</v>
      </c>
      <c r="C1747" t="s">
        <v>1578</v>
      </c>
      <c r="D1747" s="1">
        <v>44016</v>
      </c>
      <c r="E1747" s="1">
        <v>44692</v>
      </c>
      <c r="F1747">
        <f>IF(Table1[[#This Row],[ExitDate]],QUOTIENT(Table1[[#This Row],[ExitDate]]-Table1[[#This Row],[StartDate]],365/12),"")</f>
        <v>22</v>
      </c>
      <c r="G1747" t="str">
        <f>IF(Table1[[#This Row],[ExitDate]], "Attrition", "Active")</f>
        <v>Attrition</v>
      </c>
      <c r="H1747" t="s">
        <v>727</v>
      </c>
      <c r="I1747" t="s">
        <v>6596</v>
      </c>
      <c r="J1747" t="s">
        <v>3637</v>
      </c>
      <c r="K1747" t="s">
        <v>138</v>
      </c>
      <c r="L1747" t="s">
        <v>32</v>
      </c>
      <c r="M1747" t="s">
        <v>62</v>
      </c>
      <c r="N1747" t="s">
        <v>50</v>
      </c>
      <c r="O1747" t="s">
        <v>62</v>
      </c>
      <c r="P1747" t="s">
        <v>139</v>
      </c>
      <c r="Q1747" t="s">
        <v>6597</v>
      </c>
      <c r="R1747" t="s">
        <v>37</v>
      </c>
      <c r="S1747" t="s">
        <v>80</v>
      </c>
      <c r="T1747" s="2">
        <v>35059</v>
      </c>
      <c r="U1747" s="3">
        <f ca="1">YEARFRAC(Table1[[#This Row],[DOB]],TODAY())</f>
        <v>29.991666666666667</v>
      </c>
      <c r="V1747" s="3" t="str" cm="1">
        <f t="array" aca="1" ref="V1747" ca="1">_xlfn.IFS(Table1[[#This Row],[Age]] &lt; 30, "20-29", Table1[[#This Row],[Age]]&lt;40,"30-39",Table1[[#This Row],[Age]]&lt;50,"40-49",Table1[[#This Row],[Age]]&lt;60,"50-59",Table1[[#This Row],[Age]]&lt;70, "60-69",Table1[[#This Row],[Age]]&lt;80, "70-79",Table1[[#This Row],[Age]]&lt;90,"80-89")</f>
        <v>20-29</v>
      </c>
      <c r="W1747" t="s">
        <v>39</v>
      </c>
      <c r="X1747" t="s">
        <v>291</v>
      </c>
      <c r="Y1747" t="s">
        <v>41</v>
      </c>
      <c r="Z1747">
        <v>81396</v>
      </c>
      <c r="AA1747" t="s">
        <v>92</v>
      </c>
      <c r="AB1747" t="s">
        <v>43</v>
      </c>
      <c r="AC1747" t="s">
        <v>104</v>
      </c>
      <c r="AD1747">
        <v>3</v>
      </c>
    </row>
    <row r="1748" spans="1:30" x14ac:dyDescent="0.35">
      <c r="A1748">
        <v>2170</v>
      </c>
      <c r="B1748" t="s">
        <v>6598</v>
      </c>
      <c r="C1748" t="s">
        <v>6599</v>
      </c>
      <c r="D1748" s="1">
        <v>44955</v>
      </c>
      <c r="F1748" t="str">
        <f>IF(Table1[[#This Row],[ExitDate]],QUOTIENT(Table1[[#This Row],[ExitDate]]-Table1[[#This Row],[StartDate]],365/12),"")</f>
        <v/>
      </c>
      <c r="G1748" t="str">
        <f>IF(Table1[[#This Row],[ExitDate]], "Attrition", "Active")</f>
        <v>Active</v>
      </c>
      <c r="H1748" t="s">
        <v>28</v>
      </c>
      <c r="I1748" t="s">
        <v>6600</v>
      </c>
      <c r="J1748" t="s">
        <v>6601</v>
      </c>
      <c r="K1748" t="s">
        <v>61</v>
      </c>
      <c r="L1748" t="s">
        <v>32</v>
      </c>
      <c r="M1748" t="s">
        <v>62</v>
      </c>
      <c r="N1748" t="s">
        <v>34</v>
      </c>
      <c r="O1748" t="s">
        <v>51</v>
      </c>
      <c r="P1748" t="s">
        <v>36</v>
      </c>
      <c r="R1748" t="s">
        <v>37</v>
      </c>
      <c r="S1748" t="s">
        <v>304</v>
      </c>
      <c r="T1748" s="2">
        <v>18431</v>
      </c>
      <c r="U1748" s="3">
        <f ca="1">YEARFRAC(Table1[[#This Row],[DOB]],TODAY())</f>
        <v>75.516666666666666</v>
      </c>
      <c r="V1748" s="3" t="str" cm="1">
        <f t="array" aca="1" ref="V1748" ca="1">_xlfn.IFS(Table1[[#This Row],[Age]] &lt; 30, "20-29", Table1[[#This Row],[Age]]&lt;40,"30-39",Table1[[#This Row],[Age]]&lt;50,"40-49",Table1[[#This Row],[Age]]&lt;60,"50-59",Table1[[#This Row],[Age]]&lt;70, "60-69",Table1[[#This Row],[Age]]&lt;80, "70-79",Table1[[#This Row],[Age]]&lt;90,"80-89")</f>
        <v>70-79</v>
      </c>
      <c r="W1748" t="s">
        <v>39</v>
      </c>
      <c r="X1748" t="s">
        <v>677</v>
      </c>
      <c r="Y1748" t="s">
        <v>41</v>
      </c>
      <c r="Z1748">
        <v>65842</v>
      </c>
      <c r="AA1748" t="s">
        <v>92</v>
      </c>
      <c r="AB1748" t="s">
        <v>43</v>
      </c>
      <c r="AC1748" t="s">
        <v>104</v>
      </c>
      <c r="AD1748">
        <v>3</v>
      </c>
    </row>
    <row r="1749" spans="1:30" x14ac:dyDescent="0.35">
      <c r="A1749">
        <v>2171</v>
      </c>
      <c r="B1749" t="s">
        <v>1204</v>
      </c>
      <c r="C1749" t="s">
        <v>3354</v>
      </c>
      <c r="D1749" s="1">
        <v>44417</v>
      </c>
      <c r="E1749" s="1">
        <v>44708</v>
      </c>
      <c r="F1749">
        <f>IF(Table1[[#This Row],[ExitDate]],QUOTIENT(Table1[[#This Row],[ExitDate]]-Table1[[#This Row],[StartDate]],365/12),"")</f>
        <v>9</v>
      </c>
      <c r="G1749" t="str">
        <f>IF(Table1[[#This Row],[ExitDate]], "Attrition", "Active")</f>
        <v>Attrition</v>
      </c>
      <c r="H1749" t="s">
        <v>28</v>
      </c>
      <c r="I1749" t="s">
        <v>6602</v>
      </c>
      <c r="J1749" t="s">
        <v>6603</v>
      </c>
      <c r="K1749" t="s">
        <v>88</v>
      </c>
      <c r="L1749" t="s">
        <v>32</v>
      </c>
      <c r="M1749" t="s">
        <v>62</v>
      </c>
      <c r="N1749" t="s">
        <v>50</v>
      </c>
      <c r="O1749" t="s">
        <v>51</v>
      </c>
      <c r="P1749" t="s">
        <v>125</v>
      </c>
      <c r="Q1749" t="s">
        <v>6604</v>
      </c>
      <c r="R1749" t="s">
        <v>37</v>
      </c>
      <c r="S1749" t="s">
        <v>118</v>
      </c>
      <c r="T1749" s="2">
        <v>33645</v>
      </c>
      <c r="U1749" s="3">
        <f ca="1">YEARFRAC(Table1[[#This Row],[DOB]],TODAY())</f>
        <v>33.866666666666667</v>
      </c>
      <c r="V1749" s="3" t="str" cm="1">
        <f t="array" aca="1" ref="V1749" ca="1">_xlfn.IFS(Table1[[#This Row],[Age]] &lt; 30, "20-29", Table1[[#This Row],[Age]]&lt;40,"30-39",Table1[[#This Row],[Age]]&lt;50,"40-49",Table1[[#This Row],[Age]]&lt;60,"50-59",Table1[[#This Row],[Age]]&lt;70, "60-69",Table1[[#This Row],[Age]]&lt;80, "70-79",Table1[[#This Row],[Age]]&lt;90,"80-89")</f>
        <v>30-39</v>
      </c>
      <c r="W1749" t="s">
        <v>39</v>
      </c>
      <c r="X1749" t="s">
        <v>120</v>
      </c>
      <c r="Y1749" t="s">
        <v>41</v>
      </c>
      <c r="Z1749">
        <v>34460</v>
      </c>
      <c r="AA1749" t="s">
        <v>55</v>
      </c>
      <c r="AB1749" t="s">
        <v>83</v>
      </c>
      <c r="AC1749" t="s">
        <v>104</v>
      </c>
      <c r="AD1749">
        <v>3</v>
      </c>
    </row>
    <row r="1750" spans="1:30" x14ac:dyDescent="0.35">
      <c r="A1750">
        <v>2172</v>
      </c>
      <c r="B1750" t="s">
        <v>6605</v>
      </c>
      <c r="C1750" t="s">
        <v>645</v>
      </c>
      <c r="D1750" s="1">
        <v>44332</v>
      </c>
      <c r="E1750" s="1">
        <v>45107</v>
      </c>
      <c r="F1750">
        <f>IF(Table1[[#This Row],[ExitDate]],QUOTIENT(Table1[[#This Row],[ExitDate]]-Table1[[#This Row],[StartDate]],365/12),"")</f>
        <v>25</v>
      </c>
      <c r="G1750" t="str">
        <f>IF(Table1[[#This Row],[ExitDate]], "Attrition", "Active")</f>
        <v>Attrition</v>
      </c>
      <c r="H1750" t="s">
        <v>28</v>
      </c>
      <c r="I1750" t="s">
        <v>6606</v>
      </c>
      <c r="J1750" t="s">
        <v>6607</v>
      </c>
      <c r="K1750" t="s">
        <v>31</v>
      </c>
      <c r="L1750" t="s">
        <v>744</v>
      </c>
      <c r="M1750" t="s">
        <v>51</v>
      </c>
      <c r="N1750" t="s">
        <v>34</v>
      </c>
      <c r="O1750" t="s">
        <v>35</v>
      </c>
      <c r="P1750" t="s">
        <v>139</v>
      </c>
      <c r="Q1750" t="s">
        <v>6608</v>
      </c>
      <c r="R1750" t="s">
        <v>37</v>
      </c>
      <c r="S1750" t="s">
        <v>89</v>
      </c>
      <c r="T1750" s="2">
        <v>34486</v>
      </c>
      <c r="U1750" s="3">
        <f ca="1">YEARFRAC(Table1[[#This Row],[DOB]],TODAY())</f>
        <v>31.56111111111111</v>
      </c>
      <c r="V1750" s="3" t="str" cm="1">
        <f t="array" aca="1" ref="V1750" ca="1">_xlfn.IFS(Table1[[#This Row],[Age]] &lt; 30, "20-29", Table1[[#This Row],[Age]]&lt;40,"30-39",Table1[[#This Row],[Age]]&lt;50,"40-49",Table1[[#This Row],[Age]]&lt;60,"50-59",Table1[[#This Row],[Age]]&lt;70, "60-69",Table1[[#This Row],[Age]]&lt;80, "70-79",Table1[[#This Row],[Age]]&lt;90,"80-89")</f>
        <v>30-39</v>
      </c>
      <c r="W1750" t="s">
        <v>39</v>
      </c>
      <c r="X1750" t="s">
        <v>82</v>
      </c>
      <c r="Y1750" t="s">
        <v>41</v>
      </c>
      <c r="Z1750">
        <v>84884</v>
      </c>
      <c r="AA1750" t="s">
        <v>73</v>
      </c>
      <c r="AB1750" t="s">
        <v>74</v>
      </c>
      <c r="AC1750" t="s">
        <v>104</v>
      </c>
      <c r="AD1750">
        <v>3</v>
      </c>
    </row>
    <row r="1751" spans="1:30" x14ac:dyDescent="0.35">
      <c r="A1751">
        <v>2173</v>
      </c>
      <c r="B1751" t="s">
        <v>2404</v>
      </c>
      <c r="C1751" t="s">
        <v>4943</v>
      </c>
      <c r="D1751" s="1">
        <v>44422</v>
      </c>
      <c r="E1751" s="1">
        <v>44477</v>
      </c>
      <c r="F1751">
        <f>IF(Table1[[#This Row],[ExitDate]],QUOTIENT(Table1[[#This Row],[ExitDate]]-Table1[[#This Row],[StartDate]],365/12),"")</f>
        <v>1</v>
      </c>
      <c r="G1751" t="str">
        <f>IF(Table1[[#This Row],[ExitDate]], "Attrition", "Active")</f>
        <v>Attrition</v>
      </c>
      <c r="H1751" t="s">
        <v>28</v>
      </c>
      <c r="I1751" t="s">
        <v>6609</v>
      </c>
      <c r="J1751" t="s">
        <v>6610</v>
      </c>
      <c r="K1751" t="s">
        <v>132</v>
      </c>
      <c r="L1751" t="s">
        <v>744</v>
      </c>
      <c r="M1751" t="s">
        <v>33</v>
      </c>
      <c r="N1751" t="s">
        <v>50</v>
      </c>
      <c r="O1751" t="s">
        <v>51</v>
      </c>
      <c r="P1751" t="s">
        <v>139</v>
      </c>
      <c r="Q1751" t="s">
        <v>6611</v>
      </c>
      <c r="R1751" t="s">
        <v>37</v>
      </c>
      <c r="S1751" t="s">
        <v>110</v>
      </c>
      <c r="T1751" s="2">
        <v>32054</v>
      </c>
      <c r="U1751" s="3">
        <f ca="1">YEARFRAC(Table1[[#This Row],[DOB]],TODAY())</f>
        <v>38.219444444444441</v>
      </c>
      <c r="V1751" s="3" t="str" cm="1">
        <f t="array" aca="1" ref="V1751" ca="1">_xlfn.IFS(Table1[[#This Row],[Age]] &lt; 30, "20-29", Table1[[#This Row],[Age]]&lt;40,"30-39",Table1[[#This Row],[Age]]&lt;50,"40-49",Table1[[#This Row],[Age]]&lt;60,"50-59",Table1[[#This Row],[Age]]&lt;70, "60-69",Table1[[#This Row],[Age]]&lt;80, "70-79",Table1[[#This Row],[Age]]&lt;90,"80-89")</f>
        <v>30-39</v>
      </c>
      <c r="W1751" t="s">
        <v>39</v>
      </c>
      <c r="X1751" t="s">
        <v>112</v>
      </c>
      <c r="Y1751" t="s">
        <v>41</v>
      </c>
      <c r="Z1751">
        <v>6115</v>
      </c>
      <c r="AA1751" t="s">
        <v>127</v>
      </c>
      <c r="AB1751" t="s">
        <v>103</v>
      </c>
      <c r="AC1751" t="s">
        <v>104</v>
      </c>
      <c r="AD1751">
        <v>3</v>
      </c>
    </row>
    <row r="1752" spans="1:30" x14ac:dyDescent="0.35">
      <c r="A1752">
        <v>2174</v>
      </c>
      <c r="B1752" t="s">
        <v>6513</v>
      </c>
      <c r="C1752" t="s">
        <v>3271</v>
      </c>
      <c r="D1752" s="1">
        <v>44600</v>
      </c>
      <c r="F1752" t="str">
        <f>IF(Table1[[#This Row],[ExitDate]],QUOTIENT(Table1[[#This Row],[ExitDate]]-Table1[[#This Row],[StartDate]],365/12),"")</f>
        <v/>
      </c>
      <c r="G1752" t="str">
        <f>IF(Table1[[#This Row],[ExitDate]], "Attrition", "Active")</f>
        <v>Active</v>
      </c>
      <c r="H1752" t="s">
        <v>28</v>
      </c>
      <c r="I1752" t="s">
        <v>6612</v>
      </c>
      <c r="J1752" t="s">
        <v>6613</v>
      </c>
      <c r="K1752" t="s">
        <v>49</v>
      </c>
      <c r="L1752" t="s">
        <v>32</v>
      </c>
      <c r="M1752" t="s">
        <v>62</v>
      </c>
      <c r="N1752" t="s">
        <v>63</v>
      </c>
      <c r="O1752" t="s">
        <v>35</v>
      </c>
      <c r="P1752" t="s">
        <v>36</v>
      </c>
      <c r="R1752" t="s">
        <v>37</v>
      </c>
      <c r="S1752" t="s">
        <v>100</v>
      </c>
      <c r="T1752" s="2">
        <v>25931</v>
      </c>
      <c r="U1752" s="3">
        <f ca="1">YEARFRAC(Table1[[#This Row],[DOB]],TODAY())</f>
        <v>54.983333333333334</v>
      </c>
      <c r="V1752" s="3" t="str" cm="1">
        <f t="array" aca="1" ref="V1752" ca="1">_xlfn.IFS(Table1[[#This Row],[Age]] &lt; 30, "20-29", Table1[[#This Row],[Age]]&lt;40,"30-39",Table1[[#This Row],[Age]]&lt;50,"40-49",Table1[[#This Row],[Age]]&lt;60,"50-59",Table1[[#This Row],[Age]]&lt;70, "60-69",Table1[[#This Row],[Age]]&lt;80, "70-79",Table1[[#This Row],[Age]]&lt;90,"80-89")</f>
        <v>50-59</v>
      </c>
      <c r="W1752" t="s">
        <v>39</v>
      </c>
      <c r="X1752" t="s">
        <v>177</v>
      </c>
      <c r="Y1752" t="s">
        <v>41</v>
      </c>
      <c r="Z1752">
        <v>6918</v>
      </c>
      <c r="AA1752" t="s">
        <v>92</v>
      </c>
      <c r="AB1752" t="s">
        <v>83</v>
      </c>
      <c r="AC1752" t="s">
        <v>104</v>
      </c>
      <c r="AD1752">
        <v>3</v>
      </c>
    </row>
    <row r="1753" spans="1:30" x14ac:dyDescent="0.35">
      <c r="A1753">
        <v>2175</v>
      </c>
      <c r="B1753" t="s">
        <v>6614</v>
      </c>
      <c r="C1753" t="s">
        <v>864</v>
      </c>
      <c r="D1753" s="1">
        <v>43815</v>
      </c>
      <c r="E1753" s="1">
        <v>44003</v>
      </c>
      <c r="F1753">
        <f>IF(Table1[[#This Row],[ExitDate]],QUOTIENT(Table1[[#This Row],[ExitDate]]-Table1[[#This Row],[StartDate]],365/12),"")</f>
        <v>6</v>
      </c>
      <c r="G1753" t="str">
        <f>IF(Table1[[#This Row],[ExitDate]], "Attrition", "Active")</f>
        <v>Attrition</v>
      </c>
      <c r="H1753" t="s">
        <v>28</v>
      </c>
      <c r="I1753" t="s">
        <v>6615</v>
      </c>
      <c r="J1753" t="s">
        <v>6616</v>
      </c>
      <c r="K1753" t="s">
        <v>138</v>
      </c>
      <c r="L1753" t="s">
        <v>32</v>
      </c>
      <c r="M1753" t="s">
        <v>33</v>
      </c>
      <c r="N1753" t="s">
        <v>34</v>
      </c>
      <c r="O1753" t="s">
        <v>35</v>
      </c>
      <c r="P1753" t="s">
        <v>174</v>
      </c>
      <c r="Q1753" t="s">
        <v>6617</v>
      </c>
      <c r="R1753" t="s">
        <v>37</v>
      </c>
      <c r="S1753" t="s">
        <v>89</v>
      </c>
      <c r="T1753" s="2">
        <v>32052</v>
      </c>
      <c r="U1753" s="3">
        <f ca="1">YEARFRAC(Table1[[#This Row],[DOB]],TODAY())</f>
        <v>38.225000000000001</v>
      </c>
      <c r="V1753" s="3" t="str" cm="1">
        <f t="array" aca="1" ref="V1753" ca="1">_xlfn.IFS(Table1[[#This Row],[Age]] &lt; 30, "20-29", Table1[[#This Row],[Age]]&lt;40,"30-39",Table1[[#This Row],[Age]]&lt;50,"40-49",Table1[[#This Row],[Age]]&lt;60,"50-59",Table1[[#This Row],[Age]]&lt;70, "60-69",Table1[[#This Row],[Age]]&lt;80, "70-79",Table1[[#This Row],[Age]]&lt;90,"80-89")</f>
        <v>30-39</v>
      </c>
      <c r="W1753" t="s">
        <v>39</v>
      </c>
      <c r="X1753" t="s">
        <v>102</v>
      </c>
      <c r="Y1753" t="s">
        <v>41</v>
      </c>
      <c r="Z1753">
        <v>71740</v>
      </c>
      <c r="AA1753" t="s">
        <v>55</v>
      </c>
      <c r="AB1753" t="s">
        <v>43</v>
      </c>
      <c r="AC1753" t="s">
        <v>104</v>
      </c>
      <c r="AD1753">
        <v>2</v>
      </c>
    </row>
    <row r="1754" spans="1:30" x14ac:dyDescent="0.35">
      <c r="A1754">
        <v>2176</v>
      </c>
      <c r="B1754" t="s">
        <v>5767</v>
      </c>
      <c r="C1754" t="s">
        <v>2237</v>
      </c>
      <c r="D1754" s="1">
        <v>44476</v>
      </c>
      <c r="F1754" t="str">
        <f>IF(Table1[[#This Row],[ExitDate]],QUOTIENT(Table1[[#This Row],[ExitDate]]-Table1[[#This Row],[StartDate]],365/12),"")</f>
        <v/>
      </c>
      <c r="G1754" t="str">
        <f>IF(Table1[[#This Row],[ExitDate]], "Attrition", "Active")</f>
        <v>Active</v>
      </c>
      <c r="H1754" t="s">
        <v>28</v>
      </c>
      <c r="I1754" t="s">
        <v>6618</v>
      </c>
      <c r="J1754" t="s">
        <v>6619</v>
      </c>
      <c r="K1754" t="s">
        <v>79</v>
      </c>
      <c r="L1754" t="s">
        <v>32</v>
      </c>
      <c r="M1754" t="s">
        <v>62</v>
      </c>
      <c r="N1754" t="s">
        <v>63</v>
      </c>
      <c r="O1754" t="s">
        <v>62</v>
      </c>
      <c r="P1754" t="s">
        <v>36</v>
      </c>
      <c r="R1754" t="s">
        <v>37</v>
      </c>
      <c r="S1754" t="s">
        <v>89</v>
      </c>
      <c r="T1754" s="2">
        <v>32499</v>
      </c>
      <c r="U1754" s="3">
        <f ca="1">YEARFRAC(Table1[[#This Row],[DOB]],TODAY())</f>
        <v>37.00277777777778</v>
      </c>
      <c r="V1754" s="3" t="str" cm="1">
        <f t="array" aca="1" ref="V1754" ca="1">_xlfn.IFS(Table1[[#This Row],[Age]] &lt; 30, "20-29", Table1[[#This Row],[Age]]&lt;40,"30-39",Table1[[#This Row],[Age]]&lt;50,"40-49",Table1[[#This Row],[Age]]&lt;60,"50-59",Table1[[#This Row],[Age]]&lt;70, "60-69",Table1[[#This Row],[Age]]&lt;80, "70-79",Table1[[#This Row],[Age]]&lt;90,"80-89")</f>
        <v>30-39</v>
      </c>
      <c r="W1754" t="s">
        <v>39</v>
      </c>
      <c r="X1754" t="s">
        <v>225</v>
      </c>
      <c r="Y1754" t="s">
        <v>41</v>
      </c>
      <c r="Z1754">
        <v>4056</v>
      </c>
      <c r="AA1754" t="s">
        <v>127</v>
      </c>
      <c r="AB1754" t="s">
        <v>83</v>
      </c>
      <c r="AC1754" t="s">
        <v>104</v>
      </c>
      <c r="AD1754">
        <v>2</v>
      </c>
    </row>
    <row r="1755" spans="1:30" x14ac:dyDescent="0.35">
      <c r="A1755">
        <v>2177</v>
      </c>
      <c r="B1755" t="s">
        <v>4851</v>
      </c>
      <c r="C1755" t="s">
        <v>1269</v>
      </c>
      <c r="D1755" s="1">
        <v>44188</v>
      </c>
      <c r="F1755" t="str">
        <f>IF(Table1[[#This Row],[ExitDate]],QUOTIENT(Table1[[#This Row],[ExitDate]]-Table1[[#This Row],[StartDate]],365/12),"")</f>
        <v/>
      </c>
      <c r="G1755" t="str">
        <f>IF(Table1[[#This Row],[ExitDate]], "Attrition", "Active")</f>
        <v>Active</v>
      </c>
      <c r="H1755" t="s">
        <v>28</v>
      </c>
      <c r="I1755" t="s">
        <v>6620</v>
      </c>
      <c r="J1755" t="s">
        <v>6621</v>
      </c>
      <c r="K1755" t="s">
        <v>167</v>
      </c>
      <c r="L1755" t="s">
        <v>32</v>
      </c>
      <c r="M1755" t="s">
        <v>62</v>
      </c>
      <c r="N1755" t="s">
        <v>50</v>
      </c>
      <c r="O1755" t="s">
        <v>62</v>
      </c>
      <c r="P1755" t="s">
        <v>36</v>
      </c>
      <c r="R1755" t="s">
        <v>37</v>
      </c>
      <c r="S1755" t="s">
        <v>331</v>
      </c>
      <c r="T1755" s="2">
        <v>18873</v>
      </c>
      <c r="U1755" s="3">
        <f ca="1">YEARFRAC(Table1[[#This Row],[DOB]],TODAY())</f>
        <v>74.308333333333337</v>
      </c>
      <c r="V1755" s="3" t="str" cm="1">
        <f t="array" aca="1" ref="V1755" ca="1">_xlfn.IFS(Table1[[#This Row],[Age]] &lt; 30, "20-29", Table1[[#This Row],[Age]]&lt;40,"30-39",Table1[[#This Row],[Age]]&lt;50,"40-49",Table1[[#This Row],[Age]]&lt;60,"50-59",Table1[[#This Row],[Age]]&lt;70, "60-69",Table1[[#This Row],[Age]]&lt;80, "70-79",Table1[[#This Row],[Age]]&lt;90,"80-89")</f>
        <v>70-79</v>
      </c>
      <c r="W1755" t="s">
        <v>39</v>
      </c>
      <c r="X1755" t="s">
        <v>6</v>
      </c>
      <c r="Y1755" t="s">
        <v>54</v>
      </c>
      <c r="Z1755">
        <v>35807</v>
      </c>
      <c r="AA1755" t="s">
        <v>127</v>
      </c>
      <c r="AB1755" t="s">
        <v>74</v>
      </c>
      <c r="AC1755" t="s">
        <v>739</v>
      </c>
      <c r="AD1755">
        <v>4</v>
      </c>
    </row>
    <row r="1756" spans="1:30" x14ac:dyDescent="0.35">
      <c r="A1756">
        <v>2178</v>
      </c>
      <c r="B1756" t="s">
        <v>524</v>
      </c>
      <c r="C1756" t="s">
        <v>1451</v>
      </c>
      <c r="D1756" s="1">
        <v>44866</v>
      </c>
      <c r="F1756" t="str">
        <f>IF(Table1[[#This Row],[ExitDate]],QUOTIENT(Table1[[#This Row],[ExitDate]]-Table1[[#This Row],[StartDate]],365/12),"")</f>
        <v/>
      </c>
      <c r="G1756" t="str">
        <f>IF(Table1[[#This Row],[ExitDate]], "Attrition", "Active")</f>
        <v>Active</v>
      </c>
      <c r="H1756" t="s">
        <v>28</v>
      </c>
      <c r="I1756" t="s">
        <v>6622</v>
      </c>
      <c r="J1756" t="s">
        <v>6623</v>
      </c>
      <c r="K1756" t="s">
        <v>97</v>
      </c>
      <c r="L1756" t="s">
        <v>32</v>
      </c>
      <c r="M1756" t="s">
        <v>33</v>
      </c>
      <c r="N1756" t="s">
        <v>63</v>
      </c>
      <c r="O1756" t="s">
        <v>51</v>
      </c>
      <c r="P1756" t="s">
        <v>36</v>
      </c>
      <c r="R1756" t="s">
        <v>37</v>
      </c>
      <c r="S1756" t="s">
        <v>230</v>
      </c>
      <c r="T1756" s="2">
        <v>33115</v>
      </c>
      <c r="U1756" s="3">
        <f ca="1">YEARFRAC(Table1[[#This Row],[DOB]],TODAY())</f>
        <v>35.31388888888889</v>
      </c>
      <c r="V1756" s="3" t="str" cm="1">
        <f t="array" aca="1" ref="V1756" ca="1">_xlfn.IFS(Table1[[#This Row],[Age]] &lt; 30, "20-29", Table1[[#This Row],[Age]]&lt;40,"30-39",Table1[[#This Row],[Age]]&lt;50,"40-49",Table1[[#This Row],[Age]]&lt;60,"50-59",Table1[[#This Row],[Age]]&lt;70, "60-69",Table1[[#This Row],[Age]]&lt;80, "70-79",Table1[[#This Row],[Age]]&lt;90,"80-89")</f>
        <v>30-39</v>
      </c>
      <c r="W1756" t="s">
        <v>39</v>
      </c>
      <c r="X1756" t="s">
        <v>112</v>
      </c>
      <c r="Y1756" t="s">
        <v>41</v>
      </c>
      <c r="Z1756">
        <v>86281</v>
      </c>
      <c r="AA1756" t="s">
        <v>55</v>
      </c>
      <c r="AB1756" t="s">
        <v>83</v>
      </c>
      <c r="AC1756" t="s">
        <v>739</v>
      </c>
      <c r="AD1756">
        <v>4</v>
      </c>
    </row>
    <row r="1757" spans="1:30" x14ac:dyDescent="0.35">
      <c r="A1757">
        <v>2179</v>
      </c>
      <c r="B1757" t="s">
        <v>1016</v>
      </c>
      <c r="C1757" t="s">
        <v>1862</v>
      </c>
      <c r="D1757" s="1">
        <v>44862</v>
      </c>
      <c r="E1757" s="1">
        <v>45073</v>
      </c>
      <c r="F1757">
        <f>IF(Table1[[#This Row],[ExitDate]],QUOTIENT(Table1[[#This Row],[ExitDate]]-Table1[[#This Row],[StartDate]],365/12),"")</f>
        <v>6</v>
      </c>
      <c r="G1757" t="str">
        <f>IF(Table1[[#This Row],[ExitDate]], "Attrition", "Active")</f>
        <v>Attrition</v>
      </c>
      <c r="H1757" t="s">
        <v>28</v>
      </c>
      <c r="I1757" t="s">
        <v>6624</v>
      </c>
      <c r="J1757" t="s">
        <v>6625</v>
      </c>
      <c r="K1757" t="s">
        <v>117</v>
      </c>
      <c r="L1757" t="s">
        <v>744</v>
      </c>
      <c r="M1757" t="s">
        <v>33</v>
      </c>
      <c r="N1757" t="s">
        <v>63</v>
      </c>
      <c r="O1757" t="s">
        <v>62</v>
      </c>
      <c r="P1757" t="s">
        <v>139</v>
      </c>
      <c r="Q1757" t="s">
        <v>6626</v>
      </c>
      <c r="R1757" t="s">
        <v>37</v>
      </c>
      <c r="S1757" t="s">
        <v>176</v>
      </c>
      <c r="T1757" s="2">
        <v>35068</v>
      </c>
      <c r="U1757" s="3">
        <f ca="1">YEARFRAC(Table1[[#This Row],[DOB]],TODAY())</f>
        <v>29.969444444444445</v>
      </c>
      <c r="V1757" s="3" t="str" cm="1">
        <f t="array" aca="1" ref="V1757" ca="1">_xlfn.IFS(Table1[[#This Row],[Age]] &lt; 30, "20-29", Table1[[#This Row],[Age]]&lt;40,"30-39",Table1[[#This Row],[Age]]&lt;50,"40-49",Table1[[#This Row],[Age]]&lt;60,"50-59",Table1[[#This Row],[Age]]&lt;70, "60-69",Table1[[#This Row],[Age]]&lt;80, "70-79",Table1[[#This Row],[Age]]&lt;90,"80-89")</f>
        <v>20-29</v>
      </c>
      <c r="W1757" t="s">
        <v>39</v>
      </c>
      <c r="X1757" t="s">
        <v>6</v>
      </c>
      <c r="Y1757" t="s">
        <v>41</v>
      </c>
      <c r="Z1757">
        <v>28181</v>
      </c>
      <c r="AA1757" t="s">
        <v>92</v>
      </c>
      <c r="AB1757" t="s">
        <v>43</v>
      </c>
      <c r="AC1757" t="s">
        <v>739</v>
      </c>
      <c r="AD1757">
        <v>4</v>
      </c>
    </row>
    <row r="1758" spans="1:30" x14ac:dyDescent="0.35">
      <c r="A1758">
        <v>2180</v>
      </c>
      <c r="B1758" t="s">
        <v>582</v>
      </c>
      <c r="C1758" t="s">
        <v>6627</v>
      </c>
      <c r="D1758" s="1">
        <v>43407</v>
      </c>
      <c r="E1758" s="1">
        <v>45049</v>
      </c>
      <c r="F1758">
        <f>IF(Table1[[#This Row],[ExitDate]],QUOTIENT(Table1[[#This Row],[ExitDate]]-Table1[[#This Row],[StartDate]],365/12),"")</f>
        <v>53</v>
      </c>
      <c r="G1758" t="str">
        <f>IF(Table1[[#This Row],[ExitDate]], "Attrition", "Active")</f>
        <v>Attrition</v>
      </c>
      <c r="H1758" t="s">
        <v>28</v>
      </c>
      <c r="I1758" t="s">
        <v>6628</v>
      </c>
      <c r="J1758" t="s">
        <v>6629</v>
      </c>
      <c r="K1758" t="s">
        <v>61</v>
      </c>
      <c r="L1758" t="s">
        <v>32</v>
      </c>
      <c r="M1758" t="s">
        <v>62</v>
      </c>
      <c r="N1758" t="s">
        <v>50</v>
      </c>
      <c r="O1758" t="s">
        <v>62</v>
      </c>
      <c r="P1758" t="s">
        <v>125</v>
      </c>
      <c r="Q1758" t="s">
        <v>6630</v>
      </c>
      <c r="R1758" t="s">
        <v>37</v>
      </c>
      <c r="S1758" t="s">
        <v>89</v>
      </c>
      <c r="T1758" s="2">
        <v>29443</v>
      </c>
      <c r="U1758" s="3">
        <f ca="1">YEARFRAC(Table1[[#This Row],[DOB]],TODAY())</f>
        <v>45.369444444444447</v>
      </c>
      <c r="V1758" s="3" t="str" cm="1">
        <f t="array" aca="1" ref="V1758" ca="1">_xlfn.IFS(Table1[[#This Row],[Age]] &lt; 30, "20-29", Table1[[#This Row],[Age]]&lt;40,"30-39",Table1[[#This Row],[Age]]&lt;50,"40-49",Table1[[#This Row],[Age]]&lt;60,"50-59",Table1[[#This Row],[Age]]&lt;70, "60-69",Table1[[#This Row],[Age]]&lt;80, "70-79",Table1[[#This Row],[Age]]&lt;90,"80-89")</f>
        <v>40-49</v>
      </c>
      <c r="W1758" t="s">
        <v>39</v>
      </c>
      <c r="X1758" t="s">
        <v>102</v>
      </c>
      <c r="Y1758" t="s">
        <v>41</v>
      </c>
      <c r="Z1758">
        <v>74027</v>
      </c>
      <c r="AA1758" t="s">
        <v>55</v>
      </c>
      <c r="AB1758" t="s">
        <v>43</v>
      </c>
      <c r="AC1758" t="s">
        <v>739</v>
      </c>
      <c r="AD1758">
        <v>5</v>
      </c>
    </row>
    <row r="1759" spans="1:30" x14ac:dyDescent="0.35">
      <c r="A1759">
        <v>2181</v>
      </c>
      <c r="B1759" t="s">
        <v>3291</v>
      </c>
      <c r="C1759" t="s">
        <v>1838</v>
      </c>
      <c r="D1759" s="1">
        <v>43529</v>
      </c>
      <c r="E1759" s="1">
        <v>43906</v>
      </c>
      <c r="F1759">
        <f>IF(Table1[[#This Row],[ExitDate]],QUOTIENT(Table1[[#This Row],[ExitDate]]-Table1[[#This Row],[StartDate]],365/12),"")</f>
        <v>12</v>
      </c>
      <c r="G1759" t="str">
        <f>IF(Table1[[#This Row],[ExitDate]], "Attrition", "Active")</f>
        <v>Attrition</v>
      </c>
      <c r="H1759" t="s">
        <v>28</v>
      </c>
      <c r="I1759" t="s">
        <v>6631</v>
      </c>
      <c r="J1759" t="s">
        <v>6632</v>
      </c>
      <c r="K1759" t="s">
        <v>88</v>
      </c>
      <c r="L1759" t="s">
        <v>32</v>
      </c>
      <c r="M1759" t="s">
        <v>33</v>
      </c>
      <c r="N1759" t="s">
        <v>50</v>
      </c>
      <c r="O1759" t="s">
        <v>35</v>
      </c>
      <c r="P1759" t="s">
        <v>125</v>
      </c>
      <c r="Q1759" t="s">
        <v>6633</v>
      </c>
      <c r="R1759" t="s">
        <v>37</v>
      </c>
      <c r="S1759" t="s">
        <v>89</v>
      </c>
      <c r="T1759" s="2">
        <v>33463</v>
      </c>
      <c r="U1759" s="3">
        <f ca="1">YEARFRAC(Table1[[#This Row],[DOB]],TODAY())</f>
        <v>34.361111111111114</v>
      </c>
      <c r="V1759" s="3" t="str" cm="1">
        <f t="array" aca="1" ref="V1759" ca="1">_xlfn.IFS(Table1[[#This Row],[Age]] &lt; 30, "20-29", Table1[[#This Row],[Age]]&lt;40,"30-39",Table1[[#This Row],[Age]]&lt;50,"40-49",Table1[[#This Row],[Age]]&lt;60,"50-59",Table1[[#This Row],[Age]]&lt;70, "60-69",Table1[[#This Row],[Age]]&lt;80, "70-79",Table1[[#This Row],[Age]]&lt;90,"80-89")</f>
        <v>30-39</v>
      </c>
      <c r="W1759" t="s">
        <v>39</v>
      </c>
      <c r="X1759" t="s">
        <v>225</v>
      </c>
      <c r="Y1759" t="s">
        <v>41</v>
      </c>
      <c r="Z1759">
        <v>94011</v>
      </c>
      <c r="AA1759" t="s">
        <v>92</v>
      </c>
      <c r="AB1759" t="s">
        <v>74</v>
      </c>
      <c r="AC1759" t="s">
        <v>739</v>
      </c>
      <c r="AD1759">
        <v>5</v>
      </c>
    </row>
    <row r="1760" spans="1:30" x14ac:dyDescent="0.35">
      <c r="A1760">
        <v>2182</v>
      </c>
      <c r="B1760" t="s">
        <v>5658</v>
      </c>
      <c r="C1760" t="s">
        <v>4643</v>
      </c>
      <c r="D1760" s="1">
        <v>44269</v>
      </c>
      <c r="F1760" t="str">
        <f>IF(Table1[[#This Row],[ExitDate]],QUOTIENT(Table1[[#This Row],[ExitDate]]-Table1[[#This Row],[StartDate]],365/12),"")</f>
        <v/>
      </c>
      <c r="G1760" t="str">
        <f>IF(Table1[[#This Row],[ExitDate]], "Attrition", "Active")</f>
        <v>Active</v>
      </c>
      <c r="H1760" t="s">
        <v>28</v>
      </c>
      <c r="I1760" t="s">
        <v>6634</v>
      </c>
      <c r="J1760" t="s">
        <v>6635</v>
      </c>
      <c r="K1760" t="s">
        <v>31</v>
      </c>
      <c r="L1760" t="s">
        <v>32</v>
      </c>
      <c r="M1760" t="s">
        <v>62</v>
      </c>
      <c r="N1760" t="s">
        <v>50</v>
      </c>
      <c r="O1760" t="s">
        <v>51</v>
      </c>
      <c r="P1760" t="s">
        <v>36</v>
      </c>
      <c r="R1760" t="s">
        <v>37</v>
      </c>
      <c r="S1760" t="s">
        <v>100</v>
      </c>
      <c r="T1760" s="2">
        <v>33623</v>
      </c>
      <c r="U1760" s="3">
        <f ca="1">YEARFRAC(Table1[[#This Row],[DOB]],TODAY())</f>
        <v>33.924999999999997</v>
      </c>
      <c r="V1760" s="3" t="str" cm="1">
        <f t="array" aca="1" ref="V1760" ca="1">_xlfn.IFS(Table1[[#This Row],[Age]] &lt; 30, "20-29", Table1[[#This Row],[Age]]&lt;40,"30-39",Table1[[#This Row],[Age]]&lt;50,"40-49",Table1[[#This Row],[Age]]&lt;60,"50-59",Table1[[#This Row],[Age]]&lt;70, "60-69",Table1[[#This Row],[Age]]&lt;80, "70-79",Table1[[#This Row],[Age]]&lt;90,"80-89")</f>
        <v>30-39</v>
      </c>
      <c r="W1760" t="s">
        <v>39</v>
      </c>
      <c r="X1760" t="s">
        <v>112</v>
      </c>
      <c r="Y1760" t="s">
        <v>41</v>
      </c>
      <c r="Z1760">
        <v>96129</v>
      </c>
      <c r="AA1760" t="s">
        <v>92</v>
      </c>
      <c r="AB1760" t="s">
        <v>43</v>
      </c>
      <c r="AC1760" t="s">
        <v>104</v>
      </c>
      <c r="AD1760">
        <v>4</v>
      </c>
    </row>
    <row r="1761" spans="1:30" x14ac:dyDescent="0.35">
      <c r="A1761">
        <v>2183</v>
      </c>
      <c r="B1761" t="s">
        <v>1273</v>
      </c>
      <c r="C1761" t="s">
        <v>5728</v>
      </c>
      <c r="D1761" s="1">
        <v>43447</v>
      </c>
      <c r="F1761" t="str">
        <f>IF(Table1[[#This Row],[ExitDate]],QUOTIENT(Table1[[#This Row],[ExitDate]]-Table1[[#This Row],[StartDate]],365/12),"")</f>
        <v/>
      </c>
      <c r="G1761" t="str">
        <f>IF(Table1[[#This Row],[ExitDate]], "Attrition", "Active")</f>
        <v>Active</v>
      </c>
      <c r="H1761" t="s">
        <v>28</v>
      </c>
      <c r="I1761" t="s">
        <v>6636</v>
      </c>
      <c r="J1761" t="s">
        <v>6637</v>
      </c>
      <c r="K1761" t="s">
        <v>132</v>
      </c>
      <c r="L1761" t="s">
        <v>32</v>
      </c>
      <c r="M1761" t="s">
        <v>33</v>
      </c>
      <c r="N1761" t="s">
        <v>34</v>
      </c>
      <c r="O1761" t="s">
        <v>62</v>
      </c>
      <c r="P1761" t="s">
        <v>36</v>
      </c>
      <c r="R1761" t="s">
        <v>37</v>
      </c>
      <c r="S1761" t="s">
        <v>38</v>
      </c>
      <c r="T1761" s="2">
        <v>18153</v>
      </c>
      <c r="U1761" s="3">
        <f ca="1">YEARFRAC(Table1[[#This Row],[DOB]],TODAY())</f>
        <v>76.280555555555551</v>
      </c>
      <c r="V1761" s="3" t="str" cm="1">
        <f t="array" aca="1" ref="V1761" ca="1">_xlfn.IFS(Table1[[#This Row],[Age]] &lt; 30, "20-29", Table1[[#This Row],[Age]]&lt;40,"30-39",Table1[[#This Row],[Age]]&lt;50,"40-49",Table1[[#This Row],[Age]]&lt;60,"50-59",Table1[[#This Row],[Age]]&lt;70, "60-69",Table1[[#This Row],[Age]]&lt;80, "70-79",Table1[[#This Row],[Age]]&lt;90,"80-89")</f>
        <v>70-79</v>
      </c>
      <c r="W1761" t="s">
        <v>39</v>
      </c>
      <c r="X1761" t="s">
        <v>242</v>
      </c>
      <c r="Y1761" t="s">
        <v>41</v>
      </c>
      <c r="Z1761">
        <v>81415</v>
      </c>
      <c r="AA1761" t="s">
        <v>42</v>
      </c>
      <c r="AB1761" t="s">
        <v>103</v>
      </c>
      <c r="AC1761" t="s">
        <v>104</v>
      </c>
      <c r="AD1761">
        <v>5</v>
      </c>
    </row>
    <row r="1762" spans="1:30" x14ac:dyDescent="0.35">
      <c r="A1762">
        <v>2184</v>
      </c>
      <c r="B1762" t="s">
        <v>3964</v>
      </c>
      <c r="C1762" t="s">
        <v>2028</v>
      </c>
      <c r="D1762" s="1">
        <v>44444</v>
      </c>
      <c r="E1762" s="1">
        <v>45016</v>
      </c>
      <c r="F1762">
        <f>IF(Table1[[#This Row],[ExitDate]],QUOTIENT(Table1[[#This Row],[ExitDate]]-Table1[[#This Row],[StartDate]],365/12),"")</f>
        <v>18</v>
      </c>
      <c r="G1762" t="str">
        <f>IF(Table1[[#This Row],[ExitDate]], "Attrition", "Active")</f>
        <v>Attrition</v>
      </c>
      <c r="H1762" t="s">
        <v>28</v>
      </c>
      <c r="I1762" t="s">
        <v>6638</v>
      </c>
      <c r="J1762" t="s">
        <v>6639</v>
      </c>
      <c r="K1762" t="s">
        <v>49</v>
      </c>
      <c r="L1762" t="s">
        <v>32</v>
      </c>
      <c r="M1762" t="s">
        <v>62</v>
      </c>
      <c r="N1762" t="s">
        <v>34</v>
      </c>
      <c r="O1762" t="s">
        <v>51</v>
      </c>
      <c r="P1762" t="s">
        <v>139</v>
      </c>
      <c r="Q1762" t="s">
        <v>6640</v>
      </c>
      <c r="R1762" t="s">
        <v>37</v>
      </c>
      <c r="S1762" t="s">
        <v>52</v>
      </c>
      <c r="T1762" s="2">
        <v>30732</v>
      </c>
      <c r="U1762" s="3">
        <f ca="1">YEARFRAC(Table1[[#This Row],[DOB]],TODAY())</f>
        <v>41.841666666666669</v>
      </c>
      <c r="V1762" s="3" t="str" cm="1">
        <f t="array" aca="1" ref="V1762" ca="1">_xlfn.IFS(Table1[[#This Row],[Age]] &lt; 30, "20-29", Table1[[#This Row],[Age]]&lt;40,"30-39",Table1[[#This Row],[Age]]&lt;50,"40-49",Table1[[#This Row],[Age]]&lt;60,"50-59",Table1[[#This Row],[Age]]&lt;70, "60-69",Table1[[#This Row],[Age]]&lt;80, "70-79",Table1[[#This Row],[Age]]&lt;90,"80-89")</f>
        <v>40-49</v>
      </c>
      <c r="W1762" t="s">
        <v>39</v>
      </c>
      <c r="X1762" t="s">
        <v>82</v>
      </c>
      <c r="Y1762" t="s">
        <v>41</v>
      </c>
      <c r="Z1762">
        <v>22258</v>
      </c>
      <c r="AA1762" t="s">
        <v>73</v>
      </c>
      <c r="AB1762" t="s">
        <v>103</v>
      </c>
      <c r="AC1762" t="s">
        <v>104</v>
      </c>
      <c r="AD1762">
        <v>2</v>
      </c>
    </row>
    <row r="1763" spans="1:30" x14ac:dyDescent="0.35">
      <c r="A1763">
        <v>2185</v>
      </c>
      <c r="B1763" t="s">
        <v>1567</v>
      </c>
      <c r="C1763" t="s">
        <v>6159</v>
      </c>
      <c r="D1763" s="1">
        <v>43968</v>
      </c>
      <c r="E1763" s="1">
        <v>44610</v>
      </c>
      <c r="F1763">
        <f>IF(Table1[[#This Row],[ExitDate]],QUOTIENT(Table1[[#This Row],[ExitDate]]-Table1[[#This Row],[StartDate]],365/12),"")</f>
        <v>21</v>
      </c>
      <c r="G1763" t="str">
        <f>IF(Table1[[#This Row],[ExitDate]], "Attrition", "Active")</f>
        <v>Attrition</v>
      </c>
      <c r="H1763" t="s">
        <v>727</v>
      </c>
      <c r="I1763" t="s">
        <v>6641</v>
      </c>
      <c r="J1763" t="s">
        <v>6642</v>
      </c>
      <c r="K1763" t="s">
        <v>97</v>
      </c>
      <c r="L1763" t="s">
        <v>744</v>
      </c>
      <c r="M1763" t="s">
        <v>33</v>
      </c>
      <c r="N1763" t="s">
        <v>50</v>
      </c>
      <c r="O1763" t="s">
        <v>62</v>
      </c>
      <c r="P1763" t="s">
        <v>98</v>
      </c>
      <c r="Q1763" t="s">
        <v>6643</v>
      </c>
      <c r="R1763" t="s">
        <v>37</v>
      </c>
      <c r="S1763" t="s">
        <v>52</v>
      </c>
      <c r="T1763" s="2">
        <v>21661</v>
      </c>
      <c r="U1763" s="3">
        <f ca="1">YEARFRAC(Table1[[#This Row],[DOB]],TODAY())</f>
        <v>66.672222222222217</v>
      </c>
      <c r="V1763" s="3" t="str" cm="1">
        <f t="array" aca="1" ref="V1763" ca="1">_xlfn.IFS(Table1[[#This Row],[Age]] &lt; 30, "20-29", Table1[[#This Row],[Age]]&lt;40,"30-39",Table1[[#This Row],[Age]]&lt;50,"40-49",Table1[[#This Row],[Age]]&lt;60,"50-59",Table1[[#This Row],[Age]]&lt;70, "60-69",Table1[[#This Row],[Age]]&lt;80, "70-79",Table1[[#This Row],[Age]]&lt;90,"80-89")</f>
        <v>60-69</v>
      </c>
      <c r="W1763" t="s">
        <v>39</v>
      </c>
      <c r="X1763" t="s">
        <v>351</v>
      </c>
      <c r="Y1763" t="s">
        <v>41</v>
      </c>
      <c r="Z1763">
        <v>13138</v>
      </c>
      <c r="AA1763" t="s">
        <v>127</v>
      </c>
      <c r="AB1763" t="s">
        <v>74</v>
      </c>
      <c r="AC1763" t="s">
        <v>104</v>
      </c>
      <c r="AD1763">
        <v>5</v>
      </c>
    </row>
    <row r="1764" spans="1:30" x14ac:dyDescent="0.35">
      <c r="A1764">
        <v>2186</v>
      </c>
      <c r="B1764" t="s">
        <v>6644</v>
      </c>
      <c r="C1764" t="s">
        <v>2245</v>
      </c>
      <c r="D1764" s="1">
        <v>44988</v>
      </c>
      <c r="E1764" s="1">
        <v>45008</v>
      </c>
      <c r="F1764">
        <f>IF(Table1[[#This Row],[ExitDate]],QUOTIENT(Table1[[#This Row],[ExitDate]]-Table1[[#This Row],[StartDate]],365/12),"")</f>
        <v>0</v>
      </c>
      <c r="G1764" t="str">
        <f>IF(Table1[[#This Row],[ExitDate]], "Attrition", "Active")</f>
        <v>Attrition</v>
      </c>
      <c r="H1764" t="s">
        <v>727</v>
      </c>
      <c r="I1764" t="s">
        <v>6645</v>
      </c>
      <c r="J1764" t="s">
        <v>6646</v>
      </c>
      <c r="K1764" t="s">
        <v>117</v>
      </c>
      <c r="L1764" t="s">
        <v>32</v>
      </c>
      <c r="M1764" t="s">
        <v>51</v>
      </c>
      <c r="N1764" t="s">
        <v>50</v>
      </c>
      <c r="O1764" t="s">
        <v>35</v>
      </c>
      <c r="P1764" t="s">
        <v>174</v>
      </c>
      <c r="Q1764" t="s">
        <v>6647</v>
      </c>
      <c r="R1764" t="s">
        <v>37</v>
      </c>
      <c r="S1764" t="s">
        <v>89</v>
      </c>
      <c r="T1764" s="2">
        <v>35567</v>
      </c>
      <c r="U1764" s="3">
        <f ca="1">YEARFRAC(Table1[[#This Row],[DOB]],TODAY())</f>
        <v>28.6</v>
      </c>
      <c r="V1764" s="3" t="str" cm="1">
        <f t="array" aca="1" ref="V1764" ca="1">_xlfn.IFS(Table1[[#This Row],[Age]] &lt; 30, "20-29", Table1[[#This Row],[Age]]&lt;40,"30-39",Table1[[#This Row],[Age]]&lt;50,"40-49",Table1[[#This Row],[Age]]&lt;60,"50-59",Table1[[#This Row],[Age]]&lt;70, "60-69",Table1[[#This Row],[Age]]&lt;80, "70-79",Table1[[#This Row],[Age]]&lt;90,"80-89")</f>
        <v>20-29</v>
      </c>
      <c r="W1764" t="s">
        <v>39</v>
      </c>
      <c r="X1764" t="s">
        <v>102</v>
      </c>
      <c r="Y1764" t="s">
        <v>54</v>
      </c>
      <c r="Z1764">
        <v>74447</v>
      </c>
      <c r="AA1764" t="s">
        <v>55</v>
      </c>
      <c r="AB1764" t="s">
        <v>83</v>
      </c>
      <c r="AC1764" t="s">
        <v>104</v>
      </c>
      <c r="AD1764">
        <v>1</v>
      </c>
    </row>
    <row r="1765" spans="1:30" x14ac:dyDescent="0.35">
      <c r="A1765">
        <v>2187</v>
      </c>
      <c r="B1765" t="s">
        <v>2181</v>
      </c>
      <c r="C1765" t="s">
        <v>1531</v>
      </c>
      <c r="D1765" s="1">
        <v>43889</v>
      </c>
      <c r="F1765" t="str">
        <f>IF(Table1[[#This Row],[ExitDate]],QUOTIENT(Table1[[#This Row],[ExitDate]]-Table1[[#This Row],[StartDate]],365/12),"")</f>
        <v/>
      </c>
      <c r="G1765" t="str">
        <f>IF(Table1[[#This Row],[ExitDate]], "Attrition", "Active")</f>
        <v>Active</v>
      </c>
      <c r="H1765" t="s">
        <v>727</v>
      </c>
      <c r="I1765" t="s">
        <v>6648</v>
      </c>
      <c r="J1765" t="s">
        <v>6649</v>
      </c>
      <c r="K1765" t="s">
        <v>61</v>
      </c>
      <c r="L1765" t="s">
        <v>32</v>
      </c>
      <c r="M1765" t="s">
        <v>51</v>
      </c>
      <c r="N1765" t="s">
        <v>63</v>
      </c>
      <c r="O1765" t="s">
        <v>62</v>
      </c>
      <c r="P1765" t="s">
        <v>36</v>
      </c>
      <c r="R1765" t="s">
        <v>37</v>
      </c>
      <c r="S1765" t="s">
        <v>110</v>
      </c>
      <c r="T1765" s="2">
        <v>35821</v>
      </c>
      <c r="U1765" s="3">
        <f ca="1">YEARFRAC(Table1[[#This Row],[DOB]],TODAY())</f>
        <v>27.908333333333335</v>
      </c>
      <c r="V1765" s="3" t="str" cm="1">
        <f t="array" aca="1" ref="V1765" ca="1">_xlfn.IFS(Table1[[#This Row],[Age]] &lt; 30, "20-29", Table1[[#This Row],[Age]]&lt;40,"30-39",Table1[[#This Row],[Age]]&lt;50,"40-49",Table1[[#This Row],[Age]]&lt;60,"50-59",Table1[[#This Row],[Age]]&lt;70, "60-69",Table1[[#This Row],[Age]]&lt;80, "70-79",Table1[[#This Row],[Age]]&lt;90,"80-89")</f>
        <v>20-29</v>
      </c>
      <c r="W1765" t="s">
        <v>39</v>
      </c>
      <c r="X1765" t="s">
        <v>2798</v>
      </c>
      <c r="Y1765" t="s">
        <v>41</v>
      </c>
      <c r="Z1765">
        <v>31571</v>
      </c>
      <c r="AA1765" t="s">
        <v>55</v>
      </c>
      <c r="AB1765" t="s">
        <v>83</v>
      </c>
      <c r="AC1765" t="s">
        <v>104</v>
      </c>
      <c r="AD1765">
        <v>5</v>
      </c>
    </row>
    <row r="1766" spans="1:30" x14ac:dyDescent="0.35">
      <c r="A1766">
        <v>2188</v>
      </c>
      <c r="B1766" t="s">
        <v>1731</v>
      </c>
      <c r="C1766" t="s">
        <v>5320</v>
      </c>
      <c r="D1766" s="1">
        <v>44238</v>
      </c>
      <c r="E1766" s="1">
        <v>45105</v>
      </c>
      <c r="F1766">
        <f>IF(Table1[[#This Row],[ExitDate]],QUOTIENT(Table1[[#This Row],[ExitDate]]-Table1[[#This Row],[StartDate]],365/12),"")</f>
        <v>28</v>
      </c>
      <c r="G1766" t="str">
        <f>IF(Table1[[#This Row],[ExitDate]], "Attrition", "Active")</f>
        <v>Attrition</v>
      </c>
      <c r="H1766" t="s">
        <v>727</v>
      </c>
      <c r="I1766" t="s">
        <v>6650</v>
      </c>
      <c r="J1766" t="s">
        <v>6651</v>
      </c>
      <c r="K1766" t="s">
        <v>88</v>
      </c>
      <c r="L1766" t="s">
        <v>32</v>
      </c>
      <c r="M1766" t="s">
        <v>51</v>
      </c>
      <c r="N1766" t="s">
        <v>50</v>
      </c>
      <c r="O1766" t="s">
        <v>51</v>
      </c>
      <c r="P1766" t="s">
        <v>98</v>
      </c>
      <c r="Q1766" t="s">
        <v>6652</v>
      </c>
      <c r="R1766" t="s">
        <v>37</v>
      </c>
      <c r="S1766" t="s">
        <v>89</v>
      </c>
      <c r="T1766" s="2">
        <v>23794</v>
      </c>
      <c r="U1766" s="3">
        <f ca="1">YEARFRAC(Table1[[#This Row],[DOB]],TODAY())</f>
        <v>60.838888888888889</v>
      </c>
      <c r="V1766" s="3" t="str" cm="1">
        <f t="array" aca="1" ref="V1766" ca="1">_xlfn.IFS(Table1[[#This Row],[Age]] &lt; 30, "20-29", Table1[[#This Row],[Age]]&lt;40,"30-39",Table1[[#This Row],[Age]]&lt;50,"40-49",Table1[[#This Row],[Age]]&lt;60,"50-59",Table1[[#This Row],[Age]]&lt;70, "60-69",Table1[[#This Row],[Age]]&lt;80, "70-79",Table1[[#This Row],[Age]]&lt;90,"80-89")</f>
        <v>60-69</v>
      </c>
      <c r="W1766" t="s">
        <v>39</v>
      </c>
      <c r="X1766" t="s">
        <v>82</v>
      </c>
      <c r="Y1766" t="s">
        <v>41</v>
      </c>
      <c r="Z1766">
        <v>1509</v>
      </c>
      <c r="AA1766" t="s">
        <v>92</v>
      </c>
      <c r="AB1766" t="s">
        <v>83</v>
      </c>
      <c r="AC1766" t="s">
        <v>104</v>
      </c>
      <c r="AD1766">
        <v>2</v>
      </c>
    </row>
    <row r="1767" spans="1:30" x14ac:dyDescent="0.35">
      <c r="A1767">
        <v>2189</v>
      </c>
      <c r="B1767" t="s">
        <v>5767</v>
      </c>
      <c r="C1767" t="s">
        <v>4336</v>
      </c>
      <c r="D1767" s="1">
        <v>43490</v>
      </c>
      <c r="F1767" t="str">
        <f>IF(Table1[[#This Row],[ExitDate]],QUOTIENT(Table1[[#This Row],[ExitDate]]-Table1[[#This Row],[StartDate]],365/12),"")</f>
        <v/>
      </c>
      <c r="G1767" t="str">
        <f>IF(Table1[[#This Row],[ExitDate]], "Attrition", "Active")</f>
        <v>Active</v>
      </c>
      <c r="H1767" t="s">
        <v>727</v>
      </c>
      <c r="I1767" t="s">
        <v>6653</v>
      </c>
      <c r="J1767" t="s">
        <v>6654</v>
      </c>
      <c r="K1767" t="s">
        <v>31</v>
      </c>
      <c r="L1767" t="s">
        <v>32</v>
      </c>
      <c r="M1767" t="s">
        <v>51</v>
      </c>
      <c r="N1767" t="s">
        <v>63</v>
      </c>
      <c r="O1767" t="s">
        <v>35</v>
      </c>
      <c r="P1767" t="s">
        <v>36</v>
      </c>
      <c r="R1767" t="s">
        <v>37</v>
      </c>
      <c r="S1767" t="s">
        <v>285</v>
      </c>
      <c r="T1767" s="2">
        <v>16257</v>
      </c>
      <c r="U1767" s="3">
        <f ca="1">YEARFRAC(Table1[[#This Row],[DOB]],TODAY())</f>
        <v>81.469444444444449</v>
      </c>
      <c r="V1767" s="3" t="str" cm="1">
        <f t="array" aca="1" ref="V1767" ca="1">_xlfn.IFS(Table1[[#This Row],[Age]] &lt; 30, "20-29", Table1[[#This Row],[Age]]&lt;40,"30-39",Table1[[#This Row],[Age]]&lt;50,"40-49",Table1[[#This Row],[Age]]&lt;60,"50-59",Table1[[#This Row],[Age]]&lt;70, "60-69",Table1[[#This Row],[Age]]&lt;80, "70-79",Table1[[#This Row],[Age]]&lt;90,"80-89")</f>
        <v>80-89</v>
      </c>
      <c r="W1767" t="s">
        <v>39</v>
      </c>
      <c r="X1767" t="s">
        <v>3106</v>
      </c>
      <c r="Y1767" t="s">
        <v>41</v>
      </c>
      <c r="Z1767">
        <v>15861</v>
      </c>
      <c r="AA1767" t="s">
        <v>42</v>
      </c>
      <c r="AB1767" t="s">
        <v>103</v>
      </c>
      <c r="AC1767" t="s">
        <v>235</v>
      </c>
      <c r="AD1767">
        <v>5</v>
      </c>
    </row>
    <row r="1768" spans="1:30" x14ac:dyDescent="0.35">
      <c r="A1768">
        <v>2190</v>
      </c>
      <c r="B1768" t="s">
        <v>2189</v>
      </c>
      <c r="C1768" t="s">
        <v>4181</v>
      </c>
      <c r="D1768" s="1">
        <v>45041</v>
      </c>
      <c r="E1768" s="1">
        <v>45092</v>
      </c>
      <c r="F1768">
        <f>IF(Table1[[#This Row],[ExitDate]],QUOTIENT(Table1[[#This Row],[ExitDate]]-Table1[[#This Row],[StartDate]],365/12),"")</f>
        <v>1</v>
      </c>
      <c r="G1768" t="str">
        <f>IF(Table1[[#This Row],[ExitDate]], "Attrition", "Active")</f>
        <v>Attrition</v>
      </c>
      <c r="H1768" t="s">
        <v>727</v>
      </c>
      <c r="I1768" t="s">
        <v>6655</v>
      </c>
      <c r="J1768" t="s">
        <v>6656</v>
      </c>
      <c r="K1768" t="s">
        <v>132</v>
      </c>
      <c r="L1768" t="s">
        <v>32</v>
      </c>
      <c r="M1768" t="s">
        <v>51</v>
      </c>
      <c r="N1768" t="s">
        <v>34</v>
      </c>
      <c r="O1768" t="s">
        <v>62</v>
      </c>
      <c r="P1768" t="s">
        <v>174</v>
      </c>
      <c r="Q1768" t="s">
        <v>6657</v>
      </c>
      <c r="R1768" t="s">
        <v>37</v>
      </c>
      <c r="S1768" t="s">
        <v>80</v>
      </c>
      <c r="T1768" s="2">
        <v>31067</v>
      </c>
      <c r="U1768" s="3">
        <f ca="1">YEARFRAC(Table1[[#This Row],[DOB]],TODAY())</f>
        <v>40.924999999999997</v>
      </c>
      <c r="V1768" s="3" t="str" cm="1">
        <f t="array" aca="1" ref="V1768" ca="1">_xlfn.IFS(Table1[[#This Row],[Age]] &lt; 30, "20-29", Table1[[#This Row],[Age]]&lt;40,"30-39",Table1[[#This Row],[Age]]&lt;50,"40-49",Table1[[#This Row],[Age]]&lt;60,"50-59",Table1[[#This Row],[Age]]&lt;70, "60-69",Table1[[#This Row],[Age]]&lt;80, "70-79",Table1[[#This Row],[Age]]&lt;90,"80-89")</f>
        <v>40-49</v>
      </c>
      <c r="W1768" t="s">
        <v>39</v>
      </c>
      <c r="X1768" t="s">
        <v>82</v>
      </c>
      <c r="Y1768" t="s">
        <v>41</v>
      </c>
      <c r="Z1768">
        <v>46637</v>
      </c>
      <c r="AA1768" t="s">
        <v>127</v>
      </c>
      <c r="AB1768" t="s">
        <v>74</v>
      </c>
      <c r="AC1768" t="s">
        <v>235</v>
      </c>
      <c r="AD1768">
        <v>5</v>
      </c>
    </row>
    <row r="1769" spans="1:30" x14ac:dyDescent="0.35">
      <c r="A1769">
        <v>2191</v>
      </c>
      <c r="B1769" t="s">
        <v>3958</v>
      </c>
      <c r="C1769" t="s">
        <v>2854</v>
      </c>
      <c r="D1769" s="1">
        <v>44241</v>
      </c>
      <c r="E1769" s="1">
        <v>45035</v>
      </c>
      <c r="F1769">
        <f>IF(Table1[[#This Row],[ExitDate]],QUOTIENT(Table1[[#This Row],[ExitDate]]-Table1[[#This Row],[StartDate]],365/12),"")</f>
        <v>26</v>
      </c>
      <c r="G1769" t="str">
        <f>IF(Table1[[#This Row],[ExitDate]], "Attrition", "Active")</f>
        <v>Attrition</v>
      </c>
      <c r="H1769" t="s">
        <v>727</v>
      </c>
      <c r="I1769" t="s">
        <v>6658</v>
      </c>
      <c r="J1769" t="s">
        <v>6659</v>
      </c>
      <c r="K1769" t="s">
        <v>49</v>
      </c>
      <c r="L1769" t="s">
        <v>32</v>
      </c>
      <c r="M1769" t="s">
        <v>33</v>
      </c>
      <c r="N1769" t="s">
        <v>34</v>
      </c>
      <c r="O1769" t="s">
        <v>51</v>
      </c>
      <c r="P1769" t="s">
        <v>139</v>
      </c>
      <c r="Q1769" t="s">
        <v>6660</v>
      </c>
      <c r="R1769" t="s">
        <v>37</v>
      </c>
      <c r="S1769" t="s">
        <v>110</v>
      </c>
      <c r="T1769" s="2">
        <v>26256</v>
      </c>
      <c r="U1769" s="3">
        <f ca="1">YEARFRAC(Table1[[#This Row],[DOB]],TODAY())</f>
        <v>54.094444444444441</v>
      </c>
      <c r="V1769" s="3" t="str" cm="1">
        <f t="array" aca="1" ref="V1769" ca="1">_xlfn.IFS(Table1[[#This Row],[Age]] &lt; 30, "20-29", Table1[[#This Row],[Age]]&lt;40,"30-39",Table1[[#This Row],[Age]]&lt;50,"40-49",Table1[[#This Row],[Age]]&lt;60,"50-59",Table1[[#This Row],[Age]]&lt;70, "60-69",Table1[[#This Row],[Age]]&lt;80, "70-79",Table1[[#This Row],[Age]]&lt;90,"80-89")</f>
        <v>50-59</v>
      </c>
      <c r="W1769" t="s">
        <v>39</v>
      </c>
      <c r="X1769" t="s">
        <v>112</v>
      </c>
      <c r="Y1769" t="s">
        <v>41</v>
      </c>
      <c r="Z1769">
        <v>47342</v>
      </c>
      <c r="AA1769" t="s">
        <v>127</v>
      </c>
      <c r="AB1769" t="s">
        <v>83</v>
      </c>
      <c r="AC1769" t="s">
        <v>235</v>
      </c>
      <c r="AD1769">
        <v>5</v>
      </c>
    </row>
    <row r="1770" spans="1:30" x14ac:dyDescent="0.35">
      <c r="A1770">
        <v>2192</v>
      </c>
      <c r="B1770" t="s">
        <v>6661</v>
      </c>
      <c r="C1770" t="s">
        <v>3149</v>
      </c>
      <c r="D1770" s="1">
        <v>44111</v>
      </c>
      <c r="E1770" s="1">
        <v>44944</v>
      </c>
      <c r="F1770">
        <f>IF(Table1[[#This Row],[ExitDate]],QUOTIENT(Table1[[#This Row],[ExitDate]]-Table1[[#This Row],[StartDate]],365/12),"")</f>
        <v>27</v>
      </c>
      <c r="G1770" t="str">
        <f>IF(Table1[[#This Row],[ExitDate]], "Attrition", "Active")</f>
        <v>Attrition</v>
      </c>
      <c r="H1770" t="s">
        <v>727</v>
      </c>
      <c r="I1770" t="s">
        <v>6662</v>
      </c>
      <c r="J1770" t="s">
        <v>6663</v>
      </c>
      <c r="K1770" t="s">
        <v>138</v>
      </c>
      <c r="L1770" t="s">
        <v>32</v>
      </c>
      <c r="M1770" t="s">
        <v>51</v>
      </c>
      <c r="N1770" t="s">
        <v>34</v>
      </c>
      <c r="O1770" t="s">
        <v>51</v>
      </c>
      <c r="P1770" t="s">
        <v>174</v>
      </c>
      <c r="Q1770" t="s">
        <v>6664</v>
      </c>
      <c r="R1770" t="s">
        <v>37</v>
      </c>
      <c r="S1770" t="s">
        <v>80</v>
      </c>
      <c r="T1770" s="2">
        <v>16617</v>
      </c>
      <c r="U1770" s="3">
        <f ca="1">YEARFRAC(Table1[[#This Row],[DOB]],TODAY())</f>
        <v>80.483333333333334</v>
      </c>
      <c r="V1770" s="3" t="str" cm="1">
        <f t="array" aca="1" ref="V1770" ca="1">_xlfn.IFS(Table1[[#This Row],[Age]] &lt; 30, "20-29", Table1[[#This Row],[Age]]&lt;40,"30-39",Table1[[#This Row],[Age]]&lt;50,"40-49",Table1[[#This Row],[Age]]&lt;60,"50-59",Table1[[#This Row],[Age]]&lt;70, "60-69",Table1[[#This Row],[Age]]&lt;80, "70-79",Table1[[#This Row],[Age]]&lt;90,"80-89")</f>
        <v>80-89</v>
      </c>
      <c r="W1770" t="s">
        <v>39</v>
      </c>
      <c r="X1770" t="s">
        <v>1257</v>
      </c>
      <c r="Y1770" t="s">
        <v>41</v>
      </c>
      <c r="Z1770">
        <v>41219</v>
      </c>
      <c r="AA1770" t="s">
        <v>92</v>
      </c>
      <c r="AB1770" t="s">
        <v>103</v>
      </c>
      <c r="AC1770" t="s">
        <v>235</v>
      </c>
      <c r="AD1770">
        <v>1</v>
      </c>
    </row>
    <row r="1771" spans="1:30" x14ac:dyDescent="0.35">
      <c r="A1771">
        <v>2193</v>
      </c>
      <c r="B1771" t="s">
        <v>436</v>
      </c>
      <c r="C1771" t="s">
        <v>1178</v>
      </c>
      <c r="D1771" s="1">
        <v>43524</v>
      </c>
      <c r="E1771" s="1">
        <v>45078</v>
      </c>
      <c r="F1771">
        <f>IF(Table1[[#This Row],[ExitDate]],QUOTIENT(Table1[[#This Row],[ExitDate]]-Table1[[#This Row],[StartDate]],365/12),"")</f>
        <v>51</v>
      </c>
      <c r="G1771" t="str">
        <f>IF(Table1[[#This Row],[ExitDate]], "Attrition", "Active")</f>
        <v>Attrition</v>
      </c>
      <c r="H1771" t="s">
        <v>28</v>
      </c>
      <c r="I1771" t="s">
        <v>6665</v>
      </c>
      <c r="J1771" t="s">
        <v>6666</v>
      </c>
      <c r="K1771" t="s">
        <v>117</v>
      </c>
      <c r="L1771" t="s">
        <v>744</v>
      </c>
      <c r="M1771" t="s">
        <v>51</v>
      </c>
      <c r="N1771" t="s">
        <v>50</v>
      </c>
      <c r="O1771" t="s">
        <v>51</v>
      </c>
      <c r="P1771" t="s">
        <v>98</v>
      </c>
      <c r="Q1771" t="s">
        <v>6667</v>
      </c>
      <c r="R1771" t="s">
        <v>37</v>
      </c>
      <c r="S1771" t="s">
        <v>89</v>
      </c>
      <c r="T1771" s="2">
        <v>23224</v>
      </c>
      <c r="U1771" s="3">
        <f ca="1">YEARFRAC(Table1[[#This Row],[DOB]],TODAY())</f>
        <v>62.394444444444446</v>
      </c>
      <c r="V1771" s="3" t="str" cm="1">
        <f t="array" aca="1" ref="V1771" ca="1">_xlfn.IFS(Table1[[#This Row],[Age]] &lt; 30, "20-29", Table1[[#This Row],[Age]]&lt;40,"30-39",Table1[[#This Row],[Age]]&lt;50,"40-49",Table1[[#This Row],[Age]]&lt;60,"50-59",Table1[[#This Row],[Age]]&lt;70, "60-69",Table1[[#This Row],[Age]]&lt;80, "70-79",Table1[[#This Row],[Age]]&lt;90,"80-89")</f>
        <v>60-69</v>
      </c>
      <c r="W1771" t="s">
        <v>39</v>
      </c>
      <c r="X1771" t="s">
        <v>82</v>
      </c>
      <c r="Y1771" t="s">
        <v>54</v>
      </c>
      <c r="Z1771">
        <v>67704</v>
      </c>
      <c r="AA1771" t="s">
        <v>42</v>
      </c>
      <c r="AB1771" t="s">
        <v>83</v>
      </c>
      <c r="AC1771" t="s">
        <v>235</v>
      </c>
      <c r="AD1771">
        <v>4</v>
      </c>
    </row>
    <row r="1772" spans="1:30" x14ac:dyDescent="0.35">
      <c r="A1772">
        <v>2194</v>
      </c>
      <c r="B1772" t="s">
        <v>4894</v>
      </c>
      <c r="C1772" t="s">
        <v>1297</v>
      </c>
      <c r="D1772" s="1">
        <v>43673</v>
      </c>
      <c r="F1772" t="str">
        <f>IF(Table1[[#This Row],[ExitDate]],QUOTIENT(Table1[[#This Row],[ExitDate]]-Table1[[#This Row],[StartDate]],365/12),"")</f>
        <v/>
      </c>
      <c r="G1772" t="str">
        <f>IF(Table1[[#This Row],[ExitDate]], "Attrition", "Active")</f>
        <v>Active</v>
      </c>
      <c r="H1772" t="s">
        <v>28</v>
      </c>
      <c r="I1772" t="s">
        <v>6668</v>
      </c>
      <c r="J1772" t="s">
        <v>6669</v>
      </c>
      <c r="K1772" t="s">
        <v>61</v>
      </c>
      <c r="L1772" t="s">
        <v>32</v>
      </c>
      <c r="M1772" t="s">
        <v>62</v>
      </c>
      <c r="N1772" t="s">
        <v>63</v>
      </c>
      <c r="O1772" t="s">
        <v>35</v>
      </c>
      <c r="P1772" t="s">
        <v>36</v>
      </c>
      <c r="R1772" t="s">
        <v>37</v>
      </c>
      <c r="S1772" t="s">
        <v>89</v>
      </c>
      <c r="T1772" s="2">
        <v>33652</v>
      </c>
      <c r="U1772" s="3">
        <f ca="1">YEARFRAC(Table1[[#This Row],[DOB]],TODAY())</f>
        <v>33.847222222222221</v>
      </c>
      <c r="V1772" s="3" t="str" cm="1">
        <f t="array" aca="1" ref="V1772" ca="1">_xlfn.IFS(Table1[[#This Row],[Age]] &lt; 30, "20-29", Table1[[#This Row],[Age]]&lt;40,"30-39",Table1[[#This Row],[Age]]&lt;50,"40-49",Table1[[#This Row],[Age]]&lt;60,"50-59",Table1[[#This Row],[Age]]&lt;70, "60-69",Table1[[#This Row],[Age]]&lt;80, "70-79",Table1[[#This Row],[Age]]&lt;90,"80-89")</f>
        <v>30-39</v>
      </c>
      <c r="W1772" t="s">
        <v>39</v>
      </c>
      <c r="X1772" t="s">
        <v>82</v>
      </c>
      <c r="Y1772" t="s">
        <v>41</v>
      </c>
      <c r="Z1772">
        <v>57434</v>
      </c>
      <c r="AA1772" t="s">
        <v>73</v>
      </c>
      <c r="AB1772" t="s">
        <v>43</v>
      </c>
      <c r="AC1772" t="s">
        <v>235</v>
      </c>
      <c r="AD1772">
        <v>2</v>
      </c>
    </row>
    <row r="1773" spans="1:30" x14ac:dyDescent="0.35">
      <c r="A1773">
        <v>2195</v>
      </c>
      <c r="B1773" t="s">
        <v>6670</v>
      </c>
      <c r="C1773" t="s">
        <v>1390</v>
      </c>
      <c r="D1773" s="1">
        <v>45079</v>
      </c>
      <c r="E1773" s="1">
        <v>45114</v>
      </c>
      <c r="F1773">
        <f>IF(Table1[[#This Row],[ExitDate]],QUOTIENT(Table1[[#This Row],[ExitDate]]-Table1[[#This Row],[StartDate]],365/12),"")</f>
        <v>1</v>
      </c>
      <c r="G1773" t="str">
        <f>IF(Table1[[#This Row],[ExitDate]], "Attrition", "Active")</f>
        <v>Attrition</v>
      </c>
      <c r="H1773" t="s">
        <v>28</v>
      </c>
      <c r="I1773" t="s">
        <v>6671</v>
      </c>
      <c r="J1773" t="s">
        <v>6672</v>
      </c>
      <c r="K1773" t="s">
        <v>88</v>
      </c>
      <c r="L1773" t="s">
        <v>32</v>
      </c>
      <c r="M1773" t="s">
        <v>33</v>
      </c>
      <c r="N1773" t="s">
        <v>34</v>
      </c>
      <c r="O1773" t="s">
        <v>51</v>
      </c>
      <c r="P1773" t="s">
        <v>174</v>
      </c>
      <c r="Q1773" t="s">
        <v>6673</v>
      </c>
      <c r="R1773" t="s">
        <v>37</v>
      </c>
      <c r="S1773" t="s">
        <v>793</v>
      </c>
      <c r="T1773" s="2">
        <v>20028</v>
      </c>
      <c r="U1773" s="3">
        <f ca="1">YEARFRAC(Table1[[#This Row],[DOB]],TODAY())</f>
        <v>71.147222222222226</v>
      </c>
      <c r="V1773" s="3" t="str" cm="1">
        <f t="array" aca="1" ref="V1773" ca="1">_xlfn.IFS(Table1[[#This Row],[Age]] &lt; 30, "20-29", Table1[[#This Row],[Age]]&lt;40,"30-39",Table1[[#This Row],[Age]]&lt;50,"40-49",Table1[[#This Row],[Age]]&lt;60,"50-59",Table1[[#This Row],[Age]]&lt;70, "60-69",Table1[[#This Row],[Age]]&lt;80, "70-79",Table1[[#This Row],[Age]]&lt;90,"80-89")</f>
        <v>70-79</v>
      </c>
      <c r="W1773" t="s">
        <v>39</v>
      </c>
      <c r="X1773" t="s">
        <v>82</v>
      </c>
      <c r="Y1773" t="s">
        <v>41</v>
      </c>
      <c r="Z1773">
        <v>46366</v>
      </c>
      <c r="AA1773" t="s">
        <v>92</v>
      </c>
      <c r="AB1773" t="s">
        <v>74</v>
      </c>
      <c r="AC1773" t="s">
        <v>235</v>
      </c>
      <c r="AD1773">
        <v>2</v>
      </c>
    </row>
    <row r="1774" spans="1:30" x14ac:dyDescent="0.35">
      <c r="A1774">
        <v>2196</v>
      </c>
      <c r="B1774" t="s">
        <v>636</v>
      </c>
      <c r="C1774" t="s">
        <v>5465</v>
      </c>
      <c r="D1774" s="1">
        <v>44879</v>
      </c>
      <c r="E1774" s="1">
        <v>44930</v>
      </c>
      <c r="F1774">
        <f>IF(Table1[[#This Row],[ExitDate]],QUOTIENT(Table1[[#This Row],[ExitDate]]-Table1[[#This Row],[StartDate]],365/12),"")</f>
        <v>1</v>
      </c>
      <c r="G1774" t="str">
        <f>IF(Table1[[#This Row],[ExitDate]], "Attrition", "Active")</f>
        <v>Attrition</v>
      </c>
      <c r="H1774" t="s">
        <v>28</v>
      </c>
      <c r="I1774" t="s">
        <v>6674</v>
      </c>
      <c r="J1774" t="s">
        <v>6675</v>
      </c>
      <c r="K1774" t="s">
        <v>31</v>
      </c>
      <c r="L1774" t="s">
        <v>744</v>
      </c>
      <c r="M1774" t="s">
        <v>62</v>
      </c>
      <c r="N1774" t="s">
        <v>50</v>
      </c>
      <c r="O1774" t="s">
        <v>62</v>
      </c>
      <c r="P1774" t="s">
        <v>125</v>
      </c>
      <c r="Q1774" t="s">
        <v>6676</v>
      </c>
      <c r="R1774" t="s">
        <v>37</v>
      </c>
      <c r="S1774" t="s">
        <v>793</v>
      </c>
      <c r="T1774" s="2">
        <v>30492</v>
      </c>
      <c r="U1774" s="3">
        <f ca="1">YEARFRAC(Table1[[#This Row],[DOB]],TODAY())</f>
        <v>42.494444444444447</v>
      </c>
      <c r="V1774" s="3" t="str" cm="1">
        <f t="array" aca="1" ref="V1774" ca="1">_xlfn.IFS(Table1[[#This Row],[Age]] &lt; 30, "20-29", Table1[[#This Row],[Age]]&lt;40,"30-39",Table1[[#This Row],[Age]]&lt;50,"40-49",Table1[[#This Row],[Age]]&lt;60,"50-59",Table1[[#This Row],[Age]]&lt;70, "60-69",Table1[[#This Row],[Age]]&lt;80, "70-79",Table1[[#This Row],[Age]]&lt;90,"80-89")</f>
        <v>40-49</v>
      </c>
      <c r="W1774" t="s">
        <v>39</v>
      </c>
      <c r="X1774" t="s">
        <v>215</v>
      </c>
      <c r="Y1774" t="s">
        <v>54</v>
      </c>
      <c r="Z1774">
        <v>15989</v>
      </c>
      <c r="AA1774" t="s">
        <v>42</v>
      </c>
      <c r="AB1774" t="s">
        <v>74</v>
      </c>
      <c r="AC1774" t="s">
        <v>235</v>
      </c>
      <c r="AD1774">
        <v>5</v>
      </c>
    </row>
    <row r="1775" spans="1:30" x14ac:dyDescent="0.35">
      <c r="A1775">
        <v>2197</v>
      </c>
      <c r="B1775" t="s">
        <v>2023</v>
      </c>
      <c r="C1775" t="s">
        <v>1923</v>
      </c>
      <c r="D1775" s="1">
        <v>43334</v>
      </c>
      <c r="E1775" s="1">
        <v>44510</v>
      </c>
      <c r="F1775">
        <f>IF(Table1[[#This Row],[ExitDate]],QUOTIENT(Table1[[#This Row],[ExitDate]]-Table1[[#This Row],[StartDate]],365/12),"")</f>
        <v>38</v>
      </c>
      <c r="G1775" t="str">
        <f>IF(Table1[[#This Row],[ExitDate]], "Attrition", "Active")</f>
        <v>Attrition</v>
      </c>
      <c r="H1775" t="s">
        <v>28</v>
      </c>
      <c r="I1775" t="s">
        <v>6677</v>
      </c>
      <c r="J1775" t="s">
        <v>6678</v>
      </c>
      <c r="K1775" t="s">
        <v>132</v>
      </c>
      <c r="L1775" t="s">
        <v>744</v>
      </c>
      <c r="M1775" t="s">
        <v>33</v>
      </c>
      <c r="N1775" t="s">
        <v>34</v>
      </c>
      <c r="O1775" t="s">
        <v>62</v>
      </c>
      <c r="P1775" t="s">
        <v>98</v>
      </c>
      <c r="Q1775" t="s">
        <v>6679</v>
      </c>
      <c r="R1775" t="s">
        <v>37</v>
      </c>
      <c r="S1775" t="s">
        <v>304</v>
      </c>
      <c r="T1775" s="2">
        <v>30418</v>
      </c>
      <c r="U1775" s="3">
        <f ca="1">YEARFRAC(Table1[[#This Row],[DOB]],TODAY())</f>
        <v>42.697222222222223</v>
      </c>
      <c r="V1775" s="3" t="str" cm="1">
        <f t="array" aca="1" ref="V1775" ca="1">_xlfn.IFS(Table1[[#This Row],[Age]] &lt; 30, "20-29", Table1[[#This Row],[Age]]&lt;40,"30-39",Table1[[#This Row],[Age]]&lt;50,"40-49",Table1[[#This Row],[Age]]&lt;60,"50-59",Table1[[#This Row],[Age]]&lt;70, "60-69",Table1[[#This Row],[Age]]&lt;80, "70-79",Table1[[#This Row],[Age]]&lt;90,"80-89")</f>
        <v>40-49</v>
      </c>
      <c r="W1775" t="s">
        <v>39</v>
      </c>
      <c r="X1775" t="s">
        <v>215</v>
      </c>
      <c r="Y1775" t="s">
        <v>41</v>
      </c>
      <c r="Z1775">
        <v>77437</v>
      </c>
      <c r="AA1775" t="s">
        <v>127</v>
      </c>
      <c r="AB1775" t="s">
        <v>103</v>
      </c>
      <c r="AC1775" t="s">
        <v>235</v>
      </c>
      <c r="AD1775">
        <v>4</v>
      </c>
    </row>
    <row r="1776" spans="1:30" x14ac:dyDescent="0.35">
      <c r="A1776">
        <v>2198</v>
      </c>
      <c r="B1776" t="s">
        <v>6680</v>
      </c>
      <c r="C1776" t="s">
        <v>3413</v>
      </c>
      <c r="D1776" s="1">
        <v>44910</v>
      </c>
      <c r="E1776" s="1">
        <v>44924</v>
      </c>
      <c r="F1776">
        <f>IF(Table1[[#This Row],[ExitDate]],QUOTIENT(Table1[[#This Row],[ExitDate]]-Table1[[#This Row],[StartDate]],365/12),"")</f>
        <v>0</v>
      </c>
      <c r="G1776" t="str">
        <f>IF(Table1[[#This Row],[ExitDate]], "Attrition", "Active")</f>
        <v>Attrition</v>
      </c>
      <c r="H1776" t="s">
        <v>28</v>
      </c>
      <c r="I1776" t="s">
        <v>6681</v>
      </c>
      <c r="J1776" t="s">
        <v>6682</v>
      </c>
      <c r="K1776" t="s">
        <v>49</v>
      </c>
      <c r="L1776" t="s">
        <v>32</v>
      </c>
      <c r="M1776" t="s">
        <v>33</v>
      </c>
      <c r="N1776" t="s">
        <v>63</v>
      </c>
      <c r="O1776" t="s">
        <v>35</v>
      </c>
      <c r="P1776" t="s">
        <v>139</v>
      </c>
      <c r="Q1776" t="s">
        <v>6683</v>
      </c>
      <c r="R1776" t="s">
        <v>37</v>
      </c>
      <c r="S1776" t="s">
        <v>89</v>
      </c>
      <c r="T1776" s="2">
        <v>23193</v>
      </c>
      <c r="U1776" s="3">
        <f ca="1">YEARFRAC(Table1[[#This Row],[DOB]],TODAY())</f>
        <v>62.477777777777774</v>
      </c>
      <c r="V1776" s="3" t="str" cm="1">
        <f t="array" aca="1" ref="V1776" ca="1">_xlfn.IFS(Table1[[#This Row],[Age]] &lt; 30, "20-29", Table1[[#This Row],[Age]]&lt;40,"30-39",Table1[[#This Row],[Age]]&lt;50,"40-49",Table1[[#This Row],[Age]]&lt;60,"50-59",Table1[[#This Row],[Age]]&lt;70, "60-69",Table1[[#This Row],[Age]]&lt;80, "70-79",Table1[[#This Row],[Age]]&lt;90,"80-89")</f>
        <v>60-69</v>
      </c>
      <c r="W1776" t="s">
        <v>39</v>
      </c>
      <c r="X1776" t="s">
        <v>91</v>
      </c>
      <c r="Y1776" t="s">
        <v>41</v>
      </c>
      <c r="Z1776">
        <v>63184</v>
      </c>
      <c r="AA1776" t="s">
        <v>42</v>
      </c>
      <c r="AB1776" t="s">
        <v>74</v>
      </c>
      <c r="AC1776" t="s">
        <v>104</v>
      </c>
      <c r="AD1776">
        <v>1</v>
      </c>
    </row>
    <row r="1777" spans="1:30" x14ac:dyDescent="0.35">
      <c r="A1777">
        <v>2199</v>
      </c>
      <c r="B1777" t="s">
        <v>4511</v>
      </c>
      <c r="C1777" t="s">
        <v>2625</v>
      </c>
      <c r="D1777" s="1">
        <v>43982</v>
      </c>
      <c r="F1777" t="str">
        <f>IF(Table1[[#This Row],[ExitDate]],QUOTIENT(Table1[[#This Row],[ExitDate]]-Table1[[#This Row],[StartDate]],365/12),"")</f>
        <v/>
      </c>
      <c r="G1777" t="str">
        <f>IF(Table1[[#This Row],[ExitDate]], "Attrition", "Active")</f>
        <v>Active</v>
      </c>
      <c r="H1777" t="s">
        <v>28</v>
      </c>
      <c r="I1777" t="s">
        <v>6684</v>
      </c>
      <c r="J1777" t="s">
        <v>6685</v>
      </c>
      <c r="K1777" t="s">
        <v>138</v>
      </c>
      <c r="L1777" t="s">
        <v>32</v>
      </c>
      <c r="M1777" t="s">
        <v>62</v>
      </c>
      <c r="N1777" t="s">
        <v>34</v>
      </c>
      <c r="O1777" t="s">
        <v>62</v>
      </c>
      <c r="P1777" t="s">
        <v>36</v>
      </c>
      <c r="R1777" t="s">
        <v>37</v>
      </c>
      <c r="S1777" t="s">
        <v>80</v>
      </c>
      <c r="T1777" s="2">
        <v>28316</v>
      </c>
      <c r="U1777" s="3">
        <f ca="1">YEARFRAC(Table1[[#This Row],[DOB]],TODAY())</f>
        <v>48.452777777777776</v>
      </c>
      <c r="V1777" s="3" t="str" cm="1">
        <f t="array" aca="1" ref="V1777" ca="1">_xlfn.IFS(Table1[[#This Row],[Age]] &lt; 30, "20-29", Table1[[#This Row],[Age]]&lt;40,"30-39",Table1[[#This Row],[Age]]&lt;50,"40-49",Table1[[#This Row],[Age]]&lt;60,"50-59",Table1[[#This Row],[Age]]&lt;70, "60-69",Table1[[#This Row],[Age]]&lt;80, "70-79",Table1[[#This Row],[Age]]&lt;90,"80-89")</f>
        <v>40-49</v>
      </c>
      <c r="W1777" t="s">
        <v>39</v>
      </c>
      <c r="X1777" t="s">
        <v>242</v>
      </c>
      <c r="Y1777" t="s">
        <v>41</v>
      </c>
      <c r="Z1777">
        <v>15120</v>
      </c>
      <c r="AA1777" t="s">
        <v>42</v>
      </c>
      <c r="AB1777" t="s">
        <v>103</v>
      </c>
      <c r="AC1777" t="s">
        <v>104</v>
      </c>
      <c r="AD1777">
        <v>4</v>
      </c>
    </row>
    <row r="1778" spans="1:30" x14ac:dyDescent="0.35">
      <c r="A1778">
        <v>2200</v>
      </c>
      <c r="B1778" t="s">
        <v>2321</v>
      </c>
      <c r="C1778" t="s">
        <v>5584</v>
      </c>
      <c r="D1778" s="1">
        <v>44761</v>
      </c>
      <c r="F1778" t="str">
        <f>IF(Table1[[#This Row],[ExitDate]],QUOTIENT(Table1[[#This Row],[ExitDate]]-Table1[[#This Row],[StartDate]],365/12),"")</f>
        <v/>
      </c>
      <c r="G1778" t="str">
        <f>IF(Table1[[#This Row],[ExitDate]], "Attrition", "Active")</f>
        <v>Active</v>
      </c>
      <c r="H1778" t="s">
        <v>28</v>
      </c>
      <c r="I1778" t="s">
        <v>6686</v>
      </c>
      <c r="J1778" t="s">
        <v>6687</v>
      </c>
      <c r="K1778" t="s">
        <v>79</v>
      </c>
      <c r="L1778" t="s">
        <v>32</v>
      </c>
      <c r="M1778" t="s">
        <v>33</v>
      </c>
      <c r="N1778" t="s">
        <v>50</v>
      </c>
      <c r="O1778" t="s">
        <v>62</v>
      </c>
      <c r="P1778" t="s">
        <v>36</v>
      </c>
      <c r="R1778" t="s">
        <v>37</v>
      </c>
      <c r="S1778" t="s">
        <v>89</v>
      </c>
      <c r="T1778" s="2">
        <v>19798</v>
      </c>
      <c r="U1778" s="3">
        <f ca="1">YEARFRAC(Table1[[#This Row],[DOB]],TODAY())</f>
        <v>71.772222222222226</v>
      </c>
      <c r="V1778" s="3" t="str" cm="1">
        <f t="array" aca="1" ref="V1778" ca="1">_xlfn.IFS(Table1[[#This Row],[Age]] &lt; 30, "20-29", Table1[[#This Row],[Age]]&lt;40,"30-39",Table1[[#This Row],[Age]]&lt;50,"40-49",Table1[[#This Row],[Age]]&lt;60,"50-59",Table1[[#This Row],[Age]]&lt;70, "60-69",Table1[[#This Row],[Age]]&lt;80, "70-79",Table1[[#This Row],[Age]]&lt;90,"80-89")</f>
        <v>70-79</v>
      </c>
      <c r="W1778" t="s">
        <v>39</v>
      </c>
      <c r="X1778" t="s">
        <v>82</v>
      </c>
      <c r="Y1778" t="s">
        <v>41</v>
      </c>
      <c r="Z1778">
        <v>4751</v>
      </c>
      <c r="AA1778" t="s">
        <v>127</v>
      </c>
      <c r="AB1778" t="s">
        <v>74</v>
      </c>
      <c r="AC1778" t="s">
        <v>104</v>
      </c>
      <c r="AD1778">
        <v>4</v>
      </c>
    </row>
    <row r="1779" spans="1:30" x14ac:dyDescent="0.35">
      <c r="A1779">
        <v>2201</v>
      </c>
      <c r="B1779" t="s">
        <v>6112</v>
      </c>
      <c r="C1779" t="s">
        <v>6688</v>
      </c>
      <c r="D1779" s="1">
        <v>44013</v>
      </c>
      <c r="F1779" t="str">
        <f>IF(Table1[[#This Row],[ExitDate]],QUOTIENT(Table1[[#This Row],[ExitDate]]-Table1[[#This Row],[StartDate]],365/12),"")</f>
        <v/>
      </c>
      <c r="G1779" t="str">
        <f>IF(Table1[[#This Row],[ExitDate]], "Attrition", "Active")</f>
        <v>Active</v>
      </c>
      <c r="H1779" t="s">
        <v>28</v>
      </c>
      <c r="I1779" t="s">
        <v>6689</v>
      </c>
      <c r="J1779" t="s">
        <v>6690</v>
      </c>
      <c r="K1779" t="s">
        <v>167</v>
      </c>
      <c r="L1779" t="s">
        <v>32</v>
      </c>
      <c r="M1779" t="s">
        <v>33</v>
      </c>
      <c r="N1779" t="s">
        <v>34</v>
      </c>
      <c r="O1779" t="s">
        <v>51</v>
      </c>
      <c r="P1779" t="s">
        <v>36</v>
      </c>
      <c r="R1779" t="s">
        <v>37</v>
      </c>
      <c r="S1779" t="s">
        <v>176</v>
      </c>
      <c r="T1779" s="2">
        <v>33051</v>
      </c>
      <c r="U1779" s="3">
        <f ca="1">YEARFRAC(Table1[[#This Row],[DOB]],TODAY())</f>
        <v>35.488888888888887</v>
      </c>
      <c r="V1779" s="3" t="str" cm="1">
        <f t="array" aca="1" ref="V1779" ca="1">_xlfn.IFS(Table1[[#This Row],[Age]] &lt; 30, "20-29", Table1[[#This Row],[Age]]&lt;40,"30-39",Table1[[#This Row],[Age]]&lt;50,"40-49",Table1[[#This Row],[Age]]&lt;60,"50-59",Table1[[#This Row],[Age]]&lt;70, "60-69",Table1[[#This Row],[Age]]&lt;80, "70-79",Table1[[#This Row],[Age]]&lt;90,"80-89")</f>
        <v>30-39</v>
      </c>
      <c r="W1779" t="s">
        <v>39</v>
      </c>
      <c r="X1779" t="s">
        <v>102</v>
      </c>
      <c r="Y1779" t="s">
        <v>54</v>
      </c>
      <c r="Z1779">
        <v>37225</v>
      </c>
      <c r="AA1779" t="s">
        <v>73</v>
      </c>
      <c r="AB1779" t="s">
        <v>83</v>
      </c>
      <c r="AC1779" t="s">
        <v>104</v>
      </c>
      <c r="AD1779">
        <v>2</v>
      </c>
    </row>
    <row r="1780" spans="1:30" x14ac:dyDescent="0.35">
      <c r="A1780">
        <v>2202</v>
      </c>
      <c r="B1780" t="s">
        <v>6691</v>
      </c>
      <c r="C1780" t="s">
        <v>293</v>
      </c>
      <c r="D1780" s="1">
        <v>44153</v>
      </c>
      <c r="F1780" t="str">
        <f>IF(Table1[[#This Row],[ExitDate]],QUOTIENT(Table1[[#This Row],[ExitDate]]-Table1[[#This Row],[StartDate]],365/12),"")</f>
        <v/>
      </c>
      <c r="G1780" t="str">
        <f>IF(Table1[[#This Row],[ExitDate]], "Attrition", "Active")</f>
        <v>Active</v>
      </c>
      <c r="H1780" t="s">
        <v>28</v>
      </c>
      <c r="I1780" t="s">
        <v>6692</v>
      </c>
      <c r="J1780" t="s">
        <v>6693</v>
      </c>
      <c r="K1780" t="s">
        <v>97</v>
      </c>
      <c r="L1780" t="s">
        <v>32</v>
      </c>
      <c r="M1780" t="s">
        <v>33</v>
      </c>
      <c r="N1780" t="s">
        <v>50</v>
      </c>
      <c r="O1780" t="s">
        <v>51</v>
      </c>
      <c r="P1780" t="s">
        <v>36</v>
      </c>
      <c r="R1780" t="s">
        <v>37</v>
      </c>
      <c r="S1780" t="s">
        <v>176</v>
      </c>
      <c r="T1780" s="2">
        <v>25204</v>
      </c>
      <c r="U1780" s="3">
        <f ca="1">YEARFRAC(Table1[[#This Row],[DOB]],TODAY())</f>
        <v>56.977777777777774</v>
      </c>
      <c r="V1780" s="3" t="str" cm="1">
        <f t="array" aca="1" ref="V1780" ca="1">_xlfn.IFS(Table1[[#This Row],[Age]] &lt; 30, "20-29", Table1[[#This Row],[Age]]&lt;40,"30-39",Table1[[#This Row],[Age]]&lt;50,"40-49",Table1[[#This Row],[Age]]&lt;60,"50-59",Table1[[#This Row],[Age]]&lt;70, "60-69",Table1[[#This Row],[Age]]&lt;80, "70-79",Table1[[#This Row],[Age]]&lt;90,"80-89")</f>
        <v>50-59</v>
      </c>
      <c r="W1780" t="s">
        <v>39</v>
      </c>
      <c r="X1780" t="s">
        <v>418</v>
      </c>
      <c r="Y1780" t="s">
        <v>41</v>
      </c>
      <c r="Z1780">
        <v>92017</v>
      </c>
      <c r="AA1780" t="s">
        <v>127</v>
      </c>
      <c r="AB1780" t="s">
        <v>83</v>
      </c>
      <c r="AC1780" t="s">
        <v>104</v>
      </c>
      <c r="AD1780">
        <v>4</v>
      </c>
    </row>
    <row r="1781" spans="1:30" x14ac:dyDescent="0.35">
      <c r="A1781">
        <v>2203</v>
      </c>
      <c r="B1781" t="s">
        <v>5354</v>
      </c>
      <c r="C1781" t="s">
        <v>1401</v>
      </c>
      <c r="D1781" s="1">
        <v>43890</v>
      </c>
      <c r="E1781" s="1">
        <v>44336</v>
      </c>
      <c r="F1781">
        <f>IF(Table1[[#This Row],[ExitDate]],QUOTIENT(Table1[[#This Row],[ExitDate]]-Table1[[#This Row],[StartDate]],365/12),"")</f>
        <v>14</v>
      </c>
      <c r="G1781" t="str">
        <f>IF(Table1[[#This Row],[ExitDate]], "Attrition", "Active")</f>
        <v>Attrition</v>
      </c>
      <c r="H1781" t="s">
        <v>28</v>
      </c>
      <c r="I1781" t="s">
        <v>6694</v>
      </c>
      <c r="J1781" t="s">
        <v>6695</v>
      </c>
      <c r="K1781" t="s">
        <v>117</v>
      </c>
      <c r="L1781" t="s">
        <v>744</v>
      </c>
      <c r="M1781" t="s">
        <v>33</v>
      </c>
      <c r="N1781" t="s">
        <v>50</v>
      </c>
      <c r="O1781" t="s">
        <v>51</v>
      </c>
      <c r="P1781" t="s">
        <v>98</v>
      </c>
      <c r="Q1781" t="s">
        <v>6696</v>
      </c>
      <c r="R1781" t="s">
        <v>37</v>
      </c>
      <c r="S1781" t="s">
        <v>80</v>
      </c>
      <c r="T1781" s="2">
        <v>31507</v>
      </c>
      <c r="U1781" s="3">
        <f ca="1">YEARFRAC(Table1[[#This Row],[DOB]],TODAY())</f>
        <v>39.716666666666669</v>
      </c>
      <c r="V1781" s="3" t="str" cm="1">
        <f t="array" aca="1" ref="V1781" ca="1">_xlfn.IFS(Table1[[#This Row],[Age]] &lt; 30, "20-29", Table1[[#This Row],[Age]]&lt;40,"30-39",Table1[[#This Row],[Age]]&lt;50,"40-49",Table1[[#This Row],[Age]]&lt;60,"50-59",Table1[[#This Row],[Age]]&lt;70, "60-69",Table1[[#This Row],[Age]]&lt;80, "70-79",Table1[[#This Row],[Age]]&lt;90,"80-89")</f>
        <v>30-39</v>
      </c>
      <c r="W1781" t="s">
        <v>39</v>
      </c>
      <c r="X1781" t="s">
        <v>102</v>
      </c>
      <c r="Y1781" t="s">
        <v>41</v>
      </c>
      <c r="Z1781">
        <v>42742</v>
      </c>
      <c r="AA1781" t="s">
        <v>127</v>
      </c>
      <c r="AB1781" t="s">
        <v>83</v>
      </c>
      <c r="AC1781" t="s">
        <v>104</v>
      </c>
      <c r="AD1781">
        <v>1</v>
      </c>
    </row>
    <row r="1782" spans="1:30" x14ac:dyDescent="0.35">
      <c r="A1782">
        <v>2204</v>
      </c>
      <c r="B1782" t="s">
        <v>6697</v>
      </c>
      <c r="C1782" t="s">
        <v>27</v>
      </c>
      <c r="D1782" s="1">
        <v>44463</v>
      </c>
      <c r="E1782" s="1">
        <v>44589</v>
      </c>
      <c r="F1782">
        <f>IF(Table1[[#This Row],[ExitDate]],QUOTIENT(Table1[[#This Row],[ExitDate]]-Table1[[#This Row],[StartDate]],365/12),"")</f>
        <v>4</v>
      </c>
      <c r="G1782" t="str">
        <f>IF(Table1[[#This Row],[ExitDate]], "Attrition", "Active")</f>
        <v>Attrition</v>
      </c>
      <c r="H1782" t="s">
        <v>28</v>
      </c>
      <c r="I1782" t="s">
        <v>6698</v>
      </c>
      <c r="J1782" t="s">
        <v>6699</v>
      </c>
      <c r="K1782" t="s">
        <v>61</v>
      </c>
      <c r="L1782" t="s">
        <v>32</v>
      </c>
      <c r="M1782" t="s">
        <v>51</v>
      </c>
      <c r="N1782" t="s">
        <v>63</v>
      </c>
      <c r="O1782" t="s">
        <v>51</v>
      </c>
      <c r="P1782" t="s">
        <v>139</v>
      </c>
      <c r="Q1782" t="s">
        <v>6700</v>
      </c>
      <c r="R1782" t="s">
        <v>37</v>
      </c>
      <c r="S1782" t="s">
        <v>285</v>
      </c>
      <c r="T1782" s="2">
        <v>30978</v>
      </c>
      <c r="U1782" s="3">
        <f ca="1">YEARFRAC(Table1[[#This Row],[DOB]],TODAY())</f>
        <v>41.166666666666664</v>
      </c>
      <c r="V1782" s="3" t="str" cm="1">
        <f t="array" aca="1" ref="V1782" ca="1">_xlfn.IFS(Table1[[#This Row],[Age]] &lt; 30, "20-29", Table1[[#This Row],[Age]]&lt;40,"30-39",Table1[[#This Row],[Age]]&lt;50,"40-49",Table1[[#This Row],[Age]]&lt;60,"50-59",Table1[[#This Row],[Age]]&lt;70, "60-69",Table1[[#This Row],[Age]]&lt;80, "70-79",Table1[[#This Row],[Age]]&lt;90,"80-89")</f>
        <v>40-49</v>
      </c>
      <c r="W1782" t="s">
        <v>39</v>
      </c>
      <c r="X1782" t="s">
        <v>6</v>
      </c>
      <c r="Y1782" t="s">
        <v>41</v>
      </c>
      <c r="Z1782">
        <v>58905</v>
      </c>
      <c r="AA1782" t="s">
        <v>73</v>
      </c>
      <c r="AB1782" t="s">
        <v>103</v>
      </c>
      <c r="AC1782" t="s">
        <v>235</v>
      </c>
      <c r="AD1782">
        <v>2</v>
      </c>
    </row>
    <row r="1783" spans="1:30" x14ac:dyDescent="0.35">
      <c r="A1783">
        <v>2205</v>
      </c>
      <c r="B1783" t="s">
        <v>6701</v>
      </c>
      <c r="C1783" t="s">
        <v>996</v>
      </c>
      <c r="D1783" s="1">
        <v>44664</v>
      </c>
      <c r="E1783" s="1">
        <v>45137</v>
      </c>
      <c r="F1783">
        <f>IF(Table1[[#This Row],[ExitDate]],QUOTIENT(Table1[[#This Row],[ExitDate]]-Table1[[#This Row],[StartDate]],365/12),"")</f>
        <v>15</v>
      </c>
      <c r="G1783" t="str">
        <f>IF(Table1[[#This Row],[ExitDate]], "Attrition", "Active")</f>
        <v>Attrition</v>
      </c>
      <c r="H1783" t="s">
        <v>28</v>
      </c>
      <c r="I1783" t="s">
        <v>6702</v>
      </c>
      <c r="J1783" t="s">
        <v>6703</v>
      </c>
      <c r="K1783" t="s">
        <v>88</v>
      </c>
      <c r="L1783" t="s">
        <v>32</v>
      </c>
      <c r="M1783" t="s">
        <v>62</v>
      </c>
      <c r="N1783" t="s">
        <v>63</v>
      </c>
      <c r="O1783" t="s">
        <v>62</v>
      </c>
      <c r="P1783" t="s">
        <v>98</v>
      </c>
      <c r="Q1783" t="s">
        <v>6704</v>
      </c>
      <c r="R1783" t="s">
        <v>37</v>
      </c>
      <c r="S1783" t="s">
        <v>65</v>
      </c>
      <c r="T1783" s="2">
        <v>16084</v>
      </c>
      <c r="U1783" s="3">
        <f ca="1">YEARFRAC(Table1[[#This Row],[DOB]],TODAY())</f>
        <v>81.944444444444443</v>
      </c>
      <c r="V1783" s="3" t="str" cm="1">
        <f t="array" aca="1" ref="V1783" ca="1">_xlfn.IFS(Table1[[#This Row],[Age]] &lt; 30, "20-29", Table1[[#This Row],[Age]]&lt;40,"30-39",Table1[[#This Row],[Age]]&lt;50,"40-49",Table1[[#This Row],[Age]]&lt;60,"50-59",Table1[[#This Row],[Age]]&lt;70, "60-69",Table1[[#This Row],[Age]]&lt;80, "70-79",Table1[[#This Row],[Age]]&lt;90,"80-89")</f>
        <v>80-89</v>
      </c>
      <c r="W1783" t="s">
        <v>39</v>
      </c>
      <c r="X1783" t="s">
        <v>394</v>
      </c>
      <c r="Y1783" t="s">
        <v>41</v>
      </c>
      <c r="Z1783">
        <v>32235</v>
      </c>
      <c r="AA1783" t="s">
        <v>92</v>
      </c>
      <c r="AB1783" t="s">
        <v>103</v>
      </c>
      <c r="AC1783" t="s">
        <v>235</v>
      </c>
      <c r="AD1783">
        <v>4</v>
      </c>
    </row>
    <row r="1784" spans="1:30" x14ac:dyDescent="0.35">
      <c r="A1784">
        <v>2206</v>
      </c>
      <c r="B1784" t="s">
        <v>2266</v>
      </c>
      <c r="C1784" t="s">
        <v>4233</v>
      </c>
      <c r="D1784" s="1">
        <v>44859</v>
      </c>
      <c r="F1784" t="str">
        <f>IF(Table1[[#This Row],[ExitDate]],QUOTIENT(Table1[[#This Row],[ExitDate]]-Table1[[#This Row],[StartDate]],365/12),"")</f>
        <v/>
      </c>
      <c r="G1784" t="str">
        <f>IF(Table1[[#This Row],[ExitDate]], "Attrition", "Active")</f>
        <v>Active</v>
      </c>
      <c r="H1784" t="s">
        <v>28</v>
      </c>
      <c r="I1784" t="s">
        <v>6705</v>
      </c>
      <c r="J1784" t="s">
        <v>6706</v>
      </c>
      <c r="K1784" t="s">
        <v>31</v>
      </c>
      <c r="L1784" t="s">
        <v>32</v>
      </c>
      <c r="M1784" t="s">
        <v>33</v>
      </c>
      <c r="N1784" t="s">
        <v>50</v>
      </c>
      <c r="O1784" t="s">
        <v>35</v>
      </c>
      <c r="P1784" t="s">
        <v>36</v>
      </c>
      <c r="R1784" t="s">
        <v>37</v>
      </c>
      <c r="S1784" t="s">
        <v>89</v>
      </c>
      <c r="T1784" s="2">
        <v>15350</v>
      </c>
      <c r="U1784" s="3">
        <f ca="1">YEARFRAC(Table1[[#This Row],[DOB]],TODAY())</f>
        <v>83.955555555555549</v>
      </c>
      <c r="V1784" s="3" t="str" cm="1">
        <f t="array" aca="1" ref="V1784" ca="1">_xlfn.IFS(Table1[[#This Row],[Age]] &lt; 30, "20-29", Table1[[#This Row],[Age]]&lt;40,"30-39",Table1[[#This Row],[Age]]&lt;50,"40-49",Table1[[#This Row],[Age]]&lt;60,"50-59",Table1[[#This Row],[Age]]&lt;70, "60-69",Table1[[#This Row],[Age]]&lt;80, "70-79",Table1[[#This Row],[Age]]&lt;90,"80-89")</f>
        <v>80-89</v>
      </c>
      <c r="W1784" t="s">
        <v>39</v>
      </c>
      <c r="X1784" t="s">
        <v>280</v>
      </c>
      <c r="Y1784" t="s">
        <v>41</v>
      </c>
      <c r="Z1784">
        <v>40461</v>
      </c>
      <c r="AA1784" t="s">
        <v>73</v>
      </c>
      <c r="AB1784" t="s">
        <v>43</v>
      </c>
      <c r="AC1784" t="s">
        <v>235</v>
      </c>
      <c r="AD1784">
        <v>5</v>
      </c>
    </row>
    <row r="1785" spans="1:30" x14ac:dyDescent="0.35">
      <c r="A1785">
        <v>2207</v>
      </c>
      <c r="B1785" t="s">
        <v>6707</v>
      </c>
      <c r="C1785" t="s">
        <v>6708</v>
      </c>
      <c r="D1785" s="1">
        <v>44223</v>
      </c>
      <c r="F1785" t="str">
        <f>IF(Table1[[#This Row],[ExitDate]],QUOTIENT(Table1[[#This Row],[ExitDate]]-Table1[[#This Row],[StartDate]],365/12),"")</f>
        <v/>
      </c>
      <c r="G1785" t="str">
        <f>IF(Table1[[#This Row],[ExitDate]], "Attrition", "Active")</f>
        <v>Active</v>
      </c>
      <c r="H1785" t="s">
        <v>28</v>
      </c>
      <c r="I1785" t="s">
        <v>6709</v>
      </c>
      <c r="J1785" t="s">
        <v>6710</v>
      </c>
      <c r="K1785" t="s">
        <v>132</v>
      </c>
      <c r="L1785" t="s">
        <v>32</v>
      </c>
      <c r="M1785" t="s">
        <v>62</v>
      </c>
      <c r="N1785" t="s">
        <v>34</v>
      </c>
      <c r="O1785" t="s">
        <v>62</v>
      </c>
      <c r="P1785" t="s">
        <v>36</v>
      </c>
      <c r="R1785" t="s">
        <v>37</v>
      </c>
      <c r="S1785" t="s">
        <v>89</v>
      </c>
      <c r="T1785" s="2">
        <v>19516</v>
      </c>
      <c r="U1785" s="3">
        <f ca="1">YEARFRAC(Table1[[#This Row],[DOB]],TODAY())</f>
        <v>72.547222222222217</v>
      </c>
      <c r="V1785" s="3" t="str" cm="1">
        <f t="array" aca="1" ref="V1785" ca="1">_xlfn.IFS(Table1[[#This Row],[Age]] &lt; 30, "20-29", Table1[[#This Row],[Age]]&lt;40,"30-39",Table1[[#This Row],[Age]]&lt;50,"40-49",Table1[[#This Row],[Age]]&lt;60,"50-59",Table1[[#This Row],[Age]]&lt;70, "60-69",Table1[[#This Row],[Age]]&lt;80, "70-79",Table1[[#This Row],[Age]]&lt;90,"80-89")</f>
        <v>70-79</v>
      </c>
      <c r="W1785" t="s">
        <v>39</v>
      </c>
      <c r="X1785" t="s">
        <v>948</v>
      </c>
      <c r="Y1785" t="s">
        <v>41</v>
      </c>
      <c r="Z1785">
        <v>97669</v>
      </c>
      <c r="AA1785" t="s">
        <v>92</v>
      </c>
      <c r="AB1785" t="s">
        <v>103</v>
      </c>
      <c r="AC1785" t="s">
        <v>235</v>
      </c>
      <c r="AD1785">
        <v>5</v>
      </c>
    </row>
    <row r="1786" spans="1:30" x14ac:dyDescent="0.35">
      <c r="A1786">
        <v>2208</v>
      </c>
      <c r="B1786" t="s">
        <v>5992</v>
      </c>
      <c r="C1786" t="s">
        <v>6711</v>
      </c>
      <c r="D1786" s="1">
        <v>43364</v>
      </c>
      <c r="F1786" t="str">
        <f>IF(Table1[[#This Row],[ExitDate]],QUOTIENT(Table1[[#This Row],[ExitDate]]-Table1[[#This Row],[StartDate]],365/12),"")</f>
        <v/>
      </c>
      <c r="G1786" t="str">
        <f>IF(Table1[[#This Row],[ExitDate]], "Attrition", "Active")</f>
        <v>Active</v>
      </c>
      <c r="H1786" t="s">
        <v>1772</v>
      </c>
      <c r="I1786" t="s">
        <v>6712</v>
      </c>
      <c r="J1786" t="s">
        <v>6713</v>
      </c>
      <c r="K1786" t="s">
        <v>97</v>
      </c>
      <c r="L1786" t="s">
        <v>32</v>
      </c>
      <c r="M1786" t="s">
        <v>62</v>
      </c>
      <c r="N1786" t="s">
        <v>63</v>
      </c>
      <c r="O1786" t="s">
        <v>62</v>
      </c>
      <c r="P1786" t="s">
        <v>36</v>
      </c>
      <c r="R1786" t="s">
        <v>169</v>
      </c>
      <c r="S1786" t="s">
        <v>230</v>
      </c>
      <c r="T1786" s="2">
        <v>17826</v>
      </c>
      <c r="U1786" s="3">
        <f ca="1">YEARFRAC(Table1[[#This Row],[DOB]],TODAY())</f>
        <v>77.174999999999997</v>
      </c>
      <c r="V1786" s="3" t="str" cm="1">
        <f t="array" aca="1" ref="V1786" ca="1">_xlfn.IFS(Table1[[#This Row],[Age]] &lt; 30, "20-29", Table1[[#This Row],[Age]]&lt;40,"30-39",Table1[[#This Row],[Age]]&lt;50,"40-49",Table1[[#This Row],[Age]]&lt;60,"50-59",Table1[[#This Row],[Age]]&lt;70, "60-69",Table1[[#This Row],[Age]]&lt;80, "70-79",Table1[[#This Row],[Age]]&lt;90,"80-89")</f>
        <v>70-79</v>
      </c>
      <c r="W1786" t="s">
        <v>90</v>
      </c>
      <c r="X1786" t="s">
        <v>102</v>
      </c>
      <c r="Y1786" t="s">
        <v>41</v>
      </c>
      <c r="Z1786">
        <v>6040</v>
      </c>
      <c r="AA1786" t="s">
        <v>73</v>
      </c>
      <c r="AB1786" t="s">
        <v>83</v>
      </c>
      <c r="AC1786" t="s">
        <v>235</v>
      </c>
      <c r="AD1786">
        <v>5</v>
      </c>
    </row>
    <row r="1787" spans="1:30" x14ac:dyDescent="0.35">
      <c r="A1787">
        <v>2209</v>
      </c>
      <c r="B1787" t="s">
        <v>6714</v>
      </c>
      <c r="C1787" t="s">
        <v>292</v>
      </c>
      <c r="D1787" s="1">
        <v>43935</v>
      </c>
      <c r="F1787" t="str">
        <f>IF(Table1[[#This Row],[ExitDate]],QUOTIENT(Table1[[#This Row],[ExitDate]]-Table1[[#This Row],[StartDate]],365/12),"")</f>
        <v/>
      </c>
      <c r="G1787" t="str">
        <f>IF(Table1[[#This Row],[ExitDate]], "Attrition", "Active")</f>
        <v>Active</v>
      </c>
      <c r="H1787" t="s">
        <v>1772</v>
      </c>
      <c r="I1787" t="s">
        <v>6715</v>
      </c>
      <c r="J1787" t="s">
        <v>6716</v>
      </c>
      <c r="K1787" t="s">
        <v>167</v>
      </c>
      <c r="L1787" t="s">
        <v>32</v>
      </c>
      <c r="M1787" t="s">
        <v>51</v>
      </c>
      <c r="N1787" t="s">
        <v>34</v>
      </c>
      <c r="O1787" t="s">
        <v>51</v>
      </c>
      <c r="P1787" t="s">
        <v>36</v>
      </c>
      <c r="R1787" t="s">
        <v>169</v>
      </c>
      <c r="S1787" t="s">
        <v>304</v>
      </c>
      <c r="T1787" s="2">
        <v>36768</v>
      </c>
      <c r="U1787" s="3">
        <f ca="1">YEARFRAC(Table1[[#This Row],[DOB]],TODAY())</f>
        <v>25.31388888888889</v>
      </c>
      <c r="V1787" s="3" t="str" cm="1">
        <f t="array" aca="1" ref="V1787" ca="1">_xlfn.IFS(Table1[[#This Row],[Age]] &lt; 30, "20-29", Table1[[#This Row],[Age]]&lt;40,"30-39",Table1[[#This Row],[Age]]&lt;50,"40-49",Table1[[#This Row],[Age]]&lt;60,"50-59",Table1[[#This Row],[Age]]&lt;70, "60-69",Table1[[#This Row],[Age]]&lt;80, "70-79",Table1[[#This Row],[Age]]&lt;90,"80-89")</f>
        <v>20-29</v>
      </c>
      <c r="W1787" t="s">
        <v>39</v>
      </c>
      <c r="X1787" t="s">
        <v>351</v>
      </c>
      <c r="Y1787" t="s">
        <v>54</v>
      </c>
      <c r="Z1787">
        <v>2170</v>
      </c>
      <c r="AA1787" t="s">
        <v>92</v>
      </c>
      <c r="AB1787" t="s">
        <v>43</v>
      </c>
      <c r="AC1787" t="s">
        <v>235</v>
      </c>
      <c r="AD1787">
        <v>5</v>
      </c>
    </row>
    <row r="1788" spans="1:30" x14ac:dyDescent="0.35">
      <c r="A1788">
        <v>2210</v>
      </c>
      <c r="B1788" t="s">
        <v>2332</v>
      </c>
      <c r="C1788" t="s">
        <v>320</v>
      </c>
      <c r="D1788" s="1">
        <v>44347</v>
      </c>
      <c r="E1788" s="1">
        <v>44865</v>
      </c>
      <c r="F1788">
        <f>IF(Table1[[#This Row],[ExitDate]],QUOTIENT(Table1[[#This Row],[ExitDate]]-Table1[[#This Row],[StartDate]],365/12),"")</f>
        <v>17</v>
      </c>
      <c r="G1788" t="str">
        <f>IF(Table1[[#This Row],[ExitDate]], "Attrition", "Active")</f>
        <v>Attrition</v>
      </c>
      <c r="H1788" t="s">
        <v>1772</v>
      </c>
      <c r="I1788" t="s">
        <v>6717</v>
      </c>
      <c r="J1788" t="s">
        <v>6718</v>
      </c>
      <c r="K1788" t="s">
        <v>61</v>
      </c>
      <c r="L1788" t="s">
        <v>32</v>
      </c>
      <c r="M1788" t="s">
        <v>51</v>
      </c>
      <c r="N1788" t="s">
        <v>34</v>
      </c>
      <c r="O1788" t="s">
        <v>35</v>
      </c>
      <c r="P1788" t="s">
        <v>125</v>
      </c>
      <c r="Q1788" t="s">
        <v>6719</v>
      </c>
      <c r="R1788" t="s">
        <v>169</v>
      </c>
      <c r="S1788" t="s">
        <v>304</v>
      </c>
      <c r="T1788" s="2">
        <v>23785</v>
      </c>
      <c r="U1788" s="3">
        <f ca="1">YEARFRAC(Table1[[#This Row],[DOB]],TODAY())</f>
        <v>60.863888888888887</v>
      </c>
      <c r="V1788" s="3" t="str" cm="1">
        <f t="array" aca="1" ref="V1788" ca="1">_xlfn.IFS(Table1[[#This Row],[Age]] &lt; 30, "20-29", Table1[[#This Row],[Age]]&lt;40,"30-39",Table1[[#This Row],[Age]]&lt;50,"40-49",Table1[[#This Row],[Age]]&lt;60,"50-59",Table1[[#This Row],[Age]]&lt;70, "60-69",Table1[[#This Row],[Age]]&lt;80, "70-79",Table1[[#This Row],[Age]]&lt;90,"80-89")</f>
        <v>60-69</v>
      </c>
      <c r="W1788" t="s">
        <v>39</v>
      </c>
      <c r="X1788" t="s">
        <v>707</v>
      </c>
      <c r="Y1788" t="s">
        <v>41</v>
      </c>
      <c r="Z1788">
        <v>2360</v>
      </c>
      <c r="AA1788" t="s">
        <v>92</v>
      </c>
      <c r="AB1788" t="s">
        <v>74</v>
      </c>
      <c r="AC1788" t="s">
        <v>104</v>
      </c>
      <c r="AD1788">
        <v>4</v>
      </c>
    </row>
    <row r="1789" spans="1:30" x14ac:dyDescent="0.35">
      <c r="A1789">
        <v>2211</v>
      </c>
      <c r="B1789" t="s">
        <v>6720</v>
      </c>
      <c r="C1789" t="s">
        <v>5651</v>
      </c>
      <c r="D1789" s="1">
        <v>43931</v>
      </c>
      <c r="F1789" t="str">
        <f>IF(Table1[[#This Row],[ExitDate]],QUOTIENT(Table1[[#This Row],[ExitDate]]-Table1[[#This Row],[StartDate]],365/12),"")</f>
        <v/>
      </c>
      <c r="G1789" t="str">
        <f>IF(Table1[[#This Row],[ExitDate]], "Attrition", "Active")</f>
        <v>Active</v>
      </c>
      <c r="H1789" t="s">
        <v>1772</v>
      </c>
      <c r="I1789" t="s">
        <v>6721</v>
      </c>
      <c r="J1789" t="s">
        <v>6722</v>
      </c>
      <c r="K1789" t="s">
        <v>97</v>
      </c>
      <c r="L1789" t="s">
        <v>32</v>
      </c>
      <c r="M1789" t="s">
        <v>33</v>
      </c>
      <c r="N1789" t="s">
        <v>34</v>
      </c>
      <c r="O1789" t="s">
        <v>35</v>
      </c>
      <c r="P1789" t="s">
        <v>36</v>
      </c>
      <c r="R1789" t="s">
        <v>169</v>
      </c>
      <c r="S1789" t="s">
        <v>89</v>
      </c>
      <c r="T1789" s="2">
        <v>26169</v>
      </c>
      <c r="U1789" s="3">
        <f ca="1">YEARFRAC(Table1[[#This Row],[DOB]],TODAY())</f>
        <v>54.330555555555556</v>
      </c>
      <c r="V1789" s="3" t="str" cm="1">
        <f t="array" aca="1" ref="V1789" ca="1">_xlfn.IFS(Table1[[#This Row],[Age]] &lt; 30, "20-29", Table1[[#This Row],[Age]]&lt;40,"30-39",Table1[[#This Row],[Age]]&lt;50,"40-49",Table1[[#This Row],[Age]]&lt;60,"50-59",Table1[[#This Row],[Age]]&lt;70, "60-69",Table1[[#This Row],[Age]]&lt;80, "70-79",Table1[[#This Row],[Age]]&lt;90,"80-89")</f>
        <v>50-59</v>
      </c>
      <c r="W1789" t="s">
        <v>90</v>
      </c>
      <c r="X1789" t="s">
        <v>394</v>
      </c>
      <c r="Y1789" t="s">
        <v>41</v>
      </c>
      <c r="Z1789">
        <v>6070</v>
      </c>
      <c r="AA1789" t="s">
        <v>42</v>
      </c>
      <c r="AB1789" t="s">
        <v>83</v>
      </c>
      <c r="AC1789" t="s">
        <v>104</v>
      </c>
      <c r="AD1789">
        <v>5</v>
      </c>
    </row>
    <row r="1790" spans="1:30" x14ac:dyDescent="0.35">
      <c r="A1790">
        <v>2212</v>
      </c>
      <c r="B1790" t="s">
        <v>6723</v>
      </c>
      <c r="C1790" t="s">
        <v>6488</v>
      </c>
      <c r="D1790" s="1">
        <v>44745</v>
      </c>
      <c r="E1790" s="1">
        <v>45007</v>
      </c>
      <c r="F1790">
        <f>IF(Table1[[#This Row],[ExitDate]],QUOTIENT(Table1[[#This Row],[ExitDate]]-Table1[[#This Row],[StartDate]],365/12),"")</f>
        <v>8</v>
      </c>
      <c r="G1790" t="str">
        <f>IF(Table1[[#This Row],[ExitDate]], "Attrition", "Active")</f>
        <v>Attrition</v>
      </c>
      <c r="H1790" t="s">
        <v>1772</v>
      </c>
      <c r="I1790" t="s">
        <v>6724</v>
      </c>
      <c r="J1790" t="s">
        <v>6725</v>
      </c>
      <c r="K1790" t="s">
        <v>138</v>
      </c>
      <c r="L1790" t="s">
        <v>32</v>
      </c>
      <c r="M1790" t="s">
        <v>62</v>
      </c>
      <c r="N1790" t="s">
        <v>34</v>
      </c>
      <c r="O1790" t="s">
        <v>51</v>
      </c>
      <c r="P1790" t="s">
        <v>98</v>
      </c>
      <c r="Q1790" t="s">
        <v>6726</v>
      </c>
      <c r="R1790" t="s">
        <v>169</v>
      </c>
      <c r="S1790" t="s">
        <v>89</v>
      </c>
      <c r="T1790" s="2">
        <v>33369</v>
      </c>
      <c r="U1790" s="3">
        <f ca="1">YEARFRAC(Table1[[#This Row],[DOB]],TODAY())</f>
        <v>34.616666666666667</v>
      </c>
      <c r="V1790" s="3" t="str" cm="1">
        <f t="array" aca="1" ref="V1790" ca="1">_xlfn.IFS(Table1[[#This Row],[Age]] &lt; 30, "20-29", Table1[[#This Row],[Age]]&lt;40,"30-39",Table1[[#This Row],[Age]]&lt;50,"40-49",Table1[[#This Row],[Age]]&lt;60,"50-59",Table1[[#This Row],[Age]]&lt;70, "60-69",Table1[[#This Row],[Age]]&lt;80, "70-79",Table1[[#This Row],[Age]]&lt;90,"80-89")</f>
        <v>30-39</v>
      </c>
      <c r="W1790" t="s">
        <v>39</v>
      </c>
      <c r="X1790" t="s">
        <v>4657</v>
      </c>
      <c r="Y1790" t="s">
        <v>41</v>
      </c>
      <c r="Z1790">
        <v>74179</v>
      </c>
      <c r="AA1790" t="s">
        <v>42</v>
      </c>
      <c r="AB1790" t="s">
        <v>43</v>
      </c>
      <c r="AC1790" t="s">
        <v>104</v>
      </c>
      <c r="AD1790">
        <v>1</v>
      </c>
    </row>
    <row r="1791" spans="1:30" x14ac:dyDescent="0.35">
      <c r="A1791">
        <v>2213</v>
      </c>
      <c r="B1791" t="s">
        <v>6727</v>
      </c>
      <c r="C1791" t="s">
        <v>6728</v>
      </c>
      <c r="D1791" s="1">
        <v>45000</v>
      </c>
      <c r="E1791" s="1">
        <v>45056</v>
      </c>
      <c r="F1791">
        <f>IF(Table1[[#This Row],[ExitDate]],QUOTIENT(Table1[[#This Row],[ExitDate]]-Table1[[#This Row],[StartDate]],365/12),"")</f>
        <v>1</v>
      </c>
      <c r="G1791" t="str">
        <f>IF(Table1[[#This Row],[ExitDate]], "Attrition", "Active")</f>
        <v>Attrition</v>
      </c>
      <c r="H1791" t="s">
        <v>1772</v>
      </c>
      <c r="I1791" t="s">
        <v>6729</v>
      </c>
      <c r="J1791" t="s">
        <v>6730</v>
      </c>
      <c r="K1791" t="s">
        <v>49</v>
      </c>
      <c r="L1791" t="s">
        <v>32</v>
      </c>
      <c r="M1791" t="s">
        <v>51</v>
      </c>
      <c r="N1791" t="s">
        <v>50</v>
      </c>
      <c r="O1791" t="s">
        <v>62</v>
      </c>
      <c r="P1791" t="s">
        <v>139</v>
      </c>
      <c r="Q1791" t="s">
        <v>6731</v>
      </c>
      <c r="R1791" t="s">
        <v>169</v>
      </c>
      <c r="S1791" t="s">
        <v>285</v>
      </c>
      <c r="T1791" s="2">
        <v>23988</v>
      </c>
      <c r="U1791" s="3">
        <f ca="1">YEARFRAC(Table1[[#This Row],[DOB]],TODAY())</f>
        <v>60.305555555555557</v>
      </c>
      <c r="V1791" s="3" t="str" cm="1">
        <f t="array" aca="1" ref="V1791" ca="1">_xlfn.IFS(Table1[[#This Row],[Age]] &lt; 30, "20-29", Table1[[#This Row],[Age]]&lt;40,"30-39",Table1[[#This Row],[Age]]&lt;50,"40-49",Table1[[#This Row],[Age]]&lt;60,"50-59",Table1[[#This Row],[Age]]&lt;70, "60-69",Table1[[#This Row],[Age]]&lt;80, "70-79",Table1[[#This Row],[Age]]&lt;90,"80-89")</f>
        <v>60-69</v>
      </c>
      <c r="W1791" t="s">
        <v>39</v>
      </c>
      <c r="X1791" t="s">
        <v>3106</v>
      </c>
      <c r="Y1791" t="s">
        <v>41</v>
      </c>
      <c r="Z1791">
        <v>8415</v>
      </c>
      <c r="AA1791" t="s">
        <v>127</v>
      </c>
      <c r="AB1791" t="s">
        <v>83</v>
      </c>
      <c r="AC1791" t="s">
        <v>104</v>
      </c>
      <c r="AD1791">
        <v>5</v>
      </c>
    </row>
    <row r="1792" spans="1:30" x14ac:dyDescent="0.35">
      <c r="A1792">
        <v>2214</v>
      </c>
      <c r="B1792" t="s">
        <v>6732</v>
      </c>
      <c r="C1792" t="s">
        <v>5761</v>
      </c>
      <c r="D1792" s="1">
        <v>44406</v>
      </c>
      <c r="E1792" s="1">
        <v>44785</v>
      </c>
      <c r="F1792">
        <f>IF(Table1[[#This Row],[ExitDate]],QUOTIENT(Table1[[#This Row],[ExitDate]]-Table1[[#This Row],[StartDate]],365/12),"")</f>
        <v>12</v>
      </c>
      <c r="G1792" t="str">
        <f>IF(Table1[[#This Row],[ExitDate]], "Attrition", "Active")</f>
        <v>Attrition</v>
      </c>
      <c r="H1792" t="s">
        <v>1772</v>
      </c>
      <c r="I1792" t="s">
        <v>6733</v>
      </c>
      <c r="J1792" t="s">
        <v>6734</v>
      </c>
      <c r="K1792" t="s">
        <v>31</v>
      </c>
      <c r="L1792" t="s">
        <v>32</v>
      </c>
      <c r="M1792" t="s">
        <v>33</v>
      </c>
      <c r="N1792" t="s">
        <v>34</v>
      </c>
      <c r="O1792" t="s">
        <v>62</v>
      </c>
      <c r="P1792" t="s">
        <v>125</v>
      </c>
      <c r="Q1792" t="s">
        <v>6735</v>
      </c>
      <c r="R1792" t="s">
        <v>169</v>
      </c>
      <c r="S1792" t="s">
        <v>89</v>
      </c>
      <c r="T1792" s="2">
        <v>18923</v>
      </c>
      <c r="U1792" s="3">
        <f ca="1">YEARFRAC(Table1[[#This Row],[DOB]],TODAY())</f>
        <v>74.169444444444451</v>
      </c>
      <c r="V1792" s="3" t="str" cm="1">
        <f t="array" aca="1" ref="V1792" ca="1">_xlfn.IFS(Table1[[#This Row],[Age]] &lt; 30, "20-29", Table1[[#This Row],[Age]]&lt;40,"30-39",Table1[[#This Row],[Age]]&lt;50,"40-49",Table1[[#This Row],[Age]]&lt;60,"50-59",Table1[[#This Row],[Age]]&lt;70, "60-69",Table1[[#This Row],[Age]]&lt;80, "70-79",Table1[[#This Row],[Age]]&lt;90,"80-89")</f>
        <v>70-79</v>
      </c>
      <c r="W1792" t="s">
        <v>39</v>
      </c>
      <c r="X1792" t="s">
        <v>280</v>
      </c>
      <c r="Y1792" t="s">
        <v>41</v>
      </c>
      <c r="Z1792">
        <v>8196</v>
      </c>
      <c r="AA1792" t="s">
        <v>92</v>
      </c>
      <c r="AB1792" t="s">
        <v>83</v>
      </c>
      <c r="AC1792" t="s">
        <v>104</v>
      </c>
      <c r="AD1792">
        <v>4</v>
      </c>
    </row>
    <row r="1793" spans="1:30" x14ac:dyDescent="0.35">
      <c r="A1793">
        <v>2215</v>
      </c>
      <c r="B1793" t="s">
        <v>6736</v>
      </c>
      <c r="C1793" t="s">
        <v>1467</v>
      </c>
      <c r="D1793" s="1">
        <v>44597</v>
      </c>
      <c r="E1793" s="1">
        <v>44939</v>
      </c>
      <c r="F1793">
        <f>IF(Table1[[#This Row],[ExitDate]],QUOTIENT(Table1[[#This Row],[ExitDate]]-Table1[[#This Row],[StartDate]],365/12),"")</f>
        <v>11</v>
      </c>
      <c r="G1793" t="str">
        <f>IF(Table1[[#This Row],[ExitDate]], "Attrition", "Active")</f>
        <v>Attrition</v>
      </c>
      <c r="H1793" t="s">
        <v>1772</v>
      </c>
      <c r="I1793" t="s">
        <v>6737</v>
      </c>
      <c r="J1793" t="s">
        <v>6738</v>
      </c>
      <c r="K1793" t="s">
        <v>88</v>
      </c>
      <c r="L1793" t="s">
        <v>32</v>
      </c>
      <c r="M1793" t="s">
        <v>33</v>
      </c>
      <c r="N1793" t="s">
        <v>63</v>
      </c>
      <c r="O1793" t="s">
        <v>35</v>
      </c>
      <c r="P1793" t="s">
        <v>125</v>
      </c>
      <c r="Q1793" t="s">
        <v>6739</v>
      </c>
      <c r="R1793" t="s">
        <v>169</v>
      </c>
      <c r="S1793" t="s">
        <v>110</v>
      </c>
      <c r="T1793" s="2">
        <v>22997</v>
      </c>
      <c r="U1793" s="3">
        <f ca="1">YEARFRAC(Table1[[#This Row],[DOB]],TODAY())</f>
        <v>63.016666666666666</v>
      </c>
      <c r="V1793" s="3" t="str" cm="1">
        <f t="array" aca="1" ref="V1793" ca="1">_xlfn.IFS(Table1[[#This Row],[Age]] &lt; 30, "20-29", Table1[[#This Row],[Age]]&lt;40,"30-39",Table1[[#This Row],[Age]]&lt;50,"40-49",Table1[[#This Row],[Age]]&lt;60,"50-59",Table1[[#This Row],[Age]]&lt;70, "60-69",Table1[[#This Row],[Age]]&lt;80, "70-79",Table1[[#This Row],[Age]]&lt;90,"80-89")</f>
        <v>60-69</v>
      </c>
      <c r="W1793" t="s">
        <v>39</v>
      </c>
      <c r="X1793" t="s">
        <v>112</v>
      </c>
      <c r="Y1793" t="s">
        <v>41</v>
      </c>
      <c r="Z1793">
        <v>95814</v>
      </c>
      <c r="AA1793" t="s">
        <v>127</v>
      </c>
      <c r="AB1793" t="s">
        <v>103</v>
      </c>
      <c r="AC1793" t="s">
        <v>104</v>
      </c>
      <c r="AD1793">
        <v>1</v>
      </c>
    </row>
    <row r="1794" spans="1:30" x14ac:dyDescent="0.35">
      <c r="A1794">
        <v>2216</v>
      </c>
      <c r="B1794" t="s">
        <v>6740</v>
      </c>
      <c r="C1794" t="s">
        <v>623</v>
      </c>
      <c r="D1794" s="1">
        <v>44874</v>
      </c>
      <c r="F1794" t="str">
        <f>IF(Table1[[#This Row],[ExitDate]],QUOTIENT(Table1[[#This Row],[ExitDate]]-Table1[[#This Row],[StartDate]],365/12),"")</f>
        <v/>
      </c>
      <c r="G1794" t="str">
        <f>IF(Table1[[#This Row],[ExitDate]], "Attrition", "Active")</f>
        <v>Active</v>
      </c>
      <c r="H1794" t="s">
        <v>6741</v>
      </c>
      <c r="I1794" t="s">
        <v>6742</v>
      </c>
      <c r="J1794" t="s">
        <v>6743</v>
      </c>
      <c r="K1794" t="s">
        <v>97</v>
      </c>
      <c r="L1794" t="s">
        <v>32</v>
      </c>
      <c r="M1794" t="s">
        <v>51</v>
      </c>
      <c r="N1794" t="s">
        <v>63</v>
      </c>
      <c r="O1794" t="s">
        <v>35</v>
      </c>
      <c r="P1794" t="s">
        <v>36</v>
      </c>
      <c r="R1794" t="s">
        <v>169</v>
      </c>
      <c r="S1794" t="s">
        <v>80</v>
      </c>
      <c r="T1794" s="2">
        <v>26339</v>
      </c>
      <c r="U1794" s="3">
        <f ca="1">YEARFRAC(Table1[[#This Row],[DOB]],TODAY())</f>
        <v>53.869444444444447</v>
      </c>
      <c r="V1794" s="3" t="str" cm="1">
        <f t="array" aca="1" ref="V1794" ca="1">_xlfn.IFS(Table1[[#This Row],[Age]] &lt; 30, "20-29", Table1[[#This Row],[Age]]&lt;40,"30-39",Table1[[#This Row],[Age]]&lt;50,"40-49",Table1[[#This Row],[Age]]&lt;60,"50-59",Table1[[#This Row],[Age]]&lt;70, "60-69",Table1[[#This Row],[Age]]&lt;80, "70-79",Table1[[#This Row],[Age]]&lt;90,"80-89")</f>
        <v>50-59</v>
      </c>
      <c r="W1794" t="s">
        <v>39</v>
      </c>
      <c r="X1794" t="s">
        <v>102</v>
      </c>
      <c r="Y1794" t="s">
        <v>41</v>
      </c>
      <c r="Z1794">
        <v>21899</v>
      </c>
      <c r="AA1794" t="s">
        <v>55</v>
      </c>
      <c r="AB1794" t="s">
        <v>74</v>
      </c>
      <c r="AC1794" t="s">
        <v>104</v>
      </c>
      <c r="AD1794">
        <v>1</v>
      </c>
    </row>
    <row r="1795" spans="1:30" x14ac:dyDescent="0.35">
      <c r="A1795">
        <v>2217</v>
      </c>
      <c r="B1795" t="s">
        <v>2487</v>
      </c>
      <c r="C1795" t="s">
        <v>3056</v>
      </c>
      <c r="D1795" s="1">
        <v>44158</v>
      </c>
      <c r="E1795" s="1">
        <v>44179</v>
      </c>
      <c r="F1795">
        <f>IF(Table1[[#This Row],[ExitDate]],QUOTIENT(Table1[[#This Row],[ExitDate]]-Table1[[#This Row],[StartDate]],365/12),"")</f>
        <v>0</v>
      </c>
      <c r="G1795" t="str">
        <f>IF(Table1[[#This Row],[ExitDate]], "Attrition", "Active")</f>
        <v>Attrition</v>
      </c>
      <c r="H1795" t="s">
        <v>6744</v>
      </c>
      <c r="I1795" t="s">
        <v>6745</v>
      </c>
      <c r="J1795" t="s">
        <v>6746</v>
      </c>
      <c r="K1795" t="s">
        <v>79</v>
      </c>
      <c r="L1795" t="s">
        <v>32</v>
      </c>
      <c r="M1795" t="s">
        <v>51</v>
      </c>
      <c r="N1795" t="s">
        <v>50</v>
      </c>
      <c r="O1795" t="s">
        <v>35</v>
      </c>
      <c r="P1795" t="s">
        <v>174</v>
      </c>
      <c r="Q1795" t="s">
        <v>6747</v>
      </c>
      <c r="R1795" t="s">
        <v>169</v>
      </c>
      <c r="S1795" t="s">
        <v>695</v>
      </c>
      <c r="T1795" s="2">
        <v>34901</v>
      </c>
      <c r="U1795" s="3">
        <f ca="1">YEARFRAC(Table1[[#This Row],[DOB]],TODAY())</f>
        <v>30.422222222222221</v>
      </c>
      <c r="V1795" s="3" t="str" cm="1">
        <f t="array" aca="1" ref="V1795" ca="1">_xlfn.IFS(Table1[[#This Row],[Age]] &lt; 30, "20-29", Table1[[#This Row],[Age]]&lt;40,"30-39",Table1[[#This Row],[Age]]&lt;50,"40-49",Table1[[#This Row],[Age]]&lt;60,"50-59",Table1[[#This Row],[Age]]&lt;70, "60-69",Table1[[#This Row],[Age]]&lt;80, "70-79",Table1[[#This Row],[Age]]&lt;90,"80-89")</f>
        <v>30-39</v>
      </c>
      <c r="W1795" t="s">
        <v>90</v>
      </c>
      <c r="X1795" t="s">
        <v>183</v>
      </c>
      <c r="Y1795" t="s">
        <v>41</v>
      </c>
      <c r="Z1795">
        <v>52244</v>
      </c>
      <c r="AA1795" t="s">
        <v>55</v>
      </c>
      <c r="AB1795" t="s">
        <v>103</v>
      </c>
      <c r="AC1795" t="s">
        <v>104</v>
      </c>
      <c r="AD1795">
        <v>4</v>
      </c>
    </row>
    <row r="1796" spans="1:30" x14ac:dyDescent="0.35">
      <c r="A1796">
        <v>2218</v>
      </c>
      <c r="B1796" t="s">
        <v>863</v>
      </c>
      <c r="C1796" t="s">
        <v>6748</v>
      </c>
      <c r="D1796" s="1">
        <v>43517</v>
      </c>
      <c r="E1796" s="1">
        <v>44855</v>
      </c>
      <c r="F1796">
        <f>IF(Table1[[#This Row],[ExitDate]],QUOTIENT(Table1[[#This Row],[ExitDate]]-Table1[[#This Row],[StartDate]],365/12),"")</f>
        <v>43</v>
      </c>
      <c r="G1796" t="str">
        <f>IF(Table1[[#This Row],[ExitDate]], "Attrition", "Active")</f>
        <v>Attrition</v>
      </c>
      <c r="H1796" t="s">
        <v>6749</v>
      </c>
      <c r="I1796" t="s">
        <v>6750</v>
      </c>
      <c r="J1796" t="s">
        <v>6751</v>
      </c>
      <c r="K1796" t="s">
        <v>132</v>
      </c>
      <c r="L1796" t="s">
        <v>32</v>
      </c>
      <c r="M1796" t="s">
        <v>51</v>
      </c>
      <c r="N1796" t="s">
        <v>63</v>
      </c>
      <c r="O1796" t="s">
        <v>51</v>
      </c>
      <c r="P1796" t="s">
        <v>125</v>
      </c>
      <c r="Q1796" t="s">
        <v>6752</v>
      </c>
      <c r="R1796" t="s">
        <v>169</v>
      </c>
      <c r="S1796" t="s">
        <v>89</v>
      </c>
      <c r="T1796" s="2">
        <v>24784</v>
      </c>
      <c r="U1796" s="3">
        <f ca="1">YEARFRAC(Table1[[#This Row],[DOB]],TODAY())</f>
        <v>58.125</v>
      </c>
      <c r="V1796" s="3" t="str" cm="1">
        <f t="array" aca="1" ref="V1796" ca="1">_xlfn.IFS(Table1[[#This Row],[Age]] &lt; 30, "20-29", Table1[[#This Row],[Age]]&lt;40,"30-39",Table1[[#This Row],[Age]]&lt;50,"40-49",Table1[[#This Row],[Age]]&lt;60,"50-59",Table1[[#This Row],[Age]]&lt;70, "60-69",Table1[[#This Row],[Age]]&lt;80, "70-79",Table1[[#This Row],[Age]]&lt;90,"80-89")</f>
        <v>50-59</v>
      </c>
      <c r="W1796" t="s">
        <v>39</v>
      </c>
      <c r="X1796" t="s">
        <v>225</v>
      </c>
      <c r="Y1796" t="s">
        <v>41</v>
      </c>
      <c r="Z1796">
        <v>29237</v>
      </c>
      <c r="AA1796" t="s">
        <v>127</v>
      </c>
      <c r="AB1796" t="s">
        <v>43</v>
      </c>
      <c r="AC1796" t="s">
        <v>104</v>
      </c>
      <c r="AD1796">
        <v>4</v>
      </c>
    </row>
    <row r="1797" spans="1:30" x14ac:dyDescent="0.35">
      <c r="A1797">
        <v>2219</v>
      </c>
      <c r="B1797" t="s">
        <v>1584</v>
      </c>
      <c r="C1797" t="s">
        <v>1213</v>
      </c>
      <c r="D1797" s="1">
        <v>44829</v>
      </c>
      <c r="E1797" s="1">
        <v>45052</v>
      </c>
      <c r="F1797">
        <f>IF(Table1[[#This Row],[ExitDate]],QUOTIENT(Table1[[#This Row],[ExitDate]]-Table1[[#This Row],[StartDate]],365/12),"")</f>
        <v>7</v>
      </c>
      <c r="G1797" t="str">
        <f>IF(Table1[[#This Row],[ExitDate]], "Attrition", "Active")</f>
        <v>Attrition</v>
      </c>
      <c r="H1797" t="s">
        <v>1772</v>
      </c>
      <c r="I1797" t="s">
        <v>6753</v>
      </c>
      <c r="J1797" t="s">
        <v>6754</v>
      </c>
      <c r="K1797" t="s">
        <v>132</v>
      </c>
      <c r="L1797" t="s">
        <v>32</v>
      </c>
      <c r="M1797" t="s">
        <v>51</v>
      </c>
      <c r="N1797" t="s">
        <v>34</v>
      </c>
      <c r="O1797" t="s">
        <v>51</v>
      </c>
      <c r="P1797" t="s">
        <v>139</v>
      </c>
      <c r="Q1797" t="s">
        <v>6755</v>
      </c>
      <c r="R1797" t="s">
        <v>169</v>
      </c>
      <c r="S1797" t="s">
        <v>304</v>
      </c>
      <c r="T1797" s="2">
        <v>24405</v>
      </c>
      <c r="U1797" s="3">
        <f ca="1">YEARFRAC(Table1[[#This Row],[DOB]],TODAY())</f>
        <v>59.161111111111111</v>
      </c>
      <c r="V1797" s="3" t="str" cm="1">
        <f t="array" aca="1" ref="V1797" ca="1">_xlfn.IFS(Table1[[#This Row],[Age]] &lt; 30, "20-29", Table1[[#This Row],[Age]]&lt;40,"30-39",Table1[[#This Row],[Age]]&lt;50,"40-49",Table1[[#This Row],[Age]]&lt;60,"50-59",Table1[[#This Row],[Age]]&lt;70, "60-69",Table1[[#This Row],[Age]]&lt;80, "70-79",Table1[[#This Row],[Age]]&lt;90,"80-89")</f>
        <v>50-59</v>
      </c>
      <c r="W1797" t="s">
        <v>39</v>
      </c>
      <c r="X1797" t="s">
        <v>82</v>
      </c>
      <c r="Y1797" t="s">
        <v>41</v>
      </c>
      <c r="Z1797">
        <v>8635</v>
      </c>
      <c r="AA1797" t="s">
        <v>55</v>
      </c>
      <c r="AB1797" t="s">
        <v>43</v>
      </c>
      <c r="AC1797" t="s">
        <v>104</v>
      </c>
      <c r="AD1797">
        <v>5</v>
      </c>
    </row>
    <row r="1798" spans="1:30" x14ac:dyDescent="0.35">
      <c r="A1798">
        <v>2220</v>
      </c>
      <c r="B1798" t="s">
        <v>6756</v>
      </c>
      <c r="C1798" t="s">
        <v>1239</v>
      </c>
      <c r="D1798" s="1">
        <v>44821</v>
      </c>
      <c r="F1798" t="str">
        <f>IF(Table1[[#This Row],[ExitDate]],QUOTIENT(Table1[[#This Row],[ExitDate]]-Table1[[#This Row],[StartDate]],365/12),"")</f>
        <v/>
      </c>
      <c r="G1798" t="str">
        <f>IF(Table1[[#This Row],[ExitDate]], "Attrition", "Active")</f>
        <v>Active</v>
      </c>
      <c r="H1798" t="s">
        <v>1772</v>
      </c>
      <c r="I1798" t="s">
        <v>6757</v>
      </c>
      <c r="J1798" t="s">
        <v>6758</v>
      </c>
      <c r="K1798" t="s">
        <v>49</v>
      </c>
      <c r="L1798" t="s">
        <v>32</v>
      </c>
      <c r="M1798" t="s">
        <v>33</v>
      </c>
      <c r="N1798" t="s">
        <v>63</v>
      </c>
      <c r="O1798" t="s">
        <v>35</v>
      </c>
      <c r="P1798" t="s">
        <v>36</v>
      </c>
      <c r="R1798" t="s">
        <v>169</v>
      </c>
      <c r="S1798" t="s">
        <v>100</v>
      </c>
      <c r="T1798" s="2">
        <v>22527</v>
      </c>
      <c r="U1798" s="3">
        <f ca="1">YEARFRAC(Table1[[#This Row],[DOB]],TODAY())</f>
        <v>64.305555555555557</v>
      </c>
      <c r="V1798" s="3" t="str" cm="1">
        <f t="array" aca="1" ref="V1798" ca="1">_xlfn.IFS(Table1[[#This Row],[Age]] &lt; 30, "20-29", Table1[[#This Row],[Age]]&lt;40,"30-39",Table1[[#This Row],[Age]]&lt;50,"40-49",Table1[[#This Row],[Age]]&lt;60,"50-59",Table1[[#This Row],[Age]]&lt;70, "60-69",Table1[[#This Row],[Age]]&lt;80, "70-79",Table1[[#This Row],[Age]]&lt;90,"80-89")</f>
        <v>60-69</v>
      </c>
      <c r="W1798" t="s">
        <v>39</v>
      </c>
      <c r="X1798" t="s">
        <v>112</v>
      </c>
      <c r="Y1798" t="s">
        <v>41</v>
      </c>
      <c r="Z1798">
        <v>30879</v>
      </c>
      <c r="AA1798" t="s">
        <v>127</v>
      </c>
      <c r="AB1798" t="s">
        <v>83</v>
      </c>
      <c r="AC1798" t="s">
        <v>104</v>
      </c>
      <c r="AD1798">
        <v>4</v>
      </c>
    </row>
    <row r="1799" spans="1:30" x14ac:dyDescent="0.35">
      <c r="A1799">
        <v>2221</v>
      </c>
      <c r="B1799" t="s">
        <v>6759</v>
      </c>
      <c r="C1799" t="s">
        <v>5397</v>
      </c>
      <c r="D1799" s="1">
        <v>43616</v>
      </c>
      <c r="F1799" t="str">
        <f>IF(Table1[[#This Row],[ExitDate]],QUOTIENT(Table1[[#This Row],[ExitDate]]-Table1[[#This Row],[StartDate]],365/12),"")</f>
        <v/>
      </c>
      <c r="G1799" t="str">
        <f>IF(Table1[[#This Row],[ExitDate]], "Attrition", "Active")</f>
        <v>Active</v>
      </c>
      <c r="H1799" t="s">
        <v>1772</v>
      </c>
      <c r="I1799" t="s">
        <v>6760</v>
      </c>
      <c r="J1799" t="s">
        <v>6761</v>
      </c>
      <c r="K1799" t="s">
        <v>138</v>
      </c>
      <c r="L1799" t="s">
        <v>32</v>
      </c>
      <c r="M1799" t="s">
        <v>33</v>
      </c>
      <c r="N1799" t="s">
        <v>34</v>
      </c>
      <c r="O1799" t="s">
        <v>51</v>
      </c>
      <c r="P1799" t="s">
        <v>36</v>
      </c>
      <c r="R1799" t="s">
        <v>169</v>
      </c>
      <c r="S1799" t="s">
        <v>89</v>
      </c>
      <c r="T1799" s="2">
        <v>34287</v>
      </c>
      <c r="U1799" s="3">
        <f ca="1">YEARFRAC(Table1[[#This Row],[DOB]],TODAY())</f>
        <v>32.108333333333334</v>
      </c>
      <c r="V1799" s="3" t="str" cm="1">
        <f t="array" aca="1" ref="V1799" ca="1">_xlfn.IFS(Table1[[#This Row],[Age]] &lt; 30, "20-29", Table1[[#This Row],[Age]]&lt;40,"30-39",Table1[[#This Row],[Age]]&lt;50,"40-49",Table1[[#This Row],[Age]]&lt;60,"50-59",Table1[[#This Row],[Age]]&lt;70, "60-69",Table1[[#This Row],[Age]]&lt;80, "70-79",Table1[[#This Row],[Age]]&lt;90,"80-89")</f>
        <v>30-39</v>
      </c>
      <c r="W1799" t="s">
        <v>39</v>
      </c>
      <c r="X1799" t="s">
        <v>82</v>
      </c>
      <c r="Y1799" t="s">
        <v>41</v>
      </c>
      <c r="Z1799">
        <v>49637</v>
      </c>
      <c r="AA1799" t="s">
        <v>55</v>
      </c>
      <c r="AB1799" t="s">
        <v>74</v>
      </c>
      <c r="AC1799" t="s">
        <v>104</v>
      </c>
      <c r="AD1799">
        <v>4</v>
      </c>
    </row>
    <row r="1800" spans="1:30" x14ac:dyDescent="0.35">
      <c r="A1800">
        <v>2222</v>
      </c>
      <c r="B1800" t="s">
        <v>536</v>
      </c>
      <c r="C1800" t="s">
        <v>4545</v>
      </c>
      <c r="D1800" s="1">
        <v>44033</v>
      </c>
      <c r="E1800" s="1">
        <v>44426</v>
      </c>
      <c r="F1800">
        <f>IF(Table1[[#This Row],[ExitDate]],QUOTIENT(Table1[[#This Row],[ExitDate]]-Table1[[#This Row],[StartDate]],365/12),"")</f>
        <v>12</v>
      </c>
      <c r="G1800" t="str">
        <f>IF(Table1[[#This Row],[ExitDate]], "Attrition", "Active")</f>
        <v>Attrition</v>
      </c>
      <c r="H1800" t="s">
        <v>1772</v>
      </c>
      <c r="I1800" t="s">
        <v>6762</v>
      </c>
      <c r="J1800" t="s">
        <v>6763</v>
      </c>
      <c r="K1800" t="s">
        <v>79</v>
      </c>
      <c r="L1800" t="s">
        <v>32</v>
      </c>
      <c r="M1800" t="s">
        <v>51</v>
      </c>
      <c r="N1800" t="s">
        <v>50</v>
      </c>
      <c r="O1800" t="s">
        <v>35</v>
      </c>
      <c r="P1800" t="s">
        <v>125</v>
      </c>
      <c r="Q1800" t="s">
        <v>6764</v>
      </c>
      <c r="R1800" t="s">
        <v>169</v>
      </c>
      <c r="S1800" t="s">
        <v>304</v>
      </c>
      <c r="T1800" s="2">
        <v>35993</v>
      </c>
      <c r="U1800" s="3">
        <f ca="1">YEARFRAC(Table1[[#This Row],[DOB]],TODAY())</f>
        <v>27.433333333333334</v>
      </c>
      <c r="V1800" s="3" t="str" cm="1">
        <f t="array" aca="1" ref="V1800" ca="1">_xlfn.IFS(Table1[[#This Row],[Age]] &lt; 30, "20-29", Table1[[#This Row],[Age]]&lt;40,"30-39",Table1[[#This Row],[Age]]&lt;50,"40-49",Table1[[#This Row],[Age]]&lt;60,"50-59",Table1[[#This Row],[Age]]&lt;70, "60-69",Table1[[#This Row],[Age]]&lt;80, "70-79",Table1[[#This Row],[Age]]&lt;90,"80-89")</f>
        <v>20-29</v>
      </c>
      <c r="W1800" t="s">
        <v>39</v>
      </c>
      <c r="X1800" t="s">
        <v>82</v>
      </c>
      <c r="Y1800" t="s">
        <v>41</v>
      </c>
      <c r="Z1800">
        <v>77955</v>
      </c>
      <c r="AA1800" t="s">
        <v>55</v>
      </c>
      <c r="AB1800" t="s">
        <v>43</v>
      </c>
      <c r="AC1800" t="s">
        <v>104</v>
      </c>
      <c r="AD1800">
        <v>4</v>
      </c>
    </row>
    <row r="1801" spans="1:30" x14ac:dyDescent="0.35">
      <c r="A1801">
        <v>2223</v>
      </c>
      <c r="B1801" t="s">
        <v>6765</v>
      </c>
      <c r="C1801" t="s">
        <v>568</v>
      </c>
      <c r="D1801" s="1">
        <v>44016</v>
      </c>
      <c r="F1801" t="str">
        <f>IF(Table1[[#This Row],[ExitDate]],QUOTIENT(Table1[[#This Row],[ExitDate]]-Table1[[#This Row],[StartDate]],365/12),"")</f>
        <v/>
      </c>
      <c r="G1801" t="str">
        <f>IF(Table1[[#This Row],[ExitDate]], "Attrition", "Active")</f>
        <v>Active</v>
      </c>
      <c r="H1801" t="s">
        <v>6741</v>
      </c>
      <c r="I1801" t="s">
        <v>6766</v>
      </c>
      <c r="J1801" t="s">
        <v>6767</v>
      </c>
      <c r="K1801" t="s">
        <v>88</v>
      </c>
      <c r="L1801" t="s">
        <v>32</v>
      </c>
      <c r="M1801" t="s">
        <v>62</v>
      </c>
      <c r="N1801" t="s">
        <v>34</v>
      </c>
      <c r="O1801" t="s">
        <v>35</v>
      </c>
      <c r="P1801" t="s">
        <v>36</v>
      </c>
      <c r="R1801" t="s">
        <v>169</v>
      </c>
      <c r="S1801" t="s">
        <v>118</v>
      </c>
      <c r="T1801" s="2">
        <v>15390</v>
      </c>
      <c r="U1801" s="3">
        <f ca="1">YEARFRAC(Table1[[#This Row],[DOB]],TODAY())</f>
        <v>83.847222222222229</v>
      </c>
      <c r="V1801" s="3" t="str" cm="1">
        <f t="array" aca="1" ref="V1801" ca="1">_xlfn.IFS(Table1[[#This Row],[Age]] &lt; 30, "20-29", Table1[[#This Row],[Age]]&lt;40,"30-39",Table1[[#This Row],[Age]]&lt;50,"40-49",Table1[[#This Row],[Age]]&lt;60,"50-59",Table1[[#This Row],[Age]]&lt;70, "60-69",Table1[[#This Row],[Age]]&lt;80, "70-79",Table1[[#This Row],[Age]]&lt;90,"80-89")</f>
        <v>80-89</v>
      </c>
      <c r="W1801" t="s">
        <v>39</v>
      </c>
      <c r="X1801" t="s">
        <v>707</v>
      </c>
      <c r="Y1801" t="s">
        <v>41</v>
      </c>
      <c r="Z1801">
        <v>43748</v>
      </c>
      <c r="AA1801" t="s">
        <v>127</v>
      </c>
      <c r="AB1801" t="s">
        <v>43</v>
      </c>
      <c r="AC1801" t="s">
        <v>104</v>
      </c>
      <c r="AD1801">
        <v>2</v>
      </c>
    </row>
    <row r="1802" spans="1:30" x14ac:dyDescent="0.35">
      <c r="A1802">
        <v>2224</v>
      </c>
      <c r="B1802" t="s">
        <v>3903</v>
      </c>
      <c r="C1802" t="s">
        <v>1331</v>
      </c>
      <c r="D1802" s="1">
        <v>44117</v>
      </c>
      <c r="F1802" t="str">
        <f>IF(Table1[[#This Row],[ExitDate]],QUOTIENT(Table1[[#This Row],[ExitDate]]-Table1[[#This Row],[StartDate]],365/12),"")</f>
        <v/>
      </c>
      <c r="G1802" t="str">
        <f>IF(Table1[[#This Row],[ExitDate]], "Attrition", "Active")</f>
        <v>Active</v>
      </c>
      <c r="H1802" t="s">
        <v>6744</v>
      </c>
      <c r="I1802" t="s">
        <v>6768</v>
      </c>
      <c r="J1802" t="s">
        <v>6769</v>
      </c>
      <c r="K1802" t="s">
        <v>31</v>
      </c>
      <c r="L1802" t="s">
        <v>32</v>
      </c>
      <c r="M1802" t="s">
        <v>62</v>
      </c>
      <c r="N1802" t="s">
        <v>50</v>
      </c>
      <c r="O1802" t="s">
        <v>35</v>
      </c>
      <c r="P1802" t="s">
        <v>36</v>
      </c>
      <c r="R1802" t="s">
        <v>169</v>
      </c>
      <c r="S1802" t="s">
        <v>304</v>
      </c>
      <c r="T1802" s="2">
        <v>36174</v>
      </c>
      <c r="U1802" s="3">
        <f ca="1">YEARFRAC(Table1[[#This Row],[DOB]],TODAY())</f>
        <v>26.941666666666666</v>
      </c>
      <c r="V1802" s="3" t="str" cm="1">
        <f t="array" aca="1" ref="V1802" ca="1">_xlfn.IFS(Table1[[#This Row],[Age]] &lt; 30, "20-29", Table1[[#This Row],[Age]]&lt;40,"30-39",Table1[[#This Row],[Age]]&lt;50,"40-49",Table1[[#This Row],[Age]]&lt;60,"50-59",Table1[[#This Row],[Age]]&lt;70, "60-69",Table1[[#This Row],[Age]]&lt;80, "70-79",Table1[[#This Row],[Age]]&lt;90,"80-89")</f>
        <v>20-29</v>
      </c>
      <c r="W1802" t="s">
        <v>90</v>
      </c>
      <c r="X1802" t="s">
        <v>351</v>
      </c>
      <c r="Y1802" t="s">
        <v>41</v>
      </c>
      <c r="Z1802">
        <v>8958</v>
      </c>
      <c r="AA1802" t="s">
        <v>127</v>
      </c>
      <c r="AB1802" t="s">
        <v>103</v>
      </c>
      <c r="AC1802" t="s">
        <v>104</v>
      </c>
      <c r="AD1802">
        <v>4</v>
      </c>
    </row>
    <row r="1803" spans="1:30" x14ac:dyDescent="0.35">
      <c r="A1803">
        <v>2225</v>
      </c>
      <c r="B1803" t="s">
        <v>2719</v>
      </c>
      <c r="C1803" t="s">
        <v>4680</v>
      </c>
      <c r="D1803" s="1">
        <v>45047</v>
      </c>
      <c r="F1803" t="str">
        <f>IF(Table1[[#This Row],[ExitDate]],QUOTIENT(Table1[[#This Row],[ExitDate]]-Table1[[#This Row],[StartDate]],365/12),"")</f>
        <v/>
      </c>
      <c r="G1803" t="str">
        <f>IF(Table1[[#This Row],[ExitDate]], "Attrition", "Active")</f>
        <v>Active</v>
      </c>
      <c r="H1803" t="s">
        <v>6749</v>
      </c>
      <c r="I1803" t="s">
        <v>6770</v>
      </c>
      <c r="J1803" t="s">
        <v>6771</v>
      </c>
      <c r="K1803" t="s">
        <v>49</v>
      </c>
      <c r="L1803" t="s">
        <v>32</v>
      </c>
      <c r="M1803" t="s">
        <v>51</v>
      </c>
      <c r="N1803" t="s">
        <v>50</v>
      </c>
      <c r="O1803" t="s">
        <v>62</v>
      </c>
      <c r="P1803" t="s">
        <v>36</v>
      </c>
      <c r="R1803" t="s">
        <v>169</v>
      </c>
      <c r="S1803" t="s">
        <v>110</v>
      </c>
      <c r="T1803" s="2">
        <v>26270</v>
      </c>
      <c r="U1803" s="3">
        <f ca="1">YEARFRAC(Table1[[#This Row],[DOB]],TODAY())</f>
        <v>54.055555555555557</v>
      </c>
      <c r="V1803" s="3" t="str" cm="1">
        <f t="array" aca="1" ref="V1803" ca="1">_xlfn.IFS(Table1[[#This Row],[Age]] &lt; 30, "20-29", Table1[[#This Row],[Age]]&lt;40,"30-39",Table1[[#This Row],[Age]]&lt;50,"40-49",Table1[[#This Row],[Age]]&lt;60,"50-59",Table1[[#This Row],[Age]]&lt;70, "60-69",Table1[[#This Row],[Age]]&lt;80, "70-79",Table1[[#This Row],[Age]]&lt;90,"80-89")</f>
        <v>50-59</v>
      </c>
      <c r="W1803" t="s">
        <v>39</v>
      </c>
      <c r="X1803" t="s">
        <v>418</v>
      </c>
      <c r="Y1803" t="s">
        <v>54</v>
      </c>
      <c r="Z1803">
        <v>84923</v>
      </c>
      <c r="AA1803" t="s">
        <v>92</v>
      </c>
      <c r="AB1803" t="s">
        <v>103</v>
      </c>
      <c r="AC1803" t="s">
        <v>104</v>
      </c>
      <c r="AD1803">
        <v>2</v>
      </c>
    </row>
    <row r="1804" spans="1:30" x14ac:dyDescent="0.35">
      <c r="A1804">
        <v>2226</v>
      </c>
      <c r="B1804" t="s">
        <v>6772</v>
      </c>
      <c r="C1804" t="s">
        <v>3877</v>
      </c>
      <c r="D1804" s="1">
        <v>43546</v>
      </c>
      <c r="E1804" s="1">
        <v>44364</v>
      </c>
      <c r="F1804">
        <f>IF(Table1[[#This Row],[ExitDate]],QUOTIENT(Table1[[#This Row],[ExitDate]]-Table1[[#This Row],[StartDate]],365/12),"")</f>
        <v>26</v>
      </c>
      <c r="G1804" t="str">
        <f>IF(Table1[[#This Row],[ExitDate]], "Attrition", "Active")</f>
        <v>Attrition</v>
      </c>
      <c r="H1804" t="s">
        <v>1772</v>
      </c>
      <c r="I1804" t="s">
        <v>6773</v>
      </c>
      <c r="J1804" t="s">
        <v>6774</v>
      </c>
      <c r="K1804" t="s">
        <v>132</v>
      </c>
      <c r="L1804" t="s">
        <v>32</v>
      </c>
      <c r="M1804" t="s">
        <v>33</v>
      </c>
      <c r="N1804" t="s">
        <v>50</v>
      </c>
      <c r="O1804" t="s">
        <v>62</v>
      </c>
      <c r="P1804" t="s">
        <v>125</v>
      </c>
      <c r="Q1804" t="s">
        <v>6775</v>
      </c>
      <c r="R1804" t="s">
        <v>169</v>
      </c>
      <c r="S1804" t="s">
        <v>100</v>
      </c>
      <c r="T1804" s="2">
        <v>22166</v>
      </c>
      <c r="U1804" s="3">
        <f ca="1">YEARFRAC(Table1[[#This Row],[DOB]],TODAY())</f>
        <v>65.294444444444451</v>
      </c>
      <c r="V1804" s="3" t="str" cm="1">
        <f t="array" aca="1" ref="V1804" ca="1">_xlfn.IFS(Table1[[#This Row],[Age]] &lt; 30, "20-29", Table1[[#This Row],[Age]]&lt;40,"30-39",Table1[[#This Row],[Age]]&lt;50,"40-49",Table1[[#This Row],[Age]]&lt;60,"50-59",Table1[[#This Row],[Age]]&lt;70, "60-69",Table1[[#This Row],[Age]]&lt;80, "70-79",Table1[[#This Row],[Age]]&lt;90,"80-89")</f>
        <v>60-69</v>
      </c>
      <c r="W1804" t="s">
        <v>39</v>
      </c>
      <c r="X1804" t="s">
        <v>612</v>
      </c>
      <c r="Y1804" t="s">
        <v>41</v>
      </c>
      <c r="Z1804">
        <v>73392</v>
      </c>
      <c r="AA1804" t="s">
        <v>42</v>
      </c>
      <c r="AB1804" t="s">
        <v>83</v>
      </c>
      <c r="AC1804" t="s">
        <v>104</v>
      </c>
      <c r="AD1804">
        <v>1</v>
      </c>
    </row>
    <row r="1805" spans="1:30" x14ac:dyDescent="0.35">
      <c r="A1805">
        <v>2227</v>
      </c>
      <c r="B1805" t="s">
        <v>420</v>
      </c>
      <c r="C1805" t="s">
        <v>6776</v>
      </c>
      <c r="D1805" s="1">
        <v>44557</v>
      </c>
      <c r="F1805" t="str">
        <f>IF(Table1[[#This Row],[ExitDate]],QUOTIENT(Table1[[#This Row],[ExitDate]]-Table1[[#This Row],[StartDate]],365/12),"")</f>
        <v/>
      </c>
      <c r="G1805" t="str">
        <f>IF(Table1[[#This Row],[ExitDate]], "Attrition", "Active")</f>
        <v>Active</v>
      </c>
      <c r="H1805" t="s">
        <v>1772</v>
      </c>
      <c r="I1805" t="s">
        <v>6777</v>
      </c>
      <c r="J1805" t="s">
        <v>6778</v>
      </c>
      <c r="K1805" t="s">
        <v>49</v>
      </c>
      <c r="L1805" t="s">
        <v>32</v>
      </c>
      <c r="M1805" t="s">
        <v>33</v>
      </c>
      <c r="N1805" t="s">
        <v>63</v>
      </c>
      <c r="O1805" t="s">
        <v>62</v>
      </c>
      <c r="P1805" t="s">
        <v>36</v>
      </c>
      <c r="R1805" t="s">
        <v>169</v>
      </c>
      <c r="S1805" t="s">
        <v>52</v>
      </c>
      <c r="T1805" s="2">
        <v>34855</v>
      </c>
      <c r="U1805" s="3">
        <f ca="1">YEARFRAC(Table1[[#This Row],[DOB]],TODAY())</f>
        <v>30.55</v>
      </c>
      <c r="V1805" s="3" t="str" cm="1">
        <f t="array" aca="1" ref="V1805" ca="1">_xlfn.IFS(Table1[[#This Row],[Age]] &lt; 30, "20-29", Table1[[#This Row],[Age]]&lt;40,"30-39",Table1[[#This Row],[Age]]&lt;50,"40-49",Table1[[#This Row],[Age]]&lt;60,"50-59",Table1[[#This Row],[Age]]&lt;70, "60-69",Table1[[#This Row],[Age]]&lt;80, "70-79",Table1[[#This Row],[Age]]&lt;90,"80-89")</f>
        <v>30-39</v>
      </c>
      <c r="W1805" t="s">
        <v>39</v>
      </c>
      <c r="X1805" t="s">
        <v>162</v>
      </c>
      <c r="Y1805" t="s">
        <v>41</v>
      </c>
      <c r="Z1805">
        <v>13915</v>
      </c>
      <c r="AA1805" t="s">
        <v>92</v>
      </c>
      <c r="AB1805" t="s">
        <v>43</v>
      </c>
      <c r="AC1805" t="s">
        <v>235</v>
      </c>
      <c r="AD1805">
        <v>5</v>
      </c>
    </row>
    <row r="1806" spans="1:30" x14ac:dyDescent="0.35">
      <c r="A1806">
        <v>2228</v>
      </c>
      <c r="B1806" t="s">
        <v>949</v>
      </c>
      <c r="C1806" t="s">
        <v>6779</v>
      </c>
      <c r="D1806" s="1">
        <v>43324</v>
      </c>
      <c r="E1806" s="1">
        <v>44725</v>
      </c>
      <c r="F1806">
        <f>IF(Table1[[#This Row],[ExitDate]],QUOTIENT(Table1[[#This Row],[ExitDate]]-Table1[[#This Row],[StartDate]],365/12),"")</f>
        <v>46</v>
      </c>
      <c r="G1806" t="str">
        <f>IF(Table1[[#This Row],[ExitDate]], "Attrition", "Active")</f>
        <v>Attrition</v>
      </c>
      <c r="H1806" t="s">
        <v>1772</v>
      </c>
      <c r="I1806" t="s">
        <v>6780</v>
      </c>
      <c r="J1806" t="s">
        <v>6781</v>
      </c>
      <c r="K1806" t="s">
        <v>138</v>
      </c>
      <c r="L1806" t="s">
        <v>32</v>
      </c>
      <c r="M1806" t="s">
        <v>51</v>
      </c>
      <c r="N1806" t="s">
        <v>63</v>
      </c>
      <c r="O1806" t="s">
        <v>51</v>
      </c>
      <c r="P1806" t="s">
        <v>125</v>
      </c>
      <c r="Q1806" t="s">
        <v>6782</v>
      </c>
      <c r="R1806" t="s">
        <v>169</v>
      </c>
      <c r="S1806" t="s">
        <v>593</v>
      </c>
      <c r="T1806" s="2">
        <v>15600</v>
      </c>
      <c r="U1806" s="3">
        <f ca="1">YEARFRAC(Table1[[#This Row],[DOB]],TODAY())</f>
        <v>83.269444444444446</v>
      </c>
      <c r="V1806" s="3" t="str" cm="1">
        <f t="array" aca="1" ref="V1806" ca="1">_xlfn.IFS(Table1[[#This Row],[Age]] &lt; 30, "20-29", Table1[[#This Row],[Age]]&lt;40,"30-39",Table1[[#This Row],[Age]]&lt;50,"40-49",Table1[[#This Row],[Age]]&lt;60,"50-59",Table1[[#This Row],[Age]]&lt;70, "60-69",Table1[[#This Row],[Age]]&lt;80, "70-79",Table1[[#This Row],[Age]]&lt;90,"80-89")</f>
        <v>80-89</v>
      </c>
      <c r="W1806" t="s">
        <v>39</v>
      </c>
      <c r="X1806" t="s">
        <v>82</v>
      </c>
      <c r="Y1806" t="s">
        <v>41</v>
      </c>
      <c r="Z1806">
        <v>58630</v>
      </c>
      <c r="AA1806" t="s">
        <v>42</v>
      </c>
      <c r="AB1806" t="s">
        <v>103</v>
      </c>
      <c r="AC1806" t="s">
        <v>739</v>
      </c>
      <c r="AD1806">
        <v>4</v>
      </c>
    </row>
    <row r="1807" spans="1:30" x14ac:dyDescent="0.35">
      <c r="A1807">
        <v>2229</v>
      </c>
      <c r="B1807" t="s">
        <v>5407</v>
      </c>
      <c r="C1807" t="s">
        <v>1478</v>
      </c>
      <c r="D1807" s="1">
        <v>44923</v>
      </c>
      <c r="F1807" t="str">
        <f>IF(Table1[[#This Row],[ExitDate]],QUOTIENT(Table1[[#This Row],[ExitDate]]-Table1[[#This Row],[StartDate]],365/12),"")</f>
        <v/>
      </c>
      <c r="G1807" t="str">
        <f>IF(Table1[[#This Row],[ExitDate]], "Attrition", "Active")</f>
        <v>Active</v>
      </c>
      <c r="H1807" t="s">
        <v>1772</v>
      </c>
      <c r="I1807" t="s">
        <v>6783</v>
      </c>
      <c r="J1807" t="s">
        <v>6784</v>
      </c>
      <c r="K1807" t="s">
        <v>79</v>
      </c>
      <c r="L1807" t="s">
        <v>32</v>
      </c>
      <c r="M1807" t="s">
        <v>51</v>
      </c>
      <c r="N1807" t="s">
        <v>50</v>
      </c>
      <c r="O1807" t="s">
        <v>35</v>
      </c>
      <c r="P1807" t="s">
        <v>36</v>
      </c>
      <c r="R1807" t="s">
        <v>169</v>
      </c>
      <c r="S1807" t="s">
        <v>793</v>
      </c>
      <c r="T1807" s="2">
        <v>28399</v>
      </c>
      <c r="U1807" s="3">
        <f ca="1">YEARFRAC(Table1[[#This Row],[DOB]],TODAY())</f>
        <v>48.227777777777774</v>
      </c>
      <c r="V1807" s="3" t="str" cm="1">
        <f t="array" aca="1" ref="V1807" ca="1">_xlfn.IFS(Table1[[#This Row],[Age]] &lt; 30, "20-29", Table1[[#This Row],[Age]]&lt;40,"30-39",Table1[[#This Row],[Age]]&lt;50,"40-49",Table1[[#This Row],[Age]]&lt;60,"50-59",Table1[[#This Row],[Age]]&lt;70, "60-69",Table1[[#This Row],[Age]]&lt;80, "70-79",Table1[[#This Row],[Age]]&lt;90,"80-89")</f>
        <v>40-49</v>
      </c>
      <c r="W1807" t="s">
        <v>39</v>
      </c>
      <c r="X1807" t="s">
        <v>82</v>
      </c>
      <c r="Y1807" t="s">
        <v>41</v>
      </c>
      <c r="Z1807">
        <v>11746</v>
      </c>
      <c r="AA1807" t="s">
        <v>127</v>
      </c>
      <c r="AB1807" t="s">
        <v>103</v>
      </c>
      <c r="AC1807" t="s">
        <v>739</v>
      </c>
      <c r="AD1807">
        <v>4</v>
      </c>
    </row>
    <row r="1808" spans="1:30" x14ac:dyDescent="0.35">
      <c r="A1808">
        <v>2230</v>
      </c>
      <c r="B1808" t="s">
        <v>921</v>
      </c>
      <c r="C1808" t="s">
        <v>4160</v>
      </c>
      <c r="D1808" s="1">
        <v>43429</v>
      </c>
      <c r="F1808" t="str">
        <f>IF(Table1[[#This Row],[ExitDate]],QUOTIENT(Table1[[#This Row],[ExitDate]]-Table1[[#This Row],[StartDate]],365/12),"")</f>
        <v/>
      </c>
      <c r="G1808" t="str">
        <f>IF(Table1[[#This Row],[ExitDate]], "Attrition", "Active")</f>
        <v>Active</v>
      </c>
      <c r="H1808" t="s">
        <v>6741</v>
      </c>
      <c r="I1808" t="s">
        <v>6785</v>
      </c>
      <c r="J1808" t="s">
        <v>6786</v>
      </c>
      <c r="K1808" t="s">
        <v>167</v>
      </c>
      <c r="L1808" t="s">
        <v>32</v>
      </c>
      <c r="M1808" t="s">
        <v>51</v>
      </c>
      <c r="N1808" t="s">
        <v>50</v>
      </c>
      <c r="O1808" t="s">
        <v>62</v>
      </c>
      <c r="P1808" t="s">
        <v>36</v>
      </c>
      <c r="R1808" t="s">
        <v>169</v>
      </c>
      <c r="S1808" t="s">
        <v>80</v>
      </c>
      <c r="T1808" s="2">
        <v>26531</v>
      </c>
      <c r="U1808" s="3">
        <f ca="1">YEARFRAC(Table1[[#This Row],[DOB]],TODAY())</f>
        <v>53.341666666666669</v>
      </c>
      <c r="V1808" s="3" t="str" cm="1">
        <f t="array" aca="1" ref="V1808" ca="1">_xlfn.IFS(Table1[[#This Row],[Age]] &lt; 30, "20-29", Table1[[#This Row],[Age]]&lt;40,"30-39",Table1[[#This Row],[Age]]&lt;50,"40-49",Table1[[#This Row],[Age]]&lt;60,"50-59",Table1[[#This Row],[Age]]&lt;70, "60-69",Table1[[#This Row],[Age]]&lt;80, "70-79",Table1[[#This Row],[Age]]&lt;90,"80-89")</f>
        <v>50-59</v>
      </c>
      <c r="W1808" t="s">
        <v>90</v>
      </c>
      <c r="X1808" t="s">
        <v>6</v>
      </c>
      <c r="Y1808" t="s">
        <v>41</v>
      </c>
      <c r="Z1808">
        <v>51949</v>
      </c>
      <c r="AA1808" t="s">
        <v>55</v>
      </c>
      <c r="AB1808" t="s">
        <v>83</v>
      </c>
      <c r="AC1808" t="s">
        <v>44</v>
      </c>
      <c r="AD1808">
        <v>2</v>
      </c>
    </row>
    <row r="1809" spans="1:30" x14ac:dyDescent="0.35">
      <c r="A1809">
        <v>2231</v>
      </c>
      <c r="B1809" t="s">
        <v>1263</v>
      </c>
      <c r="C1809" t="s">
        <v>424</v>
      </c>
      <c r="D1809" s="1">
        <v>44191</v>
      </c>
      <c r="F1809" t="str">
        <f>IF(Table1[[#This Row],[ExitDate]],QUOTIENT(Table1[[#This Row],[ExitDate]]-Table1[[#This Row],[StartDate]],365/12),"")</f>
        <v/>
      </c>
      <c r="G1809" t="str">
        <f>IF(Table1[[#This Row],[ExitDate]], "Attrition", "Active")</f>
        <v>Active</v>
      </c>
      <c r="H1809" t="s">
        <v>6744</v>
      </c>
      <c r="I1809" t="s">
        <v>6787</v>
      </c>
      <c r="J1809" t="s">
        <v>6788</v>
      </c>
      <c r="K1809" t="s">
        <v>97</v>
      </c>
      <c r="L1809" t="s">
        <v>32</v>
      </c>
      <c r="M1809" t="s">
        <v>62</v>
      </c>
      <c r="N1809" t="s">
        <v>50</v>
      </c>
      <c r="O1809" t="s">
        <v>51</v>
      </c>
      <c r="P1809" t="s">
        <v>36</v>
      </c>
      <c r="R1809" t="s">
        <v>169</v>
      </c>
      <c r="S1809" t="s">
        <v>80</v>
      </c>
      <c r="T1809" s="2">
        <v>32987</v>
      </c>
      <c r="U1809" s="3">
        <f ca="1">YEARFRAC(Table1[[#This Row],[DOB]],TODAY())</f>
        <v>35.663888888888891</v>
      </c>
      <c r="V1809" s="3" t="str" cm="1">
        <f t="array" aca="1" ref="V1809" ca="1">_xlfn.IFS(Table1[[#This Row],[Age]] &lt; 30, "20-29", Table1[[#This Row],[Age]]&lt;40,"30-39",Table1[[#This Row],[Age]]&lt;50,"40-49",Table1[[#This Row],[Age]]&lt;60,"50-59",Table1[[#This Row],[Age]]&lt;70, "60-69",Table1[[#This Row],[Age]]&lt;80, "70-79",Table1[[#This Row],[Age]]&lt;90,"80-89")</f>
        <v>30-39</v>
      </c>
      <c r="W1809" t="s">
        <v>90</v>
      </c>
      <c r="X1809" t="s">
        <v>82</v>
      </c>
      <c r="Y1809" t="s">
        <v>41</v>
      </c>
      <c r="Z1809">
        <v>54795</v>
      </c>
      <c r="AA1809" t="s">
        <v>73</v>
      </c>
      <c r="AB1809" t="s">
        <v>74</v>
      </c>
      <c r="AC1809" t="s">
        <v>44</v>
      </c>
      <c r="AD1809">
        <v>2</v>
      </c>
    </row>
    <row r="1810" spans="1:30" x14ac:dyDescent="0.35">
      <c r="A1810">
        <v>2232</v>
      </c>
      <c r="B1810" t="s">
        <v>6789</v>
      </c>
      <c r="C1810" t="s">
        <v>2372</v>
      </c>
      <c r="D1810" s="1">
        <v>44911</v>
      </c>
      <c r="F1810" t="str">
        <f>IF(Table1[[#This Row],[ExitDate]],QUOTIENT(Table1[[#This Row],[ExitDate]]-Table1[[#This Row],[StartDate]],365/12),"")</f>
        <v/>
      </c>
      <c r="G1810" t="str">
        <f>IF(Table1[[#This Row],[ExitDate]], "Attrition", "Active")</f>
        <v>Active</v>
      </c>
      <c r="H1810" t="s">
        <v>6749</v>
      </c>
      <c r="I1810" t="s">
        <v>6790</v>
      </c>
      <c r="J1810" t="s">
        <v>6791</v>
      </c>
      <c r="K1810" t="s">
        <v>117</v>
      </c>
      <c r="L1810" t="s">
        <v>32</v>
      </c>
      <c r="M1810" t="s">
        <v>51</v>
      </c>
      <c r="N1810" t="s">
        <v>50</v>
      </c>
      <c r="O1810" t="s">
        <v>62</v>
      </c>
      <c r="P1810" t="s">
        <v>36</v>
      </c>
      <c r="R1810" t="s">
        <v>169</v>
      </c>
      <c r="S1810" t="s">
        <v>89</v>
      </c>
      <c r="T1810" s="2">
        <v>15619</v>
      </c>
      <c r="U1810" s="3">
        <f ca="1">YEARFRAC(Table1[[#This Row],[DOB]],TODAY())</f>
        <v>83.216666666666669</v>
      </c>
      <c r="V1810" s="3" t="str" cm="1">
        <f t="array" aca="1" ref="V1810" ca="1">_xlfn.IFS(Table1[[#This Row],[Age]] &lt; 30, "20-29", Table1[[#This Row],[Age]]&lt;40,"30-39",Table1[[#This Row],[Age]]&lt;50,"40-49",Table1[[#This Row],[Age]]&lt;60,"50-59",Table1[[#This Row],[Age]]&lt;70, "60-69",Table1[[#This Row],[Age]]&lt;80, "70-79",Table1[[#This Row],[Age]]&lt;90,"80-89")</f>
        <v>80-89</v>
      </c>
      <c r="W1810" t="s">
        <v>39</v>
      </c>
      <c r="X1810" t="s">
        <v>112</v>
      </c>
      <c r="Y1810" t="s">
        <v>54</v>
      </c>
      <c r="Z1810">
        <v>79191</v>
      </c>
      <c r="AA1810" t="s">
        <v>55</v>
      </c>
      <c r="AB1810" t="s">
        <v>74</v>
      </c>
      <c r="AC1810" t="s">
        <v>44</v>
      </c>
      <c r="AD1810">
        <v>5</v>
      </c>
    </row>
    <row r="1811" spans="1:30" x14ac:dyDescent="0.35">
      <c r="A1811">
        <v>2233</v>
      </c>
      <c r="B1811" t="s">
        <v>6792</v>
      </c>
      <c r="C1811" t="s">
        <v>4462</v>
      </c>
      <c r="D1811" s="1">
        <v>43735</v>
      </c>
      <c r="F1811" t="str">
        <f>IF(Table1[[#This Row],[ExitDate]],QUOTIENT(Table1[[#This Row],[ExitDate]]-Table1[[#This Row],[StartDate]],365/12),"")</f>
        <v/>
      </c>
      <c r="G1811" t="str">
        <f>IF(Table1[[#This Row],[ExitDate]], "Attrition", "Active")</f>
        <v>Active</v>
      </c>
      <c r="H1811" t="s">
        <v>1772</v>
      </c>
      <c r="I1811" t="s">
        <v>6793</v>
      </c>
      <c r="J1811" t="s">
        <v>6794</v>
      </c>
      <c r="K1811" t="s">
        <v>138</v>
      </c>
      <c r="L1811" t="s">
        <v>32</v>
      </c>
      <c r="M1811" t="s">
        <v>33</v>
      </c>
      <c r="N1811" t="s">
        <v>63</v>
      </c>
      <c r="O1811" t="s">
        <v>62</v>
      </c>
      <c r="P1811" t="s">
        <v>36</v>
      </c>
      <c r="R1811" t="s">
        <v>169</v>
      </c>
      <c r="S1811" t="s">
        <v>147</v>
      </c>
      <c r="T1811" s="2">
        <v>28237</v>
      </c>
      <c r="U1811" s="3">
        <f ca="1">YEARFRAC(Table1[[#This Row],[DOB]],TODAY())</f>
        <v>48.669444444444444</v>
      </c>
      <c r="V1811" s="3" t="str" cm="1">
        <f t="array" aca="1" ref="V1811" ca="1">_xlfn.IFS(Table1[[#This Row],[Age]] &lt; 30, "20-29", Table1[[#This Row],[Age]]&lt;40,"30-39",Table1[[#This Row],[Age]]&lt;50,"40-49",Table1[[#This Row],[Age]]&lt;60,"50-59",Table1[[#This Row],[Age]]&lt;70, "60-69",Table1[[#This Row],[Age]]&lt;80, "70-79",Table1[[#This Row],[Age]]&lt;90,"80-89")</f>
        <v>40-49</v>
      </c>
      <c r="W1811" t="s">
        <v>39</v>
      </c>
      <c r="X1811" t="s">
        <v>162</v>
      </c>
      <c r="Y1811" t="s">
        <v>41</v>
      </c>
      <c r="Z1811">
        <v>93777</v>
      </c>
      <c r="AA1811" t="s">
        <v>127</v>
      </c>
      <c r="AB1811" t="s">
        <v>74</v>
      </c>
      <c r="AC1811" t="s">
        <v>44</v>
      </c>
      <c r="AD1811">
        <v>1</v>
      </c>
    </row>
    <row r="1812" spans="1:30" x14ac:dyDescent="0.35">
      <c r="A1812">
        <v>2234</v>
      </c>
      <c r="B1812" t="s">
        <v>6554</v>
      </c>
      <c r="C1812" t="s">
        <v>3642</v>
      </c>
      <c r="D1812" s="1">
        <v>44247</v>
      </c>
      <c r="E1812" s="1">
        <v>44570</v>
      </c>
      <c r="F1812">
        <f>IF(Table1[[#This Row],[ExitDate]],QUOTIENT(Table1[[#This Row],[ExitDate]]-Table1[[#This Row],[StartDate]],365/12),"")</f>
        <v>10</v>
      </c>
      <c r="G1812" t="str">
        <f>IF(Table1[[#This Row],[ExitDate]], "Attrition", "Active")</f>
        <v>Attrition</v>
      </c>
      <c r="H1812" t="s">
        <v>1772</v>
      </c>
      <c r="I1812" t="s">
        <v>6795</v>
      </c>
      <c r="J1812" t="s">
        <v>6796</v>
      </c>
      <c r="K1812" t="s">
        <v>49</v>
      </c>
      <c r="L1812" t="s">
        <v>32</v>
      </c>
      <c r="M1812" t="s">
        <v>51</v>
      </c>
      <c r="N1812" t="s">
        <v>34</v>
      </c>
      <c r="O1812" t="s">
        <v>62</v>
      </c>
      <c r="P1812" t="s">
        <v>125</v>
      </c>
      <c r="Q1812" t="s">
        <v>6797</v>
      </c>
      <c r="R1812" t="s">
        <v>169</v>
      </c>
      <c r="S1812" t="s">
        <v>304</v>
      </c>
      <c r="T1812" s="2">
        <v>27451</v>
      </c>
      <c r="U1812" s="3">
        <f ca="1">YEARFRAC(Table1[[#This Row],[DOB]],TODAY())</f>
        <v>50.825000000000003</v>
      </c>
      <c r="V1812" s="3" t="str" cm="1">
        <f t="array" aca="1" ref="V1812" ca="1">_xlfn.IFS(Table1[[#This Row],[Age]] &lt; 30, "20-29", Table1[[#This Row],[Age]]&lt;40,"30-39",Table1[[#This Row],[Age]]&lt;50,"40-49",Table1[[#This Row],[Age]]&lt;60,"50-59",Table1[[#This Row],[Age]]&lt;70, "60-69",Table1[[#This Row],[Age]]&lt;80, "70-79",Table1[[#This Row],[Age]]&lt;90,"80-89")</f>
        <v>50-59</v>
      </c>
      <c r="W1812" t="s">
        <v>39</v>
      </c>
      <c r="X1812" t="s">
        <v>82</v>
      </c>
      <c r="Y1812" t="s">
        <v>41</v>
      </c>
      <c r="Z1812">
        <v>87474</v>
      </c>
      <c r="AA1812" t="s">
        <v>92</v>
      </c>
      <c r="AB1812" t="s">
        <v>83</v>
      </c>
      <c r="AC1812" t="s">
        <v>44</v>
      </c>
      <c r="AD1812">
        <v>2</v>
      </c>
    </row>
    <row r="1813" spans="1:30" x14ac:dyDescent="0.35">
      <c r="A1813">
        <v>2235</v>
      </c>
      <c r="B1813" t="s">
        <v>6798</v>
      </c>
      <c r="C1813" t="s">
        <v>6799</v>
      </c>
      <c r="D1813" s="1">
        <v>44618</v>
      </c>
      <c r="F1813" t="str">
        <f>IF(Table1[[#This Row],[ExitDate]],QUOTIENT(Table1[[#This Row],[ExitDate]]-Table1[[#This Row],[StartDate]],365/12),"")</f>
        <v/>
      </c>
      <c r="G1813" t="str">
        <f>IF(Table1[[#This Row],[ExitDate]], "Attrition", "Active")</f>
        <v>Active</v>
      </c>
      <c r="H1813" t="s">
        <v>1772</v>
      </c>
      <c r="I1813" t="s">
        <v>6800</v>
      </c>
      <c r="J1813" t="s">
        <v>6801</v>
      </c>
      <c r="K1813" t="s">
        <v>31</v>
      </c>
      <c r="L1813" t="s">
        <v>32</v>
      </c>
      <c r="M1813" t="s">
        <v>62</v>
      </c>
      <c r="N1813" t="s">
        <v>63</v>
      </c>
      <c r="O1813" t="s">
        <v>62</v>
      </c>
      <c r="P1813" t="s">
        <v>36</v>
      </c>
      <c r="R1813" t="s">
        <v>169</v>
      </c>
      <c r="S1813" t="s">
        <v>285</v>
      </c>
      <c r="T1813" s="2">
        <v>19967</v>
      </c>
      <c r="U1813" s="3">
        <f ca="1">YEARFRAC(Table1[[#This Row],[DOB]],TODAY())</f>
        <v>71.313888888888883</v>
      </c>
      <c r="V1813" s="3" t="str" cm="1">
        <f t="array" aca="1" ref="V1813" ca="1">_xlfn.IFS(Table1[[#This Row],[Age]] &lt; 30, "20-29", Table1[[#This Row],[Age]]&lt;40,"30-39",Table1[[#This Row],[Age]]&lt;50,"40-49",Table1[[#This Row],[Age]]&lt;60,"50-59",Table1[[#This Row],[Age]]&lt;70, "60-69",Table1[[#This Row],[Age]]&lt;80, "70-79",Table1[[#This Row],[Age]]&lt;90,"80-89")</f>
        <v>70-79</v>
      </c>
      <c r="W1813" t="s">
        <v>39</v>
      </c>
      <c r="X1813" t="s">
        <v>380</v>
      </c>
      <c r="Y1813" t="s">
        <v>41</v>
      </c>
      <c r="Z1813">
        <v>37994</v>
      </c>
      <c r="AA1813" t="s">
        <v>73</v>
      </c>
      <c r="AB1813" t="s">
        <v>74</v>
      </c>
      <c r="AC1813" t="s">
        <v>44</v>
      </c>
      <c r="AD1813">
        <v>1</v>
      </c>
    </row>
    <row r="1814" spans="1:30" x14ac:dyDescent="0.35">
      <c r="A1814">
        <v>2236</v>
      </c>
      <c r="B1814" t="s">
        <v>6802</v>
      </c>
      <c r="C1814" t="s">
        <v>6803</v>
      </c>
      <c r="D1814" s="1">
        <v>43457</v>
      </c>
      <c r="E1814" s="1">
        <v>44480</v>
      </c>
      <c r="F1814">
        <f>IF(Table1[[#This Row],[ExitDate]],QUOTIENT(Table1[[#This Row],[ExitDate]]-Table1[[#This Row],[StartDate]],365/12),"")</f>
        <v>33</v>
      </c>
      <c r="G1814" t="str">
        <f>IF(Table1[[#This Row],[ExitDate]], "Attrition", "Active")</f>
        <v>Attrition</v>
      </c>
      <c r="H1814" t="s">
        <v>1772</v>
      </c>
      <c r="I1814" t="s">
        <v>6804</v>
      </c>
      <c r="J1814" t="s">
        <v>6805</v>
      </c>
      <c r="K1814" t="s">
        <v>88</v>
      </c>
      <c r="L1814" t="s">
        <v>32</v>
      </c>
      <c r="M1814" t="s">
        <v>62</v>
      </c>
      <c r="N1814" t="s">
        <v>50</v>
      </c>
      <c r="O1814" t="s">
        <v>35</v>
      </c>
      <c r="P1814" t="s">
        <v>98</v>
      </c>
      <c r="Q1814" t="s">
        <v>6806</v>
      </c>
      <c r="R1814" t="s">
        <v>169</v>
      </c>
      <c r="S1814" t="s">
        <v>110</v>
      </c>
      <c r="T1814" s="2">
        <v>17834</v>
      </c>
      <c r="U1814" s="3">
        <f ca="1">YEARFRAC(Table1[[#This Row],[DOB]],TODAY())</f>
        <v>77.152777777777771</v>
      </c>
      <c r="V1814" s="3" t="str" cm="1">
        <f t="array" aca="1" ref="V1814" ca="1">_xlfn.IFS(Table1[[#This Row],[Age]] &lt; 30, "20-29", Table1[[#This Row],[Age]]&lt;40,"30-39",Table1[[#This Row],[Age]]&lt;50,"40-49",Table1[[#This Row],[Age]]&lt;60,"50-59",Table1[[#This Row],[Age]]&lt;70, "60-69",Table1[[#This Row],[Age]]&lt;80, "70-79",Table1[[#This Row],[Age]]&lt;90,"80-89")</f>
        <v>70-79</v>
      </c>
      <c r="W1814" t="s">
        <v>90</v>
      </c>
      <c r="X1814" t="s">
        <v>418</v>
      </c>
      <c r="Y1814" t="s">
        <v>41</v>
      </c>
      <c r="Z1814">
        <v>44145</v>
      </c>
      <c r="AA1814" t="s">
        <v>55</v>
      </c>
      <c r="AB1814" t="s">
        <v>43</v>
      </c>
      <c r="AC1814" t="s">
        <v>44</v>
      </c>
      <c r="AD1814">
        <v>1</v>
      </c>
    </row>
    <row r="1815" spans="1:30" x14ac:dyDescent="0.35">
      <c r="A1815">
        <v>2237</v>
      </c>
      <c r="B1815" t="s">
        <v>6807</v>
      </c>
      <c r="C1815" t="s">
        <v>4943</v>
      </c>
      <c r="D1815" s="1">
        <v>44571</v>
      </c>
      <c r="E1815" s="1">
        <v>44930</v>
      </c>
      <c r="F1815">
        <f>IF(Table1[[#This Row],[ExitDate]],QUOTIENT(Table1[[#This Row],[ExitDate]]-Table1[[#This Row],[StartDate]],365/12),"")</f>
        <v>11</v>
      </c>
      <c r="G1815" t="str">
        <f>IF(Table1[[#This Row],[ExitDate]], "Attrition", "Active")</f>
        <v>Attrition</v>
      </c>
      <c r="H1815" t="s">
        <v>6741</v>
      </c>
      <c r="I1815" t="s">
        <v>6808</v>
      </c>
      <c r="J1815" t="s">
        <v>6809</v>
      </c>
      <c r="K1815" t="s">
        <v>97</v>
      </c>
      <c r="L1815" t="s">
        <v>32</v>
      </c>
      <c r="M1815" t="s">
        <v>62</v>
      </c>
      <c r="N1815" t="s">
        <v>63</v>
      </c>
      <c r="O1815" t="s">
        <v>35</v>
      </c>
      <c r="P1815" t="s">
        <v>125</v>
      </c>
      <c r="Q1815" t="s">
        <v>6810</v>
      </c>
      <c r="R1815" t="s">
        <v>169</v>
      </c>
      <c r="S1815" t="s">
        <v>793</v>
      </c>
      <c r="T1815" s="2">
        <v>27506</v>
      </c>
      <c r="U1815" s="3">
        <f ca="1">YEARFRAC(Table1[[#This Row],[DOB]],TODAY())</f>
        <v>50.669444444444444</v>
      </c>
      <c r="V1815" s="3" t="str" cm="1">
        <f t="array" aca="1" ref="V1815" ca="1">_xlfn.IFS(Table1[[#This Row],[Age]] &lt; 30, "20-29", Table1[[#This Row],[Age]]&lt;40,"30-39",Table1[[#This Row],[Age]]&lt;50,"40-49",Table1[[#This Row],[Age]]&lt;60,"50-59",Table1[[#This Row],[Age]]&lt;70, "60-69",Table1[[#This Row],[Age]]&lt;80, "70-79",Table1[[#This Row],[Age]]&lt;90,"80-89")</f>
        <v>50-59</v>
      </c>
      <c r="W1815" t="s">
        <v>90</v>
      </c>
      <c r="X1815" t="s">
        <v>82</v>
      </c>
      <c r="Y1815" t="s">
        <v>41</v>
      </c>
      <c r="Z1815">
        <v>25760</v>
      </c>
      <c r="AA1815" t="s">
        <v>73</v>
      </c>
      <c r="AB1815" t="s">
        <v>74</v>
      </c>
      <c r="AC1815" t="s">
        <v>44</v>
      </c>
      <c r="AD1815">
        <v>2</v>
      </c>
    </row>
    <row r="1816" spans="1:30" x14ac:dyDescent="0.35">
      <c r="A1816">
        <v>2238</v>
      </c>
      <c r="B1816" t="s">
        <v>2726</v>
      </c>
      <c r="C1816" t="s">
        <v>2689</v>
      </c>
      <c r="D1816" s="1">
        <v>44259</v>
      </c>
      <c r="E1816" s="1">
        <v>44536</v>
      </c>
      <c r="F1816">
        <f>IF(Table1[[#This Row],[ExitDate]],QUOTIENT(Table1[[#This Row],[ExitDate]]-Table1[[#This Row],[StartDate]],365/12),"")</f>
        <v>9</v>
      </c>
      <c r="G1816" t="str">
        <f>IF(Table1[[#This Row],[ExitDate]], "Attrition", "Active")</f>
        <v>Attrition</v>
      </c>
      <c r="H1816" t="s">
        <v>6744</v>
      </c>
      <c r="I1816" t="s">
        <v>6811</v>
      </c>
      <c r="J1816" t="s">
        <v>6812</v>
      </c>
      <c r="K1816" t="s">
        <v>79</v>
      </c>
      <c r="L1816" t="s">
        <v>32</v>
      </c>
      <c r="M1816" t="s">
        <v>51</v>
      </c>
      <c r="N1816" t="s">
        <v>63</v>
      </c>
      <c r="O1816" t="s">
        <v>35</v>
      </c>
      <c r="P1816" t="s">
        <v>125</v>
      </c>
      <c r="Q1816" t="s">
        <v>6813</v>
      </c>
      <c r="R1816" t="s">
        <v>169</v>
      </c>
      <c r="S1816" t="s">
        <v>176</v>
      </c>
      <c r="T1816" s="2">
        <v>26315</v>
      </c>
      <c r="U1816" s="3">
        <f ca="1">YEARFRAC(Table1[[#This Row],[DOB]],TODAY())</f>
        <v>53.93333333333333</v>
      </c>
      <c r="V1816" s="3" t="str" cm="1">
        <f t="array" aca="1" ref="V1816" ca="1">_xlfn.IFS(Table1[[#This Row],[Age]] &lt; 30, "20-29", Table1[[#This Row],[Age]]&lt;40,"30-39",Table1[[#This Row],[Age]]&lt;50,"40-49",Table1[[#This Row],[Age]]&lt;60,"50-59",Table1[[#This Row],[Age]]&lt;70, "60-69",Table1[[#This Row],[Age]]&lt;80, "70-79",Table1[[#This Row],[Age]]&lt;90,"80-89")</f>
        <v>50-59</v>
      </c>
      <c r="W1816" t="s">
        <v>90</v>
      </c>
      <c r="X1816" t="s">
        <v>2213</v>
      </c>
      <c r="Y1816" t="s">
        <v>54</v>
      </c>
      <c r="Z1816">
        <v>55252</v>
      </c>
      <c r="AA1816" t="s">
        <v>55</v>
      </c>
      <c r="AB1816" t="s">
        <v>43</v>
      </c>
      <c r="AC1816" t="s">
        <v>44</v>
      </c>
      <c r="AD1816">
        <v>2</v>
      </c>
    </row>
    <row r="1817" spans="1:30" x14ac:dyDescent="0.35">
      <c r="A1817">
        <v>2239</v>
      </c>
      <c r="B1817" t="s">
        <v>5872</v>
      </c>
      <c r="C1817" t="s">
        <v>3712</v>
      </c>
      <c r="D1817" s="1">
        <v>44995</v>
      </c>
      <c r="E1817" s="1">
        <v>45020</v>
      </c>
      <c r="F1817">
        <f>IF(Table1[[#This Row],[ExitDate]],QUOTIENT(Table1[[#This Row],[ExitDate]]-Table1[[#This Row],[StartDate]],365/12),"")</f>
        <v>0</v>
      </c>
      <c r="G1817" t="str">
        <f>IF(Table1[[#This Row],[ExitDate]], "Attrition", "Active")</f>
        <v>Attrition</v>
      </c>
      <c r="H1817" t="s">
        <v>6749</v>
      </c>
      <c r="I1817" t="s">
        <v>6814</v>
      </c>
      <c r="J1817" t="s">
        <v>6815</v>
      </c>
      <c r="K1817" t="s">
        <v>132</v>
      </c>
      <c r="L1817" t="s">
        <v>32</v>
      </c>
      <c r="M1817" t="s">
        <v>62</v>
      </c>
      <c r="N1817" t="s">
        <v>34</v>
      </c>
      <c r="O1817" t="s">
        <v>51</v>
      </c>
      <c r="P1817" t="s">
        <v>139</v>
      </c>
      <c r="Q1817" t="s">
        <v>6816</v>
      </c>
      <c r="R1817" t="s">
        <v>169</v>
      </c>
      <c r="S1817" t="s">
        <v>331</v>
      </c>
      <c r="T1817" s="2">
        <v>22991</v>
      </c>
      <c r="U1817" s="3">
        <f ca="1">YEARFRAC(Table1[[#This Row],[DOB]],TODAY())</f>
        <v>63.033333333333331</v>
      </c>
      <c r="V1817" s="3" t="str" cm="1">
        <f t="array" aca="1" ref="V1817" ca="1">_xlfn.IFS(Table1[[#This Row],[Age]] &lt; 30, "20-29", Table1[[#This Row],[Age]]&lt;40,"30-39",Table1[[#This Row],[Age]]&lt;50,"40-49",Table1[[#This Row],[Age]]&lt;60,"50-59",Table1[[#This Row],[Age]]&lt;70, "60-69",Table1[[#This Row],[Age]]&lt;80, "70-79",Table1[[#This Row],[Age]]&lt;90,"80-89")</f>
        <v>60-69</v>
      </c>
      <c r="W1817" t="s">
        <v>39</v>
      </c>
      <c r="X1817" t="s">
        <v>242</v>
      </c>
      <c r="Y1817" t="s">
        <v>54</v>
      </c>
      <c r="Z1817">
        <v>62468</v>
      </c>
      <c r="AA1817" t="s">
        <v>127</v>
      </c>
      <c r="AB1817" t="s">
        <v>103</v>
      </c>
      <c r="AC1817" t="s">
        <v>44</v>
      </c>
      <c r="AD1817">
        <v>5</v>
      </c>
    </row>
    <row r="1818" spans="1:30" x14ac:dyDescent="0.35">
      <c r="A1818">
        <v>2240</v>
      </c>
      <c r="B1818" t="s">
        <v>1238</v>
      </c>
      <c r="C1818" t="s">
        <v>2278</v>
      </c>
      <c r="D1818" s="1">
        <v>43439</v>
      </c>
      <c r="F1818" t="str">
        <f>IF(Table1[[#This Row],[ExitDate]],QUOTIENT(Table1[[#This Row],[ExitDate]]-Table1[[#This Row],[StartDate]],365/12),"")</f>
        <v/>
      </c>
      <c r="G1818" t="str">
        <f>IF(Table1[[#This Row],[ExitDate]], "Attrition", "Active")</f>
        <v>Active</v>
      </c>
      <c r="H1818" t="s">
        <v>1772</v>
      </c>
      <c r="I1818" t="s">
        <v>6817</v>
      </c>
      <c r="J1818" t="s">
        <v>6818</v>
      </c>
      <c r="K1818" t="s">
        <v>132</v>
      </c>
      <c r="L1818" t="s">
        <v>32</v>
      </c>
      <c r="M1818" t="s">
        <v>51</v>
      </c>
      <c r="N1818" t="s">
        <v>63</v>
      </c>
      <c r="O1818" t="s">
        <v>51</v>
      </c>
      <c r="P1818" t="s">
        <v>36</v>
      </c>
      <c r="R1818" t="s">
        <v>169</v>
      </c>
      <c r="S1818" t="s">
        <v>38</v>
      </c>
      <c r="T1818" s="2">
        <v>35762</v>
      </c>
      <c r="U1818" s="3">
        <f ca="1">YEARFRAC(Table1[[#This Row],[DOB]],TODAY())</f>
        <v>28.069444444444443</v>
      </c>
      <c r="V1818" s="3" t="str" cm="1">
        <f t="array" aca="1" ref="V1818" ca="1">_xlfn.IFS(Table1[[#This Row],[Age]] &lt; 30, "20-29", Table1[[#This Row],[Age]]&lt;40,"30-39",Table1[[#This Row],[Age]]&lt;50,"40-49",Table1[[#This Row],[Age]]&lt;60,"50-59",Table1[[#This Row],[Age]]&lt;70, "60-69",Table1[[#This Row],[Age]]&lt;80, "70-79",Table1[[#This Row],[Age]]&lt;90,"80-89")</f>
        <v>20-29</v>
      </c>
      <c r="W1818" t="s">
        <v>39</v>
      </c>
      <c r="X1818" t="s">
        <v>40</v>
      </c>
      <c r="Y1818" t="s">
        <v>41</v>
      </c>
      <c r="Z1818">
        <v>91567</v>
      </c>
      <c r="AA1818" t="s">
        <v>55</v>
      </c>
      <c r="AB1818" t="s">
        <v>83</v>
      </c>
      <c r="AC1818" t="s">
        <v>44</v>
      </c>
      <c r="AD1818">
        <v>2</v>
      </c>
    </row>
    <row r="1819" spans="1:30" x14ac:dyDescent="0.35">
      <c r="A1819">
        <v>2241</v>
      </c>
      <c r="B1819" t="s">
        <v>6819</v>
      </c>
      <c r="C1819" t="s">
        <v>655</v>
      </c>
      <c r="D1819" s="1">
        <v>44371</v>
      </c>
      <c r="F1819" t="str">
        <f>IF(Table1[[#This Row],[ExitDate]],QUOTIENT(Table1[[#This Row],[ExitDate]]-Table1[[#This Row],[StartDate]],365/12),"")</f>
        <v/>
      </c>
      <c r="G1819" t="str">
        <f>IF(Table1[[#This Row],[ExitDate]], "Attrition", "Active")</f>
        <v>Active</v>
      </c>
      <c r="H1819" t="s">
        <v>1772</v>
      </c>
      <c r="I1819" t="s">
        <v>6820</v>
      </c>
      <c r="J1819" t="s">
        <v>6821</v>
      </c>
      <c r="K1819" t="s">
        <v>49</v>
      </c>
      <c r="L1819" t="s">
        <v>32</v>
      </c>
      <c r="M1819" t="s">
        <v>51</v>
      </c>
      <c r="N1819" t="s">
        <v>34</v>
      </c>
      <c r="O1819" t="s">
        <v>51</v>
      </c>
      <c r="P1819" t="s">
        <v>36</v>
      </c>
      <c r="R1819" t="s">
        <v>169</v>
      </c>
      <c r="S1819" t="s">
        <v>1011</v>
      </c>
      <c r="T1819" s="2">
        <v>29738</v>
      </c>
      <c r="U1819" s="3">
        <f ca="1">YEARFRAC(Table1[[#This Row],[DOB]],TODAY())</f>
        <v>44.56111111111111</v>
      </c>
      <c r="V1819" s="3" t="str" cm="1">
        <f t="array" aca="1" ref="V1819" ca="1">_xlfn.IFS(Table1[[#This Row],[Age]] &lt; 30, "20-29", Table1[[#This Row],[Age]]&lt;40,"30-39",Table1[[#This Row],[Age]]&lt;50,"40-49",Table1[[#This Row],[Age]]&lt;60,"50-59",Table1[[#This Row],[Age]]&lt;70, "60-69",Table1[[#This Row],[Age]]&lt;80, "70-79",Table1[[#This Row],[Age]]&lt;90,"80-89")</f>
        <v>40-49</v>
      </c>
      <c r="W1819" t="s">
        <v>39</v>
      </c>
      <c r="X1819" t="s">
        <v>112</v>
      </c>
      <c r="Y1819" t="s">
        <v>41</v>
      </c>
      <c r="Z1819">
        <v>5139</v>
      </c>
      <c r="AA1819" t="s">
        <v>55</v>
      </c>
      <c r="AB1819" t="s">
        <v>83</v>
      </c>
      <c r="AC1819" t="s">
        <v>44</v>
      </c>
      <c r="AD1819">
        <v>2</v>
      </c>
    </row>
    <row r="1820" spans="1:30" x14ac:dyDescent="0.35">
      <c r="A1820">
        <v>2242</v>
      </c>
      <c r="B1820" t="s">
        <v>6822</v>
      </c>
      <c r="C1820" t="s">
        <v>6823</v>
      </c>
      <c r="D1820" s="1">
        <v>44691</v>
      </c>
      <c r="E1820" s="1">
        <v>44758</v>
      </c>
      <c r="F1820">
        <f>IF(Table1[[#This Row],[ExitDate]],QUOTIENT(Table1[[#This Row],[ExitDate]]-Table1[[#This Row],[StartDate]],365/12),"")</f>
        <v>2</v>
      </c>
      <c r="G1820" t="str">
        <f>IF(Table1[[#This Row],[ExitDate]], "Attrition", "Active")</f>
        <v>Attrition</v>
      </c>
      <c r="H1820" t="s">
        <v>1772</v>
      </c>
      <c r="I1820" t="s">
        <v>6824</v>
      </c>
      <c r="J1820" t="s">
        <v>6825</v>
      </c>
      <c r="K1820" t="s">
        <v>138</v>
      </c>
      <c r="L1820" t="s">
        <v>32</v>
      </c>
      <c r="M1820" t="s">
        <v>62</v>
      </c>
      <c r="N1820" t="s">
        <v>34</v>
      </c>
      <c r="O1820" t="s">
        <v>35</v>
      </c>
      <c r="P1820" t="s">
        <v>125</v>
      </c>
      <c r="Q1820" t="s">
        <v>6826</v>
      </c>
      <c r="R1820" t="s">
        <v>169</v>
      </c>
      <c r="S1820" t="s">
        <v>89</v>
      </c>
      <c r="T1820" s="2">
        <v>34422</v>
      </c>
      <c r="U1820" s="3">
        <f ca="1">YEARFRAC(Table1[[#This Row],[DOB]],TODAY())</f>
        <v>31.733333333333334</v>
      </c>
      <c r="V1820" s="3" t="str" cm="1">
        <f t="array" aca="1" ref="V1820" ca="1">_xlfn.IFS(Table1[[#This Row],[Age]] &lt; 30, "20-29", Table1[[#This Row],[Age]]&lt;40,"30-39",Table1[[#This Row],[Age]]&lt;50,"40-49",Table1[[#This Row],[Age]]&lt;60,"50-59",Table1[[#This Row],[Age]]&lt;70, "60-69",Table1[[#This Row],[Age]]&lt;80, "70-79",Table1[[#This Row],[Age]]&lt;90,"80-89")</f>
        <v>30-39</v>
      </c>
      <c r="W1820" t="s">
        <v>39</v>
      </c>
      <c r="X1820" t="s">
        <v>1061</v>
      </c>
      <c r="Y1820" t="s">
        <v>41</v>
      </c>
      <c r="Z1820">
        <v>48114</v>
      </c>
      <c r="AA1820" t="s">
        <v>55</v>
      </c>
      <c r="AB1820" t="s">
        <v>83</v>
      </c>
      <c r="AC1820" t="s">
        <v>44</v>
      </c>
      <c r="AD1820">
        <v>4</v>
      </c>
    </row>
    <row r="1821" spans="1:30" x14ac:dyDescent="0.35">
      <c r="A1821">
        <v>2243</v>
      </c>
      <c r="B1821" t="s">
        <v>3225</v>
      </c>
      <c r="C1821" t="s">
        <v>1528</v>
      </c>
      <c r="D1821" s="1">
        <v>45029</v>
      </c>
      <c r="E1821" s="1">
        <v>45049</v>
      </c>
      <c r="F1821">
        <f>IF(Table1[[#This Row],[ExitDate]],QUOTIENT(Table1[[#This Row],[ExitDate]]-Table1[[#This Row],[StartDate]],365/12),"")</f>
        <v>0</v>
      </c>
      <c r="G1821" t="str">
        <f>IF(Table1[[#This Row],[ExitDate]], "Attrition", "Active")</f>
        <v>Attrition</v>
      </c>
      <c r="H1821" t="s">
        <v>1772</v>
      </c>
      <c r="I1821" t="s">
        <v>4157</v>
      </c>
      <c r="J1821" t="s">
        <v>6827</v>
      </c>
      <c r="K1821" t="s">
        <v>79</v>
      </c>
      <c r="L1821" t="s">
        <v>32</v>
      </c>
      <c r="M1821" t="s">
        <v>62</v>
      </c>
      <c r="N1821" t="s">
        <v>50</v>
      </c>
      <c r="O1821" t="s">
        <v>51</v>
      </c>
      <c r="P1821" t="s">
        <v>98</v>
      </c>
      <c r="Q1821" t="s">
        <v>6828</v>
      </c>
      <c r="R1821" t="s">
        <v>169</v>
      </c>
      <c r="S1821" t="s">
        <v>38</v>
      </c>
      <c r="T1821" s="2">
        <v>19925</v>
      </c>
      <c r="U1821" s="3">
        <f ca="1">YEARFRAC(Table1[[#This Row],[DOB]],TODAY())</f>
        <v>71.424999999999997</v>
      </c>
      <c r="V1821" s="3" t="str" cm="1">
        <f t="array" aca="1" ref="V1821" ca="1">_xlfn.IFS(Table1[[#This Row],[Age]] &lt; 30, "20-29", Table1[[#This Row],[Age]]&lt;40,"30-39",Table1[[#This Row],[Age]]&lt;50,"40-49",Table1[[#This Row],[Age]]&lt;60,"50-59",Table1[[#This Row],[Age]]&lt;70, "60-69",Table1[[#This Row],[Age]]&lt;80, "70-79",Table1[[#This Row],[Age]]&lt;90,"80-89")</f>
        <v>70-79</v>
      </c>
      <c r="W1821" t="s">
        <v>90</v>
      </c>
      <c r="X1821" t="s">
        <v>40</v>
      </c>
      <c r="Y1821" t="s">
        <v>41</v>
      </c>
      <c r="Z1821">
        <v>90316</v>
      </c>
      <c r="AA1821" t="s">
        <v>73</v>
      </c>
      <c r="AB1821" t="s">
        <v>83</v>
      </c>
      <c r="AC1821" t="s">
        <v>44</v>
      </c>
      <c r="AD1821">
        <v>4</v>
      </c>
    </row>
    <row r="1822" spans="1:30" x14ac:dyDescent="0.35">
      <c r="A1822">
        <v>2244</v>
      </c>
      <c r="B1822" t="s">
        <v>6829</v>
      </c>
      <c r="C1822" t="s">
        <v>1711</v>
      </c>
      <c r="D1822" s="1">
        <v>44777</v>
      </c>
      <c r="F1822" t="str">
        <f>IF(Table1[[#This Row],[ExitDate]],QUOTIENT(Table1[[#This Row],[ExitDate]]-Table1[[#This Row],[StartDate]],365/12),"")</f>
        <v/>
      </c>
      <c r="G1822" t="str">
        <f>IF(Table1[[#This Row],[ExitDate]], "Attrition", "Active")</f>
        <v>Active</v>
      </c>
      <c r="H1822" t="s">
        <v>6741</v>
      </c>
      <c r="I1822" t="s">
        <v>6830</v>
      </c>
      <c r="J1822" t="s">
        <v>6831</v>
      </c>
      <c r="K1822" t="s">
        <v>167</v>
      </c>
      <c r="L1822" t="s">
        <v>32</v>
      </c>
      <c r="M1822" t="s">
        <v>33</v>
      </c>
      <c r="N1822" t="s">
        <v>34</v>
      </c>
      <c r="O1822" t="s">
        <v>35</v>
      </c>
      <c r="P1822" t="s">
        <v>36</v>
      </c>
      <c r="R1822" t="s">
        <v>169</v>
      </c>
      <c r="S1822" t="s">
        <v>89</v>
      </c>
      <c r="T1822" s="2">
        <v>18240</v>
      </c>
      <c r="U1822" s="3">
        <f ca="1">YEARFRAC(Table1[[#This Row],[DOB]],TODAY())</f>
        <v>76.041666666666671</v>
      </c>
      <c r="V1822" s="3" t="str" cm="1">
        <f t="array" aca="1" ref="V1822" ca="1">_xlfn.IFS(Table1[[#This Row],[Age]] &lt; 30, "20-29", Table1[[#This Row],[Age]]&lt;40,"30-39",Table1[[#This Row],[Age]]&lt;50,"40-49",Table1[[#This Row],[Age]]&lt;60,"50-59",Table1[[#This Row],[Age]]&lt;70, "60-69",Table1[[#This Row],[Age]]&lt;80, "70-79",Table1[[#This Row],[Age]]&lt;90,"80-89")</f>
        <v>70-79</v>
      </c>
      <c r="W1822" t="s">
        <v>90</v>
      </c>
      <c r="X1822" t="s">
        <v>192</v>
      </c>
      <c r="Y1822" t="s">
        <v>41</v>
      </c>
      <c r="Z1822">
        <v>47299</v>
      </c>
      <c r="AA1822" t="s">
        <v>73</v>
      </c>
      <c r="AB1822" t="s">
        <v>83</v>
      </c>
      <c r="AC1822" t="s">
        <v>44</v>
      </c>
      <c r="AD1822">
        <v>4</v>
      </c>
    </row>
    <row r="1823" spans="1:30" x14ac:dyDescent="0.35">
      <c r="A1823">
        <v>2245</v>
      </c>
      <c r="B1823" t="s">
        <v>6832</v>
      </c>
      <c r="C1823" t="s">
        <v>1928</v>
      </c>
      <c r="D1823" s="1">
        <v>44255</v>
      </c>
      <c r="E1823" s="1">
        <v>44755</v>
      </c>
      <c r="F1823">
        <f>IF(Table1[[#This Row],[ExitDate]],QUOTIENT(Table1[[#This Row],[ExitDate]]-Table1[[#This Row],[StartDate]],365/12),"")</f>
        <v>16</v>
      </c>
      <c r="G1823" t="str">
        <f>IF(Table1[[#This Row],[ExitDate]], "Attrition", "Active")</f>
        <v>Attrition</v>
      </c>
      <c r="H1823" t="s">
        <v>6744</v>
      </c>
      <c r="I1823" t="s">
        <v>6833</v>
      </c>
      <c r="J1823" t="s">
        <v>6834</v>
      </c>
      <c r="K1823" t="s">
        <v>97</v>
      </c>
      <c r="L1823" t="s">
        <v>32</v>
      </c>
      <c r="M1823" t="s">
        <v>51</v>
      </c>
      <c r="N1823" t="s">
        <v>34</v>
      </c>
      <c r="O1823" t="s">
        <v>51</v>
      </c>
      <c r="P1823" t="s">
        <v>125</v>
      </c>
      <c r="Q1823" t="s">
        <v>6835</v>
      </c>
      <c r="R1823" t="s">
        <v>169</v>
      </c>
      <c r="S1823" t="s">
        <v>110</v>
      </c>
      <c r="T1823" s="2">
        <v>17060</v>
      </c>
      <c r="U1823" s="3">
        <f ca="1">YEARFRAC(Table1[[#This Row],[DOB]],TODAY())</f>
        <v>79.272222222222226</v>
      </c>
      <c r="V1823" s="3" t="str" cm="1">
        <f t="array" aca="1" ref="V1823" ca="1">_xlfn.IFS(Table1[[#This Row],[Age]] &lt; 30, "20-29", Table1[[#This Row],[Age]]&lt;40,"30-39",Table1[[#This Row],[Age]]&lt;50,"40-49",Table1[[#This Row],[Age]]&lt;60,"50-59",Table1[[#This Row],[Age]]&lt;70, "60-69",Table1[[#This Row],[Age]]&lt;80, "70-79",Table1[[#This Row],[Age]]&lt;90,"80-89")</f>
        <v>70-79</v>
      </c>
      <c r="W1823" t="s">
        <v>39</v>
      </c>
      <c r="X1823" t="s">
        <v>6</v>
      </c>
      <c r="Y1823" t="s">
        <v>54</v>
      </c>
      <c r="Z1823">
        <v>54056</v>
      </c>
      <c r="AA1823" t="s">
        <v>92</v>
      </c>
      <c r="AB1823" t="s">
        <v>103</v>
      </c>
      <c r="AC1823" t="s">
        <v>44</v>
      </c>
      <c r="AD1823">
        <v>5</v>
      </c>
    </row>
    <row r="1824" spans="1:30" x14ac:dyDescent="0.35">
      <c r="A1824">
        <v>2246</v>
      </c>
      <c r="B1824" t="s">
        <v>2100</v>
      </c>
      <c r="C1824" t="s">
        <v>2998</v>
      </c>
      <c r="D1824" s="1">
        <v>44118</v>
      </c>
      <c r="E1824" s="1">
        <v>44661</v>
      </c>
      <c r="F1824">
        <f>IF(Table1[[#This Row],[ExitDate]],QUOTIENT(Table1[[#This Row],[ExitDate]]-Table1[[#This Row],[StartDate]],365/12),"")</f>
        <v>17</v>
      </c>
      <c r="G1824" t="str">
        <f>IF(Table1[[#This Row],[ExitDate]], "Attrition", "Active")</f>
        <v>Attrition</v>
      </c>
      <c r="H1824" t="s">
        <v>6749</v>
      </c>
      <c r="I1824" t="s">
        <v>6836</v>
      </c>
      <c r="J1824" t="s">
        <v>6837</v>
      </c>
      <c r="K1824" t="s">
        <v>117</v>
      </c>
      <c r="L1824" t="s">
        <v>32</v>
      </c>
      <c r="M1824" t="s">
        <v>33</v>
      </c>
      <c r="N1824" t="s">
        <v>63</v>
      </c>
      <c r="O1824" t="s">
        <v>51</v>
      </c>
      <c r="P1824" t="s">
        <v>125</v>
      </c>
      <c r="Q1824" t="s">
        <v>6838</v>
      </c>
      <c r="R1824" t="s">
        <v>169</v>
      </c>
      <c r="S1824" t="s">
        <v>89</v>
      </c>
      <c r="T1824" s="2">
        <v>26990</v>
      </c>
      <c r="U1824" s="3">
        <f ca="1">YEARFRAC(Table1[[#This Row],[DOB]],TODAY())</f>
        <v>52.086111111111109</v>
      </c>
      <c r="V1824" s="3" t="str" cm="1">
        <f t="array" aca="1" ref="V1824" ca="1">_xlfn.IFS(Table1[[#This Row],[Age]] &lt; 30, "20-29", Table1[[#This Row],[Age]]&lt;40,"30-39",Table1[[#This Row],[Age]]&lt;50,"40-49",Table1[[#This Row],[Age]]&lt;60,"50-59",Table1[[#This Row],[Age]]&lt;70, "60-69",Table1[[#This Row],[Age]]&lt;80, "70-79",Table1[[#This Row],[Age]]&lt;90,"80-89")</f>
        <v>50-59</v>
      </c>
      <c r="W1824" t="s">
        <v>39</v>
      </c>
      <c r="X1824" t="s">
        <v>102</v>
      </c>
      <c r="Y1824" t="s">
        <v>54</v>
      </c>
      <c r="Z1824">
        <v>7728</v>
      </c>
      <c r="AA1824" t="s">
        <v>42</v>
      </c>
      <c r="AB1824" t="s">
        <v>103</v>
      </c>
      <c r="AC1824" t="s">
        <v>44</v>
      </c>
      <c r="AD1824">
        <v>4</v>
      </c>
    </row>
    <row r="1825" spans="1:30" x14ac:dyDescent="0.35">
      <c r="A1825">
        <v>2247</v>
      </c>
      <c r="B1825" t="s">
        <v>2241</v>
      </c>
      <c r="C1825" t="s">
        <v>3922</v>
      </c>
      <c r="D1825" s="1">
        <v>43353</v>
      </c>
      <c r="E1825" s="1">
        <v>45085</v>
      </c>
      <c r="F1825">
        <f>IF(Table1[[#This Row],[ExitDate]],QUOTIENT(Table1[[#This Row],[ExitDate]]-Table1[[#This Row],[StartDate]],365/12),"")</f>
        <v>56</v>
      </c>
      <c r="G1825" t="str">
        <f>IF(Table1[[#This Row],[ExitDate]], "Attrition", "Active")</f>
        <v>Attrition</v>
      </c>
      <c r="H1825" t="s">
        <v>1772</v>
      </c>
      <c r="I1825" t="s">
        <v>6839</v>
      </c>
      <c r="J1825" t="s">
        <v>6840</v>
      </c>
      <c r="K1825" t="s">
        <v>132</v>
      </c>
      <c r="L1825" t="s">
        <v>32</v>
      </c>
      <c r="M1825" t="s">
        <v>51</v>
      </c>
      <c r="N1825" t="s">
        <v>63</v>
      </c>
      <c r="O1825" t="s">
        <v>35</v>
      </c>
      <c r="P1825" t="s">
        <v>125</v>
      </c>
      <c r="Q1825" t="s">
        <v>6841</v>
      </c>
      <c r="R1825" t="s">
        <v>169</v>
      </c>
      <c r="S1825" t="s">
        <v>230</v>
      </c>
      <c r="T1825" s="2">
        <v>30416</v>
      </c>
      <c r="U1825" s="3">
        <f ca="1">YEARFRAC(Table1[[#This Row],[DOB]],TODAY())</f>
        <v>42.702777777777776</v>
      </c>
      <c r="V1825" s="3" t="str" cm="1">
        <f t="array" aca="1" ref="V1825" ca="1">_xlfn.IFS(Table1[[#This Row],[Age]] &lt; 30, "20-29", Table1[[#This Row],[Age]]&lt;40,"30-39",Table1[[#This Row],[Age]]&lt;50,"40-49",Table1[[#This Row],[Age]]&lt;60,"50-59",Table1[[#This Row],[Age]]&lt;70, "60-69",Table1[[#This Row],[Age]]&lt;80, "70-79",Table1[[#This Row],[Age]]&lt;90,"80-89")</f>
        <v>40-49</v>
      </c>
      <c r="W1825" t="s">
        <v>39</v>
      </c>
      <c r="X1825" t="s">
        <v>112</v>
      </c>
      <c r="Y1825" t="s">
        <v>41</v>
      </c>
      <c r="Z1825">
        <v>70092</v>
      </c>
      <c r="AA1825" t="s">
        <v>55</v>
      </c>
      <c r="AB1825" t="s">
        <v>43</v>
      </c>
      <c r="AC1825" t="s">
        <v>44</v>
      </c>
      <c r="AD1825">
        <v>2</v>
      </c>
    </row>
    <row r="1826" spans="1:30" x14ac:dyDescent="0.35">
      <c r="A1826">
        <v>2248</v>
      </c>
      <c r="B1826" t="s">
        <v>6554</v>
      </c>
      <c r="C1826" t="s">
        <v>400</v>
      </c>
      <c r="D1826" s="1">
        <v>44911</v>
      </c>
      <c r="E1826" s="1">
        <v>45074</v>
      </c>
      <c r="F1826">
        <f>IF(Table1[[#This Row],[ExitDate]],QUOTIENT(Table1[[#This Row],[ExitDate]]-Table1[[#This Row],[StartDate]],365/12),"")</f>
        <v>5</v>
      </c>
      <c r="G1826" t="str">
        <f>IF(Table1[[#This Row],[ExitDate]], "Attrition", "Active")</f>
        <v>Attrition</v>
      </c>
      <c r="H1826" t="s">
        <v>1772</v>
      </c>
      <c r="I1826" t="s">
        <v>6842</v>
      </c>
      <c r="J1826" t="s">
        <v>6843</v>
      </c>
      <c r="K1826" t="s">
        <v>49</v>
      </c>
      <c r="L1826" t="s">
        <v>32</v>
      </c>
      <c r="M1826" t="s">
        <v>51</v>
      </c>
      <c r="N1826" t="s">
        <v>63</v>
      </c>
      <c r="O1826" t="s">
        <v>35</v>
      </c>
      <c r="P1826" t="s">
        <v>139</v>
      </c>
      <c r="Q1826" t="s">
        <v>6844</v>
      </c>
      <c r="R1826" t="s">
        <v>169</v>
      </c>
      <c r="S1826" t="s">
        <v>89</v>
      </c>
      <c r="T1826" s="2">
        <v>36511</v>
      </c>
      <c r="U1826" s="3">
        <f ca="1">YEARFRAC(Table1[[#This Row],[DOB]],TODAY())</f>
        <v>26.016666666666666</v>
      </c>
      <c r="V1826" s="3" t="str" cm="1">
        <f t="array" aca="1" ref="V1826" ca="1">_xlfn.IFS(Table1[[#This Row],[Age]] &lt; 30, "20-29", Table1[[#This Row],[Age]]&lt;40,"30-39",Table1[[#This Row],[Age]]&lt;50,"40-49",Table1[[#This Row],[Age]]&lt;60,"50-59",Table1[[#This Row],[Age]]&lt;70, "60-69",Table1[[#This Row],[Age]]&lt;80, "70-79",Table1[[#This Row],[Age]]&lt;90,"80-89")</f>
        <v>20-29</v>
      </c>
      <c r="W1826" t="s">
        <v>39</v>
      </c>
      <c r="X1826" t="s">
        <v>82</v>
      </c>
      <c r="Y1826" t="s">
        <v>41</v>
      </c>
      <c r="Z1826">
        <v>71142</v>
      </c>
      <c r="AA1826" t="s">
        <v>55</v>
      </c>
      <c r="AB1826" t="s">
        <v>43</v>
      </c>
      <c r="AC1826" t="s">
        <v>44</v>
      </c>
      <c r="AD1826">
        <v>2</v>
      </c>
    </row>
    <row r="1827" spans="1:30" x14ac:dyDescent="0.35">
      <c r="A1827">
        <v>2249</v>
      </c>
      <c r="B1827" t="s">
        <v>6845</v>
      </c>
      <c r="C1827" t="s">
        <v>6846</v>
      </c>
      <c r="D1827" s="1">
        <v>43371</v>
      </c>
      <c r="E1827" s="1">
        <v>43491</v>
      </c>
      <c r="F1827">
        <f>IF(Table1[[#This Row],[ExitDate]],QUOTIENT(Table1[[#This Row],[ExitDate]]-Table1[[#This Row],[StartDate]],365/12),"")</f>
        <v>3</v>
      </c>
      <c r="G1827" t="str">
        <f>IF(Table1[[#This Row],[ExitDate]], "Attrition", "Active")</f>
        <v>Attrition</v>
      </c>
      <c r="H1827" t="s">
        <v>1772</v>
      </c>
      <c r="I1827" t="s">
        <v>6847</v>
      </c>
      <c r="J1827" t="s">
        <v>6848</v>
      </c>
      <c r="K1827" t="s">
        <v>138</v>
      </c>
      <c r="L1827" t="s">
        <v>32</v>
      </c>
      <c r="M1827" t="s">
        <v>33</v>
      </c>
      <c r="N1827" t="s">
        <v>34</v>
      </c>
      <c r="O1827" t="s">
        <v>51</v>
      </c>
      <c r="P1827" t="s">
        <v>174</v>
      </c>
      <c r="Q1827" t="s">
        <v>6849</v>
      </c>
      <c r="R1827" t="s">
        <v>169</v>
      </c>
      <c r="S1827" t="s">
        <v>89</v>
      </c>
      <c r="T1827" s="2">
        <v>34645</v>
      </c>
      <c r="U1827" s="3">
        <f ca="1">YEARFRAC(Table1[[#This Row],[DOB]],TODAY())</f>
        <v>31.127777777777776</v>
      </c>
      <c r="V1827" s="3" t="str" cm="1">
        <f t="array" aca="1" ref="V1827" ca="1">_xlfn.IFS(Table1[[#This Row],[Age]] &lt; 30, "20-29", Table1[[#This Row],[Age]]&lt;40,"30-39",Table1[[#This Row],[Age]]&lt;50,"40-49",Table1[[#This Row],[Age]]&lt;60,"50-59",Table1[[#This Row],[Age]]&lt;70, "60-69",Table1[[#This Row],[Age]]&lt;80, "70-79",Table1[[#This Row],[Age]]&lt;90,"80-89")</f>
        <v>30-39</v>
      </c>
      <c r="W1827" t="s">
        <v>39</v>
      </c>
      <c r="X1827" t="s">
        <v>82</v>
      </c>
      <c r="Y1827" t="s">
        <v>41</v>
      </c>
      <c r="Z1827">
        <v>2760</v>
      </c>
      <c r="AA1827" t="s">
        <v>92</v>
      </c>
      <c r="AB1827" t="s">
        <v>103</v>
      </c>
      <c r="AC1827" t="s">
        <v>44</v>
      </c>
      <c r="AD1827">
        <v>4</v>
      </c>
    </row>
    <row r="1828" spans="1:30" x14ac:dyDescent="0.35">
      <c r="A1828">
        <v>2250</v>
      </c>
      <c r="B1828" t="s">
        <v>3707</v>
      </c>
      <c r="C1828" t="s">
        <v>4092</v>
      </c>
      <c r="D1828" s="1">
        <v>44628</v>
      </c>
      <c r="E1828" s="1">
        <v>44677</v>
      </c>
      <c r="F1828">
        <f>IF(Table1[[#This Row],[ExitDate]],QUOTIENT(Table1[[#This Row],[ExitDate]]-Table1[[#This Row],[StartDate]],365/12),"")</f>
        <v>1</v>
      </c>
      <c r="G1828" t="str">
        <f>IF(Table1[[#This Row],[ExitDate]], "Attrition", "Active")</f>
        <v>Attrition</v>
      </c>
      <c r="H1828" t="s">
        <v>1772</v>
      </c>
      <c r="I1828" t="s">
        <v>6850</v>
      </c>
      <c r="J1828" t="s">
        <v>6851</v>
      </c>
      <c r="K1828" t="s">
        <v>79</v>
      </c>
      <c r="L1828" t="s">
        <v>32</v>
      </c>
      <c r="M1828" t="s">
        <v>33</v>
      </c>
      <c r="N1828" t="s">
        <v>34</v>
      </c>
      <c r="O1828" t="s">
        <v>35</v>
      </c>
      <c r="P1828" t="s">
        <v>98</v>
      </c>
      <c r="Q1828" t="s">
        <v>6852</v>
      </c>
      <c r="R1828" t="s">
        <v>169</v>
      </c>
      <c r="S1828" t="s">
        <v>52</v>
      </c>
      <c r="T1828" s="2">
        <v>22891</v>
      </c>
      <c r="U1828" s="3">
        <f ca="1">YEARFRAC(Table1[[#This Row],[DOB]],TODAY())</f>
        <v>63.30833333333333</v>
      </c>
      <c r="V1828" s="3" t="str" cm="1">
        <f t="array" aca="1" ref="V1828" ca="1">_xlfn.IFS(Table1[[#This Row],[Age]] &lt; 30, "20-29", Table1[[#This Row],[Age]]&lt;40,"30-39",Table1[[#This Row],[Age]]&lt;50,"40-49",Table1[[#This Row],[Age]]&lt;60,"50-59",Table1[[#This Row],[Age]]&lt;70, "60-69",Table1[[#This Row],[Age]]&lt;80, "70-79",Table1[[#This Row],[Age]]&lt;90,"80-89")</f>
        <v>60-69</v>
      </c>
      <c r="W1828" t="s">
        <v>90</v>
      </c>
      <c r="X1828" t="s">
        <v>351</v>
      </c>
      <c r="Y1828" t="s">
        <v>41</v>
      </c>
      <c r="Z1828">
        <v>13557</v>
      </c>
      <c r="AA1828" t="s">
        <v>127</v>
      </c>
      <c r="AB1828" t="s">
        <v>83</v>
      </c>
      <c r="AC1828" t="s">
        <v>44</v>
      </c>
      <c r="AD1828">
        <v>5</v>
      </c>
    </row>
    <row r="1829" spans="1:30" x14ac:dyDescent="0.35">
      <c r="A1829">
        <v>2251</v>
      </c>
      <c r="B1829" t="s">
        <v>6853</v>
      </c>
      <c r="C1829" t="s">
        <v>3112</v>
      </c>
      <c r="D1829" s="1">
        <v>44573</v>
      </c>
      <c r="F1829" t="str">
        <f>IF(Table1[[#This Row],[ExitDate]],QUOTIENT(Table1[[#This Row],[ExitDate]]-Table1[[#This Row],[StartDate]],365/12),"")</f>
        <v/>
      </c>
      <c r="G1829" t="str">
        <f>IF(Table1[[#This Row],[ExitDate]], "Attrition", "Active")</f>
        <v>Active</v>
      </c>
      <c r="H1829" t="s">
        <v>6741</v>
      </c>
      <c r="I1829" t="s">
        <v>6854</v>
      </c>
      <c r="J1829" t="s">
        <v>6855</v>
      </c>
      <c r="K1829" t="s">
        <v>167</v>
      </c>
      <c r="L1829" t="s">
        <v>32</v>
      </c>
      <c r="M1829" t="s">
        <v>51</v>
      </c>
      <c r="N1829" t="s">
        <v>63</v>
      </c>
      <c r="O1829" t="s">
        <v>35</v>
      </c>
      <c r="P1829" t="s">
        <v>36</v>
      </c>
      <c r="R1829" t="s">
        <v>169</v>
      </c>
      <c r="S1829" t="s">
        <v>176</v>
      </c>
      <c r="T1829" s="2">
        <v>28766</v>
      </c>
      <c r="U1829" s="3">
        <f ca="1">YEARFRAC(Table1[[#This Row],[DOB]],TODAY())</f>
        <v>47.222222222222221</v>
      </c>
      <c r="V1829" s="3" t="str" cm="1">
        <f t="array" aca="1" ref="V1829" ca="1">_xlfn.IFS(Table1[[#This Row],[Age]] &lt; 30, "20-29", Table1[[#This Row],[Age]]&lt;40,"30-39",Table1[[#This Row],[Age]]&lt;50,"40-49",Table1[[#This Row],[Age]]&lt;60,"50-59",Table1[[#This Row],[Age]]&lt;70, "60-69",Table1[[#This Row],[Age]]&lt;80, "70-79",Table1[[#This Row],[Age]]&lt;90,"80-89")</f>
        <v>40-49</v>
      </c>
      <c r="W1829" t="s">
        <v>39</v>
      </c>
      <c r="X1829" t="s">
        <v>2798</v>
      </c>
      <c r="Y1829" t="s">
        <v>41</v>
      </c>
      <c r="Z1829">
        <v>81938</v>
      </c>
      <c r="AA1829" t="s">
        <v>55</v>
      </c>
      <c r="AB1829" t="s">
        <v>103</v>
      </c>
      <c r="AC1829" t="s">
        <v>44</v>
      </c>
      <c r="AD1829">
        <v>2</v>
      </c>
    </row>
    <row r="1830" spans="1:30" x14ac:dyDescent="0.35">
      <c r="A1830">
        <v>2252</v>
      </c>
      <c r="B1830" t="s">
        <v>6026</v>
      </c>
      <c r="C1830" t="s">
        <v>6856</v>
      </c>
      <c r="D1830" s="1">
        <v>44173</v>
      </c>
      <c r="F1830" t="str">
        <f>IF(Table1[[#This Row],[ExitDate]],QUOTIENT(Table1[[#This Row],[ExitDate]]-Table1[[#This Row],[StartDate]],365/12),"")</f>
        <v/>
      </c>
      <c r="G1830" t="str">
        <f>IF(Table1[[#This Row],[ExitDate]], "Attrition", "Active")</f>
        <v>Active</v>
      </c>
      <c r="H1830" t="s">
        <v>6744</v>
      </c>
      <c r="I1830" t="s">
        <v>6857</v>
      </c>
      <c r="J1830" t="s">
        <v>6858</v>
      </c>
      <c r="K1830" t="s">
        <v>97</v>
      </c>
      <c r="L1830" t="s">
        <v>32</v>
      </c>
      <c r="M1830" t="s">
        <v>33</v>
      </c>
      <c r="N1830" t="s">
        <v>63</v>
      </c>
      <c r="O1830" t="s">
        <v>51</v>
      </c>
      <c r="P1830" t="s">
        <v>36</v>
      </c>
      <c r="R1830" t="s">
        <v>169</v>
      </c>
      <c r="S1830" t="s">
        <v>89</v>
      </c>
      <c r="T1830" s="2">
        <v>26980</v>
      </c>
      <c r="U1830" s="3">
        <f ca="1">YEARFRAC(Table1[[#This Row],[DOB]],TODAY())</f>
        <v>52.113888888888887</v>
      </c>
      <c r="V1830" s="3" t="str" cm="1">
        <f t="array" aca="1" ref="V1830" ca="1">_xlfn.IFS(Table1[[#This Row],[Age]] &lt; 30, "20-29", Table1[[#This Row],[Age]]&lt;40,"30-39",Table1[[#This Row],[Age]]&lt;50,"40-49",Table1[[#This Row],[Age]]&lt;60,"50-59",Table1[[#This Row],[Age]]&lt;70, "60-69",Table1[[#This Row],[Age]]&lt;80, "70-79",Table1[[#This Row],[Age]]&lt;90,"80-89")</f>
        <v>50-59</v>
      </c>
      <c r="W1830" t="s">
        <v>39</v>
      </c>
      <c r="X1830" t="s">
        <v>177</v>
      </c>
      <c r="Y1830" t="s">
        <v>54</v>
      </c>
      <c r="Z1830">
        <v>73648</v>
      </c>
      <c r="AA1830" t="s">
        <v>42</v>
      </c>
      <c r="AB1830" t="s">
        <v>43</v>
      </c>
      <c r="AC1830" t="s">
        <v>44</v>
      </c>
      <c r="AD1830">
        <v>4</v>
      </c>
    </row>
    <row r="1831" spans="1:30" x14ac:dyDescent="0.35">
      <c r="A1831">
        <v>2253</v>
      </c>
      <c r="B1831" t="s">
        <v>2751</v>
      </c>
      <c r="C1831" t="s">
        <v>6859</v>
      </c>
      <c r="D1831" s="1">
        <v>44152</v>
      </c>
      <c r="F1831" t="str">
        <f>IF(Table1[[#This Row],[ExitDate]],QUOTIENT(Table1[[#This Row],[ExitDate]]-Table1[[#This Row],[StartDate]],365/12),"")</f>
        <v/>
      </c>
      <c r="G1831" t="str">
        <f>IF(Table1[[#This Row],[ExitDate]], "Attrition", "Active")</f>
        <v>Active</v>
      </c>
      <c r="H1831" t="s">
        <v>1772</v>
      </c>
      <c r="I1831" t="s">
        <v>6860</v>
      </c>
      <c r="J1831" t="s">
        <v>6861</v>
      </c>
      <c r="K1831" t="s">
        <v>167</v>
      </c>
      <c r="L1831" t="s">
        <v>32</v>
      </c>
      <c r="M1831" t="s">
        <v>62</v>
      </c>
      <c r="N1831" t="s">
        <v>50</v>
      </c>
      <c r="O1831" t="s">
        <v>62</v>
      </c>
      <c r="P1831" t="s">
        <v>36</v>
      </c>
      <c r="R1831" t="s">
        <v>169</v>
      </c>
      <c r="S1831" t="s">
        <v>89</v>
      </c>
      <c r="T1831" s="2">
        <v>29987</v>
      </c>
      <c r="U1831" s="3">
        <f ca="1">YEARFRAC(Table1[[#This Row],[DOB]],TODAY())</f>
        <v>43.883333333333333</v>
      </c>
      <c r="V1831" s="3" t="str" cm="1">
        <f t="array" aca="1" ref="V1831" ca="1">_xlfn.IFS(Table1[[#This Row],[Age]] &lt; 30, "20-29", Table1[[#This Row],[Age]]&lt;40,"30-39",Table1[[#This Row],[Age]]&lt;50,"40-49",Table1[[#This Row],[Age]]&lt;60,"50-59",Table1[[#This Row],[Age]]&lt;70, "60-69",Table1[[#This Row],[Age]]&lt;80, "70-79",Table1[[#This Row],[Age]]&lt;90,"80-89")</f>
        <v>40-49</v>
      </c>
      <c r="W1831" t="s">
        <v>39</v>
      </c>
      <c r="X1831" t="s">
        <v>102</v>
      </c>
      <c r="Y1831" t="s">
        <v>41</v>
      </c>
      <c r="Z1831">
        <v>73024</v>
      </c>
      <c r="AA1831" t="s">
        <v>73</v>
      </c>
      <c r="AB1831" t="s">
        <v>74</v>
      </c>
      <c r="AC1831" t="s">
        <v>44</v>
      </c>
      <c r="AD1831">
        <v>1</v>
      </c>
    </row>
    <row r="1832" spans="1:30" x14ac:dyDescent="0.35">
      <c r="A1832">
        <v>2254</v>
      </c>
      <c r="B1832" t="s">
        <v>573</v>
      </c>
      <c r="C1832" t="s">
        <v>1950</v>
      </c>
      <c r="D1832" s="1">
        <v>44214</v>
      </c>
      <c r="F1832" t="str">
        <f>IF(Table1[[#This Row],[ExitDate]],QUOTIENT(Table1[[#This Row],[ExitDate]]-Table1[[#This Row],[StartDate]],365/12),"")</f>
        <v/>
      </c>
      <c r="G1832" t="str">
        <f>IF(Table1[[#This Row],[ExitDate]], "Attrition", "Active")</f>
        <v>Active</v>
      </c>
      <c r="H1832" t="s">
        <v>1772</v>
      </c>
      <c r="I1832" t="s">
        <v>6862</v>
      </c>
      <c r="J1832" t="s">
        <v>6863</v>
      </c>
      <c r="K1832" t="s">
        <v>132</v>
      </c>
      <c r="L1832" t="s">
        <v>32</v>
      </c>
      <c r="M1832" t="s">
        <v>62</v>
      </c>
      <c r="N1832" t="s">
        <v>50</v>
      </c>
      <c r="O1832" t="s">
        <v>51</v>
      </c>
      <c r="P1832" t="s">
        <v>36</v>
      </c>
      <c r="R1832" t="s">
        <v>169</v>
      </c>
      <c r="S1832" t="s">
        <v>65</v>
      </c>
      <c r="T1832" s="2">
        <v>21120</v>
      </c>
      <c r="U1832" s="3">
        <f ca="1">YEARFRAC(Table1[[#This Row],[DOB]],TODAY())</f>
        <v>68.155555555555551</v>
      </c>
      <c r="V1832" s="3" t="str" cm="1">
        <f t="array" aca="1" ref="V1832" ca="1">_xlfn.IFS(Table1[[#This Row],[Age]] &lt; 30, "20-29", Table1[[#This Row],[Age]]&lt;40,"30-39",Table1[[#This Row],[Age]]&lt;50,"40-49",Table1[[#This Row],[Age]]&lt;60,"50-59",Table1[[#This Row],[Age]]&lt;70, "60-69",Table1[[#This Row],[Age]]&lt;80, "70-79",Table1[[#This Row],[Age]]&lt;90,"80-89")</f>
        <v>60-69</v>
      </c>
      <c r="W1832" t="s">
        <v>39</v>
      </c>
      <c r="X1832" t="s">
        <v>394</v>
      </c>
      <c r="Y1832" t="s">
        <v>41</v>
      </c>
      <c r="Z1832">
        <v>44031</v>
      </c>
      <c r="AA1832" t="s">
        <v>55</v>
      </c>
      <c r="AB1832" t="s">
        <v>74</v>
      </c>
      <c r="AC1832" t="s">
        <v>44</v>
      </c>
      <c r="AD1832">
        <v>2</v>
      </c>
    </row>
    <row r="1833" spans="1:30" x14ac:dyDescent="0.35">
      <c r="A1833">
        <v>2255</v>
      </c>
      <c r="B1833" t="s">
        <v>3282</v>
      </c>
      <c r="C1833" t="s">
        <v>1390</v>
      </c>
      <c r="D1833" s="1">
        <v>44089</v>
      </c>
      <c r="E1833" s="1">
        <v>44470</v>
      </c>
      <c r="F1833">
        <f>IF(Table1[[#This Row],[ExitDate]],QUOTIENT(Table1[[#This Row],[ExitDate]]-Table1[[#This Row],[StartDate]],365/12),"")</f>
        <v>12</v>
      </c>
      <c r="G1833" t="str">
        <f>IF(Table1[[#This Row],[ExitDate]], "Attrition", "Active")</f>
        <v>Attrition</v>
      </c>
      <c r="H1833" t="s">
        <v>1772</v>
      </c>
      <c r="I1833" t="s">
        <v>6864</v>
      </c>
      <c r="J1833" t="s">
        <v>6865</v>
      </c>
      <c r="K1833" t="s">
        <v>79</v>
      </c>
      <c r="L1833" t="s">
        <v>32</v>
      </c>
      <c r="M1833" t="s">
        <v>62</v>
      </c>
      <c r="N1833" t="s">
        <v>34</v>
      </c>
      <c r="O1833" t="s">
        <v>51</v>
      </c>
      <c r="P1833" t="s">
        <v>98</v>
      </c>
      <c r="Q1833" t="s">
        <v>6866</v>
      </c>
      <c r="R1833" t="s">
        <v>169</v>
      </c>
      <c r="S1833" t="s">
        <v>304</v>
      </c>
      <c r="T1833" s="2">
        <v>33070</v>
      </c>
      <c r="U1833" s="3">
        <f ca="1">YEARFRAC(Table1[[#This Row],[DOB]],TODAY())</f>
        <v>35.43611111111111</v>
      </c>
      <c r="V1833" s="3" t="str" cm="1">
        <f t="array" aca="1" ref="V1833" ca="1">_xlfn.IFS(Table1[[#This Row],[Age]] &lt; 30, "20-29", Table1[[#This Row],[Age]]&lt;40,"30-39",Table1[[#This Row],[Age]]&lt;50,"40-49",Table1[[#This Row],[Age]]&lt;60,"50-59",Table1[[#This Row],[Age]]&lt;70, "60-69",Table1[[#This Row],[Age]]&lt;80, "70-79",Table1[[#This Row],[Age]]&lt;90,"80-89")</f>
        <v>30-39</v>
      </c>
      <c r="W1833" t="s">
        <v>39</v>
      </c>
      <c r="X1833" t="s">
        <v>162</v>
      </c>
      <c r="Y1833" t="s">
        <v>41</v>
      </c>
      <c r="Z1833">
        <v>67812</v>
      </c>
      <c r="AA1833" t="s">
        <v>55</v>
      </c>
      <c r="AB1833" t="s">
        <v>74</v>
      </c>
      <c r="AC1833" t="s">
        <v>44</v>
      </c>
      <c r="AD1833">
        <v>2</v>
      </c>
    </row>
    <row r="1834" spans="1:30" x14ac:dyDescent="0.35">
      <c r="A1834">
        <v>2256</v>
      </c>
      <c r="B1834" t="s">
        <v>3206</v>
      </c>
      <c r="C1834" t="s">
        <v>1711</v>
      </c>
      <c r="D1834" s="1">
        <v>43810</v>
      </c>
      <c r="F1834" t="str">
        <f>IF(Table1[[#This Row],[ExitDate]],QUOTIENT(Table1[[#This Row],[ExitDate]]-Table1[[#This Row],[StartDate]],365/12),"")</f>
        <v/>
      </c>
      <c r="G1834" t="str">
        <f>IF(Table1[[#This Row],[ExitDate]], "Attrition", "Active")</f>
        <v>Active</v>
      </c>
      <c r="H1834" t="s">
        <v>1772</v>
      </c>
      <c r="I1834" t="s">
        <v>6867</v>
      </c>
      <c r="J1834" t="s">
        <v>6868</v>
      </c>
      <c r="K1834" t="s">
        <v>97</v>
      </c>
      <c r="L1834" t="s">
        <v>32</v>
      </c>
      <c r="M1834" t="s">
        <v>51</v>
      </c>
      <c r="N1834" t="s">
        <v>34</v>
      </c>
      <c r="O1834" t="s">
        <v>62</v>
      </c>
      <c r="P1834" t="s">
        <v>36</v>
      </c>
      <c r="R1834" t="s">
        <v>169</v>
      </c>
      <c r="S1834" t="s">
        <v>89</v>
      </c>
      <c r="T1834" s="2">
        <v>29949</v>
      </c>
      <c r="U1834" s="3">
        <f ca="1">YEARFRAC(Table1[[#This Row],[DOB]],TODAY())</f>
        <v>43.983333333333334</v>
      </c>
      <c r="V1834" s="3" t="str" cm="1">
        <f t="array" aca="1" ref="V1834" ca="1">_xlfn.IFS(Table1[[#This Row],[Age]] &lt; 30, "20-29", Table1[[#This Row],[Age]]&lt;40,"30-39",Table1[[#This Row],[Age]]&lt;50,"40-49",Table1[[#This Row],[Age]]&lt;60,"50-59",Table1[[#This Row],[Age]]&lt;70, "60-69",Table1[[#This Row],[Age]]&lt;80, "70-79",Table1[[#This Row],[Age]]&lt;90,"80-89")</f>
        <v>40-49</v>
      </c>
      <c r="W1834" t="s">
        <v>90</v>
      </c>
      <c r="X1834" t="s">
        <v>192</v>
      </c>
      <c r="Y1834" t="s">
        <v>41</v>
      </c>
      <c r="Z1834">
        <v>67840</v>
      </c>
      <c r="AA1834" t="s">
        <v>127</v>
      </c>
      <c r="AB1834" t="s">
        <v>43</v>
      </c>
      <c r="AC1834" t="s">
        <v>44</v>
      </c>
      <c r="AD1834">
        <v>5</v>
      </c>
    </row>
    <row r="1835" spans="1:30" x14ac:dyDescent="0.35">
      <c r="A1835">
        <v>2257</v>
      </c>
      <c r="B1835" t="s">
        <v>6869</v>
      </c>
      <c r="C1835" t="s">
        <v>6870</v>
      </c>
      <c r="D1835" s="1">
        <v>44315</v>
      </c>
      <c r="E1835" s="1">
        <v>44722</v>
      </c>
      <c r="F1835">
        <f>IF(Table1[[#This Row],[ExitDate]],QUOTIENT(Table1[[#This Row],[ExitDate]]-Table1[[#This Row],[StartDate]],365/12),"")</f>
        <v>13</v>
      </c>
      <c r="G1835" t="str">
        <f>IF(Table1[[#This Row],[ExitDate]], "Attrition", "Active")</f>
        <v>Attrition</v>
      </c>
      <c r="H1835" t="s">
        <v>6741</v>
      </c>
      <c r="I1835" t="s">
        <v>6871</v>
      </c>
      <c r="J1835" t="s">
        <v>6872</v>
      </c>
      <c r="K1835" t="s">
        <v>97</v>
      </c>
      <c r="L1835" t="s">
        <v>32</v>
      </c>
      <c r="M1835" t="s">
        <v>33</v>
      </c>
      <c r="N1835" t="s">
        <v>63</v>
      </c>
      <c r="O1835" t="s">
        <v>62</v>
      </c>
      <c r="P1835" t="s">
        <v>174</v>
      </c>
      <c r="Q1835" t="s">
        <v>6873</v>
      </c>
      <c r="R1835" t="s">
        <v>169</v>
      </c>
      <c r="S1835" t="s">
        <v>100</v>
      </c>
      <c r="T1835" s="2">
        <v>32438</v>
      </c>
      <c r="U1835" s="3">
        <f ca="1">YEARFRAC(Table1[[#This Row],[DOB]],TODAY())</f>
        <v>37.169444444444444</v>
      </c>
      <c r="V1835" s="3" t="str" cm="1">
        <f t="array" aca="1" ref="V1835" ca="1">_xlfn.IFS(Table1[[#This Row],[Age]] &lt; 30, "20-29", Table1[[#This Row],[Age]]&lt;40,"30-39",Table1[[#This Row],[Age]]&lt;50,"40-49",Table1[[#This Row],[Age]]&lt;60,"50-59",Table1[[#This Row],[Age]]&lt;70, "60-69",Table1[[#This Row],[Age]]&lt;80, "70-79",Table1[[#This Row],[Age]]&lt;90,"80-89")</f>
        <v>30-39</v>
      </c>
      <c r="W1835" t="s">
        <v>39</v>
      </c>
      <c r="X1835" t="s">
        <v>612</v>
      </c>
      <c r="Y1835" t="s">
        <v>54</v>
      </c>
      <c r="Z1835">
        <v>77019</v>
      </c>
      <c r="AA1835" t="s">
        <v>42</v>
      </c>
      <c r="AB1835" t="s">
        <v>83</v>
      </c>
      <c r="AC1835" t="s">
        <v>44</v>
      </c>
      <c r="AD1835">
        <v>2</v>
      </c>
    </row>
    <row r="1836" spans="1:30" x14ac:dyDescent="0.35">
      <c r="A1836">
        <v>2258</v>
      </c>
      <c r="B1836" t="s">
        <v>1400</v>
      </c>
      <c r="C1836" t="s">
        <v>4321</v>
      </c>
      <c r="D1836" s="1">
        <v>44289</v>
      </c>
      <c r="F1836" t="str">
        <f>IF(Table1[[#This Row],[ExitDate]],QUOTIENT(Table1[[#This Row],[ExitDate]]-Table1[[#This Row],[StartDate]],365/12),"")</f>
        <v/>
      </c>
      <c r="G1836" t="str">
        <f>IF(Table1[[#This Row],[ExitDate]], "Attrition", "Active")</f>
        <v>Active</v>
      </c>
      <c r="H1836" t="s">
        <v>6744</v>
      </c>
      <c r="I1836" t="s">
        <v>6874</v>
      </c>
      <c r="J1836" t="s">
        <v>6875</v>
      </c>
      <c r="K1836" t="s">
        <v>79</v>
      </c>
      <c r="L1836" t="s">
        <v>32</v>
      </c>
      <c r="M1836" t="s">
        <v>62</v>
      </c>
      <c r="N1836" t="s">
        <v>34</v>
      </c>
      <c r="O1836" t="s">
        <v>51</v>
      </c>
      <c r="P1836" t="s">
        <v>36</v>
      </c>
      <c r="R1836" t="s">
        <v>169</v>
      </c>
      <c r="S1836" t="s">
        <v>110</v>
      </c>
      <c r="T1836" s="2">
        <v>36211</v>
      </c>
      <c r="U1836" s="3">
        <f ca="1">YEARFRAC(Table1[[#This Row],[DOB]],TODAY())</f>
        <v>26.841666666666665</v>
      </c>
      <c r="V1836" s="3" t="str" cm="1">
        <f t="array" aca="1" ref="V1836" ca="1">_xlfn.IFS(Table1[[#This Row],[Age]] &lt; 30, "20-29", Table1[[#This Row],[Age]]&lt;40,"30-39",Table1[[#This Row],[Age]]&lt;50,"40-49",Table1[[#This Row],[Age]]&lt;60,"50-59",Table1[[#This Row],[Age]]&lt;70, "60-69",Table1[[#This Row],[Age]]&lt;80, "70-79",Table1[[#This Row],[Age]]&lt;90,"80-89")</f>
        <v>20-29</v>
      </c>
      <c r="W1836" t="s">
        <v>39</v>
      </c>
      <c r="X1836" t="s">
        <v>112</v>
      </c>
      <c r="Y1836" t="s">
        <v>54</v>
      </c>
      <c r="Z1836">
        <v>88137</v>
      </c>
      <c r="AA1836" t="s">
        <v>42</v>
      </c>
      <c r="AB1836" t="s">
        <v>43</v>
      </c>
      <c r="AC1836" t="s">
        <v>44</v>
      </c>
      <c r="AD1836">
        <v>2</v>
      </c>
    </row>
    <row r="1837" spans="1:30" x14ac:dyDescent="0.35">
      <c r="A1837">
        <v>2259</v>
      </c>
      <c r="B1837" t="s">
        <v>4198</v>
      </c>
      <c r="C1837" t="s">
        <v>4808</v>
      </c>
      <c r="D1837" s="1">
        <v>44593</v>
      </c>
      <c r="F1837" t="str">
        <f>IF(Table1[[#This Row],[ExitDate]],QUOTIENT(Table1[[#This Row],[ExitDate]]-Table1[[#This Row],[StartDate]],365/12),"")</f>
        <v/>
      </c>
      <c r="G1837" t="str">
        <f>IF(Table1[[#This Row],[ExitDate]], "Attrition", "Active")</f>
        <v>Active</v>
      </c>
      <c r="H1837" t="s">
        <v>1772</v>
      </c>
      <c r="I1837" t="s">
        <v>6876</v>
      </c>
      <c r="J1837" t="s">
        <v>6877</v>
      </c>
      <c r="K1837" t="s">
        <v>132</v>
      </c>
      <c r="L1837" t="s">
        <v>32</v>
      </c>
      <c r="M1837" t="s">
        <v>51</v>
      </c>
      <c r="N1837" t="s">
        <v>50</v>
      </c>
      <c r="O1837" t="s">
        <v>35</v>
      </c>
      <c r="P1837" t="s">
        <v>36</v>
      </c>
      <c r="R1837" t="s">
        <v>169</v>
      </c>
      <c r="S1837" t="s">
        <v>100</v>
      </c>
      <c r="T1837" s="2">
        <v>22364</v>
      </c>
      <c r="U1837" s="3">
        <f ca="1">YEARFRAC(Table1[[#This Row],[DOB]],TODAY())</f>
        <v>64.74722222222222</v>
      </c>
      <c r="V1837" s="3" t="str" cm="1">
        <f t="array" aca="1" ref="V1837" ca="1">_xlfn.IFS(Table1[[#This Row],[Age]] &lt; 30, "20-29", Table1[[#This Row],[Age]]&lt;40,"30-39",Table1[[#This Row],[Age]]&lt;50,"40-49",Table1[[#This Row],[Age]]&lt;60,"50-59",Table1[[#This Row],[Age]]&lt;70, "60-69",Table1[[#This Row],[Age]]&lt;80, "70-79",Table1[[#This Row],[Age]]&lt;90,"80-89")</f>
        <v>60-69</v>
      </c>
      <c r="W1837" t="s">
        <v>39</v>
      </c>
      <c r="X1837" t="s">
        <v>702</v>
      </c>
      <c r="Y1837" t="s">
        <v>41</v>
      </c>
      <c r="Z1837">
        <v>76781</v>
      </c>
      <c r="AA1837" t="s">
        <v>55</v>
      </c>
      <c r="AB1837" t="s">
        <v>103</v>
      </c>
      <c r="AC1837" t="s">
        <v>44</v>
      </c>
      <c r="AD1837">
        <v>1</v>
      </c>
    </row>
    <row r="1838" spans="1:30" x14ac:dyDescent="0.35">
      <c r="A1838">
        <v>2260</v>
      </c>
      <c r="B1838" t="s">
        <v>6878</v>
      </c>
      <c r="C1838" t="s">
        <v>3649</v>
      </c>
      <c r="D1838" s="1">
        <v>43847</v>
      </c>
      <c r="E1838" s="1">
        <v>44469</v>
      </c>
      <c r="F1838">
        <f>IF(Table1[[#This Row],[ExitDate]],QUOTIENT(Table1[[#This Row],[ExitDate]]-Table1[[#This Row],[StartDate]],365/12),"")</f>
        <v>20</v>
      </c>
      <c r="G1838" t="str">
        <f>IF(Table1[[#This Row],[ExitDate]], "Attrition", "Active")</f>
        <v>Attrition</v>
      </c>
      <c r="H1838" t="s">
        <v>1772</v>
      </c>
      <c r="I1838" t="s">
        <v>6879</v>
      </c>
      <c r="J1838" t="s">
        <v>6880</v>
      </c>
      <c r="K1838" t="s">
        <v>49</v>
      </c>
      <c r="L1838" t="s">
        <v>32</v>
      </c>
      <c r="M1838" t="s">
        <v>51</v>
      </c>
      <c r="N1838" t="s">
        <v>63</v>
      </c>
      <c r="O1838" t="s">
        <v>35</v>
      </c>
      <c r="P1838" t="s">
        <v>174</v>
      </c>
      <c r="Q1838" t="s">
        <v>6881</v>
      </c>
      <c r="R1838" t="s">
        <v>169</v>
      </c>
      <c r="S1838" t="s">
        <v>110</v>
      </c>
      <c r="T1838" s="2">
        <v>33898</v>
      </c>
      <c r="U1838" s="3">
        <f ca="1">YEARFRAC(Table1[[#This Row],[DOB]],TODAY())</f>
        <v>33.172222222222224</v>
      </c>
      <c r="V1838" s="3" t="str" cm="1">
        <f t="array" aca="1" ref="V1838" ca="1">_xlfn.IFS(Table1[[#This Row],[Age]] &lt; 30, "20-29", Table1[[#This Row],[Age]]&lt;40,"30-39",Table1[[#This Row],[Age]]&lt;50,"40-49",Table1[[#This Row],[Age]]&lt;60,"50-59",Table1[[#This Row],[Age]]&lt;70, "60-69",Table1[[#This Row],[Age]]&lt;80, "70-79",Table1[[#This Row],[Age]]&lt;90,"80-89")</f>
        <v>30-39</v>
      </c>
      <c r="W1838" t="s">
        <v>39</v>
      </c>
      <c r="X1838" t="s">
        <v>677</v>
      </c>
      <c r="Y1838" t="s">
        <v>41</v>
      </c>
      <c r="Z1838">
        <v>17501</v>
      </c>
      <c r="AA1838" t="s">
        <v>55</v>
      </c>
      <c r="AB1838" t="s">
        <v>43</v>
      </c>
      <c r="AC1838" t="s">
        <v>44</v>
      </c>
      <c r="AD1838">
        <v>1</v>
      </c>
    </row>
    <row r="1839" spans="1:30" x14ac:dyDescent="0.35">
      <c r="A1839">
        <v>2261</v>
      </c>
      <c r="B1839" t="s">
        <v>2948</v>
      </c>
      <c r="C1839" t="s">
        <v>2484</v>
      </c>
      <c r="D1839" s="1">
        <v>44713</v>
      </c>
      <c r="F1839" t="str">
        <f>IF(Table1[[#This Row],[ExitDate]],QUOTIENT(Table1[[#This Row],[ExitDate]]-Table1[[#This Row],[StartDate]],365/12),"")</f>
        <v/>
      </c>
      <c r="G1839" t="str">
        <f>IF(Table1[[#This Row],[ExitDate]], "Attrition", "Active")</f>
        <v>Active</v>
      </c>
      <c r="H1839" t="s">
        <v>1772</v>
      </c>
      <c r="I1839" t="s">
        <v>6882</v>
      </c>
      <c r="J1839" t="s">
        <v>6883</v>
      </c>
      <c r="K1839" t="s">
        <v>138</v>
      </c>
      <c r="L1839" t="s">
        <v>32</v>
      </c>
      <c r="M1839" t="s">
        <v>62</v>
      </c>
      <c r="N1839" t="s">
        <v>63</v>
      </c>
      <c r="O1839" t="s">
        <v>51</v>
      </c>
      <c r="P1839" t="s">
        <v>36</v>
      </c>
      <c r="R1839" t="s">
        <v>169</v>
      </c>
      <c r="S1839" t="s">
        <v>304</v>
      </c>
      <c r="T1839" s="2">
        <v>21337</v>
      </c>
      <c r="U1839" s="3">
        <f ca="1">YEARFRAC(Table1[[#This Row],[DOB]],TODAY())</f>
        <v>67.561111111111117</v>
      </c>
      <c r="V1839" s="3" t="str" cm="1">
        <f t="array" aca="1" ref="V1839" ca="1">_xlfn.IFS(Table1[[#This Row],[Age]] &lt; 30, "20-29", Table1[[#This Row],[Age]]&lt;40,"30-39",Table1[[#This Row],[Age]]&lt;50,"40-49",Table1[[#This Row],[Age]]&lt;60,"50-59",Table1[[#This Row],[Age]]&lt;70, "60-69",Table1[[#This Row],[Age]]&lt;80, "70-79",Table1[[#This Row],[Age]]&lt;90,"80-89")</f>
        <v>60-69</v>
      </c>
      <c r="W1839" t="s">
        <v>90</v>
      </c>
      <c r="X1839" t="s">
        <v>225</v>
      </c>
      <c r="Y1839" t="s">
        <v>41</v>
      </c>
      <c r="Z1839">
        <v>24054</v>
      </c>
      <c r="AA1839" t="s">
        <v>92</v>
      </c>
      <c r="AB1839" t="s">
        <v>103</v>
      </c>
      <c r="AC1839" t="s">
        <v>44</v>
      </c>
      <c r="AD1839">
        <v>2</v>
      </c>
    </row>
    <row r="1840" spans="1:30" x14ac:dyDescent="0.35">
      <c r="A1840">
        <v>2262</v>
      </c>
      <c r="B1840" t="s">
        <v>6884</v>
      </c>
      <c r="C1840" t="s">
        <v>682</v>
      </c>
      <c r="D1840" s="1">
        <v>43541</v>
      </c>
      <c r="F1840" t="str">
        <f>IF(Table1[[#This Row],[ExitDate]],QUOTIENT(Table1[[#This Row],[ExitDate]]-Table1[[#This Row],[StartDate]],365/12),"")</f>
        <v/>
      </c>
      <c r="G1840" t="str">
        <f>IF(Table1[[#This Row],[ExitDate]], "Attrition", "Active")</f>
        <v>Active</v>
      </c>
      <c r="H1840" t="s">
        <v>1772</v>
      </c>
      <c r="I1840" t="s">
        <v>6885</v>
      </c>
      <c r="J1840" t="s">
        <v>6886</v>
      </c>
      <c r="K1840" t="s">
        <v>79</v>
      </c>
      <c r="L1840" t="s">
        <v>32</v>
      </c>
      <c r="M1840" t="s">
        <v>33</v>
      </c>
      <c r="N1840" t="s">
        <v>50</v>
      </c>
      <c r="O1840" t="s">
        <v>35</v>
      </c>
      <c r="P1840" t="s">
        <v>36</v>
      </c>
      <c r="R1840" t="s">
        <v>169</v>
      </c>
      <c r="S1840" t="s">
        <v>110</v>
      </c>
      <c r="T1840" s="2">
        <v>18539</v>
      </c>
      <c r="U1840" s="3">
        <f ca="1">YEARFRAC(Table1[[#This Row],[DOB]],TODAY())</f>
        <v>75.222222222222229</v>
      </c>
      <c r="V1840" s="3" t="str" cm="1">
        <f t="array" aca="1" ref="V1840" ca="1">_xlfn.IFS(Table1[[#This Row],[Age]] &lt; 30, "20-29", Table1[[#This Row],[Age]]&lt;40,"30-39",Table1[[#This Row],[Age]]&lt;50,"40-49",Table1[[#This Row],[Age]]&lt;60,"50-59",Table1[[#This Row],[Age]]&lt;70, "60-69",Table1[[#This Row],[Age]]&lt;80, "70-79",Table1[[#This Row],[Age]]&lt;90,"80-89")</f>
        <v>70-79</v>
      </c>
      <c r="W1840" t="s">
        <v>90</v>
      </c>
      <c r="X1840" t="s">
        <v>112</v>
      </c>
      <c r="Y1840" t="s">
        <v>41</v>
      </c>
      <c r="Z1840">
        <v>84506</v>
      </c>
      <c r="AA1840" t="s">
        <v>73</v>
      </c>
      <c r="AB1840" t="s">
        <v>103</v>
      </c>
      <c r="AC1840" t="s">
        <v>44</v>
      </c>
      <c r="AD1840">
        <v>2</v>
      </c>
    </row>
    <row r="1841" spans="1:30" x14ac:dyDescent="0.35">
      <c r="A1841">
        <v>2263</v>
      </c>
      <c r="B1841" t="s">
        <v>6887</v>
      </c>
      <c r="C1841" t="s">
        <v>4766</v>
      </c>
      <c r="D1841" s="1">
        <v>43837</v>
      </c>
      <c r="F1841" t="str">
        <f>IF(Table1[[#This Row],[ExitDate]],QUOTIENT(Table1[[#This Row],[ExitDate]]-Table1[[#This Row],[StartDate]],365/12),"")</f>
        <v/>
      </c>
      <c r="G1841" t="str">
        <f>IF(Table1[[#This Row],[ExitDate]], "Attrition", "Active")</f>
        <v>Active</v>
      </c>
      <c r="H1841" t="s">
        <v>6741</v>
      </c>
      <c r="I1841" t="s">
        <v>6888</v>
      </c>
      <c r="J1841" t="s">
        <v>6889</v>
      </c>
      <c r="K1841" t="s">
        <v>167</v>
      </c>
      <c r="L1841" t="s">
        <v>32</v>
      </c>
      <c r="M1841" t="s">
        <v>33</v>
      </c>
      <c r="N1841" t="s">
        <v>63</v>
      </c>
      <c r="O1841" t="s">
        <v>35</v>
      </c>
      <c r="P1841" t="s">
        <v>36</v>
      </c>
      <c r="R1841" t="s">
        <v>169</v>
      </c>
      <c r="S1841" t="s">
        <v>65</v>
      </c>
      <c r="T1841" s="2">
        <v>24024</v>
      </c>
      <c r="U1841" s="3">
        <f ca="1">YEARFRAC(Table1[[#This Row],[DOB]],TODAY())</f>
        <v>60.205555555555556</v>
      </c>
      <c r="V1841" s="3" t="str" cm="1">
        <f t="array" aca="1" ref="V1841" ca="1">_xlfn.IFS(Table1[[#This Row],[Age]] &lt; 30, "20-29", Table1[[#This Row],[Age]]&lt;40,"30-39",Table1[[#This Row],[Age]]&lt;50,"40-49",Table1[[#This Row],[Age]]&lt;60,"50-59",Table1[[#This Row],[Age]]&lt;70, "60-69",Table1[[#This Row],[Age]]&lt;80, "70-79",Table1[[#This Row],[Age]]&lt;90,"80-89")</f>
        <v>60-69</v>
      </c>
      <c r="W1841" t="s">
        <v>39</v>
      </c>
      <c r="X1841" t="s">
        <v>66</v>
      </c>
      <c r="Y1841" t="s">
        <v>54</v>
      </c>
      <c r="Z1841">
        <v>10273</v>
      </c>
      <c r="AA1841" t="s">
        <v>55</v>
      </c>
      <c r="AB1841" t="s">
        <v>74</v>
      </c>
      <c r="AC1841" t="s">
        <v>44</v>
      </c>
      <c r="AD1841">
        <v>2</v>
      </c>
    </row>
    <row r="1842" spans="1:30" x14ac:dyDescent="0.35">
      <c r="A1842">
        <v>2264</v>
      </c>
      <c r="B1842" t="s">
        <v>6890</v>
      </c>
      <c r="C1842" t="s">
        <v>869</v>
      </c>
      <c r="D1842" s="1">
        <v>44251</v>
      </c>
      <c r="E1842" s="1">
        <v>44559</v>
      </c>
      <c r="F1842">
        <f>IF(Table1[[#This Row],[ExitDate]],QUOTIENT(Table1[[#This Row],[ExitDate]]-Table1[[#This Row],[StartDate]],365/12),"")</f>
        <v>10</v>
      </c>
      <c r="G1842" t="str">
        <f>IF(Table1[[#This Row],[ExitDate]], "Attrition", "Active")</f>
        <v>Attrition</v>
      </c>
      <c r="H1842" t="s">
        <v>6744</v>
      </c>
      <c r="I1842" t="s">
        <v>6891</v>
      </c>
      <c r="J1842" t="s">
        <v>6892</v>
      </c>
      <c r="K1842" t="s">
        <v>97</v>
      </c>
      <c r="L1842" t="s">
        <v>32</v>
      </c>
      <c r="M1842" t="s">
        <v>51</v>
      </c>
      <c r="N1842" t="s">
        <v>50</v>
      </c>
      <c r="O1842" t="s">
        <v>51</v>
      </c>
      <c r="P1842" t="s">
        <v>98</v>
      </c>
      <c r="Q1842" t="s">
        <v>6893</v>
      </c>
      <c r="R1842" t="s">
        <v>169</v>
      </c>
      <c r="S1842" t="s">
        <v>118</v>
      </c>
      <c r="T1842" s="2">
        <v>28919</v>
      </c>
      <c r="U1842" s="3">
        <f ca="1">YEARFRAC(Table1[[#This Row],[DOB]],TODAY())</f>
        <v>46.8</v>
      </c>
      <c r="V1842" s="3" t="str" cm="1">
        <f t="array" aca="1" ref="V1842" ca="1">_xlfn.IFS(Table1[[#This Row],[Age]] &lt; 30, "20-29", Table1[[#This Row],[Age]]&lt;40,"30-39",Table1[[#This Row],[Age]]&lt;50,"40-49",Table1[[#This Row],[Age]]&lt;60,"50-59",Table1[[#This Row],[Age]]&lt;70, "60-69",Table1[[#This Row],[Age]]&lt;80, "70-79",Table1[[#This Row],[Age]]&lt;90,"80-89")</f>
        <v>40-49</v>
      </c>
      <c r="W1842" t="s">
        <v>39</v>
      </c>
      <c r="X1842" t="s">
        <v>242</v>
      </c>
      <c r="Y1842" t="s">
        <v>54</v>
      </c>
      <c r="Z1842">
        <v>4377</v>
      </c>
      <c r="AA1842" t="s">
        <v>42</v>
      </c>
      <c r="AB1842" t="s">
        <v>74</v>
      </c>
      <c r="AC1842" t="s">
        <v>44</v>
      </c>
      <c r="AD1842">
        <v>5</v>
      </c>
    </row>
    <row r="1843" spans="1:30" x14ac:dyDescent="0.35">
      <c r="A1843">
        <v>2265</v>
      </c>
      <c r="B1843" t="s">
        <v>1470</v>
      </c>
      <c r="C1843" t="s">
        <v>2155</v>
      </c>
      <c r="D1843" s="1">
        <v>43829</v>
      </c>
      <c r="F1843" t="str">
        <f>IF(Table1[[#This Row],[ExitDate]],QUOTIENT(Table1[[#This Row],[ExitDate]]-Table1[[#This Row],[StartDate]],365/12),"")</f>
        <v/>
      </c>
      <c r="G1843" t="str">
        <f>IF(Table1[[#This Row],[ExitDate]], "Attrition", "Active")</f>
        <v>Active</v>
      </c>
      <c r="H1843" t="s">
        <v>1772</v>
      </c>
      <c r="I1843" t="s">
        <v>6894</v>
      </c>
      <c r="J1843" t="s">
        <v>6895</v>
      </c>
      <c r="K1843" t="s">
        <v>132</v>
      </c>
      <c r="L1843" t="s">
        <v>32</v>
      </c>
      <c r="M1843" t="s">
        <v>33</v>
      </c>
      <c r="N1843" t="s">
        <v>34</v>
      </c>
      <c r="O1843" t="s">
        <v>51</v>
      </c>
      <c r="P1843" t="s">
        <v>36</v>
      </c>
      <c r="R1843" t="s">
        <v>169</v>
      </c>
      <c r="S1843" t="s">
        <v>89</v>
      </c>
      <c r="T1843" s="2">
        <v>16436</v>
      </c>
      <c r="U1843" s="3">
        <f ca="1">YEARFRAC(Table1[[#This Row],[DOB]],TODAY())</f>
        <v>80.980555555555554</v>
      </c>
      <c r="V1843" s="3" t="str" cm="1">
        <f t="array" aca="1" ref="V1843" ca="1">_xlfn.IFS(Table1[[#This Row],[Age]] &lt; 30, "20-29", Table1[[#This Row],[Age]]&lt;40,"30-39",Table1[[#This Row],[Age]]&lt;50,"40-49",Table1[[#This Row],[Age]]&lt;60,"50-59",Table1[[#This Row],[Age]]&lt;70, "60-69",Table1[[#This Row],[Age]]&lt;80, "70-79",Table1[[#This Row],[Age]]&lt;90,"80-89")</f>
        <v>80-89</v>
      </c>
      <c r="W1843" t="s">
        <v>39</v>
      </c>
      <c r="X1843" t="s">
        <v>833</v>
      </c>
      <c r="Y1843" t="s">
        <v>41</v>
      </c>
      <c r="Z1843">
        <v>87370</v>
      </c>
      <c r="AA1843" t="s">
        <v>55</v>
      </c>
      <c r="AB1843" t="s">
        <v>74</v>
      </c>
      <c r="AC1843" t="s">
        <v>44</v>
      </c>
      <c r="AD1843">
        <v>1</v>
      </c>
    </row>
    <row r="1844" spans="1:30" x14ac:dyDescent="0.35">
      <c r="A1844">
        <v>2266</v>
      </c>
      <c r="B1844" t="s">
        <v>6896</v>
      </c>
      <c r="C1844" t="s">
        <v>4465</v>
      </c>
      <c r="D1844" s="1">
        <v>43963</v>
      </c>
      <c r="E1844" s="1">
        <v>44272</v>
      </c>
      <c r="F1844">
        <f>IF(Table1[[#This Row],[ExitDate]],QUOTIENT(Table1[[#This Row],[ExitDate]]-Table1[[#This Row],[StartDate]],365/12),"")</f>
        <v>10</v>
      </c>
      <c r="G1844" t="str">
        <f>IF(Table1[[#This Row],[ExitDate]], "Attrition", "Active")</f>
        <v>Attrition</v>
      </c>
      <c r="H1844" t="s">
        <v>1772</v>
      </c>
      <c r="I1844" t="s">
        <v>6897</v>
      </c>
      <c r="J1844" t="s">
        <v>6898</v>
      </c>
      <c r="K1844" t="s">
        <v>49</v>
      </c>
      <c r="L1844" t="s">
        <v>32</v>
      </c>
      <c r="M1844" t="s">
        <v>62</v>
      </c>
      <c r="N1844" t="s">
        <v>63</v>
      </c>
      <c r="O1844" t="s">
        <v>35</v>
      </c>
      <c r="P1844" t="s">
        <v>125</v>
      </c>
      <c r="Q1844" t="s">
        <v>6899</v>
      </c>
      <c r="R1844" t="s">
        <v>169</v>
      </c>
      <c r="S1844" t="s">
        <v>89</v>
      </c>
      <c r="T1844" s="2">
        <v>27435</v>
      </c>
      <c r="U1844" s="3">
        <f ca="1">YEARFRAC(Table1[[#This Row],[DOB]],TODAY())</f>
        <v>50.869444444444447</v>
      </c>
      <c r="V1844" s="3" t="str" cm="1">
        <f t="array" aca="1" ref="V1844" ca="1">_xlfn.IFS(Table1[[#This Row],[Age]] &lt; 30, "20-29", Table1[[#This Row],[Age]]&lt;40,"30-39",Table1[[#This Row],[Age]]&lt;50,"40-49",Table1[[#This Row],[Age]]&lt;60,"50-59",Table1[[#This Row],[Age]]&lt;70, "60-69",Table1[[#This Row],[Age]]&lt;80, "70-79",Table1[[#This Row],[Age]]&lt;90,"80-89")</f>
        <v>50-59</v>
      </c>
      <c r="W1844" t="s">
        <v>39</v>
      </c>
      <c r="X1844" t="s">
        <v>833</v>
      </c>
      <c r="Y1844" t="s">
        <v>41</v>
      </c>
      <c r="Z1844">
        <v>84988</v>
      </c>
      <c r="AA1844" t="s">
        <v>73</v>
      </c>
      <c r="AB1844" t="s">
        <v>74</v>
      </c>
      <c r="AC1844" t="s">
        <v>44</v>
      </c>
      <c r="AD1844">
        <v>5</v>
      </c>
    </row>
    <row r="1845" spans="1:30" x14ac:dyDescent="0.35">
      <c r="A1845">
        <v>2267</v>
      </c>
      <c r="B1845" t="s">
        <v>6900</v>
      </c>
      <c r="C1845" t="s">
        <v>1412</v>
      </c>
      <c r="D1845" s="1">
        <v>45020</v>
      </c>
      <c r="F1845" t="str">
        <f>IF(Table1[[#This Row],[ExitDate]],QUOTIENT(Table1[[#This Row],[ExitDate]]-Table1[[#This Row],[StartDate]],365/12),"")</f>
        <v/>
      </c>
      <c r="G1845" t="str">
        <f>IF(Table1[[#This Row],[ExitDate]], "Attrition", "Active")</f>
        <v>Active</v>
      </c>
      <c r="H1845" t="s">
        <v>1772</v>
      </c>
      <c r="I1845" t="s">
        <v>6901</v>
      </c>
      <c r="J1845" t="s">
        <v>6902</v>
      </c>
      <c r="K1845" t="s">
        <v>138</v>
      </c>
      <c r="L1845" t="s">
        <v>32</v>
      </c>
      <c r="M1845" t="s">
        <v>62</v>
      </c>
      <c r="N1845" t="s">
        <v>50</v>
      </c>
      <c r="O1845" t="s">
        <v>51</v>
      </c>
      <c r="P1845" t="s">
        <v>36</v>
      </c>
      <c r="R1845" t="s">
        <v>169</v>
      </c>
      <c r="S1845" t="s">
        <v>80</v>
      </c>
      <c r="T1845" s="2">
        <v>26102</v>
      </c>
      <c r="U1845" s="3">
        <f ca="1">YEARFRAC(Table1[[#This Row],[DOB]],TODAY())</f>
        <v>54.513888888888886</v>
      </c>
      <c r="V1845" s="3" t="str" cm="1">
        <f t="array" aca="1" ref="V1845" ca="1">_xlfn.IFS(Table1[[#This Row],[Age]] &lt; 30, "20-29", Table1[[#This Row],[Age]]&lt;40,"30-39",Table1[[#This Row],[Age]]&lt;50,"40-49",Table1[[#This Row],[Age]]&lt;60,"50-59",Table1[[#This Row],[Age]]&lt;70, "60-69",Table1[[#This Row],[Age]]&lt;80, "70-79",Table1[[#This Row],[Age]]&lt;90,"80-89")</f>
        <v>50-59</v>
      </c>
      <c r="W1845" t="s">
        <v>90</v>
      </c>
      <c r="X1845" t="s">
        <v>102</v>
      </c>
      <c r="Y1845" t="s">
        <v>41</v>
      </c>
      <c r="Z1845">
        <v>43148</v>
      </c>
      <c r="AA1845" t="s">
        <v>55</v>
      </c>
      <c r="AB1845" t="s">
        <v>103</v>
      </c>
      <c r="AC1845" t="s">
        <v>44</v>
      </c>
      <c r="AD1845">
        <v>4</v>
      </c>
    </row>
    <row r="1846" spans="1:30" x14ac:dyDescent="0.35">
      <c r="A1846">
        <v>2268</v>
      </c>
      <c r="B1846" t="s">
        <v>2866</v>
      </c>
      <c r="C1846" t="s">
        <v>2318</v>
      </c>
      <c r="D1846" s="1">
        <v>44200</v>
      </c>
      <c r="E1846" s="1">
        <v>44679</v>
      </c>
      <c r="F1846">
        <f>IF(Table1[[#This Row],[ExitDate]],QUOTIENT(Table1[[#This Row],[ExitDate]]-Table1[[#This Row],[StartDate]],365/12),"")</f>
        <v>15</v>
      </c>
      <c r="G1846" t="str">
        <f>IF(Table1[[#This Row],[ExitDate]], "Attrition", "Active")</f>
        <v>Attrition</v>
      </c>
      <c r="H1846" t="s">
        <v>1772</v>
      </c>
      <c r="I1846" t="s">
        <v>6903</v>
      </c>
      <c r="J1846" t="s">
        <v>6904</v>
      </c>
      <c r="K1846" t="s">
        <v>79</v>
      </c>
      <c r="L1846" t="s">
        <v>32</v>
      </c>
      <c r="M1846" t="s">
        <v>33</v>
      </c>
      <c r="N1846" t="s">
        <v>34</v>
      </c>
      <c r="O1846" t="s">
        <v>62</v>
      </c>
      <c r="P1846" t="s">
        <v>125</v>
      </c>
      <c r="Q1846" t="s">
        <v>6905</v>
      </c>
      <c r="R1846" t="s">
        <v>169</v>
      </c>
      <c r="S1846" t="s">
        <v>80</v>
      </c>
      <c r="T1846" s="2">
        <v>23229</v>
      </c>
      <c r="U1846" s="3">
        <f ca="1">YEARFRAC(Table1[[#This Row],[DOB]],TODAY())</f>
        <v>62.380555555555553</v>
      </c>
      <c r="V1846" s="3" t="str" cm="1">
        <f t="array" aca="1" ref="V1846" ca="1">_xlfn.IFS(Table1[[#This Row],[Age]] &lt; 30, "20-29", Table1[[#This Row],[Age]]&lt;40,"30-39",Table1[[#This Row],[Age]]&lt;50,"40-49",Table1[[#This Row],[Age]]&lt;60,"50-59",Table1[[#This Row],[Age]]&lt;70, "60-69",Table1[[#This Row],[Age]]&lt;80, "70-79",Table1[[#This Row],[Age]]&lt;90,"80-89")</f>
        <v>60-69</v>
      </c>
      <c r="W1846" t="s">
        <v>90</v>
      </c>
      <c r="X1846" t="s">
        <v>102</v>
      </c>
      <c r="Y1846" t="s">
        <v>54</v>
      </c>
      <c r="Z1846">
        <v>58818</v>
      </c>
      <c r="AA1846" t="s">
        <v>42</v>
      </c>
      <c r="AB1846" t="s">
        <v>74</v>
      </c>
      <c r="AC1846" t="s">
        <v>44</v>
      </c>
      <c r="AD1846">
        <v>2</v>
      </c>
    </row>
    <row r="1847" spans="1:30" x14ac:dyDescent="0.35">
      <c r="A1847">
        <v>2269</v>
      </c>
      <c r="B1847" t="s">
        <v>4762</v>
      </c>
      <c r="C1847" t="s">
        <v>6906</v>
      </c>
      <c r="D1847" s="1">
        <v>43949</v>
      </c>
      <c r="E1847" s="1">
        <v>44896</v>
      </c>
      <c r="F1847">
        <f>IF(Table1[[#This Row],[ExitDate]],QUOTIENT(Table1[[#This Row],[ExitDate]]-Table1[[#This Row],[StartDate]],365/12),"")</f>
        <v>31</v>
      </c>
      <c r="G1847" t="str">
        <f>IF(Table1[[#This Row],[ExitDate]], "Attrition", "Active")</f>
        <v>Attrition</v>
      </c>
      <c r="H1847" t="s">
        <v>6741</v>
      </c>
      <c r="I1847" t="s">
        <v>6907</v>
      </c>
      <c r="J1847" t="s">
        <v>6908</v>
      </c>
      <c r="K1847" t="s">
        <v>167</v>
      </c>
      <c r="L1847" t="s">
        <v>32</v>
      </c>
      <c r="M1847" t="s">
        <v>62</v>
      </c>
      <c r="N1847" t="s">
        <v>34</v>
      </c>
      <c r="O1847" t="s">
        <v>62</v>
      </c>
      <c r="P1847" t="s">
        <v>125</v>
      </c>
      <c r="Q1847" t="s">
        <v>6909</v>
      </c>
      <c r="R1847" t="s">
        <v>169</v>
      </c>
      <c r="S1847" t="s">
        <v>118</v>
      </c>
      <c r="T1847" s="2">
        <v>27044</v>
      </c>
      <c r="U1847" s="3">
        <f ca="1">YEARFRAC(Table1[[#This Row],[DOB]],TODAY())</f>
        <v>51.93888888888889</v>
      </c>
      <c r="V1847" s="3" t="str" cm="1">
        <f t="array" aca="1" ref="V1847" ca="1">_xlfn.IFS(Table1[[#This Row],[Age]] &lt; 30, "20-29", Table1[[#This Row],[Age]]&lt;40,"30-39",Table1[[#This Row],[Age]]&lt;50,"40-49",Table1[[#This Row],[Age]]&lt;60,"50-59",Table1[[#This Row],[Age]]&lt;70, "60-69",Table1[[#This Row],[Age]]&lt;80, "70-79",Table1[[#This Row],[Age]]&lt;90,"80-89")</f>
        <v>50-59</v>
      </c>
      <c r="W1847" t="s">
        <v>39</v>
      </c>
      <c r="X1847" t="s">
        <v>3476</v>
      </c>
      <c r="Y1847" t="s">
        <v>54</v>
      </c>
      <c r="Z1847">
        <v>42997</v>
      </c>
      <c r="AA1847" t="s">
        <v>55</v>
      </c>
      <c r="AB1847" t="s">
        <v>103</v>
      </c>
      <c r="AC1847" t="s">
        <v>44</v>
      </c>
      <c r="AD1847">
        <v>1</v>
      </c>
    </row>
    <row r="1848" spans="1:30" x14ac:dyDescent="0.35">
      <c r="A1848">
        <v>2270</v>
      </c>
      <c r="B1848" t="s">
        <v>6910</v>
      </c>
      <c r="C1848" t="s">
        <v>2689</v>
      </c>
      <c r="D1848" s="1">
        <v>43571</v>
      </c>
      <c r="E1848" s="1">
        <v>44408</v>
      </c>
      <c r="F1848">
        <f>IF(Table1[[#This Row],[ExitDate]],QUOTIENT(Table1[[#This Row],[ExitDate]]-Table1[[#This Row],[StartDate]],365/12),"")</f>
        <v>27</v>
      </c>
      <c r="G1848" t="str">
        <f>IF(Table1[[#This Row],[ExitDate]], "Attrition", "Active")</f>
        <v>Attrition</v>
      </c>
      <c r="H1848" t="s">
        <v>1772</v>
      </c>
      <c r="I1848" t="s">
        <v>6911</v>
      </c>
      <c r="J1848" t="s">
        <v>6912</v>
      </c>
      <c r="K1848" t="s">
        <v>167</v>
      </c>
      <c r="L1848" t="s">
        <v>32</v>
      </c>
      <c r="M1848" t="s">
        <v>33</v>
      </c>
      <c r="N1848" t="s">
        <v>34</v>
      </c>
      <c r="O1848" t="s">
        <v>51</v>
      </c>
      <c r="P1848" t="s">
        <v>125</v>
      </c>
      <c r="Q1848" t="s">
        <v>6913</v>
      </c>
      <c r="R1848" t="s">
        <v>169</v>
      </c>
      <c r="S1848" t="s">
        <v>176</v>
      </c>
      <c r="T1848" s="2">
        <v>19256</v>
      </c>
      <c r="U1848" s="3">
        <f ca="1">YEARFRAC(Table1[[#This Row],[DOB]],TODAY())</f>
        <v>73.261111111111106</v>
      </c>
      <c r="V1848" s="3" t="str" cm="1">
        <f t="array" aca="1" ref="V1848" ca="1">_xlfn.IFS(Table1[[#This Row],[Age]] &lt; 30, "20-29", Table1[[#This Row],[Age]]&lt;40,"30-39",Table1[[#This Row],[Age]]&lt;50,"40-49",Table1[[#This Row],[Age]]&lt;60,"50-59",Table1[[#This Row],[Age]]&lt;70, "60-69",Table1[[#This Row],[Age]]&lt;80, "70-79",Table1[[#This Row],[Age]]&lt;90,"80-89")</f>
        <v>70-79</v>
      </c>
      <c r="W1848" t="s">
        <v>39</v>
      </c>
      <c r="X1848" t="s">
        <v>242</v>
      </c>
      <c r="Y1848" t="s">
        <v>41</v>
      </c>
      <c r="Z1848">
        <v>93829</v>
      </c>
      <c r="AA1848" t="s">
        <v>127</v>
      </c>
      <c r="AB1848" t="s">
        <v>74</v>
      </c>
      <c r="AC1848" t="s">
        <v>44</v>
      </c>
      <c r="AD1848">
        <v>4</v>
      </c>
    </row>
    <row r="1849" spans="1:30" x14ac:dyDescent="0.35">
      <c r="A1849">
        <v>2271</v>
      </c>
      <c r="B1849" t="s">
        <v>6914</v>
      </c>
      <c r="C1849" t="s">
        <v>266</v>
      </c>
      <c r="D1849" s="1">
        <v>44751</v>
      </c>
      <c r="F1849" t="str">
        <f>IF(Table1[[#This Row],[ExitDate]],QUOTIENT(Table1[[#This Row],[ExitDate]]-Table1[[#This Row],[StartDate]],365/12),"")</f>
        <v/>
      </c>
      <c r="G1849" t="str">
        <f>IF(Table1[[#This Row],[ExitDate]], "Attrition", "Active")</f>
        <v>Active</v>
      </c>
      <c r="H1849" t="s">
        <v>1772</v>
      </c>
      <c r="I1849" t="s">
        <v>6915</v>
      </c>
      <c r="J1849" t="s">
        <v>6916</v>
      </c>
      <c r="K1849" t="s">
        <v>132</v>
      </c>
      <c r="L1849" t="s">
        <v>32</v>
      </c>
      <c r="M1849" t="s">
        <v>62</v>
      </c>
      <c r="N1849" t="s">
        <v>50</v>
      </c>
      <c r="O1849" t="s">
        <v>35</v>
      </c>
      <c r="P1849" t="s">
        <v>36</v>
      </c>
      <c r="R1849" t="s">
        <v>169</v>
      </c>
      <c r="S1849" t="s">
        <v>89</v>
      </c>
      <c r="T1849" s="2">
        <v>35266</v>
      </c>
      <c r="U1849" s="3">
        <f ca="1">YEARFRAC(Table1[[#This Row],[DOB]],TODAY())</f>
        <v>29.425000000000001</v>
      </c>
      <c r="V1849" s="3" t="str" cm="1">
        <f t="array" aca="1" ref="V1849" ca="1">_xlfn.IFS(Table1[[#This Row],[Age]] &lt; 30, "20-29", Table1[[#This Row],[Age]]&lt;40,"30-39",Table1[[#This Row],[Age]]&lt;50,"40-49",Table1[[#This Row],[Age]]&lt;60,"50-59",Table1[[#This Row],[Age]]&lt;70, "60-69",Table1[[#This Row],[Age]]&lt;80, "70-79",Table1[[#This Row],[Age]]&lt;90,"80-89")</f>
        <v>20-29</v>
      </c>
      <c r="W1849" t="s">
        <v>39</v>
      </c>
      <c r="X1849" t="s">
        <v>280</v>
      </c>
      <c r="Y1849" t="s">
        <v>41</v>
      </c>
      <c r="Z1849">
        <v>48655</v>
      </c>
      <c r="AA1849" t="s">
        <v>55</v>
      </c>
      <c r="AB1849" t="s">
        <v>74</v>
      </c>
      <c r="AC1849" t="s">
        <v>44</v>
      </c>
      <c r="AD1849">
        <v>2</v>
      </c>
    </row>
    <row r="1850" spans="1:30" x14ac:dyDescent="0.35">
      <c r="A1850">
        <v>2272</v>
      </c>
      <c r="B1850" t="s">
        <v>6917</v>
      </c>
      <c r="C1850" t="s">
        <v>4411</v>
      </c>
      <c r="D1850" s="1">
        <v>44802</v>
      </c>
      <c r="E1850" s="1">
        <v>44941</v>
      </c>
      <c r="F1850">
        <f>IF(Table1[[#This Row],[ExitDate]],QUOTIENT(Table1[[#This Row],[ExitDate]]-Table1[[#This Row],[StartDate]],365/12),"")</f>
        <v>4</v>
      </c>
      <c r="G1850" t="str">
        <f>IF(Table1[[#This Row],[ExitDate]], "Attrition", "Active")</f>
        <v>Attrition</v>
      </c>
      <c r="H1850" t="s">
        <v>1772</v>
      </c>
      <c r="I1850" t="s">
        <v>6918</v>
      </c>
      <c r="J1850" t="s">
        <v>6919</v>
      </c>
      <c r="K1850" t="s">
        <v>79</v>
      </c>
      <c r="L1850" t="s">
        <v>32</v>
      </c>
      <c r="M1850" t="s">
        <v>51</v>
      </c>
      <c r="N1850" t="s">
        <v>34</v>
      </c>
      <c r="O1850" t="s">
        <v>62</v>
      </c>
      <c r="P1850" t="s">
        <v>139</v>
      </c>
      <c r="Q1850" t="s">
        <v>6920</v>
      </c>
      <c r="R1850" t="s">
        <v>169</v>
      </c>
      <c r="S1850" t="s">
        <v>89</v>
      </c>
      <c r="T1850" s="2">
        <v>31871</v>
      </c>
      <c r="U1850" s="3">
        <f ca="1">YEARFRAC(Table1[[#This Row],[DOB]],TODAY())</f>
        <v>38.719444444444441</v>
      </c>
      <c r="V1850" s="3" t="str" cm="1">
        <f t="array" aca="1" ref="V1850" ca="1">_xlfn.IFS(Table1[[#This Row],[Age]] &lt; 30, "20-29", Table1[[#This Row],[Age]]&lt;40,"30-39",Table1[[#This Row],[Age]]&lt;50,"40-49",Table1[[#This Row],[Age]]&lt;60,"50-59",Table1[[#This Row],[Age]]&lt;70, "60-69",Table1[[#This Row],[Age]]&lt;80, "70-79",Table1[[#This Row],[Age]]&lt;90,"80-89")</f>
        <v>30-39</v>
      </c>
      <c r="W1850" t="s">
        <v>90</v>
      </c>
      <c r="X1850" t="s">
        <v>82</v>
      </c>
      <c r="Y1850" t="s">
        <v>41</v>
      </c>
      <c r="Z1850">
        <v>62715</v>
      </c>
      <c r="AA1850" t="s">
        <v>92</v>
      </c>
      <c r="AB1850" t="s">
        <v>103</v>
      </c>
      <c r="AC1850" t="s">
        <v>44</v>
      </c>
      <c r="AD1850">
        <v>2</v>
      </c>
    </row>
    <row r="1851" spans="1:30" x14ac:dyDescent="0.35">
      <c r="A1851">
        <v>2273</v>
      </c>
      <c r="B1851" t="s">
        <v>6921</v>
      </c>
      <c r="C1851" t="s">
        <v>882</v>
      </c>
      <c r="D1851" s="1">
        <v>43856</v>
      </c>
      <c r="E1851" s="1">
        <v>44176</v>
      </c>
      <c r="F1851">
        <f>IF(Table1[[#This Row],[ExitDate]],QUOTIENT(Table1[[#This Row],[ExitDate]]-Table1[[#This Row],[StartDate]],365/12),"")</f>
        <v>10</v>
      </c>
      <c r="G1851" t="str">
        <f>IF(Table1[[#This Row],[ExitDate]], "Attrition", "Active")</f>
        <v>Attrition</v>
      </c>
      <c r="H1851" t="s">
        <v>1772</v>
      </c>
      <c r="I1851" t="s">
        <v>6922</v>
      </c>
      <c r="J1851" t="s">
        <v>6923</v>
      </c>
      <c r="K1851" t="s">
        <v>97</v>
      </c>
      <c r="L1851" t="s">
        <v>32</v>
      </c>
      <c r="M1851" t="s">
        <v>62</v>
      </c>
      <c r="N1851" t="s">
        <v>50</v>
      </c>
      <c r="O1851" t="s">
        <v>51</v>
      </c>
      <c r="P1851" t="s">
        <v>125</v>
      </c>
      <c r="Q1851" t="s">
        <v>6924</v>
      </c>
      <c r="R1851" t="s">
        <v>169</v>
      </c>
      <c r="S1851" t="s">
        <v>241</v>
      </c>
      <c r="T1851" s="2">
        <v>20591</v>
      </c>
      <c r="U1851" s="3">
        <f ca="1">YEARFRAC(Table1[[#This Row],[DOB]],TODAY())</f>
        <v>69.602777777777774</v>
      </c>
      <c r="V1851" s="3" t="str" cm="1">
        <f t="array" aca="1" ref="V1851" ca="1">_xlfn.IFS(Table1[[#This Row],[Age]] &lt; 30, "20-29", Table1[[#This Row],[Age]]&lt;40,"30-39",Table1[[#This Row],[Age]]&lt;50,"40-49",Table1[[#This Row],[Age]]&lt;60,"50-59",Table1[[#This Row],[Age]]&lt;70, "60-69",Table1[[#This Row],[Age]]&lt;80, "70-79",Table1[[#This Row],[Age]]&lt;90,"80-89")</f>
        <v>60-69</v>
      </c>
      <c r="W1851" t="s">
        <v>90</v>
      </c>
      <c r="X1851" t="s">
        <v>1540</v>
      </c>
      <c r="Y1851" t="s">
        <v>54</v>
      </c>
      <c r="Z1851">
        <v>75785</v>
      </c>
      <c r="AA1851" t="s">
        <v>73</v>
      </c>
      <c r="AB1851" t="s">
        <v>103</v>
      </c>
      <c r="AC1851" t="s">
        <v>44</v>
      </c>
      <c r="AD1851">
        <v>4</v>
      </c>
    </row>
    <row r="1852" spans="1:30" x14ac:dyDescent="0.35">
      <c r="A1852">
        <v>2274</v>
      </c>
      <c r="B1852" t="s">
        <v>1819</v>
      </c>
      <c r="C1852" t="s">
        <v>5408</v>
      </c>
      <c r="D1852" s="1">
        <v>43879</v>
      </c>
      <c r="F1852" t="str">
        <f>IF(Table1[[#This Row],[ExitDate]],QUOTIENT(Table1[[#This Row],[ExitDate]]-Table1[[#This Row],[StartDate]],365/12),"")</f>
        <v/>
      </c>
      <c r="G1852" t="str">
        <f>IF(Table1[[#This Row],[ExitDate]], "Attrition", "Active")</f>
        <v>Active</v>
      </c>
      <c r="H1852" t="s">
        <v>6741</v>
      </c>
      <c r="I1852" t="s">
        <v>6925</v>
      </c>
      <c r="J1852" t="s">
        <v>6926</v>
      </c>
      <c r="K1852" t="s">
        <v>88</v>
      </c>
      <c r="L1852" t="s">
        <v>32</v>
      </c>
      <c r="M1852" t="s">
        <v>62</v>
      </c>
      <c r="N1852" t="s">
        <v>50</v>
      </c>
      <c r="O1852" t="s">
        <v>35</v>
      </c>
      <c r="P1852" t="s">
        <v>36</v>
      </c>
      <c r="R1852" t="s">
        <v>169</v>
      </c>
      <c r="S1852" t="s">
        <v>52</v>
      </c>
      <c r="T1852" s="2">
        <v>36548</v>
      </c>
      <c r="U1852" s="3">
        <f ca="1">YEARFRAC(Table1[[#This Row],[DOB]],TODAY())</f>
        <v>25.916666666666668</v>
      </c>
      <c r="V1852" s="3" t="str" cm="1">
        <f t="array" aca="1" ref="V1852" ca="1">_xlfn.IFS(Table1[[#This Row],[Age]] &lt; 30, "20-29", Table1[[#This Row],[Age]]&lt;40,"30-39",Table1[[#This Row],[Age]]&lt;50,"40-49",Table1[[#This Row],[Age]]&lt;60,"50-59",Table1[[#This Row],[Age]]&lt;70, "60-69",Table1[[#This Row],[Age]]&lt;80, "70-79",Table1[[#This Row],[Age]]&lt;90,"80-89")</f>
        <v>20-29</v>
      </c>
      <c r="W1852" t="s">
        <v>39</v>
      </c>
      <c r="X1852" t="s">
        <v>162</v>
      </c>
      <c r="Y1852" t="s">
        <v>54</v>
      </c>
      <c r="Z1852">
        <v>52491</v>
      </c>
      <c r="AA1852" t="s">
        <v>73</v>
      </c>
      <c r="AB1852" t="s">
        <v>43</v>
      </c>
      <c r="AC1852" t="s">
        <v>44</v>
      </c>
      <c r="AD1852">
        <v>4</v>
      </c>
    </row>
    <row r="1853" spans="1:30" x14ac:dyDescent="0.35">
      <c r="A1853">
        <v>2275</v>
      </c>
      <c r="B1853" t="s">
        <v>67</v>
      </c>
      <c r="C1853" t="s">
        <v>376</v>
      </c>
      <c r="D1853" s="1">
        <v>44586</v>
      </c>
      <c r="F1853" t="str">
        <f>IF(Table1[[#This Row],[ExitDate]],QUOTIENT(Table1[[#This Row],[ExitDate]]-Table1[[#This Row],[StartDate]],365/12),"")</f>
        <v/>
      </c>
      <c r="G1853" t="str">
        <f>IF(Table1[[#This Row],[ExitDate]], "Attrition", "Active")</f>
        <v>Active</v>
      </c>
      <c r="H1853" t="s">
        <v>3017</v>
      </c>
      <c r="I1853" t="s">
        <v>6927</v>
      </c>
      <c r="J1853" t="s">
        <v>6928</v>
      </c>
      <c r="K1853" t="s">
        <v>49</v>
      </c>
      <c r="L1853" t="s">
        <v>32</v>
      </c>
      <c r="M1853" t="s">
        <v>51</v>
      </c>
      <c r="N1853" t="s">
        <v>63</v>
      </c>
      <c r="O1853" t="s">
        <v>62</v>
      </c>
      <c r="P1853" t="s">
        <v>36</v>
      </c>
      <c r="R1853" t="s">
        <v>37</v>
      </c>
      <c r="S1853" t="s">
        <v>503</v>
      </c>
      <c r="T1853" s="2">
        <v>18606</v>
      </c>
      <c r="U1853" s="3">
        <f ca="1">YEARFRAC(Table1[[#This Row],[DOB]],TODAY())</f>
        <v>75.038888888888891</v>
      </c>
      <c r="V1853" s="3" t="str" cm="1">
        <f t="array" aca="1" ref="V1853" ca="1">_xlfn.IFS(Table1[[#This Row],[Age]] &lt; 30, "20-29", Table1[[#This Row],[Age]]&lt;40,"30-39",Table1[[#This Row],[Age]]&lt;50,"40-49",Table1[[#This Row],[Age]]&lt;60,"50-59",Table1[[#This Row],[Age]]&lt;70, "60-69",Table1[[#This Row],[Age]]&lt;80, "70-79",Table1[[#This Row],[Age]]&lt;90,"80-89")</f>
        <v>70-79</v>
      </c>
      <c r="W1853" t="s">
        <v>39</v>
      </c>
      <c r="X1853" t="s">
        <v>1061</v>
      </c>
      <c r="Y1853" t="s">
        <v>54</v>
      </c>
      <c r="Z1853">
        <v>2169</v>
      </c>
      <c r="AA1853" t="s">
        <v>127</v>
      </c>
      <c r="AB1853" t="s">
        <v>83</v>
      </c>
      <c r="AC1853" t="s">
        <v>44</v>
      </c>
      <c r="AD1853">
        <v>2</v>
      </c>
    </row>
    <row r="1854" spans="1:30" x14ac:dyDescent="0.35">
      <c r="A1854">
        <v>2276</v>
      </c>
      <c r="B1854" t="s">
        <v>6929</v>
      </c>
      <c r="C1854" t="s">
        <v>1249</v>
      </c>
      <c r="D1854" s="1">
        <v>45117</v>
      </c>
      <c r="F1854" t="str">
        <f>IF(Table1[[#This Row],[ExitDate]],QUOTIENT(Table1[[#This Row],[ExitDate]]-Table1[[#This Row],[StartDate]],365/12),"")</f>
        <v/>
      </c>
      <c r="G1854" t="str">
        <f>IF(Table1[[#This Row],[ExitDate]], "Attrition", "Active")</f>
        <v>Active</v>
      </c>
      <c r="H1854" t="s">
        <v>3017</v>
      </c>
      <c r="I1854" t="s">
        <v>6930</v>
      </c>
      <c r="J1854" t="s">
        <v>6931</v>
      </c>
      <c r="K1854" t="s">
        <v>79</v>
      </c>
      <c r="L1854" t="s">
        <v>32</v>
      </c>
      <c r="M1854" t="s">
        <v>62</v>
      </c>
      <c r="N1854" t="s">
        <v>63</v>
      </c>
      <c r="O1854" t="s">
        <v>35</v>
      </c>
      <c r="P1854" t="s">
        <v>36</v>
      </c>
      <c r="R1854" t="s">
        <v>37</v>
      </c>
      <c r="S1854" t="s">
        <v>176</v>
      </c>
      <c r="T1854" s="2">
        <v>30276</v>
      </c>
      <c r="U1854" s="3">
        <f ca="1">YEARFRAC(Table1[[#This Row],[DOB]],TODAY())</f>
        <v>43.088888888888889</v>
      </c>
      <c r="V1854" s="3" t="str" cm="1">
        <f t="array" aca="1" ref="V1854" ca="1">_xlfn.IFS(Table1[[#This Row],[Age]] &lt; 30, "20-29", Table1[[#This Row],[Age]]&lt;40,"30-39",Table1[[#This Row],[Age]]&lt;50,"40-49",Table1[[#This Row],[Age]]&lt;60,"50-59",Table1[[#This Row],[Age]]&lt;70, "60-69",Table1[[#This Row],[Age]]&lt;80, "70-79",Table1[[#This Row],[Age]]&lt;90,"80-89")</f>
        <v>40-49</v>
      </c>
      <c r="W1854" t="s">
        <v>39</v>
      </c>
      <c r="X1854" t="s">
        <v>418</v>
      </c>
      <c r="Y1854" t="s">
        <v>41</v>
      </c>
      <c r="Z1854">
        <v>2478</v>
      </c>
      <c r="AA1854" t="s">
        <v>42</v>
      </c>
      <c r="AB1854" t="s">
        <v>103</v>
      </c>
      <c r="AC1854" t="s">
        <v>44</v>
      </c>
      <c r="AD1854">
        <v>1</v>
      </c>
    </row>
    <row r="1855" spans="1:30" x14ac:dyDescent="0.35">
      <c r="A1855">
        <v>2277</v>
      </c>
      <c r="B1855" t="s">
        <v>1990</v>
      </c>
      <c r="C1855" t="s">
        <v>3340</v>
      </c>
      <c r="D1855" s="1">
        <v>44665</v>
      </c>
      <c r="F1855" t="str">
        <f>IF(Table1[[#This Row],[ExitDate]],QUOTIENT(Table1[[#This Row],[ExitDate]]-Table1[[#This Row],[StartDate]],365/12),"")</f>
        <v/>
      </c>
      <c r="G1855" t="str">
        <f>IF(Table1[[#This Row],[ExitDate]], "Attrition", "Active")</f>
        <v>Active</v>
      </c>
      <c r="H1855" t="s">
        <v>3017</v>
      </c>
      <c r="I1855" t="s">
        <v>6932</v>
      </c>
      <c r="J1855" t="s">
        <v>6933</v>
      </c>
      <c r="K1855" t="s">
        <v>31</v>
      </c>
      <c r="L1855" t="s">
        <v>32</v>
      </c>
      <c r="M1855" t="s">
        <v>33</v>
      </c>
      <c r="N1855" t="s">
        <v>63</v>
      </c>
      <c r="O1855" t="s">
        <v>35</v>
      </c>
      <c r="P1855" t="s">
        <v>36</v>
      </c>
      <c r="R1855" t="s">
        <v>37</v>
      </c>
      <c r="S1855" t="s">
        <v>89</v>
      </c>
      <c r="T1855" s="2">
        <v>23283</v>
      </c>
      <c r="U1855" s="3">
        <f ca="1">YEARFRAC(Table1[[#This Row],[DOB]],TODAY())</f>
        <v>62.233333333333334</v>
      </c>
      <c r="V1855" s="3" t="str" cm="1">
        <f t="array" aca="1" ref="V1855" ca="1">_xlfn.IFS(Table1[[#This Row],[Age]] &lt; 30, "20-29", Table1[[#This Row],[Age]]&lt;40,"30-39",Table1[[#This Row],[Age]]&lt;50,"40-49",Table1[[#This Row],[Age]]&lt;60,"50-59",Table1[[#This Row],[Age]]&lt;70, "60-69",Table1[[#This Row],[Age]]&lt;80, "70-79",Table1[[#This Row],[Age]]&lt;90,"80-89")</f>
        <v>60-69</v>
      </c>
      <c r="W1855" t="s">
        <v>39</v>
      </c>
      <c r="X1855" t="s">
        <v>102</v>
      </c>
      <c r="Y1855" t="s">
        <v>41</v>
      </c>
      <c r="Z1855">
        <v>1731</v>
      </c>
      <c r="AA1855" t="s">
        <v>55</v>
      </c>
      <c r="AB1855" t="s">
        <v>43</v>
      </c>
      <c r="AC1855" t="s">
        <v>44</v>
      </c>
      <c r="AD1855">
        <v>5</v>
      </c>
    </row>
    <row r="1856" spans="1:30" x14ac:dyDescent="0.35">
      <c r="A1856">
        <v>2278</v>
      </c>
      <c r="B1856" t="s">
        <v>6934</v>
      </c>
      <c r="C1856" t="s">
        <v>779</v>
      </c>
      <c r="D1856" s="1">
        <v>44752</v>
      </c>
      <c r="F1856" t="str">
        <f>IF(Table1[[#This Row],[ExitDate]],QUOTIENT(Table1[[#This Row],[ExitDate]]-Table1[[#This Row],[StartDate]],365/12),"")</f>
        <v/>
      </c>
      <c r="G1856" t="str">
        <f>IF(Table1[[#This Row],[ExitDate]], "Attrition", "Active")</f>
        <v>Active</v>
      </c>
      <c r="H1856" t="s">
        <v>3017</v>
      </c>
      <c r="I1856" t="s">
        <v>6935</v>
      </c>
      <c r="J1856" t="s">
        <v>6936</v>
      </c>
      <c r="K1856" t="s">
        <v>31</v>
      </c>
      <c r="L1856" t="s">
        <v>32</v>
      </c>
      <c r="M1856" t="s">
        <v>51</v>
      </c>
      <c r="N1856" t="s">
        <v>63</v>
      </c>
      <c r="O1856" t="s">
        <v>35</v>
      </c>
      <c r="P1856" t="s">
        <v>36</v>
      </c>
      <c r="R1856" t="s">
        <v>37</v>
      </c>
      <c r="S1856" t="s">
        <v>593</v>
      </c>
      <c r="T1856" s="2">
        <v>23158</v>
      </c>
      <c r="U1856" s="3">
        <f ca="1">YEARFRAC(Table1[[#This Row],[DOB]],TODAY())</f>
        <v>62.572222222222223</v>
      </c>
      <c r="V1856" s="3" t="str" cm="1">
        <f t="array" aca="1" ref="V1856" ca="1">_xlfn.IFS(Table1[[#This Row],[Age]] &lt; 30, "20-29", Table1[[#This Row],[Age]]&lt;40,"30-39",Table1[[#This Row],[Age]]&lt;50,"40-49",Table1[[#This Row],[Age]]&lt;60,"50-59",Table1[[#This Row],[Age]]&lt;70, "60-69",Table1[[#This Row],[Age]]&lt;80, "70-79",Table1[[#This Row],[Age]]&lt;90,"80-89")</f>
        <v>60-69</v>
      </c>
      <c r="W1856" t="s">
        <v>39</v>
      </c>
      <c r="X1856" t="s">
        <v>215</v>
      </c>
      <c r="Y1856" t="s">
        <v>41</v>
      </c>
      <c r="Z1856">
        <v>1776</v>
      </c>
      <c r="AA1856" t="s">
        <v>42</v>
      </c>
      <c r="AB1856" t="s">
        <v>43</v>
      </c>
      <c r="AC1856" t="s">
        <v>44</v>
      </c>
      <c r="AD1856">
        <v>4</v>
      </c>
    </row>
    <row r="1857" spans="1:30" x14ac:dyDescent="0.35">
      <c r="A1857">
        <v>2279</v>
      </c>
      <c r="B1857" t="s">
        <v>2252</v>
      </c>
      <c r="C1857" t="s">
        <v>6937</v>
      </c>
      <c r="D1857" s="1">
        <v>44739</v>
      </c>
      <c r="F1857" t="str">
        <f>IF(Table1[[#This Row],[ExitDate]],QUOTIENT(Table1[[#This Row],[ExitDate]]-Table1[[#This Row],[StartDate]],365/12),"")</f>
        <v/>
      </c>
      <c r="G1857" t="str">
        <f>IF(Table1[[#This Row],[ExitDate]], "Attrition", "Active")</f>
        <v>Active</v>
      </c>
      <c r="H1857" t="s">
        <v>3017</v>
      </c>
      <c r="I1857" t="s">
        <v>6938</v>
      </c>
      <c r="J1857" t="s">
        <v>6939</v>
      </c>
      <c r="K1857" t="s">
        <v>49</v>
      </c>
      <c r="L1857" t="s">
        <v>32</v>
      </c>
      <c r="M1857" t="s">
        <v>33</v>
      </c>
      <c r="N1857" t="s">
        <v>34</v>
      </c>
      <c r="O1857" t="s">
        <v>62</v>
      </c>
      <c r="P1857" t="s">
        <v>36</v>
      </c>
      <c r="R1857" t="s">
        <v>37</v>
      </c>
      <c r="S1857" t="s">
        <v>2516</v>
      </c>
      <c r="T1857" s="2">
        <v>28168</v>
      </c>
      <c r="U1857" s="3">
        <f ca="1">YEARFRAC(Table1[[#This Row],[DOB]],TODAY())</f>
        <v>48.863888888888887</v>
      </c>
      <c r="V1857" s="3" t="str" cm="1">
        <f t="array" aca="1" ref="V1857" ca="1">_xlfn.IFS(Table1[[#This Row],[Age]] &lt; 30, "20-29", Table1[[#This Row],[Age]]&lt;40,"30-39",Table1[[#This Row],[Age]]&lt;50,"40-49",Table1[[#This Row],[Age]]&lt;60,"50-59",Table1[[#This Row],[Age]]&lt;70, "60-69",Table1[[#This Row],[Age]]&lt;80, "70-79",Table1[[#This Row],[Age]]&lt;90,"80-89")</f>
        <v>40-49</v>
      </c>
      <c r="W1857" t="s">
        <v>39</v>
      </c>
      <c r="X1857" t="s">
        <v>2516</v>
      </c>
      <c r="Y1857" t="s">
        <v>54</v>
      </c>
      <c r="Z1857">
        <v>2128</v>
      </c>
      <c r="AA1857" t="s">
        <v>73</v>
      </c>
      <c r="AB1857" t="s">
        <v>103</v>
      </c>
      <c r="AC1857" t="s">
        <v>44</v>
      </c>
      <c r="AD1857">
        <v>1</v>
      </c>
    </row>
    <row r="1858" spans="1:30" x14ac:dyDescent="0.35">
      <c r="A1858">
        <v>2280</v>
      </c>
      <c r="B1858" t="s">
        <v>6940</v>
      </c>
      <c r="C1858" t="s">
        <v>3126</v>
      </c>
      <c r="D1858" s="1">
        <v>43438</v>
      </c>
      <c r="E1858" s="1">
        <v>45114</v>
      </c>
      <c r="F1858">
        <f>IF(Table1[[#This Row],[ExitDate]],QUOTIENT(Table1[[#This Row],[ExitDate]]-Table1[[#This Row],[StartDate]],365/12),"")</f>
        <v>55</v>
      </c>
      <c r="G1858" t="str">
        <f>IF(Table1[[#This Row],[ExitDate]], "Attrition", "Active")</f>
        <v>Attrition</v>
      </c>
      <c r="H1858" t="s">
        <v>3017</v>
      </c>
      <c r="I1858" t="s">
        <v>6941</v>
      </c>
      <c r="J1858" t="s">
        <v>6942</v>
      </c>
      <c r="K1858" t="s">
        <v>167</v>
      </c>
      <c r="L1858" t="s">
        <v>744</v>
      </c>
      <c r="M1858" t="s">
        <v>33</v>
      </c>
      <c r="N1858" t="s">
        <v>50</v>
      </c>
      <c r="O1858" t="s">
        <v>35</v>
      </c>
      <c r="P1858" t="s">
        <v>139</v>
      </c>
      <c r="Q1858" t="s">
        <v>6943</v>
      </c>
      <c r="R1858" t="s">
        <v>37</v>
      </c>
      <c r="S1858" t="s">
        <v>331</v>
      </c>
      <c r="T1858" s="2">
        <v>31112</v>
      </c>
      <c r="U1858" s="3">
        <f ca="1">YEARFRAC(Table1[[#This Row],[DOB]],TODAY())</f>
        <v>40.797222222222224</v>
      </c>
      <c r="V1858" s="3" t="str" cm="1">
        <f t="array" aca="1" ref="V1858" ca="1">_xlfn.IFS(Table1[[#This Row],[Age]] &lt; 30, "20-29", Table1[[#This Row],[Age]]&lt;40,"30-39",Table1[[#This Row],[Age]]&lt;50,"40-49",Table1[[#This Row],[Age]]&lt;60,"50-59",Table1[[#This Row],[Age]]&lt;70, "60-69",Table1[[#This Row],[Age]]&lt;80, "70-79",Table1[[#This Row],[Age]]&lt;90,"80-89")</f>
        <v>40-49</v>
      </c>
      <c r="W1858" t="s">
        <v>39</v>
      </c>
      <c r="X1858" t="s">
        <v>225</v>
      </c>
      <c r="Y1858" t="s">
        <v>41</v>
      </c>
      <c r="Z1858">
        <v>2030</v>
      </c>
      <c r="AA1858" t="s">
        <v>42</v>
      </c>
      <c r="AB1858" t="s">
        <v>83</v>
      </c>
      <c r="AC1858" t="s">
        <v>44</v>
      </c>
      <c r="AD1858">
        <v>4</v>
      </c>
    </row>
    <row r="1859" spans="1:30" x14ac:dyDescent="0.35">
      <c r="A1859">
        <v>2281</v>
      </c>
      <c r="B1859" t="s">
        <v>6944</v>
      </c>
      <c r="C1859" t="s">
        <v>1478</v>
      </c>
      <c r="D1859" s="1">
        <v>43718</v>
      </c>
      <c r="F1859" t="str">
        <f>IF(Table1[[#This Row],[ExitDate]],QUOTIENT(Table1[[#This Row],[ExitDate]]-Table1[[#This Row],[StartDate]],365/12),"")</f>
        <v/>
      </c>
      <c r="G1859" t="str">
        <f>IF(Table1[[#This Row],[ExitDate]], "Attrition", "Active")</f>
        <v>Active</v>
      </c>
      <c r="H1859" t="s">
        <v>3017</v>
      </c>
      <c r="I1859" t="s">
        <v>6945</v>
      </c>
      <c r="J1859" t="s">
        <v>6946</v>
      </c>
      <c r="K1859" t="s">
        <v>61</v>
      </c>
      <c r="L1859" t="s">
        <v>32</v>
      </c>
      <c r="M1859" t="s">
        <v>62</v>
      </c>
      <c r="N1859" t="s">
        <v>34</v>
      </c>
      <c r="O1859" t="s">
        <v>62</v>
      </c>
      <c r="P1859" t="s">
        <v>36</v>
      </c>
      <c r="R1859" t="s">
        <v>37</v>
      </c>
      <c r="S1859" t="s">
        <v>89</v>
      </c>
      <c r="T1859" s="2">
        <v>36050</v>
      </c>
      <c r="U1859" s="3">
        <f ca="1">YEARFRAC(Table1[[#This Row],[DOB]],TODAY())</f>
        <v>27.280555555555555</v>
      </c>
      <c r="V1859" s="3" t="str" cm="1">
        <f t="array" aca="1" ref="V1859" ca="1">_xlfn.IFS(Table1[[#This Row],[Age]] &lt; 30, "20-29", Table1[[#This Row],[Age]]&lt;40,"30-39",Table1[[#This Row],[Age]]&lt;50,"40-49",Table1[[#This Row],[Age]]&lt;60,"50-59",Table1[[#This Row],[Age]]&lt;70, "60-69",Table1[[#This Row],[Age]]&lt;80, "70-79",Table1[[#This Row],[Age]]&lt;90,"80-89")</f>
        <v>20-29</v>
      </c>
      <c r="W1859" t="s">
        <v>39</v>
      </c>
      <c r="X1859" t="s">
        <v>82</v>
      </c>
      <c r="Y1859" t="s">
        <v>54</v>
      </c>
      <c r="Z1859">
        <v>1752</v>
      </c>
      <c r="AA1859" t="s">
        <v>55</v>
      </c>
      <c r="AB1859" t="s">
        <v>74</v>
      </c>
      <c r="AC1859" t="s">
        <v>44</v>
      </c>
      <c r="AD1859">
        <v>4</v>
      </c>
    </row>
    <row r="1860" spans="1:30" x14ac:dyDescent="0.35">
      <c r="A1860">
        <v>2282</v>
      </c>
      <c r="B1860" t="s">
        <v>6023</v>
      </c>
      <c r="C1860" t="s">
        <v>6947</v>
      </c>
      <c r="D1860" s="1">
        <v>43580</v>
      </c>
      <c r="F1860" t="str">
        <f>IF(Table1[[#This Row],[ExitDate]],QUOTIENT(Table1[[#This Row],[ExitDate]]-Table1[[#This Row],[StartDate]],365/12),"")</f>
        <v/>
      </c>
      <c r="G1860" t="str">
        <f>IF(Table1[[#This Row],[ExitDate]], "Attrition", "Active")</f>
        <v>Active</v>
      </c>
      <c r="H1860" t="s">
        <v>3017</v>
      </c>
      <c r="I1860" t="s">
        <v>6948</v>
      </c>
      <c r="J1860" t="s">
        <v>6949</v>
      </c>
      <c r="K1860" t="s">
        <v>61</v>
      </c>
      <c r="L1860" t="s">
        <v>32</v>
      </c>
      <c r="M1860" t="s">
        <v>51</v>
      </c>
      <c r="N1860" t="s">
        <v>50</v>
      </c>
      <c r="O1860" t="s">
        <v>62</v>
      </c>
      <c r="P1860" t="s">
        <v>36</v>
      </c>
      <c r="R1860" t="s">
        <v>37</v>
      </c>
      <c r="S1860" t="s">
        <v>230</v>
      </c>
      <c r="T1860" s="2">
        <v>24681</v>
      </c>
      <c r="U1860" s="3">
        <f ca="1">YEARFRAC(Table1[[#This Row],[DOB]],TODAY())</f>
        <v>58.402777777777779</v>
      </c>
      <c r="V1860" s="3" t="str" cm="1">
        <f t="array" aca="1" ref="V1860" ca="1">_xlfn.IFS(Table1[[#This Row],[Age]] &lt; 30, "20-29", Table1[[#This Row],[Age]]&lt;40,"30-39",Table1[[#This Row],[Age]]&lt;50,"40-49",Table1[[#This Row],[Age]]&lt;60,"50-59",Table1[[#This Row],[Age]]&lt;70, "60-69",Table1[[#This Row],[Age]]&lt;80, "70-79",Table1[[#This Row],[Age]]&lt;90,"80-89")</f>
        <v>50-59</v>
      </c>
      <c r="W1860" t="s">
        <v>39</v>
      </c>
      <c r="X1860" t="s">
        <v>112</v>
      </c>
      <c r="Y1860" t="s">
        <v>54</v>
      </c>
      <c r="Z1860">
        <v>1901</v>
      </c>
      <c r="AA1860" t="s">
        <v>127</v>
      </c>
      <c r="AB1860" t="s">
        <v>74</v>
      </c>
      <c r="AC1860" t="s">
        <v>44</v>
      </c>
      <c r="AD1860">
        <v>4</v>
      </c>
    </row>
    <row r="1861" spans="1:30" x14ac:dyDescent="0.35">
      <c r="A1861">
        <v>2283</v>
      </c>
      <c r="B1861" t="s">
        <v>2836</v>
      </c>
      <c r="C1861" t="s">
        <v>758</v>
      </c>
      <c r="D1861" s="1">
        <v>43376</v>
      </c>
      <c r="E1861" s="1">
        <v>43643</v>
      </c>
      <c r="F1861">
        <f>IF(Table1[[#This Row],[ExitDate]],QUOTIENT(Table1[[#This Row],[ExitDate]]-Table1[[#This Row],[StartDate]],365/12),"")</f>
        <v>8</v>
      </c>
      <c r="G1861" t="str">
        <f>IF(Table1[[#This Row],[ExitDate]], "Attrition", "Active")</f>
        <v>Attrition</v>
      </c>
      <c r="H1861" t="s">
        <v>2607</v>
      </c>
      <c r="I1861" t="s">
        <v>6950</v>
      </c>
      <c r="J1861" t="s">
        <v>6951</v>
      </c>
      <c r="K1861" t="s">
        <v>97</v>
      </c>
      <c r="L1861" t="s">
        <v>744</v>
      </c>
      <c r="M1861" t="s">
        <v>51</v>
      </c>
      <c r="N1861" t="s">
        <v>63</v>
      </c>
      <c r="O1861" t="s">
        <v>35</v>
      </c>
      <c r="P1861" t="s">
        <v>139</v>
      </c>
      <c r="Q1861" t="s">
        <v>6952</v>
      </c>
      <c r="R1861" t="s">
        <v>2621</v>
      </c>
      <c r="S1861" t="s">
        <v>89</v>
      </c>
      <c r="T1861" s="2">
        <v>22632</v>
      </c>
      <c r="U1861" s="3">
        <f ca="1">YEARFRAC(Table1[[#This Row],[DOB]],TODAY())</f>
        <v>64.016666666666666</v>
      </c>
      <c r="V1861" s="3" t="str" cm="1">
        <f t="array" aca="1" ref="V1861" ca="1">_xlfn.IFS(Table1[[#This Row],[Age]] &lt; 30, "20-29", Table1[[#This Row],[Age]]&lt;40,"30-39",Table1[[#This Row],[Age]]&lt;50,"40-49",Table1[[#This Row],[Age]]&lt;60,"50-59",Table1[[#This Row],[Age]]&lt;70, "60-69",Table1[[#This Row],[Age]]&lt;80, "70-79",Table1[[#This Row],[Age]]&lt;90,"80-89")</f>
        <v>60-69</v>
      </c>
      <c r="W1861" t="s">
        <v>39</v>
      </c>
      <c r="X1861" t="s">
        <v>102</v>
      </c>
      <c r="Y1861" t="s">
        <v>54</v>
      </c>
      <c r="Z1861">
        <v>2045</v>
      </c>
      <c r="AA1861" t="s">
        <v>42</v>
      </c>
      <c r="AB1861" t="s">
        <v>74</v>
      </c>
      <c r="AC1861" t="s">
        <v>44</v>
      </c>
      <c r="AD1861">
        <v>4</v>
      </c>
    </row>
    <row r="1862" spans="1:30" x14ac:dyDescent="0.35">
      <c r="A1862">
        <v>2284</v>
      </c>
      <c r="B1862" t="s">
        <v>783</v>
      </c>
      <c r="C1862" t="s">
        <v>3394</v>
      </c>
      <c r="D1862" s="1">
        <v>44726</v>
      </c>
      <c r="F1862" t="str">
        <f>IF(Table1[[#This Row],[ExitDate]],QUOTIENT(Table1[[#This Row],[ExitDate]]-Table1[[#This Row],[StartDate]],365/12),"")</f>
        <v/>
      </c>
      <c r="G1862" t="str">
        <f>IF(Table1[[#This Row],[ExitDate]], "Attrition", "Active")</f>
        <v>Active</v>
      </c>
      <c r="H1862" t="s">
        <v>2396</v>
      </c>
      <c r="I1862" t="s">
        <v>6953</v>
      </c>
      <c r="J1862" t="s">
        <v>6954</v>
      </c>
      <c r="K1862" t="s">
        <v>49</v>
      </c>
      <c r="L1862" t="s">
        <v>32</v>
      </c>
      <c r="M1862" t="s">
        <v>51</v>
      </c>
      <c r="N1862" t="s">
        <v>34</v>
      </c>
      <c r="O1862" t="s">
        <v>51</v>
      </c>
      <c r="P1862" t="s">
        <v>36</v>
      </c>
      <c r="R1862" t="s">
        <v>169</v>
      </c>
      <c r="S1862" t="s">
        <v>304</v>
      </c>
      <c r="T1862" s="2">
        <v>22182</v>
      </c>
      <c r="U1862" s="3">
        <f ca="1">YEARFRAC(Table1[[#This Row],[DOB]],TODAY())</f>
        <v>65.25</v>
      </c>
      <c r="V1862" s="3" t="str" cm="1">
        <f t="array" aca="1" ref="V1862" ca="1">_xlfn.IFS(Table1[[#This Row],[Age]] &lt; 30, "20-29", Table1[[#This Row],[Age]]&lt;40,"30-39",Table1[[#This Row],[Age]]&lt;50,"40-49",Table1[[#This Row],[Age]]&lt;60,"50-59",Table1[[#This Row],[Age]]&lt;70, "60-69",Table1[[#This Row],[Age]]&lt;80, "70-79",Table1[[#This Row],[Age]]&lt;90,"80-89")</f>
        <v>60-69</v>
      </c>
      <c r="W1862" t="s">
        <v>39</v>
      </c>
      <c r="X1862" t="s">
        <v>225</v>
      </c>
      <c r="Y1862" t="s">
        <v>41</v>
      </c>
      <c r="Z1862">
        <v>2067</v>
      </c>
      <c r="AA1862" t="s">
        <v>73</v>
      </c>
      <c r="AB1862" t="s">
        <v>43</v>
      </c>
      <c r="AC1862" t="s">
        <v>44</v>
      </c>
      <c r="AD1862">
        <v>2</v>
      </c>
    </row>
    <row r="1863" spans="1:30" x14ac:dyDescent="0.35">
      <c r="A1863">
        <v>2285</v>
      </c>
      <c r="B1863" t="s">
        <v>6955</v>
      </c>
      <c r="C1863" t="s">
        <v>3233</v>
      </c>
      <c r="D1863" s="1">
        <v>44607</v>
      </c>
      <c r="F1863" t="str">
        <f>IF(Table1[[#This Row],[ExitDate]],QUOTIENT(Table1[[#This Row],[ExitDate]]-Table1[[#This Row],[StartDate]],365/12),"")</f>
        <v/>
      </c>
      <c r="G1863" t="str">
        <f>IF(Table1[[#This Row],[ExitDate]], "Attrition", "Active")</f>
        <v>Active</v>
      </c>
      <c r="H1863" t="s">
        <v>3017</v>
      </c>
      <c r="I1863" t="s">
        <v>6956</v>
      </c>
      <c r="J1863" t="s">
        <v>6957</v>
      </c>
      <c r="K1863" t="s">
        <v>88</v>
      </c>
      <c r="L1863" t="s">
        <v>32</v>
      </c>
      <c r="M1863" t="s">
        <v>62</v>
      </c>
      <c r="N1863" t="s">
        <v>34</v>
      </c>
      <c r="O1863" t="s">
        <v>35</v>
      </c>
      <c r="P1863" t="s">
        <v>36</v>
      </c>
      <c r="R1863" t="s">
        <v>37</v>
      </c>
      <c r="S1863" t="s">
        <v>176</v>
      </c>
      <c r="T1863" s="2">
        <v>26081</v>
      </c>
      <c r="U1863" s="3">
        <f ca="1">YEARFRAC(Table1[[#This Row],[DOB]],TODAY())</f>
        <v>54.569444444444443</v>
      </c>
      <c r="V1863" s="3" t="str" cm="1">
        <f t="array" aca="1" ref="V1863" ca="1">_xlfn.IFS(Table1[[#This Row],[Age]] &lt; 30, "20-29", Table1[[#This Row],[Age]]&lt;40,"30-39",Table1[[#This Row],[Age]]&lt;50,"40-49",Table1[[#This Row],[Age]]&lt;60,"50-59",Table1[[#This Row],[Age]]&lt;70, "60-69",Table1[[#This Row],[Age]]&lt;80, "70-79",Table1[[#This Row],[Age]]&lt;90,"80-89")</f>
        <v>50-59</v>
      </c>
      <c r="W1863" t="s">
        <v>39</v>
      </c>
      <c r="X1863" t="s">
        <v>177</v>
      </c>
      <c r="Y1863" t="s">
        <v>54</v>
      </c>
      <c r="Z1863">
        <v>2169</v>
      </c>
      <c r="AA1863" t="s">
        <v>73</v>
      </c>
      <c r="AB1863" t="s">
        <v>74</v>
      </c>
      <c r="AC1863" t="s">
        <v>44</v>
      </c>
      <c r="AD1863">
        <v>5</v>
      </c>
    </row>
    <row r="1864" spans="1:30" x14ac:dyDescent="0.35">
      <c r="A1864">
        <v>2286</v>
      </c>
      <c r="B1864" t="s">
        <v>6958</v>
      </c>
      <c r="C1864" t="s">
        <v>2182</v>
      </c>
      <c r="D1864" s="1">
        <v>43367</v>
      </c>
      <c r="E1864" s="1">
        <v>44214</v>
      </c>
      <c r="F1864">
        <f>IF(Table1[[#This Row],[ExitDate]],QUOTIENT(Table1[[#This Row],[ExitDate]]-Table1[[#This Row],[StartDate]],365/12),"")</f>
        <v>27</v>
      </c>
      <c r="G1864" t="str">
        <f>IF(Table1[[#This Row],[ExitDate]], "Attrition", "Active")</f>
        <v>Attrition</v>
      </c>
      <c r="H1864" t="s">
        <v>3017</v>
      </c>
      <c r="I1864" t="s">
        <v>6959</v>
      </c>
      <c r="J1864" t="s">
        <v>6960</v>
      </c>
      <c r="K1864" t="s">
        <v>117</v>
      </c>
      <c r="L1864" t="s">
        <v>32</v>
      </c>
      <c r="M1864" t="s">
        <v>33</v>
      </c>
      <c r="N1864" t="s">
        <v>63</v>
      </c>
      <c r="O1864" t="s">
        <v>35</v>
      </c>
      <c r="P1864" t="s">
        <v>174</v>
      </c>
      <c r="Q1864" t="s">
        <v>6961</v>
      </c>
      <c r="R1864" t="s">
        <v>37</v>
      </c>
      <c r="S1864" t="s">
        <v>100</v>
      </c>
      <c r="T1864" s="2">
        <v>29869</v>
      </c>
      <c r="U1864" s="3">
        <f ca="1">YEARFRAC(Table1[[#This Row],[DOB]],TODAY())</f>
        <v>44.202777777777776</v>
      </c>
      <c r="V1864" s="3" t="str" cm="1">
        <f t="array" aca="1" ref="V1864" ca="1">_xlfn.IFS(Table1[[#This Row],[Age]] &lt; 30, "20-29", Table1[[#This Row],[Age]]&lt;40,"30-39",Table1[[#This Row],[Age]]&lt;50,"40-49",Table1[[#This Row],[Age]]&lt;60,"50-59",Table1[[#This Row],[Age]]&lt;70, "60-69",Table1[[#This Row],[Age]]&lt;80, "70-79",Table1[[#This Row],[Age]]&lt;90,"80-89")</f>
        <v>40-49</v>
      </c>
      <c r="W1864" t="s">
        <v>39</v>
      </c>
      <c r="X1864" t="s">
        <v>204</v>
      </c>
      <c r="Y1864" t="s">
        <v>54</v>
      </c>
      <c r="Z1864">
        <v>2045</v>
      </c>
      <c r="AA1864" t="s">
        <v>92</v>
      </c>
      <c r="AB1864" t="s">
        <v>103</v>
      </c>
      <c r="AC1864" t="s">
        <v>44</v>
      </c>
      <c r="AD1864">
        <v>2</v>
      </c>
    </row>
    <row r="1865" spans="1:30" x14ac:dyDescent="0.35">
      <c r="A1865">
        <v>2287</v>
      </c>
      <c r="B1865" t="s">
        <v>6962</v>
      </c>
      <c r="C1865" t="s">
        <v>6963</v>
      </c>
      <c r="D1865" s="1">
        <v>44629</v>
      </c>
      <c r="E1865" s="1">
        <v>45024</v>
      </c>
      <c r="F1865">
        <f>IF(Table1[[#This Row],[ExitDate]],QUOTIENT(Table1[[#This Row],[ExitDate]]-Table1[[#This Row],[StartDate]],365/12),"")</f>
        <v>12</v>
      </c>
      <c r="G1865" t="str">
        <f>IF(Table1[[#This Row],[ExitDate]], "Attrition", "Active")</f>
        <v>Attrition</v>
      </c>
      <c r="H1865" t="s">
        <v>3017</v>
      </c>
      <c r="I1865" t="s">
        <v>6964</v>
      </c>
      <c r="J1865" t="s">
        <v>6965</v>
      </c>
      <c r="K1865" t="s">
        <v>167</v>
      </c>
      <c r="L1865" t="s">
        <v>32</v>
      </c>
      <c r="M1865" t="s">
        <v>33</v>
      </c>
      <c r="N1865" t="s">
        <v>63</v>
      </c>
      <c r="O1865" t="s">
        <v>51</v>
      </c>
      <c r="P1865" t="s">
        <v>98</v>
      </c>
      <c r="Q1865" t="s">
        <v>6966</v>
      </c>
      <c r="R1865" t="s">
        <v>37</v>
      </c>
      <c r="S1865" t="s">
        <v>80</v>
      </c>
      <c r="T1865" s="2">
        <v>22360</v>
      </c>
      <c r="U1865" s="3">
        <f ca="1">YEARFRAC(Table1[[#This Row],[DOB]],TODAY())</f>
        <v>64.75833333333334</v>
      </c>
      <c r="V1865" s="3" t="str" cm="1">
        <f t="array" aca="1" ref="V1865" ca="1">_xlfn.IFS(Table1[[#This Row],[Age]] &lt; 30, "20-29", Table1[[#This Row],[Age]]&lt;40,"30-39",Table1[[#This Row],[Age]]&lt;50,"40-49",Table1[[#This Row],[Age]]&lt;60,"50-59",Table1[[#This Row],[Age]]&lt;70, "60-69",Table1[[#This Row],[Age]]&lt;80, "70-79",Table1[[#This Row],[Age]]&lt;90,"80-89")</f>
        <v>60-69</v>
      </c>
      <c r="W1865" t="s">
        <v>39</v>
      </c>
      <c r="X1865" t="s">
        <v>102</v>
      </c>
      <c r="Y1865" t="s">
        <v>41</v>
      </c>
      <c r="Z1865">
        <v>2110</v>
      </c>
      <c r="AA1865" t="s">
        <v>42</v>
      </c>
      <c r="AB1865" t="s">
        <v>74</v>
      </c>
      <c r="AC1865" t="s">
        <v>44</v>
      </c>
      <c r="AD1865">
        <v>2</v>
      </c>
    </row>
    <row r="1866" spans="1:30" x14ac:dyDescent="0.35">
      <c r="A1866">
        <v>2288</v>
      </c>
      <c r="B1866" t="s">
        <v>465</v>
      </c>
      <c r="C1866" t="s">
        <v>6967</v>
      </c>
      <c r="D1866" s="1">
        <v>43411</v>
      </c>
      <c r="E1866" s="1">
        <v>43976</v>
      </c>
      <c r="F1866">
        <f>IF(Table1[[#This Row],[ExitDate]],QUOTIENT(Table1[[#This Row],[ExitDate]]-Table1[[#This Row],[StartDate]],365/12),"")</f>
        <v>18</v>
      </c>
      <c r="G1866" t="str">
        <f>IF(Table1[[#This Row],[ExitDate]], "Attrition", "Active")</f>
        <v>Attrition</v>
      </c>
      <c r="H1866" t="s">
        <v>3017</v>
      </c>
      <c r="I1866" t="s">
        <v>6968</v>
      </c>
      <c r="J1866" t="s">
        <v>6969</v>
      </c>
      <c r="K1866" t="s">
        <v>117</v>
      </c>
      <c r="L1866" t="s">
        <v>32</v>
      </c>
      <c r="M1866" t="s">
        <v>62</v>
      </c>
      <c r="N1866" t="s">
        <v>50</v>
      </c>
      <c r="O1866" t="s">
        <v>35</v>
      </c>
      <c r="P1866" t="s">
        <v>98</v>
      </c>
      <c r="Q1866" t="s">
        <v>6970</v>
      </c>
      <c r="R1866" t="s">
        <v>37</v>
      </c>
      <c r="S1866" t="s">
        <v>230</v>
      </c>
      <c r="T1866" s="2">
        <v>30934</v>
      </c>
      <c r="U1866" s="3">
        <f ca="1">YEARFRAC(Table1[[#This Row],[DOB]],TODAY())</f>
        <v>41.288888888888891</v>
      </c>
      <c r="V1866" s="3" t="str" cm="1">
        <f t="array" aca="1" ref="V1866" ca="1">_xlfn.IFS(Table1[[#This Row],[Age]] &lt; 30, "20-29", Table1[[#This Row],[Age]]&lt;40,"30-39",Table1[[#This Row],[Age]]&lt;50,"40-49",Table1[[#This Row],[Age]]&lt;60,"50-59",Table1[[#This Row],[Age]]&lt;70, "60-69",Table1[[#This Row],[Age]]&lt;80, "70-79",Table1[[#This Row],[Age]]&lt;90,"80-89")</f>
        <v>40-49</v>
      </c>
      <c r="W1866" t="s">
        <v>39</v>
      </c>
      <c r="X1866" t="s">
        <v>112</v>
      </c>
      <c r="Y1866" t="s">
        <v>41</v>
      </c>
      <c r="Z1866">
        <v>2451</v>
      </c>
      <c r="AA1866" t="s">
        <v>92</v>
      </c>
      <c r="AB1866" t="s">
        <v>103</v>
      </c>
      <c r="AC1866" t="s">
        <v>44</v>
      </c>
      <c r="AD1866">
        <v>5</v>
      </c>
    </row>
    <row r="1867" spans="1:30" x14ac:dyDescent="0.35">
      <c r="A1867">
        <v>2289</v>
      </c>
      <c r="B1867" t="s">
        <v>6971</v>
      </c>
      <c r="C1867" t="s">
        <v>6972</v>
      </c>
      <c r="D1867" s="1">
        <v>43708</v>
      </c>
      <c r="F1867" t="str">
        <f>IF(Table1[[#This Row],[ExitDate]],QUOTIENT(Table1[[#This Row],[ExitDate]]-Table1[[#This Row],[StartDate]],365/12),"")</f>
        <v/>
      </c>
      <c r="G1867" t="str">
        <f>IF(Table1[[#This Row],[ExitDate]], "Attrition", "Active")</f>
        <v>Active</v>
      </c>
      <c r="H1867" t="s">
        <v>2607</v>
      </c>
      <c r="I1867" t="s">
        <v>6973</v>
      </c>
      <c r="J1867" t="s">
        <v>6974</v>
      </c>
      <c r="K1867" t="s">
        <v>88</v>
      </c>
      <c r="L1867" t="s">
        <v>32</v>
      </c>
      <c r="M1867" t="s">
        <v>62</v>
      </c>
      <c r="N1867" t="s">
        <v>50</v>
      </c>
      <c r="O1867" t="s">
        <v>51</v>
      </c>
      <c r="P1867" t="s">
        <v>36</v>
      </c>
      <c r="R1867" t="s">
        <v>2621</v>
      </c>
      <c r="S1867" t="s">
        <v>89</v>
      </c>
      <c r="T1867" s="2">
        <v>22710</v>
      </c>
      <c r="U1867" s="3">
        <f ca="1">YEARFRAC(Table1[[#This Row],[DOB]],TODAY())</f>
        <v>63.8</v>
      </c>
      <c r="V1867" s="3" t="str" cm="1">
        <f t="array" aca="1" ref="V1867" ca="1">_xlfn.IFS(Table1[[#This Row],[Age]] &lt; 30, "20-29", Table1[[#This Row],[Age]]&lt;40,"30-39",Table1[[#This Row],[Age]]&lt;50,"40-49",Table1[[#This Row],[Age]]&lt;60,"50-59",Table1[[#This Row],[Age]]&lt;70, "60-69",Table1[[#This Row],[Age]]&lt;80, "70-79",Table1[[#This Row],[Age]]&lt;90,"80-89")</f>
        <v>60-69</v>
      </c>
      <c r="W1867" t="s">
        <v>39</v>
      </c>
      <c r="X1867" t="s">
        <v>82</v>
      </c>
      <c r="Y1867" t="s">
        <v>54</v>
      </c>
      <c r="Z1867">
        <v>1460</v>
      </c>
      <c r="AA1867" t="s">
        <v>42</v>
      </c>
      <c r="AB1867" t="s">
        <v>74</v>
      </c>
      <c r="AC1867" t="s">
        <v>44</v>
      </c>
      <c r="AD1867">
        <v>4</v>
      </c>
    </row>
    <row r="1868" spans="1:30" x14ac:dyDescent="0.35">
      <c r="A1868">
        <v>2290</v>
      </c>
      <c r="B1868" t="s">
        <v>6975</v>
      </c>
      <c r="C1868" t="s">
        <v>6976</v>
      </c>
      <c r="D1868" s="1">
        <v>44162</v>
      </c>
      <c r="E1868" s="1">
        <v>45112</v>
      </c>
      <c r="F1868">
        <f>IF(Table1[[#This Row],[ExitDate]],QUOTIENT(Table1[[#This Row],[ExitDate]]-Table1[[#This Row],[StartDate]],365/12),"")</f>
        <v>31</v>
      </c>
      <c r="G1868" t="str">
        <f>IF(Table1[[#This Row],[ExitDate]], "Attrition", "Active")</f>
        <v>Attrition</v>
      </c>
      <c r="H1868" t="s">
        <v>6977</v>
      </c>
      <c r="I1868" t="s">
        <v>6978</v>
      </c>
      <c r="J1868" t="s">
        <v>6979</v>
      </c>
      <c r="K1868" t="s">
        <v>49</v>
      </c>
      <c r="L1868" t="s">
        <v>32</v>
      </c>
      <c r="M1868" t="s">
        <v>62</v>
      </c>
      <c r="N1868" t="s">
        <v>63</v>
      </c>
      <c r="O1868" t="s">
        <v>35</v>
      </c>
      <c r="P1868" t="s">
        <v>139</v>
      </c>
      <c r="Q1868" t="s">
        <v>6980</v>
      </c>
      <c r="R1868" t="s">
        <v>64</v>
      </c>
      <c r="S1868" t="s">
        <v>304</v>
      </c>
      <c r="T1868" s="2">
        <v>15447</v>
      </c>
      <c r="U1868" s="3">
        <f ca="1">YEARFRAC(Table1[[#This Row],[DOB]],TODAY())</f>
        <v>83.686111111111117</v>
      </c>
      <c r="V1868" s="3" t="str" cm="1">
        <f t="array" aca="1" ref="V1868" ca="1">_xlfn.IFS(Table1[[#This Row],[Age]] &lt; 30, "20-29", Table1[[#This Row],[Age]]&lt;40,"30-39",Table1[[#This Row],[Age]]&lt;50,"40-49",Table1[[#This Row],[Age]]&lt;60,"50-59",Table1[[#This Row],[Age]]&lt;70, "60-69",Table1[[#This Row],[Age]]&lt;80, "70-79",Table1[[#This Row],[Age]]&lt;90,"80-89")</f>
        <v>80-89</v>
      </c>
      <c r="W1868" t="s">
        <v>6981</v>
      </c>
      <c r="X1868" t="s">
        <v>351</v>
      </c>
      <c r="Y1868" t="s">
        <v>41</v>
      </c>
      <c r="Z1868">
        <v>2908</v>
      </c>
      <c r="AA1868" t="s">
        <v>55</v>
      </c>
      <c r="AB1868" t="s">
        <v>43</v>
      </c>
      <c r="AC1868" t="s">
        <v>44</v>
      </c>
      <c r="AD1868">
        <v>2</v>
      </c>
    </row>
    <row r="1869" spans="1:30" x14ac:dyDescent="0.35">
      <c r="A1869">
        <v>2291</v>
      </c>
      <c r="B1869" t="s">
        <v>1605</v>
      </c>
      <c r="C1869" t="s">
        <v>6982</v>
      </c>
      <c r="D1869" s="1">
        <v>44019</v>
      </c>
      <c r="F1869" t="str">
        <f>IF(Table1[[#This Row],[ExitDate]],QUOTIENT(Table1[[#This Row],[ExitDate]]-Table1[[#This Row],[StartDate]],365/12),"")</f>
        <v/>
      </c>
      <c r="G1869" t="str">
        <f>IF(Table1[[#This Row],[ExitDate]], "Attrition", "Active")</f>
        <v>Active</v>
      </c>
      <c r="H1869" t="s">
        <v>6983</v>
      </c>
      <c r="I1869" t="s">
        <v>6984</v>
      </c>
      <c r="J1869" t="s">
        <v>6985</v>
      </c>
      <c r="K1869" t="s">
        <v>117</v>
      </c>
      <c r="L1869" t="s">
        <v>32</v>
      </c>
      <c r="M1869" t="s">
        <v>33</v>
      </c>
      <c r="N1869" t="s">
        <v>63</v>
      </c>
      <c r="O1869" t="s">
        <v>51</v>
      </c>
      <c r="P1869" t="s">
        <v>36</v>
      </c>
      <c r="R1869" t="s">
        <v>37</v>
      </c>
      <c r="S1869" t="s">
        <v>80</v>
      </c>
      <c r="T1869" s="2">
        <v>31095</v>
      </c>
      <c r="U1869" s="3">
        <f ca="1">YEARFRAC(Table1[[#This Row],[DOB]],TODAY())</f>
        <v>40.85</v>
      </c>
      <c r="V1869" s="3" t="str" cm="1">
        <f t="array" aca="1" ref="V1869" ca="1">_xlfn.IFS(Table1[[#This Row],[Age]] &lt; 30, "20-29", Table1[[#This Row],[Age]]&lt;40,"30-39",Table1[[#This Row],[Age]]&lt;50,"40-49",Table1[[#This Row],[Age]]&lt;60,"50-59",Table1[[#This Row],[Age]]&lt;70, "60-69",Table1[[#This Row],[Age]]&lt;80, "70-79",Table1[[#This Row],[Age]]&lt;90,"80-89")</f>
        <v>40-49</v>
      </c>
      <c r="W1869" t="s">
        <v>39</v>
      </c>
      <c r="X1869" t="s">
        <v>102</v>
      </c>
      <c r="Y1869" t="s">
        <v>41</v>
      </c>
      <c r="Z1869">
        <v>2030</v>
      </c>
      <c r="AA1869" t="s">
        <v>92</v>
      </c>
      <c r="AB1869" t="s">
        <v>83</v>
      </c>
      <c r="AC1869" t="s">
        <v>44</v>
      </c>
      <c r="AD1869">
        <v>4</v>
      </c>
    </row>
    <row r="1870" spans="1:30" x14ac:dyDescent="0.35">
      <c r="A1870">
        <v>2292</v>
      </c>
      <c r="B1870" t="s">
        <v>315</v>
      </c>
      <c r="C1870" t="s">
        <v>6986</v>
      </c>
      <c r="D1870" s="1">
        <v>43841</v>
      </c>
      <c r="F1870" t="str">
        <f>IF(Table1[[#This Row],[ExitDate]],QUOTIENT(Table1[[#This Row],[ExitDate]]-Table1[[#This Row],[StartDate]],365/12),"")</f>
        <v/>
      </c>
      <c r="G1870" t="str">
        <f>IF(Table1[[#This Row],[ExitDate]], "Attrition", "Active")</f>
        <v>Active</v>
      </c>
      <c r="H1870" t="s">
        <v>3017</v>
      </c>
      <c r="I1870" t="s">
        <v>6987</v>
      </c>
      <c r="J1870" t="s">
        <v>6988</v>
      </c>
      <c r="K1870" t="s">
        <v>79</v>
      </c>
      <c r="L1870" t="s">
        <v>32</v>
      </c>
      <c r="M1870" t="s">
        <v>33</v>
      </c>
      <c r="N1870" t="s">
        <v>34</v>
      </c>
      <c r="O1870" t="s">
        <v>35</v>
      </c>
      <c r="P1870" t="s">
        <v>36</v>
      </c>
      <c r="R1870" t="s">
        <v>37</v>
      </c>
      <c r="S1870" t="s">
        <v>52</v>
      </c>
      <c r="T1870" s="2">
        <v>23108</v>
      </c>
      <c r="U1870" s="3">
        <f ca="1">YEARFRAC(Table1[[#This Row],[DOB]],TODAY())</f>
        <v>62.711111111111109</v>
      </c>
      <c r="V1870" s="3" t="str" cm="1">
        <f t="array" aca="1" ref="V1870" ca="1">_xlfn.IFS(Table1[[#This Row],[Age]] &lt; 30, "20-29", Table1[[#This Row],[Age]]&lt;40,"30-39",Table1[[#This Row],[Age]]&lt;50,"40-49",Table1[[#This Row],[Age]]&lt;60,"50-59",Table1[[#This Row],[Age]]&lt;70, "60-69",Table1[[#This Row],[Age]]&lt;80, "70-79",Table1[[#This Row],[Age]]&lt;90,"80-89")</f>
        <v>60-69</v>
      </c>
      <c r="W1870" t="s">
        <v>39</v>
      </c>
      <c r="X1870" t="s">
        <v>225</v>
      </c>
      <c r="Y1870" t="s">
        <v>54</v>
      </c>
      <c r="Z1870">
        <v>1890</v>
      </c>
      <c r="AA1870" t="s">
        <v>42</v>
      </c>
      <c r="AB1870" t="s">
        <v>43</v>
      </c>
      <c r="AC1870" t="s">
        <v>44</v>
      </c>
      <c r="AD1870">
        <v>2</v>
      </c>
    </row>
    <row r="1871" spans="1:30" x14ac:dyDescent="0.35">
      <c r="A1871">
        <v>2293</v>
      </c>
      <c r="B1871" t="s">
        <v>3412</v>
      </c>
      <c r="C1871" t="s">
        <v>1115</v>
      </c>
      <c r="D1871" s="1">
        <v>43997</v>
      </c>
      <c r="E1871" s="1">
        <v>44444</v>
      </c>
      <c r="F1871">
        <f>IF(Table1[[#This Row],[ExitDate]],QUOTIENT(Table1[[#This Row],[ExitDate]]-Table1[[#This Row],[StartDate]],365/12),"")</f>
        <v>14</v>
      </c>
      <c r="G1871" t="str">
        <f>IF(Table1[[#This Row],[ExitDate]], "Attrition", "Active")</f>
        <v>Attrition</v>
      </c>
      <c r="H1871" t="s">
        <v>3017</v>
      </c>
      <c r="I1871" t="s">
        <v>6989</v>
      </c>
      <c r="J1871" t="s">
        <v>6990</v>
      </c>
      <c r="K1871" t="s">
        <v>31</v>
      </c>
      <c r="L1871" t="s">
        <v>32</v>
      </c>
      <c r="M1871" t="s">
        <v>33</v>
      </c>
      <c r="N1871" t="s">
        <v>63</v>
      </c>
      <c r="O1871" t="s">
        <v>62</v>
      </c>
      <c r="P1871" t="s">
        <v>98</v>
      </c>
      <c r="Q1871" t="s">
        <v>6991</v>
      </c>
      <c r="R1871" t="s">
        <v>37</v>
      </c>
      <c r="S1871" t="s">
        <v>89</v>
      </c>
      <c r="T1871" s="2">
        <v>35886</v>
      </c>
      <c r="U1871" s="3">
        <f ca="1">YEARFRAC(Table1[[#This Row],[DOB]],TODAY())</f>
        <v>27.727777777777778</v>
      </c>
      <c r="V1871" s="3" t="str" cm="1">
        <f t="array" aca="1" ref="V1871" ca="1">_xlfn.IFS(Table1[[#This Row],[Age]] &lt; 30, "20-29", Table1[[#This Row],[Age]]&lt;40,"30-39",Table1[[#This Row],[Age]]&lt;50,"40-49",Table1[[#This Row],[Age]]&lt;60,"50-59",Table1[[#This Row],[Age]]&lt;70, "60-69",Table1[[#This Row],[Age]]&lt;80, "70-79",Table1[[#This Row],[Age]]&lt;90,"80-89")</f>
        <v>20-29</v>
      </c>
      <c r="W1871" t="s">
        <v>39</v>
      </c>
      <c r="X1871" t="s">
        <v>82</v>
      </c>
      <c r="Y1871" t="s">
        <v>54</v>
      </c>
      <c r="Z1871">
        <v>1803</v>
      </c>
      <c r="AA1871" t="s">
        <v>73</v>
      </c>
      <c r="AB1871" t="s">
        <v>74</v>
      </c>
      <c r="AC1871" t="s">
        <v>44</v>
      </c>
      <c r="AD1871">
        <v>2</v>
      </c>
    </row>
    <row r="1872" spans="1:30" x14ac:dyDescent="0.35">
      <c r="A1872">
        <v>2294</v>
      </c>
      <c r="B1872" t="s">
        <v>6992</v>
      </c>
      <c r="C1872" t="s">
        <v>819</v>
      </c>
      <c r="D1872" s="1">
        <v>44114</v>
      </c>
      <c r="F1872" t="str">
        <f>IF(Table1[[#This Row],[ExitDate]],QUOTIENT(Table1[[#This Row],[ExitDate]]-Table1[[#This Row],[StartDate]],365/12),"")</f>
        <v/>
      </c>
      <c r="G1872" t="str">
        <f>IF(Table1[[#This Row],[ExitDate]], "Attrition", "Active")</f>
        <v>Active</v>
      </c>
      <c r="H1872" t="s">
        <v>3017</v>
      </c>
      <c r="I1872" t="s">
        <v>6993</v>
      </c>
      <c r="J1872" t="s">
        <v>6994</v>
      </c>
      <c r="K1872" t="s">
        <v>167</v>
      </c>
      <c r="L1872" t="s">
        <v>32</v>
      </c>
      <c r="M1872" t="s">
        <v>33</v>
      </c>
      <c r="N1872" t="s">
        <v>50</v>
      </c>
      <c r="O1872" t="s">
        <v>51</v>
      </c>
      <c r="P1872" t="s">
        <v>36</v>
      </c>
      <c r="R1872" t="s">
        <v>37</v>
      </c>
      <c r="S1872" t="s">
        <v>89</v>
      </c>
      <c r="T1872" s="2">
        <v>27731</v>
      </c>
      <c r="U1872" s="3">
        <f ca="1">YEARFRAC(Table1[[#This Row],[DOB]],TODAY())</f>
        <v>50.055555555555557</v>
      </c>
      <c r="V1872" s="3" t="str" cm="1">
        <f t="array" aca="1" ref="V1872" ca="1">_xlfn.IFS(Table1[[#This Row],[Age]] &lt; 30, "20-29", Table1[[#This Row],[Age]]&lt;40,"30-39",Table1[[#This Row],[Age]]&lt;50,"40-49",Table1[[#This Row],[Age]]&lt;60,"50-59",Table1[[#This Row],[Age]]&lt;70, "60-69",Table1[[#This Row],[Age]]&lt;80, "70-79",Table1[[#This Row],[Age]]&lt;90,"80-89")</f>
        <v>50-59</v>
      </c>
      <c r="W1872" t="s">
        <v>39</v>
      </c>
      <c r="X1872" t="s">
        <v>112</v>
      </c>
      <c r="Y1872" t="s">
        <v>54</v>
      </c>
      <c r="Z1872">
        <v>6930</v>
      </c>
      <c r="AA1872" t="s">
        <v>92</v>
      </c>
      <c r="AB1872" t="s">
        <v>74</v>
      </c>
      <c r="AC1872" t="s">
        <v>44</v>
      </c>
      <c r="AD1872">
        <v>4</v>
      </c>
    </row>
    <row r="1873" spans="1:30" x14ac:dyDescent="0.35">
      <c r="A1873">
        <v>2295</v>
      </c>
      <c r="B1873" t="s">
        <v>837</v>
      </c>
      <c r="C1873" t="s">
        <v>1523</v>
      </c>
      <c r="D1873" s="1">
        <v>44700</v>
      </c>
      <c r="E1873" s="1">
        <v>45026</v>
      </c>
      <c r="F1873">
        <f>IF(Table1[[#This Row],[ExitDate]],QUOTIENT(Table1[[#This Row],[ExitDate]]-Table1[[#This Row],[StartDate]],365/12),"")</f>
        <v>10</v>
      </c>
      <c r="G1873" t="str">
        <f>IF(Table1[[#This Row],[ExitDate]], "Attrition", "Active")</f>
        <v>Attrition</v>
      </c>
      <c r="H1873" t="s">
        <v>3017</v>
      </c>
      <c r="I1873" t="s">
        <v>6995</v>
      </c>
      <c r="J1873" t="s">
        <v>6996</v>
      </c>
      <c r="K1873" t="s">
        <v>132</v>
      </c>
      <c r="L1873" t="s">
        <v>32</v>
      </c>
      <c r="M1873" t="s">
        <v>62</v>
      </c>
      <c r="N1873" t="s">
        <v>63</v>
      </c>
      <c r="O1873" t="s">
        <v>35</v>
      </c>
      <c r="P1873" t="s">
        <v>98</v>
      </c>
      <c r="Q1873" t="s">
        <v>6997</v>
      </c>
      <c r="R1873" t="s">
        <v>37</v>
      </c>
      <c r="S1873" t="s">
        <v>89</v>
      </c>
      <c r="T1873" s="2">
        <v>36185</v>
      </c>
      <c r="U1873" s="3">
        <f ca="1">YEARFRAC(Table1[[#This Row],[DOB]],TODAY())</f>
        <v>26.911111111111111</v>
      </c>
      <c r="V1873" s="3" t="str" cm="1">
        <f t="array" aca="1" ref="V1873" ca="1">_xlfn.IFS(Table1[[#This Row],[Age]] &lt; 30, "20-29", Table1[[#This Row],[Age]]&lt;40,"30-39",Table1[[#This Row],[Age]]&lt;50,"40-49",Table1[[#This Row],[Age]]&lt;60,"50-59",Table1[[#This Row],[Age]]&lt;70, "60-69",Table1[[#This Row],[Age]]&lt;80, "70-79",Table1[[#This Row],[Age]]&lt;90,"80-89")</f>
        <v>20-29</v>
      </c>
      <c r="W1873" t="s">
        <v>39</v>
      </c>
      <c r="X1873" t="s">
        <v>192</v>
      </c>
      <c r="Y1873" t="s">
        <v>41</v>
      </c>
      <c r="Z1873">
        <v>53295</v>
      </c>
      <c r="AA1873" t="s">
        <v>127</v>
      </c>
      <c r="AB1873" t="s">
        <v>103</v>
      </c>
      <c r="AC1873" t="s">
        <v>44</v>
      </c>
      <c r="AD1873">
        <v>5</v>
      </c>
    </row>
    <row r="1874" spans="1:30" x14ac:dyDescent="0.35">
      <c r="A1874">
        <v>2296</v>
      </c>
      <c r="B1874" t="s">
        <v>585</v>
      </c>
      <c r="C1874" t="s">
        <v>1374</v>
      </c>
      <c r="D1874" s="1">
        <v>44433</v>
      </c>
      <c r="F1874" t="str">
        <f>IF(Table1[[#This Row],[ExitDate]],QUOTIENT(Table1[[#This Row],[ExitDate]]-Table1[[#This Row],[StartDate]],365/12),"")</f>
        <v/>
      </c>
      <c r="G1874" t="str">
        <f>IF(Table1[[#This Row],[ExitDate]], "Attrition", "Active")</f>
        <v>Active</v>
      </c>
      <c r="H1874" t="s">
        <v>3017</v>
      </c>
      <c r="I1874" t="s">
        <v>6998</v>
      </c>
      <c r="J1874" t="s">
        <v>6999</v>
      </c>
      <c r="K1874" t="s">
        <v>79</v>
      </c>
      <c r="L1874" t="s">
        <v>32</v>
      </c>
      <c r="M1874" t="s">
        <v>62</v>
      </c>
      <c r="N1874" t="s">
        <v>63</v>
      </c>
      <c r="O1874" t="s">
        <v>35</v>
      </c>
      <c r="P1874" t="s">
        <v>36</v>
      </c>
      <c r="R1874" t="s">
        <v>37</v>
      </c>
      <c r="S1874" t="s">
        <v>89</v>
      </c>
      <c r="T1874" s="2">
        <v>26772</v>
      </c>
      <c r="U1874" s="3">
        <f ca="1">YEARFRAC(Table1[[#This Row],[DOB]],TODAY())</f>
        <v>52.680555555555557</v>
      </c>
      <c r="V1874" s="3" t="str" cm="1">
        <f t="array" aca="1" ref="V1874" ca="1">_xlfn.IFS(Table1[[#This Row],[Age]] &lt; 30, "20-29", Table1[[#This Row],[Age]]&lt;40,"30-39",Table1[[#This Row],[Age]]&lt;50,"40-49",Table1[[#This Row],[Age]]&lt;60,"50-59",Table1[[#This Row],[Age]]&lt;70, "60-69",Table1[[#This Row],[Age]]&lt;80, "70-79",Table1[[#This Row],[Age]]&lt;90,"80-89")</f>
        <v>50-59</v>
      </c>
      <c r="W1874" t="s">
        <v>39</v>
      </c>
      <c r="X1874" t="s">
        <v>192</v>
      </c>
      <c r="Y1874" t="s">
        <v>41</v>
      </c>
      <c r="Z1874">
        <v>85028</v>
      </c>
      <c r="AA1874" t="s">
        <v>55</v>
      </c>
      <c r="AB1874" t="s">
        <v>103</v>
      </c>
      <c r="AC1874" t="s">
        <v>44</v>
      </c>
      <c r="AD1874">
        <v>1</v>
      </c>
    </row>
    <row r="1875" spans="1:30" x14ac:dyDescent="0.35">
      <c r="A1875">
        <v>2297</v>
      </c>
      <c r="B1875" t="s">
        <v>7000</v>
      </c>
      <c r="C1875" t="s">
        <v>3035</v>
      </c>
      <c r="D1875" s="1">
        <v>43452</v>
      </c>
      <c r="E1875" s="1">
        <v>43733</v>
      </c>
      <c r="F1875">
        <f>IF(Table1[[#This Row],[ExitDate]],QUOTIENT(Table1[[#This Row],[ExitDate]]-Table1[[#This Row],[StartDate]],365/12),"")</f>
        <v>9</v>
      </c>
      <c r="G1875" t="str">
        <f>IF(Table1[[#This Row],[ExitDate]], "Attrition", "Active")</f>
        <v>Attrition</v>
      </c>
      <c r="H1875" t="s">
        <v>3017</v>
      </c>
      <c r="I1875" t="s">
        <v>7001</v>
      </c>
      <c r="J1875" t="s">
        <v>7002</v>
      </c>
      <c r="K1875" t="s">
        <v>97</v>
      </c>
      <c r="L1875" t="s">
        <v>744</v>
      </c>
      <c r="M1875" t="s">
        <v>51</v>
      </c>
      <c r="N1875" t="s">
        <v>34</v>
      </c>
      <c r="O1875" t="s">
        <v>62</v>
      </c>
      <c r="P1875" t="s">
        <v>125</v>
      </c>
      <c r="Q1875" t="s">
        <v>7003</v>
      </c>
      <c r="R1875" t="s">
        <v>37</v>
      </c>
      <c r="S1875" t="s">
        <v>52</v>
      </c>
      <c r="T1875" s="2">
        <v>21451</v>
      </c>
      <c r="U1875" s="3">
        <f ca="1">YEARFRAC(Table1[[#This Row],[DOB]],TODAY())</f>
        <v>67.25</v>
      </c>
      <c r="V1875" s="3" t="str" cm="1">
        <f t="array" aca="1" ref="V1875" ca="1">_xlfn.IFS(Table1[[#This Row],[Age]] &lt; 30, "20-29", Table1[[#This Row],[Age]]&lt;40,"30-39",Table1[[#This Row],[Age]]&lt;50,"40-49",Table1[[#This Row],[Age]]&lt;60,"50-59",Table1[[#This Row],[Age]]&lt;70, "60-69",Table1[[#This Row],[Age]]&lt;80, "70-79",Table1[[#This Row],[Age]]&lt;90,"80-89")</f>
        <v>60-69</v>
      </c>
      <c r="W1875" t="s">
        <v>39</v>
      </c>
      <c r="X1875" t="s">
        <v>82</v>
      </c>
      <c r="Y1875" t="s">
        <v>41</v>
      </c>
      <c r="Z1875">
        <v>92649</v>
      </c>
      <c r="AA1875" t="s">
        <v>92</v>
      </c>
      <c r="AB1875" t="s">
        <v>74</v>
      </c>
      <c r="AC1875" t="s">
        <v>44</v>
      </c>
      <c r="AD1875">
        <v>2</v>
      </c>
    </row>
    <row r="1876" spans="1:30" x14ac:dyDescent="0.35">
      <c r="A1876">
        <v>2298</v>
      </c>
      <c r="B1876" t="s">
        <v>106</v>
      </c>
      <c r="C1876" t="s">
        <v>3506</v>
      </c>
      <c r="D1876" s="1">
        <v>45143</v>
      </c>
      <c r="F1876" t="str">
        <f>IF(Table1[[#This Row],[ExitDate]],QUOTIENT(Table1[[#This Row],[ExitDate]]-Table1[[#This Row],[StartDate]],365/12),"")</f>
        <v/>
      </c>
      <c r="G1876" t="str">
        <f>IF(Table1[[#This Row],[ExitDate]], "Attrition", "Active")</f>
        <v>Active</v>
      </c>
      <c r="H1876" t="s">
        <v>3017</v>
      </c>
      <c r="I1876" t="s">
        <v>7004</v>
      </c>
      <c r="J1876" t="s">
        <v>7005</v>
      </c>
      <c r="K1876" t="s">
        <v>97</v>
      </c>
      <c r="L1876" t="s">
        <v>32</v>
      </c>
      <c r="M1876" t="s">
        <v>62</v>
      </c>
      <c r="N1876" t="s">
        <v>63</v>
      </c>
      <c r="O1876" t="s">
        <v>62</v>
      </c>
      <c r="P1876" t="s">
        <v>36</v>
      </c>
      <c r="R1876" t="s">
        <v>37</v>
      </c>
      <c r="S1876" t="s">
        <v>89</v>
      </c>
      <c r="T1876" s="2">
        <v>21302</v>
      </c>
      <c r="U1876" s="3">
        <f ca="1">YEARFRAC(Table1[[#This Row],[DOB]],TODAY())</f>
        <v>67.655555555555551</v>
      </c>
      <c r="V1876" s="3" t="str" cm="1">
        <f t="array" aca="1" ref="V1876" ca="1">_xlfn.IFS(Table1[[#This Row],[Age]] &lt; 30, "20-29", Table1[[#This Row],[Age]]&lt;40,"30-39",Table1[[#This Row],[Age]]&lt;50,"40-49",Table1[[#This Row],[Age]]&lt;60,"50-59",Table1[[#This Row],[Age]]&lt;70, "60-69",Table1[[#This Row],[Age]]&lt;80, "70-79",Table1[[#This Row],[Age]]&lt;90,"80-89")</f>
        <v>60-69</v>
      </c>
      <c r="W1876" t="s">
        <v>39</v>
      </c>
      <c r="X1876" t="s">
        <v>82</v>
      </c>
      <c r="Y1876" t="s">
        <v>41</v>
      </c>
      <c r="Z1876">
        <v>9493</v>
      </c>
      <c r="AA1876" t="s">
        <v>73</v>
      </c>
      <c r="AB1876" t="s">
        <v>83</v>
      </c>
      <c r="AC1876" t="s">
        <v>44</v>
      </c>
      <c r="AD1876">
        <v>4</v>
      </c>
    </row>
    <row r="1877" spans="1:30" x14ac:dyDescent="0.35">
      <c r="A1877">
        <v>2299</v>
      </c>
      <c r="B1877" t="s">
        <v>3961</v>
      </c>
      <c r="C1877" t="s">
        <v>7006</v>
      </c>
      <c r="D1877" s="1">
        <v>44664</v>
      </c>
      <c r="E1877" s="1">
        <v>45033</v>
      </c>
      <c r="F1877">
        <f>IF(Table1[[#This Row],[ExitDate]],QUOTIENT(Table1[[#This Row],[ExitDate]]-Table1[[#This Row],[StartDate]],365/12),"")</f>
        <v>12</v>
      </c>
      <c r="G1877" t="str">
        <f>IF(Table1[[#This Row],[ExitDate]], "Attrition", "Active")</f>
        <v>Attrition</v>
      </c>
      <c r="H1877" t="s">
        <v>3017</v>
      </c>
      <c r="I1877" t="s">
        <v>7007</v>
      </c>
      <c r="J1877" t="s">
        <v>7008</v>
      </c>
      <c r="K1877" t="s">
        <v>79</v>
      </c>
      <c r="L1877" t="s">
        <v>32</v>
      </c>
      <c r="M1877" t="s">
        <v>51</v>
      </c>
      <c r="N1877" t="s">
        <v>50</v>
      </c>
      <c r="O1877" t="s">
        <v>35</v>
      </c>
      <c r="P1877" t="s">
        <v>125</v>
      </c>
      <c r="Q1877" t="s">
        <v>7009</v>
      </c>
      <c r="R1877" t="s">
        <v>37</v>
      </c>
      <c r="S1877" t="s">
        <v>89</v>
      </c>
      <c r="T1877" s="2">
        <v>15396</v>
      </c>
      <c r="U1877" s="3">
        <f ca="1">YEARFRAC(Table1[[#This Row],[DOB]],TODAY())</f>
        <v>83.830555555555549</v>
      </c>
      <c r="V1877" s="3" t="str" cm="1">
        <f t="array" aca="1" ref="V1877" ca="1">_xlfn.IFS(Table1[[#This Row],[Age]] &lt; 30, "20-29", Table1[[#This Row],[Age]]&lt;40,"30-39",Table1[[#This Row],[Age]]&lt;50,"40-49",Table1[[#This Row],[Age]]&lt;60,"50-59",Table1[[#This Row],[Age]]&lt;70, "60-69",Table1[[#This Row],[Age]]&lt;80, "70-79",Table1[[#This Row],[Age]]&lt;90,"80-89")</f>
        <v>80-89</v>
      </c>
      <c r="W1877" t="s">
        <v>39</v>
      </c>
      <c r="X1877" t="s">
        <v>82</v>
      </c>
      <c r="Y1877" t="s">
        <v>41</v>
      </c>
      <c r="Z1877">
        <v>12684</v>
      </c>
      <c r="AA1877" t="s">
        <v>127</v>
      </c>
      <c r="AB1877" t="s">
        <v>83</v>
      </c>
      <c r="AC1877" t="s">
        <v>44</v>
      </c>
      <c r="AD1877">
        <v>2</v>
      </c>
    </row>
    <row r="1878" spans="1:30" x14ac:dyDescent="0.35">
      <c r="A1878">
        <v>2300</v>
      </c>
      <c r="B1878" t="s">
        <v>7010</v>
      </c>
      <c r="C1878" t="s">
        <v>135</v>
      </c>
      <c r="D1878" s="1">
        <v>44100</v>
      </c>
      <c r="F1878" t="str">
        <f>IF(Table1[[#This Row],[ExitDate]],QUOTIENT(Table1[[#This Row],[ExitDate]]-Table1[[#This Row],[StartDate]],365/12),"")</f>
        <v/>
      </c>
      <c r="G1878" t="str">
        <f>IF(Table1[[#This Row],[ExitDate]], "Attrition", "Active")</f>
        <v>Active</v>
      </c>
      <c r="H1878" t="s">
        <v>3017</v>
      </c>
      <c r="I1878" t="s">
        <v>7011</v>
      </c>
      <c r="J1878" t="s">
        <v>7012</v>
      </c>
      <c r="K1878" t="s">
        <v>132</v>
      </c>
      <c r="L1878" t="s">
        <v>32</v>
      </c>
      <c r="M1878" t="s">
        <v>62</v>
      </c>
      <c r="N1878" t="s">
        <v>50</v>
      </c>
      <c r="O1878" t="s">
        <v>62</v>
      </c>
      <c r="P1878" t="s">
        <v>36</v>
      </c>
      <c r="R1878" t="s">
        <v>37</v>
      </c>
      <c r="S1878" t="s">
        <v>793</v>
      </c>
      <c r="T1878" s="2">
        <v>17414</v>
      </c>
      <c r="U1878" s="3">
        <f ca="1">YEARFRAC(Table1[[#This Row],[DOB]],TODAY())</f>
        <v>78.302777777777777</v>
      </c>
      <c r="V1878" s="3" t="str" cm="1">
        <f t="array" aca="1" ref="V1878" ca="1">_xlfn.IFS(Table1[[#This Row],[Age]] &lt; 30, "20-29", Table1[[#This Row],[Age]]&lt;40,"30-39",Table1[[#This Row],[Age]]&lt;50,"40-49",Table1[[#This Row],[Age]]&lt;60,"50-59",Table1[[#This Row],[Age]]&lt;70, "60-69",Table1[[#This Row],[Age]]&lt;80, "70-79",Table1[[#This Row],[Age]]&lt;90,"80-89")</f>
        <v>70-79</v>
      </c>
      <c r="W1878" t="s">
        <v>39</v>
      </c>
      <c r="X1878" t="s">
        <v>82</v>
      </c>
      <c r="Y1878" t="s">
        <v>41</v>
      </c>
      <c r="Z1878">
        <v>37470</v>
      </c>
      <c r="AA1878" t="s">
        <v>92</v>
      </c>
      <c r="AB1878" t="s">
        <v>74</v>
      </c>
      <c r="AC1878" t="s">
        <v>44</v>
      </c>
      <c r="AD1878">
        <v>5</v>
      </c>
    </row>
    <row r="1879" spans="1:30" x14ac:dyDescent="0.35">
      <c r="A1879">
        <v>2301</v>
      </c>
      <c r="B1879" t="s">
        <v>5291</v>
      </c>
      <c r="C1879" t="s">
        <v>617</v>
      </c>
      <c r="D1879" s="1">
        <v>44239</v>
      </c>
      <c r="E1879" s="1">
        <v>44776</v>
      </c>
      <c r="F1879">
        <f>IF(Table1[[#This Row],[ExitDate]],QUOTIENT(Table1[[#This Row],[ExitDate]]-Table1[[#This Row],[StartDate]],365/12),"")</f>
        <v>17</v>
      </c>
      <c r="G1879" t="str">
        <f>IF(Table1[[#This Row],[ExitDate]], "Attrition", "Active")</f>
        <v>Attrition</v>
      </c>
      <c r="H1879" t="s">
        <v>3017</v>
      </c>
      <c r="I1879" t="s">
        <v>6850</v>
      </c>
      <c r="J1879" t="s">
        <v>7013</v>
      </c>
      <c r="K1879" t="s">
        <v>167</v>
      </c>
      <c r="L1879" t="s">
        <v>32</v>
      </c>
      <c r="M1879" t="s">
        <v>51</v>
      </c>
      <c r="N1879" t="s">
        <v>34</v>
      </c>
      <c r="O1879" t="s">
        <v>35</v>
      </c>
      <c r="P1879" t="s">
        <v>174</v>
      </c>
      <c r="Q1879" t="s">
        <v>7014</v>
      </c>
      <c r="R1879" t="s">
        <v>37</v>
      </c>
      <c r="S1879" t="s">
        <v>793</v>
      </c>
      <c r="T1879" s="2">
        <v>17026</v>
      </c>
      <c r="U1879" s="3">
        <f ca="1">YEARFRAC(Table1[[#This Row],[DOB]],TODAY())</f>
        <v>79.363888888888894</v>
      </c>
      <c r="V1879" s="3" t="str" cm="1">
        <f t="array" aca="1" ref="V1879" ca="1">_xlfn.IFS(Table1[[#This Row],[Age]] &lt; 30, "20-29", Table1[[#This Row],[Age]]&lt;40,"30-39",Table1[[#This Row],[Age]]&lt;50,"40-49",Table1[[#This Row],[Age]]&lt;60,"50-59",Table1[[#This Row],[Age]]&lt;70, "60-69",Table1[[#This Row],[Age]]&lt;80, "70-79",Table1[[#This Row],[Age]]&lt;90,"80-89")</f>
        <v>70-79</v>
      </c>
      <c r="W1879" t="s">
        <v>39</v>
      </c>
      <c r="X1879" t="s">
        <v>215</v>
      </c>
      <c r="Y1879" t="s">
        <v>41</v>
      </c>
      <c r="Z1879">
        <v>1425</v>
      </c>
      <c r="AA1879" t="s">
        <v>127</v>
      </c>
      <c r="AB1879" t="s">
        <v>74</v>
      </c>
      <c r="AC1879" t="s">
        <v>44</v>
      </c>
      <c r="AD1879">
        <v>1</v>
      </c>
    </row>
    <row r="1880" spans="1:30" x14ac:dyDescent="0.35">
      <c r="A1880">
        <v>2302</v>
      </c>
      <c r="B1880" t="s">
        <v>1377</v>
      </c>
      <c r="C1880" t="s">
        <v>1098</v>
      </c>
      <c r="D1880" s="1">
        <v>43467</v>
      </c>
      <c r="E1880" s="1">
        <v>44113</v>
      </c>
      <c r="F1880">
        <f>IF(Table1[[#This Row],[ExitDate]],QUOTIENT(Table1[[#This Row],[ExitDate]]-Table1[[#This Row],[StartDate]],365/12),"")</f>
        <v>21</v>
      </c>
      <c r="G1880" t="str">
        <f>IF(Table1[[#This Row],[ExitDate]], "Attrition", "Active")</f>
        <v>Attrition</v>
      </c>
      <c r="H1880" t="s">
        <v>3017</v>
      </c>
      <c r="I1880" t="s">
        <v>7015</v>
      </c>
      <c r="J1880" t="s">
        <v>7016</v>
      </c>
      <c r="K1880" t="s">
        <v>61</v>
      </c>
      <c r="L1880" t="s">
        <v>2299</v>
      </c>
      <c r="M1880" t="s">
        <v>33</v>
      </c>
      <c r="N1880" t="s">
        <v>34</v>
      </c>
      <c r="O1880" t="s">
        <v>35</v>
      </c>
      <c r="P1880" t="s">
        <v>125</v>
      </c>
      <c r="Q1880" t="s">
        <v>7017</v>
      </c>
      <c r="R1880" t="s">
        <v>37</v>
      </c>
      <c r="S1880" t="s">
        <v>304</v>
      </c>
      <c r="T1880" s="2">
        <v>32475</v>
      </c>
      <c r="U1880" s="3">
        <f ca="1">YEARFRAC(Table1[[#This Row],[DOB]],TODAY())</f>
        <v>37.069444444444443</v>
      </c>
      <c r="V1880" s="3" t="str" cm="1">
        <f t="array" aca="1" ref="V1880" ca="1">_xlfn.IFS(Table1[[#This Row],[Age]] &lt; 30, "20-29", Table1[[#This Row],[Age]]&lt;40,"30-39",Table1[[#This Row],[Age]]&lt;50,"40-49",Table1[[#This Row],[Age]]&lt;60,"50-59",Table1[[#This Row],[Age]]&lt;70, "60-69",Table1[[#This Row],[Age]]&lt;80, "70-79",Table1[[#This Row],[Age]]&lt;90,"80-89")</f>
        <v>30-39</v>
      </c>
      <c r="W1880" t="s">
        <v>39</v>
      </c>
      <c r="X1880" t="s">
        <v>215</v>
      </c>
      <c r="Y1880" t="s">
        <v>41</v>
      </c>
      <c r="Z1880">
        <v>23761</v>
      </c>
      <c r="AA1880" t="s">
        <v>55</v>
      </c>
      <c r="AB1880" t="s">
        <v>83</v>
      </c>
      <c r="AC1880" t="s">
        <v>44</v>
      </c>
      <c r="AD1880">
        <v>4</v>
      </c>
    </row>
    <row r="1881" spans="1:30" x14ac:dyDescent="0.35">
      <c r="A1881">
        <v>2303</v>
      </c>
      <c r="B1881" t="s">
        <v>7018</v>
      </c>
      <c r="C1881" t="s">
        <v>1523</v>
      </c>
      <c r="D1881" s="1">
        <v>43764</v>
      </c>
      <c r="E1881" s="1">
        <v>45129</v>
      </c>
      <c r="F1881">
        <f>IF(Table1[[#This Row],[ExitDate]],QUOTIENT(Table1[[#This Row],[ExitDate]]-Table1[[#This Row],[StartDate]],365/12),"")</f>
        <v>44</v>
      </c>
      <c r="G1881" t="str">
        <f>IF(Table1[[#This Row],[ExitDate]], "Attrition", "Active")</f>
        <v>Attrition</v>
      </c>
      <c r="H1881" t="s">
        <v>3017</v>
      </c>
      <c r="I1881" t="s">
        <v>7019</v>
      </c>
      <c r="J1881" t="s">
        <v>7020</v>
      </c>
      <c r="K1881" t="s">
        <v>117</v>
      </c>
      <c r="L1881" t="s">
        <v>2299</v>
      </c>
      <c r="M1881" t="s">
        <v>33</v>
      </c>
      <c r="N1881" t="s">
        <v>34</v>
      </c>
      <c r="O1881" t="s">
        <v>35</v>
      </c>
      <c r="P1881" t="s">
        <v>125</v>
      </c>
      <c r="Q1881" t="s">
        <v>7021</v>
      </c>
      <c r="R1881" t="s">
        <v>37</v>
      </c>
      <c r="S1881" t="s">
        <v>89</v>
      </c>
      <c r="T1881" s="2">
        <v>21181</v>
      </c>
      <c r="U1881" s="3">
        <f ca="1">YEARFRAC(Table1[[#This Row],[DOB]],TODAY())</f>
        <v>67.988888888888894</v>
      </c>
      <c r="V1881" s="3" t="str" cm="1">
        <f t="array" aca="1" ref="V1881" ca="1">_xlfn.IFS(Table1[[#This Row],[Age]] &lt; 30, "20-29", Table1[[#This Row],[Age]]&lt;40,"30-39",Table1[[#This Row],[Age]]&lt;50,"40-49",Table1[[#This Row],[Age]]&lt;60,"50-59",Table1[[#This Row],[Age]]&lt;70, "60-69",Table1[[#This Row],[Age]]&lt;80, "70-79",Table1[[#This Row],[Age]]&lt;90,"80-89")</f>
        <v>60-69</v>
      </c>
      <c r="W1881" t="s">
        <v>39</v>
      </c>
      <c r="X1881" t="s">
        <v>91</v>
      </c>
      <c r="Y1881" t="s">
        <v>41</v>
      </c>
      <c r="Z1881">
        <v>73691</v>
      </c>
      <c r="AA1881" t="s">
        <v>92</v>
      </c>
      <c r="AB1881" t="s">
        <v>103</v>
      </c>
      <c r="AC1881" t="s">
        <v>44</v>
      </c>
      <c r="AD1881">
        <v>5</v>
      </c>
    </row>
    <row r="1882" spans="1:30" x14ac:dyDescent="0.35">
      <c r="A1882">
        <v>2304</v>
      </c>
      <c r="B1882" t="s">
        <v>589</v>
      </c>
      <c r="C1882" t="s">
        <v>4524</v>
      </c>
      <c r="D1882" s="1">
        <v>44297</v>
      </c>
      <c r="F1882" t="str">
        <f>IF(Table1[[#This Row],[ExitDate]],QUOTIENT(Table1[[#This Row],[ExitDate]]-Table1[[#This Row],[StartDate]],365/12),"")</f>
        <v/>
      </c>
      <c r="G1882" t="str">
        <f>IF(Table1[[#This Row],[ExitDate]], "Attrition", "Active")</f>
        <v>Active</v>
      </c>
      <c r="H1882" t="s">
        <v>3725</v>
      </c>
      <c r="I1882" t="s">
        <v>7022</v>
      </c>
      <c r="J1882" t="s">
        <v>7023</v>
      </c>
      <c r="K1882" t="s">
        <v>138</v>
      </c>
      <c r="L1882" t="s">
        <v>32</v>
      </c>
      <c r="M1882" t="s">
        <v>62</v>
      </c>
      <c r="N1882" t="s">
        <v>63</v>
      </c>
      <c r="O1882" t="s">
        <v>51</v>
      </c>
      <c r="P1882" t="s">
        <v>36</v>
      </c>
      <c r="R1882" t="s">
        <v>37</v>
      </c>
      <c r="S1882" t="s">
        <v>80</v>
      </c>
      <c r="T1882" s="2">
        <v>20931</v>
      </c>
      <c r="U1882" s="3">
        <f ca="1">YEARFRAC(Table1[[#This Row],[DOB]],TODAY())</f>
        <v>68.672222222222217</v>
      </c>
      <c r="V1882" s="3" t="str" cm="1">
        <f t="array" aca="1" ref="V1882" ca="1">_xlfn.IFS(Table1[[#This Row],[Age]] &lt; 30, "20-29", Table1[[#This Row],[Age]]&lt;40,"30-39",Table1[[#This Row],[Age]]&lt;50,"40-49",Table1[[#This Row],[Age]]&lt;60,"50-59",Table1[[#This Row],[Age]]&lt;70, "60-69",Table1[[#This Row],[Age]]&lt;80, "70-79",Table1[[#This Row],[Age]]&lt;90,"80-89")</f>
        <v>60-69</v>
      </c>
      <c r="W1882" t="s">
        <v>39</v>
      </c>
      <c r="X1882" t="s">
        <v>242</v>
      </c>
      <c r="Y1882" t="s">
        <v>41</v>
      </c>
      <c r="Z1882">
        <v>66973</v>
      </c>
      <c r="AA1882" t="s">
        <v>42</v>
      </c>
      <c r="AB1882" t="s">
        <v>103</v>
      </c>
      <c r="AC1882" t="s">
        <v>44</v>
      </c>
      <c r="AD1882">
        <v>2</v>
      </c>
    </row>
    <row r="1883" spans="1:30" x14ac:dyDescent="0.35">
      <c r="A1883">
        <v>2305</v>
      </c>
      <c r="B1883" t="s">
        <v>7024</v>
      </c>
      <c r="C1883" t="s">
        <v>3071</v>
      </c>
      <c r="D1883" s="1">
        <v>43810</v>
      </c>
      <c r="E1883" s="1">
        <v>44328</v>
      </c>
      <c r="F1883">
        <f>IF(Table1[[#This Row],[ExitDate]],QUOTIENT(Table1[[#This Row],[ExitDate]]-Table1[[#This Row],[StartDate]],365/12),"")</f>
        <v>17</v>
      </c>
      <c r="G1883" t="str">
        <f>IF(Table1[[#This Row],[ExitDate]], "Attrition", "Active")</f>
        <v>Attrition</v>
      </c>
      <c r="H1883" t="s">
        <v>1778</v>
      </c>
      <c r="I1883" t="s">
        <v>7025</v>
      </c>
      <c r="J1883" t="s">
        <v>7026</v>
      </c>
      <c r="K1883" t="s">
        <v>49</v>
      </c>
      <c r="L1883" t="s">
        <v>32</v>
      </c>
      <c r="M1883" t="s">
        <v>51</v>
      </c>
      <c r="N1883" t="s">
        <v>50</v>
      </c>
      <c r="O1883" t="s">
        <v>62</v>
      </c>
      <c r="P1883" t="s">
        <v>125</v>
      </c>
      <c r="Q1883" t="s">
        <v>7027</v>
      </c>
      <c r="R1883" t="s">
        <v>37</v>
      </c>
      <c r="S1883" t="s">
        <v>89</v>
      </c>
      <c r="T1883" s="2">
        <v>25844</v>
      </c>
      <c r="U1883" s="3">
        <f ca="1">YEARFRAC(Table1[[#This Row],[DOB]],TODAY())</f>
        <v>55.222222222222221</v>
      </c>
      <c r="V1883" s="3" t="str" cm="1">
        <f t="array" aca="1" ref="V1883" ca="1">_xlfn.IFS(Table1[[#This Row],[Age]] &lt; 30, "20-29", Table1[[#This Row],[Age]]&lt;40,"30-39",Table1[[#This Row],[Age]]&lt;50,"40-49",Table1[[#This Row],[Age]]&lt;60,"50-59",Table1[[#This Row],[Age]]&lt;70, "60-69",Table1[[#This Row],[Age]]&lt;80, "70-79",Table1[[#This Row],[Age]]&lt;90,"80-89")</f>
        <v>50-59</v>
      </c>
      <c r="W1883" t="s">
        <v>39</v>
      </c>
      <c r="X1883" t="s">
        <v>82</v>
      </c>
      <c r="Y1883" t="s">
        <v>41</v>
      </c>
      <c r="Z1883">
        <v>18379</v>
      </c>
      <c r="AA1883" t="s">
        <v>42</v>
      </c>
      <c r="AB1883" t="s">
        <v>103</v>
      </c>
      <c r="AC1883" t="s">
        <v>44</v>
      </c>
      <c r="AD1883">
        <v>2</v>
      </c>
    </row>
    <row r="1884" spans="1:30" x14ac:dyDescent="0.35">
      <c r="A1884">
        <v>2306</v>
      </c>
      <c r="B1884" t="s">
        <v>6018</v>
      </c>
      <c r="C1884" t="s">
        <v>6231</v>
      </c>
      <c r="D1884" s="1">
        <v>44125</v>
      </c>
      <c r="E1884" s="1">
        <v>45060</v>
      </c>
      <c r="F1884">
        <f>IF(Table1[[#This Row],[ExitDate]],QUOTIENT(Table1[[#This Row],[ExitDate]]-Table1[[#This Row],[StartDate]],365/12),"")</f>
        <v>30</v>
      </c>
      <c r="G1884" t="str">
        <f>IF(Table1[[#This Row],[ExitDate]], "Attrition", "Active")</f>
        <v>Attrition</v>
      </c>
      <c r="H1884" t="s">
        <v>1778</v>
      </c>
      <c r="I1884" t="s">
        <v>7028</v>
      </c>
      <c r="J1884" t="s">
        <v>7029</v>
      </c>
      <c r="K1884" t="s">
        <v>31</v>
      </c>
      <c r="L1884" t="s">
        <v>32</v>
      </c>
      <c r="M1884" t="s">
        <v>51</v>
      </c>
      <c r="N1884" t="s">
        <v>63</v>
      </c>
      <c r="O1884" t="s">
        <v>62</v>
      </c>
      <c r="P1884" t="s">
        <v>125</v>
      </c>
      <c r="Q1884" t="s">
        <v>7030</v>
      </c>
      <c r="R1884" t="s">
        <v>37</v>
      </c>
      <c r="S1884" t="s">
        <v>176</v>
      </c>
      <c r="T1884" s="2">
        <v>36470</v>
      </c>
      <c r="U1884" s="3">
        <f ca="1">YEARFRAC(Table1[[#This Row],[DOB]],TODAY())</f>
        <v>26.130555555555556</v>
      </c>
      <c r="V1884" s="3" t="str" cm="1">
        <f t="array" aca="1" ref="V1884" ca="1">_xlfn.IFS(Table1[[#This Row],[Age]] &lt; 30, "20-29", Table1[[#This Row],[Age]]&lt;40,"30-39",Table1[[#This Row],[Age]]&lt;50,"40-49",Table1[[#This Row],[Age]]&lt;60,"50-59",Table1[[#This Row],[Age]]&lt;70, "60-69",Table1[[#This Row],[Age]]&lt;80, "70-79",Table1[[#This Row],[Age]]&lt;90,"80-89")</f>
        <v>20-29</v>
      </c>
      <c r="W1884" t="s">
        <v>39</v>
      </c>
      <c r="X1884" t="s">
        <v>102</v>
      </c>
      <c r="Y1884" t="s">
        <v>54</v>
      </c>
      <c r="Z1884">
        <v>91517</v>
      </c>
      <c r="AA1884" t="s">
        <v>55</v>
      </c>
      <c r="AB1884" t="s">
        <v>83</v>
      </c>
      <c r="AC1884" t="s">
        <v>44</v>
      </c>
      <c r="AD1884">
        <v>1</v>
      </c>
    </row>
    <row r="1885" spans="1:30" x14ac:dyDescent="0.35">
      <c r="A1885">
        <v>2307</v>
      </c>
      <c r="B1885" t="s">
        <v>1364</v>
      </c>
      <c r="C1885" t="s">
        <v>4933</v>
      </c>
      <c r="D1885" s="1">
        <v>43959</v>
      </c>
      <c r="F1885" t="str">
        <f>IF(Table1[[#This Row],[ExitDate]],QUOTIENT(Table1[[#This Row],[ExitDate]]-Table1[[#This Row],[StartDate]],365/12),"")</f>
        <v/>
      </c>
      <c r="G1885" t="str">
        <f>IF(Table1[[#This Row],[ExitDate]], "Attrition", "Active")</f>
        <v>Active</v>
      </c>
      <c r="H1885" t="s">
        <v>1778</v>
      </c>
      <c r="I1885" t="s">
        <v>7031</v>
      </c>
      <c r="J1885" t="s">
        <v>7032</v>
      </c>
      <c r="K1885" t="s">
        <v>88</v>
      </c>
      <c r="L1885" t="s">
        <v>32</v>
      </c>
      <c r="M1885" t="s">
        <v>51</v>
      </c>
      <c r="N1885" t="s">
        <v>34</v>
      </c>
      <c r="O1885" t="s">
        <v>51</v>
      </c>
      <c r="P1885" t="s">
        <v>36</v>
      </c>
      <c r="R1885" t="s">
        <v>1842</v>
      </c>
      <c r="S1885" t="s">
        <v>176</v>
      </c>
      <c r="T1885" s="2">
        <v>32268</v>
      </c>
      <c r="U1885" s="3">
        <f ca="1">YEARFRAC(Table1[[#This Row],[DOB]],TODAY())</f>
        <v>37.633333333333333</v>
      </c>
      <c r="V1885" s="3" t="str" cm="1">
        <f t="array" aca="1" ref="V1885" ca="1">_xlfn.IFS(Table1[[#This Row],[Age]] &lt; 30, "20-29", Table1[[#This Row],[Age]]&lt;40,"30-39",Table1[[#This Row],[Age]]&lt;50,"40-49",Table1[[#This Row],[Age]]&lt;60,"50-59",Table1[[#This Row],[Age]]&lt;70, "60-69",Table1[[#This Row],[Age]]&lt;80, "70-79",Table1[[#This Row],[Age]]&lt;90,"80-89")</f>
        <v>30-39</v>
      </c>
      <c r="W1885" t="s">
        <v>39</v>
      </c>
      <c r="X1885" t="s">
        <v>418</v>
      </c>
      <c r="Y1885" t="s">
        <v>54</v>
      </c>
      <c r="Z1885">
        <v>1057</v>
      </c>
      <c r="AA1885" t="s">
        <v>127</v>
      </c>
      <c r="AB1885" t="s">
        <v>74</v>
      </c>
      <c r="AC1885" t="s">
        <v>44</v>
      </c>
      <c r="AD1885">
        <v>2</v>
      </c>
    </row>
    <row r="1886" spans="1:30" x14ac:dyDescent="0.35">
      <c r="A1886">
        <v>2308</v>
      </c>
      <c r="B1886" t="s">
        <v>7033</v>
      </c>
      <c r="C1886" t="s">
        <v>6296</v>
      </c>
      <c r="D1886" s="1">
        <v>44705</v>
      </c>
      <c r="E1886" s="1">
        <v>44847</v>
      </c>
      <c r="F1886">
        <f>IF(Table1[[#This Row],[ExitDate]],QUOTIENT(Table1[[#This Row],[ExitDate]]-Table1[[#This Row],[StartDate]],365/12),"")</f>
        <v>4</v>
      </c>
      <c r="G1886" t="str">
        <f>IF(Table1[[#This Row],[ExitDate]], "Attrition", "Active")</f>
        <v>Attrition</v>
      </c>
      <c r="H1886" t="s">
        <v>2308</v>
      </c>
      <c r="I1886" t="s">
        <v>7034</v>
      </c>
      <c r="J1886" t="s">
        <v>7035</v>
      </c>
      <c r="K1886" t="s">
        <v>49</v>
      </c>
      <c r="L1886" t="s">
        <v>32</v>
      </c>
      <c r="M1886" t="s">
        <v>62</v>
      </c>
      <c r="N1886" t="s">
        <v>50</v>
      </c>
      <c r="O1886" t="s">
        <v>62</v>
      </c>
      <c r="P1886" t="s">
        <v>139</v>
      </c>
      <c r="Q1886" t="s">
        <v>7036</v>
      </c>
      <c r="R1886" t="s">
        <v>37</v>
      </c>
      <c r="S1886" t="s">
        <v>89</v>
      </c>
      <c r="T1886" s="2">
        <v>36289</v>
      </c>
      <c r="U1886" s="3">
        <f ca="1">YEARFRAC(Table1[[#This Row],[DOB]],TODAY())</f>
        <v>26.622222222222224</v>
      </c>
      <c r="V1886" s="3" t="str" cm="1">
        <f t="array" aca="1" ref="V1886" ca="1">_xlfn.IFS(Table1[[#This Row],[Age]] &lt; 30, "20-29", Table1[[#This Row],[Age]]&lt;40,"30-39",Table1[[#This Row],[Age]]&lt;50,"40-49",Table1[[#This Row],[Age]]&lt;60,"50-59",Table1[[#This Row],[Age]]&lt;70, "60-69",Table1[[#This Row],[Age]]&lt;80, "70-79",Table1[[#This Row],[Age]]&lt;90,"80-89")</f>
        <v>20-29</v>
      </c>
      <c r="W1886" t="s">
        <v>39</v>
      </c>
      <c r="X1886" t="s">
        <v>177</v>
      </c>
      <c r="Y1886" t="s">
        <v>54</v>
      </c>
      <c r="Z1886">
        <v>20854</v>
      </c>
      <c r="AA1886" t="s">
        <v>73</v>
      </c>
      <c r="AB1886" t="s">
        <v>103</v>
      </c>
      <c r="AC1886" t="s">
        <v>44</v>
      </c>
      <c r="AD1886">
        <v>5</v>
      </c>
    </row>
    <row r="1887" spans="1:30" x14ac:dyDescent="0.35">
      <c r="A1887">
        <v>2309</v>
      </c>
      <c r="B1887" t="s">
        <v>7037</v>
      </c>
      <c r="C1887" t="s">
        <v>1390</v>
      </c>
      <c r="D1887" s="1">
        <v>43621</v>
      </c>
      <c r="F1887" t="str">
        <f>IF(Table1[[#This Row],[ExitDate]],QUOTIENT(Table1[[#This Row],[ExitDate]]-Table1[[#This Row],[StartDate]],365/12),"")</f>
        <v/>
      </c>
      <c r="G1887" t="str">
        <f>IF(Table1[[#This Row],[ExitDate]], "Attrition", "Active")</f>
        <v>Active</v>
      </c>
      <c r="H1887" t="s">
        <v>2308</v>
      </c>
      <c r="I1887" t="s">
        <v>7038</v>
      </c>
      <c r="J1887" t="s">
        <v>7039</v>
      </c>
      <c r="K1887" t="s">
        <v>31</v>
      </c>
      <c r="L1887" t="s">
        <v>32</v>
      </c>
      <c r="M1887" t="s">
        <v>51</v>
      </c>
      <c r="N1887" t="s">
        <v>50</v>
      </c>
      <c r="O1887" t="s">
        <v>51</v>
      </c>
      <c r="P1887" t="s">
        <v>36</v>
      </c>
      <c r="R1887" t="s">
        <v>37</v>
      </c>
      <c r="S1887" t="s">
        <v>80</v>
      </c>
      <c r="T1887" s="2">
        <v>33335</v>
      </c>
      <c r="U1887" s="3">
        <f ca="1">YEARFRAC(Table1[[#This Row],[DOB]],TODAY())</f>
        <v>34.711111111111109</v>
      </c>
      <c r="V1887" s="3" t="str" cm="1">
        <f t="array" aca="1" ref="V1887" ca="1">_xlfn.IFS(Table1[[#This Row],[Age]] &lt; 30, "20-29", Table1[[#This Row],[Age]]&lt;40,"30-39",Table1[[#This Row],[Age]]&lt;50,"40-49",Table1[[#This Row],[Age]]&lt;60,"50-59",Table1[[#This Row],[Age]]&lt;70, "60-69",Table1[[#This Row],[Age]]&lt;80, "70-79",Table1[[#This Row],[Age]]&lt;90,"80-89")</f>
        <v>30-39</v>
      </c>
      <c r="W1887" t="s">
        <v>39</v>
      </c>
      <c r="X1887" t="s">
        <v>102</v>
      </c>
      <c r="Y1887" t="s">
        <v>54</v>
      </c>
      <c r="Z1887">
        <v>39014</v>
      </c>
      <c r="AA1887" t="s">
        <v>55</v>
      </c>
      <c r="AB1887" t="s">
        <v>43</v>
      </c>
      <c r="AC1887" t="s">
        <v>44</v>
      </c>
      <c r="AD1887">
        <v>2</v>
      </c>
    </row>
    <row r="1888" spans="1:30" x14ac:dyDescent="0.35">
      <c r="A1888">
        <v>2310</v>
      </c>
      <c r="B1888" t="s">
        <v>7040</v>
      </c>
      <c r="C1888" t="s">
        <v>811</v>
      </c>
      <c r="D1888" s="1">
        <v>44672</v>
      </c>
      <c r="F1888" t="str">
        <f>IF(Table1[[#This Row],[ExitDate]],QUOTIENT(Table1[[#This Row],[ExitDate]]-Table1[[#This Row],[StartDate]],365/12),"")</f>
        <v/>
      </c>
      <c r="G1888" t="str">
        <f>IF(Table1[[#This Row],[ExitDate]], "Attrition", "Active")</f>
        <v>Active</v>
      </c>
      <c r="H1888" t="s">
        <v>2328</v>
      </c>
      <c r="I1888" t="s">
        <v>7041</v>
      </c>
      <c r="J1888" t="s">
        <v>7042</v>
      </c>
      <c r="K1888" t="s">
        <v>88</v>
      </c>
      <c r="L1888" t="s">
        <v>32</v>
      </c>
      <c r="M1888" t="s">
        <v>51</v>
      </c>
      <c r="N1888" t="s">
        <v>63</v>
      </c>
      <c r="O1888" t="s">
        <v>51</v>
      </c>
      <c r="P1888" t="s">
        <v>36</v>
      </c>
      <c r="R1888" t="s">
        <v>37</v>
      </c>
      <c r="S1888" t="s">
        <v>230</v>
      </c>
      <c r="T1888" s="2">
        <v>30641</v>
      </c>
      <c r="U1888" s="3">
        <f ca="1">YEARFRAC(Table1[[#This Row],[DOB]],TODAY())</f>
        <v>42.088888888888889</v>
      </c>
      <c r="V1888" s="3" t="str" cm="1">
        <f t="array" aca="1" ref="V1888" ca="1">_xlfn.IFS(Table1[[#This Row],[Age]] &lt; 30, "20-29", Table1[[#This Row],[Age]]&lt;40,"30-39",Table1[[#This Row],[Age]]&lt;50,"40-49",Table1[[#This Row],[Age]]&lt;60,"50-59",Table1[[#This Row],[Age]]&lt;70, "60-69",Table1[[#This Row],[Age]]&lt;80, "70-79",Table1[[#This Row],[Age]]&lt;90,"80-89")</f>
        <v>40-49</v>
      </c>
      <c r="W1888" t="s">
        <v>39</v>
      </c>
      <c r="X1888" t="s">
        <v>112</v>
      </c>
      <c r="Y1888" t="s">
        <v>54</v>
      </c>
      <c r="Z1888">
        <v>10223</v>
      </c>
      <c r="AA1888" t="s">
        <v>55</v>
      </c>
      <c r="AB1888" t="s">
        <v>74</v>
      </c>
      <c r="AC1888" t="s">
        <v>44</v>
      </c>
      <c r="AD1888">
        <v>5</v>
      </c>
    </row>
    <row r="1889" spans="1:30" x14ac:dyDescent="0.35">
      <c r="A1889">
        <v>2311</v>
      </c>
      <c r="B1889" t="s">
        <v>6115</v>
      </c>
      <c r="C1889" t="s">
        <v>4462</v>
      </c>
      <c r="D1889" s="1">
        <v>43809</v>
      </c>
      <c r="E1889" s="1">
        <v>44978</v>
      </c>
      <c r="F1889">
        <f>IF(Table1[[#This Row],[ExitDate]],QUOTIENT(Table1[[#This Row],[ExitDate]]-Table1[[#This Row],[StartDate]],365/12),"")</f>
        <v>38</v>
      </c>
      <c r="G1889" t="str">
        <f>IF(Table1[[#This Row],[ExitDate]], "Attrition", "Active")</f>
        <v>Attrition</v>
      </c>
      <c r="H1889" t="s">
        <v>2308</v>
      </c>
      <c r="I1889" t="s">
        <v>7043</v>
      </c>
      <c r="J1889" t="s">
        <v>7044</v>
      </c>
      <c r="K1889" t="s">
        <v>167</v>
      </c>
      <c r="L1889" t="s">
        <v>32</v>
      </c>
      <c r="M1889" t="s">
        <v>51</v>
      </c>
      <c r="N1889" t="s">
        <v>50</v>
      </c>
      <c r="O1889" t="s">
        <v>62</v>
      </c>
      <c r="P1889" t="s">
        <v>174</v>
      </c>
      <c r="Q1889" t="s">
        <v>7045</v>
      </c>
      <c r="R1889" t="s">
        <v>37</v>
      </c>
      <c r="S1889" t="s">
        <v>89</v>
      </c>
      <c r="T1889" s="2">
        <v>26017</v>
      </c>
      <c r="U1889" s="3">
        <f ca="1">YEARFRAC(Table1[[#This Row],[DOB]],TODAY())</f>
        <v>54.744444444444447</v>
      </c>
      <c r="V1889" s="3" t="str" cm="1">
        <f t="array" aca="1" ref="V1889" ca="1">_xlfn.IFS(Table1[[#This Row],[Age]] &lt; 30, "20-29", Table1[[#This Row],[Age]]&lt;40,"30-39",Table1[[#This Row],[Age]]&lt;50,"40-49",Table1[[#This Row],[Age]]&lt;60,"50-59",Table1[[#This Row],[Age]]&lt;70, "60-69",Table1[[#This Row],[Age]]&lt;80, "70-79",Table1[[#This Row],[Age]]&lt;90,"80-89")</f>
        <v>50-59</v>
      </c>
      <c r="W1889" t="s">
        <v>39</v>
      </c>
      <c r="X1889" t="s">
        <v>82</v>
      </c>
      <c r="Y1889" t="s">
        <v>41</v>
      </c>
      <c r="Z1889">
        <v>85441</v>
      </c>
      <c r="AA1889" t="s">
        <v>92</v>
      </c>
      <c r="AB1889" t="s">
        <v>103</v>
      </c>
      <c r="AC1889" t="s">
        <v>44</v>
      </c>
      <c r="AD1889">
        <v>2</v>
      </c>
    </row>
    <row r="1890" spans="1:30" x14ac:dyDescent="0.35">
      <c r="A1890">
        <v>2312</v>
      </c>
      <c r="B1890" t="s">
        <v>3044</v>
      </c>
      <c r="C1890" t="s">
        <v>3764</v>
      </c>
      <c r="D1890" s="1">
        <v>43795</v>
      </c>
      <c r="F1890" t="str">
        <f>IF(Table1[[#This Row],[ExitDate]],QUOTIENT(Table1[[#This Row],[ExitDate]]-Table1[[#This Row],[StartDate]],365/12),"")</f>
        <v/>
      </c>
      <c r="G1890" t="str">
        <f>IF(Table1[[#This Row],[ExitDate]], "Attrition", "Active")</f>
        <v>Active</v>
      </c>
      <c r="H1890" t="s">
        <v>2308</v>
      </c>
      <c r="I1890" t="s">
        <v>7046</v>
      </c>
      <c r="J1890" t="s">
        <v>7047</v>
      </c>
      <c r="K1890" t="s">
        <v>97</v>
      </c>
      <c r="L1890" t="s">
        <v>32</v>
      </c>
      <c r="M1890" t="s">
        <v>62</v>
      </c>
      <c r="N1890" t="s">
        <v>34</v>
      </c>
      <c r="O1890" t="s">
        <v>51</v>
      </c>
      <c r="P1890" t="s">
        <v>36</v>
      </c>
      <c r="R1890" t="s">
        <v>169</v>
      </c>
      <c r="S1890" t="s">
        <v>89</v>
      </c>
      <c r="T1890" s="2">
        <v>18973</v>
      </c>
      <c r="U1890" s="3">
        <f ca="1">YEARFRAC(Table1[[#This Row],[DOB]],TODAY())</f>
        <v>74.033333333333331</v>
      </c>
      <c r="V1890" s="3" t="str" cm="1">
        <f t="array" aca="1" ref="V1890" ca="1">_xlfn.IFS(Table1[[#This Row],[Age]] &lt; 30, "20-29", Table1[[#This Row],[Age]]&lt;40,"30-39",Table1[[#This Row],[Age]]&lt;50,"40-49",Table1[[#This Row],[Age]]&lt;60,"50-59",Table1[[#This Row],[Age]]&lt;70, "60-69",Table1[[#This Row],[Age]]&lt;80, "70-79",Table1[[#This Row],[Age]]&lt;90,"80-89")</f>
        <v>70-79</v>
      </c>
      <c r="W1890" t="s">
        <v>39</v>
      </c>
      <c r="X1890" t="s">
        <v>82</v>
      </c>
      <c r="Y1890" t="s">
        <v>54</v>
      </c>
      <c r="Z1890">
        <v>96303</v>
      </c>
      <c r="AA1890" t="s">
        <v>127</v>
      </c>
      <c r="AB1890" t="s">
        <v>43</v>
      </c>
      <c r="AC1890" t="s">
        <v>44</v>
      </c>
      <c r="AD1890">
        <v>4</v>
      </c>
    </row>
    <row r="1891" spans="1:30" x14ac:dyDescent="0.35">
      <c r="A1891">
        <v>2313</v>
      </c>
      <c r="B1891" t="s">
        <v>6018</v>
      </c>
      <c r="C1891" t="s">
        <v>7048</v>
      </c>
      <c r="D1891" s="1">
        <v>44452</v>
      </c>
      <c r="F1891" t="str">
        <f>IF(Table1[[#This Row],[ExitDate]],QUOTIENT(Table1[[#This Row],[ExitDate]]-Table1[[#This Row],[StartDate]],365/12),"")</f>
        <v/>
      </c>
      <c r="G1891" t="str">
        <f>IF(Table1[[#This Row],[ExitDate]], "Attrition", "Active")</f>
        <v>Active</v>
      </c>
      <c r="H1891" t="s">
        <v>2308</v>
      </c>
      <c r="I1891" t="s">
        <v>7049</v>
      </c>
      <c r="J1891" t="s">
        <v>7050</v>
      </c>
      <c r="K1891" t="s">
        <v>117</v>
      </c>
      <c r="L1891" t="s">
        <v>32</v>
      </c>
      <c r="M1891" t="s">
        <v>51</v>
      </c>
      <c r="N1891" t="s">
        <v>34</v>
      </c>
      <c r="O1891" t="s">
        <v>62</v>
      </c>
      <c r="P1891" t="s">
        <v>36</v>
      </c>
      <c r="R1891" t="s">
        <v>169</v>
      </c>
      <c r="S1891" t="s">
        <v>285</v>
      </c>
      <c r="T1891" s="2">
        <v>36829</v>
      </c>
      <c r="U1891" s="3">
        <f ca="1">YEARFRAC(Table1[[#This Row],[DOB]],TODAY())</f>
        <v>25.147222222222222</v>
      </c>
      <c r="V1891" s="3" t="str" cm="1">
        <f t="array" aca="1" ref="V1891" ca="1">_xlfn.IFS(Table1[[#This Row],[Age]] &lt; 30, "20-29", Table1[[#This Row],[Age]]&lt;40,"30-39",Table1[[#This Row],[Age]]&lt;50,"40-49",Table1[[#This Row],[Age]]&lt;60,"50-59",Table1[[#This Row],[Age]]&lt;70, "60-69",Table1[[#This Row],[Age]]&lt;80, "70-79",Table1[[#This Row],[Age]]&lt;90,"80-89")</f>
        <v>20-29</v>
      </c>
      <c r="W1891" t="s">
        <v>39</v>
      </c>
      <c r="X1891" t="s">
        <v>3106</v>
      </c>
      <c r="Y1891" t="s">
        <v>54</v>
      </c>
      <c r="Z1891">
        <v>40706</v>
      </c>
      <c r="AA1891" t="s">
        <v>127</v>
      </c>
      <c r="AB1891" t="s">
        <v>103</v>
      </c>
      <c r="AC1891" t="s">
        <v>44</v>
      </c>
      <c r="AD1891">
        <v>2</v>
      </c>
    </row>
    <row r="1892" spans="1:30" x14ac:dyDescent="0.35">
      <c r="A1892">
        <v>2314</v>
      </c>
      <c r="B1892" t="s">
        <v>6353</v>
      </c>
      <c r="C1892" t="s">
        <v>1491</v>
      </c>
      <c r="D1892" s="1">
        <v>43696</v>
      </c>
      <c r="F1892" t="str">
        <f>IF(Table1[[#This Row],[ExitDate]],QUOTIENT(Table1[[#This Row],[ExitDate]]-Table1[[#This Row],[StartDate]],365/12),"")</f>
        <v/>
      </c>
      <c r="G1892" t="str">
        <f>IF(Table1[[#This Row],[ExitDate]], "Attrition", "Active")</f>
        <v>Active</v>
      </c>
      <c r="H1892" t="s">
        <v>2308</v>
      </c>
      <c r="I1892" t="s">
        <v>7051</v>
      </c>
      <c r="J1892" t="s">
        <v>7052</v>
      </c>
      <c r="K1892" t="s">
        <v>61</v>
      </c>
      <c r="L1892" t="s">
        <v>32</v>
      </c>
      <c r="M1892" t="s">
        <v>51</v>
      </c>
      <c r="N1892" t="s">
        <v>34</v>
      </c>
      <c r="O1892" t="s">
        <v>51</v>
      </c>
      <c r="P1892" t="s">
        <v>36</v>
      </c>
      <c r="R1892" t="s">
        <v>169</v>
      </c>
      <c r="S1892" t="s">
        <v>89</v>
      </c>
      <c r="T1892" s="2">
        <v>22572</v>
      </c>
      <c r="U1892" s="3">
        <f ca="1">YEARFRAC(Table1[[#This Row],[DOB]],TODAY())</f>
        <v>64.180555555555557</v>
      </c>
      <c r="V1892" s="3" t="str" cm="1">
        <f t="array" aca="1" ref="V1892" ca="1">_xlfn.IFS(Table1[[#This Row],[Age]] &lt; 30, "20-29", Table1[[#This Row],[Age]]&lt;40,"30-39",Table1[[#This Row],[Age]]&lt;50,"40-49",Table1[[#This Row],[Age]]&lt;60,"50-59",Table1[[#This Row],[Age]]&lt;70, "60-69",Table1[[#This Row],[Age]]&lt;80, "70-79",Table1[[#This Row],[Age]]&lt;90,"80-89")</f>
        <v>60-69</v>
      </c>
      <c r="W1892" t="s">
        <v>39</v>
      </c>
      <c r="X1892" t="s">
        <v>102</v>
      </c>
      <c r="Y1892" t="s">
        <v>41</v>
      </c>
      <c r="Z1892">
        <v>48955</v>
      </c>
      <c r="AA1892" t="s">
        <v>127</v>
      </c>
      <c r="AB1892" t="s">
        <v>83</v>
      </c>
      <c r="AC1892" t="s">
        <v>44</v>
      </c>
      <c r="AD1892">
        <v>1</v>
      </c>
    </row>
    <row r="1893" spans="1:30" x14ac:dyDescent="0.35">
      <c r="A1893">
        <v>2315</v>
      </c>
      <c r="B1893" t="s">
        <v>7053</v>
      </c>
      <c r="C1893" t="s">
        <v>514</v>
      </c>
      <c r="D1893" s="1">
        <v>44724</v>
      </c>
      <c r="E1893" s="1">
        <v>45116</v>
      </c>
      <c r="F1893">
        <f>IF(Table1[[#This Row],[ExitDate]],QUOTIENT(Table1[[#This Row],[ExitDate]]-Table1[[#This Row],[StartDate]],365/12),"")</f>
        <v>12</v>
      </c>
      <c r="G1893" t="str">
        <f>IF(Table1[[#This Row],[ExitDate]], "Attrition", "Active")</f>
        <v>Attrition</v>
      </c>
      <c r="H1893" t="s">
        <v>3017</v>
      </c>
      <c r="I1893" t="s">
        <v>7054</v>
      </c>
      <c r="J1893" t="s">
        <v>7055</v>
      </c>
      <c r="K1893" t="s">
        <v>31</v>
      </c>
      <c r="L1893" t="s">
        <v>32</v>
      </c>
      <c r="M1893" t="s">
        <v>62</v>
      </c>
      <c r="N1893" t="s">
        <v>50</v>
      </c>
      <c r="O1893" t="s">
        <v>62</v>
      </c>
      <c r="P1893" t="s">
        <v>174</v>
      </c>
      <c r="Q1893" t="s">
        <v>7056</v>
      </c>
      <c r="R1893" t="s">
        <v>37</v>
      </c>
      <c r="S1893" t="s">
        <v>176</v>
      </c>
      <c r="T1893" s="2">
        <v>31462</v>
      </c>
      <c r="U1893" s="3">
        <f ca="1">YEARFRAC(Table1[[#This Row],[DOB]],TODAY())</f>
        <v>39.844444444444441</v>
      </c>
      <c r="V1893" s="3" t="str" cm="1">
        <f t="array" aca="1" ref="V1893" ca="1">_xlfn.IFS(Table1[[#This Row],[Age]] &lt; 30, "20-29", Table1[[#This Row],[Age]]&lt;40,"30-39",Table1[[#This Row],[Age]]&lt;50,"40-49",Table1[[#This Row],[Age]]&lt;60,"50-59",Table1[[#This Row],[Age]]&lt;70, "60-69",Table1[[#This Row],[Age]]&lt;80, "70-79",Table1[[#This Row],[Age]]&lt;90,"80-89")</f>
        <v>30-39</v>
      </c>
      <c r="W1893" t="s">
        <v>39</v>
      </c>
      <c r="X1893" t="s">
        <v>418</v>
      </c>
      <c r="Y1893" t="s">
        <v>41</v>
      </c>
      <c r="Z1893">
        <v>83033</v>
      </c>
      <c r="AA1893" t="s">
        <v>73</v>
      </c>
      <c r="AB1893" t="s">
        <v>83</v>
      </c>
      <c r="AC1893" t="s">
        <v>44</v>
      </c>
      <c r="AD1893">
        <v>4</v>
      </c>
    </row>
    <row r="1894" spans="1:30" x14ac:dyDescent="0.35">
      <c r="A1894">
        <v>2316</v>
      </c>
      <c r="B1894" t="s">
        <v>7057</v>
      </c>
      <c r="C1894" t="s">
        <v>3506</v>
      </c>
      <c r="D1894" s="1">
        <v>44398</v>
      </c>
      <c r="F1894" t="str">
        <f>IF(Table1[[#This Row],[ExitDate]],QUOTIENT(Table1[[#This Row],[ExitDate]]-Table1[[#This Row],[StartDate]],365/12),"")</f>
        <v/>
      </c>
      <c r="G1894" t="str">
        <f>IF(Table1[[#This Row],[ExitDate]], "Attrition", "Active")</f>
        <v>Active</v>
      </c>
      <c r="H1894" t="s">
        <v>3017</v>
      </c>
      <c r="I1894" t="s">
        <v>7058</v>
      </c>
      <c r="J1894" t="s">
        <v>7059</v>
      </c>
      <c r="K1894" t="s">
        <v>132</v>
      </c>
      <c r="L1894" t="s">
        <v>32</v>
      </c>
      <c r="M1894" t="s">
        <v>62</v>
      </c>
      <c r="N1894" t="s">
        <v>63</v>
      </c>
      <c r="O1894" t="s">
        <v>62</v>
      </c>
      <c r="P1894" t="s">
        <v>36</v>
      </c>
      <c r="R1894" t="s">
        <v>37</v>
      </c>
      <c r="S1894" t="s">
        <v>89</v>
      </c>
      <c r="T1894" s="2">
        <v>26936</v>
      </c>
      <c r="U1894" s="3">
        <f ca="1">YEARFRAC(Table1[[#This Row],[DOB]],TODAY())</f>
        <v>52.233333333333334</v>
      </c>
      <c r="V1894" s="3" t="str" cm="1">
        <f t="array" aca="1" ref="V1894" ca="1">_xlfn.IFS(Table1[[#This Row],[Age]] &lt; 30, "20-29", Table1[[#This Row],[Age]]&lt;40,"30-39",Table1[[#This Row],[Age]]&lt;50,"40-49",Table1[[#This Row],[Age]]&lt;60,"50-59",Table1[[#This Row],[Age]]&lt;70, "60-69",Table1[[#This Row],[Age]]&lt;80, "70-79",Table1[[#This Row],[Age]]&lt;90,"80-89")</f>
        <v>50-59</v>
      </c>
      <c r="W1894" t="s">
        <v>39</v>
      </c>
      <c r="X1894" t="s">
        <v>102</v>
      </c>
      <c r="Y1894" t="s">
        <v>54</v>
      </c>
      <c r="Z1894">
        <v>14556</v>
      </c>
      <c r="AA1894" t="s">
        <v>127</v>
      </c>
      <c r="AB1894" t="s">
        <v>103</v>
      </c>
      <c r="AC1894" t="s">
        <v>44</v>
      </c>
      <c r="AD1894">
        <v>2</v>
      </c>
    </row>
    <row r="1895" spans="1:30" x14ac:dyDescent="0.35">
      <c r="A1895">
        <v>2317</v>
      </c>
      <c r="B1895" t="s">
        <v>1745</v>
      </c>
      <c r="C1895" t="s">
        <v>7060</v>
      </c>
      <c r="D1895" s="1">
        <v>44148</v>
      </c>
      <c r="F1895" t="str">
        <f>IF(Table1[[#This Row],[ExitDate]],QUOTIENT(Table1[[#This Row],[ExitDate]]-Table1[[#This Row],[StartDate]],365/12),"")</f>
        <v/>
      </c>
      <c r="G1895" t="str">
        <f>IF(Table1[[#This Row],[ExitDate]], "Attrition", "Active")</f>
        <v>Active</v>
      </c>
      <c r="H1895" t="s">
        <v>3017</v>
      </c>
      <c r="I1895" t="s">
        <v>7061</v>
      </c>
      <c r="J1895" t="s">
        <v>7062</v>
      </c>
      <c r="K1895" t="s">
        <v>49</v>
      </c>
      <c r="L1895" t="s">
        <v>32</v>
      </c>
      <c r="M1895" t="s">
        <v>62</v>
      </c>
      <c r="N1895" t="s">
        <v>50</v>
      </c>
      <c r="O1895" t="s">
        <v>35</v>
      </c>
      <c r="P1895" t="s">
        <v>36</v>
      </c>
      <c r="R1895" t="s">
        <v>37</v>
      </c>
      <c r="S1895" t="s">
        <v>503</v>
      </c>
      <c r="T1895" s="2">
        <v>16239</v>
      </c>
      <c r="U1895" s="3">
        <f ca="1">YEARFRAC(Table1[[#This Row],[DOB]],TODAY())</f>
        <v>81.519444444444446</v>
      </c>
      <c r="V1895" s="3" t="str" cm="1">
        <f t="array" aca="1" ref="V1895" ca="1">_xlfn.IFS(Table1[[#This Row],[Age]] &lt; 30, "20-29", Table1[[#This Row],[Age]]&lt;40,"30-39",Table1[[#This Row],[Age]]&lt;50,"40-49",Table1[[#This Row],[Age]]&lt;60,"50-59",Table1[[#This Row],[Age]]&lt;70, "60-69",Table1[[#This Row],[Age]]&lt;80, "70-79",Table1[[#This Row],[Age]]&lt;90,"80-89")</f>
        <v>80-89</v>
      </c>
      <c r="W1895" t="s">
        <v>39</v>
      </c>
      <c r="X1895" t="s">
        <v>242</v>
      </c>
      <c r="Y1895" t="s">
        <v>41</v>
      </c>
      <c r="Z1895">
        <v>76366</v>
      </c>
      <c r="AA1895" t="s">
        <v>92</v>
      </c>
      <c r="AB1895" t="s">
        <v>74</v>
      </c>
      <c r="AC1895" t="s">
        <v>44</v>
      </c>
      <c r="AD1895">
        <v>1</v>
      </c>
    </row>
    <row r="1896" spans="1:30" x14ac:dyDescent="0.35">
      <c r="A1896">
        <v>2318</v>
      </c>
      <c r="B1896" t="s">
        <v>3310</v>
      </c>
      <c r="C1896" t="s">
        <v>3818</v>
      </c>
      <c r="D1896" s="1">
        <v>44612</v>
      </c>
      <c r="F1896" t="str">
        <f>IF(Table1[[#This Row],[ExitDate]],QUOTIENT(Table1[[#This Row],[ExitDate]]-Table1[[#This Row],[StartDate]],365/12),"")</f>
        <v/>
      </c>
      <c r="G1896" t="str">
        <f>IF(Table1[[#This Row],[ExitDate]], "Attrition", "Active")</f>
        <v>Active</v>
      </c>
      <c r="H1896" t="s">
        <v>3017</v>
      </c>
      <c r="I1896" t="s">
        <v>7063</v>
      </c>
      <c r="J1896" t="s">
        <v>7064</v>
      </c>
      <c r="K1896" t="s">
        <v>138</v>
      </c>
      <c r="L1896" t="s">
        <v>32</v>
      </c>
      <c r="M1896" t="s">
        <v>51</v>
      </c>
      <c r="N1896" t="s">
        <v>50</v>
      </c>
      <c r="O1896" t="s">
        <v>35</v>
      </c>
      <c r="P1896" t="s">
        <v>36</v>
      </c>
      <c r="R1896" t="s">
        <v>37</v>
      </c>
      <c r="S1896" t="s">
        <v>89</v>
      </c>
      <c r="T1896" s="2">
        <v>20904</v>
      </c>
      <c r="U1896" s="3">
        <f ca="1">YEARFRAC(Table1[[#This Row],[DOB]],TODAY())</f>
        <v>68.74444444444444</v>
      </c>
      <c r="V1896" s="3" t="str" cm="1">
        <f t="array" aca="1" ref="V1896" ca="1">_xlfn.IFS(Table1[[#This Row],[Age]] &lt; 30, "20-29", Table1[[#This Row],[Age]]&lt;40,"30-39",Table1[[#This Row],[Age]]&lt;50,"40-49",Table1[[#This Row],[Age]]&lt;60,"50-59",Table1[[#This Row],[Age]]&lt;70, "60-69",Table1[[#This Row],[Age]]&lt;80, "70-79",Table1[[#This Row],[Age]]&lt;90,"80-89")</f>
        <v>60-69</v>
      </c>
      <c r="W1896" t="s">
        <v>39</v>
      </c>
      <c r="X1896" t="s">
        <v>82</v>
      </c>
      <c r="Y1896" t="s">
        <v>41</v>
      </c>
      <c r="Z1896">
        <v>57512</v>
      </c>
      <c r="AA1896" t="s">
        <v>42</v>
      </c>
      <c r="AB1896" t="s">
        <v>43</v>
      </c>
      <c r="AC1896" t="s">
        <v>44</v>
      </c>
      <c r="AD1896">
        <v>2</v>
      </c>
    </row>
    <row r="1897" spans="1:30" x14ac:dyDescent="0.35">
      <c r="A1897">
        <v>2319</v>
      </c>
      <c r="B1897" t="s">
        <v>1150</v>
      </c>
      <c r="C1897" t="s">
        <v>7065</v>
      </c>
      <c r="D1897" s="1">
        <v>43552</v>
      </c>
      <c r="E1897" s="1">
        <v>44665</v>
      </c>
      <c r="F1897">
        <f>IF(Table1[[#This Row],[ExitDate]],QUOTIENT(Table1[[#This Row],[ExitDate]]-Table1[[#This Row],[StartDate]],365/12),"")</f>
        <v>36</v>
      </c>
      <c r="G1897" t="str">
        <f>IF(Table1[[#This Row],[ExitDate]], "Attrition", "Active")</f>
        <v>Attrition</v>
      </c>
      <c r="H1897" t="s">
        <v>3017</v>
      </c>
      <c r="I1897" t="s">
        <v>7066</v>
      </c>
      <c r="J1897" t="s">
        <v>7067</v>
      </c>
      <c r="K1897" t="s">
        <v>79</v>
      </c>
      <c r="L1897" t="s">
        <v>744</v>
      </c>
      <c r="M1897" t="s">
        <v>33</v>
      </c>
      <c r="N1897" t="s">
        <v>50</v>
      </c>
      <c r="O1897" t="s">
        <v>51</v>
      </c>
      <c r="P1897" t="s">
        <v>174</v>
      </c>
      <c r="Q1897" t="s">
        <v>7068</v>
      </c>
      <c r="R1897" t="s">
        <v>37</v>
      </c>
      <c r="S1897" t="s">
        <v>65</v>
      </c>
      <c r="T1897" s="2">
        <v>30365</v>
      </c>
      <c r="U1897" s="3">
        <f ca="1">YEARFRAC(Table1[[#This Row],[DOB]],TODAY())</f>
        <v>42.847222222222221</v>
      </c>
      <c r="V1897" s="3" t="str" cm="1">
        <f t="array" aca="1" ref="V1897" ca="1">_xlfn.IFS(Table1[[#This Row],[Age]] &lt; 30, "20-29", Table1[[#This Row],[Age]]&lt;40,"30-39",Table1[[#This Row],[Age]]&lt;50,"40-49",Table1[[#This Row],[Age]]&lt;60,"50-59",Table1[[#This Row],[Age]]&lt;70, "60-69",Table1[[#This Row],[Age]]&lt;80, "70-79",Table1[[#This Row],[Age]]&lt;90,"80-89")</f>
        <v>40-49</v>
      </c>
      <c r="W1897" t="s">
        <v>39</v>
      </c>
      <c r="X1897" t="s">
        <v>394</v>
      </c>
      <c r="Y1897" t="s">
        <v>41</v>
      </c>
      <c r="Z1897">
        <v>31008</v>
      </c>
      <c r="AA1897" t="s">
        <v>42</v>
      </c>
      <c r="AB1897" t="s">
        <v>43</v>
      </c>
      <c r="AC1897" t="s">
        <v>44</v>
      </c>
      <c r="AD1897">
        <v>5</v>
      </c>
    </row>
    <row r="1898" spans="1:30" x14ac:dyDescent="0.35">
      <c r="A1898">
        <v>2320</v>
      </c>
      <c r="B1898" t="s">
        <v>170</v>
      </c>
      <c r="C1898" t="s">
        <v>1183</v>
      </c>
      <c r="D1898" s="1">
        <v>44860</v>
      </c>
      <c r="E1898" s="1">
        <v>45094</v>
      </c>
      <c r="F1898">
        <f>IF(Table1[[#This Row],[ExitDate]],QUOTIENT(Table1[[#This Row],[ExitDate]]-Table1[[#This Row],[StartDate]],365/12),"")</f>
        <v>7</v>
      </c>
      <c r="G1898" t="str">
        <f>IF(Table1[[#This Row],[ExitDate]], "Attrition", "Active")</f>
        <v>Attrition</v>
      </c>
      <c r="H1898" t="s">
        <v>3017</v>
      </c>
      <c r="I1898" t="s">
        <v>7069</v>
      </c>
      <c r="J1898" t="s">
        <v>7070</v>
      </c>
      <c r="K1898" t="s">
        <v>167</v>
      </c>
      <c r="L1898" t="s">
        <v>744</v>
      </c>
      <c r="M1898" t="s">
        <v>51</v>
      </c>
      <c r="N1898" t="s">
        <v>50</v>
      </c>
      <c r="O1898" t="s">
        <v>62</v>
      </c>
      <c r="P1898" t="s">
        <v>174</v>
      </c>
      <c r="Q1898" t="s">
        <v>7071</v>
      </c>
      <c r="R1898" t="s">
        <v>37</v>
      </c>
      <c r="S1898" t="s">
        <v>230</v>
      </c>
      <c r="T1898" s="2">
        <v>23629</v>
      </c>
      <c r="U1898" s="3">
        <f ca="1">YEARFRAC(Table1[[#This Row],[DOB]],TODAY())</f>
        <v>61.288888888888891</v>
      </c>
      <c r="V1898" s="3" t="str" cm="1">
        <f t="array" aca="1" ref="V1898" ca="1">_xlfn.IFS(Table1[[#This Row],[Age]] &lt; 30, "20-29", Table1[[#This Row],[Age]]&lt;40,"30-39",Table1[[#This Row],[Age]]&lt;50,"40-49",Table1[[#This Row],[Age]]&lt;60,"50-59",Table1[[#This Row],[Age]]&lt;70, "60-69",Table1[[#This Row],[Age]]&lt;80, "70-79",Table1[[#This Row],[Age]]&lt;90,"80-89")</f>
        <v>60-69</v>
      </c>
      <c r="W1898" t="s">
        <v>39</v>
      </c>
      <c r="X1898" t="s">
        <v>112</v>
      </c>
      <c r="Y1898" t="s">
        <v>41</v>
      </c>
      <c r="Z1898">
        <v>64961</v>
      </c>
      <c r="AA1898" t="s">
        <v>42</v>
      </c>
      <c r="AB1898" t="s">
        <v>74</v>
      </c>
      <c r="AC1898" t="s">
        <v>44</v>
      </c>
      <c r="AD1898">
        <v>4</v>
      </c>
    </row>
    <row r="1899" spans="1:30" x14ac:dyDescent="0.35">
      <c r="A1899">
        <v>2321</v>
      </c>
      <c r="B1899" t="s">
        <v>2165</v>
      </c>
      <c r="C1899" t="s">
        <v>7072</v>
      </c>
      <c r="D1899" s="1">
        <v>45056</v>
      </c>
      <c r="E1899" s="1">
        <v>45060</v>
      </c>
      <c r="F1899">
        <f>IF(Table1[[#This Row],[ExitDate]],QUOTIENT(Table1[[#This Row],[ExitDate]]-Table1[[#This Row],[StartDate]],365/12),"")</f>
        <v>0</v>
      </c>
      <c r="G1899" t="str">
        <f>IF(Table1[[#This Row],[ExitDate]], "Attrition", "Active")</f>
        <v>Attrition</v>
      </c>
      <c r="H1899" t="s">
        <v>3017</v>
      </c>
      <c r="I1899" t="s">
        <v>7073</v>
      </c>
      <c r="J1899" t="s">
        <v>7074</v>
      </c>
      <c r="K1899" t="s">
        <v>97</v>
      </c>
      <c r="L1899" t="s">
        <v>32</v>
      </c>
      <c r="M1899" t="s">
        <v>62</v>
      </c>
      <c r="N1899" t="s">
        <v>34</v>
      </c>
      <c r="O1899" t="s">
        <v>62</v>
      </c>
      <c r="P1899" t="s">
        <v>174</v>
      </c>
      <c r="Q1899" t="s">
        <v>7075</v>
      </c>
      <c r="R1899" t="s">
        <v>37</v>
      </c>
      <c r="S1899" t="s">
        <v>89</v>
      </c>
      <c r="T1899" s="2">
        <v>18861</v>
      </c>
      <c r="U1899" s="3">
        <f ca="1">YEARFRAC(Table1[[#This Row],[DOB]],TODAY())</f>
        <v>74.338888888888889</v>
      </c>
      <c r="V1899" s="3" t="str" cm="1">
        <f t="array" aca="1" ref="V1899" ca="1">_xlfn.IFS(Table1[[#This Row],[Age]] &lt; 30, "20-29", Table1[[#This Row],[Age]]&lt;40,"30-39",Table1[[#This Row],[Age]]&lt;50,"40-49",Table1[[#This Row],[Age]]&lt;60,"50-59",Table1[[#This Row],[Age]]&lt;70, "60-69",Table1[[#This Row],[Age]]&lt;80, "70-79",Table1[[#This Row],[Age]]&lt;90,"80-89")</f>
        <v>70-79</v>
      </c>
      <c r="W1899" t="s">
        <v>39</v>
      </c>
      <c r="X1899" t="s">
        <v>102</v>
      </c>
      <c r="Y1899" t="s">
        <v>41</v>
      </c>
      <c r="Z1899">
        <v>1269</v>
      </c>
      <c r="AA1899" t="s">
        <v>92</v>
      </c>
      <c r="AB1899" t="s">
        <v>103</v>
      </c>
      <c r="AC1899" t="s">
        <v>44</v>
      </c>
      <c r="AD1899">
        <v>2</v>
      </c>
    </row>
    <row r="1900" spans="1:30" x14ac:dyDescent="0.35">
      <c r="A1900">
        <v>2322</v>
      </c>
      <c r="B1900" t="s">
        <v>6554</v>
      </c>
      <c r="C1900" t="s">
        <v>3108</v>
      </c>
      <c r="D1900" s="1">
        <v>44805</v>
      </c>
      <c r="F1900" t="str">
        <f>IF(Table1[[#This Row],[ExitDate]],QUOTIENT(Table1[[#This Row],[ExitDate]]-Table1[[#This Row],[StartDate]],365/12),"")</f>
        <v/>
      </c>
      <c r="G1900" t="str">
        <f>IF(Table1[[#This Row],[ExitDate]], "Attrition", "Active")</f>
        <v>Active</v>
      </c>
      <c r="H1900" t="s">
        <v>3017</v>
      </c>
      <c r="I1900" t="s">
        <v>7076</v>
      </c>
      <c r="J1900" t="s">
        <v>7077</v>
      </c>
      <c r="K1900" t="s">
        <v>117</v>
      </c>
      <c r="L1900" t="s">
        <v>32</v>
      </c>
      <c r="M1900" t="s">
        <v>33</v>
      </c>
      <c r="N1900" t="s">
        <v>34</v>
      </c>
      <c r="O1900" t="s">
        <v>51</v>
      </c>
      <c r="P1900" t="s">
        <v>36</v>
      </c>
      <c r="R1900" t="s">
        <v>37</v>
      </c>
      <c r="S1900" t="s">
        <v>89</v>
      </c>
      <c r="T1900" s="2">
        <v>23128</v>
      </c>
      <c r="U1900" s="3">
        <f ca="1">YEARFRAC(Table1[[#This Row],[DOB]],TODAY())</f>
        <v>62.655555555555559</v>
      </c>
      <c r="V1900" s="3" t="str" cm="1">
        <f t="array" aca="1" ref="V1900" ca="1">_xlfn.IFS(Table1[[#This Row],[Age]] &lt; 30, "20-29", Table1[[#This Row],[Age]]&lt;40,"30-39",Table1[[#This Row],[Age]]&lt;50,"40-49",Table1[[#This Row],[Age]]&lt;60,"50-59",Table1[[#This Row],[Age]]&lt;70, "60-69",Table1[[#This Row],[Age]]&lt;80, "70-79",Table1[[#This Row],[Age]]&lt;90,"80-89")</f>
        <v>60-69</v>
      </c>
      <c r="W1900" t="s">
        <v>39</v>
      </c>
      <c r="X1900" t="s">
        <v>192</v>
      </c>
      <c r="Y1900" t="s">
        <v>41</v>
      </c>
      <c r="Z1900">
        <v>73596</v>
      </c>
      <c r="AA1900" t="s">
        <v>127</v>
      </c>
      <c r="AB1900" t="s">
        <v>103</v>
      </c>
      <c r="AC1900" t="s">
        <v>44</v>
      </c>
      <c r="AD1900">
        <v>5</v>
      </c>
    </row>
    <row r="1901" spans="1:30" x14ac:dyDescent="0.35">
      <c r="A1901">
        <v>2323</v>
      </c>
      <c r="B1901" t="s">
        <v>7078</v>
      </c>
      <c r="C1901" t="s">
        <v>1427</v>
      </c>
      <c r="D1901" s="1">
        <v>44307</v>
      </c>
      <c r="E1901" s="1">
        <v>44425</v>
      </c>
      <c r="F1901">
        <f>IF(Table1[[#This Row],[ExitDate]],QUOTIENT(Table1[[#This Row],[ExitDate]]-Table1[[#This Row],[StartDate]],365/12),"")</f>
        <v>3</v>
      </c>
      <c r="G1901" t="str">
        <f>IF(Table1[[#This Row],[ExitDate]], "Attrition", "Active")</f>
        <v>Attrition</v>
      </c>
      <c r="H1901" t="s">
        <v>3017</v>
      </c>
      <c r="I1901" t="s">
        <v>7079</v>
      </c>
      <c r="J1901" t="s">
        <v>7080</v>
      </c>
      <c r="K1901" t="s">
        <v>61</v>
      </c>
      <c r="L1901" t="s">
        <v>32</v>
      </c>
      <c r="M1901" t="s">
        <v>51</v>
      </c>
      <c r="N1901" t="s">
        <v>34</v>
      </c>
      <c r="O1901" t="s">
        <v>35</v>
      </c>
      <c r="P1901" t="s">
        <v>139</v>
      </c>
      <c r="Q1901" t="s">
        <v>7081</v>
      </c>
      <c r="R1901" t="s">
        <v>37</v>
      </c>
      <c r="S1901" t="s">
        <v>176</v>
      </c>
      <c r="T1901" s="2">
        <v>21736</v>
      </c>
      <c r="U1901" s="3">
        <f ca="1">YEARFRAC(Table1[[#This Row],[DOB]],TODAY())</f>
        <v>66.466666666666669</v>
      </c>
      <c r="V1901" s="3" t="str" cm="1">
        <f t="array" aca="1" ref="V1901" ca="1">_xlfn.IFS(Table1[[#This Row],[Age]] &lt; 30, "20-29", Table1[[#This Row],[Age]]&lt;40,"30-39",Table1[[#This Row],[Age]]&lt;50,"40-49",Table1[[#This Row],[Age]]&lt;60,"50-59",Table1[[#This Row],[Age]]&lt;70, "60-69",Table1[[#This Row],[Age]]&lt;80, "70-79",Table1[[#This Row],[Age]]&lt;90,"80-89")</f>
        <v>60-69</v>
      </c>
      <c r="W1901" t="s">
        <v>39</v>
      </c>
      <c r="X1901" t="s">
        <v>242</v>
      </c>
      <c r="Y1901" t="s">
        <v>41</v>
      </c>
      <c r="Z1901">
        <v>35263</v>
      </c>
      <c r="AA1901" t="s">
        <v>127</v>
      </c>
      <c r="AB1901" t="s">
        <v>103</v>
      </c>
      <c r="AC1901" t="s">
        <v>44</v>
      </c>
      <c r="AD1901">
        <v>5</v>
      </c>
    </row>
    <row r="1902" spans="1:30" x14ac:dyDescent="0.35">
      <c r="A1902">
        <v>2324</v>
      </c>
      <c r="B1902" t="s">
        <v>428</v>
      </c>
      <c r="C1902" t="s">
        <v>904</v>
      </c>
      <c r="D1902" s="1">
        <v>44400</v>
      </c>
      <c r="E1902" s="1">
        <v>44972</v>
      </c>
      <c r="F1902">
        <f>IF(Table1[[#This Row],[ExitDate]],QUOTIENT(Table1[[#This Row],[ExitDate]]-Table1[[#This Row],[StartDate]],365/12),"")</f>
        <v>18</v>
      </c>
      <c r="G1902" t="str">
        <f>IF(Table1[[#This Row],[ExitDate]], "Attrition", "Active")</f>
        <v>Attrition</v>
      </c>
      <c r="H1902" t="s">
        <v>3017</v>
      </c>
      <c r="I1902" t="s">
        <v>7082</v>
      </c>
      <c r="J1902" t="s">
        <v>7083</v>
      </c>
      <c r="K1902" t="s">
        <v>88</v>
      </c>
      <c r="L1902" t="s">
        <v>2299</v>
      </c>
      <c r="M1902" t="s">
        <v>51</v>
      </c>
      <c r="N1902" t="s">
        <v>50</v>
      </c>
      <c r="O1902" t="s">
        <v>35</v>
      </c>
      <c r="P1902" t="s">
        <v>98</v>
      </c>
      <c r="Q1902" t="s">
        <v>7084</v>
      </c>
      <c r="R1902" t="s">
        <v>37</v>
      </c>
      <c r="S1902" t="s">
        <v>80</v>
      </c>
      <c r="T1902" s="2">
        <v>35263</v>
      </c>
      <c r="U1902" s="3">
        <f ca="1">YEARFRAC(Table1[[#This Row],[DOB]],TODAY())</f>
        <v>29.433333333333334</v>
      </c>
      <c r="V1902" s="3" t="str" cm="1">
        <f t="array" aca="1" ref="V1902" ca="1">_xlfn.IFS(Table1[[#This Row],[Age]] &lt; 30, "20-29", Table1[[#This Row],[Age]]&lt;40,"30-39",Table1[[#This Row],[Age]]&lt;50,"40-49",Table1[[#This Row],[Age]]&lt;60,"50-59",Table1[[#This Row],[Age]]&lt;70, "60-69",Table1[[#This Row],[Age]]&lt;80, "70-79",Table1[[#This Row],[Age]]&lt;90,"80-89")</f>
        <v>20-29</v>
      </c>
      <c r="W1902" t="s">
        <v>39</v>
      </c>
      <c r="X1902" t="s">
        <v>149</v>
      </c>
      <c r="Y1902" t="s">
        <v>41</v>
      </c>
      <c r="Z1902">
        <v>94592</v>
      </c>
      <c r="AA1902" t="s">
        <v>92</v>
      </c>
      <c r="AB1902" t="s">
        <v>43</v>
      </c>
      <c r="AC1902" t="s">
        <v>44</v>
      </c>
      <c r="AD1902">
        <v>4</v>
      </c>
    </row>
    <row r="1903" spans="1:30" x14ac:dyDescent="0.35">
      <c r="A1903">
        <v>2325</v>
      </c>
      <c r="B1903" t="s">
        <v>7085</v>
      </c>
      <c r="C1903" t="s">
        <v>4680</v>
      </c>
      <c r="D1903" s="1">
        <v>44194</v>
      </c>
      <c r="F1903" t="str">
        <f>IF(Table1[[#This Row],[ExitDate]],QUOTIENT(Table1[[#This Row],[ExitDate]]-Table1[[#This Row],[StartDate]],365/12),"")</f>
        <v/>
      </c>
      <c r="G1903" t="str">
        <f>IF(Table1[[#This Row],[ExitDate]], "Attrition", "Active")</f>
        <v>Active</v>
      </c>
      <c r="H1903" t="s">
        <v>3017</v>
      </c>
      <c r="I1903" t="s">
        <v>7086</v>
      </c>
      <c r="J1903" t="s">
        <v>7087</v>
      </c>
      <c r="K1903" t="s">
        <v>31</v>
      </c>
      <c r="L1903" t="s">
        <v>32</v>
      </c>
      <c r="M1903" t="s">
        <v>51</v>
      </c>
      <c r="N1903" t="s">
        <v>50</v>
      </c>
      <c r="O1903" t="s">
        <v>35</v>
      </c>
      <c r="P1903" t="s">
        <v>36</v>
      </c>
      <c r="R1903" t="s">
        <v>37</v>
      </c>
      <c r="S1903" t="s">
        <v>89</v>
      </c>
      <c r="T1903" s="2">
        <v>36453</v>
      </c>
      <c r="U1903" s="3">
        <f ca="1">YEARFRAC(Table1[[#This Row],[DOB]],TODAY())</f>
        <v>26.175000000000001</v>
      </c>
      <c r="V1903" s="3" t="str" cm="1">
        <f t="array" aca="1" ref="V1903" ca="1">_xlfn.IFS(Table1[[#This Row],[Age]] &lt; 30, "20-29", Table1[[#This Row],[Age]]&lt;40,"30-39",Table1[[#This Row],[Age]]&lt;50,"40-49",Table1[[#This Row],[Age]]&lt;60,"50-59",Table1[[#This Row],[Age]]&lt;70, "60-69",Table1[[#This Row],[Age]]&lt;80, "70-79",Table1[[#This Row],[Age]]&lt;90,"80-89")</f>
        <v>20-29</v>
      </c>
      <c r="W1903" t="s">
        <v>39</v>
      </c>
      <c r="X1903" t="s">
        <v>82</v>
      </c>
      <c r="Y1903" t="s">
        <v>41</v>
      </c>
      <c r="Z1903">
        <v>60295</v>
      </c>
      <c r="AA1903" t="s">
        <v>127</v>
      </c>
      <c r="AB1903" t="s">
        <v>103</v>
      </c>
      <c r="AC1903" t="s">
        <v>44</v>
      </c>
      <c r="AD1903">
        <v>1</v>
      </c>
    </row>
    <row r="1904" spans="1:30" x14ac:dyDescent="0.35">
      <c r="A1904">
        <v>2326</v>
      </c>
      <c r="B1904" t="s">
        <v>7088</v>
      </c>
      <c r="C1904" t="s">
        <v>1090</v>
      </c>
      <c r="D1904" s="1">
        <v>44781</v>
      </c>
      <c r="F1904" t="str">
        <f>IF(Table1[[#This Row],[ExitDate]],QUOTIENT(Table1[[#This Row],[ExitDate]]-Table1[[#This Row],[StartDate]],365/12),"")</f>
        <v/>
      </c>
      <c r="G1904" t="str">
        <f>IF(Table1[[#This Row],[ExitDate]], "Attrition", "Active")</f>
        <v>Active</v>
      </c>
      <c r="H1904" t="s">
        <v>3725</v>
      </c>
      <c r="I1904" t="s">
        <v>7089</v>
      </c>
      <c r="J1904" t="s">
        <v>7090</v>
      </c>
      <c r="K1904" t="s">
        <v>132</v>
      </c>
      <c r="L1904" t="s">
        <v>32</v>
      </c>
      <c r="M1904" t="s">
        <v>33</v>
      </c>
      <c r="N1904" t="s">
        <v>50</v>
      </c>
      <c r="O1904" t="s">
        <v>35</v>
      </c>
      <c r="P1904" t="s">
        <v>36</v>
      </c>
      <c r="R1904" t="s">
        <v>37</v>
      </c>
      <c r="S1904" t="s">
        <v>176</v>
      </c>
      <c r="T1904" s="2">
        <v>17490</v>
      </c>
      <c r="U1904" s="3">
        <f ca="1">YEARFRAC(Table1[[#This Row],[DOB]],TODAY())</f>
        <v>78.094444444444449</v>
      </c>
      <c r="V1904" s="3" t="str" cm="1">
        <f t="array" aca="1" ref="V1904" ca="1">_xlfn.IFS(Table1[[#This Row],[Age]] &lt; 30, "20-29", Table1[[#This Row],[Age]]&lt;40,"30-39",Table1[[#This Row],[Age]]&lt;50,"40-49",Table1[[#This Row],[Age]]&lt;60,"50-59",Table1[[#This Row],[Age]]&lt;70, "60-69",Table1[[#This Row],[Age]]&lt;80, "70-79",Table1[[#This Row],[Age]]&lt;90,"80-89")</f>
        <v>70-79</v>
      </c>
      <c r="W1904" t="s">
        <v>39</v>
      </c>
      <c r="X1904" t="s">
        <v>2516</v>
      </c>
      <c r="Y1904" t="s">
        <v>41</v>
      </c>
      <c r="Z1904">
        <v>25257</v>
      </c>
      <c r="AA1904" t="s">
        <v>92</v>
      </c>
      <c r="AB1904" t="s">
        <v>74</v>
      </c>
      <c r="AC1904" t="s">
        <v>44</v>
      </c>
      <c r="AD1904">
        <v>2</v>
      </c>
    </row>
    <row r="1905" spans="1:30" x14ac:dyDescent="0.35">
      <c r="A1905">
        <v>2327</v>
      </c>
      <c r="B1905" t="s">
        <v>1357</v>
      </c>
      <c r="C1905" t="s">
        <v>5360</v>
      </c>
      <c r="D1905" s="1">
        <v>44042</v>
      </c>
      <c r="F1905" t="str">
        <f>IF(Table1[[#This Row],[ExitDate]],QUOTIENT(Table1[[#This Row],[ExitDate]]-Table1[[#This Row],[StartDate]],365/12),"")</f>
        <v/>
      </c>
      <c r="G1905" t="str">
        <f>IF(Table1[[#This Row],[ExitDate]], "Attrition", "Active")</f>
        <v>Active</v>
      </c>
      <c r="H1905" t="s">
        <v>1778</v>
      </c>
      <c r="I1905" t="s">
        <v>7091</v>
      </c>
      <c r="J1905" t="s">
        <v>7092</v>
      </c>
      <c r="K1905" t="s">
        <v>49</v>
      </c>
      <c r="L1905" t="s">
        <v>32</v>
      </c>
      <c r="M1905" t="s">
        <v>62</v>
      </c>
      <c r="N1905" t="s">
        <v>50</v>
      </c>
      <c r="O1905" t="s">
        <v>51</v>
      </c>
      <c r="P1905" t="s">
        <v>36</v>
      </c>
      <c r="R1905" t="s">
        <v>37</v>
      </c>
      <c r="S1905" t="s">
        <v>89</v>
      </c>
      <c r="T1905" s="2">
        <v>26264</v>
      </c>
      <c r="U1905" s="3">
        <f ca="1">YEARFRAC(Table1[[#This Row],[DOB]],TODAY())</f>
        <v>54.072222222222223</v>
      </c>
      <c r="V1905" s="3" t="str" cm="1">
        <f t="array" aca="1" ref="V1905" ca="1">_xlfn.IFS(Table1[[#This Row],[Age]] &lt; 30, "20-29", Table1[[#This Row],[Age]]&lt;40,"30-39",Table1[[#This Row],[Age]]&lt;50,"40-49",Table1[[#This Row],[Age]]&lt;60,"50-59",Table1[[#This Row],[Age]]&lt;70, "60-69",Table1[[#This Row],[Age]]&lt;80, "70-79",Table1[[#This Row],[Age]]&lt;90,"80-89")</f>
        <v>50-59</v>
      </c>
      <c r="W1905" t="s">
        <v>39</v>
      </c>
      <c r="X1905" t="s">
        <v>82</v>
      </c>
      <c r="Y1905" t="s">
        <v>54</v>
      </c>
      <c r="Z1905">
        <v>43033</v>
      </c>
      <c r="AA1905" t="s">
        <v>92</v>
      </c>
      <c r="AB1905" t="s">
        <v>83</v>
      </c>
      <c r="AC1905" t="s">
        <v>44</v>
      </c>
      <c r="AD1905">
        <v>4</v>
      </c>
    </row>
    <row r="1906" spans="1:30" x14ac:dyDescent="0.35">
      <c r="A1906">
        <v>2328</v>
      </c>
      <c r="B1906" t="s">
        <v>5792</v>
      </c>
      <c r="C1906" t="s">
        <v>7093</v>
      </c>
      <c r="D1906" s="1">
        <v>43542</v>
      </c>
      <c r="F1906" t="str">
        <f>IF(Table1[[#This Row],[ExitDate]],QUOTIENT(Table1[[#This Row],[ExitDate]]-Table1[[#This Row],[StartDate]],365/12),"")</f>
        <v/>
      </c>
      <c r="G1906" t="str">
        <f>IF(Table1[[#This Row],[ExitDate]], "Attrition", "Active")</f>
        <v>Active</v>
      </c>
      <c r="H1906" t="s">
        <v>1778</v>
      </c>
      <c r="I1906" t="s">
        <v>7094</v>
      </c>
      <c r="J1906" t="s">
        <v>7095</v>
      </c>
      <c r="K1906" t="s">
        <v>138</v>
      </c>
      <c r="L1906" t="s">
        <v>32</v>
      </c>
      <c r="M1906" t="s">
        <v>62</v>
      </c>
      <c r="N1906" t="s">
        <v>63</v>
      </c>
      <c r="O1906" t="s">
        <v>51</v>
      </c>
      <c r="P1906" t="s">
        <v>36</v>
      </c>
      <c r="R1906" t="s">
        <v>37</v>
      </c>
      <c r="S1906" t="s">
        <v>80</v>
      </c>
      <c r="T1906" s="2">
        <v>29367</v>
      </c>
      <c r="U1906" s="3">
        <f ca="1">YEARFRAC(Table1[[#This Row],[DOB]],TODAY())</f>
        <v>45.575000000000003</v>
      </c>
      <c r="V1906" s="3" t="str" cm="1">
        <f t="array" aca="1" ref="V1906" ca="1">_xlfn.IFS(Table1[[#This Row],[Age]] &lt; 30, "20-29", Table1[[#This Row],[Age]]&lt;40,"30-39",Table1[[#This Row],[Age]]&lt;50,"40-49",Table1[[#This Row],[Age]]&lt;60,"50-59",Table1[[#This Row],[Age]]&lt;70, "60-69",Table1[[#This Row],[Age]]&lt;80, "70-79",Table1[[#This Row],[Age]]&lt;90,"80-89")</f>
        <v>40-49</v>
      </c>
      <c r="W1906" t="s">
        <v>39</v>
      </c>
      <c r="X1906" t="s">
        <v>149</v>
      </c>
      <c r="Y1906" t="s">
        <v>54</v>
      </c>
      <c r="Z1906">
        <v>48068</v>
      </c>
      <c r="AA1906" t="s">
        <v>127</v>
      </c>
      <c r="AB1906" t="s">
        <v>103</v>
      </c>
      <c r="AC1906" t="s">
        <v>44</v>
      </c>
      <c r="AD1906">
        <v>4</v>
      </c>
    </row>
    <row r="1907" spans="1:30" x14ac:dyDescent="0.35">
      <c r="A1907">
        <v>2329</v>
      </c>
      <c r="B1907" t="s">
        <v>7078</v>
      </c>
      <c r="C1907" t="s">
        <v>1169</v>
      </c>
      <c r="D1907" s="1">
        <v>43671</v>
      </c>
      <c r="E1907" s="1">
        <v>44807</v>
      </c>
      <c r="F1907">
        <f>IF(Table1[[#This Row],[ExitDate]],QUOTIENT(Table1[[#This Row],[ExitDate]]-Table1[[#This Row],[StartDate]],365/12),"")</f>
        <v>37</v>
      </c>
      <c r="G1907" t="str">
        <f>IF(Table1[[#This Row],[ExitDate]], "Attrition", "Active")</f>
        <v>Attrition</v>
      </c>
      <c r="H1907" t="s">
        <v>1778</v>
      </c>
      <c r="I1907" t="s">
        <v>7096</v>
      </c>
      <c r="J1907" t="s">
        <v>7097</v>
      </c>
      <c r="K1907" t="s">
        <v>79</v>
      </c>
      <c r="L1907" t="s">
        <v>32</v>
      </c>
      <c r="M1907" t="s">
        <v>62</v>
      </c>
      <c r="N1907" t="s">
        <v>50</v>
      </c>
      <c r="O1907" t="s">
        <v>62</v>
      </c>
      <c r="P1907" t="s">
        <v>139</v>
      </c>
      <c r="Q1907" t="s">
        <v>7098</v>
      </c>
      <c r="R1907" t="s">
        <v>1842</v>
      </c>
      <c r="S1907" t="s">
        <v>52</v>
      </c>
      <c r="T1907" s="2">
        <v>22945</v>
      </c>
      <c r="U1907" s="3">
        <f ca="1">YEARFRAC(Table1[[#This Row],[DOB]],TODAY())</f>
        <v>63.158333333333331</v>
      </c>
      <c r="V1907" s="3" t="str" cm="1">
        <f t="array" aca="1" ref="V1907" ca="1">_xlfn.IFS(Table1[[#This Row],[Age]] &lt; 30, "20-29", Table1[[#This Row],[Age]]&lt;40,"30-39",Table1[[#This Row],[Age]]&lt;50,"40-49",Table1[[#This Row],[Age]]&lt;60,"50-59",Table1[[#This Row],[Age]]&lt;70, "60-69",Table1[[#This Row],[Age]]&lt;80, "70-79",Table1[[#This Row],[Age]]&lt;90,"80-89")</f>
        <v>60-69</v>
      </c>
      <c r="W1907" t="s">
        <v>39</v>
      </c>
      <c r="X1907" t="s">
        <v>162</v>
      </c>
      <c r="Y1907" t="s">
        <v>54</v>
      </c>
      <c r="Z1907">
        <v>82740</v>
      </c>
      <c r="AA1907" t="s">
        <v>127</v>
      </c>
      <c r="AB1907" t="s">
        <v>74</v>
      </c>
      <c r="AC1907" t="s">
        <v>44</v>
      </c>
      <c r="AD1907">
        <v>2</v>
      </c>
    </row>
    <row r="1908" spans="1:30" x14ac:dyDescent="0.35">
      <c r="A1908">
        <v>2330</v>
      </c>
      <c r="B1908" t="s">
        <v>4019</v>
      </c>
      <c r="C1908" t="s">
        <v>7099</v>
      </c>
      <c r="D1908" s="1">
        <v>44485</v>
      </c>
      <c r="F1908" t="str">
        <f>IF(Table1[[#This Row],[ExitDate]],QUOTIENT(Table1[[#This Row],[ExitDate]]-Table1[[#This Row],[StartDate]],365/12),"")</f>
        <v/>
      </c>
      <c r="G1908" t="str">
        <f>IF(Table1[[#This Row],[ExitDate]], "Attrition", "Active")</f>
        <v>Active</v>
      </c>
      <c r="H1908" t="s">
        <v>2308</v>
      </c>
      <c r="I1908" t="s">
        <v>7100</v>
      </c>
      <c r="J1908" t="s">
        <v>7101</v>
      </c>
      <c r="K1908" t="s">
        <v>132</v>
      </c>
      <c r="L1908" t="s">
        <v>32</v>
      </c>
      <c r="M1908" t="s">
        <v>62</v>
      </c>
      <c r="N1908" t="s">
        <v>34</v>
      </c>
      <c r="O1908" t="s">
        <v>51</v>
      </c>
      <c r="P1908" t="s">
        <v>36</v>
      </c>
      <c r="R1908" t="s">
        <v>37</v>
      </c>
      <c r="S1908" t="s">
        <v>118</v>
      </c>
      <c r="T1908" s="2">
        <v>21167</v>
      </c>
      <c r="U1908" s="3">
        <f ca="1">YEARFRAC(Table1[[#This Row],[DOB]],TODAY())</f>
        <v>68.027777777777771</v>
      </c>
      <c r="V1908" s="3" t="str" cm="1">
        <f t="array" aca="1" ref="V1908" ca="1">_xlfn.IFS(Table1[[#This Row],[Age]] &lt; 30, "20-29", Table1[[#This Row],[Age]]&lt;40,"30-39",Table1[[#This Row],[Age]]&lt;50,"40-49",Table1[[#This Row],[Age]]&lt;60,"50-59",Table1[[#This Row],[Age]]&lt;70, "60-69",Table1[[#This Row],[Age]]&lt;80, "70-79",Table1[[#This Row],[Age]]&lt;90,"80-89")</f>
        <v>60-69</v>
      </c>
      <c r="W1908" t="s">
        <v>39</v>
      </c>
      <c r="X1908" t="s">
        <v>707</v>
      </c>
      <c r="Y1908" t="s">
        <v>54</v>
      </c>
      <c r="Z1908">
        <v>57688</v>
      </c>
      <c r="AA1908" t="s">
        <v>73</v>
      </c>
      <c r="AB1908" t="s">
        <v>83</v>
      </c>
      <c r="AC1908" t="s">
        <v>44</v>
      </c>
      <c r="AD1908">
        <v>2</v>
      </c>
    </row>
    <row r="1909" spans="1:30" x14ac:dyDescent="0.35">
      <c r="A1909">
        <v>2331</v>
      </c>
      <c r="B1909" t="s">
        <v>7102</v>
      </c>
      <c r="C1909" t="s">
        <v>3112</v>
      </c>
      <c r="D1909" s="1">
        <v>43805</v>
      </c>
      <c r="E1909" s="1">
        <v>44498</v>
      </c>
      <c r="F1909">
        <f>IF(Table1[[#This Row],[ExitDate]],QUOTIENT(Table1[[#This Row],[ExitDate]]-Table1[[#This Row],[StartDate]],365/12),"")</f>
        <v>22</v>
      </c>
      <c r="G1909" t="str">
        <f>IF(Table1[[#This Row],[ExitDate]], "Attrition", "Active")</f>
        <v>Attrition</v>
      </c>
      <c r="H1909" t="s">
        <v>2308</v>
      </c>
      <c r="I1909" t="s">
        <v>661</v>
      </c>
      <c r="J1909" t="s">
        <v>7103</v>
      </c>
      <c r="K1909" t="s">
        <v>79</v>
      </c>
      <c r="L1909" t="s">
        <v>32</v>
      </c>
      <c r="M1909" t="s">
        <v>33</v>
      </c>
      <c r="N1909" t="s">
        <v>34</v>
      </c>
      <c r="O1909" t="s">
        <v>51</v>
      </c>
      <c r="P1909" t="s">
        <v>139</v>
      </c>
      <c r="Q1909" t="s">
        <v>7104</v>
      </c>
      <c r="R1909" t="s">
        <v>37</v>
      </c>
      <c r="S1909" t="s">
        <v>304</v>
      </c>
      <c r="T1909" s="2">
        <v>19038</v>
      </c>
      <c r="U1909" s="3">
        <f ca="1">YEARFRAC(Table1[[#This Row],[DOB]],TODAY())</f>
        <v>73.858333333333334</v>
      </c>
      <c r="V1909" s="3" t="str" cm="1">
        <f t="array" aca="1" ref="V1909" ca="1">_xlfn.IFS(Table1[[#This Row],[Age]] &lt; 30, "20-29", Table1[[#This Row],[Age]]&lt;40,"30-39",Table1[[#This Row],[Age]]&lt;50,"40-49",Table1[[#This Row],[Age]]&lt;60,"50-59",Table1[[#This Row],[Age]]&lt;70, "60-69",Table1[[#This Row],[Age]]&lt;80, "70-79",Table1[[#This Row],[Age]]&lt;90,"80-89")</f>
        <v>70-79</v>
      </c>
      <c r="W1909" t="s">
        <v>39</v>
      </c>
      <c r="X1909" t="s">
        <v>6</v>
      </c>
      <c r="Y1909" t="s">
        <v>54</v>
      </c>
      <c r="Z1909">
        <v>34849</v>
      </c>
      <c r="AA1909" t="s">
        <v>92</v>
      </c>
      <c r="AB1909" t="s">
        <v>103</v>
      </c>
      <c r="AC1909" t="s">
        <v>44</v>
      </c>
      <c r="AD1909">
        <v>1</v>
      </c>
    </row>
    <row r="1910" spans="1:30" x14ac:dyDescent="0.35">
      <c r="A1910">
        <v>2332</v>
      </c>
      <c r="B1910" t="s">
        <v>5596</v>
      </c>
      <c r="C1910" t="s">
        <v>7105</v>
      </c>
      <c r="D1910" s="1">
        <v>43645</v>
      </c>
      <c r="E1910" s="1">
        <v>44033</v>
      </c>
      <c r="F1910">
        <f>IF(Table1[[#This Row],[ExitDate]],QUOTIENT(Table1[[#This Row],[ExitDate]]-Table1[[#This Row],[StartDate]],365/12),"")</f>
        <v>12</v>
      </c>
      <c r="G1910" t="str">
        <f>IF(Table1[[#This Row],[ExitDate]], "Attrition", "Active")</f>
        <v>Attrition</v>
      </c>
      <c r="H1910" t="s">
        <v>2328</v>
      </c>
      <c r="I1910" t="s">
        <v>7106</v>
      </c>
      <c r="J1910" t="s">
        <v>7107</v>
      </c>
      <c r="K1910" t="s">
        <v>97</v>
      </c>
      <c r="L1910" t="s">
        <v>32</v>
      </c>
      <c r="M1910" t="s">
        <v>33</v>
      </c>
      <c r="N1910" t="s">
        <v>34</v>
      </c>
      <c r="O1910" t="s">
        <v>62</v>
      </c>
      <c r="P1910" t="s">
        <v>98</v>
      </c>
      <c r="Q1910" t="s">
        <v>7108</v>
      </c>
      <c r="R1910" t="s">
        <v>37</v>
      </c>
      <c r="S1910" t="s">
        <v>230</v>
      </c>
      <c r="T1910" s="2">
        <v>26166</v>
      </c>
      <c r="U1910" s="3">
        <f ca="1">YEARFRAC(Table1[[#This Row],[DOB]],TODAY())</f>
        <v>54.338888888888889</v>
      </c>
      <c r="V1910" s="3" t="str" cm="1">
        <f t="array" aca="1" ref="V1910" ca="1">_xlfn.IFS(Table1[[#This Row],[Age]] &lt; 30, "20-29", Table1[[#This Row],[Age]]&lt;40,"30-39",Table1[[#This Row],[Age]]&lt;50,"40-49",Table1[[#This Row],[Age]]&lt;60,"50-59",Table1[[#This Row],[Age]]&lt;70, "60-69",Table1[[#This Row],[Age]]&lt;80, "70-79",Table1[[#This Row],[Age]]&lt;90,"80-89")</f>
        <v>50-59</v>
      </c>
      <c r="W1910" t="s">
        <v>39</v>
      </c>
      <c r="X1910" t="s">
        <v>112</v>
      </c>
      <c r="Y1910" t="s">
        <v>54</v>
      </c>
      <c r="Z1910">
        <v>31351</v>
      </c>
      <c r="AA1910" t="s">
        <v>42</v>
      </c>
      <c r="AB1910" t="s">
        <v>43</v>
      </c>
      <c r="AC1910" t="s">
        <v>44</v>
      </c>
      <c r="AD1910">
        <v>4</v>
      </c>
    </row>
    <row r="1911" spans="1:30" x14ac:dyDescent="0.35">
      <c r="A1911">
        <v>2333</v>
      </c>
      <c r="B1911" t="s">
        <v>7109</v>
      </c>
      <c r="C1911" t="s">
        <v>1213</v>
      </c>
      <c r="D1911" s="1">
        <v>43558</v>
      </c>
      <c r="F1911" t="str">
        <f>IF(Table1[[#This Row],[ExitDate]],QUOTIENT(Table1[[#This Row],[ExitDate]]-Table1[[#This Row],[StartDate]],365/12),"")</f>
        <v/>
      </c>
      <c r="G1911" t="str">
        <f>IF(Table1[[#This Row],[ExitDate]], "Attrition", "Active")</f>
        <v>Active</v>
      </c>
      <c r="H1911" t="s">
        <v>2308</v>
      </c>
      <c r="I1911" t="s">
        <v>7110</v>
      </c>
      <c r="J1911" t="s">
        <v>7111</v>
      </c>
      <c r="K1911" t="s">
        <v>88</v>
      </c>
      <c r="L1911" t="s">
        <v>32</v>
      </c>
      <c r="M1911" t="s">
        <v>62</v>
      </c>
      <c r="N1911" t="s">
        <v>34</v>
      </c>
      <c r="O1911" t="s">
        <v>35</v>
      </c>
      <c r="P1911" t="s">
        <v>36</v>
      </c>
      <c r="R1911" t="s">
        <v>169</v>
      </c>
      <c r="S1911" t="s">
        <v>503</v>
      </c>
      <c r="T1911" s="2">
        <v>18828</v>
      </c>
      <c r="U1911" s="3">
        <f ca="1">YEARFRAC(Table1[[#This Row],[DOB]],TODAY())</f>
        <v>74.427777777777777</v>
      </c>
      <c r="V1911" s="3" t="str" cm="1">
        <f t="array" aca="1" ref="V1911" ca="1">_xlfn.IFS(Table1[[#This Row],[Age]] &lt; 30, "20-29", Table1[[#This Row],[Age]]&lt;40,"30-39",Table1[[#This Row],[Age]]&lt;50,"40-49",Table1[[#This Row],[Age]]&lt;60,"50-59",Table1[[#This Row],[Age]]&lt;70, "60-69",Table1[[#This Row],[Age]]&lt;80, "70-79",Table1[[#This Row],[Age]]&lt;90,"80-89")</f>
        <v>70-79</v>
      </c>
      <c r="W1911" t="s">
        <v>39</v>
      </c>
      <c r="X1911" t="s">
        <v>1231</v>
      </c>
      <c r="Y1911" t="s">
        <v>41</v>
      </c>
      <c r="Z1911">
        <v>17611</v>
      </c>
      <c r="AA1911" t="s">
        <v>127</v>
      </c>
      <c r="AB1911" t="s">
        <v>103</v>
      </c>
      <c r="AC1911" t="s">
        <v>44</v>
      </c>
      <c r="AD1911">
        <v>1</v>
      </c>
    </row>
    <row r="1912" spans="1:30" x14ac:dyDescent="0.35">
      <c r="A1912">
        <v>2334</v>
      </c>
      <c r="B1912" t="s">
        <v>3466</v>
      </c>
      <c r="C1912" t="s">
        <v>206</v>
      </c>
      <c r="D1912" s="1">
        <v>44398</v>
      </c>
      <c r="E1912" s="1">
        <v>44807</v>
      </c>
      <c r="F1912">
        <f>IF(Table1[[#This Row],[ExitDate]],QUOTIENT(Table1[[#This Row],[ExitDate]]-Table1[[#This Row],[StartDate]],365/12),"")</f>
        <v>13</v>
      </c>
      <c r="G1912" t="str">
        <f>IF(Table1[[#This Row],[ExitDate]], "Attrition", "Active")</f>
        <v>Attrition</v>
      </c>
      <c r="H1912" t="s">
        <v>2308</v>
      </c>
      <c r="I1912" t="s">
        <v>7112</v>
      </c>
      <c r="J1912" t="s">
        <v>7113</v>
      </c>
      <c r="K1912" t="s">
        <v>31</v>
      </c>
      <c r="L1912" t="s">
        <v>32</v>
      </c>
      <c r="M1912" t="s">
        <v>33</v>
      </c>
      <c r="N1912" t="s">
        <v>50</v>
      </c>
      <c r="O1912" t="s">
        <v>35</v>
      </c>
      <c r="P1912" t="s">
        <v>139</v>
      </c>
      <c r="Q1912" t="s">
        <v>7114</v>
      </c>
      <c r="R1912" t="s">
        <v>169</v>
      </c>
      <c r="S1912" t="s">
        <v>110</v>
      </c>
      <c r="T1912" s="2">
        <v>30366</v>
      </c>
      <c r="U1912" s="3">
        <f ca="1">YEARFRAC(Table1[[#This Row],[DOB]],TODAY())</f>
        <v>42.844444444444441</v>
      </c>
      <c r="V1912" s="3" t="str" cm="1">
        <f t="array" aca="1" ref="V1912" ca="1">_xlfn.IFS(Table1[[#This Row],[Age]] &lt; 30, "20-29", Table1[[#This Row],[Age]]&lt;40,"30-39",Table1[[#This Row],[Age]]&lt;50,"40-49",Table1[[#This Row],[Age]]&lt;60,"50-59",Table1[[#This Row],[Age]]&lt;70, "60-69",Table1[[#This Row],[Age]]&lt;80, "70-79",Table1[[#This Row],[Age]]&lt;90,"80-89")</f>
        <v>40-49</v>
      </c>
      <c r="W1912" t="s">
        <v>39</v>
      </c>
      <c r="X1912" t="s">
        <v>112</v>
      </c>
      <c r="Y1912" t="s">
        <v>54</v>
      </c>
      <c r="Z1912">
        <v>93589</v>
      </c>
      <c r="AA1912" t="s">
        <v>127</v>
      </c>
      <c r="AB1912" t="s">
        <v>74</v>
      </c>
      <c r="AC1912" t="s">
        <v>44</v>
      </c>
      <c r="AD1912">
        <v>4</v>
      </c>
    </row>
    <row r="1913" spans="1:30" x14ac:dyDescent="0.35">
      <c r="A1913">
        <v>2335</v>
      </c>
      <c r="B1913" t="s">
        <v>7115</v>
      </c>
      <c r="C1913" t="s">
        <v>1610</v>
      </c>
      <c r="D1913" s="1">
        <v>44769</v>
      </c>
      <c r="F1913" t="str">
        <f>IF(Table1[[#This Row],[ExitDate]],QUOTIENT(Table1[[#This Row],[ExitDate]]-Table1[[#This Row],[StartDate]],365/12),"")</f>
        <v/>
      </c>
      <c r="G1913" t="str">
        <f>IF(Table1[[#This Row],[ExitDate]], "Attrition", "Active")</f>
        <v>Active</v>
      </c>
      <c r="H1913" t="s">
        <v>2308</v>
      </c>
      <c r="I1913" t="s">
        <v>7116</v>
      </c>
      <c r="J1913" t="s">
        <v>7117</v>
      </c>
      <c r="K1913" t="s">
        <v>49</v>
      </c>
      <c r="L1913" t="s">
        <v>32</v>
      </c>
      <c r="M1913" t="s">
        <v>62</v>
      </c>
      <c r="N1913" t="s">
        <v>34</v>
      </c>
      <c r="O1913" t="s">
        <v>35</v>
      </c>
      <c r="P1913" t="s">
        <v>36</v>
      </c>
      <c r="R1913" t="s">
        <v>169</v>
      </c>
      <c r="S1913" t="s">
        <v>80</v>
      </c>
      <c r="T1913" s="2">
        <v>16395</v>
      </c>
      <c r="U1913" s="3">
        <f ca="1">YEARFRAC(Table1[[#This Row],[DOB]],TODAY())</f>
        <v>81.094444444444449</v>
      </c>
      <c r="V1913" s="3" t="str" cm="1">
        <f t="array" aca="1" ref="V1913" ca="1">_xlfn.IFS(Table1[[#This Row],[Age]] &lt; 30, "20-29", Table1[[#This Row],[Age]]&lt;40,"30-39",Table1[[#This Row],[Age]]&lt;50,"40-49",Table1[[#This Row],[Age]]&lt;60,"50-59",Table1[[#This Row],[Age]]&lt;70, "60-69",Table1[[#This Row],[Age]]&lt;80, "70-79",Table1[[#This Row],[Age]]&lt;90,"80-89")</f>
        <v>80-89</v>
      </c>
      <c r="W1913" t="s">
        <v>39</v>
      </c>
      <c r="X1913" t="s">
        <v>225</v>
      </c>
      <c r="Y1913" t="s">
        <v>54</v>
      </c>
      <c r="Z1913">
        <v>58353</v>
      </c>
      <c r="AA1913" t="s">
        <v>42</v>
      </c>
      <c r="AB1913" t="s">
        <v>103</v>
      </c>
      <c r="AC1913" t="s">
        <v>44</v>
      </c>
      <c r="AD1913">
        <v>4</v>
      </c>
    </row>
    <row r="1914" spans="1:30" x14ac:dyDescent="0.35">
      <c r="A1914">
        <v>2336</v>
      </c>
      <c r="B1914" t="s">
        <v>2252</v>
      </c>
      <c r="C1914" t="s">
        <v>4164</v>
      </c>
      <c r="D1914" s="1">
        <v>43744</v>
      </c>
      <c r="F1914" t="str">
        <f>IF(Table1[[#This Row],[ExitDate]],QUOTIENT(Table1[[#This Row],[ExitDate]]-Table1[[#This Row],[StartDate]],365/12),"")</f>
        <v/>
      </c>
      <c r="G1914" t="str">
        <f>IF(Table1[[#This Row],[ExitDate]], "Attrition", "Active")</f>
        <v>Active</v>
      </c>
      <c r="H1914" t="s">
        <v>3017</v>
      </c>
      <c r="I1914" t="s">
        <v>7118</v>
      </c>
      <c r="J1914" t="s">
        <v>7119</v>
      </c>
      <c r="K1914" t="s">
        <v>31</v>
      </c>
      <c r="L1914" t="s">
        <v>32</v>
      </c>
      <c r="M1914" t="s">
        <v>33</v>
      </c>
      <c r="N1914" t="s">
        <v>50</v>
      </c>
      <c r="O1914" t="s">
        <v>62</v>
      </c>
      <c r="P1914" t="s">
        <v>36</v>
      </c>
      <c r="R1914" t="s">
        <v>37</v>
      </c>
      <c r="S1914" t="s">
        <v>80</v>
      </c>
      <c r="T1914" s="2">
        <v>30808</v>
      </c>
      <c r="U1914" s="3">
        <f ca="1">YEARFRAC(Table1[[#This Row],[DOB]],TODAY())</f>
        <v>41.630555555555553</v>
      </c>
      <c r="V1914" s="3" t="str" cm="1">
        <f t="array" aca="1" ref="V1914" ca="1">_xlfn.IFS(Table1[[#This Row],[Age]] &lt; 30, "20-29", Table1[[#This Row],[Age]]&lt;40,"30-39",Table1[[#This Row],[Age]]&lt;50,"40-49",Table1[[#This Row],[Age]]&lt;60,"50-59",Table1[[#This Row],[Age]]&lt;70, "60-69",Table1[[#This Row],[Age]]&lt;80, "70-79",Table1[[#This Row],[Age]]&lt;90,"80-89")</f>
        <v>40-49</v>
      </c>
      <c r="W1914" t="s">
        <v>39</v>
      </c>
      <c r="X1914" t="s">
        <v>225</v>
      </c>
      <c r="Y1914" t="s">
        <v>41</v>
      </c>
      <c r="Z1914">
        <v>61633</v>
      </c>
      <c r="AA1914" t="s">
        <v>73</v>
      </c>
      <c r="AB1914" t="s">
        <v>74</v>
      </c>
      <c r="AC1914" t="s">
        <v>44</v>
      </c>
      <c r="AD1914">
        <v>4</v>
      </c>
    </row>
    <row r="1915" spans="1:30" x14ac:dyDescent="0.35">
      <c r="A1915">
        <v>2337</v>
      </c>
      <c r="B1915" t="s">
        <v>3657</v>
      </c>
      <c r="C1915" t="s">
        <v>2097</v>
      </c>
      <c r="D1915" s="1">
        <v>44302</v>
      </c>
      <c r="F1915" t="str">
        <f>IF(Table1[[#This Row],[ExitDate]],QUOTIENT(Table1[[#This Row],[ExitDate]]-Table1[[#This Row],[StartDate]],365/12),"")</f>
        <v/>
      </c>
      <c r="G1915" t="str">
        <f>IF(Table1[[#This Row],[ExitDate]], "Attrition", "Active")</f>
        <v>Active</v>
      </c>
      <c r="H1915" t="s">
        <v>3017</v>
      </c>
      <c r="I1915" t="s">
        <v>7120</v>
      </c>
      <c r="J1915" t="s">
        <v>7121</v>
      </c>
      <c r="K1915" t="s">
        <v>132</v>
      </c>
      <c r="L1915" t="s">
        <v>32</v>
      </c>
      <c r="M1915" t="s">
        <v>62</v>
      </c>
      <c r="N1915" t="s">
        <v>34</v>
      </c>
      <c r="O1915" t="s">
        <v>51</v>
      </c>
      <c r="P1915" t="s">
        <v>36</v>
      </c>
      <c r="R1915" t="s">
        <v>37</v>
      </c>
      <c r="S1915" t="s">
        <v>110</v>
      </c>
      <c r="T1915" s="2">
        <v>32533</v>
      </c>
      <c r="U1915" s="3">
        <f ca="1">YEARFRAC(Table1[[#This Row],[DOB]],TODAY())</f>
        <v>36.911111111111111</v>
      </c>
      <c r="V1915" s="3" t="str" cm="1">
        <f t="array" aca="1" ref="V1915" ca="1">_xlfn.IFS(Table1[[#This Row],[Age]] &lt; 30, "20-29", Table1[[#This Row],[Age]]&lt;40,"30-39",Table1[[#This Row],[Age]]&lt;50,"40-49",Table1[[#This Row],[Age]]&lt;60,"50-59",Table1[[#This Row],[Age]]&lt;70, "60-69",Table1[[#This Row],[Age]]&lt;80, "70-79",Table1[[#This Row],[Age]]&lt;90,"80-89")</f>
        <v>30-39</v>
      </c>
      <c r="W1915" t="s">
        <v>39</v>
      </c>
      <c r="X1915" t="s">
        <v>112</v>
      </c>
      <c r="Y1915" t="s">
        <v>54</v>
      </c>
      <c r="Z1915">
        <v>29639</v>
      </c>
      <c r="AA1915" t="s">
        <v>73</v>
      </c>
      <c r="AB1915" t="s">
        <v>74</v>
      </c>
      <c r="AC1915" t="s">
        <v>44</v>
      </c>
      <c r="AD1915">
        <v>4</v>
      </c>
    </row>
    <row r="1916" spans="1:30" x14ac:dyDescent="0.35">
      <c r="A1916">
        <v>2338</v>
      </c>
      <c r="B1916" t="s">
        <v>477</v>
      </c>
      <c r="C1916" t="s">
        <v>7122</v>
      </c>
      <c r="D1916" s="1">
        <v>43383</v>
      </c>
      <c r="E1916" s="1">
        <v>44683</v>
      </c>
      <c r="F1916">
        <f>IF(Table1[[#This Row],[ExitDate]],QUOTIENT(Table1[[#This Row],[ExitDate]]-Table1[[#This Row],[StartDate]],365/12),"")</f>
        <v>42</v>
      </c>
      <c r="G1916" t="str">
        <f>IF(Table1[[#This Row],[ExitDate]], "Attrition", "Active")</f>
        <v>Attrition</v>
      </c>
      <c r="H1916" t="s">
        <v>3017</v>
      </c>
      <c r="I1916" t="s">
        <v>2933</v>
      </c>
      <c r="J1916" t="s">
        <v>7123</v>
      </c>
      <c r="K1916" t="s">
        <v>49</v>
      </c>
      <c r="L1916" t="s">
        <v>32</v>
      </c>
      <c r="M1916" t="s">
        <v>51</v>
      </c>
      <c r="N1916" t="s">
        <v>34</v>
      </c>
      <c r="O1916" t="s">
        <v>35</v>
      </c>
      <c r="P1916" t="s">
        <v>98</v>
      </c>
      <c r="Q1916" t="s">
        <v>7124</v>
      </c>
      <c r="R1916" t="s">
        <v>37</v>
      </c>
      <c r="S1916" t="s">
        <v>176</v>
      </c>
      <c r="T1916" s="2">
        <v>26151</v>
      </c>
      <c r="U1916" s="3">
        <f ca="1">YEARFRAC(Table1[[#This Row],[DOB]],TODAY())</f>
        <v>54.380555555555553</v>
      </c>
      <c r="V1916" s="3" t="str" cm="1">
        <f t="array" aca="1" ref="V1916" ca="1">_xlfn.IFS(Table1[[#This Row],[Age]] &lt; 30, "20-29", Table1[[#This Row],[Age]]&lt;40,"30-39",Table1[[#This Row],[Age]]&lt;50,"40-49",Table1[[#This Row],[Age]]&lt;60,"50-59",Table1[[#This Row],[Age]]&lt;70, "60-69",Table1[[#This Row],[Age]]&lt;80, "70-79",Table1[[#This Row],[Age]]&lt;90,"80-89")</f>
        <v>50-59</v>
      </c>
      <c r="W1916" t="s">
        <v>39</v>
      </c>
      <c r="X1916" t="s">
        <v>6</v>
      </c>
      <c r="Y1916" t="s">
        <v>41</v>
      </c>
      <c r="Z1916">
        <v>6536</v>
      </c>
      <c r="AA1916" t="s">
        <v>73</v>
      </c>
      <c r="AB1916" t="s">
        <v>83</v>
      </c>
      <c r="AC1916" t="s">
        <v>44</v>
      </c>
      <c r="AD1916">
        <v>4</v>
      </c>
    </row>
    <row r="1917" spans="1:30" x14ac:dyDescent="0.35">
      <c r="A1917">
        <v>2339</v>
      </c>
      <c r="B1917" t="s">
        <v>7125</v>
      </c>
      <c r="C1917" t="s">
        <v>1135</v>
      </c>
      <c r="D1917" s="1">
        <v>44767</v>
      </c>
      <c r="E1917" s="1">
        <v>44873</v>
      </c>
      <c r="F1917">
        <f>IF(Table1[[#This Row],[ExitDate]],QUOTIENT(Table1[[#This Row],[ExitDate]]-Table1[[#This Row],[StartDate]],365/12),"")</f>
        <v>3</v>
      </c>
      <c r="G1917" t="str">
        <f>IF(Table1[[#This Row],[ExitDate]], "Attrition", "Active")</f>
        <v>Attrition</v>
      </c>
      <c r="H1917" t="s">
        <v>3017</v>
      </c>
      <c r="I1917" t="s">
        <v>7126</v>
      </c>
      <c r="J1917" t="s">
        <v>7127</v>
      </c>
      <c r="K1917" t="s">
        <v>138</v>
      </c>
      <c r="L1917" t="s">
        <v>744</v>
      </c>
      <c r="M1917" t="s">
        <v>62</v>
      </c>
      <c r="N1917" t="s">
        <v>63</v>
      </c>
      <c r="O1917" t="s">
        <v>51</v>
      </c>
      <c r="P1917" t="s">
        <v>139</v>
      </c>
      <c r="Q1917" t="s">
        <v>7128</v>
      </c>
      <c r="R1917" t="s">
        <v>37</v>
      </c>
      <c r="S1917" t="s">
        <v>65</v>
      </c>
      <c r="T1917" s="2">
        <v>26517</v>
      </c>
      <c r="U1917" s="3">
        <f ca="1">YEARFRAC(Table1[[#This Row],[DOB]],TODAY())</f>
        <v>53.380555555555553</v>
      </c>
      <c r="V1917" s="3" t="str" cm="1">
        <f t="array" aca="1" ref="V1917" ca="1">_xlfn.IFS(Table1[[#This Row],[Age]] &lt; 30, "20-29", Table1[[#This Row],[Age]]&lt;40,"30-39",Table1[[#This Row],[Age]]&lt;50,"40-49",Table1[[#This Row],[Age]]&lt;60,"50-59",Table1[[#This Row],[Age]]&lt;70, "60-69",Table1[[#This Row],[Age]]&lt;80, "70-79",Table1[[#This Row],[Age]]&lt;90,"80-89")</f>
        <v>50-59</v>
      </c>
      <c r="W1917" t="s">
        <v>39</v>
      </c>
      <c r="X1917" t="s">
        <v>394</v>
      </c>
      <c r="Y1917" t="s">
        <v>41</v>
      </c>
      <c r="Z1917">
        <v>19049</v>
      </c>
      <c r="AA1917" t="s">
        <v>92</v>
      </c>
      <c r="AB1917" t="s">
        <v>83</v>
      </c>
      <c r="AC1917" t="s">
        <v>44</v>
      </c>
      <c r="AD1917">
        <v>1</v>
      </c>
    </row>
    <row r="1918" spans="1:30" x14ac:dyDescent="0.35">
      <c r="A1918">
        <v>2340</v>
      </c>
      <c r="B1918" t="s">
        <v>4421</v>
      </c>
      <c r="C1918" t="s">
        <v>7129</v>
      </c>
      <c r="D1918" s="1">
        <v>44272</v>
      </c>
      <c r="E1918" s="1">
        <v>45059</v>
      </c>
      <c r="F1918">
        <f>IF(Table1[[#This Row],[ExitDate]],QUOTIENT(Table1[[#This Row],[ExitDate]]-Table1[[#This Row],[StartDate]],365/12),"")</f>
        <v>25</v>
      </c>
      <c r="G1918" t="str">
        <f>IF(Table1[[#This Row],[ExitDate]], "Attrition", "Active")</f>
        <v>Attrition</v>
      </c>
      <c r="H1918" t="s">
        <v>3017</v>
      </c>
      <c r="I1918" t="s">
        <v>7130</v>
      </c>
      <c r="J1918" t="s">
        <v>7131</v>
      </c>
      <c r="K1918" t="s">
        <v>79</v>
      </c>
      <c r="L1918" t="s">
        <v>744</v>
      </c>
      <c r="M1918" t="s">
        <v>33</v>
      </c>
      <c r="N1918" t="s">
        <v>50</v>
      </c>
      <c r="O1918" t="s">
        <v>35</v>
      </c>
      <c r="P1918" t="s">
        <v>125</v>
      </c>
      <c r="Q1918" t="s">
        <v>7132</v>
      </c>
      <c r="R1918" t="s">
        <v>37</v>
      </c>
      <c r="S1918" t="s">
        <v>80</v>
      </c>
      <c r="T1918" s="2">
        <v>36949</v>
      </c>
      <c r="U1918" s="3">
        <f ca="1">YEARFRAC(Table1[[#This Row],[DOB]],TODAY())</f>
        <v>24.822222222222223</v>
      </c>
      <c r="V1918" s="3" t="str" cm="1">
        <f t="array" aca="1" ref="V1918" ca="1">_xlfn.IFS(Table1[[#This Row],[Age]] &lt; 30, "20-29", Table1[[#This Row],[Age]]&lt;40,"30-39",Table1[[#This Row],[Age]]&lt;50,"40-49",Table1[[#This Row],[Age]]&lt;60,"50-59",Table1[[#This Row],[Age]]&lt;70, "60-69",Table1[[#This Row],[Age]]&lt;80, "70-79",Table1[[#This Row],[Age]]&lt;90,"80-89")</f>
        <v>20-29</v>
      </c>
      <c r="W1918" t="s">
        <v>39</v>
      </c>
      <c r="X1918" t="s">
        <v>82</v>
      </c>
      <c r="Y1918" t="s">
        <v>41</v>
      </c>
      <c r="Z1918">
        <v>29529</v>
      </c>
      <c r="AA1918" t="s">
        <v>42</v>
      </c>
      <c r="AB1918" t="s">
        <v>74</v>
      </c>
      <c r="AC1918" t="s">
        <v>44</v>
      </c>
      <c r="AD1918">
        <v>5</v>
      </c>
    </row>
    <row r="1919" spans="1:30" x14ac:dyDescent="0.35">
      <c r="A1919">
        <v>2341</v>
      </c>
      <c r="B1919" t="s">
        <v>7133</v>
      </c>
      <c r="C1919" t="s">
        <v>7134</v>
      </c>
      <c r="D1919" s="1">
        <v>43386</v>
      </c>
      <c r="F1919" t="str">
        <f>IF(Table1[[#This Row],[ExitDate]],QUOTIENT(Table1[[#This Row],[ExitDate]]-Table1[[#This Row],[StartDate]],365/12),"")</f>
        <v/>
      </c>
      <c r="G1919" t="str">
        <f>IF(Table1[[#This Row],[ExitDate]], "Attrition", "Active")</f>
        <v>Active</v>
      </c>
      <c r="H1919" t="s">
        <v>3017</v>
      </c>
      <c r="I1919" t="s">
        <v>7135</v>
      </c>
      <c r="J1919" t="s">
        <v>7136</v>
      </c>
      <c r="K1919" t="s">
        <v>167</v>
      </c>
      <c r="L1919" t="s">
        <v>32</v>
      </c>
      <c r="M1919" t="s">
        <v>62</v>
      </c>
      <c r="N1919" t="s">
        <v>50</v>
      </c>
      <c r="O1919" t="s">
        <v>62</v>
      </c>
      <c r="P1919" t="s">
        <v>36</v>
      </c>
      <c r="R1919" t="s">
        <v>37</v>
      </c>
      <c r="S1919" t="s">
        <v>65</v>
      </c>
      <c r="T1919" s="2">
        <v>30988</v>
      </c>
      <c r="U1919" s="3">
        <f ca="1">YEARFRAC(Table1[[#This Row],[DOB]],TODAY())</f>
        <v>41.141666666666666</v>
      </c>
      <c r="V1919" s="3" t="str" cm="1">
        <f t="array" aca="1" ref="V1919" ca="1">_xlfn.IFS(Table1[[#This Row],[Age]] &lt; 30, "20-29", Table1[[#This Row],[Age]]&lt;40,"30-39",Table1[[#This Row],[Age]]&lt;50,"40-49",Table1[[#This Row],[Age]]&lt;60,"50-59",Table1[[#This Row],[Age]]&lt;70, "60-69",Table1[[#This Row],[Age]]&lt;80, "70-79",Table1[[#This Row],[Age]]&lt;90,"80-89")</f>
        <v>40-49</v>
      </c>
      <c r="W1919" t="s">
        <v>39</v>
      </c>
      <c r="X1919" t="s">
        <v>286</v>
      </c>
      <c r="Y1919" t="s">
        <v>41</v>
      </c>
      <c r="Z1919">
        <v>36574</v>
      </c>
      <c r="AA1919" t="s">
        <v>55</v>
      </c>
      <c r="AB1919" t="s">
        <v>103</v>
      </c>
      <c r="AC1919" t="s">
        <v>44</v>
      </c>
      <c r="AD1919">
        <v>2</v>
      </c>
    </row>
    <row r="1920" spans="1:30" x14ac:dyDescent="0.35">
      <c r="A1920">
        <v>2342</v>
      </c>
      <c r="B1920" t="s">
        <v>6370</v>
      </c>
      <c r="C1920" t="s">
        <v>7137</v>
      </c>
      <c r="D1920" s="1">
        <v>43839</v>
      </c>
      <c r="F1920" t="str">
        <f>IF(Table1[[#This Row],[ExitDate]],QUOTIENT(Table1[[#This Row],[ExitDate]]-Table1[[#This Row],[StartDate]],365/12),"")</f>
        <v/>
      </c>
      <c r="G1920" t="str">
        <f>IF(Table1[[#This Row],[ExitDate]], "Attrition", "Active")</f>
        <v>Active</v>
      </c>
      <c r="H1920" t="s">
        <v>3017</v>
      </c>
      <c r="I1920" t="s">
        <v>7138</v>
      </c>
      <c r="J1920" t="s">
        <v>7139</v>
      </c>
      <c r="K1920" t="s">
        <v>97</v>
      </c>
      <c r="L1920" t="s">
        <v>32</v>
      </c>
      <c r="M1920" t="s">
        <v>51</v>
      </c>
      <c r="N1920" t="s">
        <v>34</v>
      </c>
      <c r="O1920" t="s">
        <v>35</v>
      </c>
      <c r="P1920" t="s">
        <v>36</v>
      </c>
      <c r="R1920" t="s">
        <v>37</v>
      </c>
      <c r="S1920" t="s">
        <v>89</v>
      </c>
      <c r="T1920" s="2">
        <v>24606</v>
      </c>
      <c r="U1920" s="3">
        <f ca="1">YEARFRAC(Table1[[#This Row],[DOB]],TODAY())</f>
        <v>58.608333333333334</v>
      </c>
      <c r="V1920" s="3" t="str" cm="1">
        <f t="array" aca="1" ref="V1920" ca="1">_xlfn.IFS(Table1[[#This Row],[Age]] &lt; 30, "20-29", Table1[[#This Row],[Age]]&lt;40,"30-39",Table1[[#This Row],[Age]]&lt;50,"40-49",Table1[[#This Row],[Age]]&lt;60,"50-59",Table1[[#This Row],[Age]]&lt;70, "60-69",Table1[[#This Row],[Age]]&lt;80, "70-79",Table1[[#This Row],[Age]]&lt;90,"80-89")</f>
        <v>50-59</v>
      </c>
      <c r="W1920" t="s">
        <v>39</v>
      </c>
      <c r="X1920" t="s">
        <v>82</v>
      </c>
      <c r="Y1920" t="s">
        <v>41</v>
      </c>
      <c r="Z1920">
        <v>5298</v>
      </c>
      <c r="AA1920" t="s">
        <v>73</v>
      </c>
      <c r="AB1920" t="s">
        <v>74</v>
      </c>
      <c r="AC1920" t="s">
        <v>44</v>
      </c>
      <c r="AD1920">
        <v>5</v>
      </c>
    </row>
    <row r="1921" spans="1:30" x14ac:dyDescent="0.35">
      <c r="A1921">
        <v>2343</v>
      </c>
      <c r="B1921" t="s">
        <v>7140</v>
      </c>
      <c r="C1921" t="s">
        <v>4692</v>
      </c>
      <c r="D1921" s="1">
        <v>43726</v>
      </c>
      <c r="F1921" t="str">
        <f>IF(Table1[[#This Row],[ExitDate]],QUOTIENT(Table1[[#This Row],[ExitDate]]-Table1[[#This Row],[StartDate]],365/12),"")</f>
        <v/>
      </c>
      <c r="G1921" t="str">
        <f>IF(Table1[[#This Row],[ExitDate]], "Attrition", "Active")</f>
        <v>Active</v>
      </c>
      <c r="H1921" t="s">
        <v>3017</v>
      </c>
      <c r="I1921" t="s">
        <v>7141</v>
      </c>
      <c r="J1921" t="s">
        <v>7142</v>
      </c>
      <c r="K1921" t="s">
        <v>117</v>
      </c>
      <c r="L1921" t="s">
        <v>32</v>
      </c>
      <c r="M1921" t="s">
        <v>62</v>
      </c>
      <c r="N1921" t="s">
        <v>63</v>
      </c>
      <c r="O1921" t="s">
        <v>35</v>
      </c>
      <c r="P1921" t="s">
        <v>36</v>
      </c>
      <c r="R1921" t="s">
        <v>37</v>
      </c>
      <c r="S1921" t="s">
        <v>593</v>
      </c>
      <c r="T1921" s="2">
        <v>36085</v>
      </c>
      <c r="U1921" s="3">
        <f ca="1">YEARFRAC(Table1[[#This Row],[DOB]],TODAY())</f>
        <v>27.183333333333334</v>
      </c>
      <c r="V1921" s="3" t="str" cm="1">
        <f t="array" aca="1" ref="V1921" ca="1">_xlfn.IFS(Table1[[#This Row],[Age]] &lt; 30, "20-29", Table1[[#This Row],[Age]]&lt;40,"30-39",Table1[[#This Row],[Age]]&lt;50,"40-49",Table1[[#This Row],[Age]]&lt;60,"50-59",Table1[[#This Row],[Age]]&lt;70, "60-69",Table1[[#This Row],[Age]]&lt;80, "70-79",Table1[[#This Row],[Age]]&lt;90,"80-89")</f>
        <v>20-29</v>
      </c>
      <c r="W1921" t="s">
        <v>39</v>
      </c>
      <c r="X1921" t="s">
        <v>102</v>
      </c>
      <c r="Y1921" t="s">
        <v>41</v>
      </c>
      <c r="Z1921">
        <v>38735</v>
      </c>
      <c r="AA1921" t="s">
        <v>55</v>
      </c>
      <c r="AB1921" t="s">
        <v>74</v>
      </c>
      <c r="AC1921" t="s">
        <v>44</v>
      </c>
      <c r="AD1921">
        <v>4</v>
      </c>
    </row>
    <row r="1922" spans="1:30" x14ac:dyDescent="0.35">
      <c r="A1922">
        <v>2344</v>
      </c>
      <c r="B1922" t="s">
        <v>5105</v>
      </c>
      <c r="C1922" t="s">
        <v>1058</v>
      </c>
      <c r="D1922" s="1">
        <v>43764</v>
      </c>
      <c r="E1922" s="1">
        <v>43900</v>
      </c>
      <c r="F1922">
        <f>IF(Table1[[#This Row],[ExitDate]],QUOTIENT(Table1[[#This Row],[ExitDate]]-Table1[[#This Row],[StartDate]],365/12),"")</f>
        <v>4</v>
      </c>
      <c r="G1922" t="str">
        <f>IF(Table1[[#This Row],[ExitDate]], "Attrition", "Active")</f>
        <v>Attrition</v>
      </c>
      <c r="H1922" t="s">
        <v>3017</v>
      </c>
      <c r="I1922" t="s">
        <v>7143</v>
      </c>
      <c r="J1922" t="s">
        <v>7144</v>
      </c>
      <c r="K1922" t="s">
        <v>61</v>
      </c>
      <c r="L1922" t="s">
        <v>32</v>
      </c>
      <c r="M1922" t="s">
        <v>33</v>
      </c>
      <c r="N1922" t="s">
        <v>34</v>
      </c>
      <c r="O1922" t="s">
        <v>35</v>
      </c>
      <c r="P1922" t="s">
        <v>139</v>
      </c>
      <c r="Q1922" t="s">
        <v>7145</v>
      </c>
      <c r="R1922" t="s">
        <v>37</v>
      </c>
      <c r="S1922" t="s">
        <v>503</v>
      </c>
      <c r="T1922" s="2">
        <v>33473</v>
      </c>
      <c r="U1922" s="3">
        <f ca="1">YEARFRAC(Table1[[#This Row],[DOB]],TODAY())</f>
        <v>34.333333333333336</v>
      </c>
      <c r="V1922" s="3" t="str" cm="1">
        <f t="array" aca="1" ref="V1922" ca="1">_xlfn.IFS(Table1[[#This Row],[Age]] &lt; 30, "20-29", Table1[[#This Row],[Age]]&lt;40,"30-39",Table1[[#This Row],[Age]]&lt;50,"40-49",Table1[[#This Row],[Age]]&lt;60,"50-59",Table1[[#This Row],[Age]]&lt;70, "60-69",Table1[[#This Row],[Age]]&lt;80, "70-79",Table1[[#This Row],[Age]]&lt;90,"80-89")</f>
        <v>30-39</v>
      </c>
      <c r="W1922" t="s">
        <v>39</v>
      </c>
      <c r="X1922" t="s">
        <v>112</v>
      </c>
      <c r="Y1922" t="s">
        <v>41</v>
      </c>
      <c r="Z1922">
        <v>42542</v>
      </c>
      <c r="AA1922" t="s">
        <v>73</v>
      </c>
      <c r="AB1922" t="s">
        <v>103</v>
      </c>
      <c r="AC1922" t="s">
        <v>44</v>
      </c>
      <c r="AD1922">
        <v>1</v>
      </c>
    </row>
    <row r="1923" spans="1:30" x14ac:dyDescent="0.35">
      <c r="A1923">
        <v>2345</v>
      </c>
      <c r="B1923" t="s">
        <v>7146</v>
      </c>
      <c r="C1923" t="s">
        <v>1432</v>
      </c>
      <c r="D1923" s="1">
        <v>44088</v>
      </c>
      <c r="E1923" s="1">
        <v>45076</v>
      </c>
      <c r="F1923">
        <f>IF(Table1[[#This Row],[ExitDate]],QUOTIENT(Table1[[#This Row],[ExitDate]]-Table1[[#This Row],[StartDate]],365/12),"")</f>
        <v>32</v>
      </c>
      <c r="G1923" t="str">
        <f>IF(Table1[[#This Row],[ExitDate]], "Attrition", "Active")</f>
        <v>Attrition</v>
      </c>
      <c r="H1923" t="s">
        <v>3017</v>
      </c>
      <c r="I1923" t="s">
        <v>7147</v>
      </c>
      <c r="J1923" t="s">
        <v>7148</v>
      </c>
      <c r="K1923" t="s">
        <v>88</v>
      </c>
      <c r="L1923" t="s">
        <v>2299</v>
      </c>
      <c r="M1923" t="s">
        <v>62</v>
      </c>
      <c r="N1923" t="s">
        <v>63</v>
      </c>
      <c r="O1923" t="s">
        <v>35</v>
      </c>
      <c r="P1923" t="s">
        <v>98</v>
      </c>
      <c r="Q1923" t="s">
        <v>7149</v>
      </c>
      <c r="R1923" t="s">
        <v>37</v>
      </c>
      <c r="S1923" t="s">
        <v>89</v>
      </c>
      <c r="T1923" s="2">
        <v>25943</v>
      </c>
      <c r="U1923" s="3">
        <f ca="1">YEARFRAC(Table1[[#This Row],[DOB]],TODAY())</f>
        <v>54.952777777777776</v>
      </c>
      <c r="V1923" s="3" t="str" cm="1">
        <f t="array" aca="1" ref="V1923" ca="1">_xlfn.IFS(Table1[[#This Row],[Age]] &lt; 30, "20-29", Table1[[#This Row],[Age]]&lt;40,"30-39",Table1[[#This Row],[Age]]&lt;50,"40-49",Table1[[#This Row],[Age]]&lt;60,"50-59",Table1[[#This Row],[Age]]&lt;70, "60-69",Table1[[#This Row],[Age]]&lt;80, "70-79",Table1[[#This Row],[Age]]&lt;90,"80-89")</f>
        <v>50-59</v>
      </c>
      <c r="W1923" t="s">
        <v>39</v>
      </c>
      <c r="X1923" t="s">
        <v>204</v>
      </c>
      <c r="Y1923" t="s">
        <v>41</v>
      </c>
      <c r="Z1923">
        <v>7521</v>
      </c>
      <c r="AA1923" t="s">
        <v>55</v>
      </c>
      <c r="AB1923" t="s">
        <v>83</v>
      </c>
      <c r="AC1923" t="s">
        <v>44</v>
      </c>
      <c r="AD1923">
        <v>2</v>
      </c>
    </row>
    <row r="1924" spans="1:30" x14ac:dyDescent="0.35">
      <c r="A1924">
        <v>2346</v>
      </c>
      <c r="B1924" t="s">
        <v>7150</v>
      </c>
      <c r="C1924" t="s">
        <v>92</v>
      </c>
      <c r="D1924" s="1">
        <v>45025</v>
      </c>
      <c r="F1924" t="str">
        <f>IF(Table1[[#This Row],[ExitDate]],QUOTIENT(Table1[[#This Row],[ExitDate]]-Table1[[#This Row],[StartDate]],365/12),"")</f>
        <v/>
      </c>
      <c r="G1924" t="str">
        <f>IF(Table1[[#This Row],[ExitDate]], "Attrition", "Active")</f>
        <v>Active</v>
      </c>
      <c r="H1924" t="s">
        <v>3017</v>
      </c>
      <c r="I1924" t="s">
        <v>7151</v>
      </c>
      <c r="J1924" t="s">
        <v>7152</v>
      </c>
      <c r="K1924" t="s">
        <v>31</v>
      </c>
      <c r="L1924" t="s">
        <v>32</v>
      </c>
      <c r="M1924" t="s">
        <v>51</v>
      </c>
      <c r="N1924" t="s">
        <v>50</v>
      </c>
      <c r="O1924" t="s">
        <v>62</v>
      </c>
      <c r="P1924" t="s">
        <v>36</v>
      </c>
      <c r="R1924" t="s">
        <v>37</v>
      </c>
      <c r="S1924" t="s">
        <v>89</v>
      </c>
      <c r="T1924" s="2">
        <v>30740</v>
      </c>
      <c r="U1924" s="3">
        <f ca="1">YEARFRAC(Table1[[#This Row],[DOB]],TODAY())</f>
        <v>41.819444444444443</v>
      </c>
      <c r="V1924" s="3" t="str" cm="1">
        <f t="array" aca="1" ref="V1924" ca="1">_xlfn.IFS(Table1[[#This Row],[Age]] &lt; 30, "20-29", Table1[[#This Row],[Age]]&lt;40,"30-39",Table1[[#This Row],[Age]]&lt;50,"40-49",Table1[[#This Row],[Age]]&lt;60,"50-59",Table1[[#This Row],[Age]]&lt;70, "60-69",Table1[[#This Row],[Age]]&lt;80, "70-79",Table1[[#This Row],[Age]]&lt;90,"80-89")</f>
        <v>40-49</v>
      </c>
      <c r="W1924" t="s">
        <v>39</v>
      </c>
      <c r="X1924" t="s">
        <v>102</v>
      </c>
      <c r="Y1924" t="s">
        <v>41</v>
      </c>
      <c r="Z1924">
        <v>9394</v>
      </c>
      <c r="AA1924" t="s">
        <v>55</v>
      </c>
      <c r="AB1924" t="s">
        <v>43</v>
      </c>
      <c r="AC1924" t="s">
        <v>44</v>
      </c>
      <c r="AD1924">
        <v>4</v>
      </c>
    </row>
    <row r="1925" spans="1:30" x14ac:dyDescent="0.35">
      <c r="A1925">
        <v>2347</v>
      </c>
      <c r="B1925" t="s">
        <v>7153</v>
      </c>
      <c r="C1925" t="s">
        <v>3922</v>
      </c>
      <c r="D1925" s="1">
        <v>43763</v>
      </c>
      <c r="F1925" t="str">
        <f>IF(Table1[[#This Row],[ExitDate]],QUOTIENT(Table1[[#This Row],[ExitDate]]-Table1[[#This Row],[StartDate]],365/12),"")</f>
        <v/>
      </c>
      <c r="G1925" t="str">
        <f>IF(Table1[[#This Row],[ExitDate]], "Attrition", "Active")</f>
        <v>Active</v>
      </c>
      <c r="H1925" t="s">
        <v>3725</v>
      </c>
      <c r="I1925" t="s">
        <v>7154</v>
      </c>
      <c r="J1925" t="s">
        <v>7155</v>
      </c>
      <c r="K1925" t="s">
        <v>132</v>
      </c>
      <c r="L1925" t="s">
        <v>32</v>
      </c>
      <c r="M1925" t="s">
        <v>62</v>
      </c>
      <c r="N1925" t="s">
        <v>50</v>
      </c>
      <c r="O1925" t="s">
        <v>51</v>
      </c>
      <c r="P1925" t="s">
        <v>36</v>
      </c>
      <c r="R1925" t="s">
        <v>37</v>
      </c>
      <c r="S1925" t="s">
        <v>89</v>
      </c>
      <c r="T1925" s="2">
        <v>28436</v>
      </c>
      <c r="U1925" s="3">
        <f ca="1">YEARFRAC(Table1[[#This Row],[DOB]],TODAY())</f>
        <v>48.12777777777778</v>
      </c>
      <c r="V1925" s="3" t="str" cm="1">
        <f t="array" aca="1" ref="V1925" ca="1">_xlfn.IFS(Table1[[#This Row],[Age]] &lt; 30, "20-29", Table1[[#This Row],[Age]]&lt;40,"30-39",Table1[[#This Row],[Age]]&lt;50,"40-49",Table1[[#This Row],[Age]]&lt;60,"50-59",Table1[[#This Row],[Age]]&lt;70, "60-69",Table1[[#This Row],[Age]]&lt;80, "70-79",Table1[[#This Row],[Age]]&lt;90,"80-89")</f>
        <v>40-49</v>
      </c>
      <c r="W1925" t="s">
        <v>39</v>
      </c>
      <c r="X1925" t="s">
        <v>82</v>
      </c>
      <c r="Y1925" t="s">
        <v>41</v>
      </c>
      <c r="Z1925">
        <v>14720</v>
      </c>
      <c r="AA1925" t="s">
        <v>42</v>
      </c>
      <c r="AB1925" t="s">
        <v>74</v>
      </c>
      <c r="AC1925" t="s">
        <v>44</v>
      </c>
      <c r="AD1925">
        <v>1</v>
      </c>
    </row>
    <row r="1926" spans="1:30" x14ac:dyDescent="0.35">
      <c r="A1926">
        <v>2348</v>
      </c>
      <c r="B1926" t="s">
        <v>3002</v>
      </c>
      <c r="C1926" t="s">
        <v>7065</v>
      </c>
      <c r="D1926" s="1">
        <v>44737</v>
      </c>
      <c r="F1926" t="str">
        <f>IF(Table1[[#This Row],[ExitDate]],QUOTIENT(Table1[[#This Row],[ExitDate]]-Table1[[#This Row],[StartDate]],365/12),"")</f>
        <v/>
      </c>
      <c r="G1926" t="str">
        <f>IF(Table1[[#This Row],[ExitDate]], "Attrition", "Active")</f>
        <v>Active</v>
      </c>
      <c r="H1926" t="s">
        <v>1778</v>
      </c>
      <c r="I1926" t="s">
        <v>7156</v>
      </c>
      <c r="J1926" t="s">
        <v>7157</v>
      </c>
      <c r="K1926" t="s">
        <v>49</v>
      </c>
      <c r="L1926" t="s">
        <v>32</v>
      </c>
      <c r="M1926" t="s">
        <v>51</v>
      </c>
      <c r="N1926" t="s">
        <v>34</v>
      </c>
      <c r="O1926" t="s">
        <v>62</v>
      </c>
      <c r="P1926" t="s">
        <v>36</v>
      </c>
      <c r="R1926" t="s">
        <v>37</v>
      </c>
      <c r="S1926" t="s">
        <v>89</v>
      </c>
      <c r="T1926" s="2">
        <v>27811</v>
      </c>
      <c r="U1926" s="3">
        <f ca="1">YEARFRAC(Table1[[#This Row],[DOB]],TODAY())</f>
        <v>49.838888888888889</v>
      </c>
      <c r="V1926" s="3" t="str" cm="1">
        <f t="array" aca="1" ref="V1926" ca="1">_xlfn.IFS(Table1[[#This Row],[Age]] &lt; 30, "20-29", Table1[[#This Row],[Age]]&lt;40,"30-39",Table1[[#This Row],[Age]]&lt;50,"40-49",Table1[[#This Row],[Age]]&lt;60,"50-59",Table1[[#This Row],[Age]]&lt;70, "60-69",Table1[[#This Row],[Age]]&lt;80, "70-79",Table1[[#This Row],[Age]]&lt;90,"80-89")</f>
        <v>40-49</v>
      </c>
      <c r="W1926" t="s">
        <v>39</v>
      </c>
      <c r="X1926" t="s">
        <v>102</v>
      </c>
      <c r="Y1926" t="s">
        <v>54</v>
      </c>
      <c r="Z1926">
        <v>85605</v>
      </c>
      <c r="AA1926" t="s">
        <v>127</v>
      </c>
      <c r="AB1926" t="s">
        <v>74</v>
      </c>
      <c r="AC1926" t="s">
        <v>44</v>
      </c>
      <c r="AD1926">
        <v>1</v>
      </c>
    </row>
    <row r="1927" spans="1:30" x14ac:dyDescent="0.35">
      <c r="A1927">
        <v>2349</v>
      </c>
      <c r="B1927" t="s">
        <v>1159</v>
      </c>
      <c r="C1927" t="s">
        <v>673</v>
      </c>
      <c r="D1927" s="1">
        <v>44952</v>
      </c>
      <c r="E1927" s="1">
        <v>44984</v>
      </c>
      <c r="F1927">
        <f>IF(Table1[[#This Row],[ExitDate]],QUOTIENT(Table1[[#This Row],[ExitDate]]-Table1[[#This Row],[StartDate]],365/12),"")</f>
        <v>1</v>
      </c>
      <c r="G1927" t="str">
        <f>IF(Table1[[#This Row],[ExitDate]], "Attrition", "Active")</f>
        <v>Attrition</v>
      </c>
      <c r="H1927" t="s">
        <v>1778</v>
      </c>
      <c r="I1927" t="s">
        <v>7158</v>
      </c>
      <c r="J1927" t="s">
        <v>7159</v>
      </c>
      <c r="K1927" t="s">
        <v>138</v>
      </c>
      <c r="L1927" t="s">
        <v>32</v>
      </c>
      <c r="M1927" t="s">
        <v>51</v>
      </c>
      <c r="N1927" t="s">
        <v>34</v>
      </c>
      <c r="O1927" t="s">
        <v>62</v>
      </c>
      <c r="P1927" t="s">
        <v>174</v>
      </c>
      <c r="Q1927" t="s">
        <v>7160</v>
      </c>
      <c r="R1927" t="s">
        <v>37</v>
      </c>
      <c r="S1927" t="s">
        <v>80</v>
      </c>
      <c r="T1927" s="2">
        <v>20609</v>
      </c>
      <c r="U1927" s="3">
        <f ca="1">YEARFRAC(Table1[[#This Row],[DOB]],TODAY())</f>
        <v>69.555555555555557</v>
      </c>
      <c r="V1927" s="3" t="str" cm="1">
        <f t="array" aca="1" ref="V1927" ca="1">_xlfn.IFS(Table1[[#This Row],[Age]] &lt; 30, "20-29", Table1[[#This Row],[Age]]&lt;40,"30-39",Table1[[#This Row],[Age]]&lt;50,"40-49",Table1[[#This Row],[Age]]&lt;60,"50-59",Table1[[#This Row],[Age]]&lt;70, "60-69",Table1[[#This Row],[Age]]&lt;80, "70-79",Table1[[#This Row],[Age]]&lt;90,"80-89")</f>
        <v>60-69</v>
      </c>
      <c r="W1927" t="s">
        <v>39</v>
      </c>
      <c r="X1927" t="s">
        <v>82</v>
      </c>
      <c r="Y1927" t="s">
        <v>54</v>
      </c>
      <c r="Z1927">
        <v>38286</v>
      </c>
      <c r="AA1927" t="s">
        <v>92</v>
      </c>
      <c r="AB1927" t="s">
        <v>43</v>
      </c>
      <c r="AC1927" t="s">
        <v>44</v>
      </c>
      <c r="AD1927">
        <v>4</v>
      </c>
    </row>
    <row r="1928" spans="1:30" x14ac:dyDescent="0.35">
      <c r="A1928">
        <v>2350</v>
      </c>
      <c r="B1928" t="s">
        <v>1959</v>
      </c>
      <c r="C1928" t="s">
        <v>7161</v>
      </c>
      <c r="D1928" s="1">
        <v>43880</v>
      </c>
      <c r="F1928" t="str">
        <f>IF(Table1[[#This Row],[ExitDate]],QUOTIENT(Table1[[#This Row],[ExitDate]]-Table1[[#This Row],[StartDate]],365/12),"")</f>
        <v/>
      </c>
      <c r="G1928" t="str">
        <f>IF(Table1[[#This Row],[ExitDate]], "Attrition", "Active")</f>
        <v>Active</v>
      </c>
      <c r="H1928" t="s">
        <v>1778</v>
      </c>
      <c r="I1928" t="s">
        <v>7162</v>
      </c>
      <c r="J1928" t="s">
        <v>7163</v>
      </c>
      <c r="K1928" t="s">
        <v>79</v>
      </c>
      <c r="L1928" t="s">
        <v>32</v>
      </c>
      <c r="M1928" t="s">
        <v>51</v>
      </c>
      <c r="N1928" t="s">
        <v>50</v>
      </c>
      <c r="O1928" t="s">
        <v>35</v>
      </c>
      <c r="P1928" t="s">
        <v>36</v>
      </c>
      <c r="R1928" t="s">
        <v>1842</v>
      </c>
      <c r="S1928" t="s">
        <v>304</v>
      </c>
      <c r="T1928" s="2">
        <v>26778</v>
      </c>
      <c r="U1928" s="3">
        <f ca="1">YEARFRAC(Table1[[#This Row],[DOB]],TODAY())</f>
        <v>52.663888888888891</v>
      </c>
      <c r="V1928" s="3" t="str" cm="1">
        <f t="array" aca="1" ref="V1928" ca="1">_xlfn.IFS(Table1[[#This Row],[Age]] &lt; 30, "20-29", Table1[[#This Row],[Age]]&lt;40,"30-39",Table1[[#This Row],[Age]]&lt;50,"40-49",Table1[[#This Row],[Age]]&lt;60,"50-59",Table1[[#This Row],[Age]]&lt;70, "60-69",Table1[[#This Row],[Age]]&lt;80, "70-79",Table1[[#This Row],[Age]]&lt;90,"80-89")</f>
        <v>50-59</v>
      </c>
      <c r="W1928" t="s">
        <v>39</v>
      </c>
      <c r="X1928" t="s">
        <v>82</v>
      </c>
      <c r="Y1928" t="s">
        <v>54</v>
      </c>
      <c r="Z1928">
        <v>59836</v>
      </c>
      <c r="AA1928" t="s">
        <v>92</v>
      </c>
      <c r="AB1928" t="s">
        <v>103</v>
      </c>
      <c r="AC1928" t="s">
        <v>44</v>
      </c>
      <c r="AD1928">
        <v>2</v>
      </c>
    </row>
    <row r="1929" spans="1:30" x14ac:dyDescent="0.35">
      <c r="A1929">
        <v>2351</v>
      </c>
      <c r="B1929" t="s">
        <v>7164</v>
      </c>
      <c r="C1929" t="s">
        <v>4692</v>
      </c>
      <c r="D1929" s="1">
        <v>43823</v>
      </c>
      <c r="E1929" s="1">
        <v>44003</v>
      </c>
      <c r="F1929">
        <f>IF(Table1[[#This Row],[ExitDate]],QUOTIENT(Table1[[#This Row],[ExitDate]]-Table1[[#This Row],[StartDate]],365/12),"")</f>
        <v>5</v>
      </c>
      <c r="G1929" t="str">
        <f>IF(Table1[[#This Row],[ExitDate]], "Attrition", "Active")</f>
        <v>Attrition</v>
      </c>
      <c r="H1929" t="s">
        <v>2308</v>
      </c>
      <c r="I1929" t="s">
        <v>7165</v>
      </c>
      <c r="J1929" t="s">
        <v>7166</v>
      </c>
      <c r="K1929" t="s">
        <v>49</v>
      </c>
      <c r="L1929" t="s">
        <v>32</v>
      </c>
      <c r="M1929" t="s">
        <v>33</v>
      </c>
      <c r="N1929" t="s">
        <v>63</v>
      </c>
      <c r="O1929" t="s">
        <v>35</v>
      </c>
      <c r="P1929" t="s">
        <v>139</v>
      </c>
      <c r="Q1929" t="s">
        <v>7167</v>
      </c>
      <c r="R1929" t="s">
        <v>37</v>
      </c>
      <c r="S1929" t="s">
        <v>110</v>
      </c>
      <c r="T1929" s="2">
        <v>15764</v>
      </c>
      <c r="U1929" s="3">
        <f ca="1">YEARFRAC(Table1[[#This Row],[DOB]],TODAY())</f>
        <v>82.822222222222223</v>
      </c>
      <c r="V1929" s="3" t="str" cm="1">
        <f t="array" aca="1" ref="V1929" ca="1">_xlfn.IFS(Table1[[#This Row],[Age]] &lt; 30, "20-29", Table1[[#This Row],[Age]]&lt;40,"30-39",Table1[[#This Row],[Age]]&lt;50,"40-49",Table1[[#This Row],[Age]]&lt;60,"50-59",Table1[[#This Row],[Age]]&lt;70, "60-69",Table1[[#This Row],[Age]]&lt;80, "70-79",Table1[[#This Row],[Age]]&lt;90,"80-89")</f>
        <v>80-89</v>
      </c>
      <c r="W1929" t="s">
        <v>39</v>
      </c>
      <c r="X1929" t="s">
        <v>102</v>
      </c>
      <c r="Y1929" t="s">
        <v>54</v>
      </c>
      <c r="Z1929">
        <v>25767</v>
      </c>
      <c r="AA1929" t="s">
        <v>55</v>
      </c>
      <c r="AB1929" t="s">
        <v>43</v>
      </c>
      <c r="AC1929" t="s">
        <v>44</v>
      </c>
      <c r="AD1929">
        <v>4</v>
      </c>
    </row>
    <row r="1930" spans="1:30" x14ac:dyDescent="0.35">
      <c r="A1930">
        <v>2352</v>
      </c>
      <c r="B1930" t="s">
        <v>7168</v>
      </c>
      <c r="C1930" t="s">
        <v>600</v>
      </c>
      <c r="D1930" s="1">
        <v>44120</v>
      </c>
      <c r="E1930" s="1">
        <v>44150</v>
      </c>
      <c r="F1930">
        <f>IF(Table1[[#This Row],[ExitDate]],QUOTIENT(Table1[[#This Row],[ExitDate]]-Table1[[#This Row],[StartDate]],365/12),"")</f>
        <v>0</v>
      </c>
      <c r="G1930" t="str">
        <f>IF(Table1[[#This Row],[ExitDate]], "Attrition", "Active")</f>
        <v>Attrition</v>
      </c>
      <c r="H1930" t="s">
        <v>2308</v>
      </c>
      <c r="I1930" t="s">
        <v>7169</v>
      </c>
      <c r="J1930" t="s">
        <v>7170</v>
      </c>
      <c r="K1930" t="s">
        <v>138</v>
      </c>
      <c r="L1930" t="s">
        <v>32</v>
      </c>
      <c r="M1930" t="s">
        <v>62</v>
      </c>
      <c r="N1930" t="s">
        <v>63</v>
      </c>
      <c r="O1930" t="s">
        <v>35</v>
      </c>
      <c r="P1930" t="s">
        <v>139</v>
      </c>
      <c r="Q1930" t="s">
        <v>7171</v>
      </c>
      <c r="R1930" t="s">
        <v>37</v>
      </c>
      <c r="S1930" t="s">
        <v>80</v>
      </c>
      <c r="T1930" s="2">
        <v>34334</v>
      </c>
      <c r="U1930" s="3">
        <f ca="1">YEARFRAC(Table1[[#This Row],[DOB]],TODAY())</f>
        <v>31.980555555555554</v>
      </c>
      <c r="V1930" s="3" t="str" cm="1">
        <f t="array" aca="1" ref="V1930" ca="1">_xlfn.IFS(Table1[[#This Row],[Age]] &lt; 30, "20-29", Table1[[#This Row],[Age]]&lt;40,"30-39",Table1[[#This Row],[Age]]&lt;50,"40-49",Table1[[#This Row],[Age]]&lt;60,"50-59",Table1[[#This Row],[Age]]&lt;70, "60-69",Table1[[#This Row],[Age]]&lt;80, "70-79",Table1[[#This Row],[Age]]&lt;90,"80-89")</f>
        <v>30-39</v>
      </c>
      <c r="W1930" t="s">
        <v>39</v>
      </c>
      <c r="X1930" t="s">
        <v>162</v>
      </c>
      <c r="Y1930" t="s">
        <v>54</v>
      </c>
      <c r="Z1930">
        <v>19689</v>
      </c>
      <c r="AA1930" t="s">
        <v>42</v>
      </c>
      <c r="AB1930" t="s">
        <v>43</v>
      </c>
      <c r="AC1930" t="s">
        <v>44</v>
      </c>
      <c r="AD1930">
        <v>2</v>
      </c>
    </row>
    <row r="1931" spans="1:30" x14ac:dyDescent="0.35">
      <c r="A1931">
        <v>2353</v>
      </c>
      <c r="B1931" t="s">
        <v>7172</v>
      </c>
      <c r="C1931" t="s">
        <v>2215</v>
      </c>
      <c r="D1931" s="1">
        <v>43350</v>
      </c>
      <c r="F1931" t="str">
        <f>IF(Table1[[#This Row],[ExitDate]],QUOTIENT(Table1[[#This Row],[ExitDate]]-Table1[[#This Row],[StartDate]],365/12),"")</f>
        <v/>
      </c>
      <c r="G1931" t="str">
        <f>IF(Table1[[#This Row],[ExitDate]], "Attrition", "Active")</f>
        <v>Active</v>
      </c>
      <c r="H1931" t="s">
        <v>2328</v>
      </c>
      <c r="I1931" t="s">
        <v>7173</v>
      </c>
      <c r="J1931" t="s">
        <v>7174</v>
      </c>
      <c r="K1931" t="s">
        <v>79</v>
      </c>
      <c r="L1931" t="s">
        <v>32</v>
      </c>
      <c r="M1931" t="s">
        <v>51</v>
      </c>
      <c r="N1931" t="s">
        <v>63</v>
      </c>
      <c r="O1931" t="s">
        <v>62</v>
      </c>
      <c r="P1931" t="s">
        <v>36</v>
      </c>
      <c r="R1931" t="s">
        <v>169</v>
      </c>
      <c r="S1931" t="s">
        <v>89</v>
      </c>
      <c r="T1931" s="2">
        <v>35637</v>
      </c>
      <c r="U1931" s="3">
        <f ca="1">YEARFRAC(Table1[[#This Row],[DOB]],TODAY())</f>
        <v>28.408333333333335</v>
      </c>
      <c r="V1931" s="3" t="str" cm="1">
        <f t="array" aca="1" ref="V1931" ca="1">_xlfn.IFS(Table1[[#This Row],[Age]] &lt; 30, "20-29", Table1[[#This Row],[Age]]&lt;40,"30-39",Table1[[#This Row],[Age]]&lt;50,"40-49",Table1[[#This Row],[Age]]&lt;60,"50-59",Table1[[#This Row],[Age]]&lt;70, "60-69",Table1[[#This Row],[Age]]&lt;80, "70-79",Table1[[#This Row],[Age]]&lt;90,"80-89")</f>
        <v>20-29</v>
      </c>
      <c r="W1931" t="s">
        <v>39</v>
      </c>
      <c r="X1931" t="s">
        <v>225</v>
      </c>
      <c r="Y1931" t="s">
        <v>41</v>
      </c>
      <c r="Z1931">
        <v>19035</v>
      </c>
      <c r="AA1931" t="s">
        <v>55</v>
      </c>
      <c r="AB1931" t="s">
        <v>83</v>
      </c>
      <c r="AC1931" t="s">
        <v>44</v>
      </c>
      <c r="AD1931">
        <v>2</v>
      </c>
    </row>
    <row r="1932" spans="1:30" x14ac:dyDescent="0.35">
      <c r="A1932">
        <v>2354</v>
      </c>
      <c r="B1932" t="s">
        <v>981</v>
      </c>
      <c r="C1932" t="s">
        <v>6239</v>
      </c>
      <c r="D1932" s="1">
        <v>44568</v>
      </c>
      <c r="E1932" s="1">
        <v>44741</v>
      </c>
      <c r="F1932">
        <f>IF(Table1[[#This Row],[ExitDate]],QUOTIENT(Table1[[#This Row],[ExitDate]]-Table1[[#This Row],[StartDate]],365/12),"")</f>
        <v>5</v>
      </c>
      <c r="G1932" t="str">
        <f>IF(Table1[[#This Row],[ExitDate]], "Attrition", "Active")</f>
        <v>Attrition</v>
      </c>
      <c r="H1932" t="s">
        <v>2308</v>
      </c>
      <c r="I1932" t="s">
        <v>7175</v>
      </c>
      <c r="J1932" t="s">
        <v>7176</v>
      </c>
      <c r="K1932" t="s">
        <v>167</v>
      </c>
      <c r="L1932" t="s">
        <v>32</v>
      </c>
      <c r="M1932" t="s">
        <v>51</v>
      </c>
      <c r="N1932" t="s">
        <v>34</v>
      </c>
      <c r="O1932" t="s">
        <v>62</v>
      </c>
      <c r="P1932" t="s">
        <v>139</v>
      </c>
      <c r="Q1932" t="s">
        <v>7177</v>
      </c>
      <c r="R1932" t="s">
        <v>169</v>
      </c>
      <c r="S1932" t="s">
        <v>304</v>
      </c>
      <c r="T1932" s="2">
        <v>26178</v>
      </c>
      <c r="U1932" s="3">
        <f ca="1">YEARFRAC(Table1[[#This Row],[DOB]],TODAY())</f>
        <v>54.30833333333333</v>
      </c>
      <c r="V1932" s="3" t="str" cm="1">
        <f t="array" aca="1" ref="V1932" ca="1">_xlfn.IFS(Table1[[#This Row],[Age]] &lt; 30, "20-29", Table1[[#This Row],[Age]]&lt;40,"30-39",Table1[[#This Row],[Age]]&lt;50,"40-49",Table1[[#This Row],[Age]]&lt;60,"50-59",Table1[[#This Row],[Age]]&lt;70, "60-69",Table1[[#This Row],[Age]]&lt;80, "70-79",Table1[[#This Row],[Age]]&lt;90,"80-89")</f>
        <v>50-59</v>
      </c>
      <c r="W1932" t="s">
        <v>39</v>
      </c>
      <c r="X1932" t="s">
        <v>72</v>
      </c>
      <c r="Y1932" t="s">
        <v>41</v>
      </c>
      <c r="Z1932">
        <v>61793</v>
      </c>
      <c r="AA1932" t="s">
        <v>42</v>
      </c>
      <c r="AB1932" t="s">
        <v>103</v>
      </c>
      <c r="AC1932" t="s">
        <v>44</v>
      </c>
      <c r="AD1932">
        <v>2</v>
      </c>
    </row>
    <row r="1933" spans="1:30" x14ac:dyDescent="0.35">
      <c r="A1933">
        <v>2355</v>
      </c>
      <c r="B1933" t="s">
        <v>7178</v>
      </c>
      <c r="C1933" t="s">
        <v>2957</v>
      </c>
      <c r="D1933" s="1">
        <v>43549</v>
      </c>
      <c r="E1933" s="1">
        <v>43578</v>
      </c>
      <c r="F1933">
        <f>IF(Table1[[#This Row],[ExitDate]],QUOTIENT(Table1[[#This Row],[ExitDate]]-Table1[[#This Row],[StartDate]],365/12),"")</f>
        <v>0</v>
      </c>
      <c r="G1933" t="str">
        <f>IF(Table1[[#This Row],[ExitDate]], "Attrition", "Active")</f>
        <v>Attrition</v>
      </c>
      <c r="H1933" t="s">
        <v>2308</v>
      </c>
      <c r="I1933" t="s">
        <v>7179</v>
      </c>
      <c r="J1933" t="s">
        <v>7180</v>
      </c>
      <c r="K1933" t="s">
        <v>97</v>
      </c>
      <c r="L1933" t="s">
        <v>32</v>
      </c>
      <c r="M1933" t="s">
        <v>33</v>
      </c>
      <c r="N1933" t="s">
        <v>34</v>
      </c>
      <c r="O1933" t="s">
        <v>35</v>
      </c>
      <c r="P1933" t="s">
        <v>139</v>
      </c>
      <c r="Q1933" t="s">
        <v>7181</v>
      </c>
      <c r="R1933" t="s">
        <v>169</v>
      </c>
      <c r="S1933" t="s">
        <v>89</v>
      </c>
      <c r="T1933" s="2">
        <v>15723</v>
      </c>
      <c r="U1933" s="3">
        <f ca="1">YEARFRAC(Table1[[#This Row],[DOB]],TODAY())</f>
        <v>82.933333333333337</v>
      </c>
      <c r="V1933" s="3" t="str" cm="1">
        <f t="array" aca="1" ref="V1933" ca="1">_xlfn.IFS(Table1[[#This Row],[Age]] &lt; 30, "20-29", Table1[[#This Row],[Age]]&lt;40,"30-39",Table1[[#This Row],[Age]]&lt;50,"40-49",Table1[[#This Row],[Age]]&lt;60,"50-59",Table1[[#This Row],[Age]]&lt;70, "60-69",Table1[[#This Row],[Age]]&lt;80, "70-79",Table1[[#This Row],[Age]]&lt;90,"80-89")</f>
        <v>80-89</v>
      </c>
      <c r="W1933" t="s">
        <v>39</v>
      </c>
      <c r="X1933" t="s">
        <v>7182</v>
      </c>
      <c r="Y1933" t="s">
        <v>54</v>
      </c>
      <c r="Z1933">
        <v>91193</v>
      </c>
      <c r="AA1933" t="s">
        <v>127</v>
      </c>
      <c r="AB1933" t="s">
        <v>74</v>
      </c>
      <c r="AC1933" t="s">
        <v>44</v>
      </c>
      <c r="AD1933">
        <v>1</v>
      </c>
    </row>
    <row r="1934" spans="1:30" x14ac:dyDescent="0.35">
      <c r="A1934">
        <v>2356</v>
      </c>
      <c r="B1934" t="s">
        <v>7183</v>
      </c>
      <c r="C1934" t="s">
        <v>7184</v>
      </c>
      <c r="D1934" s="1">
        <v>44518</v>
      </c>
      <c r="E1934" s="1">
        <v>44912</v>
      </c>
      <c r="F1934">
        <f>IF(Table1[[#This Row],[ExitDate]],QUOTIENT(Table1[[#This Row],[ExitDate]]-Table1[[#This Row],[StartDate]],365/12),"")</f>
        <v>12</v>
      </c>
      <c r="G1934" t="str">
        <f>IF(Table1[[#This Row],[ExitDate]], "Attrition", "Active")</f>
        <v>Attrition</v>
      </c>
      <c r="H1934" t="s">
        <v>2308</v>
      </c>
      <c r="I1934" t="s">
        <v>7185</v>
      </c>
      <c r="J1934" t="s">
        <v>7186</v>
      </c>
      <c r="K1934" t="s">
        <v>117</v>
      </c>
      <c r="L1934" t="s">
        <v>32</v>
      </c>
      <c r="M1934" t="s">
        <v>51</v>
      </c>
      <c r="N1934" t="s">
        <v>34</v>
      </c>
      <c r="O1934" t="s">
        <v>35</v>
      </c>
      <c r="P1934" t="s">
        <v>139</v>
      </c>
      <c r="Q1934" t="s">
        <v>7187</v>
      </c>
      <c r="R1934" t="s">
        <v>169</v>
      </c>
      <c r="S1934" t="s">
        <v>331</v>
      </c>
      <c r="T1934" s="2">
        <v>20284</v>
      </c>
      <c r="U1934" s="3">
        <f ca="1">YEARFRAC(Table1[[#This Row],[DOB]],TODAY())</f>
        <v>70.441666666666663</v>
      </c>
      <c r="V1934" s="3" t="str" cm="1">
        <f t="array" aca="1" ref="V1934" ca="1">_xlfn.IFS(Table1[[#This Row],[Age]] &lt; 30, "20-29", Table1[[#This Row],[Age]]&lt;40,"30-39",Table1[[#This Row],[Age]]&lt;50,"40-49",Table1[[#This Row],[Age]]&lt;60,"50-59",Table1[[#This Row],[Age]]&lt;70, "60-69",Table1[[#This Row],[Age]]&lt;80, "70-79",Table1[[#This Row],[Age]]&lt;90,"80-89")</f>
        <v>70-79</v>
      </c>
      <c r="W1934" t="s">
        <v>39</v>
      </c>
      <c r="X1934" t="s">
        <v>82</v>
      </c>
      <c r="Y1934" t="s">
        <v>54</v>
      </c>
      <c r="Z1934">
        <v>11058</v>
      </c>
      <c r="AA1934" t="s">
        <v>92</v>
      </c>
      <c r="AB1934" t="s">
        <v>74</v>
      </c>
      <c r="AC1934" t="s">
        <v>44</v>
      </c>
      <c r="AD1934">
        <v>4</v>
      </c>
    </row>
    <row r="1935" spans="1:30" x14ac:dyDescent="0.35">
      <c r="A1935">
        <v>2357</v>
      </c>
      <c r="B1935" t="s">
        <v>4124</v>
      </c>
      <c r="C1935" t="s">
        <v>2311</v>
      </c>
      <c r="D1935" s="1">
        <v>44926</v>
      </c>
      <c r="E1935" s="1">
        <v>45128</v>
      </c>
      <c r="F1935">
        <f>IF(Table1[[#This Row],[ExitDate]],QUOTIENT(Table1[[#This Row],[ExitDate]]-Table1[[#This Row],[StartDate]],365/12),"")</f>
        <v>6</v>
      </c>
      <c r="G1935" t="str">
        <f>IF(Table1[[#This Row],[ExitDate]], "Attrition", "Active")</f>
        <v>Attrition</v>
      </c>
      <c r="H1935" t="s">
        <v>3017</v>
      </c>
      <c r="I1935" t="s">
        <v>7188</v>
      </c>
      <c r="J1935" t="s">
        <v>7189</v>
      </c>
      <c r="K1935" t="s">
        <v>61</v>
      </c>
      <c r="L1935" t="s">
        <v>32</v>
      </c>
      <c r="M1935" t="s">
        <v>33</v>
      </c>
      <c r="N1935" t="s">
        <v>63</v>
      </c>
      <c r="O1935" t="s">
        <v>35</v>
      </c>
      <c r="P1935" t="s">
        <v>98</v>
      </c>
      <c r="Q1935" t="s">
        <v>7190</v>
      </c>
      <c r="R1935" t="s">
        <v>37</v>
      </c>
      <c r="S1935" t="s">
        <v>80</v>
      </c>
      <c r="T1935" s="2">
        <v>15964</v>
      </c>
      <c r="U1935" s="3">
        <f ca="1">YEARFRAC(Table1[[#This Row],[DOB]],TODAY())</f>
        <v>82.272222222222226</v>
      </c>
      <c r="V1935" s="3" t="str" cm="1">
        <f t="array" aca="1" ref="V1935" ca="1">_xlfn.IFS(Table1[[#This Row],[Age]] &lt; 30, "20-29", Table1[[#This Row],[Age]]&lt;40,"30-39",Table1[[#This Row],[Age]]&lt;50,"40-49",Table1[[#This Row],[Age]]&lt;60,"50-59",Table1[[#This Row],[Age]]&lt;70, "60-69",Table1[[#This Row],[Age]]&lt;80, "70-79",Table1[[#This Row],[Age]]&lt;90,"80-89")</f>
        <v>80-89</v>
      </c>
      <c r="W1935" t="s">
        <v>39</v>
      </c>
      <c r="X1935" t="s">
        <v>225</v>
      </c>
      <c r="Y1935" t="s">
        <v>41</v>
      </c>
      <c r="Z1935">
        <v>48133</v>
      </c>
      <c r="AA1935" t="s">
        <v>92</v>
      </c>
      <c r="AB1935" t="s">
        <v>83</v>
      </c>
      <c r="AC1935" t="s">
        <v>44</v>
      </c>
      <c r="AD1935">
        <v>1</v>
      </c>
    </row>
    <row r="1936" spans="1:30" x14ac:dyDescent="0.35">
      <c r="A1936">
        <v>2358</v>
      </c>
      <c r="B1936" t="s">
        <v>7191</v>
      </c>
      <c r="C1936" t="s">
        <v>5797</v>
      </c>
      <c r="D1936" s="1">
        <v>43965</v>
      </c>
      <c r="E1936" s="1">
        <v>44894</v>
      </c>
      <c r="F1936">
        <f>IF(Table1[[#This Row],[ExitDate]],QUOTIENT(Table1[[#This Row],[ExitDate]]-Table1[[#This Row],[StartDate]],365/12),"")</f>
        <v>30</v>
      </c>
      <c r="G1936" t="str">
        <f>IF(Table1[[#This Row],[ExitDate]], "Attrition", "Active")</f>
        <v>Attrition</v>
      </c>
      <c r="H1936" t="s">
        <v>3017</v>
      </c>
      <c r="I1936" t="s">
        <v>7192</v>
      </c>
      <c r="J1936" t="s">
        <v>7193</v>
      </c>
      <c r="K1936" t="s">
        <v>167</v>
      </c>
      <c r="L1936" t="s">
        <v>32</v>
      </c>
      <c r="M1936" t="s">
        <v>51</v>
      </c>
      <c r="N1936" t="s">
        <v>63</v>
      </c>
      <c r="O1936" t="s">
        <v>35</v>
      </c>
      <c r="P1936" t="s">
        <v>98</v>
      </c>
      <c r="Q1936" t="s">
        <v>7194</v>
      </c>
      <c r="R1936" t="s">
        <v>37</v>
      </c>
      <c r="S1936" t="s">
        <v>118</v>
      </c>
      <c r="T1936" s="2">
        <v>34048</v>
      </c>
      <c r="U1936" s="3">
        <f ca="1">YEARFRAC(Table1[[#This Row],[DOB]],TODAY())</f>
        <v>32.758333333333333</v>
      </c>
      <c r="V1936" s="3" t="str" cm="1">
        <f t="array" aca="1" ref="V1936" ca="1">_xlfn.IFS(Table1[[#This Row],[Age]] &lt; 30, "20-29", Table1[[#This Row],[Age]]&lt;40,"30-39",Table1[[#This Row],[Age]]&lt;50,"40-49",Table1[[#This Row],[Age]]&lt;60,"50-59",Table1[[#This Row],[Age]]&lt;70, "60-69",Table1[[#This Row],[Age]]&lt;80, "70-79",Table1[[#This Row],[Age]]&lt;90,"80-89")</f>
        <v>30-39</v>
      </c>
      <c r="W1936" t="s">
        <v>39</v>
      </c>
      <c r="X1936" t="s">
        <v>120</v>
      </c>
      <c r="Y1936" t="s">
        <v>54</v>
      </c>
      <c r="Z1936">
        <v>14776</v>
      </c>
      <c r="AA1936" t="s">
        <v>92</v>
      </c>
      <c r="AB1936" t="s">
        <v>83</v>
      </c>
      <c r="AC1936" t="s">
        <v>44</v>
      </c>
      <c r="AD1936">
        <v>4</v>
      </c>
    </row>
    <row r="1937" spans="1:30" x14ac:dyDescent="0.35">
      <c r="A1937">
        <v>2359</v>
      </c>
      <c r="B1937" t="s">
        <v>6740</v>
      </c>
      <c r="C1937" t="s">
        <v>6247</v>
      </c>
      <c r="D1937" s="1">
        <v>44178</v>
      </c>
      <c r="E1937" s="1">
        <v>44969</v>
      </c>
      <c r="F1937">
        <f>IF(Table1[[#This Row],[ExitDate]],QUOTIENT(Table1[[#This Row],[ExitDate]]-Table1[[#This Row],[StartDate]],365/12),"")</f>
        <v>26</v>
      </c>
      <c r="G1937" t="str">
        <f>IF(Table1[[#This Row],[ExitDate]], "Attrition", "Active")</f>
        <v>Attrition</v>
      </c>
      <c r="H1937" t="s">
        <v>3017</v>
      </c>
      <c r="I1937" t="s">
        <v>7195</v>
      </c>
      <c r="J1937" t="s">
        <v>7196</v>
      </c>
      <c r="K1937" t="s">
        <v>132</v>
      </c>
      <c r="L1937" t="s">
        <v>32</v>
      </c>
      <c r="M1937" t="s">
        <v>62</v>
      </c>
      <c r="N1937" t="s">
        <v>63</v>
      </c>
      <c r="O1937" t="s">
        <v>51</v>
      </c>
      <c r="P1937" t="s">
        <v>139</v>
      </c>
      <c r="Q1937" t="s">
        <v>7197</v>
      </c>
      <c r="R1937" t="s">
        <v>37</v>
      </c>
      <c r="S1937" t="s">
        <v>110</v>
      </c>
      <c r="T1937" s="2">
        <v>35247</v>
      </c>
      <c r="U1937" s="3">
        <f ca="1">YEARFRAC(Table1[[#This Row],[DOB]],TODAY())</f>
        <v>29.477777777777778</v>
      </c>
      <c r="V1937" s="3" t="str" cm="1">
        <f t="array" aca="1" ref="V1937" ca="1">_xlfn.IFS(Table1[[#This Row],[Age]] &lt; 30, "20-29", Table1[[#This Row],[Age]]&lt;40,"30-39",Table1[[#This Row],[Age]]&lt;50,"40-49",Table1[[#This Row],[Age]]&lt;60,"50-59",Table1[[#This Row],[Age]]&lt;70, "60-69",Table1[[#This Row],[Age]]&lt;80, "70-79",Table1[[#This Row],[Age]]&lt;90,"80-89")</f>
        <v>20-29</v>
      </c>
      <c r="W1937" t="s">
        <v>39</v>
      </c>
      <c r="X1937" t="s">
        <v>418</v>
      </c>
      <c r="Y1937" t="s">
        <v>41</v>
      </c>
      <c r="Z1937">
        <v>87985</v>
      </c>
      <c r="AA1937" t="s">
        <v>73</v>
      </c>
      <c r="AB1937" t="s">
        <v>83</v>
      </c>
      <c r="AC1937" t="s">
        <v>44</v>
      </c>
      <c r="AD1937">
        <v>2</v>
      </c>
    </row>
    <row r="1938" spans="1:30" x14ac:dyDescent="0.35">
      <c r="A1938">
        <v>2360</v>
      </c>
      <c r="B1938" t="s">
        <v>6062</v>
      </c>
      <c r="C1938" t="s">
        <v>5320</v>
      </c>
      <c r="D1938" s="1">
        <v>44516</v>
      </c>
      <c r="E1938" s="1">
        <v>44888</v>
      </c>
      <c r="F1938">
        <f>IF(Table1[[#This Row],[ExitDate]],QUOTIENT(Table1[[#This Row],[ExitDate]]-Table1[[#This Row],[StartDate]],365/12),"")</f>
        <v>12</v>
      </c>
      <c r="G1938" t="str">
        <f>IF(Table1[[#This Row],[ExitDate]], "Attrition", "Active")</f>
        <v>Attrition</v>
      </c>
      <c r="H1938" t="s">
        <v>3017</v>
      </c>
      <c r="I1938" t="s">
        <v>7198</v>
      </c>
      <c r="J1938" t="s">
        <v>7199</v>
      </c>
      <c r="K1938" t="s">
        <v>79</v>
      </c>
      <c r="L1938" t="s">
        <v>744</v>
      </c>
      <c r="M1938" t="s">
        <v>51</v>
      </c>
      <c r="N1938" t="s">
        <v>63</v>
      </c>
      <c r="O1938" t="s">
        <v>51</v>
      </c>
      <c r="P1938" t="s">
        <v>174</v>
      </c>
      <c r="Q1938" t="s">
        <v>7200</v>
      </c>
      <c r="R1938" t="s">
        <v>37</v>
      </c>
      <c r="S1938" t="s">
        <v>230</v>
      </c>
      <c r="T1938" s="2">
        <v>33152</v>
      </c>
      <c r="U1938" s="3">
        <f ca="1">YEARFRAC(Table1[[#This Row],[DOB]],TODAY())</f>
        <v>35.213888888888889</v>
      </c>
      <c r="V1938" s="3" t="str" cm="1">
        <f t="array" aca="1" ref="V1938" ca="1">_xlfn.IFS(Table1[[#This Row],[Age]] &lt; 30, "20-29", Table1[[#This Row],[Age]]&lt;40,"30-39",Table1[[#This Row],[Age]]&lt;50,"40-49",Table1[[#This Row],[Age]]&lt;60,"50-59",Table1[[#This Row],[Age]]&lt;70, "60-69",Table1[[#This Row],[Age]]&lt;80, "70-79",Table1[[#This Row],[Age]]&lt;90,"80-89")</f>
        <v>30-39</v>
      </c>
      <c r="W1938" t="s">
        <v>39</v>
      </c>
      <c r="X1938" t="s">
        <v>112</v>
      </c>
      <c r="Y1938" t="s">
        <v>41</v>
      </c>
      <c r="Z1938">
        <v>26846</v>
      </c>
      <c r="AA1938" t="s">
        <v>127</v>
      </c>
      <c r="AB1938" t="s">
        <v>43</v>
      </c>
      <c r="AC1938" t="s">
        <v>44</v>
      </c>
      <c r="AD1938">
        <v>1</v>
      </c>
    </row>
    <row r="1939" spans="1:30" x14ac:dyDescent="0.35">
      <c r="A1939">
        <v>2361</v>
      </c>
      <c r="B1939" t="s">
        <v>4594</v>
      </c>
      <c r="C1939" t="s">
        <v>660</v>
      </c>
      <c r="D1939" s="1">
        <v>44896</v>
      </c>
      <c r="E1939" s="1">
        <v>45113</v>
      </c>
      <c r="F1939">
        <f>IF(Table1[[#This Row],[ExitDate]],QUOTIENT(Table1[[#This Row],[ExitDate]]-Table1[[#This Row],[StartDate]],365/12),"")</f>
        <v>7</v>
      </c>
      <c r="G1939" t="str">
        <f>IF(Table1[[#This Row],[ExitDate]], "Attrition", "Active")</f>
        <v>Attrition</v>
      </c>
      <c r="H1939" t="s">
        <v>3017</v>
      </c>
      <c r="I1939" t="s">
        <v>7201</v>
      </c>
      <c r="J1939" t="s">
        <v>7202</v>
      </c>
      <c r="K1939" t="s">
        <v>97</v>
      </c>
      <c r="L1939" t="s">
        <v>744</v>
      </c>
      <c r="M1939" t="s">
        <v>62</v>
      </c>
      <c r="N1939" t="s">
        <v>34</v>
      </c>
      <c r="O1939" t="s">
        <v>62</v>
      </c>
      <c r="P1939" t="s">
        <v>98</v>
      </c>
      <c r="Q1939" t="s">
        <v>7203</v>
      </c>
      <c r="R1939" t="s">
        <v>37</v>
      </c>
      <c r="S1939" t="s">
        <v>176</v>
      </c>
      <c r="T1939" s="2">
        <v>35404</v>
      </c>
      <c r="U1939" s="3">
        <f ca="1">YEARFRAC(Table1[[#This Row],[DOB]],TODAY())</f>
        <v>29.05</v>
      </c>
      <c r="V1939" s="3" t="str" cm="1">
        <f t="array" aca="1" ref="V1939" ca="1">_xlfn.IFS(Table1[[#This Row],[Age]] &lt; 30, "20-29", Table1[[#This Row],[Age]]&lt;40,"30-39",Table1[[#This Row],[Age]]&lt;50,"40-49",Table1[[#This Row],[Age]]&lt;60,"50-59",Table1[[#This Row],[Age]]&lt;70, "60-69",Table1[[#This Row],[Age]]&lt;80, "70-79",Table1[[#This Row],[Age]]&lt;90,"80-89")</f>
        <v>20-29</v>
      </c>
      <c r="W1939" t="s">
        <v>39</v>
      </c>
      <c r="X1939" t="s">
        <v>6</v>
      </c>
      <c r="Y1939" t="s">
        <v>41</v>
      </c>
      <c r="Z1939">
        <v>66281</v>
      </c>
      <c r="AA1939" t="s">
        <v>127</v>
      </c>
      <c r="AB1939" t="s">
        <v>103</v>
      </c>
      <c r="AC1939" t="s">
        <v>44</v>
      </c>
      <c r="AD1939">
        <v>2</v>
      </c>
    </row>
    <row r="1940" spans="1:30" x14ac:dyDescent="0.35">
      <c r="A1940">
        <v>2362</v>
      </c>
      <c r="B1940" t="s">
        <v>4830</v>
      </c>
      <c r="C1940" t="s">
        <v>2891</v>
      </c>
      <c r="D1940" s="1">
        <v>44134</v>
      </c>
      <c r="E1940" s="1">
        <v>44770</v>
      </c>
      <c r="F1940">
        <f>IF(Table1[[#This Row],[ExitDate]],QUOTIENT(Table1[[#This Row],[ExitDate]]-Table1[[#This Row],[StartDate]],365/12),"")</f>
        <v>20</v>
      </c>
      <c r="G1940" t="str">
        <f>IF(Table1[[#This Row],[ExitDate]], "Attrition", "Active")</f>
        <v>Attrition</v>
      </c>
      <c r="H1940" t="s">
        <v>3017</v>
      </c>
      <c r="I1940" t="s">
        <v>7204</v>
      </c>
      <c r="J1940" t="s">
        <v>7205</v>
      </c>
      <c r="K1940" t="s">
        <v>88</v>
      </c>
      <c r="L1940" t="s">
        <v>32</v>
      </c>
      <c r="M1940" t="s">
        <v>62</v>
      </c>
      <c r="N1940" t="s">
        <v>34</v>
      </c>
      <c r="O1940" t="s">
        <v>51</v>
      </c>
      <c r="P1940" t="s">
        <v>98</v>
      </c>
      <c r="Q1940" t="s">
        <v>7206</v>
      </c>
      <c r="R1940" t="s">
        <v>37</v>
      </c>
      <c r="S1940" t="s">
        <v>89</v>
      </c>
      <c r="T1940" s="2">
        <v>27155</v>
      </c>
      <c r="U1940" s="3">
        <f ca="1">YEARFRAC(Table1[[#This Row],[DOB]],TODAY())</f>
        <v>51.630555555555553</v>
      </c>
      <c r="V1940" s="3" t="str" cm="1">
        <f t="array" aca="1" ref="V1940" ca="1">_xlfn.IFS(Table1[[#This Row],[Age]] &lt; 30, "20-29", Table1[[#This Row],[Age]]&lt;40,"30-39",Table1[[#This Row],[Age]]&lt;50,"40-49",Table1[[#This Row],[Age]]&lt;60,"50-59",Table1[[#This Row],[Age]]&lt;70, "60-69",Table1[[#This Row],[Age]]&lt;80, "70-79",Table1[[#This Row],[Age]]&lt;90,"80-89")</f>
        <v>50-59</v>
      </c>
      <c r="W1940" t="s">
        <v>39</v>
      </c>
      <c r="X1940" t="s">
        <v>833</v>
      </c>
      <c r="Y1940" t="s">
        <v>41</v>
      </c>
      <c r="Z1940">
        <v>97050</v>
      </c>
      <c r="AA1940" t="s">
        <v>127</v>
      </c>
      <c r="AB1940" t="s">
        <v>83</v>
      </c>
      <c r="AC1940" t="s">
        <v>44</v>
      </c>
      <c r="AD1940">
        <v>2</v>
      </c>
    </row>
    <row r="1941" spans="1:30" x14ac:dyDescent="0.35">
      <c r="A1941">
        <v>2363</v>
      </c>
      <c r="B1941" t="s">
        <v>7207</v>
      </c>
      <c r="C1941" t="s">
        <v>3778</v>
      </c>
      <c r="D1941" s="1">
        <v>44235</v>
      </c>
      <c r="E1941" s="1">
        <v>44829</v>
      </c>
      <c r="F1941">
        <f>IF(Table1[[#This Row],[ExitDate]],QUOTIENT(Table1[[#This Row],[ExitDate]]-Table1[[#This Row],[StartDate]],365/12),"")</f>
        <v>19</v>
      </c>
      <c r="G1941" t="str">
        <f>IF(Table1[[#This Row],[ExitDate]], "Attrition", "Active")</f>
        <v>Attrition</v>
      </c>
      <c r="H1941" t="s">
        <v>3017</v>
      </c>
      <c r="I1941" t="s">
        <v>7208</v>
      </c>
      <c r="J1941" t="s">
        <v>7209</v>
      </c>
      <c r="K1941" t="s">
        <v>31</v>
      </c>
      <c r="L1941" t="s">
        <v>32</v>
      </c>
      <c r="M1941" t="s">
        <v>62</v>
      </c>
      <c r="N1941" t="s">
        <v>34</v>
      </c>
      <c r="O1941" t="s">
        <v>35</v>
      </c>
      <c r="P1941" t="s">
        <v>139</v>
      </c>
      <c r="Q1941" t="s">
        <v>7210</v>
      </c>
      <c r="R1941" t="s">
        <v>37</v>
      </c>
      <c r="S1941" t="s">
        <v>304</v>
      </c>
      <c r="T1941" s="2">
        <v>30364</v>
      </c>
      <c r="U1941" s="3">
        <f ca="1">YEARFRAC(Table1[[#This Row],[DOB]],TODAY())</f>
        <v>42.85</v>
      </c>
      <c r="V1941" s="3" t="str" cm="1">
        <f t="array" aca="1" ref="V1941" ca="1">_xlfn.IFS(Table1[[#This Row],[Age]] &lt; 30, "20-29", Table1[[#This Row],[Age]]&lt;40,"30-39",Table1[[#This Row],[Age]]&lt;50,"40-49",Table1[[#This Row],[Age]]&lt;60,"50-59",Table1[[#This Row],[Age]]&lt;70, "60-69",Table1[[#This Row],[Age]]&lt;80, "70-79",Table1[[#This Row],[Age]]&lt;90,"80-89")</f>
        <v>40-49</v>
      </c>
      <c r="W1941" t="s">
        <v>39</v>
      </c>
      <c r="X1941" t="s">
        <v>225</v>
      </c>
      <c r="Y1941" t="s">
        <v>41</v>
      </c>
      <c r="Z1941">
        <v>14808</v>
      </c>
      <c r="AA1941" t="s">
        <v>55</v>
      </c>
      <c r="AB1941" t="s">
        <v>43</v>
      </c>
      <c r="AC1941" t="s">
        <v>44</v>
      </c>
      <c r="AD1941">
        <v>2</v>
      </c>
    </row>
    <row r="1942" spans="1:30" x14ac:dyDescent="0.35">
      <c r="A1942">
        <v>2364</v>
      </c>
      <c r="B1942" t="s">
        <v>523</v>
      </c>
      <c r="C1942" t="s">
        <v>1264</v>
      </c>
      <c r="D1942" s="1">
        <v>43682</v>
      </c>
      <c r="F1942" t="str">
        <f>IF(Table1[[#This Row],[ExitDate]],QUOTIENT(Table1[[#This Row],[ExitDate]]-Table1[[#This Row],[StartDate]],365/12),"")</f>
        <v/>
      </c>
      <c r="G1942" t="str">
        <f>IF(Table1[[#This Row],[ExitDate]], "Attrition", "Active")</f>
        <v>Active</v>
      </c>
      <c r="H1942" t="s">
        <v>3017</v>
      </c>
      <c r="I1942" t="s">
        <v>7211</v>
      </c>
      <c r="J1942" t="s">
        <v>7212</v>
      </c>
      <c r="K1942" t="s">
        <v>49</v>
      </c>
      <c r="L1942" t="s">
        <v>32</v>
      </c>
      <c r="M1942" t="s">
        <v>62</v>
      </c>
      <c r="N1942" t="s">
        <v>50</v>
      </c>
      <c r="O1942" t="s">
        <v>35</v>
      </c>
      <c r="P1942" t="s">
        <v>36</v>
      </c>
      <c r="R1942" t="s">
        <v>37</v>
      </c>
      <c r="S1942" t="s">
        <v>89</v>
      </c>
      <c r="T1942" s="2">
        <v>22152</v>
      </c>
      <c r="U1942" s="3">
        <f ca="1">YEARFRAC(Table1[[#This Row],[DOB]],TODAY())</f>
        <v>65.330555555555549</v>
      </c>
      <c r="V1942" s="3" t="str" cm="1">
        <f t="array" aca="1" ref="V1942" ca="1">_xlfn.IFS(Table1[[#This Row],[Age]] &lt; 30, "20-29", Table1[[#This Row],[Age]]&lt;40,"30-39",Table1[[#This Row],[Age]]&lt;50,"40-49",Table1[[#This Row],[Age]]&lt;60,"50-59",Table1[[#This Row],[Age]]&lt;70, "60-69",Table1[[#This Row],[Age]]&lt;80, "70-79",Table1[[#This Row],[Age]]&lt;90,"80-89")</f>
        <v>60-69</v>
      </c>
      <c r="W1942" t="s">
        <v>39</v>
      </c>
      <c r="X1942" t="s">
        <v>102</v>
      </c>
      <c r="Y1942" t="s">
        <v>54</v>
      </c>
      <c r="Z1942">
        <v>53839</v>
      </c>
      <c r="AA1942" t="s">
        <v>92</v>
      </c>
      <c r="AB1942" t="s">
        <v>43</v>
      </c>
      <c r="AC1942" t="s">
        <v>44</v>
      </c>
      <c r="AD1942">
        <v>5</v>
      </c>
    </row>
    <row r="1943" spans="1:30" x14ac:dyDescent="0.35">
      <c r="A1943">
        <v>2365</v>
      </c>
      <c r="B1943" t="s">
        <v>778</v>
      </c>
      <c r="C1943" t="s">
        <v>3438</v>
      </c>
      <c r="D1943" s="1">
        <v>43433</v>
      </c>
      <c r="E1943" s="1">
        <v>44994</v>
      </c>
      <c r="F1943">
        <f>IF(Table1[[#This Row],[ExitDate]],QUOTIENT(Table1[[#This Row],[ExitDate]]-Table1[[#This Row],[StartDate]],365/12),"")</f>
        <v>51</v>
      </c>
      <c r="G1943" t="str">
        <f>IF(Table1[[#This Row],[ExitDate]], "Attrition", "Active")</f>
        <v>Attrition</v>
      </c>
      <c r="H1943" t="s">
        <v>3017</v>
      </c>
      <c r="I1943" t="s">
        <v>7213</v>
      </c>
      <c r="J1943" t="s">
        <v>7214</v>
      </c>
      <c r="K1943" t="s">
        <v>138</v>
      </c>
      <c r="L1943" t="s">
        <v>2299</v>
      </c>
      <c r="M1943" t="s">
        <v>33</v>
      </c>
      <c r="N1943" t="s">
        <v>50</v>
      </c>
      <c r="O1943" t="s">
        <v>35</v>
      </c>
      <c r="P1943" t="s">
        <v>98</v>
      </c>
      <c r="Q1943" t="s">
        <v>7215</v>
      </c>
      <c r="R1943" t="s">
        <v>37</v>
      </c>
      <c r="S1943" t="s">
        <v>110</v>
      </c>
      <c r="T1943" s="2">
        <v>19596</v>
      </c>
      <c r="U1943" s="3">
        <f ca="1">YEARFRAC(Table1[[#This Row],[DOB]],TODAY())</f>
        <v>72.327777777777783</v>
      </c>
      <c r="V1943" s="3" t="str" cm="1">
        <f t="array" aca="1" ref="V1943" ca="1">_xlfn.IFS(Table1[[#This Row],[Age]] &lt; 30, "20-29", Table1[[#This Row],[Age]]&lt;40,"30-39",Table1[[#This Row],[Age]]&lt;50,"40-49",Table1[[#This Row],[Age]]&lt;60,"50-59",Table1[[#This Row],[Age]]&lt;70, "60-69",Table1[[#This Row],[Age]]&lt;80, "70-79",Table1[[#This Row],[Age]]&lt;90,"80-89")</f>
        <v>70-79</v>
      </c>
      <c r="W1943" t="s">
        <v>39</v>
      </c>
      <c r="X1943" t="s">
        <v>102</v>
      </c>
      <c r="Y1943" t="s">
        <v>41</v>
      </c>
      <c r="Z1943">
        <v>43609</v>
      </c>
      <c r="AA1943" t="s">
        <v>92</v>
      </c>
      <c r="AB1943" t="s">
        <v>83</v>
      </c>
      <c r="AC1943" t="s">
        <v>44</v>
      </c>
      <c r="AD1943">
        <v>1</v>
      </c>
    </row>
    <row r="1944" spans="1:30" x14ac:dyDescent="0.35">
      <c r="A1944">
        <v>2366</v>
      </c>
      <c r="B1944" t="s">
        <v>2616</v>
      </c>
      <c r="C1944" t="s">
        <v>1386</v>
      </c>
      <c r="D1944" s="1">
        <v>43420</v>
      </c>
      <c r="E1944" s="1">
        <v>44341</v>
      </c>
      <c r="F1944">
        <f>IF(Table1[[#This Row],[ExitDate]],QUOTIENT(Table1[[#This Row],[ExitDate]]-Table1[[#This Row],[StartDate]],365/12),"")</f>
        <v>30</v>
      </c>
      <c r="G1944" t="str">
        <f>IF(Table1[[#This Row],[ExitDate]], "Attrition", "Active")</f>
        <v>Attrition</v>
      </c>
      <c r="H1944" t="s">
        <v>3017</v>
      </c>
      <c r="I1944" t="s">
        <v>7216</v>
      </c>
      <c r="J1944" t="s">
        <v>7217</v>
      </c>
      <c r="K1944" t="s">
        <v>117</v>
      </c>
      <c r="L1944" t="s">
        <v>2299</v>
      </c>
      <c r="M1944" t="s">
        <v>62</v>
      </c>
      <c r="N1944" t="s">
        <v>63</v>
      </c>
      <c r="O1944" t="s">
        <v>51</v>
      </c>
      <c r="P1944" t="s">
        <v>139</v>
      </c>
      <c r="Q1944" t="s">
        <v>7218</v>
      </c>
      <c r="R1944" t="s">
        <v>37</v>
      </c>
      <c r="S1944" t="s">
        <v>230</v>
      </c>
      <c r="T1944" s="2">
        <v>16275</v>
      </c>
      <c r="U1944" s="3">
        <f ca="1">YEARFRAC(Table1[[#This Row],[DOB]],TODAY())</f>
        <v>81.419444444444451</v>
      </c>
      <c r="V1944" s="3" t="str" cm="1">
        <f t="array" aca="1" ref="V1944" ca="1">_xlfn.IFS(Table1[[#This Row],[Age]] &lt; 30, "20-29", Table1[[#This Row],[Age]]&lt;40,"30-39",Table1[[#This Row],[Age]]&lt;50,"40-49",Table1[[#This Row],[Age]]&lt;60,"50-59",Table1[[#This Row],[Age]]&lt;70, "60-69",Table1[[#This Row],[Age]]&lt;80, "70-79",Table1[[#This Row],[Age]]&lt;90,"80-89")</f>
        <v>80-89</v>
      </c>
      <c r="W1944" t="s">
        <v>39</v>
      </c>
      <c r="X1944" t="s">
        <v>112</v>
      </c>
      <c r="Y1944" t="s">
        <v>41</v>
      </c>
      <c r="Z1944">
        <v>83442</v>
      </c>
      <c r="AA1944" t="s">
        <v>127</v>
      </c>
      <c r="AB1944" t="s">
        <v>103</v>
      </c>
      <c r="AC1944" t="s">
        <v>44</v>
      </c>
      <c r="AD1944">
        <v>2</v>
      </c>
    </row>
    <row r="1945" spans="1:30" x14ac:dyDescent="0.35">
      <c r="A1945">
        <v>2367</v>
      </c>
      <c r="B1945" t="s">
        <v>7219</v>
      </c>
      <c r="C1945" t="s">
        <v>4134</v>
      </c>
      <c r="D1945" s="1">
        <v>44066</v>
      </c>
      <c r="E1945" s="1">
        <v>44723</v>
      </c>
      <c r="F1945">
        <f>IF(Table1[[#This Row],[ExitDate]],QUOTIENT(Table1[[#This Row],[ExitDate]]-Table1[[#This Row],[StartDate]],365/12),"")</f>
        <v>21</v>
      </c>
      <c r="G1945" t="str">
        <f>IF(Table1[[#This Row],[ExitDate]], "Attrition", "Active")</f>
        <v>Attrition</v>
      </c>
      <c r="H1945" t="s">
        <v>3017</v>
      </c>
      <c r="I1945" t="s">
        <v>7220</v>
      </c>
      <c r="J1945" t="s">
        <v>7221</v>
      </c>
      <c r="K1945" t="s">
        <v>61</v>
      </c>
      <c r="L1945" t="s">
        <v>32</v>
      </c>
      <c r="M1945" t="s">
        <v>33</v>
      </c>
      <c r="N1945" t="s">
        <v>34</v>
      </c>
      <c r="O1945" t="s">
        <v>51</v>
      </c>
      <c r="P1945" t="s">
        <v>125</v>
      </c>
      <c r="Q1945" t="s">
        <v>7222</v>
      </c>
      <c r="R1945" t="s">
        <v>37</v>
      </c>
      <c r="S1945" t="s">
        <v>304</v>
      </c>
      <c r="T1945" s="2">
        <v>21760</v>
      </c>
      <c r="U1945" s="3">
        <f ca="1">YEARFRAC(Table1[[#This Row],[DOB]],TODAY())</f>
        <v>66.400000000000006</v>
      </c>
      <c r="V1945" s="3" t="str" cm="1">
        <f t="array" aca="1" ref="V1945" ca="1">_xlfn.IFS(Table1[[#This Row],[Age]] &lt; 30, "20-29", Table1[[#This Row],[Age]]&lt;40,"30-39",Table1[[#This Row],[Age]]&lt;50,"40-49",Table1[[#This Row],[Age]]&lt;60,"50-59",Table1[[#This Row],[Age]]&lt;70, "60-69",Table1[[#This Row],[Age]]&lt;80, "70-79",Table1[[#This Row],[Age]]&lt;90,"80-89")</f>
        <v>60-69</v>
      </c>
      <c r="W1945" t="s">
        <v>39</v>
      </c>
      <c r="X1945" t="s">
        <v>225</v>
      </c>
      <c r="Y1945" t="s">
        <v>41</v>
      </c>
      <c r="Z1945">
        <v>6820</v>
      </c>
      <c r="AA1945" t="s">
        <v>55</v>
      </c>
      <c r="AB1945" t="s">
        <v>43</v>
      </c>
      <c r="AC1945" t="s">
        <v>44</v>
      </c>
      <c r="AD1945">
        <v>5</v>
      </c>
    </row>
    <row r="1946" spans="1:30" x14ac:dyDescent="0.35">
      <c r="A1946">
        <v>2368</v>
      </c>
      <c r="B1946" t="s">
        <v>806</v>
      </c>
      <c r="C1946" t="s">
        <v>1160</v>
      </c>
      <c r="D1946" s="1">
        <v>44065</v>
      </c>
      <c r="E1946" s="1">
        <v>44994</v>
      </c>
      <c r="F1946">
        <f>IF(Table1[[#This Row],[ExitDate]],QUOTIENT(Table1[[#This Row],[ExitDate]]-Table1[[#This Row],[StartDate]],365/12),"")</f>
        <v>30</v>
      </c>
      <c r="G1946" t="str">
        <f>IF(Table1[[#This Row],[ExitDate]], "Attrition", "Active")</f>
        <v>Attrition</v>
      </c>
      <c r="H1946" t="s">
        <v>3725</v>
      </c>
      <c r="I1946" t="s">
        <v>7223</v>
      </c>
      <c r="J1946" t="s">
        <v>7224</v>
      </c>
      <c r="K1946" t="s">
        <v>167</v>
      </c>
      <c r="L1946" t="s">
        <v>32</v>
      </c>
      <c r="M1946" t="s">
        <v>62</v>
      </c>
      <c r="N1946" t="s">
        <v>63</v>
      </c>
      <c r="O1946" t="s">
        <v>35</v>
      </c>
      <c r="P1946" t="s">
        <v>125</v>
      </c>
      <c r="Q1946" t="s">
        <v>7225</v>
      </c>
      <c r="R1946" t="s">
        <v>37</v>
      </c>
      <c r="S1946" t="s">
        <v>304</v>
      </c>
      <c r="T1946" s="2">
        <v>18353</v>
      </c>
      <c r="U1946" s="3">
        <f ca="1">YEARFRAC(Table1[[#This Row],[DOB]],TODAY())</f>
        <v>75.730555555555554</v>
      </c>
      <c r="V1946" s="3" t="str" cm="1">
        <f t="array" aca="1" ref="V1946" ca="1">_xlfn.IFS(Table1[[#This Row],[Age]] &lt; 30, "20-29", Table1[[#This Row],[Age]]&lt;40,"30-39",Table1[[#This Row],[Age]]&lt;50,"40-49",Table1[[#This Row],[Age]]&lt;60,"50-59",Table1[[#This Row],[Age]]&lt;70, "60-69",Table1[[#This Row],[Age]]&lt;80, "70-79",Table1[[#This Row],[Age]]&lt;90,"80-89")</f>
        <v>70-79</v>
      </c>
      <c r="W1946" t="s">
        <v>39</v>
      </c>
      <c r="X1946" t="s">
        <v>149</v>
      </c>
      <c r="Y1946" t="s">
        <v>41</v>
      </c>
      <c r="Z1946">
        <v>50782</v>
      </c>
      <c r="AA1946" t="s">
        <v>42</v>
      </c>
      <c r="AB1946" t="s">
        <v>74</v>
      </c>
      <c r="AC1946" t="s">
        <v>44</v>
      </c>
      <c r="AD1946">
        <v>1</v>
      </c>
    </row>
    <row r="1947" spans="1:30" x14ac:dyDescent="0.35">
      <c r="A1947">
        <v>2369</v>
      </c>
      <c r="B1947" t="s">
        <v>3044</v>
      </c>
      <c r="C1947" t="s">
        <v>211</v>
      </c>
      <c r="D1947" s="1">
        <v>44488</v>
      </c>
      <c r="E1947" s="1">
        <v>44814</v>
      </c>
      <c r="F1947">
        <f>IF(Table1[[#This Row],[ExitDate]],QUOTIENT(Table1[[#This Row],[ExitDate]]-Table1[[#This Row],[StartDate]],365/12),"")</f>
        <v>10</v>
      </c>
      <c r="G1947" t="str">
        <f>IF(Table1[[#This Row],[ExitDate]], "Attrition", "Active")</f>
        <v>Attrition</v>
      </c>
      <c r="H1947" t="s">
        <v>1778</v>
      </c>
      <c r="I1947" t="s">
        <v>7226</v>
      </c>
      <c r="J1947" t="s">
        <v>7227</v>
      </c>
      <c r="K1947" t="s">
        <v>132</v>
      </c>
      <c r="L1947" t="s">
        <v>32</v>
      </c>
      <c r="M1947" t="s">
        <v>51</v>
      </c>
      <c r="N1947" t="s">
        <v>63</v>
      </c>
      <c r="O1947" t="s">
        <v>62</v>
      </c>
      <c r="P1947" t="s">
        <v>139</v>
      </c>
      <c r="Q1947" t="s">
        <v>7228</v>
      </c>
      <c r="R1947" t="s">
        <v>37</v>
      </c>
      <c r="S1947" t="s">
        <v>89</v>
      </c>
      <c r="T1947" s="2">
        <v>32036</v>
      </c>
      <c r="U1947" s="3">
        <f ca="1">YEARFRAC(Table1[[#This Row],[DOB]],TODAY())</f>
        <v>38.269444444444446</v>
      </c>
      <c r="V1947" s="3" t="str" cm="1">
        <f t="array" aca="1" ref="V1947" ca="1">_xlfn.IFS(Table1[[#This Row],[Age]] &lt; 30, "20-29", Table1[[#This Row],[Age]]&lt;40,"30-39",Table1[[#This Row],[Age]]&lt;50,"40-49",Table1[[#This Row],[Age]]&lt;60,"50-59",Table1[[#This Row],[Age]]&lt;70, "60-69",Table1[[#This Row],[Age]]&lt;80, "70-79",Table1[[#This Row],[Age]]&lt;90,"80-89")</f>
        <v>30-39</v>
      </c>
      <c r="W1947" t="s">
        <v>39</v>
      </c>
      <c r="X1947" t="s">
        <v>112</v>
      </c>
      <c r="Y1947" t="s">
        <v>54</v>
      </c>
      <c r="Z1947">
        <v>59893</v>
      </c>
      <c r="AA1947" t="s">
        <v>73</v>
      </c>
      <c r="AB1947" t="s">
        <v>103</v>
      </c>
      <c r="AC1947" t="s">
        <v>44</v>
      </c>
      <c r="AD1947">
        <v>5</v>
      </c>
    </row>
    <row r="1948" spans="1:30" x14ac:dyDescent="0.35">
      <c r="A1948">
        <v>2370</v>
      </c>
      <c r="B1948" t="s">
        <v>2845</v>
      </c>
      <c r="C1948" t="s">
        <v>252</v>
      </c>
      <c r="D1948" s="1">
        <v>43882</v>
      </c>
      <c r="E1948" s="1">
        <v>44529</v>
      </c>
      <c r="F1948">
        <f>IF(Table1[[#This Row],[ExitDate]],QUOTIENT(Table1[[#This Row],[ExitDate]]-Table1[[#This Row],[StartDate]],365/12),"")</f>
        <v>21</v>
      </c>
      <c r="G1948" t="str">
        <f>IF(Table1[[#This Row],[ExitDate]], "Attrition", "Active")</f>
        <v>Attrition</v>
      </c>
      <c r="H1948" t="s">
        <v>1778</v>
      </c>
      <c r="I1948" t="s">
        <v>7229</v>
      </c>
      <c r="J1948" t="s">
        <v>7230</v>
      </c>
      <c r="K1948" t="s">
        <v>79</v>
      </c>
      <c r="L1948" t="s">
        <v>32</v>
      </c>
      <c r="M1948" t="s">
        <v>33</v>
      </c>
      <c r="N1948" t="s">
        <v>63</v>
      </c>
      <c r="O1948" t="s">
        <v>62</v>
      </c>
      <c r="P1948" t="s">
        <v>139</v>
      </c>
      <c r="Q1948" t="s">
        <v>7231</v>
      </c>
      <c r="R1948" t="s">
        <v>37</v>
      </c>
      <c r="S1948" t="s">
        <v>89</v>
      </c>
      <c r="T1948" s="2">
        <v>19024</v>
      </c>
      <c r="U1948" s="3">
        <f ca="1">YEARFRAC(Table1[[#This Row],[DOB]],TODAY())</f>
        <v>73.897222222222226</v>
      </c>
      <c r="V1948" s="3" t="str" cm="1">
        <f t="array" aca="1" ref="V1948" ca="1">_xlfn.IFS(Table1[[#This Row],[Age]] &lt; 30, "20-29", Table1[[#This Row],[Age]]&lt;40,"30-39",Table1[[#This Row],[Age]]&lt;50,"40-49",Table1[[#This Row],[Age]]&lt;60,"50-59",Table1[[#This Row],[Age]]&lt;70, "60-69",Table1[[#This Row],[Age]]&lt;80, "70-79",Table1[[#This Row],[Age]]&lt;90,"80-89")</f>
        <v>70-79</v>
      </c>
      <c r="W1948" t="s">
        <v>39</v>
      </c>
      <c r="X1948" t="s">
        <v>653</v>
      </c>
      <c r="Y1948" t="s">
        <v>54</v>
      </c>
      <c r="Z1948">
        <v>84707</v>
      </c>
      <c r="AA1948" t="s">
        <v>73</v>
      </c>
      <c r="AB1948" t="s">
        <v>43</v>
      </c>
      <c r="AC1948" t="s">
        <v>44</v>
      </c>
      <c r="AD1948">
        <v>5</v>
      </c>
    </row>
    <row r="1949" spans="1:30" x14ac:dyDescent="0.35">
      <c r="A1949">
        <v>2371</v>
      </c>
      <c r="B1949" t="s">
        <v>567</v>
      </c>
      <c r="C1949" t="s">
        <v>1139</v>
      </c>
      <c r="D1949" s="1">
        <v>44886</v>
      </c>
      <c r="F1949" t="str">
        <f>IF(Table1[[#This Row],[ExitDate]],QUOTIENT(Table1[[#This Row],[ExitDate]]-Table1[[#This Row],[StartDate]],365/12),"")</f>
        <v/>
      </c>
      <c r="G1949" t="str">
        <f>IF(Table1[[#This Row],[ExitDate]], "Attrition", "Active")</f>
        <v>Active</v>
      </c>
      <c r="H1949" t="s">
        <v>2308</v>
      </c>
      <c r="I1949" t="s">
        <v>7232</v>
      </c>
      <c r="J1949" t="s">
        <v>7233</v>
      </c>
      <c r="K1949" t="s">
        <v>49</v>
      </c>
      <c r="L1949" t="s">
        <v>32</v>
      </c>
      <c r="M1949" t="s">
        <v>33</v>
      </c>
      <c r="N1949" t="s">
        <v>63</v>
      </c>
      <c r="O1949" t="s">
        <v>35</v>
      </c>
      <c r="P1949" t="s">
        <v>36</v>
      </c>
      <c r="R1949" t="s">
        <v>37</v>
      </c>
      <c r="S1949" t="s">
        <v>89</v>
      </c>
      <c r="T1949" s="2">
        <v>36676</v>
      </c>
      <c r="U1949" s="3">
        <f ca="1">YEARFRAC(Table1[[#This Row],[DOB]],TODAY())</f>
        <v>25.56388888888889</v>
      </c>
      <c r="V1949" s="3" t="str" cm="1">
        <f t="array" aca="1" ref="V1949" ca="1">_xlfn.IFS(Table1[[#This Row],[Age]] &lt; 30, "20-29", Table1[[#This Row],[Age]]&lt;40,"30-39",Table1[[#This Row],[Age]]&lt;50,"40-49",Table1[[#This Row],[Age]]&lt;60,"50-59",Table1[[#This Row],[Age]]&lt;70, "60-69",Table1[[#This Row],[Age]]&lt;80, "70-79",Table1[[#This Row],[Age]]&lt;90,"80-89")</f>
        <v>20-29</v>
      </c>
      <c r="W1949" t="s">
        <v>39</v>
      </c>
      <c r="X1949" t="s">
        <v>6</v>
      </c>
      <c r="Y1949" t="s">
        <v>54</v>
      </c>
      <c r="Z1949">
        <v>59104</v>
      </c>
      <c r="AA1949" t="s">
        <v>42</v>
      </c>
      <c r="AB1949" t="s">
        <v>83</v>
      </c>
      <c r="AC1949" t="s">
        <v>44</v>
      </c>
      <c r="AD1949">
        <v>1</v>
      </c>
    </row>
    <row r="1950" spans="1:30" x14ac:dyDescent="0.35">
      <c r="A1950">
        <v>2372</v>
      </c>
      <c r="B1950" t="s">
        <v>1564</v>
      </c>
      <c r="C1950" t="s">
        <v>5320</v>
      </c>
      <c r="D1950" s="1">
        <v>43682</v>
      </c>
      <c r="E1950" s="1">
        <v>44536</v>
      </c>
      <c r="F1950">
        <f>IF(Table1[[#This Row],[ExitDate]],QUOTIENT(Table1[[#This Row],[ExitDate]]-Table1[[#This Row],[StartDate]],365/12),"")</f>
        <v>28</v>
      </c>
      <c r="G1950" t="str">
        <f>IF(Table1[[#This Row],[ExitDate]], "Attrition", "Active")</f>
        <v>Attrition</v>
      </c>
      <c r="H1950" t="s">
        <v>2308</v>
      </c>
      <c r="I1950" t="s">
        <v>7234</v>
      </c>
      <c r="J1950" t="s">
        <v>7235</v>
      </c>
      <c r="K1950" t="s">
        <v>31</v>
      </c>
      <c r="L1950" t="s">
        <v>32</v>
      </c>
      <c r="M1950" t="s">
        <v>62</v>
      </c>
      <c r="N1950" t="s">
        <v>50</v>
      </c>
      <c r="O1950" t="s">
        <v>51</v>
      </c>
      <c r="P1950" t="s">
        <v>98</v>
      </c>
      <c r="Q1950" t="s">
        <v>7236</v>
      </c>
      <c r="R1950" t="s">
        <v>37</v>
      </c>
      <c r="S1950" t="s">
        <v>89</v>
      </c>
      <c r="T1950" s="2">
        <v>33673</v>
      </c>
      <c r="U1950" s="3">
        <f ca="1">YEARFRAC(Table1[[#This Row],[DOB]],TODAY())</f>
        <v>33.786111111111111</v>
      </c>
      <c r="V1950" s="3" t="str" cm="1">
        <f t="array" aca="1" ref="V1950" ca="1">_xlfn.IFS(Table1[[#This Row],[Age]] &lt; 30, "20-29", Table1[[#This Row],[Age]]&lt;40,"30-39",Table1[[#This Row],[Age]]&lt;50,"40-49",Table1[[#This Row],[Age]]&lt;60,"50-59",Table1[[#This Row],[Age]]&lt;70, "60-69",Table1[[#This Row],[Age]]&lt;80, "70-79",Table1[[#This Row],[Age]]&lt;90,"80-89")</f>
        <v>30-39</v>
      </c>
      <c r="W1950" t="s">
        <v>39</v>
      </c>
      <c r="X1950" t="s">
        <v>192</v>
      </c>
      <c r="Y1950" t="s">
        <v>41</v>
      </c>
      <c r="Z1950">
        <v>61932</v>
      </c>
      <c r="AA1950" t="s">
        <v>55</v>
      </c>
      <c r="AB1950" t="s">
        <v>74</v>
      </c>
      <c r="AC1950" t="s">
        <v>44</v>
      </c>
      <c r="AD1950">
        <v>2</v>
      </c>
    </row>
    <row r="1951" spans="1:30" x14ac:dyDescent="0.35">
      <c r="A1951">
        <v>2373</v>
      </c>
      <c r="B1951" t="s">
        <v>773</v>
      </c>
      <c r="C1951" t="s">
        <v>4332</v>
      </c>
      <c r="D1951" s="1">
        <v>44140</v>
      </c>
      <c r="E1951" s="1">
        <v>44716</v>
      </c>
      <c r="F1951">
        <f>IF(Table1[[#This Row],[ExitDate]],QUOTIENT(Table1[[#This Row],[ExitDate]]-Table1[[#This Row],[StartDate]],365/12),"")</f>
        <v>18</v>
      </c>
      <c r="G1951" t="str">
        <f>IF(Table1[[#This Row],[ExitDate]], "Attrition", "Active")</f>
        <v>Attrition</v>
      </c>
      <c r="H1951" t="s">
        <v>2328</v>
      </c>
      <c r="I1951" t="s">
        <v>7237</v>
      </c>
      <c r="J1951" t="s">
        <v>7238</v>
      </c>
      <c r="K1951" t="s">
        <v>88</v>
      </c>
      <c r="L1951" t="s">
        <v>32</v>
      </c>
      <c r="M1951" t="s">
        <v>62</v>
      </c>
      <c r="N1951" t="s">
        <v>50</v>
      </c>
      <c r="O1951" t="s">
        <v>62</v>
      </c>
      <c r="P1951" t="s">
        <v>125</v>
      </c>
      <c r="Q1951" t="s">
        <v>7239</v>
      </c>
      <c r="R1951" t="s">
        <v>169</v>
      </c>
      <c r="S1951" t="s">
        <v>331</v>
      </c>
      <c r="T1951" s="2">
        <v>30246</v>
      </c>
      <c r="U1951" s="3">
        <f ca="1">YEARFRAC(Table1[[#This Row],[DOB]],TODAY())</f>
        <v>43.169444444444444</v>
      </c>
      <c r="V1951" s="3" t="str" cm="1">
        <f t="array" aca="1" ref="V1951" ca="1">_xlfn.IFS(Table1[[#This Row],[Age]] &lt; 30, "20-29", Table1[[#This Row],[Age]]&lt;40,"30-39",Table1[[#This Row],[Age]]&lt;50,"40-49",Table1[[#This Row],[Age]]&lt;60,"50-59",Table1[[#This Row],[Age]]&lt;70, "60-69",Table1[[#This Row],[Age]]&lt;80, "70-79",Table1[[#This Row],[Age]]&lt;90,"80-89")</f>
        <v>40-49</v>
      </c>
      <c r="W1951" t="s">
        <v>39</v>
      </c>
      <c r="X1951" t="s">
        <v>225</v>
      </c>
      <c r="Y1951" t="s">
        <v>41</v>
      </c>
      <c r="Z1951">
        <v>62911</v>
      </c>
      <c r="AA1951" t="s">
        <v>73</v>
      </c>
      <c r="AB1951" t="s">
        <v>103</v>
      </c>
      <c r="AC1951" t="s">
        <v>44</v>
      </c>
      <c r="AD1951">
        <v>2</v>
      </c>
    </row>
    <row r="1952" spans="1:30" x14ac:dyDescent="0.35">
      <c r="A1952">
        <v>2374</v>
      </c>
      <c r="B1952" t="s">
        <v>849</v>
      </c>
      <c r="C1952" t="s">
        <v>7240</v>
      </c>
      <c r="D1952" s="1">
        <v>44359</v>
      </c>
      <c r="E1952" s="1">
        <v>44617</v>
      </c>
      <c r="F1952">
        <f>IF(Table1[[#This Row],[ExitDate]],QUOTIENT(Table1[[#This Row],[ExitDate]]-Table1[[#This Row],[StartDate]],365/12),"")</f>
        <v>8</v>
      </c>
      <c r="G1952" t="str">
        <f>IF(Table1[[#This Row],[ExitDate]], "Attrition", "Active")</f>
        <v>Attrition</v>
      </c>
      <c r="H1952" t="s">
        <v>2308</v>
      </c>
      <c r="I1952" t="s">
        <v>7241</v>
      </c>
      <c r="J1952" t="s">
        <v>7242</v>
      </c>
      <c r="K1952" t="s">
        <v>97</v>
      </c>
      <c r="L1952" t="s">
        <v>32</v>
      </c>
      <c r="M1952" t="s">
        <v>51</v>
      </c>
      <c r="N1952" t="s">
        <v>50</v>
      </c>
      <c r="O1952" t="s">
        <v>51</v>
      </c>
      <c r="P1952" t="s">
        <v>139</v>
      </c>
      <c r="Q1952" t="s">
        <v>7243</v>
      </c>
      <c r="R1952" t="s">
        <v>169</v>
      </c>
      <c r="S1952" t="s">
        <v>89</v>
      </c>
      <c r="T1952" s="2">
        <v>22867</v>
      </c>
      <c r="U1952" s="3">
        <f ca="1">YEARFRAC(Table1[[#This Row],[DOB]],TODAY())</f>
        <v>63.37222222222222</v>
      </c>
      <c r="V1952" s="3" t="str" cm="1">
        <f t="array" aca="1" ref="V1952" ca="1">_xlfn.IFS(Table1[[#This Row],[Age]] &lt; 30, "20-29", Table1[[#This Row],[Age]]&lt;40,"30-39",Table1[[#This Row],[Age]]&lt;50,"40-49",Table1[[#This Row],[Age]]&lt;60,"50-59",Table1[[#This Row],[Age]]&lt;70, "60-69",Table1[[#This Row],[Age]]&lt;80, "70-79",Table1[[#This Row],[Age]]&lt;90,"80-89")</f>
        <v>60-69</v>
      </c>
      <c r="W1952" t="s">
        <v>39</v>
      </c>
      <c r="X1952" t="s">
        <v>82</v>
      </c>
      <c r="Y1952" t="s">
        <v>41</v>
      </c>
      <c r="Z1952">
        <v>51977</v>
      </c>
      <c r="AA1952" t="s">
        <v>127</v>
      </c>
      <c r="AB1952" t="s">
        <v>103</v>
      </c>
      <c r="AC1952" t="s">
        <v>44</v>
      </c>
      <c r="AD1952">
        <v>2</v>
      </c>
    </row>
    <row r="1953" spans="1:30" x14ac:dyDescent="0.35">
      <c r="A1953">
        <v>2375</v>
      </c>
      <c r="B1953" t="s">
        <v>849</v>
      </c>
      <c r="C1953" t="s">
        <v>316</v>
      </c>
      <c r="D1953" s="1">
        <v>43356</v>
      </c>
      <c r="F1953" t="str">
        <f>IF(Table1[[#This Row],[ExitDate]],QUOTIENT(Table1[[#This Row],[ExitDate]]-Table1[[#This Row],[StartDate]],365/12),"")</f>
        <v/>
      </c>
      <c r="G1953" t="str">
        <f>IF(Table1[[#This Row],[ExitDate]], "Attrition", "Active")</f>
        <v>Active</v>
      </c>
      <c r="H1953" t="s">
        <v>2308</v>
      </c>
      <c r="I1953" t="s">
        <v>7244</v>
      </c>
      <c r="J1953" t="s">
        <v>7245</v>
      </c>
      <c r="K1953" t="s">
        <v>79</v>
      </c>
      <c r="L1953" t="s">
        <v>32</v>
      </c>
      <c r="M1953" t="s">
        <v>33</v>
      </c>
      <c r="N1953" t="s">
        <v>63</v>
      </c>
      <c r="O1953" t="s">
        <v>62</v>
      </c>
      <c r="P1953" t="s">
        <v>36</v>
      </c>
      <c r="R1953" t="s">
        <v>169</v>
      </c>
      <c r="S1953" t="s">
        <v>80</v>
      </c>
      <c r="T1953" s="2">
        <v>21491</v>
      </c>
      <c r="U1953" s="3">
        <f ca="1">YEARFRAC(Table1[[#This Row],[DOB]],TODAY())</f>
        <v>67.141666666666666</v>
      </c>
      <c r="V1953" s="3" t="str" cm="1">
        <f t="array" aca="1" ref="V1953" ca="1">_xlfn.IFS(Table1[[#This Row],[Age]] &lt; 30, "20-29", Table1[[#This Row],[Age]]&lt;40,"30-39",Table1[[#This Row],[Age]]&lt;50,"40-49",Table1[[#This Row],[Age]]&lt;60,"50-59",Table1[[#This Row],[Age]]&lt;70, "60-69",Table1[[#This Row],[Age]]&lt;80, "70-79",Table1[[#This Row],[Age]]&lt;90,"80-89")</f>
        <v>60-69</v>
      </c>
      <c r="W1953" t="s">
        <v>39</v>
      </c>
      <c r="X1953" t="s">
        <v>225</v>
      </c>
      <c r="Y1953" t="s">
        <v>54</v>
      </c>
      <c r="Z1953">
        <v>90110</v>
      </c>
      <c r="AA1953" t="s">
        <v>92</v>
      </c>
      <c r="AB1953" t="s">
        <v>74</v>
      </c>
      <c r="AC1953" t="s">
        <v>44</v>
      </c>
      <c r="AD1953">
        <v>1</v>
      </c>
    </row>
    <row r="1954" spans="1:30" x14ac:dyDescent="0.35">
      <c r="A1954">
        <v>2376</v>
      </c>
      <c r="B1954" t="s">
        <v>5777</v>
      </c>
      <c r="C1954" t="s">
        <v>811</v>
      </c>
      <c r="D1954" s="1">
        <v>45025</v>
      </c>
      <c r="E1954" s="1">
        <v>45080</v>
      </c>
      <c r="F1954">
        <f>IF(Table1[[#This Row],[ExitDate]],QUOTIENT(Table1[[#This Row],[ExitDate]]-Table1[[#This Row],[StartDate]],365/12),"")</f>
        <v>1</v>
      </c>
      <c r="G1954" t="str">
        <f>IF(Table1[[#This Row],[ExitDate]], "Attrition", "Active")</f>
        <v>Attrition</v>
      </c>
      <c r="H1954" t="s">
        <v>3017</v>
      </c>
      <c r="I1954" t="s">
        <v>7246</v>
      </c>
      <c r="J1954" t="s">
        <v>7247</v>
      </c>
      <c r="K1954" t="s">
        <v>31</v>
      </c>
      <c r="L1954" t="s">
        <v>32</v>
      </c>
      <c r="M1954" t="s">
        <v>62</v>
      </c>
      <c r="N1954" t="s">
        <v>50</v>
      </c>
      <c r="O1954" t="s">
        <v>35</v>
      </c>
      <c r="P1954" t="s">
        <v>98</v>
      </c>
      <c r="Q1954" t="s">
        <v>7248</v>
      </c>
      <c r="R1954" t="s">
        <v>37</v>
      </c>
      <c r="S1954" t="s">
        <v>89</v>
      </c>
      <c r="T1954" s="2">
        <v>30599</v>
      </c>
      <c r="U1954" s="3">
        <f ca="1">YEARFRAC(Table1[[#This Row],[DOB]],TODAY())</f>
        <v>42.202777777777776</v>
      </c>
      <c r="V1954" s="3" t="str" cm="1">
        <f t="array" aca="1" ref="V1954" ca="1">_xlfn.IFS(Table1[[#This Row],[Age]] &lt; 30, "20-29", Table1[[#This Row],[Age]]&lt;40,"30-39",Table1[[#This Row],[Age]]&lt;50,"40-49",Table1[[#This Row],[Age]]&lt;60,"50-59",Table1[[#This Row],[Age]]&lt;70, "60-69",Table1[[#This Row],[Age]]&lt;80, "70-79",Table1[[#This Row],[Age]]&lt;90,"80-89")</f>
        <v>40-49</v>
      </c>
      <c r="W1954" t="s">
        <v>39</v>
      </c>
      <c r="X1954" t="s">
        <v>102</v>
      </c>
      <c r="Y1954" t="s">
        <v>41</v>
      </c>
      <c r="Z1954">
        <v>2573</v>
      </c>
      <c r="AA1954" t="s">
        <v>127</v>
      </c>
      <c r="AB1954" t="s">
        <v>103</v>
      </c>
      <c r="AC1954" t="s">
        <v>44</v>
      </c>
      <c r="AD1954">
        <v>4</v>
      </c>
    </row>
    <row r="1955" spans="1:30" x14ac:dyDescent="0.35">
      <c r="A1955">
        <v>2377</v>
      </c>
      <c r="B1955" t="s">
        <v>1873</v>
      </c>
      <c r="C1955" t="s">
        <v>271</v>
      </c>
      <c r="D1955" s="1">
        <v>44205</v>
      </c>
      <c r="F1955" t="str">
        <f>IF(Table1[[#This Row],[ExitDate]],QUOTIENT(Table1[[#This Row],[ExitDate]]-Table1[[#This Row],[StartDate]],365/12),"")</f>
        <v/>
      </c>
      <c r="G1955" t="str">
        <f>IF(Table1[[#This Row],[ExitDate]], "Attrition", "Active")</f>
        <v>Active</v>
      </c>
      <c r="H1955" t="s">
        <v>3017</v>
      </c>
      <c r="I1955" t="s">
        <v>7249</v>
      </c>
      <c r="J1955" t="s">
        <v>7250</v>
      </c>
      <c r="K1955" t="s">
        <v>132</v>
      </c>
      <c r="L1955" t="s">
        <v>32</v>
      </c>
      <c r="M1955" t="s">
        <v>33</v>
      </c>
      <c r="N1955" t="s">
        <v>63</v>
      </c>
      <c r="O1955" t="s">
        <v>51</v>
      </c>
      <c r="P1955" t="s">
        <v>36</v>
      </c>
      <c r="R1955" t="s">
        <v>37</v>
      </c>
      <c r="S1955" t="s">
        <v>118</v>
      </c>
      <c r="T1955" s="2">
        <v>22081</v>
      </c>
      <c r="U1955" s="3">
        <f ca="1">YEARFRAC(Table1[[#This Row],[DOB]],TODAY())</f>
        <v>65.525000000000006</v>
      </c>
      <c r="V1955" s="3" t="str" cm="1">
        <f t="array" aca="1" ref="V1955" ca="1">_xlfn.IFS(Table1[[#This Row],[Age]] &lt; 30, "20-29", Table1[[#This Row],[Age]]&lt;40,"30-39",Table1[[#This Row],[Age]]&lt;50,"40-49",Table1[[#This Row],[Age]]&lt;60,"50-59",Table1[[#This Row],[Age]]&lt;70, "60-69",Table1[[#This Row],[Age]]&lt;80, "70-79",Table1[[#This Row],[Age]]&lt;90,"80-89")</f>
        <v>60-69</v>
      </c>
      <c r="W1955" t="s">
        <v>39</v>
      </c>
      <c r="X1955" t="s">
        <v>707</v>
      </c>
      <c r="Y1955" t="s">
        <v>54</v>
      </c>
      <c r="Z1955">
        <v>2433</v>
      </c>
      <c r="AA1955" t="s">
        <v>42</v>
      </c>
      <c r="AB1955" t="s">
        <v>74</v>
      </c>
      <c r="AC1955" t="s">
        <v>44</v>
      </c>
      <c r="AD1955">
        <v>4</v>
      </c>
    </row>
    <row r="1956" spans="1:30" x14ac:dyDescent="0.35">
      <c r="A1956">
        <v>2378</v>
      </c>
      <c r="B1956" t="s">
        <v>7251</v>
      </c>
      <c r="C1956" t="s">
        <v>7252</v>
      </c>
      <c r="D1956" s="1">
        <v>43913</v>
      </c>
      <c r="F1956" t="str">
        <f>IF(Table1[[#This Row],[ExitDate]],QUOTIENT(Table1[[#This Row],[ExitDate]]-Table1[[#This Row],[StartDate]],365/12),"")</f>
        <v/>
      </c>
      <c r="G1956" t="str">
        <f>IF(Table1[[#This Row],[ExitDate]], "Attrition", "Active")</f>
        <v>Active</v>
      </c>
      <c r="H1956" t="s">
        <v>3017</v>
      </c>
      <c r="I1956" t="s">
        <v>7253</v>
      </c>
      <c r="J1956" t="s">
        <v>7254</v>
      </c>
      <c r="K1956" t="s">
        <v>49</v>
      </c>
      <c r="L1956" t="s">
        <v>32</v>
      </c>
      <c r="M1956" t="s">
        <v>51</v>
      </c>
      <c r="N1956" t="s">
        <v>50</v>
      </c>
      <c r="O1956" t="s">
        <v>62</v>
      </c>
      <c r="P1956" t="s">
        <v>36</v>
      </c>
      <c r="R1956" t="s">
        <v>37</v>
      </c>
      <c r="S1956" t="s">
        <v>241</v>
      </c>
      <c r="T1956" s="2">
        <v>16399</v>
      </c>
      <c r="U1956" s="3">
        <f ca="1">YEARFRAC(Table1[[#This Row],[DOB]],TODAY())</f>
        <v>81.083333333333329</v>
      </c>
      <c r="V1956" s="3" t="str" cm="1">
        <f t="array" aca="1" ref="V1956" ca="1">_xlfn.IFS(Table1[[#This Row],[Age]] &lt; 30, "20-29", Table1[[#This Row],[Age]]&lt;40,"30-39",Table1[[#This Row],[Age]]&lt;50,"40-49",Table1[[#This Row],[Age]]&lt;60,"50-59",Table1[[#This Row],[Age]]&lt;70, "60-69",Table1[[#This Row],[Age]]&lt;80, "70-79",Table1[[#This Row],[Age]]&lt;90,"80-89")</f>
        <v>80-89</v>
      </c>
      <c r="W1956" t="s">
        <v>39</v>
      </c>
      <c r="X1956" t="s">
        <v>612</v>
      </c>
      <c r="Y1956" t="s">
        <v>41</v>
      </c>
      <c r="Z1956">
        <v>16691</v>
      </c>
      <c r="AA1956" t="s">
        <v>73</v>
      </c>
      <c r="AB1956" t="s">
        <v>83</v>
      </c>
      <c r="AC1956" t="s">
        <v>44</v>
      </c>
      <c r="AD1956">
        <v>2</v>
      </c>
    </row>
    <row r="1957" spans="1:30" x14ac:dyDescent="0.35">
      <c r="A1957">
        <v>2379</v>
      </c>
      <c r="B1957" t="s">
        <v>7255</v>
      </c>
      <c r="C1957" t="s">
        <v>499</v>
      </c>
      <c r="D1957" s="1">
        <v>43757</v>
      </c>
      <c r="E1957" s="1">
        <v>44188</v>
      </c>
      <c r="F1957">
        <f>IF(Table1[[#This Row],[ExitDate]],QUOTIENT(Table1[[#This Row],[ExitDate]]-Table1[[#This Row],[StartDate]],365/12),"")</f>
        <v>14</v>
      </c>
      <c r="G1957" t="str">
        <f>IF(Table1[[#This Row],[ExitDate]], "Attrition", "Active")</f>
        <v>Attrition</v>
      </c>
      <c r="H1957" t="s">
        <v>3017</v>
      </c>
      <c r="I1957" t="s">
        <v>7256</v>
      </c>
      <c r="J1957" t="s">
        <v>7257</v>
      </c>
      <c r="K1957" t="s">
        <v>138</v>
      </c>
      <c r="L1957" t="s">
        <v>744</v>
      </c>
      <c r="M1957" t="s">
        <v>62</v>
      </c>
      <c r="N1957" t="s">
        <v>34</v>
      </c>
      <c r="O1957" t="s">
        <v>51</v>
      </c>
      <c r="P1957" t="s">
        <v>125</v>
      </c>
      <c r="Q1957" t="s">
        <v>7258</v>
      </c>
      <c r="R1957" t="s">
        <v>37</v>
      </c>
      <c r="S1957" t="s">
        <v>230</v>
      </c>
      <c r="T1957" s="2">
        <v>33594</v>
      </c>
      <c r="U1957" s="3">
        <f ca="1">YEARFRAC(Table1[[#This Row],[DOB]],TODAY())</f>
        <v>34.00277777777778</v>
      </c>
      <c r="V1957" s="3" t="str" cm="1">
        <f t="array" aca="1" ref="V1957" ca="1">_xlfn.IFS(Table1[[#This Row],[Age]] &lt; 30, "20-29", Table1[[#This Row],[Age]]&lt;40,"30-39",Table1[[#This Row],[Age]]&lt;50,"40-49",Table1[[#This Row],[Age]]&lt;60,"50-59",Table1[[#This Row],[Age]]&lt;70, "60-69",Table1[[#This Row],[Age]]&lt;80, "70-79",Table1[[#This Row],[Age]]&lt;90,"80-89")</f>
        <v>30-39</v>
      </c>
      <c r="W1957" t="s">
        <v>39</v>
      </c>
      <c r="X1957" t="s">
        <v>102</v>
      </c>
      <c r="Y1957" t="s">
        <v>41</v>
      </c>
      <c r="Z1957">
        <v>28545</v>
      </c>
      <c r="AA1957" t="s">
        <v>127</v>
      </c>
      <c r="AB1957" t="s">
        <v>103</v>
      </c>
      <c r="AC1957" t="s">
        <v>44</v>
      </c>
      <c r="AD1957">
        <v>2</v>
      </c>
    </row>
    <row r="1958" spans="1:30" x14ac:dyDescent="0.35">
      <c r="A1958">
        <v>2380</v>
      </c>
      <c r="B1958" t="s">
        <v>7259</v>
      </c>
      <c r="C1958" t="s">
        <v>1008</v>
      </c>
      <c r="D1958" s="1">
        <v>45109</v>
      </c>
      <c r="E1958" s="1">
        <v>45118</v>
      </c>
      <c r="F1958">
        <f>IF(Table1[[#This Row],[ExitDate]],QUOTIENT(Table1[[#This Row],[ExitDate]]-Table1[[#This Row],[StartDate]],365/12),"")</f>
        <v>0</v>
      </c>
      <c r="G1958" t="str">
        <f>IF(Table1[[#This Row],[ExitDate]], "Attrition", "Active")</f>
        <v>Attrition</v>
      </c>
      <c r="H1958" t="s">
        <v>3017</v>
      </c>
      <c r="I1958" t="s">
        <v>7260</v>
      </c>
      <c r="J1958" t="s">
        <v>7261</v>
      </c>
      <c r="K1958" t="s">
        <v>79</v>
      </c>
      <c r="L1958" t="s">
        <v>32</v>
      </c>
      <c r="M1958" t="s">
        <v>62</v>
      </c>
      <c r="N1958" t="s">
        <v>50</v>
      </c>
      <c r="O1958" t="s">
        <v>35</v>
      </c>
      <c r="P1958" t="s">
        <v>139</v>
      </c>
      <c r="Q1958" t="s">
        <v>7262</v>
      </c>
      <c r="R1958" t="s">
        <v>37</v>
      </c>
      <c r="S1958" t="s">
        <v>80</v>
      </c>
      <c r="T1958" s="2">
        <v>20808</v>
      </c>
      <c r="U1958" s="3">
        <f ca="1">YEARFRAC(Table1[[#This Row],[DOB]],TODAY())</f>
        <v>69.011111111111106</v>
      </c>
      <c r="V1958" s="3" t="str" cm="1">
        <f t="array" aca="1" ref="V1958" ca="1">_xlfn.IFS(Table1[[#This Row],[Age]] &lt; 30, "20-29", Table1[[#This Row],[Age]]&lt;40,"30-39",Table1[[#This Row],[Age]]&lt;50,"40-49",Table1[[#This Row],[Age]]&lt;60,"50-59",Table1[[#This Row],[Age]]&lt;70, "60-69",Table1[[#This Row],[Age]]&lt;80, "70-79",Table1[[#This Row],[Age]]&lt;90,"80-89")</f>
        <v>60-69</v>
      </c>
      <c r="W1958" t="s">
        <v>39</v>
      </c>
      <c r="X1958" t="s">
        <v>82</v>
      </c>
      <c r="Y1958" t="s">
        <v>41</v>
      </c>
      <c r="Z1958">
        <v>87440</v>
      </c>
      <c r="AA1958" t="s">
        <v>73</v>
      </c>
      <c r="AB1958" t="s">
        <v>83</v>
      </c>
      <c r="AC1958" t="s">
        <v>44</v>
      </c>
      <c r="AD1958">
        <v>2</v>
      </c>
    </row>
    <row r="1959" spans="1:30" x14ac:dyDescent="0.35">
      <c r="A1959">
        <v>2381</v>
      </c>
      <c r="B1959" t="s">
        <v>1572</v>
      </c>
      <c r="C1959" t="s">
        <v>6779</v>
      </c>
      <c r="D1959" s="1">
        <v>43706</v>
      </c>
      <c r="F1959" t="str">
        <f>IF(Table1[[#This Row],[ExitDate]],QUOTIENT(Table1[[#This Row],[ExitDate]]-Table1[[#This Row],[StartDate]],365/12),"")</f>
        <v/>
      </c>
      <c r="G1959" t="str">
        <f>IF(Table1[[#This Row],[ExitDate]], "Attrition", "Active")</f>
        <v>Active</v>
      </c>
      <c r="H1959" t="s">
        <v>3017</v>
      </c>
      <c r="I1959" t="s">
        <v>7263</v>
      </c>
      <c r="J1959" t="s">
        <v>7264</v>
      </c>
      <c r="K1959" t="s">
        <v>167</v>
      </c>
      <c r="L1959" t="s">
        <v>32</v>
      </c>
      <c r="M1959" t="s">
        <v>51</v>
      </c>
      <c r="N1959" t="s">
        <v>63</v>
      </c>
      <c r="O1959" t="s">
        <v>51</v>
      </c>
      <c r="P1959" t="s">
        <v>36</v>
      </c>
      <c r="R1959" t="s">
        <v>37</v>
      </c>
      <c r="S1959" t="s">
        <v>331</v>
      </c>
      <c r="T1959" s="2">
        <v>32241</v>
      </c>
      <c r="U1959" s="3">
        <f ca="1">YEARFRAC(Table1[[#This Row],[DOB]],TODAY())</f>
        <v>37.708333333333336</v>
      </c>
      <c r="V1959" s="3" t="str" cm="1">
        <f t="array" aca="1" ref="V1959" ca="1">_xlfn.IFS(Table1[[#This Row],[Age]] &lt; 30, "20-29", Table1[[#This Row],[Age]]&lt;40,"30-39",Table1[[#This Row],[Age]]&lt;50,"40-49",Table1[[#This Row],[Age]]&lt;60,"50-59",Table1[[#This Row],[Age]]&lt;70, "60-69",Table1[[#This Row],[Age]]&lt;80, "70-79",Table1[[#This Row],[Age]]&lt;90,"80-89")</f>
        <v>30-39</v>
      </c>
      <c r="W1959" t="s">
        <v>39</v>
      </c>
      <c r="X1959" t="s">
        <v>225</v>
      </c>
      <c r="Y1959" t="s">
        <v>41</v>
      </c>
      <c r="Z1959">
        <v>10486</v>
      </c>
      <c r="AA1959" t="s">
        <v>73</v>
      </c>
      <c r="AB1959" t="s">
        <v>103</v>
      </c>
      <c r="AC1959" t="s">
        <v>44</v>
      </c>
      <c r="AD1959">
        <v>2</v>
      </c>
    </row>
    <row r="1960" spans="1:30" x14ac:dyDescent="0.35">
      <c r="A1960">
        <v>2382</v>
      </c>
      <c r="B1960" t="s">
        <v>814</v>
      </c>
      <c r="C1960" t="s">
        <v>7265</v>
      </c>
      <c r="D1960" s="1">
        <v>45124</v>
      </c>
      <c r="E1960" s="1">
        <v>45135</v>
      </c>
      <c r="F1960">
        <f>IF(Table1[[#This Row],[ExitDate]],QUOTIENT(Table1[[#This Row],[ExitDate]]-Table1[[#This Row],[StartDate]],365/12),"")</f>
        <v>0</v>
      </c>
      <c r="G1960" t="str">
        <f>IF(Table1[[#This Row],[ExitDate]], "Attrition", "Active")</f>
        <v>Attrition</v>
      </c>
      <c r="H1960" t="s">
        <v>3017</v>
      </c>
      <c r="I1960" t="s">
        <v>7266</v>
      </c>
      <c r="J1960" t="s">
        <v>7267</v>
      </c>
      <c r="K1960" t="s">
        <v>97</v>
      </c>
      <c r="L1960" t="s">
        <v>32</v>
      </c>
      <c r="M1960" t="s">
        <v>51</v>
      </c>
      <c r="N1960" t="s">
        <v>34</v>
      </c>
      <c r="O1960" t="s">
        <v>35</v>
      </c>
      <c r="P1960" t="s">
        <v>98</v>
      </c>
      <c r="Q1960" t="s">
        <v>7268</v>
      </c>
      <c r="R1960" t="s">
        <v>37</v>
      </c>
      <c r="S1960" t="s">
        <v>331</v>
      </c>
      <c r="T1960" s="2">
        <v>16050</v>
      </c>
      <c r="U1960" s="3">
        <f ca="1">YEARFRAC(Table1[[#This Row],[DOB]],TODAY())</f>
        <v>82.036111111111111</v>
      </c>
      <c r="V1960" s="3" t="str" cm="1">
        <f t="array" aca="1" ref="V1960" ca="1">_xlfn.IFS(Table1[[#This Row],[Age]] &lt; 30, "20-29", Table1[[#This Row],[Age]]&lt;40,"30-39",Table1[[#This Row],[Age]]&lt;50,"40-49",Table1[[#This Row],[Age]]&lt;60,"50-59",Table1[[#This Row],[Age]]&lt;70, "60-69",Table1[[#This Row],[Age]]&lt;80, "70-79",Table1[[#This Row],[Age]]&lt;90,"80-89")</f>
        <v>80-89</v>
      </c>
      <c r="W1960" t="s">
        <v>39</v>
      </c>
      <c r="X1960" t="s">
        <v>82</v>
      </c>
      <c r="Y1960" t="s">
        <v>54</v>
      </c>
      <c r="Z1960">
        <v>59652</v>
      </c>
      <c r="AA1960" t="s">
        <v>127</v>
      </c>
      <c r="AB1960" t="s">
        <v>74</v>
      </c>
      <c r="AC1960" t="s">
        <v>44</v>
      </c>
      <c r="AD1960">
        <v>1</v>
      </c>
    </row>
    <row r="1961" spans="1:30" x14ac:dyDescent="0.35">
      <c r="A1961">
        <v>2383</v>
      </c>
      <c r="B1961" t="s">
        <v>7269</v>
      </c>
      <c r="C1961" t="s">
        <v>346</v>
      </c>
      <c r="D1961" s="1">
        <v>43863</v>
      </c>
      <c r="F1961" t="str">
        <f>IF(Table1[[#This Row],[ExitDate]],QUOTIENT(Table1[[#This Row],[ExitDate]]-Table1[[#This Row],[StartDate]],365/12),"")</f>
        <v/>
      </c>
      <c r="G1961" t="str">
        <f>IF(Table1[[#This Row],[ExitDate]], "Attrition", "Active")</f>
        <v>Active</v>
      </c>
      <c r="H1961" t="s">
        <v>3017</v>
      </c>
      <c r="I1961" t="s">
        <v>7270</v>
      </c>
      <c r="J1961" t="s">
        <v>7271</v>
      </c>
      <c r="K1961" t="s">
        <v>117</v>
      </c>
      <c r="L1961" t="s">
        <v>32</v>
      </c>
      <c r="M1961" t="s">
        <v>62</v>
      </c>
      <c r="N1961" t="s">
        <v>50</v>
      </c>
      <c r="O1961" t="s">
        <v>62</v>
      </c>
      <c r="P1961" t="s">
        <v>36</v>
      </c>
      <c r="R1961" t="s">
        <v>37</v>
      </c>
      <c r="S1961" t="s">
        <v>89</v>
      </c>
      <c r="T1961" s="2">
        <v>26762</v>
      </c>
      <c r="U1961" s="3">
        <f ca="1">YEARFRAC(Table1[[#This Row],[DOB]],TODAY())</f>
        <v>52.708333333333336</v>
      </c>
      <c r="V1961" s="3" t="str" cm="1">
        <f t="array" aca="1" ref="V1961" ca="1">_xlfn.IFS(Table1[[#This Row],[Age]] &lt; 30, "20-29", Table1[[#This Row],[Age]]&lt;40,"30-39",Table1[[#This Row],[Age]]&lt;50,"40-49",Table1[[#This Row],[Age]]&lt;60,"50-59",Table1[[#This Row],[Age]]&lt;70, "60-69",Table1[[#This Row],[Age]]&lt;80, "70-79",Table1[[#This Row],[Age]]&lt;90,"80-89")</f>
        <v>50-59</v>
      </c>
      <c r="W1961" t="s">
        <v>39</v>
      </c>
      <c r="X1961" t="s">
        <v>82</v>
      </c>
      <c r="Y1961" t="s">
        <v>54</v>
      </c>
      <c r="Z1961">
        <v>87927</v>
      </c>
      <c r="AA1961" t="s">
        <v>127</v>
      </c>
      <c r="AB1961" t="s">
        <v>43</v>
      </c>
      <c r="AC1961" t="s">
        <v>44</v>
      </c>
      <c r="AD1961">
        <v>4</v>
      </c>
    </row>
    <row r="1962" spans="1:30" x14ac:dyDescent="0.35">
      <c r="A1962">
        <v>2384</v>
      </c>
      <c r="B1962" t="s">
        <v>7272</v>
      </c>
      <c r="C1962" t="s">
        <v>7273</v>
      </c>
      <c r="D1962" s="1">
        <v>44483</v>
      </c>
      <c r="E1962" s="1">
        <v>44855</v>
      </c>
      <c r="F1962">
        <f>IF(Table1[[#This Row],[ExitDate]],QUOTIENT(Table1[[#This Row],[ExitDate]]-Table1[[#This Row],[StartDate]],365/12),"")</f>
        <v>12</v>
      </c>
      <c r="G1962" t="str">
        <f>IF(Table1[[#This Row],[ExitDate]], "Attrition", "Active")</f>
        <v>Attrition</v>
      </c>
      <c r="H1962" t="s">
        <v>3017</v>
      </c>
      <c r="I1962" t="s">
        <v>7274</v>
      </c>
      <c r="J1962" t="s">
        <v>7275</v>
      </c>
      <c r="K1962" t="s">
        <v>61</v>
      </c>
      <c r="L1962" t="s">
        <v>2299</v>
      </c>
      <c r="M1962" t="s">
        <v>62</v>
      </c>
      <c r="N1962" t="s">
        <v>50</v>
      </c>
      <c r="O1962" t="s">
        <v>35</v>
      </c>
      <c r="P1962" t="s">
        <v>125</v>
      </c>
      <c r="Q1962" t="s">
        <v>7276</v>
      </c>
      <c r="R1962" t="s">
        <v>37</v>
      </c>
      <c r="S1962" t="s">
        <v>89</v>
      </c>
      <c r="T1962" s="2">
        <v>29109</v>
      </c>
      <c r="U1962" s="3">
        <f ca="1">YEARFRAC(Table1[[#This Row],[DOB]],TODAY())</f>
        <v>46.283333333333331</v>
      </c>
      <c r="V1962" s="3" t="str" cm="1">
        <f t="array" aca="1" ref="V1962" ca="1">_xlfn.IFS(Table1[[#This Row],[Age]] &lt; 30, "20-29", Table1[[#This Row],[Age]]&lt;40,"30-39",Table1[[#This Row],[Age]]&lt;50,"40-49",Table1[[#This Row],[Age]]&lt;60,"50-59",Table1[[#This Row],[Age]]&lt;70, "60-69",Table1[[#This Row],[Age]]&lt;80, "70-79",Table1[[#This Row],[Age]]&lt;90,"80-89")</f>
        <v>40-49</v>
      </c>
      <c r="W1962" t="s">
        <v>39</v>
      </c>
      <c r="X1962" t="s">
        <v>225</v>
      </c>
      <c r="Y1962" t="s">
        <v>41</v>
      </c>
      <c r="Z1962">
        <v>47596</v>
      </c>
      <c r="AA1962" t="s">
        <v>55</v>
      </c>
      <c r="AB1962" t="s">
        <v>83</v>
      </c>
      <c r="AC1962" t="s">
        <v>44</v>
      </c>
      <c r="AD1962">
        <v>5</v>
      </c>
    </row>
    <row r="1963" spans="1:30" x14ac:dyDescent="0.35">
      <c r="A1963">
        <v>2385</v>
      </c>
      <c r="B1963" t="s">
        <v>5397</v>
      </c>
      <c r="C1963" t="s">
        <v>7184</v>
      </c>
      <c r="D1963" s="1">
        <v>43931</v>
      </c>
      <c r="F1963" t="str">
        <f>IF(Table1[[#This Row],[ExitDate]],QUOTIENT(Table1[[#This Row],[ExitDate]]-Table1[[#This Row],[StartDate]],365/12),"")</f>
        <v/>
      </c>
      <c r="G1963" t="str">
        <f>IF(Table1[[#This Row],[ExitDate]], "Attrition", "Active")</f>
        <v>Active</v>
      </c>
      <c r="H1963" t="s">
        <v>3017</v>
      </c>
      <c r="I1963" t="s">
        <v>7277</v>
      </c>
      <c r="J1963" t="s">
        <v>7278</v>
      </c>
      <c r="K1963" t="s">
        <v>88</v>
      </c>
      <c r="L1963" t="s">
        <v>32</v>
      </c>
      <c r="M1963" t="s">
        <v>33</v>
      </c>
      <c r="N1963" t="s">
        <v>50</v>
      </c>
      <c r="O1963" t="s">
        <v>51</v>
      </c>
      <c r="P1963" t="s">
        <v>36</v>
      </c>
      <c r="R1963" t="s">
        <v>37</v>
      </c>
      <c r="S1963" t="s">
        <v>503</v>
      </c>
      <c r="T1963" s="2">
        <v>19682</v>
      </c>
      <c r="U1963" s="3">
        <f ca="1">YEARFRAC(Table1[[#This Row],[DOB]],TODAY())</f>
        <v>72.094444444444449</v>
      </c>
      <c r="V1963" s="3" t="str" cm="1">
        <f t="array" aca="1" ref="V1963" ca="1">_xlfn.IFS(Table1[[#This Row],[Age]] &lt; 30, "20-29", Table1[[#This Row],[Age]]&lt;40,"30-39",Table1[[#This Row],[Age]]&lt;50,"40-49",Table1[[#This Row],[Age]]&lt;60,"50-59",Table1[[#This Row],[Age]]&lt;70, "60-69",Table1[[#This Row],[Age]]&lt;80, "70-79",Table1[[#This Row],[Age]]&lt;90,"80-89")</f>
        <v>70-79</v>
      </c>
      <c r="W1963" t="s">
        <v>39</v>
      </c>
      <c r="X1963" t="s">
        <v>1231</v>
      </c>
      <c r="Y1963" t="s">
        <v>41</v>
      </c>
      <c r="Z1963">
        <v>46287</v>
      </c>
      <c r="AA1963" t="s">
        <v>127</v>
      </c>
      <c r="AB1963" t="s">
        <v>74</v>
      </c>
      <c r="AC1963" t="s">
        <v>44</v>
      </c>
      <c r="AD1963">
        <v>2</v>
      </c>
    </row>
    <row r="1964" spans="1:30" x14ac:dyDescent="0.35">
      <c r="A1964">
        <v>2386</v>
      </c>
      <c r="B1964" t="s">
        <v>7279</v>
      </c>
      <c r="C1964" t="s">
        <v>1160</v>
      </c>
      <c r="D1964" s="1">
        <v>43448</v>
      </c>
      <c r="F1964" t="str">
        <f>IF(Table1[[#This Row],[ExitDate]],QUOTIENT(Table1[[#This Row],[ExitDate]]-Table1[[#This Row],[StartDate]],365/12),"")</f>
        <v/>
      </c>
      <c r="G1964" t="str">
        <f>IF(Table1[[#This Row],[ExitDate]], "Attrition", "Active")</f>
        <v>Active</v>
      </c>
      <c r="H1964" t="s">
        <v>3017</v>
      </c>
      <c r="I1964" t="s">
        <v>7280</v>
      </c>
      <c r="J1964" t="s">
        <v>7281</v>
      </c>
      <c r="K1964" t="s">
        <v>31</v>
      </c>
      <c r="L1964" t="s">
        <v>32</v>
      </c>
      <c r="M1964" t="s">
        <v>51</v>
      </c>
      <c r="N1964" t="s">
        <v>63</v>
      </c>
      <c r="O1964" t="s">
        <v>51</v>
      </c>
      <c r="P1964" t="s">
        <v>36</v>
      </c>
      <c r="R1964" t="s">
        <v>37</v>
      </c>
      <c r="S1964" t="s">
        <v>38</v>
      </c>
      <c r="T1964" s="2">
        <v>27753</v>
      </c>
      <c r="U1964" s="3">
        <f ca="1">YEARFRAC(Table1[[#This Row],[DOB]],TODAY())</f>
        <v>49.994444444444447</v>
      </c>
      <c r="V1964" s="3" t="str" cm="1">
        <f t="array" aca="1" ref="V1964" ca="1">_xlfn.IFS(Table1[[#This Row],[Age]] &lt; 30, "20-29", Table1[[#This Row],[Age]]&lt;40,"30-39",Table1[[#This Row],[Age]]&lt;50,"40-49",Table1[[#This Row],[Age]]&lt;60,"50-59",Table1[[#This Row],[Age]]&lt;70, "60-69",Table1[[#This Row],[Age]]&lt;80, "70-79",Table1[[#This Row],[Age]]&lt;90,"80-89")</f>
        <v>40-49</v>
      </c>
      <c r="W1964" t="s">
        <v>39</v>
      </c>
      <c r="X1964" t="s">
        <v>612</v>
      </c>
      <c r="Y1964" t="s">
        <v>41</v>
      </c>
      <c r="Z1964">
        <v>87401</v>
      </c>
      <c r="AA1964" t="s">
        <v>92</v>
      </c>
      <c r="AB1964" t="s">
        <v>43</v>
      </c>
      <c r="AC1964" t="s">
        <v>44</v>
      </c>
      <c r="AD1964">
        <v>1</v>
      </c>
    </row>
    <row r="1965" spans="1:30" x14ac:dyDescent="0.35">
      <c r="A1965">
        <v>2387</v>
      </c>
      <c r="B1965" t="s">
        <v>3034</v>
      </c>
      <c r="C1965" t="s">
        <v>6131</v>
      </c>
      <c r="D1965" s="1">
        <v>44739</v>
      </c>
      <c r="E1965" s="1">
        <v>44931</v>
      </c>
      <c r="F1965">
        <f>IF(Table1[[#This Row],[ExitDate]],QUOTIENT(Table1[[#This Row],[ExitDate]]-Table1[[#This Row],[StartDate]],365/12),"")</f>
        <v>6</v>
      </c>
      <c r="G1965" t="str">
        <f>IF(Table1[[#This Row],[ExitDate]], "Attrition", "Active")</f>
        <v>Attrition</v>
      </c>
      <c r="H1965" t="s">
        <v>3725</v>
      </c>
      <c r="I1965" t="s">
        <v>7282</v>
      </c>
      <c r="J1965" t="s">
        <v>7283</v>
      </c>
      <c r="K1965" t="s">
        <v>132</v>
      </c>
      <c r="L1965" t="s">
        <v>32</v>
      </c>
      <c r="M1965" t="s">
        <v>33</v>
      </c>
      <c r="N1965" t="s">
        <v>34</v>
      </c>
      <c r="O1965" t="s">
        <v>35</v>
      </c>
      <c r="P1965" t="s">
        <v>125</v>
      </c>
      <c r="Q1965" t="s">
        <v>7284</v>
      </c>
      <c r="R1965" t="s">
        <v>37</v>
      </c>
      <c r="S1965" t="s">
        <v>2516</v>
      </c>
      <c r="T1965" s="2">
        <v>34482</v>
      </c>
      <c r="U1965" s="3">
        <f ca="1">YEARFRAC(Table1[[#This Row],[DOB]],TODAY())</f>
        <v>31.569444444444443</v>
      </c>
      <c r="V1965" s="3" t="str" cm="1">
        <f t="array" aca="1" ref="V1965" ca="1">_xlfn.IFS(Table1[[#This Row],[Age]] &lt; 30, "20-29", Table1[[#This Row],[Age]]&lt;40,"30-39",Table1[[#This Row],[Age]]&lt;50,"40-49",Table1[[#This Row],[Age]]&lt;60,"50-59",Table1[[#This Row],[Age]]&lt;70, "60-69",Table1[[#This Row],[Age]]&lt;80, "70-79",Table1[[#This Row],[Age]]&lt;90,"80-89")</f>
        <v>30-39</v>
      </c>
      <c r="W1965" t="s">
        <v>39</v>
      </c>
      <c r="X1965" t="s">
        <v>2516</v>
      </c>
      <c r="Y1965" t="s">
        <v>54</v>
      </c>
      <c r="Z1965">
        <v>40201</v>
      </c>
      <c r="AA1965" t="s">
        <v>55</v>
      </c>
      <c r="AB1965" t="s">
        <v>43</v>
      </c>
      <c r="AC1965" t="s">
        <v>44</v>
      </c>
      <c r="AD1965">
        <v>1</v>
      </c>
    </row>
    <row r="1966" spans="1:30" x14ac:dyDescent="0.35">
      <c r="A1966">
        <v>2388</v>
      </c>
      <c r="B1966" t="s">
        <v>4505</v>
      </c>
      <c r="C1966" t="s">
        <v>4563</v>
      </c>
      <c r="D1966" s="1">
        <v>44081</v>
      </c>
      <c r="F1966" t="str">
        <f>IF(Table1[[#This Row],[ExitDate]],QUOTIENT(Table1[[#This Row],[ExitDate]]-Table1[[#This Row],[StartDate]],365/12),"")</f>
        <v/>
      </c>
      <c r="G1966" t="str">
        <f>IF(Table1[[#This Row],[ExitDate]], "Attrition", "Active")</f>
        <v>Active</v>
      </c>
      <c r="H1966" t="s">
        <v>1778</v>
      </c>
      <c r="I1966" t="s">
        <v>7285</v>
      </c>
      <c r="J1966" t="s">
        <v>7286</v>
      </c>
      <c r="K1966" t="s">
        <v>49</v>
      </c>
      <c r="L1966" t="s">
        <v>32</v>
      </c>
      <c r="M1966" t="s">
        <v>33</v>
      </c>
      <c r="N1966" t="s">
        <v>34</v>
      </c>
      <c r="O1966" t="s">
        <v>35</v>
      </c>
      <c r="P1966" t="s">
        <v>36</v>
      </c>
      <c r="R1966" t="s">
        <v>37</v>
      </c>
      <c r="S1966" t="s">
        <v>230</v>
      </c>
      <c r="T1966" s="2">
        <v>19494</v>
      </c>
      <c r="U1966" s="3">
        <f ca="1">YEARFRAC(Table1[[#This Row],[DOB]],TODAY())</f>
        <v>72.605555555555554</v>
      </c>
      <c r="V1966" s="3" t="str" cm="1">
        <f t="array" aca="1" ref="V1966" ca="1">_xlfn.IFS(Table1[[#This Row],[Age]] &lt; 30, "20-29", Table1[[#This Row],[Age]]&lt;40,"30-39",Table1[[#This Row],[Age]]&lt;50,"40-49",Table1[[#This Row],[Age]]&lt;60,"50-59",Table1[[#This Row],[Age]]&lt;70, "60-69",Table1[[#This Row],[Age]]&lt;80, "70-79",Table1[[#This Row],[Age]]&lt;90,"80-89")</f>
        <v>70-79</v>
      </c>
      <c r="W1966" t="s">
        <v>39</v>
      </c>
      <c r="X1966" t="s">
        <v>112</v>
      </c>
      <c r="Y1966" t="s">
        <v>54</v>
      </c>
      <c r="Z1966">
        <v>94290</v>
      </c>
      <c r="AA1966" t="s">
        <v>73</v>
      </c>
      <c r="AB1966" t="s">
        <v>74</v>
      </c>
      <c r="AC1966" t="s">
        <v>44</v>
      </c>
      <c r="AD1966">
        <v>2</v>
      </c>
    </row>
    <row r="1967" spans="1:30" x14ac:dyDescent="0.35">
      <c r="A1967">
        <v>2389</v>
      </c>
      <c r="B1967" t="s">
        <v>1400</v>
      </c>
      <c r="C1967" t="s">
        <v>3735</v>
      </c>
      <c r="D1967" s="1">
        <v>43772</v>
      </c>
      <c r="E1967" s="1">
        <v>44369</v>
      </c>
      <c r="F1967">
        <f>IF(Table1[[#This Row],[ExitDate]],QUOTIENT(Table1[[#This Row],[ExitDate]]-Table1[[#This Row],[StartDate]],365/12),"")</f>
        <v>19</v>
      </c>
      <c r="G1967" t="str">
        <f>IF(Table1[[#This Row],[ExitDate]], "Attrition", "Active")</f>
        <v>Attrition</v>
      </c>
      <c r="H1967" t="s">
        <v>2308</v>
      </c>
      <c r="I1967" t="s">
        <v>7287</v>
      </c>
      <c r="J1967" t="s">
        <v>7288</v>
      </c>
      <c r="K1967" t="s">
        <v>49</v>
      </c>
      <c r="L1967" t="s">
        <v>32</v>
      </c>
      <c r="M1967" t="s">
        <v>33</v>
      </c>
      <c r="N1967" t="s">
        <v>34</v>
      </c>
      <c r="O1967" t="s">
        <v>51</v>
      </c>
      <c r="P1967" t="s">
        <v>125</v>
      </c>
      <c r="Q1967" t="s">
        <v>7289</v>
      </c>
      <c r="R1967" t="s">
        <v>37</v>
      </c>
      <c r="S1967" t="s">
        <v>100</v>
      </c>
      <c r="T1967" s="2">
        <v>27902</v>
      </c>
      <c r="U1967" s="3">
        <f ca="1">YEARFRAC(Table1[[#This Row],[DOB]],TODAY())</f>
        <v>49.586111111111109</v>
      </c>
      <c r="V1967" s="3" t="str" cm="1">
        <f t="array" aca="1" ref="V1967" ca="1">_xlfn.IFS(Table1[[#This Row],[Age]] &lt; 30, "20-29", Table1[[#This Row],[Age]]&lt;40,"30-39",Table1[[#This Row],[Age]]&lt;50,"40-49",Table1[[#This Row],[Age]]&lt;60,"50-59",Table1[[#This Row],[Age]]&lt;70, "60-69",Table1[[#This Row],[Age]]&lt;80, "70-79",Table1[[#This Row],[Age]]&lt;90,"80-89")</f>
        <v>40-49</v>
      </c>
      <c r="W1967" t="s">
        <v>39</v>
      </c>
      <c r="X1967" t="s">
        <v>612</v>
      </c>
      <c r="Y1967" t="s">
        <v>54</v>
      </c>
      <c r="Z1967">
        <v>35338</v>
      </c>
      <c r="AA1967" t="s">
        <v>42</v>
      </c>
      <c r="AB1967" t="s">
        <v>43</v>
      </c>
      <c r="AC1967" t="s">
        <v>44</v>
      </c>
      <c r="AD1967">
        <v>2</v>
      </c>
    </row>
    <row r="1968" spans="1:30" x14ac:dyDescent="0.35">
      <c r="A1968">
        <v>2390</v>
      </c>
      <c r="B1968" t="s">
        <v>2185</v>
      </c>
      <c r="C1968" t="s">
        <v>709</v>
      </c>
      <c r="D1968" s="1">
        <v>43966</v>
      </c>
      <c r="E1968" s="1">
        <v>44557</v>
      </c>
      <c r="F1968">
        <f>IF(Table1[[#This Row],[ExitDate]],QUOTIENT(Table1[[#This Row],[ExitDate]]-Table1[[#This Row],[StartDate]],365/12),"")</f>
        <v>19</v>
      </c>
      <c r="G1968" t="str">
        <f>IF(Table1[[#This Row],[ExitDate]], "Attrition", "Active")</f>
        <v>Attrition</v>
      </c>
      <c r="H1968" t="s">
        <v>2308</v>
      </c>
      <c r="I1968" t="s">
        <v>7290</v>
      </c>
      <c r="J1968" t="s">
        <v>7291</v>
      </c>
      <c r="K1968" t="s">
        <v>138</v>
      </c>
      <c r="L1968" t="s">
        <v>32</v>
      </c>
      <c r="M1968" t="s">
        <v>51</v>
      </c>
      <c r="N1968" t="s">
        <v>34</v>
      </c>
      <c r="O1968" t="s">
        <v>51</v>
      </c>
      <c r="P1968" t="s">
        <v>98</v>
      </c>
      <c r="Q1968" t="s">
        <v>7292</v>
      </c>
      <c r="R1968" t="s">
        <v>37</v>
      </c>
      <c r="S1968" t="s">
        <v>110</v>
      </c>
      <c r="T1968" s="2">
        <v>15750</v>
      </c>
      <c r="U1968" s="3">
        <f ca="1">YEARFRAC(Table1[[#This Row],[DOB]],TODAY())</f>
        <v>82.861111111111114</v>
      </c>
      <c r="V1968" s="3" t="str" cm="1">
        <f t="array" aca="1" ref="V1968" ca="1">_xlfn.IFS(Table1[[#This Row],[Age]] &lt; 30, "20-29", Table1[[#This Row],[Age]]&lt;40,"30-39",Table1[[#This Row],[Age]]&lt;50,"40-49",Table1[[#This Row],[Age]]&lt;60,"50-59",Table1[[#This Row],[Age]]&lt;70, "60-69",Table1[[#This Row],[Age]]&lt;80, "70-79",Table1[[#This Row],[Age]]&lt;90,"80-89")</f>
        <v>80-89</v>
      </c>
      <c r="W1968" t="s">
        <v>39</v>
      </c>
      <c r="X1968" t="s">
        <v>177</v>
      </c>
      <c r="Y1968" t="s">
        <v>41</v>
      </c>
      <c r="Z1968">
        <v>94090</v>
      </c>
      <c r="AA1968" t="s">
        <v>127</v>
      </c>
      <c r="AB1968" t="s">
        <v>103</v>
      </c>
      <c r="AC1968" t="s">
        <v>44</v>
      </c>
      <c r="AD1968">
        <v>1</v>
      </c>
    </row>
    <row r="1969" spans="1:30" x14ac:dyDescent="0.35">
      <c r="A1969">
        <v>2391</v>
      </c>
      <c r="B1969" t="s">
        <v>7293</v>
      </c>
      <c r="C1969" t="s">
        <v>1427</v>
      </c>
      <c r="D1969" s="1">
        <v>45044</v>
      </c>
      <c r="E1969" s="1">
        <v>45059</v>
      </c>
      <c r="F1969">
        <f>IF(Table1[[#This Row],[ExitDate]],QUOTIENT(Table1[[#This Row],[ExitDate]]-Table1[[#This Row],[StartDate]],365/12),"")</f>
        <v>0</v>
      </c>
      <c r="G1969" t="str">
        <f>IF(Table1[[#This Row],[ExitDate]], "Attrition", "Active")</f>
        <v>Attrition</v>
      </c>
      <c r="H1969" t="s">
        <v>2328</v>
      </c>
      <c r="I1969" t="s">
        <v>7294</v>
      </c>
      <c r="J1969" t="s">
        <v>7295</v>
      </c>
      <c r="K1969" t="s">
        <v>79</v>
      </c>
      <c r="L1969" t="s">
        <v>32</v>
      </c>
      <c r="M1969" t="s">
        <v>51</v>
      </c>
      <c r="N1969" t="s">
        <v>63</v>
      </c>
      <c r="O1969" t="s">
        <v>62</v>
      </c>
      <c r="P1969" t="s">
        <v>125</v>
      </c>
      <c r="Q1969" t="s">
        <v>7296</v>
      </c>
      <c r="R1969" t="s">
        <v>169</v>
      </c>
      <c r="S1969" t="s">
        <v>147</v>
      </c>
      <c r="T1969" s="2">
        <v>23418</v>
      </c>
      <c r="U1969" s="3">
        <f ca="1">YEARFRAC(Table1[[#This Row],[DOB]],TODAY())</f>
        <v>61.866666666666667</v>
      </c>
      <c r="V1969" s="3" t="str" cm="1">
        <f t="array" aca="1" ref="V1969" ca="1">_xlfn.IFS(Table1[[#This Row],[Age]] &lt; 30, "20-29", Table1[[#This Row],[Age]]&lt;40,"30-39",Table1[[#This Row],[Age]]&lt;50,"40-49",Table1[[#This Row],[Age]]&lt;60,"50-59",Table1[[#This Row],[Age]]&lt;70, "60-69",Table1[[#This Row],[Age]]&lt;80, "70-79",Table1[[#This Row],[Age]]&lt;90,"80-89")</f>
        <v>60-69</v>
      </c>
      <c r="W1969" t="s">
        <v>39</v>
      </c>
      <c r="X1969" t="s">
        <v>149</v>
      </c>
      <c r="Y1969" t="s">
        <v>41</v>
      </c>
      <c r="Z1969">
        <v>44623</v>
      </c>
      <c r="AA1969" t="s">
        <v>127</v>
      </c>
      <c r="AB1969" t="s">
        <v>43</v>
      </c>
      <c r="AC1969" t="s">
        <v>44</v>
      </c>
      <c r="AD1969">
        <v>1</v>
      </c>
    </row>
    <row r="1970" spans="1:30" x14ac:dyDescent="0.35">
      <c r="A1970">
        <v>2392</v>
      </c>
      <c r="B1970" t="s">
        <v>4490</v>
      </c>
      <c r="C1970" t="s">
        <v>688</v>
      </c>
      <c r="D1970" s="1">
        <v>43682</v>
      </c>
      <c r="F1970" t="str">
        <f>IF(Table1[[#This Row],[ExitDate]],QUOTIENT(Table1[[#This Row],[ExitDate]]-Table1[[#This Row],[StartDate]],365/12),"")</f>
        <v/>
      </c>
      <c r="G1970" t="str">
        <f>IF(Table1[[#This Row],[ExitDate]], "Attrition", "Active")</f>
        <v>Active</v>
      </c>
      <c r="H1970" t="s">
        <v>2308</v>
      </c>
      <c r="I1970" t="s">
        <v>7297</v>
      </c>
      <c r="J1970" t="s">
        <v>7298</v>
      </c>
      <c r="K1970" t="s">
        <v>88</v>
      </c>
      <c r="L1970" t="s">
        <v>32</v>
      </c>
      <c r="M1970" t="s">
        <v>62</v>
      </c>
      <c r="N1970" t="s">
        <v>50</v>
      </c>
      <c r="O1970" t="s">
        <v>62</v>
      </c>
      <c r="P1970" t="s">
        <v>36</v>
      </c>
      <c r="R1970" t="s">
        <v>169</v>
      </c>
      <c r="S1970" t="s">
        <v>695</v>
      </c>
      <c r="T1970" s="2">
        <v>16342</v>
      </c>
      <c r="U1970" s="3">
        <f ca="1">YEARFRAC(Table1[[#This Row],[DOB]],TODAY())</f>
        <v>81.238888888888894</v>
      </c>
      <c r="V1970" s="3" t="str" cm="1">
        <f t="array" aca="1" ref="V1970" ca="1">_xlfn.IFS(Table1[[#This Row],[Age]] &lt; 30, "20-29", Table1[[#This Row],[Age]]&lt;40,"30-39",Table1[[#This Row],[Age]]&lt;50,"40-49",Table1[[#This Row],[Age]]&lt;60,"50-59",Table1[[#This Row],[Age]]&lt;70, "60-69",Table1[[#This Row],[Age]]&lt;80, "70-79",Table1[[#This Row],[Age]]&lt;90,"80-89")</f>
        <v>80-89</v>
      </c>
      <c r="W1970" t="s">
        <v>39</v>
      </c>
      <c r="X1970" t="s">
        <v>7299</v>
      </c>
      <c r="Y1970" t="s">
        <v>54</v>
      </c>
      <c r="Z1970">
        <v>91306</v>
      </c>
      <c r="AA1970" t="s">
        <v>92</v>
      </c>
      <c r="AB1970" t="s">
        <v>74</v>
      </c>
      <c r="AC1970" t="s">
        <v>44</v>
      </c>
      <c r="AD1970">
        <v>1</v>
      </c>
    </row>
    <row r="1971" spans="1:30" x14ac:dyDescent="0.35">
      <c r="A1971">
        <v>2393</v>
      </c>
      <c r="B1971" t="s">
        <v>1209</v>
      </c>
      <c r="C1971" t="s">
        <v>1849</v>
      </c>
      <c r="D1971" s="1">
        <v>43439</v>
      </c>
      <c r="E1971" s="1">
        <v>44454</v>
      </c>
      <c r="F1971">
        <f>IF(Table1[[#This Row],[ExitDate]],QUOTIENT(Table1[[#This Row],[ExitDate]]-Table1[[#This Row],[StartDate]],365/12),"")</f>
        <v>33</v>
      </c>
      <c r="G1971" t="str">
        <f>IF(Table1[[#This Row],[ExitDate]], "Attrition", "Active")</f>
        <v>Attrition</v>
      </c>
      <c r="H1971" t="s">
        <v>3017</v>
      </c>
      <c r="I1971" t="s">
        <v>7300</v>
      </c>
      <c r="J1971" t="s">
        <v>7301</v>
      </c>
      <c r="K1971" t="s">
        <v>117</v>
      </c>
      <c r="L1971" t="s">
        <v>32</v>
      </c>
      <c r="M1971" t="s">
        <v>62</v>
      </c>
      <c r="N1971" t="s">
        <v>34</v>
      </c>
      <c r="O1971" t="s">
        <v>51</v>
      </c>
      <c r="P1971" t="s">
        <v>98</v>
      </c>
      <c r="Q1971" t="s">
        <v>7302</v>
      </c>
      <c r="R1971" t="s">
        <v>37</v>
      </c>
      <c r="S1971" t="s">
        <v>110</v>
      </c>
      <c r="T1971" s="2">
        <v>34216</v>
      </c>
      <c r="U1971" s="3">
        <f ca="1">YEARFRAC(Table1[[#This Row],[DOB]],TODAY())</f>
        <v>32.302777777777777</v>
      </c>
      <c r="V1971" s="3" t="str" cm="1">
        <f t="array" aca="1" ref="V1971" ca="1">_xlfn.IFS(Table1[[#This Row],[Age]] &lt; 30, "20-29", Table1[[#This Row],[Age]]&lt;40,"30-39",Table1[[#This Row],[Age]]&lt;50,"40-49",Table1[[#This Row],[Age]]&lt;60,"50-59",Table1[[#This Row],[Age]]&lt;70, "60-69",Table1[[#This Row],[Age]]&lt;80, "70-79",Table1[[#This Row],[Age]]&lt;90,"80-89")</f>
        <v>30-39</v>
      </c>
      <c r="W1971" t="s">
        <v>39</v>
      </c>
      <c r="X1971" t="s">
        <v>112</v>
      </c>
      <c r="Y1971" t="s">
        <v>41</v>
      </c>
      <c r="Z1971">
        <v>79531</v>
      </c>
      <c r="AA1971" t="s">
        <v>73</v>
      </c>
      <c r="AB1971" t="s">
        <v>43</v>
      </c>
      <c r="AC1971" t="s">
        <v>44</v>
      </c>
      <c r="AD1971">
        <v>5</v>
      </c>
    </row>
    <row r="1972" spans="1:30" x14ac:dyDescent="0.35">
      <c r="A1972">
        <v>2394</v>
      </c>
      <c r="B1972" t="s">
        <v>5577</v>
      </c>
      <c r="C1972" t="s">
        <v>3412</v>
      </c>
      <c r="D1972" s="1">
        <v>44676</v>
      </c>
      <c r="E1972" s="1">
        <v>45100</v>
      </c>
      <c r="F1972">
        <f>IF(Table1[[#This Row],[ExitDate]],QUOTIENT(Table1[[#This Row],[ExitDate]]-Table1[[#This Row],[StartDate]],365/12),"")</f>
        <v>13</v>
      </c>
      <c r="G1972" t="str">
        <f>IF(Table1[[#This Row],[ExitDate]], "Attrition", "Active")</f>
        <v>Attrition</v>
      </c>
      <c r="H1972" t="s">
        <v>3017</v>
      </c>
      <c r="I1972" t="s">
        <v>7303</v>
      </c>
      <c r="J1972" t="s">
        <v>7304</v>
      </c>
      <c r="K1972" t="s">
        <v>61</v>
      </c>
      <c r="L1972" t="s">
        <v>32</v>
      </c>
      <c r="M1972" t="s">
        <v>62</v>
      </c>
      <c r="N1972" t="s">
        <v>34</v>
      </c>
      <c r="O1972" t="s">
        <v>62</v>
      </c>
      <c r="P1972" t="s">
        <v>98</v>
      </c>
      <c r="Q1972" t="s">
        <v>7305</v>
      </c>
      <c r="R1972" t="s">
        <v>37</v>
      </c>
      <c r="S1972" t="s">
        <v>89</v>
      </c>
      <c r="T1972" s="2">
        <v>29481</v>
      </c>
      <c r="U1972" s="3">
        <f ca="1">YEARFRAC(Table1[[#This Row],[DOB]],TODAY())</f>
        <v>45.266666666666666</v>
      </c>
      <c r="V1972" s="3" t="str" cm="1">
        <f t="array" aca="1" ref="V1972" ca="1">_xlfn.IFS(Table1[[#This Row],[Age]] &lt; 30, "20-29", Table1[[#This Row],[Age]]&lt;40,"30-39",Table1[[#This Row],[Age]]&lt;50,"40-49",Table1[[#This Row],[Age]]&lt;60,"50-59",Table1[[#This Row],[Age]]&lt;70, "60-69",Table1[[#This Row],[Age]]&lt;80, "70-79",Table1[[#This Row],[Age]]&lt;90,"80-89")</f>
        <v>40-49</v>
      </c>
      <c r="W1972" t="s">
        <v>39</v>
      </c>
      <c r="X1972" t="s">
        <v>82</v>
      </c>
      <c r="Y1972" t="s">
        <v>54</v>
      </c>
      <c r="Z1972">
        <v>57850</v>
      </c>
      <c r="AA1972" t="s">
        <v>42</v>
      </c>
      <c r="AB1972" t="s">
        <v>74</v>
      </c>
      <c r="AC1972" t="s">
        <v>44</v>
      </c>
      <c r="AD1972">
        <v>2</v>
      </c>
    </row>
    <row r="1973" spans="1:30" x14ac:dyDescent="0.35">
      <c r="A1973">
        <v>2395</v>
      </c>
      <c r="B1973" t="s">
        <v>841</v>
      </c>
      <c r="C1973" t="s">
        <v>3185</v>
      </c>
      <c r="D1973" s="1">
        <v>43809</v>
      </c>
      <c r="F1973" t="str">
        <f>IF(Table1[[#This Row],[ExitDate]],QUOTIENT(Table1[[#This Row],[ExitDate]]-Table1[[#This Row],[StartDate]],365/12),"")</f>
        <v/>
      </c>
      <c r="G1973" t="str">
        <f>IF(Table1[[#This Row],[ExitDate]], "Attrition", "Active")</f>
        <v>Active</v>
      </c>
      <c r="H1973" t="s">
        <v>3017</v>
      </c>
      <c r="I1973" t="s">
        <v>7306</v>
      </c>
      <c r="J1973" t="s">
        <v>7307</v>
      </c>
      <c r="K1973" t="s">
        <v>167</v>
      </c>
      <c r="L1973" t="s">
        <v>32</v>
      </c>
      <c r="M1973" t="s">
        <v>51</v>
      </c>
      <c r="N1973" t="s">
        <v>34</v>
      </c>
      <c r="O1973" t="s">
        <v>51</v>
      </c>
      <c r="P1973" t="s">
        <v>36</v>
      </c>
      <c r="R1973" t="s">
        <v>37</v>
      </c>
      <c r="S1973" t="s">
        <v>100</v>
      </c>
      <c r="T1973" s="2">
        <v>30491</v>
      </c>
      <c r="U1973" s="3">
        <f ca="1">YEARFRAC(Table1[[#This Row],[DOB]],TODAY())</f>
        <v>42.49722222222222</v>
      </c>
      <c r="V1973" s="3" t="str" cm="1">
        <f t="array" aca="1" ref="V1973" ca="1">_xlfn.IFS(Table1[[#This Row],[Age]] &lt; 30, "20-29", Table1[[#This Row],[Age]]&lt;40,"30-39",Table1[[#This Row],[Age]]&lt;50,"40-49",Table1[[#This Row],[Age]]&lt;60,"50-59",Table1[[#This Row],[Age]]&lt;70, "60-69",Table1[[#This Row],[Age]]&lt;80, "70-79",Table1[[#This Row],[Age]]&lt;90,"80-89")</f>
        <v>40-49</v>
      </c>
      <c r="W1973" t="s">
        <v>39</v>
      </c>
      <c r="X1973" t="s">
        <v>112</v>
      </c>
      <c r="Y1973" t="s">
        <v>54</v>
      </c>
      <c r="Z1973">
        <v>8880</v>
      </c>
      <c r="AA1973" t="s">
        <v>92</v>
      </c>
      <c r="AB1973" t="s">
        <v>103</v>
      </c>
      <c r="AC1973" t="s">
        <v>44</v>
      </c>
      <c r="AD1973">
        <v>1</v>
      </c>
    </row>
    <row r="1974" spans="1:30" x14ac:dyDescent="0.35">
      <c r="A1974">
        <v>2396</v>
      </c>
      <c r="B1974" t="s">
        <v>1029</v>
      </c>
      <c r="C1974" t="s">
        <v>1936</v>
      </c>
      <c r="D1974" s="1">
        <v>44742</v>
      </c>
      <c r="E1974" s="1">
        <v>44755</v>
      </c>
      <c r="F1974">
        <f>IF(Table1[[#This Row],[ExitDate]],QUOTIENT(Table1[[#This Row],[ExitDate]]-Table1[[#This Row],[StartDate]],365/12),"")</f>
        <v>0</v>
      </c>
      <c r="G1974" t="str">
        <f>IF(Table1[[#This Row],[ExitDate]], "Attrition", "Active")</f>
        <v>Attrition</v>
      </c>
      <c r="H1974" t="s">
        <v>3017</v>
      </c>
      <c r="I1974" t="s">
        <v>7308</v>
      </c>
      <c r="J1974" t="s">
        <v>7309</v>
      </c>
      <c r="K1974" t="s">
        <v>132</v>
      </c>
      <c r="L1974" t="s">
        <v>744</v>
      </c>
      <c r="M1974" t="s">
        <v>33</v>
      </c>
      <c r="N1974" t="s">
        <v>34</v>
      </c>
      <c r="O1974" t="s">
        <v>51</v>
      </c>
      <c r="P1974" t="s">
        <v>125</v>
      </c>
      <c r="Q1974" t="s">
        <v>7310</v>
      </c>
      <c r="R1974" t="s">
        <v>37</v>
      </c>
      <c r="S1974" t="s">
        <v>100</v>
      </c>
      <c r="T1974" s="2">
        <v>22115</v>
      </c>
      <c r="U1974" s="3">
        <f ca="1">YEARFRAC(Table1[[#This Row],[DOB]],TODAY())</f>
        <v>65.430555555555557</v>
      </c>
      <c r="V1974" s="3" t="str" cm="1">
        <f t="array" aca="1" ref="V1974" ca="1">_xlfn.IFS(Table1[[#This Row],[Age]] &lt; 30, "20-29", Table1[[#This Row],[Age]]&lt;40,"30-39",Table1[[#This Row],[Age]]&lt;50,"40-49",Table1[[#This Row],[Age]]&lt;60,"50-59",Table1[[#This Row],[Age]]&lt;70, "60-69",Table1[[#This Row],[Age]]&lt;80, "70-79",Table1[[#This Row],[Age]]&lt;90,"80-89")</f>
        <v>60-69</v>
      </c>
      <c r="W1974" t="s">
        <v>39</v>
      </c>
      <c r="X1974" t="s">
        <v>112</v>
      </c>
      <c r="Y1974" t="s">
        <v>41</v>
      </c>
      <c r="Z1974">
        <v>11959</v>
      </c>
      <c r="AA1974" t="s">
        <v>73</v>
      </c>
      <c r="AB1974" t="s">
        <v>74</v>
      </c>
      <c r="AC1974" t="s">
        <v>44</v>
      </c>
      <c r="AD1974">
        <v>1</v>
      </c>
    </row>
    <row r="1975" spans="1:30" x14ac:dyDescent="0.35">
      <c r="A1975">
        <v>2397</v>
      </c>
      <c r="B1975" t="s">
        <v>1351</v>
      </c>
      <c r="C1975" t="s">
        <v>811</v>
      </c>
      <c r="D1975" s="1">
        <v>43362</v>
      </c>
      <c r="E1975" s="1">
        <v>43584</v>
      </c>
      <c r="F1975">
        <f>IF(Table1[[#This Row],[ExitDate]],QUOTIENT(Table1[[#This Row],[ExitDate]]-Table1[[#This Row],[StartDate]],365/12),"")</f>
        <v>7</v>
      </c>
      <c r="G1975" t="str">
        <f>IF(Table1[[#This Row],[ExitDate]], "Attrition", "Active")</f>
        <v>Attrition</v>
      </c>
      <c r="H1975" t="s">
        <v>3017</v>
      </c>
      <c r="I1975" t="s">
        <v>7311</v>
      </c>
      <c r="J1975" t="s">
        <v>7312</v>
      </c>
      <c r="K1975" t="s">
        <v>79</v>
      </c>
      <c r="L1975" t="s">
        <v>32</v>
      </c>
      <c r="M1975" t="s">
        <v>51</v>
      </c>
      <c r="N1975" t="s">
        <v>63</v>
      </c>
      <c r="O1975" t="s">
        <v>62</v>
      </c>
      <c r="P1975" t="s">
        <v>139</v>
      </c>
      <c r="Q1975" t="s">
        <v>7313</v>
      </c>
      <c r="R1975" t="s">
        <v>37</v>
      </c>
      <c r="S1975" t="s">
        <v>89</v>
      </c>
      <c r="T1975" s="2">
        <v>33107</v>
      </c>
      <c r="U1975" s="3">
        <f ca="1">YEARFRAC(Table1[[#This Row],[DOB]],TODAY())</f>
        <v>35.336111111111109</v>
      </c>
      <c r="V1975" s="3" t="str" cm="1">
        <f t="array" aca="1" ref="V1975" ca="1">_xlfn.IFS(Table1[[#This Row],[Age]] &lt; 30, "20-29", Table1[[#This Row],[Age]]&lt;40,"30-39",Table1[[#This Row],[Age]]&lt;50,"40-49",Table1[[#This Row],[Age]]&lt;60,"50-59",Table1[[#This Row],[Age]]&lt;70, "60-69",Table1[[#This Row],[Age]]&lt;80, "70-79",Table1[[#This Row],[Age]]&lt;90,"80-89")</f>
        <v>30-39</v>
      </c>
      <c r="W1975" t="s">
        <v>39</v>
      </c>
      <c r="X1975" t="s">
        <v>82</v>
      </c>
      <c r="Y1975" t="s">
        <v>41</v>
      </c>
      <c r="Z1975">
        <v>90692</v>
      </c>
      <c r="AA1975" t="s">
        <v>73</v>
      </c>
      <c r="AB1975" t="s">
        <v>43</v>
      </c>
      <c r="AC1975" t="s">
        <v>44</v>
      </c>
      <c r="AD1975">
        <v>2</v>
      </c>
    </row>
    <row r="1976" spans="1:30" x14ac:dyDescent="0.35">
      <c r="A1976">
        <v>2398</v>
      </c>
      <c r="B1976" t="s">
        <v>814</v>
      </c>
      <c r="C1976" t="s">
        <v>4933</v>
      </c>
      <c r="D1976" s="1">
        <v>43654</v>
      </c>
      <c r="E1976" s="1">
        <v>44789</v>
      </c>
      <c r="F1976">
        <f>IF(Table1[[#This Row],[ExitDate]],QUOTIENT(Table1[[#This Row],[ExitDate]]-Table1[[#This Row],[StartDate]],365/12),"")</f>
        <v>37</v>
      </c>
      <c r="G1976" t="str">
        <f>IF(Table1[[#This Row],[ExitDate]], "Attrition", "Active")</f>
        <v>Attrition</v>
      </c>
      <c r="H1976" t="s">
        <v>3017</v>
      </c>
      <c r="I1976" t="s">
        <v>5774</v>
      </c>
      <c r="J1976" t="s">
        <v>7314</v>
      </c>
      <c r="K1976" t="s">
        <v>97</v>
      </c>
      <c r="L1976" t="s">
        <v>32</v>
      </c>
      <c r="M1976" t="s">
        <v>33</v>
      </c>
      <c r="N1976" t="s">
        <v>34</v>
      </c>
      <c r="O1976" t="s">
        <v>35</v>
      </c>
      <c r="P1976" t="s">
        <v>125</v>
      </c>
      <c r="Q1976" t="s">
        <v>7315</v>
      </c>
      <c r="R1976" t="s">
        <v>37</v>
      </c>
      <c r="S1976" t="s">
        <v>80</v>
      </c>
      <c r="T1976" s="2">
        <v>21712</v>
      </c>
      <c r="U1976" s="3">
        <f ca="1">YEARFRAC(Table1[[#This Row],[DOB]],TODAY())</f>
        <v>66.533333333333331</v>
      </c>
      <c r="V1976" s="3" t="str" cm="1">
        <f t="array" aca="1" ref="V1976" ca="1">_xlfn.IFS(Table1[[#This Row],[Age]] &lt; 30, "20-29", Table1[[#This Row],[Age]]&lt;40,"30-39",Table1[[#This Row],[Age]]&lt;50,"40-49",Table1[[#This Row],[Age]]&lt;60,"50-59",Table1[[#This Row],[Age]]&lt;70, "60-69",Table1[[#This Row],[Age]]&lt;80, "70-79",Table1[[#This Row],[Age]]&lt;90,"80-89")</f>
        <v>60-69</v>
      </c>
      <c r="W1976" t="s">
        <v>39</v>
      </c>
      <c r="X1976" t="s">
        <v>225</v>
      </c>
      <c r="Y1976" t="s">
        <v>41</v>
      </c>
      <c r="Z1976">
        <v>75907</v>
      </c>
      <c r="AA1976" t="s">
        <v>42</v>
      </c>
      <c r="AB1976" t="s">
        <v>43</v>
      </c>
      <c r="AC1976" t="s">
        <v>44</v>
      </c>
      <c r="AD1976">
        <v>5</v>
      </c>
    </row>
    <row r="1977" spans="1:30" x14ac:dyDescent="0.35">
      <c r="A1977">
        <v>2399</v>
      </c>
      <c r="B1977" t="s">
        <v>4552</v>
      </c>
      <c r="C1977" t="s">
        <v>4869</v>
      </c>
      <c r="D1977" s="1">
        <v>45071</v>
      </c>
      <c r="E1977" s="1">
        <v>45138</v>
      </c>
      <c r="F1977">
        <f>IF(Table1[[#This Row],[ExitDate]],QUOTIENT(Table1[[#This Row],[ExitDate]]-Table1[[#This Row],[StartDate]],365/12),"")</f>
        <v>2</v>
      </c>
      <c r="G1977" t="str">
        <f>IF(Table1[[#This Row],[ExitDate]], "Attrition", "Active")</f>
        <v>Attrition</v>
      </c>
      <c r="H1977" t="s">
        <v>3017</v>
      </c>
      <c r="I1977" t="s">
        <v>7316</v>
      </c>
      <c r="J1977" t="s">
        <v>7317</v>
      </c>
      <c r="K1977" t="s">
        <v>167</v>
      </c>
      <c r="L1977" t="s">
        <v>32</v>
      </c>
      <c r="M1977" t="s">
        <v>62</v>
      </c>
      <c r="N1977" t="s">
        <v>63</v>
      </c>
      <c r="O1977" t="s">
        <v>51</v>
      </c>
      <c r="P1977" t="s">
        <v>139</v>
      </c>
      <c r="Q1977" t="s">
        <v>7318</v>
      </c>
      <c r="R1977" t="s">
        <v>37</v>
      </c>
      <c r="S1977" t="s">
        <v>304</v>
      </c>
      <c r="T1977" s="2">
        <v>21349</v>
      </c>
      <c r="U1977" s="3">
        <f ca="1">YEARFRAC(Table1[[#This Row],[DOB]],TODAY())</f>
        <v>67.527777777777771</v>
      </c>
      <c r="V1977" s="3" t="str" cm="1">
        <f t="array" aca="1" ref="V1977" ca="1">_xlfn.IFS(Table1[[#This Row],[Age]] &lt; 30, "20-29", Table1[[#This Row],[Age]]&lt;40,"30-39",Table1[[#This Row],[Age]]&lt;50,"40-49",Table1[[#This Row],[Age]]&lt;60,"50-59",Table1[[#This Row],[Age]]&lt;70, "60-69",Table1[[#This Row],[Age]]&lt;80, "70-79",Table1[[#This Row],[Age]]&lt;90,"80-89")</f>
        <v>60-69</v>
      </c>
      <c r="W1977" t="s">
        <v>39</v>
      </c>
      <c r="X1977" t="s">
        <v>91</v>
      </c>
      <c r="Y1977" t="s">
        <v>54</v>
      </c>
      <c r="Z1977">
        <v>2777</v>
      </c>
      <c r="AA1977" t="s">
        <v>42</v>
      </c>
      <c r="AB1977" t="s">
        <v>83</v>
      </c>
      <c r="AC1977" t="s">
        <v>44</v>
      </c>
      <c r="AD1977">
        <v>4</v>
      </c>
    </row>
    <row r="1978" spans="1:30" x14ac:dyDescent="0.35">
      <c r="A1978">
        <v>2400</v>
      </c>
      <c r="B1978" t="s">
        <v>7319</v>
      </c>
      <c r="C1978" t="s">
        <v>1401</v>
      </c>
      <c r="D1978" s="1">
        <v>43407</v>
      </c>
      <c r="F1978" t="str">
        <f>IF(Table1[[#This Row],[ExitDate]],QUOTIENT(Table1[[#This Row],[ExitDate]]-Table1[[#This Row],[StartDate]],365/12),"")</f>
        <v/>
      </c>
      <c r="G1978" t="str">
        <f>IF(Table1[[#This Row],[ExitDate]], "Attrition", "Active")</f>
        <v>Active</v>
      </c>
      <c r="H1978" t="s">
        <v>3017</v>
      </c>
      <c r="I1978" t="s">
        <v>7320</v>
      </c>
      <c r="J1978" t="s">
        <v>7321</v>
      </c>
      <c r="K1978" t="s">
        <v>97</v>
      </c>
      <c r="L1978" t="s">
        <v>32</v>
      </c>
      <c r="M1978" t="s">
        <v>33</v>
      </c>
      <c r="N1978" t="s">
        <v>50</v>
      </c>
      <c r="O1978" t="s">
        <v>51</v>
      </c>
      <c r="P1978" t="s">
        <v>36</v>
      </c>
      <c r="R1978" t="s">
        <v>37</v>
      </c>
      <c r="S1978" t="s">
        <v>65</v>
      </c>
      <c r="T1978" s="2">
        <v>22444</v>
      </c>
      <c r="U1978" s="3">
        <f ca="1">YEARFRAC(Table1[[#This Row],[DOB]],TODAY())</f>
        <v>64.530555555555551</v>
      </c>
      <c r="V1978" s="3" t="str" cm="1">
        <f t="array" aca="1" ref="V1978" ca="1">_xlfn.IFS(Table1[[#This Row],[Age]] &lt; 30, "20-29", Table1[[#This Row],[Age]]&lt;40,"30-39",Table1[[#This Row],[Age]]&lt;50,"40-49",Table1[[#This Row],[Age]]&lt;60,"50-59",Table1[[#This Row],[Age]]&lt;70, "60-69",Table1[[#This Row],[Age]]&lt;80, "70-79",Table1[[#This Row],[Age]]&lt;90,"80-89")</f>
        <v>60-69</v>
      </c>
      <c r="W1978" t="s">
        <v>39</v>
      </c>
      <c r="X1978" t="s">
        <v>6</v>
      </c>
      <c r="Y1978" t="s">
        <v>54</v>
      </c>
      <c r="Z1978">
        <v>28115</v>
      </c>
      <c r="AA1978" t="s">
        <v>92</v>
      </c>
      <c r="AB1978" t="s">
        <v>83</v>
      </c>
      <c r="AC1978" t="s">
        <v>44</v>
      </c>
      <c r="AD1978">
        <v>2</v>
      </c>
    </row>
    <row r="1979" spans="1:30" x14ac:dyDescent="0.35">
      <c r="A1979">
        <v>2401</v>
      </c>
      <c r="B1979" t="s">
        <v>7322</v>
      </c>
      <c r="C1979" t="s">
        <v>3494</v>
      </c>
      <c r="D1979" s="1">
        <v>44874</v>
      </c>
      <c r="E1979" s="1">
        <v>44936</v>
      </c>
      <c r="F1979">
        <f>IF(Table1[[#This Row],[ExitDate]],QUOTIENT(Table1[[#This Row],[ExitDate]]-Table1[[#This Row],[StartDate]],365/12),"")</f>
        <v>2</v>
      </c>
      <c r="G1979" t="str">
        <f>IF(Table1[[#This Row],[ExitDate]], "Attrition", "Active")</f>
        <v>Attrition</v>
      </c>
      <c r="H1979" t="s">
        <v>3017</v>
      </c>
      <c r="I1979" t="s">
        <v>7323</v>
      </c>
      <c r="J1979" t="s">
        <v>7324</v>
      </c>
      <c r="K1979" t="s">
        <v>117</v>
      </c>
      <c r="L1979" t="s">
        <v>2299</v>
      </c>
      <c r="M1979" t="s">
        <v>62</v>
      </c>
      <c r="N1979" t="s">
        <v>34</v>
      </c>
      <c r="O1979" t="s">
        <v>51</v>
      </c>
      <c r="P1979" t="s">
        <v>125</v>
      </c>
      <c r="Q1979" t="s">
        <v>7325</v>
      </c>
      <c r="R1979" t="s">
        <v>37</v>
      </c>
      <c r="S1979" t="s">
        <v>89</v>
      </c>
      <c r="T1979" s="2">
        <v>16703</v>
      </c>
      <c r="U1979" s="3">
        <f ca="1">YEARFRAC(Table1[[#This Row],[DOB]],TODAY())</f>
        <v>80.25</v>
      </c>
      <c r="V1979" s="3" t="str" cm="1">
        <f t="array" aca="1" ref="V1979" ca="1">_xlfn.IFS(Table1[[#This Row],[Age]] &lt; 30, "20-29", Table1[[#This Row],[Age]]&lt;40,"30-39",Table1[[#This Row],[Age]]&lt;50,"40-49",Table1[[#This Row],[Age]]&lt;60,"50-59",Table1[[#This Row],[Age]]&lt;70, "60-69",Table1[[#This Row],[Age]]&lt;80, "70-79",Table1[[#This Row],[Age]]&lt;90,"80-89")</f>
        <v>80-89</v>
      </c>
      <c r="W1979" t="s">
        <v>39</v>
      </c>
      <c r="X1979" t="s">
        <v>102</v>
      </c>
      <c r="Y1979" t="s">
        <v>41</v>
      </c>
      <c r="Z1979">
        <v>96954</v>
      </c>
      <c r="AA1979" t="s">
        <v>127</v>
      </c>
      <c r="AB1979" t="s">
        <v>103</v>
      </c>
      <c r="AC1979" t="s">
        <v>44</v>
      </c>
      <c r="AD1979">
        <v>5</v>
      </c>
    </row>
    <row r="1980" spans="1:30" x14ac:dyDescent="0.35">
      <c r="A1980">
        <v>2402</v>
      </c>
      <c r="B1980" t="s">
        <v>5319</v>
      </c>
      <c r="C1980" t="s">
        <v>1458</v>
      </c>
      <c r="D1980" s="1">
        <v>44665</v>
      </c>
      <c r="E1980" s="1">
        <v>44826</v>
      </c>
      <c r="F1980">
        <f>IF(Table1[[#This Row],[ExitDate]],QUOTIENT(Table1[[#This Row],[ExitDate]]-Table1[[#This Row],[StartDate]],365/12),"")</f>
        <v>5</v>
      </c>
      <c r="G1980" t="str">
        <f>IF(Table1[[#This Row],[ExitDate]], "Attrition", "Active")</f>
        <v>Attrition</v>
      </c>
      <c r="H1980" t="s">
        <v>3017</v>
      </c>
      <c r="I1980" t="s">
        <v>7326</v>
      </c>
      <c r="J1980" t="s">
        <v>7327</v>
      </c>
      <c r="K1980" t="s">
        <v>61</v>
      </c>
      <c r="L1980" t="s">
        <v>2299</v>
      </c>
      <c r="M1980" t="s">
        <v>62</v>
      </c>
      <c r="N1980" t="s">
        <v>34</v>
      </c>
      <c r="O1980" t="s">
        <v>62</v>
      </c>
      <c r="P1980" t="s">
        <v>125</v>
      </c>
      <c r="Q1980" t="s">
        <v>7328</v>
      </c>
      <c r="R1980" t="s">
        <v>37</v>
      </c>
      <c r="S1980" t="s">
        <v>285</v>
      </c>
      <c r="T1980" s="2">
        <v>31309</v>
      </c>
      <c r="U1980" s="3">
        <f ca="1">YEARFRAC(Table1[[#This Row],[DOB]],TODAY())</f>
        <v>40.261111111111113</v>
      </c>
      <c r="V1980" s="3" t="str" cm="1">
        <f t="array" aca="1" ref="V1980" ca="1">_xlfn.IFS(Table1[[#This Row],[Age]] &lt; 30, "20-29", Table1[[#This Row],[Age]]&lt;40,"30-39",Table1[[#This Row],[Age]]&lt;50,"40-49",Table1[[#This Row],[Age]]&lt;60,"50-59",Table1[[#This Row],[Age]]&lt;70, "60-69",Table1[[#This Row],[Age]]&lt;80, "70-79",Table1[[#This Row],[Age]]&lt;90,"80-89")</f>
        <v>40-49</v>
      </c>
      <c r="W1980" t="s">
        <v>39</v>
      </c>
      <c r="X1980" t="s">
        <v>6</v>
      </c>
      <c r="Y1980" t="s">
        <v>41</v>
      </c>
      <c r="Z1980">
        <v>36118</v>
      </c>
      <c r="AA1980" t="s">
        <v>92</v>
      </c>
      <c r="AB1980" t="s">
        <v>43</v>
      </c>
      <c r="AC1980" t="s">
        <v>44</v>
      </c>
      <c r="AD1980">
        <v>2</v>
      </c>
    </row>
    <row r="1981" spans="1:30" x14ac:dyDescent="0.35">
      <c r="A1981">
        <v>2403</v>
      </c>
      <c r="B1981" t="s">
        <v>424</v>
      </c>
      <c r="C1981" t="s">
        <v>6776</v>
      </c>
      <c r="D1981" s="1">
        <v>44049</v>
      </c>
      <c r="E1981" s="1">
        <v>44771</v>
      </c>
      <c r="F1981">
        <f>IF(Table1[[#This Row],[ExitDate]],QUOTIENT(Table1[[#This Row],[ExitDate]]-Table1[[#This Row],[StartDate]],365/12),"")</f>
        <v>23</v>
      </c>
      <c r="G1981" t="str">
        <f>IF(Table1[[#This Row],[ExitDate]], "Attrition", "Active")</f>
        <v>Attrition</v>
      </c>
      <c r="H1981" t="s">
        <v>3017</v>
      </c>
      <c r="I1981" t="s">
        <v>7329</v>
      </c>
      <c r="J1981" t="s">
        <v>7330</v>
      </c>
      <c r="K1981" t="s">
        <v>88</v>
      </c>
      <c r="L1981" t="s">
        <v>32</v>
      </c>
      <c r="M1981" t="s">
        <v>62</v>
      </c>
      <c r="N1981" t="s">
        <v>34</v>
      </c>
      <c r="O1981" t="s">
        <v>35</v>
      </c>
      <c r="P1981" t="s">
        <v>139</v>
      </c>
      <c r="Q1981" t="s">
        <v>7331</v>
      </c>
      <c r="R1981" t="s">
        <v>37</v>
      </c>
      <c r="S1981" t="s">
        <v>38</v>
      </c>
      <c r="T1981" s="2">
        <v>21266</v>
      </c>
      <c r="U1981" s="3">
        <f ca="1">YEARFRAC(Table1[[#This Row],[DOB]],TODAY())</f>
        <v>67.75277777777778</v>
      </c>
      <c r="V1981" s="3" t="str" cm="1">
        <f t="array" aca="1" ref="V1981" ca="1">_xlfn.IFS(Table1[[#This Row],[Age]] &lt; 30, "20-29", Table1[[#This Row],[Age]]&lt;40,"30-39",Table1[[#This Row],[Age]]&lt;50,"40-49",Table1[[#This Row],[Age]]&lt;60,"50-59",Table1[[#This Row],[Age]]&lt;70, "60-69",Table1[[#This Row],[Age]]&lt;80, "70-79",Table1[[#This Row],[Age]]&lt;90,"80-89")</f>
        <v>60-69</v>
      </c>
      <c r="W1981" t="s">
        <v>39</v>
      </c>
      <c r="X1981" t="s">
        <v>612</v>
      </c>
      <c r="Y1981" t="s">
        <v>41</v>
      </c>
      <c r="Z1981">
        <v>48453</v>
      </c>
      <c r="AA1981" t="s">
        <v>55</v>
      </c>
      <c r="AB1981" t="s">
        <v>83</v>
      </c>
      <c r="AC1981" t="s">
        <v>44</v>
      </c>
      <c r="AD1981">
        <v>4</v>
      </c>
    </row>
    <row r="1982" spans="1:30" x14ac:dyDescent="0.35">
      <c r="A1982">
        <v>2404</v>
      </c>
      <c r="B1982" t="s">
        <v>5687</v>
      </c>
      <c r="C1982" t="s">
        <v>1735</v>
      </c>
      <c r="D1982" s="1">
        <v>43642</v>
      </c>
      <c r="E1982" s="1">
        <v>43857</v>
      </c>
      <c r="F1982">
        <f>IF(Table1[[#This Row],[ExitDate]],QUOTIENT(Table1[[#This Row],[ExitDate]]-Table1[[#This Row],[StartDate]],365/12),"")</f>
        <v>7</v>
      </c>
      <c r="G1982" t="str">
        <f>IF(Table1[[#This Row],[ExitDate]], "Attrition", "Active")</f>
        <v>Attrition</v>
      </c>
      <c r="H1982" t="s">
        <v>3017</v>
      </c>
      <c r="I1982" t="s">
        <v>7332</v>
      </c>
      <c r="J1982" t="s">
        <v>7333</v>
      </c>
      <c r="K1982" t="s">
        <v>31</v>
      </c>
      <c r="L1982" t="s">
        <v>32</v>
      </c>
      <c r="M1982" t="s">
        <v>33</v>
      </c>
      <c r="N1982" t="s">
        <v>34</v>
      </c>
      <c r="O1982" t="s">
        <v>35</v>
      </c>
      <c r="P1982" t="s">
        <v>174</v>
      </c>
      <c r="Q1982" t="s">
        <v>7334</v>
      </c>
      <c r="R1982" t="s">
        <v>37</v>
      </c>
      <c r="S1982" t="s">
        <v>80</v>
      </c>
      <c r="T1982" s="2">
        <v>18037</v>
      </c>
      <c r="U1982" s="3">
        <f ca="1">YEARFRAC(Table1[[#This Row],[DOB]],TODAY())</f>
        <v>76.594444444444449</v>
      </c>
      <c r="V1982" s="3" t="str" cm="1">
        <f t="array" aca="1" ref="V1982" ca="1">_xlfn.IFS(Table1[[#This Row],[Age]] &lt; 30, "20-29", Table1[[#This Row],[Age]]&lt;40,"30-39",Table1[[#This Row],[Age]]&lt;50,"40-49",Table1[[#This Row],[Age]]&lt;60,"50-59",Table1[[#This Row],[Age]]&lt;70, "60-69",Table1[[#This Row],[Age]]&lt;80, "70-79",Table1[[#This Row],[Age]]&lt;90,"80-89")</f>
        <v>70-79</v>
      </c>
      <c r="W1982" t="s">
        <v>39</v>
      </c>
      <c r="X1982" t="s">
        <v>242</v>
      </c>
      <c r="Y1982" t="s">
        <v>41</v>
      </c>
      <c r="Z1982">
        <v>25247</v>
      </c>
      <c r="AA1982" t="s">
        <v>42</v>
      </c>
      <c r="AB1982" t="s">
        <v>103</v>
      </c>
      <c r="AC1982" t="s">
        <v>44</v>
      </c>
      <c r="AD1982">
        <v>2</v>
      </c>
    </row>
    <row r="1983" spans="1:30" x14ac:dyDescent="0.35">
      <c r="A1983">
        <v>2405</v>
      </c>
      <c r="B1983" t="s">
        <v>7335</v>
      </c>
      <c r="C1983" t="s">
        <v>5679</v>
      </c>
      <c r="D1983" s="1">
        <v>44087</v>
      </c>
      <c r="E1983" s="1">
        <v>44635</v>
      </c>
      <c r="F1983">
        <f>IF(Table1[[#This Row],[ExitDate]],QUOTIENT(Table1[[#This Row],[ExitDate]]-Table1[[#This Row],[StartDate]],365/12),"")</f>
        <v>18</v>
      </c>
      <c r="G1983" t="str">
        <f>IF(Table1[[#This Row],[ExitDate]], "Attrition", "Active")</f>
        <v>Attrition</v>
      </c>
      <c r="H1983" t="s">
        <v>3725</v>
      </c>
      <c r="I1983" t="s">
        <v>7336</v>
      </c>
      <c r="J1983" t="s">
        <v>7337</v>
      </c>
      <c r="K1983" t="s">
        <v>132</v>
      </c>
      <c r="L1983" t="s">
        <v>744</v>
      </c>
      <c r="M1983" t="s">
        <v>62</v>
      </c>
      <c r="N1983" t="s">
        <v>63</v>
      </c>
      <c r="O1983" t="s">
        <v>51</v>
      </c>
      <c r="P1983" t="s">
        <v>98</v>
      </c>
      <c r="Q1983" t="s">
        <v>7338</v>
      </c>
      <c r="R1983" t="s">
        <v>37</v>
      </c>
      <c r="S1983" t="s">
        <v>89</v>
      </c>
      <c r="T1983" s="2">
        <v>18359</v>
      </c>
      <c r="U1983" s="3">
        <f ca="1">YEARFRAC(Table1[[#This Row],[DOB]],TODAY())</f>
        <v>75.713888888888889</v>
      </c>
      <c r="V1983" s="3" t="str" cm="1">
        <f t="array" aca="1" ref="V1983" ca="1">_xlfn.IFS(Table1[[#This Row],[Age]] &lt; 30, "20-29", Table1[[#This Row],[Age]]&lt;40,"30-39",Table1[[#This Row],[Age]]&lt;50,"40-49",Table1[[#This Row],[Age]]&lt;60,"50-59",Table1[[#This Row],[Age]]&lt;70, "60-69",Table1[[#This Row],[Age]]&lt;80, "70-79",Table1[[#This Row],[Age]]&lt;90,"80-89")</f>
        <v>70-79</v>
      </c>
      <c r="W1983" t="s">
        <v>39</v>
      </c>
      <c r="X1983" t="s">
        <v>162</v>
      </c>
      <c r="Y1983" t="s">
        <v>54</v>
      </c>
      <c r="Z1983">
        <v>3445</v>
      </c>
      <c r="AA1983" t="s">
        <v>42</v>
      </c>
      <c r="AB1983" t="s">
        <v>103</v>
      </c>
      <c r="AC1983" t="s">
        <v>44</v>
      </c>
      <c r="AD1983">
        <v>4</v>
      </c>
    </row>
    <row r="1984" spans="1:30" x14ac:dyDescent="0.35">
      <c r="A1984">
        <v>2406</v>
      </c>
      <c r="B1984" t="s">
        <v>1301</v>
      </c>
      <c r="C1984" t="s">
        <v>6044</v>
      </c>
      <c r="D1984" s="1">
        <v>43417</v>
      </c>
      <c r="F1984" t="str">
        <f>IF(Table1[[#This Row],[ExitDate]],QUOTIENT(Table1[[#This Row],[ExitDate]]-Table1[[#This Row],[StartDate]],365/12),"")</f>
        <v/>
      </c>
      <c r="G1984" t="str">
        <f>IF(Table1[[#This Row],[ExitDate]], "Attrition", "Active")</f>
        <v>Active</v>
      </c>
      <c r="H1984" t="s">
        <v>1778</v>
      </c>
      <c r="I1984" t="s">
        <v>7339</v>
      </c>
      <c r="J1984" t="s">
        <v>7340</v>
      </c>
      <c r="K1984" t="s">
        <v>49</v>
      </c>
      <c r="L1984" t="s">
        <v>32</v>
      </c>
      <c r="M1984" t="s">
        <v>51</v>
      </c>
      <c r="N1984" t="s">
        <v>63</v>
      </c>
      <c r="O1984" t="s">
        <v>51</v>
      </c>
      <c r="P1984" t="s">
        <v>36</v>
      </c>
      <c r="R1984" t="s">
        <v>37</v>
      </c>
      <c r="S1984" t="s">
        <v>110</v>
      </c>
      <c r="T1984" s="2">
        <v>26017</v>
      </c>
      <c r="U1984" s="3">
        <f ca="1">YEARFRAC(Table1[[#This Row],[DOB]],TODAY())</f>
        <v>54.744444444444447</v>
      </c>
      <c r="V1984" s="3" t="str" cm="1">
        <f t="array" aca="1" ref="V1984" ca="1">_xlfn.IFS(Table1[[#This Row],[Age]] &lt; 30, "20-29", Table1[[#This Row],[Age]]&lt;40,"30-39",Table1[[#This Row],[Age]]&lt;50,"40-49",Table1[[#This Row],[Age]]&lt;60,"50-59",Table1[[#This Row],[Age]]&lt;70, "60-69",Table1[[#This Row],[Age]]&lt;80, "70-79",Table1[[#This Row],[Age]]&lt;90,"80-89")</f>
        <v>50-59</v>
      </c>
      <c r="W1984" t="s">
        <v>39</v>
      </c>
      <c r="X1984" t="s">
        <v>102</v>
      </c>
      <c r="Y1984" t="s">
        <v>54</v>
      </c>
      <c r="Z1984">
        <v>73530</v>
      </c>
      <c r="AA1984" t="s">
        <v>92</v>
      </c>
      <c r="AB1984" t="s">
        <v>43</v>
      </c>
      <c r="AC1984" t="s">
        <v>44</v>
      </c>
      <c r="AD1984">
        <v>1</v>
      </c>
    </row>
    <row r="1985" spans="1:30" x14ac:dyDescent="0.35">
      <c r="A1985">
        <v>2407</v>
      </c>
      <c r="B1985" t="s">
        <v>3031</v>
      </c>
      <c r="C1985" t="s">
        <v>4978</v>
      </c>
      <c r="D1985" s="1">
        <v>43744</v>
      </c>
      <c r="E1985" s="1">
        <v>45030</v>
      </c>
      <c r="F1985">
        <f>IF(Table1[[#This Row],[ExitDate]],QUOTIENT(Table1[[#This Row],[ExitDate]]-Table1[[#This Row],[StartDate]],365/12),"")</f>
        <v>42</v>
      </c>
      <c r="G1985" t="str">
        <f>IF(Table1[[#This Row],[ExitDate]], "Attrition", "Active")</f>
        <v>Attrition</v>
      </c>
      <c r="H1985" t="s">
        <v>2308</v>
      </c>
      <c r="I1985" t="s">
        <v>7341</v>
      </c>
      <c r="J1985" t="s">
        <v>7342</v>
      </c>
      <c r="K1985" t="s">
        <v>49</v>
      </c>
      <c r="L1985" t="s">
        <v>32</v>
      </c>
      <c r="M1985" t="s">
        <v>62</v>
      </c>
      <c r="N1985" t="s">
        <v>34</v>
      </c>
      <c r="O1985" t="s">
        <v>35</v>
      </c>
      <c r="P1985" t="s">
        <v>98</v>
      </c>
      <c r="Q1985" t="s">
        <v>7343</v>
      </c>
      <c r="R1985" t="s">
        <v>37</v>
      </c>
      <c r="S1985" t="s">
        <v>38</v>
      </c>
      <c r="T1985" s="2">
        <v>19466</v>
      </c>
      <c r="U1985" s="3">
        <f ca="1">YEARFRAC(Table1[[#This Row],[DOB]],TODAY())</f>
        <v>72.683333333333337</v>
      </c>
      <c r="V1985" s="3" t="str" cm="1">
        <f t="array" aca="1" ref="V1985" ca="1">_xlfn.IFS(Table1[[#This Row],[Age]] &lt; 30, "20-29", Table1[[#This Row],[Age]]&lt;40,"30-39",Table1[[#This Row],[Age]]&lt;50,"40-49",Table1[[#This Row],[Age]]&lt;60,"50-59",Table1[[#This Row],[Age]]&lt;70, "60-69",Table1[[#This Row],[Age]]&lt;80, "70-79",Table1[[#This Row],[Age]]&lt;90,"80-89")</f>
        <v>70-79</v>
      </c>
      <c r="W1985" t="s">
        <v>39</v>
      </c>
      <c r="X1985" t="s">
        <v>72</v>
      </c>
      <c r="Y1985" t="s">
        <v>54</v>
      </c>
      <c r="Z1985">
        <v>47723</v>
      </c>
      <c r="AA1985" t="s">
        <v>73</v>
      </c>
      <c r="AB1985" t="s">
        <v>43</v>
      </c>
      <c r="AC1985" t="s">
        <v>44</v>
      </c>
      <c r="AD1985">
        <v>4</v>
      </c>
    </row>
    <row r="1986" spans="1:30" x14ac:dyDescent="0.35">
      <c r="A1986">
        <v>2408</v>
      </c>
      <c r="B1986" t="s">
        <v>7344</v>
      </c>
      <c r="C1986" t="s">
        <v>3181</v>
      </c>
      <c r="D1986" s="1">
        <v>44454</v>
      </c>
      <c r="F1986" t="str">
        <f>IF(Table1[[#This Row],[ExitDate]],QUOTIENT(Table1[[#This Row],[ExitDate]]-Table1[[#This Row],[StartDate]],365/12),"")</f>
        <v/>
      </c>
      <c r="G1986" t="str">
        <f>IF(Table1[[#This Row],[ExitDate]], "Attrition", "Active")</f>
        <v>Active</v>
      </c>
      <c r="H1986" t="s">
        <v>2308</v>
      </c>
      <c r="I1986" t="s">
        <v>7345</v>
      </c>
      <c r="J1986" t="s">
        <v>7346</v>
      </c>
      <c r="K1986" t="s">
        <v>138</v>
      </c>
      <c r="L1986" t="s">
        <v>32</v>
      </c>
      <c r="M1986" t="s">
        <v>62</v>
      </c>
      <c r="N1986" t="s">
        <v>63</v>
      </c>
      <c r="O1986" t="s">
        <v>51</v>
      </c>
      <c r="P1986" t="s">
        <v>36</v>
      </c>
      <c r="R1986" t="s">
        <v>169</v>
      </c>
      <c r="S1986" t="s">
        <v>89</v>
      </c>
      <c r="T1986" s="2">
        <v>22656</v>
      </c>
      <c r="U1986" s="3">
        <f ca="1">YEARFRAC(Table1[[#This Row],[DOB]],TODAY())</f>
        <v>63.952777777777776</v>
      </c>
      <c r="V1986" s="3" t="str" cm="1">
        <f t="array" aca="1" ref="V1986" ca="1">_xlfn.IFS(Table1[[#This Row],[Age]] &lt; 30, "20-29", Table1[[#This Row],[Age]]&lt;40,"30-39",Table1[[#This Row],[Age]]&lt;50,"40-49",Table1[[#This Row],[Age]]&lt;60,"50-59",Table1[[#This Row],[Age]]&lt;70, "60-69",Table1[[#This Row],[Age]]&lt;80, "70-79",Table1[[#This Row],[Age]]&lt;90,"80-89")</f>
        <v>60-69</v>
      </c>
      <c r="W1986" t="s">
        <v>39</v>
      </c>
      <c r="X1986" t="s">
        <v>225</v>
      </c>
      <c r="Y1986" t="s">
        <v>41</v>
      </c>
      <c r="Z1986">
        <v>46328</v>
      </c>
      <c r="AA1986" t="s">
        <v>92</v>
      </c>
      <c r="AB1986" t="s">
        <v>103</v>
      </c>
      <c r="AC1986" t="s">
        <v>44</v>
      </c>
      <c r="AD1986">
        <v>5</v>
      </c>
    </row>
    <row r="1987" spans="1:30" x14ac:dyDescent="0.35">
      <c r="A1987">
        <v>2409</v>
      </c>
      <c r="B1987" t="s">
        <v>1653</v>
      </c>
      <c r="C1987" t="s">
        <v>6599</v>
      </c>
      <c r="D1987" s="1">
        <v>43867</v>
      </c>
      <c r="F1987" t="str">
        <f>IF(Table1[[#This Row],[ExitDate]],QUOTIENT(Table1[[#This Row],[ExitDate]]-Table1[[#This Row],[StartDate]],365/12),"")</f>
        <v/>
      </c>
      <c r="G1987" t="str">
        <f>IF(Table1[[#This Row],[ExitDate]], "Attrition", "Active")</f>
        <v>Active</v>
      </c>
      <c r="H1987" t="s">
        <v>2328</v>
      </c>
      <c r="I1987" t="s">
        <v>7347</v>
      </c>
      <c r="J1987" t="s">
        <v>7348</v>
      </c>
      <c r="K1987" t="s">
        <v>79</v>
      </c>
      <c r="L1987" t="s">
        <v>32</v>
      </c>
      <c r="M1987" t="s">
        <v>62</v>
      </c>
      <c r="N1987" t="s">
        <v>63</v>
      </c>
      <c r="O1987" t="s">
        <v>62</v>
      </c>
      <c r="P1987" t="s">
        <v>36</v>
      </c>
      <c r="R1987" t="s">
        <v>169</v>
      </c>
      <c r="S1987" t="s">
        <v>110</v>
      </c>
      <c r="T1987" s="2">
        <v>35368</v>
      </c>
      <c r="U1987" s="3">
        <f ca="1">YEARFRAC(Table1[[#This Row],[DOB]],TODAY())</f>
        <v>29.147222222222222</v>
      </c>
      <c r="V1987" s="3" t="str" cm="1">
        <f t="array" aca="1" ref="V1987" ca="1">_xlfn.IFS(Table1[[#This Row],[Age]] &lt; 30, "20-29", Table1[[#This Row],[Age]]&lt;40,"30-39",Table1[[#This Row],[Age]]&lt;50,"40-49",Table1[[#This Row],[Age]]&lt;60,"50-59",Table1[[#This Row],[Age]]&lt;70, "60-69",Table1[[#This Row],[Age]]&lt;80, "70-79",Table1[[#This Row],[Age]]&lt;90,"80-89")</f>
        <v>20-29</v>
      </c>
      <c r="W1987" t="s">
        <v>39</v>
      </c>
      <c r="X1987" t="s">
        <v>2798</v>
      </c>
      <c r="Y1987" t="s">
        <v>41</v>
      </c>
      <c r="Z1987">
        <v>91289</v>
      </c>
      <c r="AA1987" t="s">
        <v>42</v>
      </c>
      <c r="AB1987" t="s">
        <v>74</v>
      </c>
      <c r="AC1987" t="s">
        <v>44</v>
      </c>
      <c r="AD1987">
        <v>4</v>
      </c>
    </row>
    <row r="1988" spans="1:30" x14ac:dyDescent="0.35">
      <c r="A1988">
        <v>2410</v>
      </c>
      <c r="B1988" t="s">
        <v>6707</v>
      </c>
      <c r="C1988" t="s">
        <v>2033</v>
      </c>
      <c r="D1988" s="1">
        <v>44855</v>
      </c>
      <c r="F1988" t="str">
        <f>IF(Table1[[#This Row],[ExitDate]],QUOTIENT(Table1[[#This Row],[ExitDate]]-Table1[[#This Row],[StartDate]],365/12),"")</f>
        <v/>
      </c>
      <c r="G1988" t="str">
        <f>IF(Table1[[#This Row],[ExitDate]], "Attrition", "Active")</f>
        <v>Active</v>
      </c>
      <c r="H1988" t="s">
        <v>2308</v>
      </c>
      <c r="I1988" t="s">
        <v>7349</v>
      </c>
      <c r="J1988" t="s">
        <v>7350</v>
      </c>
      <c r="K1988" t="s">
        <v>167</v>
      </c>
      <c r="L1988" t="s">
        <v>32</v>
      </c>
      <c r="M1988" t="s">
        <v>62</v>
      </c>
      <c r="N1988" t="s">
        <v>63</v>
      </c>
      <c r="O1988" t="s">
        <v>51</v>
      </c>
      <c r="P1988" t="s">
        <v>36</v>
      </c>
      <c r="R1988" t="s">
        <v>169</v>
      </c>
      <c r="S1988" t="s">
        <v>110</v>
      </c>
      <c r="T1988" s="2">
        <v>21143</v>
      </c>
      <c r="U1988" s="3">
        <f ca="1">YEARFRAC(Table1[[#This Row],[DOB]],TODAY())</f>
        <v>68.094444444444449</v>
      </c>
      <c r="V1988" s="3" t="str" cm="1">
        <f t="array" aca="1" ref="V1988" ca="1">_xlfn.IFS(Table1[[#This Row],[Age]] &lt; 30, "20-29", Table1[[#This Row],[Age]]&lt;40,"30-39",Table1[[#This Row],[Age]]&lt;50,"40-49",Table1[[#This Row],[Age]]&lt;60,"50-59",Table1[[#This Row],[Age]]&lt;70, "60-69",Table1[[#This Row],[Age]]&lt;80, "70-79",Table1[[#This Row],[Age]]&lt;90,"80-89")</f>
        <v>60-69</v>
      </c>
      <c r="W1988" t="s">
        <v>39</v>
      </c>
      <c r="X1988" t="s">
        <v>418</v>
      </c>
      <c r="Y1988" t="s">
        <v>54</v>
      </c>
      <c r="Z1988">
        <v>39919</v>
      </c>
      <c r="AA1988" t="s">
        <v>42</v>
      </c>
      <c r="AB1988" t="s">
        <v>103</v>
      </c>
      <c r="AC1988" t="s">
        <v>44</v>
      </c>
      <c r="AD1988">
        <v>2</v>
      </c>
    </row>
    <row r="1989" spans="1:30" x14ac:dyDescent="0.35">
      <c r="A1989">
        <v>2411</v>
      </c>
      <c r="B1989" t="s">
        <v>1940</v>
      </c>
      <c r="C1989" t="s">
        <v>288</v>
      </c>
      <c r="D1989" s="1">
        <v>44845</v>
      </c>
      <c r="F1989" t="str">
        <f>IF(Table1[[#This Row],[ExitDate]],QUOTIENT(Table1[[#This Row],[ExitDate]]-Table1[[#This Row],[StartDate]],365/12),"")</f>
        <v/>
      </c>
      <c r="G1989" t="str">
        <f>IF(Table1[[#This Row],[ExitDate]], "Attrition", "Active")</f>
        <v>Active</v>
      </c>
      <c r="H1989" t="s">
        <v>3017</v>
      </c>
      <c r="I1989" t="s">
        <v>7351</v>
      </c>
      <c r="J1989" t="s">
        <v>7352</v>
      </c>
      <c r="K1989" t="s">
        <v>117</v>
      </c>
      <c r="L1989" t="s">
        <v>32</v>
      </c>
      <c r="M1989" t="s">
        <v>51</v>
      </c>
      <c r="N1989" t="s">
        <v>63</v>
      </c>
      <c r="O1989" t="s">
        <v>35</v>
      </c>
      <c r="P1989" t="s">
        <v>36</v>
      </c>
      <c r="R1989" t="s">
        <v>37</v>
      </c>
      <c r="S1989" t="s">
        <v>80</v>
      </c>
      <c r="T1989" s="2">
        <v>34531</v>
      </c>
      <c r="U1989" s="3">
        <f ca="1">YEARFRAC(Table1[[#This Row],[DOB]],TODAY())</f>
        <v>31.43611111111111</v>
      </c>
      <c r="V1989" s="3" t="str" cm="1">
        <f t="array" aca="1" ref="V1989" ca="1">_xlfn.IFS(Table1[[#This Row],[Age]] &lt; 30, "20-29", Table1[[#This Row],[Age]]&lt;40,"30-39",Table1[[#This Row],[Age]]&lt;50,"40-49",Table1[[#This Row],[Age]]&lt;60,"50-59",Table1[[#This Row],[Age]]&lt;70, "60-69",Table1[[#This Row],[Age]]&lt;80, "70-79",Table1[[#This Row],[Age]]&lt;90,"80-89")</f>
        <v>30-39</v>
      </c>
      <c r="W1989" t="s">
        <v>39</v>
      </c>
      <c r="X1989" t="s">
        <v>162</v>
      </c>
      <c r="Y1989" t="s">
        <v>41</v>
      </c>
      <c r="Z1989">
        <v>43601</v>
      </c>
      <c r="AA1989" t="s">
        <v>92</v>
      </c>
      <c r="AB1989" t="s">
        <v>43</v>
      </c>
      <c r="AC1989" t="s">
        <v>44</v>
      </c>
      <c r="AD1989">
        <v>2</v>
      </c>
    </row>
    <row r="1990" spans="1:30" x14ac:dyDescent="0.35">
      <c r="A1990">
        <v>2412</v>
      </c>
      <c r="B1990" t="s">
        <v>936</v>
      </c>
      <c r="C1990" t="s">
        <v>7353</v>
      </c>
      <c r="D1990" s="1">
        <v>44591</v>
      </c>
      <c r="E1990" s="1">
        <v>45007</v>
      </c>
      <c r="F1990">
        <f>IF(Table1[[#This Row],[ExitDate]],QUOTIENT(Table1[[#This Row],[ExitDate]]-Table1[[#This Row],[StartDate]],365/12),"")</f>
        <v>13</v>
      </c>
      <c r="G1990" t="str">
        <f>IF(Table1[[#This Row],[ExitDate]], "Attrition", "Active")</f>
        <v>Attrition</v>
      </c>
      <c r="H1990" t="s">
        <v>3017</v>
      </c>
      <c r="I1990" t="s">
        <v>7354</v>
      </c>
      <c r="J1990" t="s">
        <v>7355</v>
      </c>
      <c r="K1990" t="s">
        <v>61</v>
      </c>
      <c r="L1990" t="s">
        <v>32</v>
      </c>
      <c r="M1990" t="s">
        <v>62</v>
      </c>
      <c r="N1990" t="s">
        <v>63</v>
      </c>
      <c r="O1990" t="s">
        <v>51</v>
      </c>
      <c r="P1990" t="s">
        <v>174</v>
      </c>
      <c r="Q1990" t="s">
        <v>7356</v>
      </c>
      <c r="R1990" t="s">
        <v>37</v>
      </c>
      <c r="S1990" t="s">
        <v>110</v>
      </c>
      <c r="T1990" s="2">
        <v>34620</v>
      </c>
      <c r="U1990" s="3">
        <f ca="1">YEARFRAC(Table1[[#This Row],[DOB]],TODAY())</f>
        <v>31.194444444444443</v>
      </c>
      <c r="V1990" s="3" t="str" cm="1">
        <f t="array" aca="1" ref="V1990" ca="1">_xlfn.IFS(Table1[[#This Row],[Age]] &lt; 30, "20-29", Table1[[#This Row],[Age]]&lt;40,"30-39",Table1[[#This Row],[Age]]&lt;50,"40-49",Table1[[#This Row],[Age]]&lt;60,"50-59",Table1[[#This Row],[Age]]&lt;70, "60-69",Table1[[#This Row],[Age]]&lt;80, "70-79",Table1[[#This Row],[Age]]&lt;90,"80-89")</f>
        <v>30-39</v>
      </c>
      <c r="W1990" t="s">
        <v>39</v>
      </c>
      <c r="X1990" t="s">
        <v>112</v>
      </c>
      <c r="Y1990" t="s">
        <v>54</v>
      </c>
      <c r="Z1990">
        <v>63971</v>
      </c>
      <c r="AA1990" t="s">
        <v>42</v>
      </c>
      <c r="AB1990" t="s">
        <v>43</v>
      </c>
      <c r="AC1990" t="s">
        <v>44</v>
      </c>
      <c r="AD1990">
        <v>2</v>
      </c>
    </row>
    <row r="1991" spans="1:30" x14ac:dyDescent="0.35">
      <c r="A1991">
        <v>2413</v>
      </c>
      <c r="B1991" t="s">
        <v>509</v>
      </c>
      <c r="C1991" t="s">
        <v>850</v>
      </c>
      <c r="D1991" s="1">
        <v>44769</v>
      </c>
      <c r="E1991" s="1">
        <v>44843</v>
      </c>
      <c r="F1991">
        <f>IF(Table1[[#This Row],[ExitDate]],QUOTIENT(Table1[[#This Row],[ExitDate]]-Table1[[#This Row],[StartDate]],365/12),"")</f>
        <v>2</v>
      </c>
      <c r="G1991" t="str">
        <f>IF(Table1[[#This Row],[ExitDate]], "Attrition", "Active")</f>
        <v>Attrition</v>
      </c>
      <c r="H1991" t="s">
        <v>3017</v>
      </c>
      <c r="I1991" t="s">
        <v>7357</v>
      </c>
      <c r="J1991" t="s">
        <v>7358</v>
      </c>
      <c r="K1991" t="s">
        <v>167</v>
      </c>
      <c r="L1991" t="s">
        <v>32</v>
      </c>
      <c r="M1991" t="s">
        <v>62</v>
      </c>
      <c r="N1991" t="s">
        <v>63</v>
      </c>
      <c r="O1991" t="s">
        <v>35</v>
      </c>
      <c r="P1991" t="s">
        <v>125</v>
      </c>
      <c r="Q1991" t="s">
        <v>7359</v>
      </c>
      <c r="R1991" t="s">
        <v>37</v>
      </c>
      <c r="S1991" t="s">
        <v>80</v>
      </c>
      <c r="T1991" s="2">
        <v>15441</v>
      </c>
      <c r="U1991" s="3">
        <f ca="1">YEARFRAC(Table1[[#This Row],[DOB]],TODAY())</f>
        <v>83.702777777777783</v>
      </c>
      <c r="V1991" s="3" t="str" cm="1">
        <f t="array" aca="1" ref="V1991" ca="1">_xlfn.IFS(Table1[[#This Row],[Age]] &lt; 30, "20-29", Table1[[#This Row],[Age]]&lt;40,"30-39",Table1[[#This Row],[Age]]&lt;50,"40-49",Table1[[#This Row],[Age]]&lt;60,"50-59",Table1[[#This Row],[Age]]&lt;70, "60-69",Table1[[#This Row],[Age]]&lt;80, "70-79",Table1[[#This Row],[Age]]&lt;90,"80-89")</f>
        <v>80-89</v>
      </c>
      <c r="W1991" t="s">
        <v>39</v>
      </c>
      <c r="X1991" t="s">
        <v>91</v>
      </c>
      <c r="Y1991" t="s">
        <v>41</v>
      </c>
      <c r="Z1991">
        <v>18899</v>
      </c>
      <c r="AA1991" t="s">
        <v>42</v>
      </c>
      <c r="AB1991" t="s">
        <v>74</v>
      </c>
      <c r="AC1991" t="s">
        <v>44</v>
      </c>
      <c r="AD1991">
        <v>4</v>
      </c>
    </row>
    <row r="1992" spans="1:30" x14ac:dyDescent="0.35">
      <c r="A1992">
        <v>2414</v>
      </c>
      <c r="B1992" t="s">
        <v>7360</v>
      </c>
      <c r="C1992" t="s">
        <v>2376</v>
      </c>
      <c r="D1992" s="1">
        <v>44707</v>
      </c>
      <c r="F1992" t="str">
        <f>IF(Table1[[#This Row],[ExitDate]],QUOTIENT(Table1[[#This Row],[ExitDate]]-Table1[[#This Row],[StartDate]],365/12),"")</f>
        <v/>
      </c>
      <c r="G1992" t="str">
        <f>IF(Table1[[#This Row],[ExitDate]], "Attrition", "Active")</f>
        <v>Active</v>
      </c>
      <c r="H1992" t="s">
        <v>3017</v>
      </c>
      <c r="I1992" t="s">
        <v>7361</v>
      </c>
      <c r="J1992" t="s">
        <v>7362</v>
      </c>
      <c r="K1992" t="s">
        <v>132</v>
      </c>
      <c r="L1992" t="s">
        <v>32</v>
      </c>
      <c r="M1992" t="s">
        <v>51</v>
      </c>
      <c r="N1992" t="s">
        <v>63</v>
      </c>
      <c r="O1992" t="s">
        <v>51</v>
      </c>
      <c r="P1992" t="s">
        <v>36</v>
      </c>
      <c r="R1992" t="s">
        <v>37</v>
      </c>
      <c r="S1992" t="s">
        <v>80</v>
      </c>
      <c r="T1992" s="2">
        <v>19191</v>
      </c>
      <c r="U1992" s="3">
        <f ca="1">YEARFRAC(Table1[[#This Row],[DOB]],TODAY())</f>
        <v>73.436111111111117</v>
      </c>
      <c r="V1992" s="3" t="str" cm="1">
        <f t="array" aca="1" ref="V1992" ca="1">_xlfn.IFS(Table1[[#This Row],[Age]] &lt; 30, "20-29", Table1[[#This Row],[Age]]&lt;40,"30-39",Table1[[#This Row],[Age]]&lt;50,"40-49",Table1[[#This Row],[Age]]&lt;60,"50-59",Table1[[#This Row],[Age]]&lt;70, "60-69",Table1[[#This Row],[Age]]&lt;80, "70-79",Table1[[#This Row],[Age]]&lt;90,"80-89")</f>
        <v>70-79</v>
      </c>
      <c r="W1992" t="s">
        <v>39</v>
      </c>
      <c r="X1992" t="s">
        <v>82</v>
      </c>
      <c r="Y1992" t="s">
        <v>41</v>
      </c>
      <c r="Z1992">
        <v>82519</v>
      </c>
      <c r="AA1992" t="s">
        <v>127</v>
      </c>
      <c r="AB1992" t="s">
        <v>74</v>
      </c>
      <c r="AC1992" t="s">
        <v>44</v>
      </c>
      <c r="AD1992">
        <v>2</v>
      </c>
    </row>
    <row r="1993" spans="1:30" x14ac:dyDescent="0.35">
      <c r="A1993">
        <v>2415</v>
      </c>
      <c r="B1993" t="s">
        <v>6914</v>
      </c>
      <c r="C1993" t="s">
        <v>7363</v>
      </c>
      <c r="D1993" s="1">
        <v>44235</v>
      </c>
      <c r="E1993" s="1">
        <v>44796</v>
      </c>
      <c r="F1993">
        <f>IF(Table1[[#This Row],[ExitDate]],QUOTIENT(Table1[[#This Row],[ExitDate]]-Table1[[#This Row],[StartDate]],365/12),"")</f>
        <v>18</v>
      </c>
      <c r="G1993" t="str">
        <f>IF(Table1[[#This Row],[ExitDate]], "Attrition", "Active")</f>
        <v>Attrition</v>
      </c>
      <c r="H1993" t="s">
        <v>3017</v>
      </c>
      <c r="I1993" t="s">
        <v>7364</v>
      </c>
      <c r="J1993" t="s">
        <v>7365</v>
      </c>
      <c r="K1993" t="s">
        <v>79</v>
      </c>
      <c r="L1993" t="s">
        <v>32</v>
      </c>
      <c r="M1993" t="s">
        <v>62</v>
      </c>
      <c r="N1993" t="s">
        <v>63</v>
      </c>
      <c r="O1993" t="s">
        <v>62</v>
      </c>
      <c r="P1993" t="s">
        <v>98</v>
      </c>
      <c r="Q1993" t="s">
        <v>7366</v>
      </c>
      <c r="R1993" t="s">
        <v>37</v>
      </c>
      <c r="S1993" t="s">
        <v>89</v>
      </c>
      <c r="T1993" s="2">
        <v>19247</v>
      </c>
      <c r="U1993" s="3">
        <f ca="1">YEARFRAC(Table1[[#This Row],[DOB]],TODAY())</f>
        <v>73.286111111111111</v>
      </c>
      <c r="V1993" s="3" t="str" cm="1">
        <f t="array" aca="1" ref="V1993" ca="1">_xlfn.IFS(Table1[[#This Row],[Age]] &lt; 30, "20-29", Table1[[#This Row],[Age]]&lt;40,"30-39",Table1[[#This Row],[Age]]&lt;50,"40-49",Table1[[#This Row],[Age]]&lt;60,"50-59",Table1[[#This Row],[Age]]&lt;70, "60-69",Table1[[#This Row],[Age]]&lt;80, "70-79",Table1[[#This Row],[Age]]&lt;90,"80-89")</f>
        <v>70-79</v>
      </c>
      <c r="W1993" t="s">
        <v>39</v>
      </c>
      <c r="X1993" t="s">
        <v>102</v>
      </c>
      <c r="Y1993" t="s">
        <v>41</v>
      </c>
      <c r="Z1993">
        <v>25010</v>
      </c>
      <c r="AA1993" t="s">
        <v>42</v>
      </c>
      <c r="AB1993" t="s">
        <v>83</v>
      </c>
      <c r="AC1993" t="s">
        <v>44</v>
      </c>
      <c r="AD1993">
        <v>4</v>
      </c>
    </row>
    <row r="1994" spans="1:30" x14ac:dyDescent="0.35">
      <c r="A1994">
        <v>2416</v>
      </c>
      <c r="B1994" t="s">
        <v>362</v>
      </c>
      <c r="C1994" t="s">
        <v>7367</v>
      </c>
      <c r="D1994" s="1">
        <v>44718</v>
      </c>
      <c r="F1994" t="str">
        <f>IF(Table1[[#This Row],[ExitDate]],QUOTIENT(Table1[[#This Row],[ExitDate]]-Table1[[#This Row],[StartDate]],365/12),"")</f>
        <v/>
      </c>
      <c r="G1994" t="str">
        <f>IF(Table1[[#This Row],[ExitDate]], "Attrition", "Active")</f>
        <v>Active</v>
      </c>
      <c r="H1994" t="s">
        <v>3017</v>
      </c>
      <c r="I1994" t="s">
        <v>7368</v>
      </c>
      <c r="J1994" t="s">
        <v>7369</v>
      </c>
      <c r="K1994" t="s">
        <v>97</v>
      </c>
      <c r="L1994" t="s">
        <v>32</v>
      </c>
      <c r="M1994" t="s">
        <v>33</v>
      </c>
      <c r="N1994" t="s">
        <v>34</v>
      </c>
      <c r="O1994" t="s">
        <v>62</v>
      </c>
      <c r="P1994" t="s">
        <v>36</v>
      </c>
      <c r="R1994" t="s">
        <v>37</v>
      </c>
      <c r="S1994" t="s">
        <v>80</v>
      </c>
      <c r="T1994" s="2">
        <v>34493</v>
      </c>
      <c r="U1994" s="3">
        <f ca="1">YEARFRAC(Table1[[#This Row],[DOB]],TODAY())</f>
        <v>31.541666666666668</v>
      </c>
      <c r="V1994" s="3" t="str" cm="1">
        <f t="array" aca="1" ref="V1994" ca="1">_xlfn.IFS(Table1[[#This Row],[Age]] &lt; 30, "20-29", Table1[[#This Row],[Age]]&lt;40,"30-39",Table1[[#This Row],[Age]]&lt;50,"40-49",Table1[[#This Row],[Age]]&lt;60,"50-59",Table1[[#This Row],[Age]]&lt;70, "60-69",Table1[[#This Row],[Age]]&lt;80, "70-79",Table1[[#This Row],[Age]]&lt;90,"80-89")</f>
        <v>30-39</v>
      </c>
      <c r="W1994" t="s">
        <v>39</v>
      </c>
      <c r="X1994" t="s">
        <v>82</v>
      </c>
      <c r="Y1994" t="s">
        <v>54</v>
      </c>
      <c r="Z1994">
        <v>91822</v>
      </c>
      <c r="AA1994" t="s">
        <v>127</v>
      </c>
      <c r="AB1994" t="s">
        <v>74</v>
      </c>
      <c r="AC1994" t="s">
        <v>44</v>
      </c>
      <c r="AD1994">
        <v>2</v>
      </c>
    </row>
    <row r="1995" spans="1:30" x14ac:dyDescent="0.35">
      <c r="A1995">
        <v>2417</v>
      </c>
      <c r="B1995" t="s">
        <v>5319</v>
      </c>
      <c r="C1995" t="s">
        <v>2770</v>
      </c>
      <c r="D1995" s="1">
        <v>44254</v>
      </c>
      <c r="E1995" s="1">
        <v>45137</v>
      </c>
      <c r="F1995">
        <f>IF(Table1[[#This Row],[ExitDate]],QUOTIENT(Table1[[#This Row],[ExitDate]]-Table1[[#This Row],[StartDate]],365/12),"")</f>
        <v>29</v>
      </c>
      <c r="G1995" t="str">
        <f>IF(Table1[[#This Row],[ExitDate]], "Attrition", "Active")</f>
        <v>Attrition</v>
      </c>
      <c r="H1995" t="s">
        <v>3017</v>
      </c>
      <c r="I1995" t="s">
        <v>7370</v>
      </c>
      <c r="J1995" t="s">
        <v>7371</v>
      </c>
      <c r="K1995" t="s">
        <v>88</v>
      </c>
      <c r="L1995" t="s">
        <v>32</v>
      </c>
      <c r="M1995" t="s">
        <v>33</v>
      </c>
      <c r="N1995" t="s">
        <v>34</v>
      </c>
      <c r="O1995" t="s">
        <v>62</v>
      </c>
      <c r="P1995" t="s">
        <v>139</v>
      </c>
      <c r="Q1995" t="s">
        <v>7372</v>
      </c>
      <c r="R1995" t="s">
        <v>37</v>
      </c>
      <c r="S1995" t="s">
        <v>110</v>
      </c>
      <c r="T1995" s="2">
        <v>31726</v>
      </c>
      <c r="U1995" s="3">
        <f ca="1">YEARFRAC(Table1[[#This Row],[DOB]],TODAY())</f>
        <v>39.119444444444447</v>
      </c>
      <c r="V1995" s="3" t="str" cm="1">
        <f t="array" aca="1" ref="V1995" ca="1">_xlfn.IFS(Table1[[#This Row],[Age]] &lt; 30, "20-29", Table1[[#This Row],[Age]]&lt;40,"30-39",Table1[[#This Row],[Age]]&lt;50,"40-49",Table1[[#This Row],[Age]]&lt;60,"50-59",Table1[[#This Row],[Age]]&lt;70, "60-69",Table1[[#This Row],[Age]]&lt;80, "70-79",Table1[[#This Row],[Age]]&lt;90,"80-89")</f>
        <v>30-39</v>
      </c>
      <c r="W1995" t="s">
        <v>39</v>
      </c>
      <c r="X1995" t="s">
        <v>2798</v>
      </c>
      <c r="Y1995" t="s">
        <v>54</v>
      </c>
      <c r="Z1995">
        <v>37752</v>
      </c>
      <c r="AA1995" t="s">
        <v>42</v>
      </c>
      <c r="AB1995" t="s">
        <v>74</v>
      </c>
      <c r="AC1995" t="s">
        <v>44</v>
      </c>
      <c r="AD1995">
        <v>4</v>
      </c>
    </row>
    <row r="1996" spans="1:30" x14ac:dyDescent="0.35">
      <c r="A1996">
        <v>2418</v>
      </c>
      <c r="B1996" t="s">
        <v>5819</v>
      </c>
      <c r="C1996" t="s">
        <v>433</v>
      </c>
      <c r="D1996" s="1">
        <v>44587</v>
      </c>
      <c r="E1996" s="1">
        <v>45050</v>
      </c>
      <c r="F1996">
        <f>IF(Table1[[#This Row],[ExitDate]],QUOTIENT(Table1[[#This Row],[ExitDate]]-Table1[[#This Row],[StartDate]],365/12),"")</f>
        <v>15</v>
      </c>
      <c r="G1996" t="str">
        <f>IF(Table1[[#This Row],[ExitDate]], "Attrition", "Active")</f>
        <v>Attrition</v>
      </c>
      <c r="H1996" t="s">
        <v>3017</v>
      </c>
      <c r="I1996" t="s">
        <v>7373</v>
      </c>
      <c r="J1996" t="s">
        <v>7374</v>
      </c>
      <c r="K1996" t="s">
        <v>31</v>
      </c>
      <c r="L1996" t="s">
        <v>2299</v>
      </c>
      <c r="M1996" t="s">
        <v>33</v>
      </c>
      <c r="N1996" t="s">
        <v>63</v>
      </c>
      <c r="O1996" t="s">
        <v>35</v>
      </c>
      <c r="P1996" t="s">
        <v>98</v>
      </c>
      <c r="Q1996" t="s">
        <v>7375</v>
      </c>
      <c r="R1996" t="s">
        <v>37</v>
      </c>
      <c r="S1996" t="s">
        <v>176</v>
      </c>
      <c r="T1996" s="2">
        <v>15512</v>
      </c>
      <c r="U1996" s="3">
        <f ca="1">YEARFRAC(Table1[[#This Row],[DOB]],TODAY())</f>
        <v>83.50833333333334</v>
      </c>
      <c r="V1996" s="3" t="str" cm="1">
        <f t="array" aca="1" ref="V1996" ca="1">_xlfn.IFS(Table1[[#This Row],[Age]] &lt; 30, "20-29", Table1[[#This Row],[Age]]&lt;40,"30-39",Table1[[#This Row],[Age]]&lt;50,"40-49",Table1[[#This Row],[Age]]&lt;60,"50-59",Table1[[#This Row],[Age]]&lt;70, "60-69",Table1[[#This Row],[Age]]&lt;80, "70-79",Table1[[#This Row],[Age]]&lt;90,"80-89")</f>
        <v>80-89</v>
      </c>
      <c r="W1996" t="s">
        <v>39</v>
      </c>
      <c r="X1996" t="s">
        <v>242</v>
      </c>
      <c r="Y1996" t="s">
        <v>54</v>
      </c>
      <c r="Z1996">
        <v>16793</v>
      </c>
      <c r="AA1996" t="s">
        <v>92</v>
      </c>
      <c r="AB1996" t="s">
        <v>83</v>
      </c>
      <c r="AC1996" t="s">
        <v>44</v>
      </c>
      <c r="AD1996">
        <v>1</v>
      </c>
    </row>
    <row r="1997" spans="1:30" x14ac:dyDescent="0.35">
      <c r="A1997">
        <v>2419</v>
      </c>
      <c r="B1997" t="s">
        <v>3206</v>
      </c>
      <c r="C1997" t="s">
        <v>7376</v>
      </c>
      <c r="D1997" s="1">
        <v>43922</v>
      </c>
      <c r="F1997" t="str">
        <f>IF(Table1[[#This Row],[ExitDate]],QUOTIENT(Table1[[#This Row],[ExitDate]]-Table1[[#This Row],[StartDate]],365/12),"")</f>
        <v/>
      </c>
      <c r="G1997" t="str">
        <f>IF(Table1[[#This Row],[ExitDate]], "Attrition", "Active")</f>
        <v>Active</v>
      </c>
      <c r="H1997" t="s">
        <v>3017</v>
      </c>
      <c r="I1997" t="s">
        <v>7377</v>
      </c>
      <c r="J1997" t="s">
        <v>7378</v>
      </c>
      <c r="K1997" t="s">
        <v>49</v>
      </c>
      <c r="L1997" t="s">
        <v>32</v>
      </c>
      <c r="M1997" t="s">
        <v>51</v>
      </c>
      <c r="N1997" t="s">
        <v>50</v>
      </c>
      <c r="O1997" t="s">
        <v>35</v>
      </c>
      <c r="P1997" t="s">
        <v>36</v>
      </c>
      <c r="R1997" t="s">
        <v>37</v>
      </c>
      <c r="S1997" t="s">
        <v>304</v>
      </c>
      <c r="T1997" s="2">
        <v>36754</v>
      </c>
      <c r="U1997" s="3">
        <f ca="1">YEARFRAC(Table1[[#This Row],[DOB]],TODAY())</f>
        <v>25.352777777777778</v>
      </c>
      <c r="V1997" s="3" t="str" cm="1">
        <f t="array" aca="1" ref="V1997" ca="1">_xlfn.IFS(Table1[[#This Row],[Age]] &lt; 30, "20-29", Table1[[#This Row],[Age]]&lt;40,"30-39",Table1[[#This Row],[Age]]&lt;50,"40-49",Table1[[#This Row],[Age]]&lt;60,"50-59",Table1[[#This Row],[Age]]&lt;70, "60-69",Table1[[#This Row],[Age]]&lt;80, "70-79",Table1[[#This Row],[Age]]&lt;90,"80-89")</f>
        <v>20-29</v>
      </c>
      <c r="W1997" t="s">
        <v>39</v>
      </c>
      <c r="X1997" t="s">
        <v>91</v>
      </c>
      <c r="Y1997" t="s">
        <v>41</v>
      </c>
      <c r="Z1997">
        <v>94808</v>
      </c>
      <c r="AA1997" t="s">
        <v>42</v>
      </c>
      <c r="AB1997" t="s">
        <v>83</v>
      </c>
      <c r="AC1997" t="s">
        <v>44</v>
      </c>
      <c r="AD1997">
        <v>2</v>
      </c>
    </row>
    <row r="1998" spans="1:30" x14ac:dyDescent="0.35">
      <c r="A1998">
        <v>2420</v>
      </c>
      <c r="B1998" t="s">
        <v>7379</v>
      </c>
      <c r="C1998" t="s">
        <v>6274</v>
      </c>
      <c r="D1998" s="1">
        <v>43985</v>
      </c>
      <c r="F1998" t="str">
        <f>IF(Table1[[#This Row],[ExitDate]],QUOTIENT(Table1[[#This Row],[ExitDate]]-Table1[[#This Row],[StartDate]],365/12),"")</f>
        <v/>
      </c>
      <c r="G1998" t="str">
        <f>IF(Table1[[#This Row],[ExitDate]], "Attrition", "Active")</f>
        <v>Active</v>
      </c>
      <c r="H1998" t="s">
        <v>3017</v>
      </c>
      <c r="I1998" t="s">
        <v>7380</v>
      </c>
      <c r="J1998" t="s">
        <v>7381</v>
      </c>
      <c r="K1998" t="s">
        <v>138</v>
      </c>
      <c r="L1998" t="s">
        <v>32</v>
      </c>
      <c r="M1998" t="s">
        <v>33</v>
      </c>
      <c r="N1998" t="s">
        <v>63</v>
      </c>
      <c r="O1998" t="s">
        <v>62</v>
      </c>
      <c r="P1998" t="s">
        <v>36</v>
      </c>
      <c r="R1998" t="s">
        <v>37</v>
      </c>
      <c r="S1998" t="s">
        <v>176</v>
      </c>
      <c r="T1998" s="2">
        <v>17989</v>
      </c>
      <c r="U1998" s="3">
        <f ca="1">YEARFRAC(Table1[[#This Row],[DOB]],TODAY())</f>
        <v>76.727777777777774</v>
      </c>
      <c r="V1998" s="3" t="str" cm="1">
        <f t="array" aca="1" ref="V1998" ca="1">_xlfn.IFS(Table1[[#This Row],[Age]] &lt; 30, "20-29", Table1[[#This Row],[Age]]&lt;40,"30-39",Table1[[#This Row],[Age]]&lt;50,"40-49",Table1[[#This Row],[Age]]&lt;60,"50-59",Table1[[#This Row],[Age]]&lt;70, "60-69",Table1[[#This Row],[Age]]&lt;80, "70-79",Table1[[#This Row],[Age]]&lt;90,"80-89")</f>
        <v>70-79</v>
      </c>
      <c r="W1998" t="s">
        <v>39</v>
      </c>
      <c r="X1998" t="s">
        <v>177</v>
      </c>
      <c r="Y1998" t="s">
        <v>41</v>
      </c>
      <c r="Z1998">
        <v>22631</v>
      </c>
      <c r="AA1998" t="s">
        <v>42</v>
      </c>
      <c r="AB1998" t="s">
        <v>74</v>
      </c>
      <c r="AC1998" t="s">
        <v>44</v>
      </c>
      <c r="AD1998">
        <v>5</v>
      </c>
    </row>
    <row r="1999" spans="1:30" x14ac:dyDescent="0.35">
      <c r="A1999">
        <v>2421</v>
      </c>
      <c r="B1999" t="s">
        <v>7382</v>
      </c>
      <c r="C1999" t="s">
        <v>5320</v>
      </c>
      <c r="D1999" s="1">
        <v>44520</v>
      </c>
      <c r="F1999" t="str">
        <f>IF(Table1[[#This Row],[ExitDate]],QUOTIENT(Table1[[#This Row],[ExitDate]]-Table1[[#This Row],[StartDate]],365/12),"")</f>
        <v/>
      </c>
      <c r="G1999" t="str">
        <f>IF(Table1[[#This Row],[ExitDate]], "Attrition", "Active")</f>
        <v>Active</v>
      </c>
      <c r="H1999" t="s">
        <v>3017</v>
      </c>
      <c r="I1999" t="s">
        <v>7383</v>
      </c>
      <c r="J1999" t="s">
        <v>7384</v>
      </c>
      <c r="K1999" t="s">
        <v>117</v>
      </c>
      <c r="L1999" t="s">
        <v>32</v>
      </c>
      <c r="M1999" t="s">
        <v>62</v>
      </c>
      <c r="N1999" t="s">
        <v>34</v>
      </c>
      <c r="O1999" t="s">
        <v>51</v>
      </c>
      <c r="P1999" t="s">
        <v>36</v>
      </c>
      <c r="R1999" t="s">
        <v>37</v>
      </c>
      <c r="S1999" t="s">
        <v>110</v>
      </c>
      <c r="T1999" s="2">
        <v>31658</v>
      </c>
      <c r="U1999" s="3">
        <f ca="1">YEARFRAC(Table1[[#This Row],[DOB]],TODAY())</f>
        <v>39.305555555555557</v>
      </c>
      <c r="V1999" s="3" t="str" cm="1">
        <f t="array" aca="1" ref="V1999" ca="1">_xlfn.IFS(Table1[[#This Row],[Age]] &lt; 30, "20-29", Table1[[#This Row],[Age]]&lt;40,"30-39",Table1[[#This Row],[Age]]&lt;50,"40-49",Table1[[#This Row],[Age]]&lt;60,"50-59",Table1[[#This Row],[Age]]&lt;70, "60-69",Table1[[#This Row],[Age]]&lt;80, "70-79",Table1[[#This Row],[Age]]&lt;90,"80-89")</f>
        <v>30-39</v>
      </c>
      <c r="W1999" t="s">
        <v>39</v>
      </c>
      <c r="X1999" t="s">
        <v>112</v>
      </c>
      <c r="Y1999" t="s">
        <v>41</v>
      </c>
      <c r="Z1999">
        <v>70680</v>
      </c>
      <c r="AA1999" t="s">
        <v>127</v>
      </c>
      <c r="AB1999" t="s">
        <v>83</v>
      </c>
      <c r="AC1999" t="s">
        <v>44</v>
      </c>
      <c r="AD1999">
        <v>2</v>
      </c>
    </row>
    <row r="2000" spans="1:30" x14ac:dyDescent="0.35">
      <c r="A2000">
        <v>2422</v>
      </c>
      <c r="B2000" t="s">
        <v>3255</v>
      </c>
      <c r="C2000" t="s">
        <v>1685</v>
      </c>
      <c r="D2000" s="1">
        <v>44551</v>
      </c>
      <c r="E2000" s="1">
        <v>44658</v>
      </c>
      <c r="F2000">
        <f>IF(Table1[[#This Row],[ExitDate]],QUOTIENT(Table1[[#This Row],[ExitDate]]-Table1[[#This Row],[StartDate]],365/12),"")</f>
        <v>3</v>
      </c>
      <c r="G2000" t="str">
        <f>IF(Table1[[#This Row],[ExitDate]], "Attrition", "Active")</f>
        <v>Attrition</v>
      </c>
      <c r="H2000" t="s">
        <v>3017</v>
      </c>
      <c r="I2000" t="s">
        <v>7385</v>
      </c>
      <c r="J2000" t="s">
        <v>7386</v>
      </c>
      <c r="K2000" t="s">
        <v>61</v>
      </c>
      <c r="L2000" t="s">
        <v>744</v>
      </c>
      <c r="M2000" t="s">
        <v>51</v>
      </c>
      <c r="N2000" t="s">
        <v>50</v>
      </c>
      <c r="O2000" t="s">
        <v>35</v>
      </c>
      <c r="P2000" t="s">
        <v>98</v>
      </c>
      <c r="Q2000" t="s">
        <v>7387</v>
      </c>
      <c r="R2000" t="s">
        <v>37</v>
      </c>
      <c r="S2000" t="s">
        <v>80</v>
      </c>
      <c r="T2000" s="2">
        <v>17973</v>
      </c>
      <c r="U2000" s="3">
        <f ca="1">YEARFRAC(Table1[[#This Row],[DOB]],TODAY())</f>
        <v>76.769444444444446</v>
      </c>
      <c r="V2000" s="3" t="str" cm="1">
        <f t="array" aca="1" ref="V2000" ca="1">_xlfn.IFS(Table1[[#This Row],[Age]] &lt; 30, "20-29", Table1[[#This Row],[Age]]&lt;40,"30-39",Table1[[#This Row],[Age]]&lt;50,"40-49",Table1[[#This Row],[Age]]&lt;60,"50-59",Table1[[#This Row],[Age]]&lt;70, "60-69",Table1[[#This Row],[Age]]&lt;80, "70-79",Table1[[#This Row],[Age]]&lt;90,"80-89")</f>
        <v>70-79</v>
      </c>
      <c r="W2000" t="s">
        <v>39</v>
      </c>
      <c r="X2000" t="s">
        <v>82</v>
      </c>
      <c r="Y2000" t="s">
        <v>54</v>
      </c>
      <c r="Z2000">
        <v>86374</v>
      </c>
      <c r="AA2000" t="s">
        <v>55</v>
      </c>
      <c r="AB2000" t="s">
        <v>43</v>
      </c>
      <c r="AC2000" t="s">
        <v>44</v>
      </c>
      <c r="AD2000">
        <v>2</v>
      </c>
    </row>
    <row r="2001" spans="1:30" x14ac:dyDescent="0.35">
      <c r="A2001">
        <v>2423</v>
      </c>
      <c r="B2001" t="s">
        <v>5350</v>
      </c>
      <c r="C2001" t="s">
        <v>5191</v>
      </c>
      <c r="D2001" s="1">
        <v>43383</v>
      </c>
      <c r="F2001" t="str">
        <f>IF(Table1[[#This Row],[ExitDate]],QUOTIENT(Table1[[#This Row],[ExitDate]]-Table1[[#This Row],[StartDate]],365/12),"")</f>
        <v/>
      </c>
      <c r="G2001" t="str">
        <f>IF(Table1[[#This Row],[ExitDate]], "Attrition", "Active")</f>
        <v>Active</v>
      </c>
      <c r="H2001" t="s">
        <v>3725</v>
      </c>
      <c r="I2001" t="s">
        <v>7388</v>
      </c>
      <c r="J2001" t="s">
        <v>7389</v>
      </c>
      <c r="K2001" t="s">
        <v>167</v>
      </c>
      <c r="L2001" t="s">
        <v>32</v>
      </c>
      <c r="M2001" t="s">
        <v>33</v>
      </c>
      <c r="N2001" t="s">
        <v>50</v>
      </c>
      <c r="O2001" t="s">
        <v>62</v>
      </c>
      <c r="P2001" t="s">
        <v>36</v>
      </c>
      <c r="R2001" t="s">
        <v>37</v>
      </c>
      <c r="S2001" t="s">
        <v>80</v>
      </c>
      <c r="T2001" s="2">
        <v>28439</v>
      </c>
      <c r="U2001" s="3">
        <f ca="1">YEARFRAC(Table1[[#This Row],[DOB]],TODAY())</f>
        <v>48.119444444444447</v>
      </c>
      <c r="V2001" s="3" t="str" cm="1">
        <f t="array" aca="1" ref="V2001" ca="1">_xlfn.IFS(Table1[[#This Row],[Age]] &lt; 30, "20-29", Table1[[#This Row],[Age]]&lt;40,"30-39",Table1[[#This Row],[Age]]&lt;50,"40-49",Table1[[#This Row],[Age]]&lt;60,"50-59",Table1[[#This Row],[Age]]&lt;70, "60-69",Table1[[#This Row],[Age]]&lt;80, "70-79",Table1[[#This Row],[Age]]&lt;90,"80-89")</f>
        <v>40-49</v>
      </c>
      <c r="W2001" t="s">
        <v>39</v>
      </c>
      <c r="X2001" t="s">
        <v>82</v>
      </c>
      <c r="Y2001" t="s">
        <v>54</v>
      </c>
      <c r="Z2001">
        <v>93897</v>
      </c>
      <c r="AA2001" t="s">
        <v>127</v>
      </c>
      <c r="AB2001" t="s">
        <v>103</v>
      </c>
      <c r="AC2001" t="s">
        <v>44</v>
      </c>
      <c r="AD2001">
        <v>1</v>
      </c>
    </row>
    <row r="2002" spans="1:30" x14ac:dyDescent="0.35">
      <c r="A2002">
        <v>2424</v>
      </c>
      <c r="B2002" t="s">
        <v>4424</v>
      </c>
      <c r="C2002" t="s">
        <v>6198</v>
      </c>
      <c r="D2002" s="1">
        <v>43522</v>
      </c>
      <c r="E2002" s="1">
        <v>44279</v>
      </c>
      <c r="F2002">
        <f>IF(Table1[[#This Row],[ExitDate]],QUOTIENT(Table1[[#This Row],[ExitDate]]-Table1[[#This Row],[StartDate]],365/12),"")</f>
        <v>24</v>
      </c>
      <c r="G2002" t="str">
        <f>IF(Table1[[#This Row],[ExitDate]], "Attrition", "Active")</f>
        <v>Attrition</v>
      </c>
      <c r="H2002" t="s">
        <v>1778</v>
      </c>
      <c r="I2002" t="s">
        <v>7390</v>
      </c>
      <c r="J2002" t="s">
        <v>7391</v>
      </c>
      <c r="K2002" t="s">
        <v>132</v>
      </c>
      <c r="L2002" t="s">
        <v>32</v>
      </c>
      <c r="M2002" t="s">
        <v>62</v>
      </c>
      <c r="N2002" t="s">
        <v>34</v>
      </c>
      <c r="O2002" t="s">
        <v>62</v>
      </c>
      <c r="P2002" t="s">
        <v>125</v>
      </c>
      <c r="Q2002" t="s">
        <v>7392</v>
      </c>
      <c r="R2002" t="s">
        <v>1842</v>
      </c>
      <c r="S2002" t="s">
        <v>110</v>
      </c>
      <c r="T2002" s="2">
        <v>27259</v>
      </c>
      <c r="U2002" s="3">
        <f ca="1">YEARFRAC(Table1[[#This Row],[DOB]],TODAY())</f>
        <v>51.347222222222221</v>
      </c>
      <c r="V2002" s="3" t="str" cm="1">
        <f t="array" aca="1" ref="V2002" ca="1">_xlfn.IFS(Table1[[#This Row],[Age]] &lt; 30, "20-29", Table1[[#This Row],[Age]]&lt;40,"30-39",Table1[[#This Row],[Age]]&lt;50,"40-49",Table1[[#This Row],[Age]]&lt;60,"50-59",Table1[[#This Row],[Age]]&lt;70, "60-69",Table1[[#This Row],[Age]]&lt;80, "70-79",Table1[[#This Row],[Age]]&lt;90,"80-89")</f>
        <v>50-59</v>
      </c>
      <c r="W2002" t="s">
        <v>39</v>
      </c>
      <c r="X2002" t="s">
        <v>102</v>
      </c>
      <c r="Y2002" t="s">
        <v>54</v>
      </c>
      <c r="Z2002">
        <v>47083</v>
      </c>
      <c r="AA2002" t="s">
        <v>55</v>
      </c>
      <c r="AB2002" t="s">
        <v>103</v>
      </c>
      <c r="AC2002" t="s">
        <v>44</v>
      </c>
      <c r="AD2002">
        <v>2</v>
      </c>
    </row>
    <row r="2003" spans="1:30" x14ac:dyDescent="0.35">
      <c r="A2003">
        <v>2425</v>
      </c>
      <c r="B2003" t="s">
        <v>1843</v>
      </c>
      <c r="C2003" t="s">
        <v>869</v>
      </c>
      <c r="D2003" s="1">
        <v>44731</v>
      </c>
      <c r="E2003" s="1">
        <v>45066</v>
      </c>
      <c r="F2003">
        <f>IF(Table1[[#This Row],[ExitDate]],QUOTIENT(Table1[[#This Row],[ExitDate]]-Table1[[#This Row],[StartDate]],365/12),"")</f>
        <v>11</v>
      </c>
      <c r="G2003" t="str">
        <f>IF(Table1[[#This Row],[ExitDate]], "Attrition", "Active")</f>
        <v>Attrition</v>
      </c>
      <c r="H2003" t="s">
        <v>6983</v>
      </c>
      <c r="I2003" t="s">
        <v>7393</v>
      </c>
      <c r="J2003" t="s">
        <v>7394</v>
      </c>
      <c r="K2003" t="s">
        <v>138</v>
      </c>
      <c r="L2003" t="s">
        <v>32</v>
      </c>
      <c r="M2003" t="s">
        <v>33</v>
      </c>
      <c r="N2003" t="s">
        <v>34</v>
      </c>
      <c r="O2003" t="s">
        <v>62</v>
      </c>
      <c r="P2003" t="s">
        <v>125</v>
      </c>
      <c r="Q2003" t="s">
        <v>7395</v>
      </c>
      <c r="R2003" t="s">
        <v>37</v>
      </c>
      <c r="S2003" t="s">
        <v>304</v>
      </c>
      <c r="T2003" s="2">
        <v>30117</v>
      </c>
      <c r="U2003" s="3">
        <f ca="1">YEARFRAC(Table1[[#This Row],[DOB]],TODAY())</f>
        <v>43.522222222222226</v>
      </c>
      <c r="V2003" s="3" t="str" cm="1">
        <f t="array" aca="1" ref="V2003" ca="1">_xlfn.IFS(Table1[[#This Row],[Age]] &lt; 30, "20-29", Table1[[#This Row],[Age]]&lt;40,"30-39",Table1[[#This Row],[Age]]&lt;50,"40-49",Table1[[#This Row],[Age]]&lt;60,"50-59",Table1[[#This Row],[Age]]&lt;70, "60-69",Table1[[#This Row],[Age]]&lt;80, "70-79",Table1[[#This Row],[Age]]&lt;90,"80-89")</f>
        <v>40-49</v>
      </c>
      <c r="W2003" t="s">
        <v>39</v>
      </c>
      <c r="X2003" t="s">
        <v>91</v>
      </c>
      <c r="Y2003" t="s">
        <v>54</v>
      </c>
      <c r="Z2003">
        <v>61895</v>
      </c>
      <c r="AA2003" t="s">
        <v>127</v>
      </c>
      <c r="AB2003" t="s">
        <v>103</v>
      </c>
      <c r="AC2003" t="s">
        <v>44</v>
      </c>
      <c r="AD2003">
        <v>2</v>
      </c>
    </row>
    <row r="2004" spans="1:30" x14ac:dyDescent="0.35">
      <c r="A2004">
        <v>2426</v>
      </c>
      <c r="B2004" t="s">
        <v>3238</v>
      </c>
      <c r="C2004" t="s">
        <v>1478</v>
      </c>
      <c r="D2004" s="1">
        <v>44032</v>
      </c>
      <c r="E2004" s="1">
        <v>45117</v>
      </c>
      <c r="F2004">
        <f>IF(Table1[[#This Row],[ExitDate]],QUOTIENT(Table1[[#This Row],[ExitDate]]-Table1[[#This Row],[StartDate]],365/12),"")</f>
        <v>35</v>
      </c>
      <c r="G2004" t="str">
        <f>IF(Table1[[#This Row],[ExitDate]], "Attrition", "Active")</f>
        <v>Attrition</v>
      </c>
      <c r="H2004" t="s">
        <v>2308</v>
      </c>
      <c r="I2004" t="s">
        <v>7396</v>
      </c>
      <c r="J2004" t="s">
        <v>7397</v>
      </c>
      <c r="K2004" t="s">
        <v>49</v>
      </c>
      <c r="L2004" t="s">
        <v>32</v>
      </c>
      <c r="M2004" t="s">
        <v>62</v>
      </c>
      <c r="N2004" t="s">
        <v>34</v>
      </c>
      <c r="O2004" t="s">
        <v>51</v>
      </c>
      <c r="P2004" t="s">
        <v>139</v>
      </c>
      <c r="Q2004" t="s">
        <v>7398</v>
      </c>
      <c r="R2004" t="s">
        <v>37</v>
      </c>
      <c r="S2004" t="s">
        <v>80</v>
      </c>
      <c r="T2004" s="2">
        <v>21612</v>
      </c>
      <c r="U2004" s="3">
        <f ca="1">YEARFRAC(Table1[[#This Row],[DOB]],TODAY())</f>
        <v>66.805555555555557</v>
      </c>
      <c r="V2004" s="3" t="str" cm="1">
        <f t="array" aca="1" ref="V2004" ca="1">_xlfn.IFS(Table1[[#This Row],[Age]] &lt; 30, "20-29", Table1[[#This Row],[Age]]&lt;40,"30-39",Table1[[#This Row],[Age]]&lt;50,"40-49",Table1[[#This Row],[Age]]&lt;60,"50-59",Table1[[#This Row],[Age]]&lt;70, "60-69",Table1[[#This Row],[Age]]&lt;80, "70-79",Table1[[#This Row],[Age]]&lt;90,"80-89")</f>
        <v>60-69</v>
      </c>
      <c r="W2004" t="s">
        <v>39</v>
      </c>
      <c r="X2004" t="s">
        <v>225</v>
      </c>
      <c r="Y2004" t="s">
        <v>41</v>
      </c>
      <c r="Z2004">
        <v>43373</v>
      </c>
      <c r="AA2004" t="s">
        <v>42</v>
      </c>
      <c r="AB2004" t="s">
        <v>43</v>
      </c>
      <c r="AC2004" t="s">
        <v>44</v>
      </c>
      <c r="AD2004">
        <v>2</v>
      </c>
    </row>
    <row r="2005" spans="1:30" x14ac:dyDescent="0.35">
      <c r="A2005">
        <v>2427</v>
      </c>
      <c r="B2005" t="s">
        <v>7399</v>
      </c>
      <c r="C2005" t="s">
        <v>2170</v>
      </c>
      <c r="D2005" s="1">
        <v>43847</v>
      </c>
      <c r="E2005" s="1">
        <v>43941</v>
      </c>
      <c r="F2005">
        <f>IF(Table1[[#This Row],[ExitDate]],QUOTIENT(Table1[[#This Row],[ExitDate]]-Table1[[#This Row],[StartDate]],365/12),"")</f>
        <v>3</v>
      </c>
      <c r="G2005" t="str">
        <f>IF(Table1[[#This Row],[ExitDate]], "Attrition", "Active")</f>
        <v>Attrition</v>
      </c>
      <c r="H2005" t="s">
        <v>2308</v>
      </c>
      <c r="I2005" t="s">
        <v>7400</v>
      </c>
      <c r="J2005" t="s">
        <v>7401</v>
      </c>
      <c r="K2005" t="s">
        <v>31</v>
      </c>
      <c r="L2005" t="s">
        <v>32</v>
      </c>
      <c r="M2005" t="s">
        <v>51</v>
      </c>
      <c r="N2005" t="s">
        <v>34</v>
      </c>
      <c r="O2005" t="s">
        <v>62</v>
      </c>
      <c r="P2005" t="s">
        <v>174</v>
      </c>
      <c r="Q2005" t="s">
        <v>7402</v>
      </c>
      <c r="R2005" t="s">
        <v>169</v>
      </c>
      <c r="S2005" t="s">
        <v>89</v>
      </c>
      <c r="T2005" s="2">
        <v>20781</v>
      </c>
      <c r="U2005" s="3">
        <f ca="1">YEARFRAC(Table1[[#This Row],[DOB]],TODAY())</f>
        <v>69.086111111111109</v>
      </c>
      <c r="V2005" s="3" t="str" cm="1">
        <f t="array" aca="1" ref="V2005" ca="1">_xlfn.IFS(Table1[[#This Row],[Age]] &lt; 30, "20-29", Table1[[#This Row],[Age]]&lt;40,"30-39",Table1[[#This Row],[Age]]&lt;50,"40-49",Table1[[#This Row],[Age]]&lt;60,"50-59",Table1[[#This Row],[Age]]&lt;70, "60-69",Table1[[#This Row],[Age]]&lt;80, "70-79",Table1[[#This Row],[Age]]&lt;90,"80-89")</f>
        <v>60-69</v>
      </c>
      <c r="W2005" t="s">
        <v>39</v>
      </c>
      <c r="X2005" t="s">
        <v>581</v>
      </c>
      <c r="Y2005" t="s">
        <v>41</v>
      </c>
      <c r="Z2005">
        <v>87868</v>
      </c>
      <c r="AA2005" t="s">
        <v>127</v>
      </c>
      <c r="AB2005" t="s">
        <v>103</v>
      </c>
      <c r="AC2005" t="s">
        <v>44</v>
      </c>
      <c r="AD2005">
        <v>5</v>
      </c>
    </row>
    <row r="2006" spans="1:30" x14ac:dyDescent="0.35">
      <c r="A2006">
        <v>2428</v>
      </c>
      <c r="B2006" t="s">
        <v>5412</v>
      </c>
      <c r="C2006" t="s">
        <v>347</v>
      </c>
      <c r="D2006" s="1">
        <v>44351</v>
      </c>
      <c r="E2006" s="1">
        <v>44603</v>
      </c>
      <c r="F2006">
        <f>IF(Table1[[#This Row],[ExitDate]],QUOTIENT(Table1[[#This Row],[ExitDate]]-Table1[[#This Row],[StartDate]],365/12),"")</f>
        <v>8</v>
      </c>
      <c r="G2006" t="str">
        <f>IF(Table1[[#This Row],[ExitDate]], "Attrition", "Active")</f>
        <v>Attrition</v>
      </c>
      <c r="H2006" t="s">
        <v>2328</v>
      </c>
      <c r="I2006" t="s">
        <v>7403</v>
      </c>
      <c r="J2006" t="s">
        <v>7404</v>
      </c>
      <c r="K2006" t="s">
        <v>88</v>
      </c>
      <c r="L2006" t="s">
        <v>32</v>
      </c>
      <c r="M2006" t="s">
        <v>51</v>
      </c>
      <c r="N2006" t="s">
        <v>63</v>
      </c>
      <c r="O2006" t="s">
        <v>35</v>
      </c>
      <c r="P2006" t="s">
        <v>174</v>
      </c>
      <c r="Q2006" t="s">
        <v>7405</v>
      </c>
      <c r="R2006" t="s">
        <v>169</v>
      </c>
      <c r="S2006" t="s">
        <v>503</v>
      </c>
      <c r="T2006" s="2">
        <v>23033</v>
      </c>
      <c r="U2006" s="3">
        <f ca="1">YEARFRAC(Table1[[#This Row],[DOB]],TODAY())</f>
        <v>62.919444444444444</v>
      </c>
      <c r="V2006" s="3" t="str" cm="1">
        <f t="array" aca="1" ref="V2006" ca="1">_xlfn.IFS(Table1[[#This Row],[Age]] &lt; 30, "20-29", Table1[[#This Row],[Age]]&lt;40,"30-39",Table1[[#This Row],[Age]]&lt;50,"40-49",Table1[[#This Row],[Age]]&lt;60,"50-59",Table1[[#This Row],[Age]]&lt;70, "60-69",Table1[[#This Row],[Age]]&lt;80, "70-79",Table1[[#This Row],[Age]]&lt;90,"80-89")</f>
        <v>60-69</v>
      </c>
      <c r="W2006" t="s">
        <v>39</v>
      </c>
      <c r="X2006" t="s">
        <v>3106</v>
      </c>
      <c r="Y2006" t="s">
        <v>41</v>
      </c>
      <c r="Z2006">
        <v>7404</v>
      </c>
      <c r="AA2006" t="s">
        <v>42</v>
      </c>
      <c r="AB2006" t="s">
        <v>103</v>
      </c>
      <c r="AC2006" t="s">
        <v>44</v>
      </c>
      <c r="AD2006">
        <v>4</v>
      </c>
    </row>
    <row r="2007" spans="1:30" x14ac:dyDescent="0.35">
      <c r="A2007">
        <v>2429</v>
      </c>
      <c r="B2007" t="s">
        <v>1585</v>
      </c>
      <c r="C2007" t="s">
        <v>7406</v>
      </c>
      <c r="D2007" s="1">
        <v>43574</v>
      </c>
      <c r="E2007" s="1">
        <v>44014</v>
      </c>
      <c r="F2007">
        <f>IF(Table1[[#This Row],[ExitDate]],QUOTIENT(Table1[[#This Row],[ExitDate]]-Table1[[#This Row],[StartDate]],365/12),"")</f>
        <v>14</v>
      </c>
      <c r="G2007" t="str">
        <f>IF(Table1[[#This Row],[ExitDate]], "Attrition", "Active")</f>
        <v>Attrition</v>
      </c>
      <c r="H2007" t="s">
        <v>3017</v>
      </c>
      <c r="I2007" t="s">
        <v>7407</v>
      </c>
      <c r="J2007" t="s">
        <v>7408</v>
      </c>
      <c r="K2007" t="s">
        <v>88</v>
      </c>
      <c r="L2007" t="s">
        <v>32</v>
      </c>
      <c r="M2007" t="s">
        <v>51</v>
      </c>
      <c r="N2007" t="s">
        <v>34</v>
      </c>
      <c r="O2007" t="s">
        <v>35</v>
      </c>
      <c r="P2007" t="s">
        <v>98</v>
      </c>
      <c r="Q2007" t="s">
        <v>7409</v>
      </c>
      <c r="R2007" t="s">
        <v>37</v>
      </c>
      <c r="S2007" t="s">
        <v>89</v>
      </c>
      <c r="T2007" s="2">
        <v>36281</v>
      </c>
      <c r="U2007" s="3">
        <f ca="1">YEARFRAC(Table1[[#This Row],[DOB]],TODAY())</f>
        <v>26.644444444444446</v>
      </c>
      <c r="V2007" s="3" t="str" cm="1">
        <f t="array" aca="1" ref="V2007" ca="1">_xlfn.IFS(Table1[[#This Row],[Age]] &lt; 30, "20-29", Table1[[#This Row],[Age]]&lt;40,"30-39",Table1[[#This Row],[Age]]&lt;50,"40-49",Table1[[#This Row],[Age]]&lt;60,"50-59",Table1[[#This Row],[Age]]&lt;70, "60-69",Table1[[#This Row],[Age]]&lt;80, "70-79",Table1[[#This Row],[Age]]&lt;90,"80-89")</f>
        <v>20-29</v>
      </c>
      <c r="W2007" t="s">
        <v>39</v>
      </c>
      <c r="X2007" t="s">
        <v>82</v>
      </c>
      <c r="Y2007" t="s">
        <v>54</v>
      </c>
      <c r="Z2007">
        <v>68494</v>
      </c>
      <c r="AA2007" t="s">
        <v>92</v>
      </c>
      <c r="AB2007" t="s">
        <v>43</v>
      </c>
      <c r="AC2007" t="s">
        <v>44</v>
      </c>
      <c r="AD2007">
        <v>4</v>
      </c>
    </row>
    <row r="2008" spans="1:30" x14ac:dyDescent="0.35">
      <c r="A2008">
        <v>2430</v>
      </c>
      <c r="B2008" t="s">
        <v>7410</v>
      </c>
      <c r="C2008" t="s">
        <v>818</v>
      </c>
      <c r="D2008" s="1">
        <v>43421</v>
      </c>
      <c r="E2008" s="1">
        <v>44185</v>
      </c>
      <c r="F2008">
        <f>IF(Table1[[#This Row],[ExitDate]],QUOTIENT(Table1[[#This Row],[ExitDate]]-Table1[[#This Row],[StartDate]],365/12),"")</f>
        <v>25</v>
      </c>
      <c r="G2008" t="str">
        <f>IF(Table1[[#This Row],[ExitDate]], "Attrition", "Active")</f>
        <v>Attrition</v>
      </c>
      <c r="H2008" t="s">
        <v>3017</v>
      </c>
      <c r="I2008" t="s">
        <v>7411</v>
      </c>
      <c r="J2008" t="s">
        <v>7412</v>
      </c>
      <c r="K2008" t="s">
        <v>31</v>
      </c>
      <c r="L2008" t="s">
        <v>32</v>
      </c>
      <c r="M2008" t="s">
        <v>62</v>
      </c>
      <c r="N2008" t="s">
        <v>63</v>
      </c>
      <c r="O2008" t="s">
        <v>51</v>
      </c>
      <c r="P2008" t="s">
        <v>174</v>
      </c>
      <c r="Q2008" t="s">
        <v>7413</v>
      </c>
      <c r="R2008" t="s">
        <v>37</v>
      </c>
      <c r="S2008" t="s">
        <v>80</v>
      </c>
      <c r="T2008" s="2">
        <v>17648</v>
      </c>
      <c r="U2008" s="3">
        <f ca="1">YEARFRAC(Table1[[#This Row],[DOB]],TODAY())</f>
        <v>77.661111111111111</v>
      </c>
      <c r="V2008" s="3" t="str" cm="1">
        <f t="array" aca="1" ref="V2008" ca="1">_xlfn.IFS(Table1[[#This Row],[Age]] &lt; 30, "20-29", Table1[[#This Row],[Age]]&lt;40,"30-39",Table1[[#This Row],[Age]]&lt;50,"40-49",Table1[[#This Row],[Age]]&lt;60,"50-59",Table1[[#This Row],[Age]]&lt;70, "60-69",Table1[[#This Row],[Age]]&lt;80, "70-79",Table1[[#This Row],[Age]]&lt;90,"80-89")</f>
        <v>70-79</v>
      </c>
      <c r="W2008" t="s">
        <v>39</v>
      </c>
      <c r="X2008" t="s">
        <v>102</v>
      </c>
      <c r="Y2008" t="s">
        <v>54</v>
      </c>
      <c r="Z2008">
        <v>69480</v>
      </c>
      <c r="AA2008" t="s">
        <v>42</v>
      </c>
      <c r="AB2008" t="s">
        <v>74</v>
      </c>
      <c r="AC2008" t="s">
        <v>44</v>
      </c>
      <c r="AD2008">
        <v>2</v>
      </c>
    </row>
    <row r="2009" spans="1:30" x14ac:dyDescent="0.35">
      <c r="A2009">
        <v>2431</v>
      </c>
      <c r="B2009" t="s">
        <v>5834</v>
      </c>
      <c r="C2009" t="s">
        <v>4607</v>
      </c>
      <c r="D2009" s="1">
        <v>44791</v>
      </c>
      <c r="E2009" s="1">
        <v>45097</v>
      </c>
      <c r="F2009">
        <f>IF(Table1[[#This Row],[ExitDate]],QUOTIENT(Table1[[#This Row],[ExitDate]]-Table1[[#This Row],[StartDate]],365/12),"")</f>
        <v>10</v>
      </c>
      <c r="G2009" t="str">
        <f>IF(Table1[[#This Row],[ExitDate]], "Attrition", "Active")</f>
        <v>Attrition</v>
      </c>
      <c r="H2009" t="s">
        <v>3017</v>
      </c>
      <c r="I2009" t="s">
        <v>7414</v>
      </c>
      <c r="J2009" t="s">
        <v>7415</v>
      </c>
      <c r="K2009" t="s">
        <v>132</v>
      </c>
      <c r="L2009" t="s">
        <v>32</v>
      </c>
      <c r="M2009" t="s">
        <v>33</v>
      </c>
      <c r="N2009" t="s">
        <v>50</v>
      </c>
      <c r="O2009" t="s">
        <v>62</v>
      </c>
      <c r="P2009" t="s">
        <v>125</v>
      </c>
      <c r="Q2009" t="s">
        <v>7416</v>
      </c>
      <c r="R2009" t="s">
        <v>37</v>
      </c>
      <c r="S2009" t="s">
        <v>80</v>
      </c>
      <c r="T2009" s="2">
        <v>15412</v>
      </c>
      <c r="U2009" s="3">
        <f ca="1">YEARFRAC(Table1[[#This Row],[DOB]],TODAY())</f>
        <v>83.780555555555551</v>
      </c>
      <c r="V2009" s="3" t="str" cm="1">
        <f t="array" aca="1" ref="V2009" ca="1">_xlfn.IFS(Table1[[#This Row],[Age]] &lt; 30, "20-29", Table1[[#This Row],[Age]]&lt;40,"30-39",Table1[[#This Row],[Age]]&lt;50,"40-49",Table1[[#This Row],[Age]]&lt;60,"50-59",Table1[[#This Row],[Age]]&lt;70, "60-69",Table1[[#This Row],[Age]]&lt;80, "70-79",Table1[[#This Row],[Age]]&lt;90,"80-89")</f>
        <v>80-89</v>
      </c>
      <c r="W2009" t="s">
        <v>39</v>
      </c>
      <c r="X2009" t="s">
        <v>82</v>
      </c>
      <c r="Y2009" t="s">
        <v>41</v>
      </c>
      <c r="Z2009">
        <v>16520</v>
      </c>
      <c r="AA2009" t="s">
        <v>127</v>
      </c>
      <c r="AB2009" t="s">
        <v>43</v>
      </c>
      <c r="AC2009" t="s">
        <v>44</v>
      </c>
      <c r="AD2009">
        <v>4</v>
      </c>
    </row>
    <row r="2010" spans="1:30" x14ac:dyDescent="0.35">
      <c r="A2010">
        <v>2432</v>
      </c>
      <c r="B2010" t="s">
        <v>7417</v>
      </c>
      <c r="C2010" t="s">
        <v>1131</v>
      </c>
      <c r="D2010" s="1">
        <v>44967</v>
      </c>
      <c r="E2010" s="1">
        <v>45040</v>
      </c>
      <c r="F2010">
        <f>IF(Table1[[#This Row],[ExitDate]],QUOTIENT(Table1[[#This Row],[ExitDate]]-Table1[[#This Row],[StartDate]],365/12),"")</f>
        <v>2</v>
      </c>
      <c r="G2010" t="str">
        <f>IF(Table1[[#This Row],[ExitDate]], "Attrition", "Active")</f>
        <v>Attrition</v>
      </c>
      <c r="H2010" t="s">
        <v>3017</v>
      </c>
      <c r="I2010" t="s">
        <v>7418</v>
      </c>
      <c r="J2010" t="s">
        <v>7419</v>
      </c>
      <c r="K2010" t="s">
        <v>49</v>
      </c>
      <c r="L2010" t="s">
        <v>744</v>
      </c>
      <c r="M2010" t="s">
        <v>33</v>
      </c>
      <c r="N2010" t="s">
        <v>34</v>
      </c>
      <c r="O2010" t="s">
        <v>62</v>
      </c>
      <c r="P2010" t="s">
        <v>139</v>
      </c>
      <c r="Q2010" t="s">
        <v>7420</v>
      </c>
      <c r="R2010" t="s">
        <v>37</v>
      </c>
      <c r="S2010" t="s">
        <v>503</v>
      </c>
      <c r="T2010" s="2">
        <v>23119</v>
      </c>
      <c r="U2010" s="3">
        <f ca="1">YEARFRAC(Table1[[#This Row],[DOB]],TODAY())</f>
        <v>62.680555555555557</v>
      </c>
      <c r="V2010" s="3" t="str" cm="1">
        <f t="array" aca="1" ref="V2010" ca="1">_xlfn.IFS(Table1[[#This Row],[Age]] &lt; 30, "20-29", Table1[[#This Row],[Age]]&lt;40,"30-39",Table1[[#This Row],[Age]]&lt;50,"40-49",Table1[[#This Row],[Age]]&lt;60,"50-59",Table1[[#This Row],[Age]]&lt;70, "60-69",Table1[[#This Row],[Age]]&lt;80, "70-79",Table1[[#This Row],[Age]]&lt;90,"80-89")</f>
        <v>60-69</v>
      </c>
      <c r="W2010" t="s">
        <v>39</v>
      </c>
      <c r="X2010" t="s">
        <v>3106</v>
      </c>
      <c r="Y2010" t="s">
        <v>41</v>
      </c>
      <c r="Z2010">
        <v>44133</v>
      </c>
      <c r="AA2010" t="s">
        <v>127</v>
      </c>
      <c r="AB2010" t="s">
        <v>83</v>
      </c>
      <c r="AC2010" t="s">
        <v>44</v>
      </c>
      <c r="AD2010">
        <v>2</v>
      </c>
    </row>
    <row r="2011" spans="1:30" x14ac:dyDescent="0.35">
      <c r="A2011">
        <v>2433</v>
      </c>
      <c r="B2011" t="s">
        <v>6917</v>
      </c>
      <c r="C2011" t="s">
        <v>4332</v>
      </c>
      <c r="D2011" s="1">
        <v>43943</v>
      </c>
      <c r="E2011" s="1">
        <v>44776</v>
      </c>
      <c r="F2011">
        <f>IF(Table1[[#This Row],[ExitDate]],QUOTIENT(Table1[[#This Row],[ExitDate]]-Table1[[#This Row],[StartDate]],365/12),"")</f>
        <v>27</v>
      </c>
      <c r="G2011" t="str">
        <f>IF(Table1[[#This Row],[ExitDate]], "Attrition", "Active")</f>
        <v>Attrition</v>
      </c>
      <c r="H2011" t="s">
        <v>3017</v>
      </c>
      <c r="I2011" t="s">
        <v>7421</v>
      </c>
      <c r="J2011" t="s">
        <v>7422</v>
      </c>
      <c r="K2011" t="s">
        <v>138</v>
      </c>
      <c r="L2011" t="s">
        <v>32</v>
      </c>
      <c r="M2011" t="s">
        <v>33</v>
      </c>
      <c r="N2011" t="s">
        <v>34</v>
      </c>
      <c r="O2011" t="s">
        <v>35</v>
      </c>
      <c r="P2011" t="s">
        <v>139</v>
      </c>
      <c r="Q2011" t="s">
        <v>7423</v>
      </c>
      <c r="R2011" t="s">
        <v>37</v>
      </c>
      <c r="S2011" t="s">
        <v>110</v>
      </c>
      <c r="T2011" s="2">
        <v>28002</v>
      </c>
      <c r="U2011" s="3">
        <f ca="1">YEARFRAC(Table1[[#This Row],[DOB]],TODAY())</f>
        <v>49.31388888888889</v>
      </c>
      <c r="V2011" s="3" t="str" cm="1">
        <f t="array" aca="1" ref="V2011" ca="1">_xlfn.IFS(Table1[[#This Row],[Age]] &lt; 30, "20-29", Table1[[#This Row],[Age]]&lt;40,"30-39",Table1[[#This Row],[Age]]&lt;50,"40-49",Table1[[#This Row],[Age]]&lt;60,"50-59",Table1[[#This Row],[Age]]&lt;70, "60-69",Table1[[#This Row],[Age]]&lt;80, "70-79",Table1[[#This Row],[Age]]&lt;90,"80-89")</f>
        <v>40-49</v>
      </c>
      <c r="W2011" t="s">
        <v>39</v>
      </c>
      <c r="X2011" t="s">
        <v>418</v>
      </c>
      <c r="Y2011" t="s">
        <v>54</v>
      </c>
      <c r="Z2011">
        <v>28492</v>
      </c>
      <c r="AA2011" t="s">
        <v>42</v>
      </c>
      <c r="AB2011" t="s">
        <v>43</v>
      </c>
      <c r="AC2011" t="s">
        <v>44</v>
      </c>
      <c r="AD2011">
        <v>1</v>
      </c>
    </row>
    <row r="2012" spans="1:30" x14ac:dyDescent="0.35">
      <c r="A2012">
        <v>2434</v>
      </c>
      <c r="B2012" t="s">
        <v>2070</v>
      </c>
      <c r="C2012" t="s">
        <v>7424</v>
      </c>
      <c r="D2012" s="1">
        <v>44940</v>
      </c>
      <c r="E2012" s="1">
        <v>45053</v>
      </c>
      <c r="F2012">
        <f>IF(Table1[[#This Row],[ExitDate]],QUOTIENT(Table1[[#This Row],[ExitDate]]-Table1[[#This Row],[StartDate]],365/12),"")</f>
        <v>3</v>
      </c>
      <c r="G2012" t="str">
        <f>IF(Table1[[#This Row],[ExitDate]], "Attrition", "Active")</f>
        <v>Attrition</v>
      </c>
      <c r="H2012" t="s">
        <v>3017</v>
      </c>
      <c r="I2012" t="s">
        <v>7425</v>
      </c>
      <c r="J2012" t="s">
        <v>7426</v>
      </c>
      <c r="K2012" t="s">
        <v>79</v>
      </c>
      <c r="L2012" t="s">
        <v>32</v>
      </c>
      <c r="M2012" t="s">
        <v>51</v>
      </c>
      <c r="N2012" t="s">
        <v>50</v>
      </c>
      <c r="O2012" t="s">
        <v>62</v>
      </c>
      <c r="P2012" t="s">
        <v>98</v>
      </c>
      <c r="Q2012" t="s">
        <v>7427</v>
      </c>
      <c r="R2012" t="s">
        <v>37</v>
      </c>
      <c r="S2012" t="s">
        <v>80</v>
      </c>
      <c r="T2012" s="2">
        <v>33503</v>
      </c>
      <c r="U2012" s="3">
        <f ca="1">YEARFRAC(Table1[[#This Row],[DOB]],TODAY())</f>
        <v>34.25277777777778</v>
      </c>
      <c r="V2012" s="3" t="str" cm="1">
        <f t="array" aca="1" ref="V2012" ca="1">_xlfn.IFS(Table1[[#This Row],[Age]] &lt; 30, "20-29", Table1[[#This Row],[Age]]&lt;40,"30-39",Table1[[#This Row],[Age]]&lt;50,"40-49",Table1[[#This Row],[Age]]&lt;60,"50-59",Table1[[#This Row],[Age]]&lt;70, "60-69",Table1[[#This Row],[Age]]&lt;80, "70-79",Table1[[#This Row],[Age]]&lt;90,"80-89")</f>
        <v>30-39</v>
      </c>
      <c r="W2012" t="s">
        <v>39</v>
      </c>
      <c r="X2012" t="s">
        <v>225</v>
      </c>
      <c r="Y2012" t="s">
        <v>54</v>
      </c>
      <c r="Z2012">
        <v>34702</v>
      </c>
      <c r="AA2012" t="s">
        <v>127</v>
      </c>
      <c r="AB2012" t="s">
        <v>74</v>
      </c>
      <c r="AC2012" t="s">
        <v>44</v>
      </c>
      <c r="AD2012">
        <v>5</v>
      </c>
    </row>
    <row r="2013" spans="1:30" x14ac:dyDescent="0.35">
      <c r="A2013">
        <v>2435</v>
      </c>
      <c r="B2013" t="s">
        <v>7428</v>
      </c>
      <c r="C2013" t="s">
        <v>1740</v>
      </c>
      <c r="D2013" s="1">
        <v>44998</v>
      </c>
      <c r="E2013" s="1">
        <v>45006</v>
      </c>
      <c r="F2013">
        <f>IF(Table1[[#This Row],[ExitDate]],QUOTIENT(Table1[[#This Row],[ExitDate]]-Table1[[#This Row],[StartDate]],365/12),"")</f>
        <v>0</v>
      </c>
      <c r="G2013" t="str">
        <f>IF(Table1[[#This Row],[ExitDate]], "Attrition", "Active")</f>
        <v>Attrition</v>
      </c>
      <c r="H2013" t="s">
        <v>3017</v>
      </c>
      <c r="I2013" t="s">
        <v>7429</v>
      </c>
      <c r="J2013" t="s">
        <v>7430</v>
      </c>
      <c r="K2013" t="s">
        <v>167</v>
      </c>
      <c r="L2013" t="s">
        <v>2299</v>
      </c>
      <c r="M2013" t="s">
        <v>62</v>
      </c>
      <c r="N2013" t="s">
        <v>34</v>
      </c>
      <c r="O2013" t="s">
        <v>51</v>
      </c>
      <c r="P2013" t="s">
        <v>98</v>
      </c>
      <c r="Q2013" t="s">
        <v>7431</v>
      </c>
      <c r="R2013" t="s">
        <v>37</v>
      </c>
      <c r="S2013" t="s">
        <v>110</v>
      </c>
      <c r="T2013" s="2">
        <v>30107</v>
      </c>
      <c r="U2013" s="3">
        <f ca="1">YEARFRAC(Table1[[#This Row],[DOB]],TODAY())</f>
        <v>43.55</v>
      </c>
      <c r="V2013" s="3" t="str" cm="1">
        <f t="array" aca="1" ref="V2013" ca="1">_xlfn.IFS(Table1[[#This Row],[Age]] &lt; 30, "20-29", Table1[[#This Row],[Age]]&lt;40,"30-39",Table1[[#This Row],[Age]]&lt;50,"40-49",Table1[[#This Row],[Age]]&lt;60,"50-59",Table1[[#This Row],[Age]]&lt;70, "60-69",Table1[[#This Row],[Age]]&lt;80, "70-79",Table1[[#This Row],[Age]]&lt;90,"80-89")</f>
        <v>40-49</v>
      </c>
      <c r="W2013" t="s">
        <v>39</v>
      </c>
      <c r="X2013" t="s">
        <v>1540</v>
      </c>
      <c r="Y2013" t="s">
        <v>54</v>
      </c>
      <c r="Z2013">
        <v>97893</v>
      </c>
      <c r="AA2013" t="s">
        <v>73</v>
      </c>
      <c r="AB2013" t="s">
        <v>43</v>
      </c>
      <c r="AC2013" t="s">
        <v>44</v>
      </c>
      <c r="AD2013">
        <v>2</v>
      </c>
    </row>
    <row r="2014" spans="1:30" x14ac:dyDescent="0.35">
      <c r="A2014">
        <v>2436</v>
      </c>
      <c r="B2014" t="s">
        <v>740</v>
      </c>
      <c r="C2014" t="s">
        <v>660</v>
      </c>
      <c r="D2014" s="1">
        <v>44925</v>
      </c>
      <c r="E2014" s="1">
        <v>45032</v>
      </c>
      <c r="F2014">
        <f>IF(Table1[[#This Row],[ExitDate]],QUOTIENT(Table1[[#This Row],[ExitDate]]-Table1[[#This Row],[StartDate]],365/12),"")</f>
        <v>3</v>
      </c>
      <c r="G2014" t="str">
        <f>IF(Table1[[#This Row],[ExitDate]], "Attrition", "Active")</f>
        <v>Attrition</v>
      </c>
      <c r="H2014" t="s">
        <v>3017</v>
      </c>
      <c r="I2014" t="s">
        <v>6579</v>
      </c>
      <c r="J2014" t="s">
        <v>7432</v>
      </c>
      <c r="K2014" t="s">
        <v>97</v>
      </c>
      <c r="L2014" t="s">
        <v>2299</v>
      </c>
      <c r="M2014" t="s">
        <v>62</v>
      </c>
      <c r="N2014" t="s">
        <v>63</v>
      </c>
      <c r="O2014" t="s">
        <v>51</v>
      </c>
      <c r="P2014" t="s">
        <v>174</v>
      </c>
      <c r="Q2014" t="s">
        <v>7433</v>
      </c>
      <c r="R2014" t="s">
        <v>37</v>
      </c>
      <c r="S2014" t="s">
        <v>89</v>
      </c>
      <c r="T2014" s="2">
        <v>21298</v>
      </c>
      <c r="U2014" s="3">
        <f ca="1">YEARFRAC(Table1[[#This Row],[DOB]],TODAY())</f>
        <v>67.666666666666671</v>
      </c>
      <c r="V2014" s="3" t="str" cm="1">
        <f t="array" aca="1" ref="V2014" ca="1">_xlfn.IFS(Table1[[#This Row],[Age]] &lt; 30, "20-29", Table1[[#This Row],[Age]]&lt;40,"30-39",Table1[[#This Row],[Age]]&lt;50,"40-49",Table1[[#This Row],[Age]]&lt;60,"50-59",Table1[[#This Row],[Age]]&lt;70, "60-69",Table1[[#This Row],[Age]]&lt;80, "70-79",Table1[[#This Row],[Age]]&lt;90,"80-89")</f>
        <v>60-69</v>
      </c>
      <c r="W2014" t="s">
        <v>39</v>
      </c>
      <c r="X2014" t="s">
        <v>192</v>
      </c>
      <c r="Y2014" t="s">
        <v>54</v>
      </c>
      <c r="Z2014">
        <v>94765</v>
      </c>
      <c r="AA2014" t="s">
        <v>127</v>
      </c>
      <c r="AB2014" t="s">
        <v>43</v>
      </c>
      <c r="AC2014" t="s">
        <v>44</v>
      </c>
      <c r="AD2014">
        <v>4</v>
      </c>
    </row>
    <row r="2015" spans="1:30" x14ac:dyDescent="0.35">
      <c r="A2015">
        <v>2437</v>
      </c>
      <c r="B2015" t="s">
        <v>5079</v>
      </c>
      <c r="C2015" t="s">
        <v>4253</v>
      </c>
      <c r="D2015" s="1">
        <v>43986</v>
      </c>
      <c r="E2015" s="1">
        <v>44864</v>
      </c>
      <c r="F2015">
        <f>IF(Table1[[#This Row],[ExitDate]],QUOTIENT(Table1[[#This Row],[ExitDate]]-Table1[[#This Row],[StartDate]],365/12),"")</f>
        <v>28</v>
      </c>
      <c r="G2015" t="str">
        <f>IF(Table1[[#This Row],[ExitDate]], "Attrition", "Active")</f>
        <v>Attrition</v>
      </c>
      <c r="H2015" t="s">
        <v>3017</v>
      </c>
      <c r="I2015" t="s">
        <v>7434</v>
      </c>
      <c r="J2015" t="s">
        <v>7435</v>
      </c>
      <c r="K2015" t="s">
        <v>117</v>
      </c>
      <c r="L2015" t="s">
        <v>2299</v>
      </c>
      <c r="M2015" t="s">
        <v>62</v>
      </c>
      <c r="N2015" t="s">
        <v>50</v>
      </c>
      <c r="O2015" t="s">
        <v>62</v>
      </c>
      <c r="P2015" t="s">
        <v>174</v>
      </c>
      <c r="Q2015" t="s">
        <v>7436</v>
      </c>
      <c r="R2015" t="s">
        <v>37</v>
      </c>
      <c r="S2015" t="s">
        <v>285</v>
      </c>
      <c r="T2015" s="2">
        <v>28275</v>
      </c>
      <c r="U2015" s="3">
        <f ca="1">YEARFRAC(Table1[[#This Row],[DOB]],TODAY())</f>
        <v>48.56388888888889</v>
      </c>
      <c r="V2015" s="3" t="str" cm="1">
        <f t="array" aca="1" ref="V2015" ca="1">_xlfn.IFS(Table1[[#This Row],[Age]] &lt; 30, "20-29", Table1[[#This Row],[Age]]&lt;40,"30-39",Table1[[#This Row],[Age]]&lt;50,"40-49",Table1[[#This Row],[Age]]&lt;60,"50-59",Table1[[#This Row],[Age]]&lt;70, "60-69",Table1[[#This Row],[Age]]&lt;80, "70-79",Table1[[#This Row],[Age]]&lt;90,"80-89")</f>
        <v>40-49</v>
      </c>
      <c r="W2015" t="s">
        <v>39</v>
      </c>
      <c r="X2015" t="s">
        <v>286</v>
      </c>
      <c r="Y2015" t="s">
        <v>41</v>
      </c>
      <c r="Z2015">
        <v>83290</v>
      </c>
      <c r="AA2015" t="s">
        <v>73</v>
      </c>
      <c r="AB2015" t="s">
        <v>74</v>
      </c>
      <c r="AC2015" t="s">
        <v>44</v>
      </c>
      <c r="AD2015">
        <v>2</v>
      </c>
    </row>
    <row r="2016" spans="1:30" x14ac:dyDescent="0.35">
      <c r="A2016">
        <v>2438</v>
      </c>
      <c r="B2016" t="s">
        <v>4180</v>
      </c>
      <c r="C2016" t="s">
        <v>896</v>
      </c>
      <c r="D2016" s="1">
        <v>44633</v>
      </c>
      <c r="F2016" t="str">
        <f>IF(Table1[[#This Row],[ExitDate]],QUOTIENT(Table1[[#This Row],[ExitDate]]-Table1[[#This Row],[StartDate]],365/12),"")</f>
        <v/>
      </c>
      <c r="G2016" t="str">
        <f>IF(Table1[[#This Row],[ExitDate]], "Attrition", "Active")</f>
        <v>Active</v>
      </c>
      <c r="H2016" t="s">
        <v>3017</v>
      </c>
      <c r="I2016" t="s">
        <v>7437</v>
      </c>
      <c r="J2016" t="s">
        <v>7438</v>
      </c>
      <c r="K2016" t="s">
        <v>61</v>
      </c>
      <c r="L2016" t="s">
        <v>32</v>
      </c>
      <c r="M2016" t="s">
        <v>33</v>
      </c>
      <c r="N2016" t="s">
        <v>50</v>
      </c>
      <c r="O2016" t="s">
        <v>62</v>
      </c>
      <c r="P2016" t="s">
        <v>36</v>
      </c>
      <c r="R2016" t="s">
        <v>37</v>
      </c>
      <c r="S2016" t="s">
        <v>593</v>
      </c>
      <c r="T2016" s="2">
        <v>23642</v>
      </c>
      <c r="U2016" s="3">
        <f ca="1">YEARFRAC(Table1[[#This Row],[DOB]],TODAY())</f>
        <v>61.25277777777778</v>
      </c>
      <c r="V2016" s="3" t="str" cm="1">
        <f t="array" aca="1" ref="V2016" ca="1">_xlfn.IFS(Table1[[#This Row],[Age]] &lt; 30, "20-29", Table1[[#This Row],[Age]]&lt;40,"30-39",Table1[[#This Row],[Age]]&lt;50,"40-49",Table1[[#This Row],[Age]]&lt;60,"50-59",Table1[[#This Row],[Age]]&lt;70, "60-69",Table1[[#This Row],[Age]]&lt;80, "70-79",Table1[[#This Row],[Age]]&lt;90,"80-89")</f>
        <v>60-69</v>
      </c>
      <c r="W2016" t="s">
        <v>39</v>
      </c>
      <c r="X2016" t="s">
        <v>215</v>
      </c>
      <c r="Y2016" t="s">
        <v>41</v>
      </c>
      <c r="Z2016">
        <v>47253</v>
      </c>
      <c r="AA2016" t="s">
        <v>92</v>
      </c>
      <c r="AB2016" t="s">
        <v>103</v>
      </c>
      <c r="AC2016" t="s">
        <v>44</v>
      </c>
      <c r="AD2016">
        <v>5</v>
      </c>
    </row>
    <row r="2017" spans="1:30" x14ac:dyDescent="0.35">
      <c r="A2017">
        <v>2439</v>
      </c>
      <c r="B2017" t="s">
        <v>7439</v>
      </c>
      <c r="C2017" t="s">
        <v>1884</v>
      </c>
      <c r="D2017" s="1">
        <v>44429</v>
      </c>
      <c r="F2017" t="str">
        <f>IF(Table1[[#This Row],[ExitDate]],QUOTIENT(Table1[[#This Row],[ExitDate]]-Table1[[#This Row],[StartDate]],365/12),"")</f>
        <v/>
      </c>
      <c r="G2017" t="str">
        <f>IF(Table1[[#This Row],[ExitDate]], "Attrition", "Active")</f>
        <v>Active</v>
      </c>
      <c r="H2017" t="s">
        <v>3017</v>
      </c>
      <c r="I2017" t="s">
        <v>7440</v>
      </c>
      <c r="J2017" t="s">
        <v>7441</v>
      </c>
      <c r="K2017" t="s">
        <v>88</v>
      </c>
      <c r="L2017" t="s">
        <v>32</v>
      </c>
      <c r="M2017" t="s">
        <v>33</v>
      </c>
      <c r="N2017" t="s">
        <v>63</v>
      </c>
      <c r="O2017" t="s">
        <v>51</v>
      </c>
      <c r="P2017" t="s">
        <v>36</v>
      </c>
      <c r="R2017" t="s">
        <v>37</v>
      </c>
      <c r="S2017" t="s">
        <v>110</v>
      </c>
      <c r="T2017" s="2">
        <v>16202</v>
      </c>
      <c r="U2017" s="3">
        <f ca="1">YEARFRAC(Table1[[#This Row],[DOB]],TODAY())</f>
        <v>81.61944444444444</v>
      </c>
      <c r="V2017" s="3" t="str" cm="1">
        <f t="array" aca="1" ref="V2017" ca="1">_xlfn.IFS(Table1[[#This Row],[Age]] &lt; 30, "20-29", Table1[[#This Row],[Age]]&lt;40,"30-39",Table1[[#This Row],[Age]]&lt;50,"40-49",Table1[[#This Row],[Age]]&lt;60,"50-59",Table1[[#This Row],[Age]]&lt;70, "60-69",Table1[[#This Row],[Age]]&lt;80, "70-79",Table1[[#This Row],[Age]]&lt;90,"80-89")</f>
        <v>80-89</v>
      </c>
      <c r="W2017" t="s">
        <v>39</v>
      </c>
      <c r="X2017" t="s">
        <v>112</v>
      </c>
      <c r="Y2017" t="s">
        <v>41</v>
      </c>
      <c r="Z2017">
        <v>52238</v>
      </c>
      <c r="AA2017" t="s">
        <v>42</v>
      </c>
      <c r="AB2017" t="s">
        <v>74</v>
      </c>
      <c r="AC2017" t="s">
        <v>44</v>
      </c>
      <c r="AD2017">
        <v>5</v>
      </c>
    </row>
    <row r="2018" spans="1:30" x14ac:dyDescent="0.35">
      <c r="A2018">
        <v>2440</v>
      </c>
      <c r="B2018" t="s">
        <v>5819</v>
      </c>
      <c r="C2018" t="s">
        <v>2638</v>
      </c>
      <c r="D2018" s="1">
        <v>44331</v>
      </c>
      <c r="F2018" t="str">
        <f>IF(Table1[[#This Row],[ExitDate]],QUOTIENT(Table1[[#This Row],[ExitDate]]-Table1[[#This Row],[StartDate]],365/12),"")</f>
        <v/>
      </c>
      <c r="G2018" t="str">
        <f>IF(Table1[[#This Row],[ExitDate]], "Attrition", "Active")</f>
        <v>Active</v>
      </c>
      <c r="H2018" t="s">
        <v>3017</v>
      </c>
      <c r="I2018" t="s">
        <v>7442</v>
      </c>
      <c r="J2018" t="s">
        <v>7443</v>
      </c>
      <c r="K2018" t="s">
        <v>31</v>
      </c>
      <c r="L2018" t="s">
        <v>32</v>
      </c>
      <c r="M2018" t="s">
        <v>33</v>
      </c>
      <c r="N2018" t="s">
        <v>63</v>
      </c>
      <c r="O2018" t="s">
        <v>35</v>
      </c>
      <c r="P2018" t="s">
        <v>36</v>
      </c>
      <c r="R2018" t="s">
        <v>37</v>
      </c>
      <c r="S2018" t="s">
        <v>80</v>
      </c>
      <c r="T2018" s="2">
        <v>22850</v>
      </c>
      <c r="U2018" s="3">
        <f ca="1">YEARFRAC(Table1[[#This Row],[DOB]],TODAY())</f>
        <v>63.416666666666664</v>
      </c>
      <c r="V2018" s="3" t="str" cm="1">
        <f t="array" aca="1" ref="V2018" ca="1">_xlfn.IFS(Table1[[#This Row],[Age]] &lt; 30, "20-29", Table1[[#This Row],[Age]]&lt;40,"30-39",Table1[[#This Row],[Age]]&lt;50,"40-49",Table1[[#This Row],[Age]]&lt;60,"50-59",Table1[[#This Row],[Age]]&lt;70, "60-69",Table1[[#This Row],[Age]]&lt;80, "70-79",Table1[[#This Row],[Age]]&lt;90,"80-89")</f>
        <v>60-69</v>
      </c>
      <c r="W2018" t="s">
        <v>39</v>
      </c>
      <c r="X2018" t="s">
        <v>82</v>
      </c>
      <c r="Y2018" t="s">
        <v>54</v>
      </c>
      <c r="Z2018">
        <v>72975</v>
      </c>
      <c r="AA2018" t="s">
        <v>73</v>
      </c>
      <c r="AB2018" t="s">
        <v>103</v>
      </c>
      <c r="AC2018" t="s">
        <v>44</v>
      </c>
      <c r="AD2018">
        <v>1</v>
      </c>
    </row>
    <row r="2019" spans="1:30" x14ac:dyDescent="0.35">
      <c r="A2019">
        <v>2441</v>
      </c>
      <c r="B2019" t="s">
        <v>2715</v>
      </c>
      <c r="C2019" t="s">
        <v>7444</v>
      </c>
      <c r="D2019" s="1">
        <v>44391</v>
      </c>
      <c r="F2019" t="str">
        <f>IF(Table1[[#This Row],[ExitDate]],QUOTIENT(Table1[[#This Row],[ExitDate]]-Table1[[#This Row],[StartDate]],365/12),"")</f>
        <v/>
      </c>
      <c r="G2019" t="str">
        <f>IF(Table1[[#This Row],[ExitDate]], "Attrition", "Active")</f>
        <v>Active</v>
      </c>
      <c r="H2019" t="s">
        <v>3725</v>
      </c>
      <c r="I2019" t="s">
        <v>7445</v>
      </c>
      <c r="J2019" t="s">
        <v>7446</v>
      </c>
      <c r="K2019" t="s">
        <v>132</v>
      </c>
      <c r="L2019" t="s">
        <v>32</v>
      </c>
      <c r="M2019" t="s">
        <v>33</v>
      </c>
      <c r="N2019" t="s">
        <v>63</v>
      </c>
      <c r="O2019" t="s">
        <v>51</v>
      </c>
      <c r="P2019" t="s">
        <v>36</v>
      </c>
      <c r="R2019" t="s">
        <v>37</v>
      </c>
      <c r="S2019" t="s">
        <v>65</v>
      </c>
      <c r="T2019" s="2">
        <v>27017</v>
      </c>
      <c r="U2019" s="3">
        <f ca="1">YEARFRAC(Table1[[#This Row],[DOB]],TODAY())</f>
        <v>52.011111111111113</v>
      </c>
      <c r="V2019" s="3" t="str" cm="1">
        <f t="array" aca="1" ref="V2019" ca="1">_xlfn.IFS(Table1[[#This Row],[Age]] &lt; 30, "20-29", Table1[[#This Row],[Age]]&lt;40,"30-39",Table1[[#This Row],[Age]]&lt;50,"40-49",Table1[[#This Row],[Age]]&lt;60,"50-59",Table1[[#This Row],[Age]]&lt;70, "60-69",Table1[[#This Row],[Age]]&lt;80, "70-79",Table1[[#This Row],[Age]]&lt;90,"80-89")</f>
        <v>50-59</v>
      </c>
      <c r="W2019" t="s">
        <v>39</v>
      </c>
      <c r="X2019" t="s">
        <v>7447</v>
      </c>
      <c r="Y2019" t="s">
        <v>54</v>
      </c>
      <c r="Z2019">
        <v>94258</v>
      </c>
      <c r="AA2019" t="s">
        <v>55</v>
      </c>
      <c r="AB2019" t="s">
        <v>83</v>
      </c>
      <c r="AC2019" t="s">
        <v>44</v>
      </c>
      <c r="AD2019">
        <v>2</v>
      </c>
    </row>
    <row r="2020" spans="1:30" x14ac:dyDescent="0.35">
      <c r="A2020">
        <v>2442</v>
      </c>
      <c r="B2020" t="s">
        <v>3635</v>
      </c>
      <c r="C2020" t="s">
        <v>1174</v>
      </c>
      <c r="D2020" s="1">
        <v>44957</v>
      </c>
      <c r="E2020" s="1">
        <v>45099</v>
      </c>
      <c r="F2020">
        <f>IF(Table1[[#This Row],[ExitDate]],QUOTIENT(Table1[[#This Row],[ExitDate]]-Table1[[#This Row],[StartDate]],365/12),"")</f>
        <v>4</v>
      </c>
      <c r="G2020" t="str">
        <f>IF(Table1[[#This Row],[ExitDate]], "Attrition", "Active")</f>
        <v>Attrition</v>
      </c>
      <c r="H2020" t="s">
        <v>6983</v>
      </c>
      <c r="I2020" t="s">
        <v>7448</v>
      </c>
      <c r="J2020" t="s">
        <v>7449</v>
      </c>
      <c r="K2020" t="s">
        <v>132</v>
      </c>
      <c r="L2020" t="s">
        <v>32</v>
      </c>
      <c r="M2020" t="s">
        <v>33</v>
      </c>
      <c r="N2020" t="s">
        <v>34</v>
      </c>
      <c r="O2020" t="s">
        <v>62</v>
      </c>
      <c r="P2020" t="s">
        <v>125</v>
      </c>
      <c r="Q2020" t="s">
        <v>7450</v>
      </c>
      <c r="R2020" t="s">
        <v>37</v>
      </c>
      <c r="S2020" t="s">
        <v>118</v>
      </c>
      <c r="T2020" s="2">
        <v>26770</v>
      </c>
      <c r="U2020" s="3">
        <f ca="1">YEARFRAC(Table1[[#This Row],[DOB]],TODAY())</f>
        <v>52.68611111111111</v>
      </c>
      <c r="V2020" s="3" t="str" cm="1">
        <f t="array" aca="1" ref="V2020" ca="1">_xlfn.IFS(Table1[[#This Row],[Age]] &lt; 30, "20-29", Table1[[#This Row],[Age]]&lt;40,"30-39",Table1[[#This Row],[Age]]&lt;50,"40-49",Table1[[#This Row],[Age]]&lt;60,"50-59",Table1[[#This Row],[Age]]&lt;70, "60-69",Table1[[#This Row],[Age]]&lt;80, "70-79",Table1[[#This Row],[Age]]&lt;90,"80-89")</f>
        <v>50-59</v>
      </c>
      <c r="W2020" t="s">
        <v>39</v>
      </c>
      <c r="X2020" t="s">
        <v>707</v>
      </c>
      <c r="Y2020" t="s">
        <v>41</v>
      </c>
      <c r="Z2020">
        <v>53145</v>
      </c>
      <c r="AA2020" t="s">
        <v>92</v>
      </c>
      <c r="AB2020" t="s">
        <v>103</v>
      </c>
      <c r="AC2020" t="s">
        <v>44</v>
      </c>
      <c r="AD2020">
        <v>1</v>
      </c>
    </row>
    <row r="2021" spans="1:30" x14ac:dyDescent="0.35">
      <c r="A2021">
        <v>2443</v>
      </c>
      <c r="B2021" t="s">
        <v>7451</v>
      </c>
      <c r="C2021" t="s">
        <v>2653</v>
      </c>
      <c r="D2021" s="1">
        <v>44039</v>
      </c>
      <c r="F2021" t="str">
        <f>IF(Table1[[#This Row],[ExitDate]],QUOTIENT(Table1[[#This Row],[ExitDate]]-Table1[[#This Row],[StartDate]],365/12),"")</f>
        <v/>
      </c>
      <c r="G2021" t="str">
        <f>IF(Table1[[#This Row],[ExitDate]], "Attrition", "Active")</f>
        <v>Active</v>
      </c>
      <c r="H2021" t="s">
        <v>2308</v>
      </c>
      <c r="I2021" t="s">
        <v>7452</v>
      </c>
      <c r="J2021" t="s">
        <v>7453</v>
      </c>
      <c r="K2021" t="s">
        <v>49</v>
      </c>
      <c r="L2021" t="s">
        <v>32</v>
      </c>
      <c r="M2021" t="s">
        <v>51</v>
      </c>
      <c r="N2021" t="s">
        <v>63</v>
      </c>
      <c r="O2021" t="s">
        <v>62</v>
      </c>
      <c r="P2021" t="s">
        <v>36</v>
      </c>
      <c r="R2021" t="s">
        <v>37</v>
      </c>
      <c r="S2021" t="s">
        <v>304</v>
      </c>
      <c r="T2021" s="2">
        <v>27847</v>
      </c>
      <c r="U2021" s="3">
        <f ca="1">YEARFRAC(Table1[[#This Row],[DOB]],TODAY())</f>
        <v>49.736111111111114</v>
      </c>
      <c r="V2021" s="3" t="str" cm="1">
        <f t="array" aca="1" ref="V2021" ca="1">_xlfn.IFS(Table1[[#This Row],[Age]] &lt; 30, "20-29", Table1[[#This Row],[Age]]&lt;40,"30-39",Table1[[#This Row],[Age]]&lt;50,"40-49",Table1[[#This Row],[Age]]&lt;60,"50-59",Table1[[#This Row],[Age]]&lt;70, "60-69",Table1[[#This Row],[Age]]&lt;80, "70-79",Table1[[#This Row],[Age]]&lt;90,"80-89")</f>
        <v>40-49</v>
      </c>
      <c r="W2021" t="s">
        <v>39</v>
      </c>
      <c r="X2021" t="s">
        <v>225</v>
      </c>
      <c r="Y2021" t="s">
        <v>41</v>
      </c>
      <c r="Z2021">
        <v>8971</v>
      </c>
      <c r="AA2021" t="s">
        <v>42</v>
      </c>
      <c r="AB2021" t="s">
        <v>43</v>
      </c>
      <c r="AC2021" t="s">
        <v>44</v>
      </c>
      <c r="AD2021">
        <v>1</v>
      </c>
    </row>
    <row r="2022" spans="1:30" x14ac:dyDescent="0.35">
      <c r="A2022">
        <v>2444</v>
      </c>
      <c r="B2022" t="s">
        <v>7454</v>
      </c>
      <c r="C2022" t="s">
        <v>407</v>
      </c>
      <c r="D2022" s="1">
        <v>45032</v>
      </c>
      <c r="F2022" t="str">
        <f>IF(Table1[[#This Row],[ExitDate]],QUOTIENT(Table1[[#This Row],[ExitDate]]-Table1[[#This Row],[StartDate]],365/12),"")</f>
        <v/>
      </c>
      <c r="G2022" t="str">
        <f>IF(Table1[[#This Row],[ExitDate]], "Attrition", "Active")</f>
        <v>Active</v>
      </c>
      <c r="H2022" t="s">
        <v>2308</v>
      </c>
      <c r="I2022" t="s">
        <v>7455</v>
      </c>
      <c r="J2022" t="s">
        <v>7456</v>
      </c>
      <c r="K2022" t="s">
        <v>138</v>
      </c>
      <c r="L2022" t="s">
        <v>32</v>
      </c>
      <c r="M2022" t="s">
        <v>51</v>
      </c>
      <c r="N2022" t="s">
        <v>34</v>
      </c>
      <c r="O2022" t="s">
        <v>51</v>
      </c>
      <c r="P2022" t="s">
        <v>36</v>
      </c>
      <c r="R2022" t="s">
        <v>169</v>
      </c>
      <c r="S2022" t="s">
        <v>304</v>
      </c>
      <c r="T2022" s="2">
        <v>21070</v>
      </c>
      <c r="U2022" s="3">
        <f ca="1">YEARFRAC(Table1[[#This Row],[DOB]],TODAY())</f>
        <v>68.294444444444451</v>
      </c>
      <c r="V2022" s="3" t="str" cm="1">
        <f t="array" aca="1" ref="V2022" ca="1">_xlfn.IFS(Table1[[#This Row],[Age]] &lt; 30, "20-29", Table1[[#This Row],[Age]]&lt;40,"30-39",Table1[[#This Row],[Age]]&lt;50,"40-49",Table1[[#This Row],[Age]]&lt;60,"50-59",Table1[[#This Row],[Age]]&lt;70, "60-69",Table1[[#This Row],[Age]]&lt;80, "70-79",Table1[[#This Row],[Age]]&lt;90,"80-89")</f>
        <v>60-69</v>
      </c>
      <c r="W2022" t="s">
        <v>39</v>
      </c>
      <c r="X2022" t="s">
        <v>7457</v>
      </c>
      <c r="Y2022" t="s">
        <v>41</v>
      </c>
      <c r="Z2022">
        <v>53240</v>
      </c>
      <c r="AA2022" t="s">
        <v>92</v>
      </c>
      <c r="AB2022" t="s">
        <v>74</v>
      </c>
      <c r="AC2022" t="s">
        <v>44</v>
      </c>
      <c r="AD2022">
        <v>4</v>
      </c>
    </row>
    <row r="2023" spans="1:30" x14ac:dyDescent="0.35">
      <c r="A2023">
        <v>2445</v>
      </c>
      <c r="B2023" t="s">
        <v>3135</v>
      </c>
      <c r="C2023" t="s">
        <v>338</v>
      </c>
      <c r="D2023" s="1">
        <v>43829</v>
      </c>
      <c r="F2023" t="str">
        <f>IF(Table1[[#This Row],[ExitDate]],QUOTIENT(Table1[[#This Row],[ExitDate]]-Table1[[#This Row],[StartDate]],365/12),"")</f>
        <v/>
      </c>
      <c r="G2023" t="str">
        <f>IF(Table1[[#This Row],[ExitDate]], "Attrition", "Active")</f>
        <v>Active</v>
      </c>
      <c r="H2023" t="s">
        <v>3017</v>
      </c>
      <c r="I2023" t="s">
        <v>7458</v>
      </c>
      <c r="J2023" t="s">
        <v>7459</v>
      </c>
      <c r="K2023" t="s">
        <v>138</v>
      </c>
      <c r="L2023" t="s">
        <v>32</v>
      </c>
      <c r="M2023" t="s">
        <v>33</v>
      </c>
      <c r="N2023" t="s">
        <v>63</v>
      </c>
      <c r="O2023" t="s">
        <v>35</v>
      </c>
      <c r="P2023" t="s">
        <v>36</v>
      </c>
      <c r="R2023" t="s">
        <v>37</v>
      </c>
      <c r="S2023" t="s">
        <v>80</v>
      </c>
      <c r="T2023" s="2">
        <v>25568</v>
      </c>
      <c r="U2023" s="3">
        <f ca="1">YEARFRAC(Table1[[#This Row],[DOB]],TODAY())</f>
        <v>55.980555555555554</v>
      </c>
      <c r="V2023" s="3" t="str" cm="1">
        <f t="array" aca="1" ref="V2023" ca="1">_xlfn.IFS(Table1[[#This Row],[Age]] &lt; 30, "20-29", Table1[[#This Row],[Age]]&lt;40,"30-39",Table1[[#This Row],[Age]]&lt;50,"40-49",Table1[[#This Row],[Age]]&lt;60,"50-59",Table1[[#This Row],[Age]]&lt;70, "60-69",Table1[[#This Row],[Age]]&lt;80, "70-79",Table1[[#This Row],[Age]]&lt;90,"80-89")</f>
        <v>50-59</v>
      </c>
      <c r="W2023" t="s">
        <v>39</v>
      </c>
      <c r="X2023" t="s">
        <v>102</v>
      </c>
      <c r="Y2023" t="s">
        <v>41</v>
      </c>
      <c r="Z2023">
        <v>55950</v>
      </c>
      <c r="AA2023" t="s">
        <v>127</v>
      </c>
      <c r="AB2023" t="s">
        <v>43</v>
      </c>
      <c r="AC2023" t="s">
        <v>44</v>
      </c>
      <c r="AD2023">
        <v>2</v>
      </c>
    </row>
    <row r="2024" spans="1:30" x14ac:dyDescent="0.35">
      <c r="A2024">
        <v>2446</v>
      </c>
      <c r="B2024" t="s">
        <v>7460</v>
      </c>
      <c r="C2024" t="s">
        <v>4438</v>
      </c>
      <c r="D2024" s="1">
        <v>44536</v>
      </c>
      <c r="E2024" s="1">
        <v>44937</v>
      </c>
      <c r="F2024">
        <f>IF(Table1[[#This Row],[ExitDate]],QUOTIENT(Table1[[#This Row],[ExitDate]]-Table1[[#This Row],[StartDate]],365/12),"")</f>
        <v>13</v>
      </c>
      <c r="G2024" t="str">
        <f>IF(Table1[[#This Row],[ExitDate]], "Attrition", "Active")</f>
        <v>Attrition</v>
      </c>
      <c r="H2024" t="s">
        <v>3017</v>
      </c>
      <c r="I2024" t="s">
        <v>7461</v>
      </c>
      <c r="J2024" t="s">
        <v>7462</v>
      </c>
      <c r="K2024" t="s">
        <v>117</v>
      </c>
      <c r="L2024" t="s">
        <v>32</v>
      </c>
      <c r="M2024" t="s">
        <v>33</v>
      </c>
      <c r="N2024" t="s">
        <v>34</v>
      </c>
      <c r="O2024" t="s">
        <v>62</v>
      </c>
      <c r="P2024" t="s">
        <v>98</v>
      </c>
      <c r="Q2024" t="s">
        <v>7463</v>
      </c>
      <c r="R2024" t="s">
        <v>37</v>
      </c>
      <c r="S2024" t="s">
        <v>118</v>
      </c>
      <c r="T2024" s="2">
        <v>17826</v>
      </c>
      <c r="U2024" s="3">
        <f ca="1">YEARFRAC(Table1[[#This Row],[DOB]],TODAY())</f>
        <v>77.174999999999997</v>
      </c>
      <c r="V2024" s="3" t="str" cm="1">
        <f t="array" aca="1" ref="V2024" ca="1">_xlfn.IFS(Table1[[#This Row],[Age]] &lt; 30, "20-29", Table1[[#This Row],[Age]]&lt;40,"30-39",Table1[[#This Row],[Age]]&lt;50,"40-49",Table1[[#This Row],[Age]]&lt;60,"50-59",Table1[[#This Row],[Age]]&lt;70, "60-69",Table1[[#This Row],[Age]]&lt;80, "70-79",Table1[[#This Row],[Age]]&lt;90,"80-89")</f>
        <v>70-79</v>
      </c>
      <c r="W2024" t="s">
        <v>39</v>
      </c>
      <c r="X2024" t="s">
        <v>242</v>
      </c>
      <c r="Y2024" t="s">
        <v>54</v>
      </c>
      <c r="Z2024">
        <v>59946</v>
      </c>
      <c r="AA2024" t="s">
        <v>92</v>
      </c>
      <c r="AB2024" t="s">
        <v>103</v>
      </c>
      <c r="AC2024" t="s">
        <v>44</v>
      </c>
      <c r="AD2024">
        <v>5</v>
      </c>
    </row>
    <row r="2025" spans="1:30" x14ac:dyDescent="0.35">
      <c r="A2025">
        <v>2447</v>
      </c>
      <c r="B2025" t="s">
        <v>4680</v>
      </c>
      <c r="C2025" t="s">
        <v>845</v>
      </c>
      <c r="D2025" s="1">
        <v>43863</v>
      </c>
      <c r="E2025" s="1">
        <v>44626</v>
      </c>
      <c r="F2025">
        <f>IF(Table1[[#This Row],[ExitDate]],QUOTIENT(Table1[[#This Row],[ExitDate]]-Table1[[#This Row],[StartDate]],365/12),"")</f>
        <v>25</v>
      </c>
      <c r="G2025" t="str">
        <f>IF(Table1[[#This Row],[ExitDate]], "Attrition", "Active")</f>
        <v>Attrition</v>
      </c>
      <c r="H2025" t="s">
        <v>3017</v>
      </c>
      <c r="I2025" t="s">
        <v>7464</v>
      </c>
      <c r="J2025" t="s">
        <v>7465</v>
      </c>
      <c r="K2025" t="s">
        <v>61</v>
      </c>
      <c r="L2025" t="s">
        <v>32</v>
      </c>
      <c r="M2025" t="s">
        <v>62</v>
      </c>
      <c r="N2025" t="s">
        <v>50</v>
      </c>
      <c r="O2025" t="s">
        <v>62</v>
      </c>
      <c r="P2025" t="s">
        <v>174</v>
      </c>
      <c r="Q2025" t="s">
        <v>7466</v>
      </c>
      <c r="R2025" t="s">
        <v>37</v>
      </c>
      <c r="S2025" t="s">
        <v>110</v>
      </c>
      <c r="T2025" s="2">
        <v>33707</v>
      </c>
      <c r="U2025" s="3">
        <f ca="1">YEARFRAC(Table1[[#This Row],[DOB]],TODAY())</f>
        <v>33.694444444444443</v>
      </c>
      <c r="V2025" s="3" t="str" cm="1">
        <f t="array" aca="1" ref="V2025" ca="1">_xlfn.IFS(Table1[[#This Row],[Age]] &lt; 30, "20-29", Table1[[#This Row],[Age]]&lt;40,"30-39",Table1[[#This Row],[Age]]&lt;50,"40-49",Table1[[#This Row],[Age]]&lt;60,"50-59",Table1[[#This Row],[Age]]&lt;70, "60-69",Table1[[#This Row],[Age]]&lt;80, "70-79",Table1[[#This Row],[Age]]&lt;90,"80-89")</f>
        <v>30-39</v>
      </c>
      <c r="W2025" t="s">
        <v>39</v>
      </c>
      <c r="X2025" t="s">
        <v>612</v>
      </c>
      <c r="Y2025" t="s">
        <v>41</v>
      </c>
      <c r="Z2025">
        <v>7019</v>
      </c>
      <c r="AA2025" t="s">
        <v>42</v>
      </c>
      <c r="AB2025" t="s">
        <v>43</v>
      </c>
      <c r="AC2025" t="s">
        <v>44</v>
      </c>
      <c r="AD2025">
        <v>4</v>
      </c>
    </row>
    <row r="2026" spans="1:30" x14ac:dyDescent="0.35">
      <c r="A2026">
        <v>2448</v>
      </c>
      <c r="B2026" t="s">
        <v>5907</v>
      </c>
      <c r="C2026" t="s">
        <v>2245</v>
      </c>
      <c r="D2026" s="1">
        <v>44127</v>
      </c>
      <c r="E2026" s="1">
        <v>44269</v>
      </c>
      <c r="F2026">
        <f>IF(Table1[[#This Row],[ExitDate]],QUOTIENT(Table1[[#This Row],[ExitDate]]-Table1[[#This Row],[StartDate]],365/12),"")</f>
        <v>4</v>
      </c>
      <c r="G2026" t="str">
        <f>IF(Table1[[#This Row],[ExitDate]], "Attrition", "Active")</f>
        <v>Attrition</v>
      </c>
      <c r="H2026" t="s">
        <v>3017</v>
      </c>
      <c r="I2026" t="s">
        <v>7467</v>
      </c>
      <c r="J2026" t="s">
        <v>7468</v>
      </c>
      <c r="K2026" t="s">
        <v>167</v>
      </c>
      <c r="L2026" t="s">
        <v>744</v>
      </c>
      <c r="M2026" t="s">
        <v>62</v>
      </c>
      <c r="N2026" t="s">
        <v>34</v>
      </c>
      <c r="O2026" t="s">
        <v>51</v>
      </c>
      <c r="P2026" t="s">
        <v>174</v>
      </c>
      <c r="Q2026" t="s">
        <v>7469</v>
      </c>
      <c r="R2026" t="s">
        <v>37</v>
      </c>
      <c r="S2026" t="s">
        <v>100</v>
      </c>
      <c r="T2026" s="2">
        <v>32525</v>
      </c>
      <c r="U2026" s="3">
        <f ca="1">YEARFRAC(Table1[[#This Row],[DOB]],TODAY())</f>
        <v>36.93333333333333</v>
      </c>
      <c r="V2026" s="3" t="str" cm="1">
        <f t="array" aca="1" ref="V2026" ca="1">_xlfn.IFS(Table1[[#This Row],[Age]] &lt; 30, "20-29", Table1[[#This Row],[Age]]&lt;40,"30-39",Table1[[#This Row],[Age]]&lt;50,"40-49",Table1[[#This Row],[Age]]&lt;60,"50-59",Table1[[#This Row],[Age]]&lt;70, "60-69",Table1[[#This Row],[Age]]&lt;80, "70-79",Table1[[#This Row],[Age]]&lt;90,"80-89")</f>
        <v>30-39</v>
      </c>
      <c r="W2026" t="s">
        <v>39</v>
      </c>
      <c r="X2026" t="s">
        <v>204</v>
      </c>
      <c r="Y2026" t="s">
        <v>41</v>
      </c>
      <c r="Z2026">
        <v>43686</v>
      </c>
      <c r="AA2026" t="s">
        <v>127</v>
      </c>
      <c r="AB2026" t="s">
        <v>74</v>
      </c>
      <c r="AC2026" t="s">
        <v>44</v>
      </c>
      <c r="AD2026">
        <v>4</v>
      </c>
    </row>
    <row r="2027" spans="1:30" x14ac:dyDescent="0.35">
      <c r="A2027">
        <v>2449</v>
      </c>
      <c r="B2027" t="s">
        <v>7470</v>
      </c>
      <c r="C2027" t="s">
        <v>2479</v>
      </c>
      <c r="D2027" s="1">
        <v>43950</v>
      </c>
      <c r="E2027" s="1">
        <v>44387</v>
      </c>
      <c r="F2027">
        <f>IF(Table1[[#This Row],[ExitDate]],QUOTIENT(Table1[[#This Row],[ExitDate]]-Table1[[#This Row],[StartDate]],365/12),"")</f>
        <v>14</v>
      </c>
      <c r="G2027" t="str">
        <f>IF(Table1[[#This Row],[ExitDate]], "Attrition", "Active")</f>
        <v>Attrition</v>
      </c>
      <c r="H2027" t="s">
        <v>3017</v>
      </c>
      <c r="I2027" t="s">
        <v>7471</v>
      </c>
      <c r="J2027" t="s">
        <v>7472</v>
      </c>
      <c r="K2027" t="s">
        <v>132</v>
      </c>
      <c r="L2027" t="s">
        <v>744</v>
      </c>
      <c r="M2027" t="s">
        <v>51</v>
      </c>
      <c r="N2027" t="s">
        <v>63</v>
      </c>
      <c r="O2027" t="s">
        <v>35</v>
      </c>
      <c r="P2027" t="s">
        <v>139</v>
      </c>
      <c r="Q2027" t="s">
        <v>7473</v>
      </c>
      <c r="R2027" t="s">
        <v>37</v>
      </c>
      <c r="S2027" t="s">
        <v>52</v>
      </c>
      <c r="T2027" s="2">
        <v>31453</v>
      </c>
      <c r="U2027" s="3">
        <f ca="1">YEARFRAC(Table1[[#This Row],[DOB]],TODAY())</f>
        <v>39.869444444444447</v>
      </c>
      <c r="V2027" s="3" t="str" cm="1">
        <f t="array" aca="1" ref="V2027" ca="1">_xlfn.IFS(Table1[[#This Row],[Age]] &lt; 30, "20-29", Table1[[#This Row],[Age]]&lt;40,"30-39",Table1[[#This Row],[Age]]&lt;50,"40-49",Table1[[#This Row],[Age]]&lt;60,"50-59",Table1[[#This Row],[Age]]&lt;70, "60-69",Table1[[#This Row],[Age]]&lt;80, "70-79",Table1[[#This Row],[Age]]&lt;90,"80-89")</f>
        <v>30-39</v>
      </c>
      <c r="W2027" t="s">
        <v>39</v>
      </c>
      <c r="X2027" t="s">
        <v>162</v>
      </c>
      <c r="Y2027" t="s">
        <v>41</v>
      </c>
      <c r="Z2027">
        <v>63427</v>
      </c>
      <c r="AA2027" t="s">
        <v>55</v>
      </c>
      <c r="AB2027" t="s">
        <v>74</v>
      </c>
      <c r="AC2027" t="s">
        <v>44</v>
      </c>
      <c r="AD2027">
        <v>4</v>
      </c>
    </row>
    <row r="2028" spans="1:30" x14ac:dyDescent="0.35">
      <c r="A2028">
        <v>2450</v>
      </c>
      <c r="B2028" t="s">
        <v>6644</v>
      </c>
      <c r="C2028" t="s">
        <v>3198</v>
      </c>
      <c r="D2028" s="1">
        <v>44791</v>
      </c>
      <c r="E2028" s="1">
        <v>44828</v>
      </c>
      <c r="F2028">
        <f>IF(Table1[[#This Row],[ExitDate]],QUOTIENT(Table1[[#This Row],[ExitDate]]-Table1[[#This Row],[StartDate]],365/12),"")</f>
        <v>1</v>
      </c>
      <c r="G2028" t="str">
        <f>IF(Table1[[#This Row],[ExitDate]], "Attrition", "Active")</f>
        <v>Attrition</v>
      </c>
      <c r="H2028" t="s">
        <v>3017</v>
      </c>
      <c r="I2028" t="s">
        <v>7474</v>
      </c>
      <c r="J2028" t="s">
        <v>7475</v>
      </c>
      <c r="K2028" t="s">
        <v>79</v>
      </c>
      <c r="L2028" t="s">
        <v>32</v>
      </c>
      <c r="M2028" t="s">
        <v>62</v>
      </c>
      <c r="N2028" t="s">
        <v>50</v>
      </c>
      <c r="O2028" t="s">
        <v>51</v>
      </c>
      <c r="P2028" t="s">
        <v>125</v>
      </c>
      <c r="Q2028" t="s">
        <v>7476</v>
      </c>
      <c r="R2028" t="s">
        <v>37</v>
      </c>
      <c r="S2028" t="s">
        <v>52</v>
      </c>
      <c r="T2028" s="2">
        <v>35353</v>
      </c>
      <c r="U2028" s="3">
        <f ca="1">YEARFRAC(Table1[[#This Row],[DOB]],TODAY())</f>
        <v>29.18888888888889</v>
      </c>
      <c r="V2028" s="3" t="str" cm="1">
        <f t="array" aca="1" ref="V2028" ca="1">_xlfn.IFS(Table1[[#This Row],[Age]] &lt; 30, "20-29", Table1[[#This Row],[Age]]&lt;40,"30-39",Table1[[#This Row],[Age]]&lt;50,"40-49",Table1[[#This Row],[Age]]&lt;60,"50-59",Table1[[#This Row],[Age]]&lt;70, "60-69",Table1[[#This Row],[Age]]&lt;80, "70-79",Table1[[#This Row],[Age]]&lt;90,"80-89")</f>
        <v>20-29</v>
      </c>
      <c r="W2028" t="s">
        <v>39</v>
      </c>
      <c r="X2028" t="s">
        <v>162</v>
      </c>
      <c r="Y2028" t="s">
        <v>54</v>
      </c>
      <c r="Z2028">
        <v>73413</v>
      </c>
      <c r="AA2028" t="s">
        <v>127</v>
      </c>
      <c r="AB2028" t="s">
        <v>74</v>
      </c>
      <c r="AC2028" t="s">
        <v>44</v>
      </c>
      <c r="AD2028">
        <v>1</v>
      </c>
    </row>
    <row r="2029" spans="1:30" x14ac:dyDescent="0.35">
      <c r="A2029">
        <v>2451</v>
      </c>
      <c r="B2029" t="s">
        <v>7477</v>
      </c>
      <c r="C2029" t="s">
        <v>4237</v>
      </c>
      <c r="D2029" s="1">
        <v>44082</v>
      </c>
      <c r="F2029" t="str">
        <f>IF(Table1[[#This Row],[ExitDate]],QUOTIENT(Table1[[#This Row],[ExitDate]]-Table1[[#This Row],[StartDate]],365/12),"")</f>
        <v/>
      </c>
      <c r="G2029" t="str">
        <f>IF(Table1[[#This Row],[ExitDate]], "Attrition", "Active")</f>
        <v>Active</v>
      </c>
      <c r="H2029" t="s">
        <v>3017</v>
      </c>
      <c r="I2029" t="s">
        <v>7478</v>
      </c>
      <c r="J2029" t="s">
        <v>7479</v>
      </c>
      <c r="K2029" t="s">
        <v>97</v>
      </c>
      <c r="L2029" t="s">
        <v>32</v>
      </c>
      <c r="M2029" t="s">
        <v>33</v>
      </c>
      <c r="N2029" t="s">
        <v>50</v>
      </c>
      <c r="O2029" t="s">
        <v>35</v>
      </c>
      <c r="P2029" t="s">
        <v>36</v>
      </c>
      <c r="R2029" t="s">
        <v>37</v>
      </c>
      <c r="S2029" t="s">
        <v>147</v>
      </c>
      <c r="T2029" s="2">
        <v>16024</v>
      </c>
      <c r="U2029" s="3">
        <f ca="1">YEARFRAC(Table1[[#This Row],[DOB]],TODAY())</f>
        <v>82.108333333333334</v>
      </c>
      <c r="V2029" s="3" t="str" cm="1">
        <f t="array" aca="1" ref="V2029" ca="1">_xlfn.IFS(Table1[[#This Row],[Age]] &lt; 30, "20-29", Table1[[#This Row],[Age]]&lt;40,"30-39",Table1[[#This Row],[Age]]&lt;50,"40-49",Table1[[#This Row],[Age]]&lt;60,"50-59",Table1[[#This Row],[Age]]&lt;70, "60-69",Table1[[#This Row],[Age]]&lt;80, "70-79",Table1[[#This Row],[Age]]&lt;90,"80-89")</f>
        <v>80-89</v>
      </c>
      <c r="W2029" t="s">
        <v>39</v>
      </c>
      <c r="X2029" t="s">
        <v>6</v>
      </c>
      <c r="Y2029" t="s">
        <v>54</v>
      </c>
      <c r="Z2029">
        <v>78058</v>
      </c>
      <c r="AA2029" t="s">
        <v>92</v>
      </c>
      <c r="AB2029" t="s">
        <v>83</v>
      </c>
      <c r="AC2029" t="s">
        <v>44</v>
      </c>
      <c r="AD2029">
        <v>5</v>
      </c>
    </row>
    <row r="2030" spans="1:30" x14ac:dyDescent="0.35">
      <c r="A2030">
        <v>2452</v>
      </c>
      <c r="B2030" t="s">
        <v>3493</v>
      </c>
      <c r="C2030" t="s">
        <v>2288</v>
      </c>
      <c r="D2030" s="1">
        <v>44848</v>
      </c>
      <c r="F2030" t="str">
        <f>IF(Table1[[#This Row],[ExitDate]],QUOTIENT(Table1[[#This Row],[ExitDate]]-Table1[[#This Row],[StartDate]],365/12),"")</f>
        <v/>
      </c>
      <c r="G2030" t="str">
        <f>IF(Table1[[#This Row],[ExitDate]], "Attrition", "Active")</f>
        <v>Active</v>
      </c>
      <c r="H2030" t="s">
        <v>3017</v>
      </c>
      <c r="I2030" t="s">
        <v>7480</v>
      </c>
      <c r="J2030" t="s">
        <v>7481</v>
      </c>
      <c r="K2030" t="s">
        <v>88</v>
      </c>
      <c r="L2030" t="s">
        <v>32</v>
      </c>
      <c r="M2030" t="s">
        <v>62</v>
      </c>
      <c r="N2030" t="s">
        <v>34</v>
      </c>
      <c r="O2030" t="s">
        <v>51</v>
      </c>
      <c r="P2030" t="s">
        <v>36</v>
      </c>
      <c r="R2030" t="s">
        <v>37</v>
      </c>
      <c r="S2030" t="s">
        <v>176</v>
      </c>
      <c r="T2030" s="2">
        <v>26595</v>
      </c>
      <c r="U2030" s="3">
        <f ca="1">YEARFRAC(Table1[[#This Row],[DOB]],TODAY())</f>
        <v>53.166666666666664</v>
      </c>
      <c r="V2030" s="3" t="str" cm="1">
        <f t="array" aca="1" ref="V2030" ca="1">_xlfn.IFS(Table1[[#This Row],[Age]] &lt; 30, "20-29", Table1[[#This Row],[Age]]&lt;40,"30-39",Table1[[#This Row],[Age]]&lt;50,"40-49",Table1[[#This Row],[Age]]&lt;60,"50-59",Table1[[#This Row],[Age]]&lt;70, "60-69",Table1[[#This Row],[Age]]&lt;80, "70-79",Table1[[#This Row],[Age]]&lt;90,"80-89")</f>
        <v>50-59</v>
      </c>
      <c r="W2030" t="s">
        <v>39</v>
      </c>
      <c r="X2030" t="s">
        <v>707</v>
      </c>
      <c r="Y2030" t="s">
        <v>54</v>
      </c>
      <c r="Z2030">
        <v>15079</v>
      </c>
      <c r="AA2030" t="s">
        <v>127</v>
      </c>
      <c r="AB2030" t="s">
        <v>83</v>
      </c>
      <c r="AC2030" t="s">
        <v>44</v>
      </c>
      <c r="AD2030">
        <v>2</v>
      </c>
    </row>
    <row r="2031" spans="1:30" x14ac:dyDescent="0.35">
      <c r="A2031">
        <v>2453</v>
      </c>
      <c r="B2031" t="s">
        <v>7482</v>
      </c>
      <c r="C2031" t="s">
        <v>7483</v>
      </c>
      <c r="D2031" s="1">
        <v>45059</v>
      </c>
      <c r="F2031" t="str">
        <f>IF(Table1[[#This Row],[ExitDate]],QUOTIENT(Table1[[#This Row],[ExitDate]]-Table1[[#This Row],[StartDate]],365/12),"")</f>
        <v/>
      </c>
      <c r="G2031" t="str">
        <f>IF(Table1[[#This Row],[ExitDate]], "Attrition", "Active")</f>
        <v>Active</v>
      </c>
      <c r="H2031" t="s">
        <v>3017</v>
      </c>
      <c r="I2031" t="s">
        <v>7484</v>
      </c>
      <c r="J2031" t="s">
        <v>7485</v>
      </c>
      <c r="K2031" t="s">
        <v>31</v>
      </c>
      <c r="L2031" t="s">
        <v>32</v>
      </c>
      <c r="M2031" t="s">
        <v>62</v>
      </c>
      <c r="N2031" t="s">
        <v>34</v>
      </c>
      <c r="O2031" t="s">
        <v>62</v>
      </c>
      <c r="P2031" t="s">
        <v>36</v>
      </c>
      <c r="R2031" t="s">
        <v>37</v>
      </c>
      <c r="S2031" t="s">
        <v>793</v>
      </c>
      <c r="T2031" s="2">
        <v>32408</v>
      </c>
      <c r="U2031" s="3">
        <f ca="1">YEARFRAC(Table1[[#This Row],[DOB]],TODAY())</f>
        <v>37.25277777777778</v>
      </c>
      <c r="V2031" s="3" t="str" cm="1">
        <f t="array" aca="1" ref="V2031" ca="1">_xlfn.IFS(Table1[[#This Row],[Age]] &lt; 30, "20-29", Table1[[#This Row],[Age]]&lt;40,"30-39",Table1[[#This Row],[Age]]&lt;50,"40-49",Table1[[#This Row],[Age]]&lt;60,"50-59",Table1[[#This Row],[Age]]&lt;70, "60-69",Table1[[#This Row],[Age]]&lt;80, "70-79",Table1[[#This Row],[Age]]&lt;90,"80-89")</f>
        <v>30-39</v>
      </c>
      <c r="W2031" t="s">
        <v>39</v>
      </c>
      <c r="X2031" t="s">
        <v>82</v>
      </c>
      <c r="Y2031" t="s">
        <v>54</v>
      </c>
      <c r="Z2031">
        <v>70878</v>
      </c>
      <c r="AA2031" t="s">
        <v>73</v>
      </c>
      <c r="AB2031" t="s">
        <v>43</v>
      </c>
      <c r="AC2031" t="s">
        <v>44</v>
      </c>
      <c r="AD2031">
        <v>1</v>
      </c>
    </row>
    <row r="2032" spans="1:30" x14ac:dyDescent="0.35">
      <c r="A2032">
        <v>2454</v>
      </c>
      <c r="B2032" t="s">
        <v>576</v>
      </c>
      <c r="C2032" t="s">
        <v>559</v>
      </c>
      <c r="D2032" s="1">
        <v>44255</v>
      </c>
      <c r="F2032" t="str">
        <f>IF(Table1[[#This Row],[ExitDate]],QUOTIENT(Table1[[#This Row],[ExitDate]]-Table1[[#This Row],[StartDate]],365/12),"")</f>
        <v/>
      </c>
      <c r="G2032" t="str">
        <f>IF(Table1[[#This Row],[ExitDate]], "Attrition", "Active")</f>
        <v>Active</v>
      </c>
      <c r="H2032" t="s">
        <v>3017</v>
      </c>
      <c r="I2032" t="s">
        <v>7486</v>
      </c>
      <c r="J2032" t="s">
        <v>7487</v>
      </c>
      <c r="K2032" t="s">
        <v>49</v>
      </c>
      <c r="L2032" t="s">
        <v>32</v>
      </c>
      <c r="M2032" t="s">
        <v>62</v>
      </c>
      <c r="N2032" t="s">
        <v>50</v>
      </c>
      <c r="O2032" t="s">
        <v>51</v>
      </c>
      <c r="P2032" t="s">
        <v>36</v>
      </c>
      <c r="R2032" t="s">
        <v>37</v>
      </c>
      <c r="S2032" t="s">
        <v>230</v>
      </c>
      <c r="T2032" s="2">
        <v>32579</v>
      </c>
      <c r="U2032" s="3">
        <f ca="1">YEARFRAC(Table1[[#This Row],[DOB]],TODAY())</f>
        <v>36.780555555555559</v>
      </c>
      <c r="V2032" s="3" t="str" cm="1">
        <f t="array" aca="1" ref="V2032" ca="1">_xlfn.IFS(Table1[[#This Row],[Age]] &lt; 30, "20-29", Table1[[#This Row],[Age]]&lt;40,"30-39",Table1[[#This Row],[Age]]&lt;50,"40-49",Table1[[#This Row],[Age]]&lt;60,"50-59",Table1[[#This Row],[Age]]&lt;70, "60-69",Table1[[#This Row],[Age]]&lt;80, "70-79",Table1[[#This Row],[Age]]&lt;90,"80-89")</f>
        <v>30-39</v>
      </c>
      <c r="W2032" t="s">
        <v>39</v>
      </c>
      <c r="X2032" t="s">
        <v>112</v>
      </c>
      <c r="Y2032" t="s">
        <v>41</v>
      </c>
      <c r="Z2032">
        <v>5526</v>
      </c>
      <c r="AA2032" t="s">
        <v>127</v>
      </c>
      <c r="AB2032" t="s">
        <v>83</v>
      </c>
      <c r="AC2032" t="s">
        <v>44</v>
      </c>
      <c r="AD2032">
        <v>5</v>
      </c>
    </row>
    <row r="2033" spans="1:30" x14ac:dyDescent="0.35">
      <c r="A2033">
        <v>2455</v>
      </c>
      <c r="B2033" t="s">
        <v>7488</v>
      </c>
      <c r="C2033" t="s">
        <v>5691</v>
      </c>
      <c r="D2033" s="1">
        <v>43893</v>
      </c>
      <c r="F2033" t="str">
        <f>IF(Table1[[#This Row],[ExitDate]],QUOTIENT(Table1[[#This Row],[ExitDate]]-Table1[[#This Row],[StartDate]],365/12),"")</f>
        <v/>
      </c>
      <c r="G2033" t="str">
        <f>IF(Table1[[#This Row],[ExitDate]], "Attrition", "Active")</f>
        <v>Active</v>
      </c>
      <c r="H2033" t="s">
        <v>3017</v>
      </c>
      <c r="I2033" t="s">
        <v>7489</v>
      </c>
      <c r="J2033" t="s">
        <v>7490</v>
      </c>
      <c r="K2033" t="s">
        <v>138</v>
      </c>
      <c r="L2033" t="s">
        <v>32</v>
      </c>
      <c r="M2033" t="s">
        <v>62</v>
      </c>
      <c r="N2033" t="s">
        <v>63</v>
      </c>
      <c r="O2033" t="s">
        <v>62</v>
      </c>
      <c r="P2033" t="s">
        <v>36</v>
      </c>
      <c r="R2033" t="s">
        <v>37</v>
      </c>
      <c r="S2033" t="s">
        <v>80</v>
      </c>
      <c r="T2033" s="2">
        <v>33578</v>
      </c>
      <c r="U2033" s="3">
        <f ca="1">YEARFRAC(Table1[[#This Row],[DOB]],TODAY())</f>
        <v>34.047222222222224</v>
      </c>
      <c r="V2033" s="3" t="str" cm="1">
        <f t="array" aca="1" ref="V2033" ca="1">_xlfn.IFS(Table1[[#This Row],[Age]] &lt; 30, "20-29", Table1[[#This Row],[Age]]&lt;40,"30-39",Table1[[#This Row],[Age]]&lt;50,"40-49",Table1[[#This Row],[Age]]&lt;60,"50-59",Table1[[#This Row],[Age]]&lt;70, "60-69",Table1[[#This Row],[Age]]&lt;80, "70-79",Table1[[#This Row],[Age]]&lt;90,"80-89")</f>
        <v>30-39</v>
      </c>
      <c r="W2033" t="s">
        <v>39</v>
      </c>
      <c r="X2033" t="s">
        <v>204</v>
      </c>
      <c r="Y2033" t="s">
        <v>41</v>
      </c>
      <c r="Z2033">
        <v>50307</v>
      </c>
      <c r="AA2033" t="s">
        <v>55</v>
      </c>
      <c r="AB2033" t="s">
        <v>74</v>
      </c>
      <c r="AC2033" t="s">
        <v>44</v>
      </c>
      <c r="AD2033">
        <v>2</v>
      </c>
    </row>
    <row r="2034" spans="1:30" x14ac:dyDescent="0.35">
      <c r="A2034">
        <v>2456</v>
      </c>
      <c r="B2034" t="s">
        <v>4731</v>
      </c>
      <c r="C2034" t="s">
        <v>4669</v>
      </c>
      <c r="D2034" s="1">
        <v>44529</v>
      </c>
      <c r="F2034" t="str">
        <f>IF(Table1[[#This Row],[ExitDate]],QUOTIENT(Table1[[#This Row],[ExitDate]]-Table1[[#This Row],[StartDate]],365/12),"")</f>
        <v/>
      </c>
      <c r="G2034" t="str">
        <f>IF(Table1[[#This Row],[ExitDate]], "Attrition", "Active")</f>
        <v>Active</v>
      </c>
      <c r="H2034" t="s">
        <v>3017</v>
      </c>
      <c r="I2034" t="s">
        <v>7491</v>
      </c>
      <c r="J2034" t="s">
        <v>7492</v>
      </c>
      <c r="K2034" t="s">
        <v>117</v>
      </c>
      <c r="L2034" t="s">
        <v>32</v>
      </c>
      <c r="M2034" t="s">
        <v>62</v>
      </c>
      <c r="N2034" t="s">
        <v>50</v>
      </c>
      <c r="O2034" t="s">
        <v>62</v>
      </c>
      <c r="P2034" t="s">
        <v>36</v>
      </c>
      <c r="R2034" t="s">
        <v>37</v>
      </c>
      <c r="S2034" t="s">
        <v>304</v>
      </c>
      <c r="T2034" s="2">
        <v>25807</v>
      </c>
      <c r="U2034" s="3">
        <f ca="1">YEARFRAC(Table1[[#This Row],[DOB]],TODAY())</f>
        <v>55.322222222222223</v>
      </c>
      <c r="V2034" s="3" t="str" cm="1">
        <f t="array" aca="1" ref="V2034" ca="1">_xlfn.IFS(Table1[[#This Row],[Age]] &lt; 30, "20-29", Table1[[#This Row],[Age]]&lt;40,"30-39",Table1[[#This Row],[Age]]&lt;50,"40-49",Table1[[#This Row],[Age]]&lt;60,"50-59",Table1[[#This Row],[Age]]&lt;70, "60-69",Table1[[#This Row],[Age]]&lt;80, "70-79",Table1[[#This Row],[Age]]&lt;90,"80-89")</f>
        <v>50-59</v>
      </c>
      <c r="W2034" t="s">
        <v>39</v>
      </c>
      <c r="X2034" t="s">
        <v>82</v>
      </c>
      <c r="Y2034" t="s">
        <v>54</v>
      </c>
      <c r="Z2034">
        <v>70237</v>
      </c>
      <c r="AA2034" t="s">
        <v>127</v>
      </c>
      <c r="AB2034" t="s">
        <v>74</v>
      </c>
      <c r="AC2034" t="s">
        <v>44</v>
      </c>
      <c r="AD2034">
        <v>5</v>
      </c>
    </row>
    <row r="2035" spans="1:30" x14ac:dyDescent="0.35">
      <c r="A2035">
        <v>2457</v>
      </c>
      <c r="B2035" t="s">
        <v>794</v>
      </c>
      <c r="C2035" t="s">
        <v>5116</v>
      </c>
      <c r="D2035" s="1">
        <v>43336</v>
      </c>
      <c r="F2035" t="str">
        <f>IF(Table1[[#This Row],[ExitDate]],QUOTIENT(Table1[[#This Row],[ExitDate]]-Table1[[#This Row],[StartDate]],365/12),"")</f>
        <v/>
      </c>
      <c r="G2035" t="str">
        <f>IF(Table1[[#This Row],[ExitDate]], "Attrition", "Active")</f>
        <v>Active</v>
      </c>
      <c r="H2035" t="s">
        <v>3017</v>
      </c>
      <c r="I2035" t="s">
        <v>7493</v>
      </c>
      <c r="J2035" t="s">
        <v>7494</v>
      </c>
      <c r="K2035" t="s">
        <v>61</v>
      </c>
      <c r="L2035" t="s">
        <v>32</v>
      </c>
      <c r="M2035" t="s">
        <v>51</v>
      </c>
      <c r="N2035" t="s">
        <v>50</v>
      </c>
      <c r="O2035" t="s">
        <v>51</v>
      </c>
      <c r="P2035" t="s">
        <v>36</v>
      </c>
      <c r="R2035" t="s">
        <v>37</v>
      </c>
      <c r="S2035" t="s">
        <v>89</v>
      </c>
      <c r="T2035" s="2">
        <v>22385</v>
      </c>
      <c r="U2035" s="3">
        <f ca="1">YEARFRAC(Table1[[#This Row],[DOB]],TODAY())</f>
        <v>64.691666666666663</v>
      </c>
      <c r="V2035" s="3" t="str" cm="1">
        <f t="array" aca="1" ref="V2035" ca="1">_xlfn.IFS(Table1[[#This Row],[Age]] &lt; 30, "20-29", Table1[[#This Row],[Age]]&lt;40,"30-39",Table1[[#This Row],[Age]]&lt;50,"40-49",Table1[[#This Row],[Age]]&lt;60,"50-59",Table1[[#This Row],[Age]]&lt;70, "60-69",Table1[[#This Row],[Age]]&lt;80, "70-79",Table1[[#This Row],[Age]]&lt;90,"80-89")</f>
        <v>60-69</v>
      </c>
      <c r="W2035" t="s">
        <v>39</v>
      </c>
      <c r="X2035" t="s">
        <v>351</v>
      </c>
      <c r="Y2035" t="s">
        <v>54</v>
      </c>
      <c r="Z2035">
        <v>82947</v>
      </c>
      <c r="AA2035" t="s">
        <v>55</v>
      </c>
      <c r="AB2035" t="s">
        <v>74</v>
      </c>
      <c r="AC2035" t="s">
        <v>44</v>
      </c>
      <c r="AD2035">
        <v>2</v>
      </c>
    </row>
    <row r="2036" spans="1:30" x14ac:dyDescent="0.35">
      <c r="A2036">
        <v>2458</v>
      </c>
      <c r="B2036" t="s">
        <v>7495</v>
      </c>
      <c r="C2036" t="s">
        <v>2259</v>
      </c>
      <c r="D2036" s="1">
        <v>44125</v>
      </c>
      <c r="E2036" s="1">
        <v>44644</v>
      </c>
      <c r="F2036">
        <f>IF(Table1[[#This Row],[ExitDate]],QUOTIENT(Table1[[#This Row],[ExitDate]]-Table1[[#This Row],[StartDate]],365/12),"")</f>
        <v>17</v>
      </c>
      <c r="G2036" t="str">
        <f>IF(Table1[[#This Row],[ExitDate]], "Attrition", "Active")</f>
        <v>Attrition</v>
      </c>
      <c r="H2036" t="s">
        <v>3725</v>
      </c>
      <c r="I2036" t="s">
        <v>7496</v>
      </c>
      <c r="J2036" t="s">
        <v>7497</v>
      </c>
      <c r="K2036" t="s">
        <v>167</v>
      </c>
      <c r="L2036" t="s">
        <v>32</v>
      </c>
      <c r="M2036" t="s">
        <v>51</v>
      </c>
      <c r="N2036" t="s">
        <v>63</v>
      </c>
      <c r="O2036" t="s">
        <v>35</v>
      </c>
      <c r="P2036" t="s">
        <v>174</v>
      </c>
      <c r="Q2036" t="s">
        <v>7498</v>
      </c>
      <c r="R2036" t="s">
        <v>37</v>
      </c>
      <c r="S2036" t="s">
        <v>285</v>
      </c>
      <c r="T2036" s="2">
        <v>28924</v>
      </c>
      <c r="U2036" s="3">
        <f ca="1">YEARFRAC(Table1[[#This Row],[DOB]],TODAY())</f>
        <v>46.786111111111111</v>
      </c>
      <c r="V2036" s="3" t="str" cm="1">
        <f t="array" aca="1" ref="V2036" ca="1">_xlfn.IFS(Table1[[#This Row],[Age]] &lt; 30, "20-29", Table1[[#This Row],[Age]]&lt;40,"30-39",Table1[[#This Row],[Age]]&lt;50,"40-49",Table1[[#This Row],[Age]]&lt;60,"50-59",Table1[[#This Row],[Age]]&lt;70, "60-69",Table1[[#This Row],[Age]]&lt;80, "70-79",Table1[[#This Row],[Age]]&lt;90,"80-89")</f>
        <v>40-49</v>
      </c>
      <c r="W2036" t="s">
        <v>39</v>
      </c>
      <c r="X2036" t="s">
        <v>102</v>
      </c>
      <c r="Y2036" t="s">
        <v>54</v>
      </c>
      <c r="Z2036">
        <v>59127</v>
      </c>
      <c r="AA2036" t="s">
        <v>73</v>
      </c>
      <c r="AB2036" t="s">
        <v>43</v>
      </c>
      <c r="AC2036" t="s">
        <v>44</v>
      </c>
      <c r="AD2036">
        <v>2</v>
      </c>
    </row>
    <row r="2037" spans="1:30" x14ac:dyDescent="0.35">
      <c r="A2037">
        <v>2459</v>
      </c>
      <c r="B2037" t="s">
        <v>7499</v>
      </c>
      <c r="C2037" t="s">
        <v>1711</v>
      </c>
      <c r="D2037" s="1">
        <v>44180</v>
      </c>
      <c r="E2037" s="1">
        <v>44371</v>
      </c>
      <c r="F2037">
        <f>IF(Table1[[#This Row],[ExitDate]],QUOTIENT(Table1[[#This Row],[ExitDate]]-Table1[[#This Row],[StartDate]],365/12),"")</f>
        <v>6</v>
      </c>
      <c r="G2037" t="str">
        <f>IF(Table1[[#This Row],[ExitDate]], "Attrition", "Active")</f>
        <v>Attrition</v>
      </c>
      <c r="H2037" t="s">
        <v>6983</v>
      </c>
      <c r="I2037" t="s">
        <v>7500</v>
      </c>
      <c r="J2037" t="s">
        <v>7501</v>
      </c>
      <c r="K2037" t="s">
        <v>132</v>
      </c>
      <c r="L2037" t="s">
        <v>32</v>
      </c>
      <c r="M2037" t="s">
        <v>62</v>
      </c>
      <c r="N2037" t="s">
        <v>50</v>
      </c>
      <c r="O2037" t="s">
        <v>35</v>
      </c>
      <c r="P2037" t="s">
        <v>139</v>
      </c>
      <c r="Q2037" t="s">
        <v>7502</v>
      </c>
      <c r="R2037" t="s">
        <v>37</v>
      </c>
      <c r="S2037" t="s">
        <v>89</v>
      </c>
      <c r="T2037" s="2">
        <v>34890</v>
      </c>
      <c r="U2037" s="3">
        <f ca="1">YEARFRAC(Table1[[#This Row],[DOB]],TODAY())</f>
        <v>30.452777777777779</v>
      </c>
      <c r="V2037" s="3" t="str" cm="1">
        <f t="array" aca="1" ref="V2037" ca="1">_xlfn.IFS(Table1[[#This Row],[Age]] &lt; 30, "20-29", Table1[[#This Row],[Age]]&lt;40,"30-39",Table1[[#This Row],[Age]]&lt;50,"40-49",Table1[[#This Row],[Age]]&lt;60,"50-59",Table1[[#This Row],[Age]]&lt;70, "60-69",Table1[[#This Row],[Age]]&lt;80, "70-79",Table1[[#This Row],[Age]]&lt;90,"80-89")</f>
        <v>30-39</v>
      </c>
      <c r="W2037" t="s">
        <v>6981</v>
      </c>
      <c r="X2037" t="s">
        <v>82</v>
      </c>
      <c r="Y2037" t="s">
        <v>41</v>
      </c>
      <c r="Z2037">
        <v>89047</v>
      </c>
      <c r="AA2037" t="s">
        <v>127</v>
      </c>
      <c r="AB2037" t="s">
        <v>83</v>
      </c>
      <c r="AC2037" t="s">
        <v>44</v>
      </c>
      <c r="AD2037">
        <v>4</v>
      </c>
    </row>
    <row r="2038" spans="1:30" x14ac:dyDescent="0.35">
      <c r="A2038">
        <v>2460</v>
      </c>
      <c r="B2038" t="s">
        <v>2422</v>
      </c>
      <c r="C2038" t="s">
        <v>1888</v>
      </c>
      <c r="D2038" s="1">
        <v>43348</v>
      </c>
      <c r="E2038" s="1">
        <v>44953</v>
      </c>
      <c r="F2038">
        <f>IF(Table1[[#This Row],[ExitDate]],QUOTIENT(Table1[[#This Row],[ExitDate]]-Table1[[#This Row],[StartDate]],365/12),"")</f>
        <v>52</v>
      </c>
      <c r="G2038" t="str">
        <f>IF(Table1[[#This Row],[ExitDate]], "Attrition", "Active")</f>
        <v>Attrition</v>
      </c>
      <c r="H2038" t="s">
        <v>2308</v>
      </c>
      <c r="I2038" t="s">
        <v>7503</v>
      </c>
      <c r="J2038" t="s">
        <v>7504</v>
      </c>
      <c r="K2038" t="s">
        <v>49</v>
      </c>
      <c r="L2038" t="s">
        <v>32</v>
      </c>
      <c r="M2038" t="s">
        <v>33</v>
      </c>
      <c r="N2038" t="s">
        <v>34</v>
      </c>
      <c r="O2038" t="s">
        <v>62</v>
      </c>
      <c r="P2038" t="s">
        <v>139</v>
      </c>
      <c r="Q2038" t="s">
        <v>7505</v>
      </c>
      <c r="R2038" t="s">
        <v>169</v>
      </c>
      <c r="S2038" t="s">
        <v>38</v>
      </c>
      <c r="T2038" s="2">
        <v>21844</v>
      </c>
      <c r="U2038" s="3">
        <f ca="1">YEARFRAC(Table1[[#This Row],[DOB]],TODAY())</f>
        <v>66.172222222222217</v>
      </c>
      <c r="V2038" s="3" t="str" cm="1">
        <f t="array" aca="1" ref="V2038" ca="1">_xlfn.IFS(Table1[[#This Row],[Age]] &lt; 30, "20-29", Table1[[#This Row],[Age]]&lt;40,"30-39",Table1[[#This Row],[Age]]&lt;50,"40-49",Table1[[#This Row],[Age]]&lt;60,"50-59",Table1[[#This Row],[Age]]&lt;70, "60-69",Table1[[#This Row],[Age]]&lt;80, "70-79",Table1[[#This Row],[Age]]&lt;90,"80-89")</f>
        <v>60-69</v>
      </c>
      <c r="W2038" t="s">
        <v>39</v>
      </c>
      <c r="X2038" t="s">
        <v>156</v>
      </c>
      <c r="Y2038" t="s">
        <v>41</v>
      </c>
      <c r="Z2038">
        <v>15258</v>
      </c>
      <c r="AA2038" t="s">
        <v>42</v>
      </c>
      <c r="AB2038" t="s">
        <v>43</v>
      </c>
      <c r="AC2038" t="s">
        <v>44</v>
      </c>
      <c r="AD2038">
        <v>2</v>
      </c>
    </row>
    <row r="2039" spans="1:30" x14ac:dyDescent="0.35">
      <c r="A2039">
        <v>2461</v>
      </c>
      <c r="B2039" t="s">
        <v>7506</v>
      </c>
      <c r="C2039" t="s">
        <v>2105</v>
      </c>
      <c r="D2039" s="1">
        <v>44466</v>
      </c>
      <c r="F2039" t="str">
        <f>IF(Table1[[#This Row],[ExitDate]],QUOTIENT(Table1[[#This Row],[ExitDate]]-Table1[[#This Row],[StartDate]],365/12),"")</f>
        <v/>
      </c>
      <c r="G2039" t="str">
        <f>IF(Table1[[#This Row],[ExitDate]], "Attrition", "Active")</f>
        <v>Active</v>
      </c>
      <c r="H2039" t="s">
        <v>2607</v>
      </c>
      <c r="I2039" t="s">
        <v>7507</v>
      </c>
      <c r="J2039" t="s">
        <v>7508</v>
      </c>
      <c r="K2039" t="s">
        <v>49</v>
      </c>
      <c r="L2039" t="s">
        <v>32</v>
      </c>
      <c r="M2039" t="s">
        <v>51</v>
      </c>
      <c r="N2039" t="s">
        <v>50</v>
      </c>
      <c r="O2039" t="s">
        <v>62</v>
      </c>
      <c r="P2039" t="s">
        <v>36</v>
      </c>
      <c r="R2039" t="s">
        <v>2621</v>
      </c>
      <c r="S2039" t="s">
        <v>147</v>
      </c>
      <c r="T2039" s="2">
        <v>29011</v>
      </c>
      <c r="U2039" s="3">
        <f ca="1">YEARFRAC(Table1[[#This Row],[DOB]],TODAY())</f>
        <v>46.55</v>
      </c>
      <c r="V2039" s="3" t="str" cm="1">
        <f t="array" aca="1" ref="V2039" ca="1">_xlfn.IFS(Table1[[#This Row],[Age]] &lt; 30, "20-29", Table1[[#This Row],[Age]]&lt;40,"30-39",Table1[[#This Row],[Age]]&lt;50,"40-49",Table1[[#This Row],[Age]]&lt;60,"50-59",Table1[[#This Row],[Age]]&lt;70, "60-69",Table1[[#This Row],[Age]]&lt;80, "70-79",Table1[[#This Row],[Age]]&lt;90,"80-89")</f>
        <v>40-49</v>
      </c>
      <c r="W2039" t="s">
        <v>39</v>
      </c>
      <c r="X2039" t="s">
        <v>149</v>
      </c>
      <c r="Y2039" t="s">
        <v>54</v>
      </c>
      <c r="Z2039">
        <v>23555</v>
      </c>
      <c r="AA2039" t="s">
        <v>92</v>
      </c>
      <c r="AB2039" t="s">
        <v>103</v>
      </c>
      <c r="AC2039" t="s">
        <v>44</v>
      </c>
      <c r="AD2039">
        <v>5</v>
      </c>
    </row>
    <row r="2040" spans="1:30" x14ac:dyDescent="0.35">
      <c r="A2040">
        <v>2462</v>
      </c>
      <c r="B2040" t="s">
        <v>4950</v>
      </c>
      <c r="C2040" t="s">
        <v>5320</v>
      </c>
      <c r="D2040" s="1">
        <v>43839</v>
      </c>
      <c r="E2040" s="1">
        <v>44223</v>
      </c>
      <c r="F2040">
        <f>IF(Table1[[#This Row],[ExitDate]],QUOTIENT(Table1[[#This Row],[ExitDate]]-Table1[[#This Row],[StartDate]],365/12),"")</f>
        <v>12</v>
      </c>
      <c r="G2040" t="str">
        <f>IF(Table1[[#This Row],[ExitDate]], "Attrition", "Active")</f>
        <v>Attrition</v>
      </c>
      <c r="H2040" t="s">
        <v>3017</v>
      </c>
      <c r="I2040" t="s">
        <v>7509</v>
      </c>
      <c r="J2040" t="s">
        <v>7510</v>
      </c>
      <c r="K2040" t="s">
        <v>117</v>
      </c>
      <c r="L2040" t="s">
        <v>32</v>
      </c>
      <c r="M2040" t="s">
        <v>51</v>
      </c>
      <c r="N2040" t="s">
        <v>34</v>
      </c>
      <c r="O2040" t="s">
        <v>62</v>
      </c>
      <c r="P2040" t="s">
        <v>174</v>
      </c>
      <c r="Q2040" t="s">
        <v>7511</v>
      </c>
      <c r="R2040" t="s">
        <v>37</v>
      </c>
      <c r="S2040" t="s">
        <v>80</v>
      </c>
      <c r="T2040" s="2">
        <v>17840</v>
      </c>
      <c r="U2040" s="3">
        <f ca="1">YEARFRAC(Table1[[#This Row],[DOB]],TODAY())</f>
        <v>77.138888888888886</v>
      </c>
      <c r="V2040" s="3" t="str" cm="1">
        <f t="array" aca="1" ref="V2040" ca="1">_xlfn.IFS(Table1[[#This Row],[Age]] &lt; 30, "20-29", Table1[[#This Row],[Age]]&lt;40,"30-39",Table1[[#This Row],[Age]]&lt;50,"40-49",Table1[[#This Row],[Age]]&lt;60,"50-59",Table1[[#This Row],[Age]]&lt;70, "60-69",Table1[[#This Row],[Age]]&lt;80, "70-79",Table1[[#This Row],[Age]]&lt;90,"80-89")</f>
        <v>70-79</v>
      </c>
      <c r="W2040" t="s">
        <v>39</v>
      </c>
      <c r="X2040" t="s">
        <v>225</v>
      </c>
      <c r="Y2040" t="s">
        <v>41</v>
      </c>
      <c r="Z2040">
        <v>83298</v>
      </c>
      <c r="AA2040" t="s">
        <v>42</v>
      </c>
      <c r="AB2040" t="s">
        <v>83</v>
      </c>
      <c r="AC2040" t="s">
        <v>44</v>
      </c>
      <c r="AD2040">
        <v>2</v>
      </c>
    </row>
    <row r="2041" spans="1:30" x14ac:dyDescent="0.35">
      <c r="A2041">
        <v>2463</v>
      </c>
      <c r="B2041" t="s">
        <v>2883</v>
      </c>
      <c r="C2041" t="s">
        <v>5931</v>
      </c>
      <c r="D2041" s="1">
        <v>43440</v>
      </c>
      <c r="F2041" t="str">
        <f>IF(Table1[[#This Row],[ExitDate]],QUOTIENT(Table1[[#This Row],[ExitDate]]-Table1[[#This Row],[StartDate]],365/12),"")</f>
        <v/>
      </c>
      <c r="G2041" t="str">
        <f>IF(Table1[[#This Row],[ExitDate]], "Attrition", "Active")</f>
        <v>Active</v>
      </c>
      <c r="H2041" t="s">
        <v>3017</v>
      </c>
      <c r="I2041" t="s">
        <v>7512</v>
      </c>
      <c r="J2041" t="s">
        <v>7513</v>
      </c>
      <c r="K2041" t="s">
        <v>61</v>
      </c>
      <c r="L2041" t="s">
        <v>32</v>
      </c>
      <c r="M2041" t="s">
        <v>51</v>
      </c>
      <c r="N2041" t="s">
        <v>50</v>
      </c>
      <c r="O2041" t="s">
        <v>51</v>
      </c>
      <c r="P2041" t="s">
        <v>36</v>
      </c>
      <c r="R2041" t="s">
        <v>37</v>
      </c>
      <c r="S2041" t="s">
        <v>230</v>
      </c>
      <c r="T2041" s="2">
        <v>31505</v>
      </c>
      <c r="U2041" s="3">
        <f ca="1">YEARFRAC(Table1[[#This Row],[DOB]],TODAY())</f>
        <v>39.722222222222221</v>
      </c>
      <c r="V2041" s="3" t="str" cm="1">
        <f t="array" aca="1" ref="V2041" ca="1">_xlfn.IFS(Table1[[#This Row],[Age]] &lt; 30, "20-29", Table1[[#This Row],[Age]]&lt;40,"30-39",Table1[[#This Row],[Age]]&lt;50,"40-49",Table1[[#This Row],[Age]]&lt;60,"50-59",Table1[[#This Row],[Age]]&lt;70, "60-69",Table1[[#This Row],[Age]]&lt;80, "70-79",Table1[[#This Row],[Age]]&lt;90,"80-89")</f>
        <v>30-39</v>
      </c>
      <c r="W2041" t="s">
        <v>39</v>
      </c>
      <c r="X2041" t="s">
        <v>112</v>
      </c>
      <c r="Y2041" t="s">
        <v>41</v>
      </c>
      <c r="Z2041">
        <v>27705</v>
      </c>
      <c r="AA2041" t="s">
        <v>55</v>
      </c>
      <c r="AB2041" t="s">
        <v>43</v>
      </c>
      <c r="AC2041" t="s">
        <v>44</v>
      </c>
      <c r="AD2041">
        <v>4</v>
      </c>
    </row>
    <row r="2042" spans="1:30" x14ac:dyDescent="0.35">
      <c r="A2042">
        <v>2464</v>
      </c>
      <c r="B2042" t="s">
        <v>3274</v>
      </c>
      <c r="C2042" t="s">
        <v>6823</v>
      </c>
      <c r="D2042" s="1">
        <v>44784</v>
      </c>
      <c r="F2042" t="str">
        <f>IF(Table1[[#This Row],[ExitDate]],QUOTIENT(Table1[[#This Row],[ExitDate]]-Table1[[#This Row],[StartDate]],365/12),"")</f>
        <v/>
      </c>
      <c r="G2042" t="str">
        <f>IF(Table1[[#This Row],[ExitDate]], "Attrition", "Active")</f>
        <v>Active</v>
      </c>
      <c r="H2042" t="s">
        <v>3017</v>
      </c>
      <c r="I2042" t="s">
        <v>7514</v>
      </c>
      <c r="J2042" t="s">
        <v>7515</v>
      </c>
      <c r="K2042" t="s">
        <v>88</v>
      </c>
      <c r="L2042" t="s">
        <v>32</v>
      </c>
      <c r="M2042" t="s">
        <v>62</v>
      </c>
      <c r="N2042" t="s">
        <v>63</v>
      </c>
      <c r="O2042" t="s">
        <v>35</v>
      </c>
      <c r="P2042" t="s">
        <v>36</v>
      </c>
      <c r="R2042" t="s">
        <v>37</v>
      </c>
      <c r="S2042" t="s">
        <v>89</v>
      </c>
      <c r="T2042" s="2">
        <v>20233</v>
      </c>
      <c r="U2042" s="3">
        <f ca="1">YEARFRAC(Table1[[#This Row],[DOB]],TODAY())</f>
        <v>70.580555555555549</v>
      </c>
      <c r="V2042" s="3" t="str" cm="1">
        <f t="array" aca="1" ref="V2042" ca="1">_xlfn.IFS(Table1[[#This Row],[Age]] &lt; 30, "20-29", Table1[[#This Row],[Age]]&lt;40,"30-39",Table1[[#This Row],[Age]]&lt;50,"40-49",Table1[[#This Row],[Age]]&lt;60,"50-59",Table1[[#This Row],[Age]]&lt;70, "60-69",Table1[[#This Row],[Age]]&lt;80, "70-79",Table1[[#This Row],[Age]]&lt;90,"80-89")</f>
        <v>70-79</v>
      </c>
      <c r="W2042" t="s">
        <v>39</v>
      </c>
      <c r="X2042" t="s">
        <v>102</v>
      </c>
      <c r="Y2042" t="s">
        <v>54</v>
      </c>
      <c r="Z2042">
        <v>78500</v>
      </c>
      <c r="AA2042" t="s">
        <v>42</v>
      </c>
      <c r="AB2042" t="s">
        <v>43</v>
      </c>
      <c r="AC2042" t="s">
        <v>44</v>
      </c>
      <c r="AD2042">
        <v>2</v>
      </c>
    </row>
    <row r="2043" spans="1:30" x14ac:dyDescent="0.35">
      <c r="A2043">
        <v>2465</v>
      </c>
      <c r="B2043" t="s">
        <v>576</v>
      </c>
      <c r="C2043" t="s">
        <v>4303</v>
      </c>
      <c r="D2043" s="1">
        <v>43934</v>
      </c>
      <c r="E2043" s="1">
        <v>44373</v>
      </c>
      <c r="F2043">
        <f>IF(Table1[[#This Row],[ExitDate]],QUOTIENT(Table1[[#This Row],[ExitDate]]-Table1[[#This Row],[StartDate]],365/12),"")</f>
        <v>14</v>
      </c>
      <c r="G2043" t="str">
        <f>IF(Table1[[#This Row],[ExitDate]], "Attrition", "Active")</f>
        <v>Attrition</v>
      </c>
      <c r="H2043" t="s">
        <v>3017</v>
      </c>
      <c r="I2043" t="s">
        <v>7516</v>
      </c>
      <c r="J2043" t="s">
        <v>7517</v>
      </c>
      <c r="K2043" t="s">
        <v>31</v>
      </c>
      <c r="L2043" t="s">
        <v>32</v>
      </c>
      <c r="M2043" t="s">
        <v>33</v>
      </c>
      <c r="N2043" t="s">
        <v>50</v>
      </c>
      <c r="O2043" t="s">
        <v>62</v>
      </c>
      <c r="P2043" t="s">
        <v>139</v>
      </c>
      <c r="Q2043" t="s">
        <v>7518</v>
      </c>
      <c r="R2043" t="s">
        <v>37</v>
      </c>
      <c r="S2043" t="s">
        <v>89</v>
      </c>
      <c r="T2043" s="2">
        <v>22594</v>
      </c>
      <c r="U2043" s="3">
        <f ca="1">YEARFRAC(Table1[[#This Row],[DOB]],TODAY())</f>
        <v>64.12222222222222</v>
      </c>
      <c r="V2043" s="3" t="str" cm="1">
        <f t="array" aca="1" ref="V2043" ca="1">_xlfn.IFS(Table1[[#This Row],[Age]] &lt; 30, "20-29", Table1[[#This Row],[Age]]&lt;40,"30-39",Table1[[#This Row],[Age]]&lt;50,"40-49",Table1[[#This Row],[Age]]&lt;60,"50-59",Table1[[#This Row],[Age]]&lt;70, "60-69",Table1[[#This Row],[Age]]&lt;80, "70-79",Table1[[#This Row],[Age]]&lt;90,"80-89")</f>
        <v>60-69</v>
      </c>
      <c r="W2043" t="s">
        <v>39</v>
      </c>
      <c r="X2043" t="s">
        <v>82</v>
      </c>
      <c r="Y2043" t="s">
        <v>41</v>
      </c>
      <c r="Z2043">
        <v>42463</v>
      </c>
      <c r="AA2043" t="s">
        <v>42</v>
      </c>
      <c r="AB2043" t="s">
        <v>74</v>
      </c>
      <c r="AC2043" t="s">
        <v>44</v>
      </c>
      <c r="AD2043">
        <v>2</v>
      </c>
    </row>
    <row r="2044" spans="1:30" x14ac:dyDescent="0.35">
      <c r="A2044">
        <v>2466</v>
      </c>
      <c r="B2044" t="s">
        <v>7519</v>
      </c>
      <c r="C2044" t="s">
        <v>7520</v>
      </c>
      <c r="D2044" s="1">
        <v>44514</v>
      </c>
      <c r="E2044" s="1">
        <v>44948</v>
      </c>
      <c r="F2044">
        <f>IF(Table1[[#This Row],[ExitDate]],QUOTIENT(Table1[[#This Row],[ExitDate]]-Table1[[#This Row],[StartDate]],365/12),"")</f>
        <v>14</v>
      </c>
      <c r="G2044" t="str">
        <f>IF(Table1[[#This Row],[ExitDate]], "Attrition", "Active")</f>
        <v>Attrition</v>
      </c>
      <c r="H2044" t="s">
        <v>3017</v>
      </c>
      <c r="I2044" t="s">
        <v>7521</v>
      </c>
      <c r="J2044" t="s">
        <v>7522</v>
      </c>
      <c r="K2044" t="s">
        <v>132</v>
      </c>
      <c r="L2044" t="s">
        <v>744</v>
      </c>
      <c r="M2044" t="s">
        <v>33</v>
      </c>
      <c r="N2044" t="s">
        <v>50</v>
      </c>
      <c r="O2044" t="s">
        <v>62</v>
      </c>
      <c r="P2044" t="s">
        <v>174</v>
      </c>
      <c r="Q2044" t="s">
        <v>7523</v>
      </c>
      <c r="R2044" t="s">
        <v>37</v>
      </c>
      <c r="S2044" t="s">
        <v>230</v>
      </c>
      <c r="T2044" s="2">
        <v>24728</v>
      </c>
      <c r="U2044" s="3">
        <f ca="1">YEARFRAC(Table1[[#This Row],[DOB]],TODAY())</f>
        <v>58.277777777777779</v>
      </c>
      <c r="V2044" s="3" t="str" cm="1">
        <f t="array" aca="1" ref="V2044" ca="1">_xlfn.IFS(Table1[[#This Row],[Age]] &lt; 30, "20-29", Table1[[#This Row],[Age]]&lt;40,"30-39",Table1[[#This Row],[Age]]&lt;50,"40-49",Table1[[#This Row],[Age]]&lt;60,"50-59",Table1[[#This Row],[Age]]&lt;70, "60-69",Table1[[#This Row],[Age]]&lt;80, "70-79",Table1[[#This Row],[Age]]&lt;90,"80-89")</f>
        <v>50-59</v>
      </c>
      <c r="W2044" t="s">
        <v>39</v>
      </c>
      <c r="X2044" t="s">
        <v>112</v>
      </c>
      <c r="Y2044" t="s">
        <v>41</v>
      </c>
      <c r="Z2044">
        <v>17484</v>
      </c>
      <c r="AA2044" t="s">
        <v>42</v>
      </c>
      <c r="AB2044" t="s">
        <v>43</v>
      </c>
      <c r="AC2044" t="s">
        <v>44</v>
      </c>
      <c r="AD2044">
        <v>2</v>
      </c>
    </row>
    <row r="2045" spans="1:30" x14ac:dyDescent="0.35">
      <c r="A2045">
        <v>2467</v>
      </c>
      <c r="B2045" t="s">
        <v>7524</v>
      </c>
      <c r="C2045" t="s">
        <v>2185</v>
      </c>
      <c r="D2045" s="1">
        <v>44637</v>
      </c>
      <c r="E2045" s="1">
        <v>45100</v>
      </c>
      <c r="F2045">
        <f>IF(Table1[[#This Row],[ExitDate]],QUOTIENT(Table1[[#This Row],[ExitDate]]-Table1[[#This Row],[StartDate]],365/12),"")</f>
        <v>15</v>
      </c>
      <c r="G2045" t="str">
        <f>IF(Table1[[#This Row],[ExitDate]], "Attrition", "Active")</f>
        <v>Attrition</v>
      </c>
      <c r="H2045" t="s">
        <v>3017</v>
      </c>
      <c r="I2045" t="s">
        <v>7525</v>
      </c>
      <c r="J2045" t="s">
        <v>7526</v>
      </c>
      <c r="K2045" t="s">
        <v>49</v>
      </c>
      <c r="L2045" t="s">
        <v>744</v>
      </c>
      <c r="M2045" t="s">
        <v>62</v>
      </c>
      <c r="N2045" t="s">
        <v>63</v>
      </c>
      <c r="O2045" t="s">
        <v>62</v>
      </c>
      <c r="P2045" t="s">
        <v>98</v>
      </c>
      <c r="Q2045" t="s">
        <v>7527</v>
      </c>
      <c r="R2045" t="s">
        <v>37</v>
      </c>
      <c r="S2045" t="s">
        <v>110</v>
      </c>
      <c r="T2045" s="2">
        <v>28857</v>
      </c>
      <c r="U2045" s="3">
        <f ca="1">YEARFRAC(Table1[[#This Row],[DOB]],TODAY())</f>
        <v>46.975000000000001</v>
      </c>
      <c r="V2045" s="3" t="str" cm="1">
        <f t="array" aca="1" ref="V2045" ca="1">_xlfn.IFS(Table1[[#This Row],[Age]] &lt; 30, "20-29", Table1[[#This Row],[Age]]&lt;40,"30-39",Table1[[#This Row],[Age]]&lt;50,"40-49",Table1[[#This Row],[Age]]&lt;60,"50-59",Table1[[#This Row],[Age]]&lt;70, "60-69",Table1[[#This Row],[Age]]&lt;80, "70-79",Table1[[#This Row],[Age]]&lt;90,"80-89")</f>
        <v>40-49</v>
      </c>
      <c r="W2045" t="s">
        <v>39</v>
      </c>
      <c r="X2045" t="s">
        <v>112</v>
      </c>
      <c r="Y2045" t="s">
        <v>41</v>
      </c>
      <c r="Z2045">
        <v>86392</v>
      </c>
      <c r="AA2045" t="s">
        <v>73</v>
      </c>
      <c r="AB2045" t="s">
        <v>83</v>
      </c>
      <c r="AC2045" t="s">
        <v>44</v>
      </c>
      <c r="AD2045">
        <v>5</v>
      </c>
    </row>
    <row r="2046" spans="1:30" x14ac:dyDescent="0.35">
      <c r="A2046">
        <v>2468</v>
      </c>
      <c r="B2046" t="s">
        <v>6279</v>
      </c>
      <c r="C2046" t="s">
        <v>2395</v>
      </c>
      <c r="D2046" s="1">
        <v>43591</v>
      </c>
      <c r="F2046" t="str">
        <f>IF(Table1[[#This Row],[ExitDate]],QUOTIENT(Table1[[#This Row],[ExitDate]]-Table1[[#This Row],[StartDate]],365/12),"")</f>
        <v/>
      </c>
      <c r="G2046" t="str">
        <f>IF(Table1[[#This Row],[ExitDate]], "Attrition", "Active")</f>
        <v>Active</v>
      </c>
      <c r="H2046" t="s">
        <v>3017</v>
      </c>
      <c r="I2046" t="s">
        <v>7528</v>
      </c>
      <c r="J2046" t="s">
        <v>7529</v>
      </c>
      <c r="K2046" t="s">
        <v>138</v>
      </c>
      <c r="L2046" t="s">
        <v>32</v>
      </c>
      <c r="M2046" t="s">
        <v>51</v>
      </c>
      <c r="N2046" t="s">
        <v>50</v>
      </c>
      <c r="O2046" t="s">
        <v>51</v>
      </c>
      <c r="P2046" t="s">
        <v>36</v>
      </c>
      <c r="R2046" t="s">
        <v>37</v>
      </c>
      <c r="S2046" t="s">
        <v>80</v>
      </c>
      <c r="T2046" s="2">
        <v>21139</v>
      </c>
      <c r="U2046" s="3">
        <f ca="1">YEARFRAC(Table1[[#This Row],[DOB]],TODAY())</f>
        <v>68.105555555555554</v>
      </c>
      <c r="V2046" s="3" t="str" cm="1">
        <f t="array" aca="1" ref="V2046" ca="1">_xlfn.IFS(Table1[[#This Row],[Age]] &lt; 30, "20-29", Table1[[#This Row],[Age]]&lt;40,"30-39",Table1[[#This Row],[Age]]&lt;50,"40-49",Table1[[#This Row],[Age]]&lt;60,"50-59",Table1[[#This Row],[Age]]&lt;70, "60-69",Table1[[#This Row],[Age]]&lt;80, "70-79",Table1[[#This Row],[Age]]&lt;90,"80-89")</f>
        <v>60-69</v>
      </c>
      <c r="W2046" t="s">
        <v>39</v>
      </c>
      <c r="X2046" t="s">
        <v>82</v>
      </c>
      <c r="Y2046" t="s">
        <v>54</v>
      </c>
      <c r="Z2046">
        <v>53359</v>
      </c>
      <c r="AA2046" t="s">
        <v>55</v>
      </c>
      <c r="AB2046" t="s">
        <v>83</v>
      </c>
      <c r="AC2046" t="s">
        <v>44</v>
      </c>
      <c r="AD2046">
        <v>5</v>
      </c>
    </row>
    <row r="2047" spans="1:30" x14ac:dyDescent="0.35">
      <c r="A2047">
        <v>2469</v>
      </c>
      <c r="B2047" t="s">
        <v>26</v>
      </c>
      <c r="C2047" t="s">
        <v>3672</v>
      </c>
      <c r="D2047" s="1">
        <v>44527</v>
      </c>
      <c r="E2047" s="1">
        <v>45099</v>
      </c>
      <c r="F2047">
        <f>IF(Table1[[#This Row],[ExitDate]],QUOTIENT(Table1[[#This Row],[ExitDate]]-Table1[[#This Row],[StartDate]],365/12),"")</f>
        <v>18</v>
      </c>
      <c r="G2047" t="str">
        <f>IF(Table1[[#This Row],[ExitDate]], "Attrition", "Active")</f>
        <v>Attrition</v>
      </c>
      <c r="H2047" t="s">
        <v>3017</v>
      </c>
      <c r="I2047" t="s">
        <v>7530</v>
      </c>
      <c r="J2047" t="s">
        <v>7531</v>
      </c>
      <c r="K2047" t="s">
        <v>79</v>
      </c>
      <c r="L2047" t="s">
        <v>32</v>
      </c>
      <c r="M2047" t="s">
        <v>51</v>
      </c>
      <c r="N2047" t="s">
        <v>34</v>
      </c>
      <c r="O2047" t="s">
        <v>51</v>
      </c>
      <c r="P2047" t="s">
        <v>98</v>
      </c>
      <c r="Q2047" t="s">
        <v>7532</v>
      </c>
      <c r="R2047" t="s">
        <v>37</v>
      </c>
      <c r="S2047" t="s">
        <v>89</v>
      </c>
      <c r="T2047" s="2">
        <v>36926</v>
      </c>
      <c r="U2047" s="3">
        <f ca="1">YEARFRAC(Table1[[#This Row],[DOB]],TODAY())</f>
        <v>24.886111111111113</v>
      </c>
      <c r="V2047" s="3" t="str" cm="1">
        <f t="array" aca="1" ref="V2047" ca="1">_xlfn.IFS(Table1[[#This Row],[Age]] &lt; 30, "20-29", Table1[[#This Row],[Age]]&lt;40,"30-39",Table1[[#This Row],[Age]]&lt;50,"40-49",Table1[[#This Row],[Age]]&lt;60,"50-59",Table1[[#This Row],[Age]]&lt;70, "60-69",Table1[[#This Row],[Age]]&lt;80, "70-79",Table1[[#This Row],[Age]]&lt;90,"80-89")</f>
        <v>20-29</v>
      </c>
      <c r="W2047" t="s">
        <v>39</v>
      </c>
      <c r="X2047" t="s">
        <v>6</v>
      </c>
      <c r="Y2047" t="s">
        <v>54</v>
      </c>
      <c r="Z2047">
        <v>74482</v>
      </c>
      <c r="AA2047" t="s">
        <v>55</v>
      </c>
      <c r="AB2047" t="s">
        <v>103</v>
      </c>
      <c r="AC2047" t="s">
        <v>44</v>
      </c>
      <c r="AD2047">
        <v>4</v>
      </c>
    </row>
    <row r="2048" spans="1:30" x14ac:dyDescent="0.35">
      <c r="A2048">
        <v>2470</v>
      </c>
      <c r="B2048" t="s">
        <v>1007</v>
      </c>
      <c r="C2048" t="s">
        <v>1293</v>
      </c>
      <c r="D2048" s="1">
        <v>44236</v>
      </c>
      <c r="F2048" t="str">
        <f>IF(Table1[[#This Row],[ExitDate]],QUOTIENT(Table1[[#This Row],[ExitDate]]-Table1[[#This Row],[StartDate]],365/12),"")</f>
        <v/>
      </c>
      <c r="G2048" t="str">
        <f>IF(Table1[[#This Row],[ExitDate]], "Attrition", "Active")</f>
        <v>Active</v>
      </c>
      <c r="H2048" t="s">
        <v>3017</v>
      </c>
      <c r="I2048" t="s">
        <v>7533</v>
      </c>
      <c r="J2048" t="s">
        <v>7534</v>
      </c>
      <c r="K2048" t="s">
        <v>88</v>
      </c>
      <c r="L2048" t="s">
        <v>32</v>
      </c>
      <c r="M2048" t="s">
        <v>62</v>
      </c>
      <c r="N2048" t="s">
        <v>34</v>
      </c>
      <c r="O2048" t="s">
        <v>35</v>
      </c>
      <c r="P2048" t="s">
        <v>36</v>
      </c>
      <c r="R2048" t="s">
        <v>37</v>
      </c>
      <c r="S2048" t="s">
        <v>80</v>
      </c>
      <c r="T2048" s="2">
        <v>32440</v>
      </c>
      <c r="U2048" s="3">
        <f ca="1">YEARFRAC(Table1[[#This Row],[DOB]],TODAY())</f>
        <v>37.163888888888891</v>
      </c>
      <c r="V2048" s="3" t="str" cm="1">
        <f t="array" aca="1" ref="V2048" ca="1">_xlfn.IFS(Table1[[#This Row],[Age]] &lt; 30, "20-29", Table1[[#This Row],[Age]]&lt;40,"30-39",Table1[[#This Row],[Age]]&lt;50,"40-49",Table1[[#This Row],[Age]]&lt;60,"50-59",Table1[[#This Row],[Age]]&lt;70, "60-69",Table1[[#This Row],[Age]]&lt;80, "70-79",Table1[[#This Row],[Age]]&lt;90,"80-89")</f>
        <v>30-39</v>
      </c>
      <c r="W2048" t="s">
        <v>39</v>
      </c>
      <c r="X2048" t="s">
        <v>82</v>
      </c>
      <c r="Y2048" t="s">
        <v>54</v>
      </c>
      <c r="Z2048">
        <v>71766</v>
      </c>
      <c r="AA2048" t="s">
        <v>127</v>
      </c>
      <c r="AB2048" t="s">
        <v>74</v>
      </c>
      <c r="AC2048" t="s">
        <v>44</v>
      </c>
      <c r="AD2048">
        <v>5</v>
      </c>
    </row>
    <row r="2049" spans="1:30" x14ac:dyDescent="0.35">
      <c r="A2049">
        <v>2471</v>
      </c>
      <c r="B2049" t="s">
        <v>7535</v>
      </c>
      <c r="C2049" t="s">
        <v>2671</v>
      </c>
      <c r="D2049" s="1">
        <v>44567</v>
      </c>
      <c r="F2049" t="str">
        <f>IF(Table1[[#This Row],[ExitDate]],QUOTIENT(Table1[[#This Row],[ExitDate]]-Table1[[#This Row],[StartDate]],365/12),"")</f>
        <v/>
      </c>
      <c r="G2049" t="str">
        <f>IF(Table1[[#This Row],[ExitDate]], "Attrition", "Active")</f>
        <v>Active</v>
      </c>
      <c r="H2049" t="s">
        <v>3017</v>
      </c>
      <c r="I2049" t="s">
        <v>7536</v>
      </c>
      <c r="J2049" t="s">
        <v>7537</v>
      </c>
      <c r="K2049" t="s">
        <v>31</v>
      </c>
      <c r="L2049" t="s">
        <v>32</v>
      </c>
      <c r="M2049" t="s">
        <v>51</v>
      </c>
      <c r="N2049" t="s">
        <v>34</v>
      </c>
      <c r="O2049" t="s">
        <v>51</v>
      </c>
      <c r="P2049" t="s">
        <v>36</v>
      </c>
      <c r="R2049" t="s">
        <v>37</v>
      </c>
      <c r="S2049" t="s">
        <v>230</v>
      </c>
      <c r="T2049" s="2">
        <v>21756</v>
      </c>
      <c r="U2049" s="3">
        <f ca="1">YEARFRAC(Table1[[#This Row],[DOB]],TODAY())</f>
        <v>66.411111111111111</v>
      </c>
      <c r="V2049" s="3" t="str" cm="1">
        <f t="array" aca="1" ref="V2049" ca="1">_xlfn.IFS(Table1[[#This Row],[Age]] &lt; 30, "20-29", Table1[[#This Row],[Age]]&lt;40,"30-39",Table1[[#This Row],[Age]]&lt;50,"40-49",Table1[[#This Row],[Age]]&lt;60,"50-59",Table1[[#This Row],[Age]]&lt;70, "60-69",Table1[[#This Row],[Age]]&lt;80, "70-79",Table1[[#This Row],[Age]]&lt;90,"80-89")</f>
        <v>60-69</v>
      </c>
      <c r="W2049" t="s">
        <v>39</v>
      </c>
      <c r="X2049" t="s">
        <v>112</v>
      </c>
      <c r="Y2049" t="s">
        <v>54</v>
      </c>
      <c r="Z2049">
        <v>84366</v>
      </c>
      <c r="AA2049" t="s">
        <v>73</v>
      </c>
      <c r="AB2049" t="s">
        <v>103</v>
      </c>
      <c r="AC2049" t="s">
        <v>44</v>
      </c>
      <c r="AD2049">
        <v>2</v>
      </c>
    </row>
    <row r="2050" spans="1:30" x14ac:dyDescent="0.35">
      <c r="A2050">
        <v>2472</v>
      </c>
      <c r="B2050" t="s">
        <v>6554</v>
      </c>
      <c r="C2050" t="s">
        <v>5182</v>
      </c>
      <c r="D2050" s="1">
        <v>45135</v>
      </c>
      <c r="F2050" t="str">
        <f>IF(Table1[[#This Row],[ExitDate]],QUOTIENT(Table1[[#This Row],[ExitDate]]-Table1[[#This Row],[StartDate]],365/12),"")</f>
        <v/>
      </c>
      <c r="G2050" t="str">
        <f>IF(Table1[[#This Row],[ExitDate]], "Attrition", "Active")</f>
        <v>Active</v>
      </c>
      <c r="H2050" t="s">
        <v>3017</v>
      </c>
      <c r="I2050" t="s">
        <v>7538</v>
      </c>
      <c r="J2050" t="s">
        <v>7539</v>
      </c>
      <c r="K2050" t="s">
        <v>49</v>
      </c>
      <c r="L2050" t="s">
        <v>32</v>
      </c>
      <c r="M2050" t="s">
        <v>62</v>
      </c>
      <c r="N2050" t="s">
        <v>63</v>
      </c>
      <c r="O2050" t="s">
        <v>35</v>
      </c>
      <c r="P2050" t="s">
        <v>36</v>
      </c>
      <c r="R2050" t="s">
        <v>37</v>
      </c>
      <c r="S2050" t="s">
        <v>52</v>
      </c>
      <c r="T2050" s="2">
        <v>27693</v>
      </c>
      <c r="U2050" s="3">
        <f ca="1">YEARFRAC(Table1[[#This Row],[DOB]],TODAY())</f>
        <v>50.158333333333331</v>
      </c>
      <c r="V2050" s="3" t="str" cm="1">
        <f t="array" aca="1" ref="V2050" ca="1">_xlfn.IFS(Table1[[#This Row],[Age]] &lt; 30, "20-29", Table1[[#This Row],[Age]]&lt;40,"30-39",Table1[[#This Row],[Age]]&lt;50,"40-49",Table1[[#This Row],[Age]]&lt;60,"50-59",Table1[[#This Row],[Age]]&lt;70, "60-69",Table1[[#This Row],[Age]]&lt;80, "70-79",Table1[[#This Row],[Age]]&lt;90,"80-89")</f>
        <v>50-59</v>
      </c>
      <c r="W2050" t="s">
        <v>39</v>
      </c>
      <c r="X2050" t="s">
        <v>225</v>
      </c>
      <c r="Y2050" t="s">
        <v>41</v>
      </c>
      <c r="Z2050">
        <v>71843</v>
      </c>
      <c r="AA2050" t="s">
        <v>127</v>
      </c>
      <c r="AB2050" t="s">
        <v>83</v>
      </c>
      <c r="AC2050" t="s">
        <v>44</v>
      </c>
      <c r="AD2050">
        <v>2</v>
      </c>
    </row>
    <row r="2051" spans="1:30" x14ac:dyDescent="0.35">
      <c r="A2051">
        <v>2473</v>
      </c>
      <c r="B2051" t="s">
        <v>2428</v>
      </c>
      <c r="C2051" t="s">
        <v>3283</v>
      </c>
      <c r="D2051" s="1">
        <v>44282</v>
      </c>
      <c r="E2051" s="1">
        <v>44735</v>
      </c>
      <c r="F2051">
        <f>IF(Table1[[#This Row],[ExitDate]],QUOTIENT(Table1[[#This Row],[ExitDate]]-Table1[[#This Row],[StartDate]],365/12),"")</f>
        <v>14</v>
      </c>
      <c r="G2051" t="str">
        <f>IF(Table1[[#This Row],[ExitDate]], "Attrition", "Active")</f>
        <v>Attrition</v>
      </c>
      <c r="H2051" t="s">
        <v>3017</v>
      </c>
      <c r="I2051" t="s">
        <v>7540</v>
      </c>
      <c r="J2051" t="s">
        <v>7541</v>
      </c>
      <c r="K2051" t="s">
        <v>138</v>
      </c>
      <c r="L2051" t="s">
        <v>32</v>
      </c>
      <c r="M2051" t="s">
        <v>33</v>
      </c>
      <c r="N2051" t="s">
        <v>63</v>
      </c>
      <c r="O2051" t="s">
        <v>62</v>
      </c>
      <c r="P2051" t="s">
        <v>98</v>
      </c>
      <c r="Q2051" t="s">
        <v>7542</v>
      </c>
      <c r="R2051" t="s">
        <v>37</v>
      </c>
      <c r="S2051" t="s">
        <v>7543</v>
      </c>
      <c r="T2051" s="2">
        <v>30147</v>
      </c>
      <c r="U2051" s="3">
        <f ca="1">YEARFRAC(Table1[[#This Row],[DOB]],TODAY())</f>
        <v>43.43888888888889</v>
      </c>
      <c r="V2051" s="3" t="str" cm="1">
        <f t="array" aca="1" ref="V2051" ca="1">_xlfn.IFS(Table1[[#This Row],[Age]] &lt; 30, "20-29", Table1[[#This Row],[Age]]&lt;40,"30-39",Table1[[#This Row],[Age]]&lt;50,"40-49",Table1[[#This Row],[Age]]&lt;60,"50-59",Table1[[#This Row],[Age]]&lt;70, "60-69",Table1[[#This Row],[Age]]&lt;80, "70-79",Table1[[#This Row],[Age]]&lt;90,"80-89")</f>
        <v>40-49</v>
      </c>
      <c r="W2051" t="s">
        <v>39</v>
      </c>
      <c r="X2051" t="s">
        <v>612</v>
      </c>
      <c r="Y2051" t="s">
        <v>54</v>
      </c>
      <c r="Z2051">
        <v>55005</v>
      </c>
      <c r="AA2051" t="s">
        <v>55</v>
      </c>
      <c r="AB2051" t="s">
        <v>74</v>
      </c>
      <c r="AC2051" t="s">
        <v>44</v>
      </c>
      <c r="AD2051">
        <v>4</v>
      </c>
    </row>
    <row r="2052" spans="1:30" x14ac:dyDescent="0.35">
      <c r="A2052">
        <v>2474</v>
      </c>
      <c r="B2052" t="s">
        <v>270</v>
      </c>
      <c r="C2052" t="s">
        <v>5589</v>
      </c>
      <c r="D2052" s="1">
        <v>44997</v>
      </c>
      <c r="E2052" s="1">
        <v>45079</v>
      </c>
      <c r="F2052">
        <f>IF(Table1[[#This Row],[ExitDate]],QUOTIENT(Table1[[#This Row],[ExitDate]]-Table1[[#This Row],[StartDate]],365/12),"")</f>
        <v>2</v>
      </c>
      <c r="G2052" t="str">
        <f>IF(Table1[[#This Row],[ExitDate]], "Attrition", "Active")</f>
        <v>Attrition</v>
      </c>
      <c r="H2052" t="s">
        <v>3017</v>
      </c>
      <c r="I2052" t="s">
        <v>7544</v>
      </c>
      <c r="J2052" t="s">
        <v>7545</v>
      </c>
      <c r="K2052" t="s">
        <v>117</v>
      </c>
      <c r="L2052" t="s">
        <v>32</v>
      </c>
      <c r="M2052" t="s">
        <v>33</v>
      </c>
      <c r="N2052" t="s">
        <v>50</v>
      </c>
      <c r="O2052" t="s">
        <v>35</v>
      </c>
      <c r="P2052" t="s">
        <v>98</v>
      </c>
      <c r="Q2052" t="s">
        <v>7546</v>
      </c>
      <c r="R2052" t="s">
        <v>37</v>
      </c>
      <c r="S2052" t="s">
        <v>89</v>
      </c>
      <c r="T2052" s="2">
        <v>21563</v>
      </c>
      <c r="U2052" s="3">
        <f ca="1">YEARFRAC(Table1[[#This Row],[DOB]],TODAY())</f>
        <v>66.944444444444443</v>
      </c>
      <c r="V2052" s="3" t="str" cm="1">
        <f t="array" aca="1" ref="V2052" ca="1">_xlfn.IFS(Table1[[#This Row],[Age]] &lt; 30, "20-29", Table1[[#This Row],[Age]]&lt;40,"30-39",Table1[[#This Row],[Age]]&lt;50,"40-49",Table1[[#This Row],[Age]]&lt;60,"50-59",Table1[[#This Row],[Age]]&lt;70, "60-69",Table1[[#This Row],[Age]]&lt;80, "70-79",Table1[[#This Row],[Age]]&lt;90,"80-89")</f>
        <v>60-69</v>
      </c>
      <c r="W2052" t="s">
        <v>39</v>
      </c>
      <c r="X2052" t="s">
        <v>102</v>
      </c>
      <c r="Y2052" t="s">
        <v>54</v>
      </c>
      <c r="Z2052">
        <v>38407</v>
      </c>
      <c r="AA2052" t="s">
        <v>92</v>
      </c>
      <c r="AB2052" t="s">
        <v>83</v>
      </c>
      <c r="AC2052" t="s">
        <v>44</v>
      </c>
      <c r="AD2052">
        <v>4</v>
      </c>
    </row>
    <row r="2053" spans="1:30" x14ac:dyDescent="0.35">
      <c r="A2053">
        <v>2475</v>
      </c>
      <c r="B2053" t="s">
        <v>916</v>
      </c>
      <c r="C2053" t="s">
        <v>2860</v>
      </c>
      <c r="D2053" s="1">
        <v>44839</v>
      </c>
      <c r="E2053" s="1">
        <v>44912</v>
      </c>
      <c r="F2053">
        <f>IF(Table1[[#This Row],[ExitDate]],QUOTIENT(Table1[[#This Row],[ExitDate]]-Table1[[#This Row],[StartDate]],365/12),"")</f>
        <v>2</v>
      </c>
      <c r="G2053" t="str">
        <f>IF(Table1[[#This Row],[ExitDate]], "Attrition", "Active")</f>
        <v>Attrition</v>
      </c>
      <c r="H2053" t="s">
        <v>3017</v>
      </c>
      <c r="I2053" t="s">
        <v>7547</v>
      </c>
      <c r="J2053" t="s">
        <v>7548</v>
      </c>
      <c r="K2053" t="s">
        <v>61</v>
      </c>
      <c r="L2053" t="s">
        <v>744</v>
      </c>
      <c r="M2053" t="s">
        <v>51</v>
      </c>
      <c r="N2053" t="s">
        <v>34</v>
      </c>
      <c r="O2053" t="s">
        <v>35</v>
      </c>
      <c r="P2053" t="s">
        <v>139</v>
      </c>
      <c r="Q2053" t="s">
        <v>7549</v>
      </c>
      <c r="R2053" t="s">
        <v>37</v>
      </c>
      <c r="S2053" t="s">
        <v>80</v>
      </c>
      <c r="T2053" s="2">
        <v>15398</v>
      </c>
      <c r="U2053" s="3">
        <f ca="1">YEARFRAC(Table1[[#This Row],[DOB]],TODAY())</f>
        <v>83.825000000000003</v>
      </c>
      <c r="V2053" s="3" t="str" cm="1">
        <f t="array" aca="1" ref="V2053" ca="1">_xlfn.IFS(Table1[[#This Row],[Age]] &lt; 30, "20-29", Table1[[#This Row],[Age]]&lt;40,"30-39",Table1[[#This Row],[Age]]&lt;50,"40-49",Table1[[#This Row],[Age]]&lt;60,"50-59",Table1[[#This Row],[Age]]&lt;70, "60-69",Table1[[#This Row],[Age]]&lt;80, "70-79",Table1[[#This Row],[Age]]&lt;90,"80-89")</f>
        <v>80-89</v>
      </c>
      <c r="W2053" t="s">
        <v>39</v>
      </c>
      <c r="X2053" t="s">
        <v>149</v>
      </c>
      <c r="Y2053" t="s">
        <v>54</v>
      </c>
      <c r="Z2053">
        <v>14857</v>
      </c>
      <c r="AA2053" t="s">
        <v>42</v>
      </c>
      <c r="AB2053" t="s">
        <v>74</v>
      </c>
      <c r="AC2053" t="s">
        <v>44</v>
      </c>
      <c r="AD2053">
        <v>4</v>
      </c>
    </row>
    <row r="2054" spans="1:30" x14ac:dyDescent="0.35">
      <c r="A2054">
        <v>2476</v>
      </c>
      <c r="B2054" t="s">
        <v>1364</v>
      </c>
      <c r="C2054" t="s">
        <v>7550</v>
      </c>
      <c r="D2054" s="1">
        <v>44470</v>
      </c>
      <c r="E2054" s="1">
        <v>45098</v>
      </c>
      <c r="F2054">
        <f>IF(Table1[[#This Row],[ExitDate]],QUOTIENT(Table1[[#This Row],[ExitDate]]-Table1[[#This Row],[StartDate]],365/12),"")</f>
        <v>20</v>
      </c>
      <c r="G2054" t="str">
        <f>IF(Table1[[#This Row],[ExitDate]], "Attrition", "Active")</f>
        <v>Attrition</v>
      </c>
      <c r="H2054" t="s">
        <v>3725</v>
      </c>
      <c r="I2054" t="s">
        <v>7551</v>
      </c>
      <c r="J2054" t="s">
        <v>7552</v>
      </c>
      <c r="K2054" t="s">
        <v>167</v>
      </c>
      <c r="L2054" t="s">
        <v>32</v>
      </c>
      <c r="M2054" t="s">
        <v>51</v>
      </c>
      <c r="N2054" t="s">
        <v>63</v>
      </c>
      <c r="O2054" t="s">
        <v>62</v>
      </c>
      <c r="P2054" t="s">
        <v>174</v>
      </c>
      <c r="Q2054" t="s">
        <v>7553</v>
      </c>
      <c r="R2054" t="s">
        <v>1842</v>
      </c>
      <c r="S2054" t="s">
        <v>503</v>
      </c>
      <c r="T2054" s="2">
        <v>24664</v>
      </c>
      <c r="U2054" s="3">
        <f ca="1">YEARFRAC(Table1[[#This Row],[DOB]],TODAY())</f>
        <v>58.45</v>
      </c>
      <c r="V2054" s="3" t="str" cm="1">
        <f t="array" aca="1" ref="V2054" ca="1">_xlfn.IFS(Table1[[#This Row],[Age]] &lt; 30, "20-29", Table1[[#This Row],[Age]]&lt;40,"30-39",Table1[[#This Row],[Age]]&lt;50,"40-49",Table1[[#This Row],[Age]]&lt;60,"50-59",Table1[[#This Row],[Age]]&lt;70, "60-69",Table1[[#This Row],[Age]]&lt;80, "70-79",Table1[[#This Row],[Age]]&lt;90,"80-89")</f>
        <v>50-59</v>
      </c>
      <c r="W2054" t="s">
        <v>39</v>
      </c>
      <c r="X2054" t="s">
        <v>1061</v>
      </c>
      <c r="Y2054" t="s">
        <v>54</v>
      </c>
      <c r="Z2054">
        <v>6637</v>
      </c>
      <c r="AA2054" t="s">
        <v>73</v>
      </c>
      <c r="AB2054" t="s">
        <v>74</v>
      </c>
      <c r="AC2054" t="s">
        <v>44</v>
      </c>
      <c r="AD2054">
        <v>2</v>
      </c>
    </row>
    <row r="2055" spans="1:30" x14ac:dyDescent="0.35">
      <c r="A2055">
        <v>2477</v>
      </c>
      <c r="B2055" t="s">
        <v>3291</v>
      </c>
      <c r="C2055" t="s">
        <v>7554</v>
      </c>
      <c r="D2055" s="1">
        <v>44592</v>
      </c>
      <c r="F2055" t="str">
        <f>IF(Table1[[#This Row],[ExitDate]],QUOTIENT(Table1[[#This Row],[ExitDate]]-Table1[[#This Row],[StartDate]],365/12),"")</f>
        <v/>
      </c>
      <c r="G2055" t="str">
        <f>IF(Table1[[#This Row],[ExitDate]], "Attrition", "Active")</f>
        <v>Active</v>
      </c>
      <c r="H2055" t="s">
        <v>6977</v>
      </c>
      <c r="I2055" t="s">
        <v>7555</v>
      </c>
      <c r="J2055" t="s">
        <v>7556</v>
      </c>
      <c r="K2055" t="s">
        <v>61</v>
      </c>
      <c r="L2055" t="s">
        <v>32</v>
      </c>
      <c r="M2055" t="s">
        <v>33</v>
      </c>
      <c r="N2055" t="s">
        <v>50</v>
      </c>
      <c r="O2055" t="s">
        <v>62</v>
      </c>
      <c r="P2055" t="s">
        <v>36</v>
      </c>
      <c r="R2055" t="s">
        <v>64</v>
      </c>
      <c r="S2055" t="s">
        <v>89</v>
      </c>
      <c r="T2055" s="2">
        <v>30208</v>
      </c>
      <c r="U2055" s="3">
        <f ca="1">YEARFRAC(Table1[[#This Row],[DOB]],TODAY())</f>
        <v>43.274999999999999</v>
      </c>
      <c r="V2055" s="3" t="str" cm="1">
        <f t="array" aca="1" ref="V2055" ca="1">_xlfn.IFS(Table1[[#This Row],[Age]] &lt; 30, "20-29", Table1[[#This Row],[Age]]&lt;40,"30-39",Table1[[#This Row],[Age]]&lt;50,"40-49",Table1[[#This Row],[Age]]&lt;60,"50-59",Table1[[#This Row],[Age]]&lt;70, "60-69",Table1[[#This Row],[Age]]&lt;80, "70-79",Table1[[#This Row],[Age]]&lt;90,"80-89")</f>
        <v>40-49</v>
      </c>
      <c r="W2055" t="s">
        <v>6981</v>
      </c>
      <c r="X2055" t="s">
        <v>82</v>
      </c>
      <c r="Y2055" t="s">
        <v>41</v>
      </c>
      <c r="Z2055">
        <v>92396</v>
      </c>
      <c r="AA2055" t="s">
        <v>127</v>
      </c>
      <c r="AB2055" t="s">
        <v>103</v>
      </c>
      <c r="AC2055" t="s">
        <v>44</v>
      </c>
      <c r="AD2055">
        <v>2</v>
      </c>
    </row>
    <row r="2056" spans="1:30" x14ac:dyDescent="0.35">
      <c r="A2056">
        <v>2478</v>
      </c>
      <c r="B2056" t="s">
        <v>4594</v>
      </c>
      <c r="C2056" t="s">
        <v>3664</v>
      </c>
      <c r="D2056" s="1">
        <v>43983</v>
      </c>
      <c r="F2056" t="str">
        <f>IF(Table1[[#This Row],[ExitDate]],QUOTIENT(Table1[[#This Row],[ExitDate]]-Table1[[#This Row],[StartDate]],365/12),"")</f>
        <v/>
      </c>
      <c r="G2056" t="str">
        <f>IF(Table1[[#This Row],[ExitDate]], "Attrition", "Active")</f>
        <v>Active</v>
      </c>
      <c r="H2056" t="s">
        <v>6983</v>
      </c>
      <c r="I2056" t="s">
        <v>7557</v>
      </c>
      <c r="J2056" t="s">
        <v>7558</v>
      </c>
      <c r="K2056" t="s">
        <v>167</v>
      </c>
      <c r="L2056" t="s">
        <v>32</v>
      </c>
      <c r="M2056" t="s">
        <v>62</v>
      </c>
      <c r="N2056" t="s">
        <v>50</v>
      </c>
      <c r="O2056" t="s">
        <v>35</v>
      </c>
      <c r="P2056" t="s">
        <v>36</v>
      </c>
      <c r="R2056" t="s">
        <v>37</v>
      </c>
      <c r="S2056" t="s">
        <v>80</v>
      </c>
      <c r="T2056" s="2">
        <v>34541</v>
      </c>
      <c r="U2056" s="3">
        <f ca="1">YEARFRAC(Table1[[#This Row],[DOB]],TODAY())</f>
        <v>31.408333333333335</v>
      </c>
      <c r="V2056" s="3" t="str" cm="1">
        <f t="array" aca="1" ref="V2056" ca="1">_xlfn.IFS(Table1[[#This Row],[Age]] &lt; 30, "20-29", Table1[[#This Row],[Age]]&lt;40,"30-39",Table1[[#This Row],[Age]]&lt;50,"40-49",Table1[[#This Row],[Age]]&lt;60,"50-59",Table1[[#This Row],[Age]]&lt;70, "60-69",Table1[[#This Row],[Age]]&lt;80, "70-79",Table1[[#This Row],[Age]]&lt;90,"80-89")</f>
        <v>30-39</v>
      </c>
      <c r="W2056" t="s">
        <v>6981</v>
      </c>
      <c r="X2056" t="s">
        <v>291</v>
      </c>
      <c r="Y2056" t="s">
        <v>41</v>
      </c>
      <c r="Z2056">
        <v>6085</v>
      </c>
      <c r="AA2056" t="s">
        <v>42</v>
      </c>
      <c r="AB2056" t="s">
        <v>74</v>
      </c>
      <c r="AC2056" t="s">
        <v>44</v>
      </c>
      <c r="AD2056">
        <v>5</v>
      </c>
    </row>
    <row r="2057" spans="1:30" x14ac:dyDescent="0.35">
      <c r="A2057">
        <v>2479</v>
      </c>
      <c r="B2057" t="s">
        <v>7559</v>
      </c>
      <c r="C2057" t="s">
        <v>4575</v>
      </c>
      <c r="D2057" s="1">
        <v>45034</v>
      </c>
      <c r="E2057" s="1">
        <v>45063</v>
      </c>
      <c r="F2057">
        <f>IF(Table1[[#This Row],[ExitDate]],QUOTIENT(Table1[[#This Row],[ExitDate]]-Table1[[#This Row],[StartDate]],365/12),"")</f>
        <v>0</v>
      </c>
      <c r="G2057" t="str">
        <f>IF(Table1[[#This Row],[ExitDate]], "Attrition", "Active")</f>
        <v>Attrition</v>
      </c>
      <c r="H2057" t="s">
        <v>2308</v>
      </c>
      <c r="I2057" t="s">
        <v>7560</v>
      </c>
      <c r="J2057" t="s">
        <v>7561</v>
      </c>
      <c r="K2057" t="s">
        <v>132</v>
      </c>
      <c r="L2057" t="s">
        <v>32</v>
      </c>
      <c r="M2057" t="s">
        <v>33</v>
      </c>
      <c r="N2057" t="s">
        <v>34</v>
      </c>
      <c r="O2057" t="s">
        <v>51</v>
      </c>
      <c r="P2057" t="s">
        <v>98</v>
      </c>
      <c r="Q2057" t="s">
        <v>7562</v>
      </c>
      <c r="R2057" t="s">
        <v>169</v>
      </c>
      <c r="S2057" t="s">
        <v>80</v>
      </c>
      <c r="T2057" s="2">
        <v>17153</v>
      </c>
      <c r="U2057" s="3">
        <f ca="1">YEARFRAC(Table1[[#This Row],[DOB]],TODAY())</f>
        <v>79.016666666666666</v>
      </c>
      <c r="V2057" s="3" t="str" cm="1">
        <f t="array" aca="1" ref="V2057" ca="1">_xlfn.IFS(Table1[[#This Row],[Age]] &lt; 30, "20-29", Table1[[#This Row],[Age]]&lt;40,"30-39",Table1[[#This Row],[Age]]&lt;50,"40-49",Table1[[#This Row],[Age]]&lt;60,"50-59",Table1[[#This Row],[Age]]&lt;70, "60-69",Table1[[#This Row],[Age]]&lt;80, "70-79",Table1[[#This Row],[Age]]&lt;90,"80-89")</f>
        <v>70-79</v>
      </c>
      <c r="W2057" t="s">
        <v>39</v>
      </c>
      <c r="X2057" t="s">
        <v>82</v>
      </c>
      <c r="Y2057" t="s">
        <v>41</v>
      </c>
      <c r="Z2057">
        <v>67089</v>
      </c>
      <c r="AA2057" t="s">
        <v>55</v>
      </c>
      <c r="AB2057" t="s">
        <v>103</v>
      </c>
      <c r="AC2057" t="s">
        <v>44</v>
      </c>
      <c r="AD2057">
        <v>4</v>
      </c>
    </row>
    <row r="2058" spans="1:30" x14ac:dyDescent="0.35">
      <c r="A2058">
        <v>2480</v>
      </c>
      <c r="B2058" t="s">
        <v>2326</v>
      </c>
      <c r="C2058" t="s">
        <v>7563</v>
      </c>
      <c r="D2058" s="1">
        <v>44037</v>
      </c>
      <c r="F2058" t="str">
        <f>IF(Table1[[#This Row],[ExitDate]],QUOTIENT(Table1[[#This Row],[ExitDate]]-Table1[[#This Row],[StartDate]],365/12),"")</f>
        <v/>
      </c>
      <c r="G2058" t="str">
        <f>IF(Table1[[#This Row],[ExitDate]], "Attrition", "Active")</f>
        <v>Active</v>
      </c>
      <c r="H2058" t="s">
        <v>7564</v>
      </c>
      <c r="I2058" t="s">
        <v>7565</v>
      </c>
      <c r="J2058" t="s">
        <v>7566</v>
      </c>
      <c r="K2058" t="s">
        <v>31</v>
      </c>
      <c r="L2058" t="s">
        <v>32</v>
      </c>
      <c r="M2058" t="s">
        <v>51</v>
      </c>
      <c r="N2058" t="s">
        <v>34</v>
      </c>
      <c r="O2058" t="s">
        <v>51</v>
      </c>
      <c r="P2058" t="s">
        <v>36</v>
      </c>
      <c r="R2058" t="s">
        <v>169</v>
      </c>
      <c r="S2058" t="s">
        <v>147</v>
      </c>
      <c r="T2058" s="2">
        <v>28210</v>
      </c>
      <c r="U2058" s="3">
        <f ca="1">YEARFRAC(Table1[[#This Row],[DOB]],TODAY())</f>
        <v>48.741666666666667</v>
      </c>
      <c r="V2058" s="3" t="str" cm="1">
        <f t="array" aca="1" ref="V2058" ca="1">_xlfn.IFS(Table1[[#This Row],[Age]] &lt; 30, "20-29", Table1[[#This Row],[Age]]&lt;40,"30-39",Table1[[#This Row],[Age]]&lt;50,"40-49",Table1[[#This Row],[Age]]&lt;60,"50-59",Table1[[#This Row],[Age]]&lt;70, "60-69",Table1[[#This Row],[Age]]&lt;80, "70-79",Table1[[#This Row],[Age]]&lt;90,"80-89")</f>
        <v>40-49</v>
      </c>
      <c r="W2058" t="s">
        <v>39</v>
      </c>
      <c r="X2058" t="s">
        <v>102</v>
      </c>
      <c r="Y2058" t="s">
        <v>54</v>
      </c>
      <c r="Z2058">
        <v>1460</v>
      </c>
      <c r="AA2058" t="s">
        <v>42</v>
      </c>
      <c r="AB2058" t="s">
        <v>43</v>
      </c>
      <c r="AC2058" t="s">
        <v>44</v>
      </c>
      <c r="AD2058">
        <v>2</v>
      </c>
    </row>
    <row r="2059" spans="1:30" x14ac:dyDescent="0.35">
      <c r="A2059">
        <v>2481</v>
      </c>
      <c r="B2059" t="s">
        <v>3144</v>
      </c>
      <c r="C2059" t="s">
        <v>7567</v>
      </c>
      <c r="D2059" s="1">
        <v>43446</v>
      </c>
      <c r="F2059" t="str">
        <f>IF(Table1[[#This Row],[ExitDate]],QUOTIENT(Table1[[#This Row],[ExitDate]]-Table1[[#This Row],[StartDate]],365/12),"")</f>
        <v/>
      </c>
      <c r="G2059" t="str">
        <f>IF(Table1[[#This Row],[ExitDate]], "Attrition", "Active")</f>
        <v>Active</v>
      </c>
      <c r="H2059" t="s">
        <v>6749</v>
      </c>
      <c r="I2059" t="s">
        <v>7568</v>
      </c>
      <c r="J2059" t="s">
        <v>7569</v>
      </c>
      <c r="K2059" t="s">
        <v>61</v>
      </c>
      <c r="L2059" t="s">
        <v>32</v>
      </c>
      <c r="M2059" t="s">
        <v>62</v>
      </c>
      <c r="N2059" t="s">
        <v>50</v>
      </c>
      <c r="O2059" t="s">
        <v>51</v>
      </c>
      <c r="P2059" t="s">
        <v>36</v>
      </c>
      <c r="R2059" t="s">
        <v>169</v>
      </c>
      <c r="S2059" t="s">
        <v>52</v>
      </c>
      <c r="T2059" s="2">
        <v>35614</v>
      </c>
      <c r="U2059" s="3">
        <f ca="1">YEARFRAC(Table1[[#This Row],[DOB]],TODAY())</f>
        <v>28.472222222222221</v>
      </c>
      <c r="V2059" s="3" t="str" cm="1">
        <f t="array" aca="1" ref="V2059" ca="1">_xlfn.IFS(Table1[[#This Row],[Age]] &lt; 30, "20-29", Table1[[#This Row],[Age]]&lt;40,"30-39",Table1[[#This Row],[Age]]&lt;50,"40-49",Table1[[#This Row],[Age]]&lt;60,"50-59",Table1[[#This Row],[Age]]&lt;70, "60-69",Table1[[#This Row],[Age]]&lt;80, "70-79",Table1[[#This Row],[Age]]&lt;90,"80-89")</f>
        <v>20-29</v>
      </c>
      <c r="W2059" t="s">
        <v>39</v>
      </c>
      <c r="X2059" t="s">
        <v>162</v>
      </c>
      <c r="Y2059" t="s">
        <v>54</v>
      </c>
      <c r="Z2059">
        <v>2481</v>
      </c>
      <c r="AA2059" t="s">
        <v>92</v>
      </c>
      <c r="AB2059" t="s">
        <v>103</v>
      </c>
      <c r="AC2059" t="s">
        <v>44</v>
      </c>
      <c r="AD2059">
        <v>1</v>
      </c>
    </row>
    <row r="2060" spans="1:30" x14ac:dyDescent="0.35">
      <c r="A2060">
        <v>2482</v>
      </c>
      <c r="B2060" t="s">
        <v>7570</v>
      </c>
      <c r="C2060" t="s">
        <v>7571</v>
      </c>
      <c r="D2060" s="1">
        <v>43344</v>
      </c>
      <c r="E2060" s="1">
        <v>44732</v>
      </c>
      <c r="F2060">
        <f>IF(Table1[[#This Row],[ExitDate]],QUOTIENT(Table1[[#This Row],[ExitDate]]-Table1[[#This Row],[StartDate]],365/12),"")</f>
        <v>45</v>
      </c>
      <c r="G2060" t="str">
        <f>IF(Table1[[#This Row],[ExitDate]], "Attrition", "Active")</f>
        <v>Attrition</v>
      </c>
      <c r="H2060" t="s">
        <v>6741</v>
      </c>
      <c r="I2060" t="s">
        <v>7572</v>
      </c>
      <c r="J2060" t="s">
        <v>7573</v>
      </c>
      <c r="K2060" t="s">
        <v>167</v>
      </c>
      <c r="L2060" t="s">
        <v>32</v>
      </c>
      <c r="M2060" t="s">
        <v>33</v>
      </c>
      <c r="N2060" t="s">
        <v>34</v>
      </c>
      <c r="O2060" t="s">
        <v>62</v>
      </c>
      <c r="P2060" t="s">
        <v>174</v>
      </c>
      <c r="Q2060" t="s">
        <v>7574</v>
      </c>
      <c r="R2060" t="s">
        <v>169</v>
      </c>
      <c r="S2060" t="s">
        <v>3211</v>
      </c>
      <c r="T2060" s="2">
        <v>18370</v>
      </c>
      <c r="U2060" s="3">
        <f ca="1">YEARFRAC(Table1[[#This Row],[DOB]],TODAY())</f>
        <v>75.683333333333337</v>
      </c>
      <c r="V2060" s="3" t="str" cm="1">
        <f t="array" aca="1" ref="V2060" ca="1">_xlfn.IFS(Table1[[#This Row],[Age]] &lt; 30, "20-29", Table1[[#This Row],[Age]]&lt;40,"30-39",Table1[[#This Row],[Age]]&lt;50,"40-49",Table1[[#This Row],[Age]]&lt;60,"50-59",Table1[[#This Row],[Age]]&lt;70, "60-69",Table1[[#This Row],[Age]]&lt;80, "70-79",Table1[[#This Row],[Age]]&lt;90,"80-89")</f>
        <v>70-79</v>
      </c>
      <c r="W2060" t="s">
        <v>39</v>
      </c>
      <c r="X2060" t="s">
        <v>242</v>
      </c>
      <c r="Y2060" t="s">
        <v>54</v>
      </c>
      <c r="Z2060">
        <v>1886</v>
      </c>
      <c r="AA2060" t="s">
        <v>92</v>
      </c>
      <c r="AB2060" t="s">
        <v>83</v>
      </c>
      <c r="AC2060" t="s">
        <v>44</v>
      </c>
      <c r="AD2060">
        <v>4</v>
      </c>
    </row>
    <row r="2061" spans="1:30" x14ac:dyDescent="0.35">
      <c r="A2061">
        <v>2483</v>
      </c>
      <c r="B2061" t="s">
        <v>3761</v>
      </c>
      <c r="C2061" t="s">
        <v>891</v>
      </c>
      <c r="D2061" s="1">
        <v>43793</v>
      </c>
      <c r="F2061" t="str">
        <f>IF(Table1[[#This Row],[ExitDate]],QUOTIENT(Table1[[#This Row],[ExitDate]]-Table1[[#This Row],[StartDate]],365/12),"")</f>
        <v/>
      </c>
      <c r="G2061" t="str">
        <f>IF(Table1[[#This Row],[ExitDate]], "Attrition", "Active")</f>
        <v>Active</v>
      </c>
      <c r="H2061" t="s">
        <v>6744</v>
      </c>
      <c r="I2061" t="s">
        <v>7575</v>
      </c>
      <c r="J2061" t="s">
        <v>7576</v>
      </c>
      <c r="K2061" t="s">
        <v>97</v>
      </c>
      <c r="L2061" t="s">
        <v>32</v>
      </c>
      <c r="M2061" t="s">
        <v>51</v>
      </c>
      <c r="N2061" t="s">
        <v>50</v>
      </c>
      <c r="O2061" t="s">
        <v>35</v>
      </c>
      <c r="P2061" t="s">
        <v>36</v>
      </c>
      <c r="R2061" t="s">
        <v>169</v>
      </c>
      <c r="S2061" t="s">
        <v>230</v>
      </c>
      <c r="T2061" s="2">
        <v>16214</v>
      </c>
      <c r="U2061" s="3">
        <f ca="1">YEARFRAC(Table1[[#This Row],[DOB]],TODAY())</f>
        <v>81.586111111111109</v>
      </c>
      <c r="V2061" s="3" t="str" cm="1">
        <f t="array" aca="1" ref="V2061" ca="1">_xlfn.IFS(Table1[[#This Row],[Age]] &lt; 30, "20-29", Table1[[#This Row],[Age]]&lt;40,"30-39",Table1[[#This Row],[Age]]&lt;50,"40-49",Table1[[#This Row],[Age]]&lt;60,"50-59",Table1[[#This Row],[Age]]&lt;70, "60-69",Table1[[#This Row],[Age]]&lt;80, "70-79",Table1[[#This Row],[Age]]&lt;90,"80-89")</f>
        <v>80-89</v>
      </c>
      <c r="W2061" t="s">
        <v>39</v>
      </c>
      <c r="X2061" t="s">
        <v>112</v>
      </c>
      <c r="Y2061" t="s">
        <v>54</v>
      </c>
      <c r="Z2061">
        <v>2134</v>
      </c>
      <c r="AA2061" t="s">
        <v>92</v>
      </c>
      <c r="AB2061" t="s">
        <v>103</v>
      </c>
      <c r="AC2061" t="s">
        <v>44</v>
      </c>
      <c r="AD2061">
        <v>2</v>
      </c>
    </row>
    <row r="2062" spans="1:30" x14ac:dyDescent="0.35">
      <c r="A2062">
        <v>2484</v>
      </c>
      <c r="B2062" t="s">
        <v>7577</v>
      </c>
      <c r="C2062" t="s">
        <v>7578</v>
      </c>
      <c r="D2062" s="1">
        <v>44556</v>
      </c>
      <c r="F2062" t="str">
        <f>IF(Table1[[#This Row],[ExitDate]],QUOTIENT(Table1[[#This Row],[ExitDate]]-Table1[[#This Row],[StartDate]],365/12),"")</f>
        <v/>
      </c>
      <c r="G2062" t="str">
        <f>IF(Table1[[#This Row],[ExitDate]], "Attrition", "Active")</f>
        <v>Active</v>
      </c>
      <c r="H2062" t="s">
        <v>2401</v>
      </c>
      <c r="I2062" t="s">
        <v>7579</v>
      </c>
      <c r="J2062" t="s">
        <v>7580</v>
      </c>
      <c r="K2062" t="s">
        <v>132</v>
      </c>
      <c r="L2062" t="s">
        <v>32</v>
      </c>
      <c r="M2062" t="s">
        <v>51</v>
      </c>
      <c r="N2062" t="s">
        <v>50</v>
      </c>
      <c r="O2062" t="s">
        <v>51</v>
      </c>
      <c r="P2062" t="s">
        <v>36</v>
      </c>
      <c r="R2062" t="s">
        <v>169</v>
      </c>
      <c r="S2062" t="s">
        <v>89</v>
      </c>
      <c r="T2062" s="2">
        <v>17498</v>
      </c>
      <c r="U2062" s="3">
        <f ca="1">YEARFRAC(Table1[[#This Row],[DOB]],TODAY())</f>
        <v>78.072222222222223</v>
      </c>
      <c r="V2062" s="3" t="str" cm="1">
        <f t="array" aca="1" ref="V2062" ca="1">_xlfn.IFS(Table1[[#This Row],[Age]] &lt; 30, "20-29", Table1[[#This Row],[Age]]&lt;40,"30-39",Table1[[#This Row],[Age]]&lt;50,"40-49",Table1[[#This Row],[Age]]&lt;60,"50-59",Table1[[#This Row],[Age]]&lt;70, "60-69",Table1[[#This Row],[Age]]&lt;80, "70-79",Table1[[#This Row],[Age]]&lt;90,"80-89")</f>
        <v>70-79</v>
      </c>
      <c r="W2062" t="s">
        <v>39</v>
      </c>
      <c r="X2062" t="s">
        <v>82</v>
      </c>
      <c r="Y2062" t="s">
        <v>54</v>
      </c>
      <c r="Z2062">
        <v>2045</v>
      </c>
      <c r="AA2062" t="s">
        <v>92</v>
      </c>
      <c r="AB2062" t="s">
        <v>74</v>
      </c>
      <c r="AC2062" t="s">
        <v>44</v>
      </c>
      <c r="AD2062">
        <v>4</v>
      </c>
    </row>
    <row r="2063" spans="1:30" x14ac:dyDescent="0.35">
      <c r="A2063">
        <v>2485</v>
      </c>
      <c r="B2063" t="s">
        <v>7581</v>
      </c>
      <c r="C2063" t="s">
        <v>7582</v>
      </c>
      <c r="D2063" s="1">
        <v>43894</v>
      </c>
      <c r="E2063" s="1">
        <v>44447</v>
      </c>
      <c r="F2063">
        <f>IF(Table1[[#This Row],[ExitDate]],QUOTIENT(Table1[[#This Row],[ExitDate]]-Table1[[#This Row],[StartDate]],365/12),"")</f>
        <v>18</v>
      </c>
      <c r="G2063" t="str">
        <f>IF(Table1[[#This Row],[ExitDate]], "Attrition", "Active")</f>
        <v>Attrition</v>
      </c>
      <c r="H2063" t="s">
        <v>2419</v>
      </c>
      <c r="I2063" t="s">
        <v>7583</v>
      </c>
      <c r="J2063" t="s">
        <v>7584</v>
      </c>
      <c r="K2063" t="s">
        <v>117</v>
      </c>
      <c r="L2063" t="s">
        <v>32</v>
      </c>
      <c r="M2063" t="s">
        <v>51</v>
      </c>
      <c r="N2063" t="s">
        <v>63</v>
      </c>
      <c r="O2063" t="s">
        <v>51</v>
      </c>
      <c r="P2063" t="s">
        <v>139</v>
      </c>
      <c r="Q2063" t="s">
        <v>7585</v>
      </c>
      <c r="R2063" t="s">
        <v>2427</v>
      </c>
      <c r="S2063" t="s">
        <v>593</v>
      </c>
      <c r="T2063" s="2">
        <v>16735</v>
      </c>
      <c r="U2063" s="3">
        <f ca="1">YEARFRAC(Table1[[#This Row],[DOB]],TODAY())</f>
        <v>80.161111111111111</v>
      </c>
      <c r="V2063" s="3" t="str" cm="1">
        <f t="array" aca="1" ref="V2063" ca="1">_xlfn.IFS(Table1[[#This Row],[Age]] &lt; 30, "20-29", Table1[[#This Row],[Age]]&lt;40,"30-39",Table1[[#This Row],[Age]]&lt;50,"40-49",Table1[[#This Row],[Age]]&lt;60,"50-59",Table1[[#This Row],[Age]]&lt;70, "60-69",Table1[[#This Row],[Age]]&lt;80, "70-79",Table1[[#This Row],[Age]]&lt;90,"80-89")</f>
        <v>80-89</v>
      </c>
      <c r="W2063" t="s">
        <v>39</v>
      </c>
      <c r="X2063" t="s">
        <v>6</v>
      </c>
      <c r="Y2063" t="s">
        <v>54</v>
      </c>
      <c r="Z2063">
        <v>2184</v>
      </c>
      <c r="AA2063" t="s">
        <v>42</v>
      </c>
      <c r="AB2063" t="s">
        <v>43</v>
      </c>
      <c r="AC2063" t="s">
        <v>44</v>
      </c>
      <c r="AD2063">
        <v>4</v>
      </c>
    </row>
    <row r="2064" spans="1:30" x14ac:dyDescent="0.35">
      <c r="A2064">
        <v>2486</v>
      </c>
      <c r="B2064" t="s">
        <v>6026</v>
      </c>
      <c r="C2064" t="s">
        <v>1112</v>
      </c>
      <c r="D2064" s="1">
        <v>43954</v>
      </c>
      <c r="F2064" t="str">
        <f>IF(Table1[[#This Row],[ExitDate]],QUOTIENT(Table1[[#This Row],[ExitDate]]-Table1[[#This Row],[StartDate]],365/12),"")</f>
        <v/>
      </c>
      <c r="G2064" t="str">
        <f>IF(Table1[[#This Row],[ExitDate]], "Attrition", "Active")</f>
        <v>Active</v>
      </c>
      <c r="H2064" t="s">
        <v>6749</v>
      </c>
      <c r="I2064" t="s">
        <v>7586</v>
      </c>
      <c r="J2064" t="s">
        <v>7587</v>
      </c>
      <c r="K2064" t="s">
        <v>79</v>
      </c>
      <c r="L2064" t="s">
        <v>32</v>
      </c>
      <c r="M2064" t="s">
        <v>51</v>
      </c>
      <c r="N2064" t="s">
        <v>50</v>
      </c>
      <c r="O2064" t="s">
        <v>35</v>
      </c>
      <c r="P2064" t="s">
        <v>36</v>
      </c>
      <c r="R2064" t="s">
        <v>169</v>
      </c>
      <c r="S2064" t="s">
        <v>80</v>
      </c>
      <c r="T2064" s="2">
        <v>31283</v>
      </c>
      <c r="U2064" s="3">
        <f ca="1">YEARFRAC(Table1[[#This Row],[DOB]],TODAY())</f>
        <v>40.330555555555556</v>
      </c>
      <c r="V2064" s="3" t="str" cm="1">
        <f t="array" aca="1" ref="V2064" ca="1">_xlfn.IFS(Table1[[#This Row],[Age]] &lt; 30, "20-29", Table1[[#This Row],[Age]]&lt;40,"30-39",Table1[[#This Row],[Age]]&lt;50,"40-49",Table1[[#This Row],[Age]]&lt;60,"50-59",Table1[[#This Row],[Age]]&lt;70, "60-69",Table1[[#This Row],[Age]]&lt;80, "70-79",Table1[[#This Row],[Age]]&lt;90,"80-89")</f>
        <v>40-49</v>
      </c>
      <c r="W2064" t="s">
        <v>39</v>
      </c>
      <c r="X2064" t="s">
        <v>177</v>
      </c>
      <c r="Y2064" t="s">
        <v>54</v>
      </c>
      <c r="Z2064">
        <v>1915</v>
      </c>
      <c r="AA2064" t="s">
        <v>92</v>
      </c>
      <c r="AB2064" t="s">
        <v>83</v>
      </c>
      <c r="AC2064" t="s">
        <v>44</v>
      </c>
      <c r="AD2064">
        <v>5</v>
      </c>
    </row>
    <row r="2065" spans="1:30" x14ac:dyDescent="0.35">
      <c r="A2065">
        <v>2487</v>
      </c>
      <c r="B2065" t="s">
        <v>6520</v>
      </c>
      <c r="C2065" t="s">
        <v>2807</v>
      </c>
      <c r="D2065" s="1">
        <v>43666</v>
      </c>
      <c r="F2065" t="str">
        <f>IF(Table1[[#This Row],[ExitDate]],QUOTIENT(Table1[[#This Row],[ExitDate]]-Table1[[#This Row],[StartDate]],365/12),"")</f>
        <v/>
      </c>
      <c r="G2065" t="str">
        <f>IF(Table1[[#This Row],[ExitDate]], "Attrition", "Active")</f>
        <v>Active</v>
      </c>
      <c r="H2065" t="s">
        <v>6749</v>
      </c>
      <c r="I2065" t="s">
        <v>7588</v>
      </c>
      <c r="J2065" t="s">
        <v>7589</v>
      </c>
      <c r="K2065" t="s">
        <v>167</v>
      </c>
      <c r="L2065" t="s">
        <v>32</v>
      </c>
      <c r="M2065" t="s">
        <v>51</v>
      </c>
      <c r="N2065" t="s">
        <v>50</v>
      </c>
      <c r="O2065" t="s">
        <v>35</v>
      </c>
      <c r="P2065" t="s">
        <v>36</v>
      </c>
      <c r="R2065" t="s">
        <v>169</v>
      </c>
      <c r="S2065" t="s">
        <v>147</v>
      </c>
      <c r="T2065" s="2">
        <v>28833</v>
      </c>
      <c r="U2065" s="3">
        <f ca="1">YEARFRAC(Table1[[#This Row],[DOB]],TODAY())</f>
        <v>47.038888888888891</v>
      </c>
      <c r="V2065" s="3" t="str" cm="1">
        <f t="array" aca="1" ref="V2065" ca="1">_xlfn.IFS(Table1[[#This Row],[Age]] &lt; 30, "20-29", Table1[[#This Row],[Age]]&lt;40,"30-39",Table1[[#This Row],[Age]]&lt;50,"40-49",Table1[[#This Row],[Age]]&lt;60,"50-59",Table1[[#This Row],[Age]]&lt;70, "60-69",Table1[[#This Row],[Age]]&lt;80, "70-79",Table1[[#This Row],[Age]]&lt;90,"80-89")</f>
        <v>40-49</v>
      </c>
      <c r="W2065" t="s">
        <v>39</v>
      </c>
      <c r="X2065" t="s">
        <v>82</v>
      </c>
      <c r="Y2065" t="s">
        <v>54</v>
      </c>
      <c r="Z2065">
        <v>86917</v>
      </c>
      <c r="AA2065" t="s">
        <v>42</v>
      </c>
      <c r="AB2065" t="s">
        <v>74</v>
      </c>
      <c r="AC2065" t="s">
        <v>44</v>
      </c>
      <c r="AD2065">
        <v>4</v>
      </c>
    </row>
    <row r="2066" spans="1:30" x14ac:dyDescent="0.35">
      <c r="A2066">
        <v>2488</v>
      </c>
      <c r="B2066" t="s">
        <v>4484</v>
      </c>
      <c r="C2066" t="s">
        <v>7590</v>
      </c>
      <c r="D2066" s="1">
        <v>44707</v>
      </c>
      <c r="E2066" s="1">
        <v>44839</v>
      </c>
      <c r="F2066">
        <f>IF(Table1[[#This Row],[ExitDate]],QUOTIENT(Table1[[#This Row],[ExitDate]]-Table1[[#This Row],[StartDate]],365/12),"")</f>
        <v>4</v>
      </c>
      <c r="G2066" t="str">
        <f>IF(Table1[[#This Row],[ExitDate]], "Attrition", "Active")</f>
        <v>Attrition</v>
      </c>
      <c r="H2066" t="s">
        <v>7564</v>
      </c>
      <c r="I2066" t="s">
        <v>7591</v>
      </c>
      <c r="J2066" t="s">
        <v>7592</v>
      </c>
      <c r="K2066" t="s">
        <v>61</v>
      </c>
      <c r="L2066" t="s">
        <v>32</v>
      </c>
      <c r="M2066" t="s">
        <v>33</v>
      </c>
      <c r="N2066" t="s">
        <v>50</v>
      </c>
      <c r="O2066" t="s">
        <v>62</v>
      </c>
      <c r="P2066" t="s">
        <v>125</v>
      </c>
      <c r="Q2066" t="s">
        <v>7593</v>
      </c>
      <c r="R2066" t="s">
        <v>169</v>
      </c>
      <c r="S2066" t="s">
        <v>89</v>
      </c>
      <c r="T2066" s="2">
        <v>32539</v>
      </c>
      <c r="U2066" s="3">
        <f ca="1">YEARFRAC(Table1[[#This Row],[DOB]],TODAY())</f>
        <v>36.897222222222226</v>
      </c>
      <c r="V2066" s="3" t="str" cm="1">
        <f t="array" aca="1" ref="V2066" ca="1">_xlfn.IFS(Table1[[#This Row],[Age]] &lt; 30, "20-29", Table1[[#This Row],[Age]]&lt;40,"30-39",Table1[[#This Row],[Age]]&lt;50,"40-49",Table1[[#This Row],[Age]]&lt;60,"50-59",Table1[[#This Row],[Age]]&lt;70, "60-69",Table1[[#This Row],[Age]]&lt;80, "70-79",Table1[[#This Row],[Age]]&lt;90,"80-89")</f>
        <v>30-39</v>
      </c>
      <c r="W2066" t="s">
        <v>39</v>
      </c>
      <c r="X2066" t="s">
        <v>280</v>
      </c>
      <c r="Y2066" t="s">
        <v>54</v>
      </c>
      <c r="Z2066">
        <v>10930</v>
      </c>
      <c r="AA2066" t="s">
        <v>73</v>
      </c>
      <c r="AB2066" t="s">
        <v>83</v>
      </c>
      <c r="AC2066" t="s">
        <v>44</v>
      </c>
      <c r="AD2066">
        <v>1</v>
      </c>
    </row>
    <row r="2067" spans="1:30" x14ac:dyDescent="0.35">
      <c r="A2067">
        <v>2489</v>
      </c>
      <c r="B2067" t="s">
        <v>432</v>
      </c>
      <c r="C2067" t="s">
        <v>7594</v>
      </c>
      <c r="D2067" s="1">
        <v>44401</v>
      </c>
      <c r="F2067" t="str">
        <f>IF(Table1[[#This Row],[ExitDate]],QUOTIENT(Table1[[#This Row],[ExitDate]]-Table1[[#This Row],[StartDate]],365/12),"")</f>
        <v/>
      </c>
      <c r="G2067" t="str">
        <f>IF(Table1[[#This Row],[ExitDate]], "Attrition", "Active")</f>
        <v>Active</v>
      </c>
      <c r="H2067" t="s">
        <v>6977</v>
      </c>
      <c r="I2067" t="s">
        <v>7595</v>
      </c>
      <c r="J2067" t="s">
        <v>7596</v>
      </c>
      <c r="K2067" t="s">
        <v>117</v>
      </c>
      <c r="L2067" t="s">
        <v>32</v>
      </c>
      <c r="M2067" t="s">
        <v>33</v>
      </c>
      <c r="N2067" t="s">
        <v>50</v>
      </c>
      <c r="O2067" t="s">
        <v>51</v>
      </c>
      <c r="P2067" t="s">
        <v>36</v>
      </c>
      <c r="R2067" t="s">
        <v>169</v>
      </c>
      <c r="S2067" t="s">
        <v>89</v>
      </c>
      <c r="T2067" s="2">
        <v>19928</v>
      </c>
      <c r="U2067" s="3">
        <f ca="1">YEARFRAC(Table1[[#This Row],[DOB]],TODAY())</f>
        <v>71.416666666666671</v>
      </c>
      <c r="V2067" s="3" t="str" cm="1">
        <f t="array" aca="1" ref="V2067" ca="1">_xlfn.IFS(Table1[[#This Row],[Age]] &lt; 30, "20-29", Table1[[#This Row],[Age]]&lt;40,"30-39",Table1[[#This Row],[Age]]&lt;50,"40-49",Table1[[#This Row],[Age]]&lt;60,"50-59",Table1[[#This Row],[Age]]&lt;70, "60-69",Table1[[#This Row],[Age]]&lt;80, "70-79",Table1[[#This Row],[Age]]&lt;90,"80-89")</f>
        <v>70-79</v>
      </c>
      <c r="W2067" t="s">
        <v>39</v>
      </c>
      <c r="X2067" t="s">
        <v>102</v>
      </c>
      <c r="Y2067" t="s">
        <v>54</v>
      </c>
      <c r="Z2067">
        <v>38550</v>
      </c>
      <c r="AA2067" t="s">
        <v>55</v>
      </c>
      <c r="AB2067" t="s">
        <v>74</v>
      </c>
      <c r="AC2067" t="s">
        <v>44</v>
      </c>
      <c r="AD2067">
        <v>5</v>
      </c>
    </row>
    <row r="2068" spans="1:30" x14ac:dyDescent="0.35">
      <c r="A2068">
        <v>2490</v>
      </c>
      <c r="B2068" t="s">
        <v>3529</v>
      </c>
      <c r="C2068" t="s">
        <v>1535</v>
      </c>
      <c r="D2068" s="1">
        <v>44466</v>
      </c>
      <c r="F2068" t="str">
        <f>IF(Table1[[#This Row],[ExitDate]],QUOTIENT(Table1[[#This Row],[ExitDate]]-Table1[[#This Row],[StartDate]],365/12),"")</f>
        <v/>
      </c>
      <c r="G2068" t="str">
        <f>IF(Table1[[#This Row],[ExitDate]], "Attrition", "Active")</f>
        <v>Active</v>
      </c>
      <c r="H2068" t="s">
        <v>6983</v>
      </c>
      <c r="I2068" t="s">
        <v>7597</v>
      </c>
      <c r="J2068" t="s">
        <v>7598</v>
      </c>
      <c r="K2068" t="s">
        <v>138</v>
      </c>
      <c r="L2068" t="s">
        <v>32</v>
      </c>
      <c r="M2068" t="s">
        <v>33</v>
      </c>
      <c r="N2068" t="s">
        <v>50</v>
      </c>
      <c r="O2068" t="s">
        <v>51</v>
      </c>
      <c r="P2068" t="s">
        <v>36</v>
      </c>
      <c r="R2068" t="s">
        <v>169</v>
      </c>
      <c r="S2068" t="s">
        <v>80</v>
      </c>
      <c r="T2068" s="2">
        <v>19926</v>
      </c>
      <c r="U2068" s="3">
        <f ca="1">YEARFRAC(Table1[[#This Row],[DOB]],TODAY())</f>
        <v>71.422222222222217</v>
      </c>
      <c r="V2068" s="3" t="str" cm="1">
        <f t="array" aca="1" ref="V2068" ca="1">_xlfn.IFS(Table1[[#This Row],[Age]] &lt; 30, "20-29", Table1[[#This Row],[Age]]&lt;40,"30-39",Table1[[#This Row],[Age]]&lt;50,"40-49",Table1[[#This Row],[Age]]&lt;60,"50-59",Table1[[#This Row],[Age]]&lt;70, "60-69",Table1[[#This Row],[Age]]&lt;80, "70-79",Table1[[#This Row],[Age]]&lt;90,"80-89")</f>
        <v>70-79</v>
      </c>
      <c r="W2068" t="s">
        <v>39</v>
      </c>
      <c r="X2068" t="s">
        <v>82</v>
      </c>
      <c r="Y2068" t="s">
        <v>54</v>
      </c>
      <c r="Z2068">
        <v>5891</v>
      </c>
      <c r="AA2068" t="s">
        <v>73</v>
      </c>
      <c r="AB2068" t="s">
        <v>43</v>
      </c>
      <c r="AC2068" t="s">
        <v>44</v>
      </c>
      <c r="AD2068">
        <v>4</v>
      </c>
    </row>
    <row r="2069" spans="1:30" x14ac:dyDescent="0.35">
      <c r="A2069">
        <v>2491</v>
      </c>
      <c r="B2069" t="s">
        <v>4774</v>
      </c>
      <c r="C2069" t="s">
        <v>6779</v>
      </c>
      <c r="D2069" s="1">
        <v>43562</v>
      </c>
      <c r="F2069" t="str">
        <f>IF(Table1[[#This Row],[ExitDate]],QUOTIENT(Table1[[#This Row],[ExitDate]]-Table1[[#This Row],[StartDate]],365/12),"")</f>
        <v/>
      </c>
      <c r="G2069" t="str">
        <f>IF(Table1[[#This Row],[ExitDate]], "Attrition", "Active")</f>
        <v>Active</v>
      </c>
      <c r="H2069" t="s">
        <v>2423</v>
      </c>
      <c r="I2069" t="s">
        <v>7599</v>
      </c>
      <c r="J2069" t="s">
        <v>7600</v>
      </c>
      <c r="K2069" t="s">
        <v>88</v>
      </c>
      <c r="L2069" t="s">
        <v>32</v>
      </c>
      <c r="M2069" t="s">
        <v>33</v>
      </c>
      <c r="N2069" t="s">
        <v>50</v>
      </c>
      <c r="O2069" t="s">
        <v>62</v>
      </c>
      <c r="P2069" t="s">
        <v>36</v>
      </c>
      <c r="R2069" t="s">
        <v>2427</v>
      </c>
      <c r="S2069" t="s">
        <v>80</v>
      </c>
      <c r="T2069" s="2">
        <v>16220</v>
      </c>
      <c r="U2069" s="3">
        <f ca="1">YEARFRAC(Table1[[#This Row],[DOB]],TODAY())</f>
        <v>81.569444444444443</v>
      </c>
      <c r="V2069" s="3" t="str" cm="1">
        <f t="array" aca="1" ref="V2069" ca="1">_xlfn.IFS(Table1[[#This Row],[Age]] &lt; 30, "20-29", Table1[[#This Row],[Age]]&lt;40,"30-39",Table1[[#This Row],[Age]]&lt;50,"40-49",Table1[[#This Row],[Age]]&lt;60,"50-59",Table1[[#This Row],[Age]]&lt;70, "60-69",Table1[[#This Row],[Age]]&lt;80, "70-79",Table1[[#This Row],[Age]]&lt;90,"80-89")</f>
        <v>80-89</v>
      </c>
      <c r="W2069" t="s">
        <v>39</v>
      </c>
      <c r="X2069" t="s">
        <v>291</v>
      </c>
      <c r="Y2069" t="s">
        <v>54</v>
      </c>
      <c r="Z2069">
        <v>16917</v>
      </c>
      <c r="AA2069" t="s">
        <v>92</v>
      </c>
      <c r="AB2069" t="s">
        <v>74</v>
      </c>
      <c r="AC2069" t="s">
        <v>44</v>
      </c>
      <c r="AD2069">
        <v>1</v>
      </c>
    </row>
    <row r="2070" spans="1:30" x14ac:dyDescent="0.35">
      <c r="A2070">
        <v>2492</v>
      </c>
      <c r="B2070" t="s">
        <v>7601</v>
      </c>
      <c r="C2070" t="s">
        <v>4857</v>
      </c>
      <c r="D2070" s="1">
        <v>43666</v>
      </c>
      <c r="F2070" t="str">
        <f>IF(Table1[[#This Row],[ExitDate]],QUOTIENT(Table1[[#This Row],[ExitDate]]-Table1[[#This Row],[StartDate]],365/12),"")</f>
        <v/>
      </c>
      <c r="G2070" t="str">
        <f>IF(Table1[[#This Row],[ExitDate]], "Attrition", "Active")</f>
        <v>Active</v>
      </c>
      <c r="H2070" t="s">
        <v>2423</v>
      </c>
      <c r="I2070" t="s">
        <v>7602</v>
      </c>
      <c r="J2070" t="s">
        <v>7603</v>
      </c>
      <c r="K2070" t="s">
        <v>31</v>
      </c>
      <c r="L2070" t="s">
        <v>32</v>
      </c>
      <c r="M2070" t="s">
        <v>62</v>
      </c>
      <c r="N2070" t="s">
        <v>34</v>
      </c>
      <c r="O2070" t="s">
        <v>35</v>
      </c>
      <c r="P2070" t="s">
        <v>36</v>
      </c>
      <c r="R2070" t="s">
        <v>2427</v>
      </c>
      <c r="S2070" t="s">
        <v>80</v>
      </c>
      <c r="T2070" s="2">
        <v>21158</v>
      </c>
      <c r="U2070" s="3">
        <f ca="1">YEARFRAC(Table1[[#This Row],[DOB]],TODAY())</f>
        <v>68.052777777777777</v>
      </c>
      <c r="V2070" s="3" t="str" cm="1">
        <f t="array" aca="1" ref="V2070" ca="1">_xlfn.IFS(Table1[[#This Row],[Age]] &lt; 30, "20-29", Table1[[#This Row],[Age]]&lt;40,"30-39",Table1[[#This Row],[Age]]&lt;50,"40-49",Table1[[#This Row],[Age]]&lt;60,"50-59",Table1[[#This Row],[Age]]&lt;70, "60-69",Table1[[#This Row],[Age]]&lt;80, "70-79",Table1[[#This Row],[Age]]&lt;90,"80-89")</f>
        <v>60-69</v>
      </c>
      <c r="W2070" t="s">
        <v>39</v>
      </c>
      <c r="X2070" t="s">
        <v>82</v>
      </c>
      <c r="Y2070" t="s">
        <v>54</v>
      </c>
      <c r="Z2070">
        <v>34504</v>
      </c>
      <c r="AA2070" t="s">
        <v>42</v>
      </c>
      <c r="AB2070" t="s">
        <v>83</v>
      </c>
      <c r="AC2070" t="s">
        <v>44</v>
      </c>
      <c r="AD2070">
        <v>2</v>
      </c>
    </row>
    <row r="2071" spans="1:30" x14ac:dyDescent="0.35">
      <c r="A2071">
        <v>2493</v>
      </c>
      <c r="B2071" t="s">
        <v>4198</v>
      </c>
      <c r="C2071" t="s">
        <v>1085</v>
      </c>
      <c r="D2071" s="1">
        <v>44898</v>
      </c>
      <c r="E2071" s="1">
        <v>45106</v>
      </c>
      <c r="F2071">
        <f>IF(Table1[[#This Row],[ExitDate]],QUOTIENT(Table1[[#This Row],[ExitDate]]-Table1[[#This Row],[StartDate]],365/12),"")</f>
        <v>6</v>
      </c>
      <c r="G2071" t="str">
        <f>IF(Table1[[#This Row],[ExitDate]], "Attrition", "Active")</f>
        <v>Attrition</v>
      </c>
      <c r="H2071" t="s">
        <v>2423</v>
      </c>
      <c r="I2071" t="s">
        <v>6956</v>
      </c>
      <c r="J2071" t="s">
        <v>7604</v>
      </c>
      <c r="K2071" t="s">
        <v>132</v>
      </c>
      <c r="L2071" t="s">
        <v>32</v>
      </c>
      <c r="M2071" t="s">
        <v>33</v>
      </c>
      <c r="N2071" t="s">
        <v>34</v>
      </c>
      <c r="O2071" t="s">
        <v>62</v>
      </c>
      <c r="P2071" t="s">
        <v>139</v>
      </c>
      <c r="Q2071" t="s">
        <v>7605</v>
      </c>
      <c r="R2071" t="s">
        <v>2427</v>
      </c>
      <c r="S2071" t="s">
        <v>89</v>
      </c>
      <c r="T2071" s="2">
        <v>29722</v>
      </c>
      <c r="U2071" s="3">
        <f ca="1">YEARFRAC(Table1[[#This Row],[DOB]],TODAY())</f>
        <v>44.602777777777774</v>
      </c>
      <c r="V2071" s="3" t="str" cm="1">
        <f t="array" aca="1" ref="V2071" ca="1">_xlfn.IFS(Table1[[#This Row],[Age]] &lt; 30, "20-29", Table1[[#This Row],[Age]]&lt;40,"30-39",Table1[[#This Row],[Age]]&lt;50,"40-49",Table1[[#This Row],[Age]]&lt;60,"50-59",Table1[[#This Row],[Age]]&lt;70, "60-69",Table1[[#This Row],[Age]]&lt;80, "70-79",Table1[[#This Row],[Age]]&lt;90,"80-89")</f>
        <v>40-49</v>
      </c>
      <c r="W2071" t="s">
        <v>39</v>
      </c>
      <c r="X2071" t="s">
        <v>192</v>
      </c>
      <c r="Y2071" t="s">
        <v>54</v>
      </c>
      <c r="Z2071">
        <v>13337</v>
      </c>
      <c r="AA2071" t="s">
        <v>92</v>
      </c>
      <c r="AB2071" t="s">
        <v>103</v>
      </c>
      <c r="AC2071" t="s">
        <v>44</v>
      </c>
      <c r="AD2071">
        <v>4</v>
      </c>
    </row>
    <row r="2072" spans="1:30" x14ac:dyDescent="0.35">
      <c r="A2072">
        <v>2494</v>
      </c>
      <c r="B2072" t="s">
        <v>922</v>
      </c>
      <c r="C2072" t="s">
        <v>7606</v>
      </c>
      <c r="D2072" s="1">
        <v>43925</v>
      </c>
      <c r="E2072" s="1">
        <v>44875</v>
      </c>
      <c r="F2072">
        <f>IF(Table1[[#This Row],[ExitDate]],QUOTIENT(Table1[[#This Row],[ExitDate]]-Table1[[#This Row],[StartDate]],365/12),"")</f>
        <v>31</v>
      </c>
      <c r="G2072" t="str">
        <f>IF(Table1[[#This Row],[ExitDate]], "Attrition", "Active")</f>
        <v>Attrition</v>
      </c>
      <c r="H2072" t="s">
        <v>6749</v>
      </c>
      <c r="I2072" t="s">
        <v>7607</v>
      </c>
      <c r="J2072" t="s">
        <v>7608</v>
      </c>
      <c r="K2072" t="s">
        <v>138</v>
      </c>
      <c r="L2072" t="s">
        <v>32</v>
      </c>
      <c r="M2072" t="s">
        <v>33</v>
      </c>
      <c r="N2072" t="s">
        <v>50</v>
      </c>
      <c r="O2072" t="s">
        <v>35</v>
      </c>
      <c r="P2072" t="s">
        <v>139</v>
      </c>
      <c r="Q2072" t="s">
        <v>7609</v>
      </c>
      <c r="R2072" t="s">
        <v>169</v>
      </c>
      <c r="S2072" t="s">
        <v>89</v>
      </c>
      <c r="T2072" s="2">
        <v>28706</v>
      </c>
      <c r="U2072" s="3">
        <f ca="1">YEARFRAC(Table1[[#This Row],[DOB]],TODAY())</f>
        <v>47.386111111111113</v>
      </c>
      <c r="V2072" s="3" t="str" cm="1">
        <f t="array" aca="1" ref="V2072" ca="1">_xlfn.IFS(Table1[[#This Row],[Age]] &lt; 30, "20-29", Table1[[#This Row],[Age]]&lt;40,"30-39",Table1[[#This Row],[Age]]&lt;50,"40-49",Table1[[#This Row],[Age]]&lt;60,"50-59",Table1[[#This Row],[Age]]&lt;70, "60-69",Table1[[#This Row],[Age]]&lt;80, "70-79",Table1[[#This Row],[Age]]&lt;90,"80-89")</f>
        <v>40-49</v>
      </c>
      <c r="W2072" t="s">
        <v>39</v>
      </c>
      <c r="X2072" t="s">
        <v>82</v>
      </c>
      <c r="Y2072" t="s">
        <v>54</v>
      </c>
      <c r="Z2072">
        <v>67346</v>
      </c>
      <c r="AA2072" t="s">
        <v>127</v>
      </c>
      <c r="AB2072" t="s">
        <v>83</v>
      </c>
      <c r="AC2072" t="s">
        <v>44</v>
      </c>
      <c r="AD2072">
        <v>4</v>
      </c>
    </row>
    <row r="2073" spans="1:30" x14ac:dyDescent="0.35">
      <c r="A2073">
        <v>2495</v>
      </c>
      <c r="B2073" t="s">
        <v>2159</v>
      </c>
      <c r="C2073" t="s">
        <v>5728</v>
      </c>
      <c r="D2073" s="1">
        <v>43898</v>
      </c>
      <c r="E2073" s="1">
        <v>44983</v>
      </c>
      <c r="F2073">
        <f>IF(Table1[[#This Row],[ExitDate]],QUOTIENT(Table1[[#This Row],[ExitDate]]-Table1[[#This Row],[StartDate]],365/12),"")</f>
        <v>35</v>
      </c>
      <c r="G2073" t="str">
        <f>IF(Table1[[#This Row],[ExitDate]], "Attrition", "Active")</f>
        <v>Attrition</v>
      </c>
      <c r="H2073" t="s">
        <v>7564</v>
      </c>
      <c r="I2073" t="s">
        <v>1066</v>
      </c>
      <c r="J2073" t="s">
        <v>7610</v>
      </c>
      <c r="K2073" t="s">
        <v>117</v>
      </c>
      <c r="L2073" t="s">
        <v>32</v>
      </c>
      <c r="M2073" t="s">
        <v>33</v>
      </c>
      <c r="N2073" t="s">
        <v>63</v>
      </c>
      <c r="O2073" t="s">
        <v>51</v>
      </c>
      <c r="P2073" t="s">
        <v>125</v>
      </c>
      <c r="Q2073" t="s">
        <v>7611</v>
      </c>
      <c r="R2073" t="s">
        <v>169</v>
      </c>
      <c r="S2073" t="s">
        <v>230</v>
      </c>
      <c r="T2073" s="2">
        <v>25594</v>
      </c>
      <c r="U2073" s="3">
        <f ca="1">YEARFRAC(Table1[[#This Row],[DOB]],TODAY())</f>
        <v>55.908333333333331</v>
      </c>
      <c r="V2073" s="3" t="str" cm="1">
        <f t="array" aca="1" ref="V2073" ca="1">_xlfn.IFS(Table1[[#This Row],[Age]] &lt; 30, "20-29", Table1[[#This Row],[Age]]&lt;40,"30-39",Table1[[#This Row],[Age]]&lt;50,"40-49",Table1[[#This Row],[Age]]&lt;60,"50-59",Table1[[#This Row],[Age]]&lt;70, "60-69",Table1[[#This Row],[Age]]&lt;80, "70-79",Table1[[#This Row],[Age]]&lt;90,"80-89")</f>
        <v>50-59</v>
      </c>
      <c r="W2073" t="s">
        <v>39</v>
      </c>
      <c r="X2073" t="s">
        <v>112</v>
      </c>
      <c r="Y2073" t="s">
        <v>54</v>
      </c>
      <c r="Z2073">
        <v>71472</v>
      </c>
      <c r="AA2073" t="s">
        <v>92</v>
      </c>
      <c r="AB2073" t="s">
        <v>83</v>
      </c>
      <c r="AC2073" t="s">
        <v>44</v>
      </c>
      <c r="AD2073">
        <v>1</v>
      </c>
    </row>
    <row r="2074" spans="1:30" x14ac:dyDescent="0.35">
      <c r="A2074">
        <v>2496</v>
      </c>
      <c r="B2074" t="s">
        <v>5764</v>
      </c>
      <c r="C2074" t="s">
        <v>2288</v>
      </c>
      <c r="D2074" s="1">
        <v>44102</v>
      </c>
      <c r="E2074" s="1">
        <v>45012</v>
      </c>
      <c r="F2074">
        <f>IF(Table1[[#This Row],[ExitDate]],QUOTIENT(Table1[[#This Row],[ExitDate]]-Table1[[#This Row],[StartDate]],365/12),"")</f>
        <v>29</v>
      </c>
      <c r="G2074" t="str">
        <f>IF(Table1[[#This Row],[ExitDate]], "Attrition", "Active")</f>
        <v>Attrition</v>
      </c>
      <c r="H2074" t="s">
        <v>6977</v>
      </c>
      <c r="I2074" t="s">
        <v>7612</v>
      </c>
      <c r="J2074" t="s">
        <v>7613</v>
      </c>
      <c r="K2074" t="s">
        <v>61</v>
      </c>
      <c r="L2074" t="s">
        <v>32</v>
      </c>
      <c r="M2074" t="s">
        <v>51</v>
      </c>
      <c r="N2074" t="s">
        <v>63</v>
      </c>
      <c r="O2074" t="s">
        <v>35</v>
      </c>
      <c r="P2074" t="s">
        <v>139</v>
      </c>
      <c r="Q2074" t="s">
        <v>7614</v>
      </c>
      <c r="R2074" t="s">
        <v>169</v>
      </c>
      <c r="S2074" t="s">
        <v>793</v>
      </c>
      <c r="T2074" s="2">
        <v>22358</v>
      </c>
      <c r="U2074" s="3">
        <f ca="1">YEARFRAC(Table1[[#This Row],[DOB]],TODAY())</f>
        <v>64.763888888888886</v>
      </c>
      <c r="V2074" s="3" t="str" cm="1">
        <f t="array" aca="1" ref="V2074" ca="1">_xlfn.IFS(Table1[[#This Row],[Age]] &lt; 30, "20-29", Table1[[#This Row],[Age]]&lt;40,"30-39",Table1[[#This Row],[Age]]&lt;50,"40-49",Table1[[#This Row],[Age]]&lt;60,"50-59",Table1[[#This Row],[Age]]&lt;70, "60-69",Table1[[#This Row],[Age]]&lt;80, "70-79",Table1[[#This Row],[Age]]&lt;90,"80-89")</f>
        <v>60-69</v>
      </c>
      <c r="W2074" t="s">
        <v>39</v>
      </c>
      <c r="X2074" t="s">
        <v>215</v>
      </c>
      <c r="Y2074" t="s">
        <v>54</v>
      </c>
      <c r="Z2074">
        <v>55912</v>
      </c>
      <c r="AA2074" t="s">
        <v>73</v>
      </c>
      <c r="AB2074" t="s">
        <v>74</v>
      </c>
      <c r="AC2074" t="s">
        <v>44</v>
      </c>
      <c r="AD2074">
        <v>2</v>
      </c>
    </row>
    <row r="2075" spans="1:30" x14ac:dyDescent="0.35">
      <c r="A2075">
        <v>2497</v>
      </c>
      <c r="B2075" t="s">
        <v>773</v>
      </c>
      <c r="C2075" t="s">
        <v>7615</v>
      </c>
      <c r="D2075" s="1">
        <v>44391</v>
      </c>
      <c r="E2075" s="1">
        <v>44782</v>
      </c>
      <c r="F2075">
        <f>IF(Table1[[#This Row],[ExitDate]],QUOTIENT(Table1[[#This Row],[ExitDate]]-Table1[[#This Row],[StartDate]],365/12),"")</f>
        <v>12</v>
      </c>
      <c r="G2075" t="str">
        <f>IF(Table1[[#This Row],[ExitDate]], "Attrition", "Active")</f>
        <v>Attrition</v>
      </c>
      <c r="H2075" t="s">
        <v>6983</v>
      </c>
      <c r="I2075" t="s">
        <v>7616</v>
      </c>
      <c r="J2075" t="s">
        <v>7617</v>
      </c>
      <c r="K2075" t="s">
        <v>167</v>
      </c>
      <c r="L2075" t="s">
        <v>32</v>
      </c>
      <c r="M2075" t="s">
        <v>62</v>
      </c>
      <c r="N2075" t="s">
        <v>34</v>
      </c>
      <c r="O2075" t="s">
        <v>35</v>
      </c>
      <c r="P2075" t="s">
        <v>174</v>
      </c>
      <c r="Q2075" t="s">
        <v>7618</v>
      </c>
      <c r="R2075" t="s">
        <v>169</v>
      </c>
      <c r="S2075" t="s">
        <v>89</v>
      </c>
      <c r="T2075" s="2">
        <v>20337</v>
      </c>
      <c r="U2075" s="3">
        <f ca="1">YEARFRAC(Table1[[#This Row],[DOB]],TODAY())</f>
        <v>70.3</v>
      </c>
      <c r="V2075" s="3" t="str" cm="1">
        <f t="array" aca="1" ref="V2075" ca="1">_xlfn.IFS(Table1[[#This Row],[Age]] &lt; 30, "20-29", Table1[[#This Row],[Age]]&lt;40,"30-39",Table1[[#This Row],[Age]]&lt;50,"40-49",Table1[[#This Row],[Age]]&lt;60,"50-59",Table1[[#This Row],[Age]]&lt;70, "60-69",Table1[[#This Row],[Age]]&lt;80, "70-79",Table1[[#This Row],[Age]]&lt;90,"80-89")</f>
        <v>70-79</v>
      </c>
      <c r="W2075" t="s">
        <v>39</v>
      </c>
      <c r="X2075" t="s">
        <v>102</v>
      </c>
      <c r="Y2075" t="s">
        <v>54</v>
      </c>
      <c r="Z2075">
        <v>24639</v>
      </c>
      <c r="AA2075" t="s">
        <v>42</v>
      </c>
      <c r="AB2075" t="s">
        <v>74</v>
      </c>
      <c r="AC2075" t="s">
        <v>44</v>
      </c>
      <c r="AD2075">
        <v>4</v>
      </c>
    </row>
    <row r="2076" spans="1:30" x14ac:dyDescent="0.35">
      <c r="A2076">
        <v>2498</v>
      </c>
      <c r="B2076" t="s">
        <v>7451</v>
      </c>
      <c r="C2076" t="s">
        <v>3778</v>
      </c>
      <c r="D2076" s="1">
        <v>43755</v>
      </c>
      <c r="E2076" s="1">
        <v>43911</v>
      </c>
      <c r="F2076">
        <f>IF(Table1[[#This Row],[ExitDate]],QUOTIENT(Table1[[#This Row],[ExitDate]]-Table1[[#This Row],[StartDate]],365/12),"")</f>
        <v>5</v>
      </c>
      <c r="G2076" t="str">
        <f>IF(Table1[[#This Row],[ExitDate]], "Attrition", "Active")</f>
        <v>Attrition</v>
      </c>
      <c r="H2076" t="s">
        <v>4796</v>
      </c>
      <c r="I2076" t="s">
        <v>7619</v>
      </c>
      <c r="J2076" t="s">
        <v>7620</v>
      </c>
      <c r="K2076" t="s">
        <v>167</v>
      </c>
      <c r="L2076" t="s">
        <v>2299</v>
      </c>
      <c r="M2076" t="s">
        <v>62</v>
      </c>
      <c r="N2076" t="s">
        <v>50</v>
      </c>
      <c r="O2076" t="s">
        <v>35</v>
      </c>
      <c r="P2076" t="s">
        <v>98</v>
      </c>
      <c r="Q2076" t="s">
        <v>7621</v>
      </c>
      <c r="R2076" t="s">
        <v>169</v>
      </c>
      <c r="S2076" t="s">
        <v>89</v>
      </c>
      <c r="T2076" s="2">
        <v>36411</v>
      </c>
      <c r="U2076" s="3">
        <f ca="1">YEARFRAC(Table1[[#This Row],[DOB]],TODAY())</f>
        <v>26.291666666666668</v>
      </c>
      <c r="V2076" s="3" t="str" cm="1">
        <f t="array" aca="1" ref="V2076" ca="1">_xlfn.IFS(Table1[[#This Row],[Age]] &lt; 30, "20-29", Table1[[#This Row],[Age]]&lt;40,"30-39",Table1[[#This Row],[Age]]&lt;50,"40-49",Table1[[#This Row],[Age]]&lt;60,"50-59",Table1[[#This Row],[Age]]&lt;70, "60-69",Table1[[#This Row],[Age]]&lt;80, "70-79",Table1[[#This Row],[Age]]&lt;90,"80-89")</f>
        <v>20-29</v>
      </c>
      <c r="W2076" t="s">
        <v>39</v>
      </c>
      <c r="X2076" t="s">
        <v>225</v>
      </c>
      <c r="Y2076" t="s">
        <v>41</v>
      </c>
      <c r="Z2076">
        <v>44117</v>
      </c>
      <c r="AA2076" t="s">
        <v>127</v>
      </c>
      <c r="AB2076" t="s">
        <v>103</v>
      </c>
      <c r="AC2076" t="s">
        <v>44</v>
      </c>
      <c r="AD2076">
        <v>4</v>
      </c>
    </row>
    <row r="2077" spans="1:30" x14ac:dyDescent="0.35">
      <c r="A2077">
        <v>2499</v>
      </c>
      <c r="B2077" t="s">
        <v>1535</v>
      </c>
      <c r="C2077" t="s">
        <v>573</v>
      </c>
      <c r="D2077" s="1">
        <v>45024</v>
      </c>
      <c r="E2077" s="1">
        <v>45086</v>
      </c>
      <c r="F2077">
        <f>IF(Table1[[#This Row],[ExitDate]],QUOTIENT(Table1[[#This Row],[ExitDate]]-Table1[[#This Row],[StartDate]],365/12),"")</f>
        <v>2</v>
      </c>
      <c r="G2077" t="str">
        <f>IF(Table1[[#This Row],[ExitDate]], "Attrition", "Active")</f>
        <v>Attrition</v>
      </c>
      <c r="H2077" t="s">
        <v>2423</v>
      </c>
      <c r="I2077" t="s">
        <v>7622</v>
      </c>
      <c r="J2077" t="s">
        <v>7623</v>
      </c>
      <c r="K2077" t="s">
        <v>61</v>
      </c>
      <c r="L2077" t="s">
        <v>32</v>
      </c>
      <c r="M2077" t="s">
        <v>33</v>
      </c>
      <c r="N2077" t="s">
        <v>63</v>
      </c>
      <c r="O2077" t="s">
        <v>62</v>
      </c>
      <c r="P2077" t="s">
        <v>125</v>
      </c>
      <c r="Q2077" t="s">
        <v>7624</v>
      </c>
      <c r="R2077" t="s">
        <v>2427</v>
      </c>
      <c r="S2077" t="s">
        <v>176</v>
      </c>
      <c r="T2077" s="2">
        <v>32755</v>
      </c>
      <c r="U2077" s="3">
        <f ca="1">YEARFRAC(Table1[[#This Row],[DOB]],TODAY())</f>
        <v>36.302777777777777</v>
      </c>
      <c r="V2077" s="3" t="str" cm="1">
        <f t="array" aca="1" ref="V2077" ca="1">_xlfn.IFS(Table1[[#This Row],[Age]] &lt; 30, "20-29", Table1[[#This Row],[Age]]&lt;40,"30-39",Table1[[#This Row],[Age]]&lt;50,"40-49",Table1[[#This Row],[Age]]&lt;60,"50-59",Table1[[#This Row],[Age]]&lt;70, "60-69",Table1[[#This Row],[Age]]&lt;80, "70-79",Table1[[#This Row],[Age]]&lt;90,"80-89")</f>
        <v>30-39</v>
      </c>
      <c r="W2077" t="s">
        <v>39</v>
      </c>
      <c r="X2077" t="s">
        <v>242</v>
      </c>
      <c r="Y2077" t="s">
        <v>54</v>
      </c>
      <c r="Z2077">
        <v>32650</v>
      </c>
      <c r="AA2077" t="s">
        <v>127</v>
      </c>
      <c r="AB2077" t="s">
        <v>83</v>
      </c>
      <c r="AC2077" t="s">
        <v>44</v>
      </c>
      <c r="AD2077">
        <v>4</v>
      </c>
    </row>
    <row r="2078" spans="1:30" x14ac:dyDescent="0.35">
      <c r="A2078">
        <v>2500</v>
      </c>
      <c r="B2078" t="s">
        <v>5271</v>
      </c>
      <c r="C2078" t="s">
        <v>2642</v>
      </c>
      <c r="D2078" s="1">
        <v>43671</v>
      </c>
      <c r="F2078" t="str">
        <f>IF(Table1[[#This Row],[ExitDate]],QUOTIENT(Table1[[#This Row],[ExitDate]]-Table1[[#This Row],[StartDate]],365/12),"")</f>
        <v/>
      </c>
      <c r="G2078" t="str">
        <f>IF(Table1[[#This Row],[ExitDate]], "Attrition", "Active")</f>
        <v>Active</v>
      </c>
      <c r="H2078" t="s">
        <v>2423</v>
      </c>
      <c r="I2078" t="s">
        <v>7625</v>
      </c>
      <c r="J2078" t="s">
        <v>7626</v>
      </c>
      <c r="K2078" t="s">
        <v>88</v>
      </c>
      <c r="L2078" t="s">
        <v>32</v>
      </c>
      <c r="M2078" t="s">
        <v>62</v>
      </c>
      <c r="N2078" t="s">
        <v>34</v>
      </c>
      <c r="O2078" t="s">
        <v>51</v>
      </c>
      <c r="P2078" t="s">
        <v>36</v>
      </c>
      <c r="R2078" t="s">
        <v>2427</v>
      </c>
      <c r="S2078" t="s">
        <v>89</v>
      </c>
      <c r="T2078" s="2">
        <v>17701</v>
      </c>
      <c r="U2078" s="3">
        <f ca="1">YEARFRAC(Table1[[#This Row],[DOB]],TODAY())</f>
        <v>77.516666666666666</v>
      </c>
      <c r="V2078" s="3" t="str" cm="1">
        <f t="array" aca="1" ref="V2078" ca="1">_xlfn.IFS(Table1[[#This Row],[Age]] &lt; 30, "20-29", Table1[[#This Row],[Age]]&lt;40,"30-39",Table1[[#This Row],[Age]]&lt;50,"40-49",Table1[[#This Row],[Age]]&lt;60,"50-59",Table1[[#This Row],[Age]]&lt;70, "60-69",Table1[[#This Row],[Age]]&lt;80, "70-79",Table1[[#This Row],[Age]]&lt;90,"80-89")</f>
        <v>70-79</v>
      </c>
      <c r="W2078" t="s">
        <v>39</v>
      </c>
      <c r="X2078" t="s">
        <v>82</v>
      </c>
      <c r="Y2078" t="s">
        <v>54</v>
      </c>
      <c r="Z2078">
        <v>27273</v>
      </c>
      <c r="AA2078" t="s">
        <v>55</v>
      </c>
      <c r="AB2078" t="s">
        <v>83</v>
      </c>
      <c r="AC2078" t="s">
        <v>44</v>
      </c>
      <c r="AD2078">
        <v>2</v>
      </c>
    </row>
    <row r="2079" spans="1:30" x14ac:dyDescent="0.35">
      <c r="A2079">
        <v>2501</v>
      </c>
      <c r="B2079" t="s">
        <v>7627</v>
      </c>
      <c r="C2079" t="s">
        <v>1701</v>
      </c>
      <c r="D2079" s="1">
        <v>44920</v>
      </c>
      <c r="F2079" t="str">
        <f>IF(Table1[[#This Row],[ExitDate]],QUOTIENT(Table1[[#This Row],[ExitDate]]-Table1[[#This Row],[StartDate]],365/12),"")</f>
        <v/>
      </c>
      <c r="G2079" t="str">
        <f>IF(Table1[[#This Row],[ExitDate]], "Attrition", "Active")</f>
        <v>Active</v>
      </c>
      <c r="H2079" t="s">
        <v>2423</v>
      </c>
      <c r="I2079" t="s">
        <v>7628</v>
      </c>
      <c r="J2079" t="s">
        <v>7629</v>
      </c>
      <c r="K2079" t="s">
        <v>31</v>
      </c>
      <c r="L2079" t="s">
        <v>32</v>
      </c>
      <c r="M2079" t="s">
        <v>62</v>
      </c>
      <c r="N2079" t="s">
        <v>50</v>
      </c>
      <c r="O2079" t="s">
        <v>35</v>
      </c>
      <c r="P2079" t="s">
        <v>36</v>
      </c>
      <c r="R2079" t="s">
        <v>2427</v>
      </c>
      <c r="S2079" t="s">
        <v>38</v>
      </c>
      <c r="T2079" s="2">
        <v>19279</v>
      </c>
      <c r="U2079" s="3">
        <f ca="1">YEARFRAC(Table1[[#This Row],[DOB]],TODAY())</f>
        <v>73.197222222222223</v>
      </c>
      <c r="V2079" s="3" t="str" cm="1">
        <f t="array" aca="1" ref="V2079" ca="1">_xlfn.IFS(Table1[[#This Row],[Age]] &lt; 30, "20-29", Table1[[#This Row],[Age]]&lt;40,"30-39",Table1[[#This Row],[Age]]&lt;50,"40-49",Table1[[#This Row],[Age]]&lt;60,"50-59",Table1[[#This Row],[Age]]&lt;70, "60-69",Table1[[#This Row],[Age]]&lt;80, "70-79",Table1[[#This Row],[Age]]&lt;90,"80-89")</f>
        <v>70-79</v>
      </c>
      <c r="W2079" t="s">
        <v>39</v>
      </c>
      <c r="X2079" t="s">
        <v>242</v>
      </c>
      <c r="Y2079" t="s">
        <v>54</v>
      </c>
      <c r="Z2079">
        <v>89368</v>
      </c>
      <c r="AA2079" t="s">
        <v>92</v>
      </c>
      <c r="AB2079" t="s">
        <v>103</v>
      </c>
      <c r="AC2079" t="s">
        <v>44</v>
      </c>
      <c r="AD2079">
        <v>2</v>
      </c>
    </row>
    <row r="2080" spans="1:30" x14ac:dyDescent="0.35">
      <c r="A2080">
        <v>2502</v>
      </c>
      <c r="B2080" t="s">
        <v>337</v>
      </c>
      <c r="C2080" t="s">
        <v>1968</v>
      </c>
      <c r="D2080" s="1">
        <v>43492</v>
      </c>
      <c r="F2080" t="str">
        <f>IF(Table1[[#This Row],[ExitDate]],QUOTIENT(Table1[[#This Row],[ExitDate]]-Table1[[#This Row],[StartDate]],365/12),"")</f>
        <v/>
      </c>
      <c r="G2080" t="str">
        <f>IF(Table1[[#This Row],[ExitDate]], "Attrition", "Active")</f>
        <v>Active</v>
      </c>
      <c r="H2080" t="s">
        <v>2423</v>
      </c>
      <c r="I2080" t="s">
        <v>7630</v>
      </c>
      <c r="J2080" t="s">
        <v>7631</v>
      </c>
      <c r="K2080" t="s">
        <v>132</v>
      </c>
      <c r="L2080" t="s">
        <v>32</v>
      </c>
      <c r="M2080" t="s">
        <v>51</v>
      </c>
      <c r="N2080" t="s">
        <v>34</v>
      </c>
      <c r="O2080" t="s">
        <v>35</v>
      </c>
      <c r="P2080" t="s">
        <v>36</v>
      </c>
      <c r="R2080" t="s">
        <v>2427</v>
      </c>
      <c r="S2080" t="s">
        <v>304</v>
      </c>
      <c r="T2080" s="2">
        <v>36317</v>
      </c>
      <c r="U2080" s="3">
        <f ca="1">YEARFRAC(Table1[[#This Row],[DOB]],TODAY())</f>
        <v>26.547222222222221</v>
      </c>
      <c r="V2080" s="3" t="str" cm="1">
        <f t="array" aca="1" ref="V2080" ca="1">_xlfn.IFS(Table1[[#This Row],[Age]] &lt; 30, "20-29", Table1[[#This Row],[Age]]&lt;40,"30-39",Table1[[#This Row],[Age]]&lt;50,"40-49",Table1[[#This Row],[Age]]&lt;60,"50-59",Table1[[#This Row],[Age]]&lt;70, "60-69",Table1[[#This Row],[Age]]&lt;80, "70-79",Table1[[#This Row],[Age]]&lt;90,"80-89")</f>
        <v>20-29</v>
      </c>
      <c r="W2080" t="s">
        <v>39</v>
      </c>
      <c r="X2080" t="s">
        <v>6</v>
      </c>
      <c r="Y2080" t="s">
        <v>54</v>
      </c>
      <c r="Z2080">
        <v>25819</v>
      </c>
      <c r="AA2080" t="s">
        <v>42</v>
      </c>
      <c r="AB2080" t="s">
        <v>103</v>
      </c>
      <c r="AC2080" t="s">
        <v>44</v>
      </c>
      <c r="AD2080">
        <v>2</v>
      </c>
    </row>
    <row r="2081" spans="1:30" x14ac:dyDescent="0.35">
      <c r="A2081">
        <v>2503</v>
      </c>
      <c r="B2081" t="s">
        <v>941</v>
      </c>
      <c r="C2081" t="s">
        <v>1417</v>
      </c>
      <c r="D2081" s="1">
        <v>44556</v>
      </c>
      <c r="E2081" s="1">
        <v>44590</v>
      </c>
      <c r="F2081">
        <f>IF(Table1[[#This Row],[ExitDate]],QUOTIENT(Table1[[#This Row],[ExitDate]]-Table1[[#This Row],[StartDate]],365/12),"")</f>
        <v>1</v>
      </c>
      <c r="G2081" t="str">
        <f>IF(Table1[[#This Row],[ExitDate]], "Attrition", "Active")</f>
        <v>Attrition</v>
      </c>
      <c r="H2081" t="s">
        <v>6749</v>
      </c>
      <c r="I2081" t="s">
        <v>7632</v>
      </c>
      <c r="J2081" t="s">
        <v>7633</v>
      </c>
      <c r="K2081" t="s">
        <v>61</v>
      </c>
      <c r="L2081" t="s">
        <v>32</v>
      </c>
      <c r="M2081" t="s">
        <v>33</v>
      </c>
      <c r="N2081" t="s">
        <v>34</v>
      </c>
      <c r="O2081" t="s">
        <v>35</v>
      </c>
      <c r="P2081" t="s">
        <v>174</v>
      </c>
      <c r="Q2081" t="s">
        <v>7634</v>
      </c>
      <c r="R2081" t="s">
        <v>169</v>
      </c>
      <c r="S2081" t="s">
        <v>80</v>
      </c>
      <c r="T2081" s="2">
        <v>18255</v>
      </c>
      <c r="U2081" s="3">
        <f ca="1">YEARFRAC(Table1[[#This Row],[DOB]],TODAY())</f>
        <v>76</v>
      </c>
      <c r="V2081" s="3" t="str" cm="1">
        <f t="array" aca="1" ref="V2081" ca="1">_xlfn.IFS(Table1[[#This Row],[Age]] &lt; 30, "20-29", Table1[[#This Row],[Age]]&lt;40,"30-39",Table1[[#This Row],[Age]]&lt;50,"40-49",Table1[[#This Row],[Age]]&lt;60,"50-59",Table1[[#This Row],[Age]]&lt;70, "60-69",Table1[[#This Row],[Age]]&lt;80, "70-79",Table1[[#This Row],[Age]]&lt;90,"80-89")</f>
        <v>70-79</v>
      </c>
      <c r="W2081" t="s">
        <v>39</v>
      </c>
      <c r="X2081" t="s">
        <v>72</v>
      </c>
      <c r="Y2081" t="s">
        <v>54</v>
      </c>
      <c r="Z2081">
        <v>6113</v>
      </c>
      <c r="AA2081" t="s">
        <v>42</v>
      </c>
      <c r="AB2081" t="s">
        <v>83</v>
      </c>
      <c r="AC2081" t="s">
        <v>44</v>
      </c>
      <c r="AD2081">
        <v>5</v>
      </c>
    </row>
    <row r="2082" spans="1:30" x14ac:dyDescent="0.35">
      <c r="A2082">
        <v>2504</v>
      </c>
      <c r="B2082" t="s">
        <v>2203</v>
      </c>
      <c r="C2082" t="s">
        <v>1214</v>
      </c>
      <c r="D2082" s="1">
        <v>44938</v>
      </c>
      <c r="F2082" t="str">
        <f>IF(Table1[[#This Row],[ExitDate]],QUOTIENT(Table1[[#This Row],[ExitDate]]-Table1[[#This Row],[StartDate]],365/12),"")</f>
        <v/>
      </c>
      <c r="G2082" t="str">
        <f>IF(Table1[[#This Row],[ExitDate]], "Attrition", "Active")</f>
        <v>Active</v>
      </c>
      <c r="H2082" t="s">
        <v>7564</v>
      </c>
      <c r="I2082" t="s">
        <v>7635</v>
      </c>
      <c r="J2082" t="s">
        <v>7636</v>
      </c>
      <c r="K2082" t="s">
        <v>88</v>
      </c>
      <c r="L2082" t="s">
        <v>32</v>
      </c>
      <c r="M2082" t="s">
        <v>62</v>
      </c>
      <c r="N2082" t="s">
        <v>50</v>
      </c>
      <c r="O2082" t="s">
        <v>51</v>
      </c>
      <c r="P2082" t="s">
        <v>36</v>
      </c>
      <c r="R2082" t="s">
        <v>169</v>
      </c>
      <c r="S2082" t="s">
        <v>110</v>
      </c>
      <c r="T2082" s="2">
        <v>27806</v>
      </c>
      <c r="U2082" s="3">
        <f ca="1">YEARFRAC(Table1[[#This Row],[DOB]],TODAY())</f>
        <v>49.852777777777774</v>
      </c>
      <c r="V2082" s="3" t="str" cm="1">
        <f t="array" aca="1" ref="V2082" ca="1">_xlfn.IFS(Table1[[#This Row],[Age]] &lt; 30, "20-29", Table1[[#This Row],[Age]]&lt;40,"30-39",Table1[[#This Row],[Age]]&lt;50,"40-49",Table1[[#This Row],[Age]]&lt;60,"50-59",Table1[[#This Row],[Age]]&lt;70, "60-69",Table1[[#This Row],[Age]]&lt;80, "70-79",Table1[[#This Row],[Age]]&lt;90,"80-89")</f>
        <v>40-49</v>
      </c>
      <c r="W2082" t="s">
        <v>39</v>
      </c>
      <c r="X2082" t="s">
        <v>112</v>
      </c>
      <c r="Y2082" t="s">
        <v>54</v>
      </c>
      <c r="Z2082">
        <v>60048</v>
      </c>
      <c r="AA2082" t="s">
        <v>92</v>
      </c>
      <c r="AB2082" t="s">
        <v>74</v>
      </c>
      <c r="AC2082" t="s">
        <v>44</v>
      </c>
      <c r="AD2082">
        <v>4</v>
      </c>
    </row>
    <row r="2083" spans="1:30" x14ac:dyDescent="0.35">
      <c r="A2083">
        <v>2505</v>
      </c>
      <c r="B2083" t="s">
        <v>7379</v>
      </c>
      <c r="C2083" t="s">
        <v>7134</v>
      </c>
      <c r="D2083" s="1">
        <v>43648</v>
      </c>
      <c r="F2083" t="str">
        <f>IF(Table1[[#This Row],[ExitDate]],QUOTIENT(Table1[[#This Row],[ExitDate]]-Table1[[#This Row],[StartDate]],365/12),"")</f>
        <v/>
      </c>
      <c r="G2083" t="str">
        <f>IF(Table1[[#This Row],[ExitDate]], "Attrition", "Active")</f>
        <v>Active</v>
      </c>
      <c r="H2083" t="s">
        <v>6977</v>
      </c>
      <c r="I2083" t="s">
        <v>7637</v>
      </c>
      <c r="J2083" t="s">
        <v>7638</v>
      </c>
      <c r="K2083" t="s">
        <v>31</v>
      </c>
      <c r="L2083" t="s">
        <v>32</v>
      </c>
      <c r="M2083" t="s">
        <v>33</v>
      </c>
      <c r="N2083" t="s">
        <v>63</v>
      </c>
      <c r="O2083" t="s">
        <v>35</v>
      </c>
      <c r="P2083" t="s">
        <v>36</v>
      </c>
      <c r="R2083" t="s">
        <v>169</v>
      </c>
      <c r="S2083" t="s">
        <v>147</v>
      </c>
      <c r="T2083" s="2">
        <v>32264</v>
      </c>
      <c r="U2083" s="3">
        <f ca="1">YEARFRAC(Table1[[#This Row],[DOB]],TODAY())</f>
        <v>37.644444444444446</v>
      </c>
      <c r="V2083" s="3" t="str" cm="1">
        <f t="array" aca="1" ref="V2083" ca="1">_xlfn.IFS(Table1[[#This Row],[Age]] &lt; 30, "20-29", Table1[[#This Row],[Age]]&lt;40,"30-39",Table1[[#This Row],[Age]]&lt;50,"40-49",Table1[[#This Row],[Age]]&lt;60,"50-59",Table1[[#This Row],[Age]]&lt;70, "60-69",Table1[[#This Row],[Age]]&lt;80, "70-79",Table1[[#This Row],[Age]]&lt;90,"80-89")</f>
        <v>30-39</v>
      </c>
      <c r="W2083" t="s">
        <v>39</v>
      </c>
      <c r="X2083" t="s">
        <v>2142</v>
      </c>
      <c r="Y2083" t="s">
        <v>54</v>
      </c>
      <c r="Z2083">
        <v>23929</v>
      </c>
      <c r="AA2083" t="s">
        <v>127</v>
      </c>
      <c r="AB2083" t="s">
        <v>74</v>
      </c>
      <c r="AC2083" t="s">
        <v>44</v>
      </c>
      <c r="AD2083">
        <v>1</v>
      </c>
    </row>
    <row r="2084" spans="1:30" x14ac:dyDescent="0.35">
      <c r="A2084">
        <v>2506</v>
      </c>
      <c r="B2084" t="s">
        <v>7639</v>
      </c>
      <c r="C2084" t="s">
        <v>4034</v>
      </c>
      <c r="D2084" s="1">
        <v>44742</v>
      </c>
      <c r="F2084" t="str">
        <f>IF(Table1[[#This Row],[ExitDate]],QUOTIENT(Table1[[#This Row],[ExitDate]]-Table1[[#This Row],[StartDate]],365/12),"")</f>
        <v/>
      </c>
      <c r="G2084" t="str">
        <f>IF(Table1[[#This Row],[ExitDate]], "Attrition", "Active")</f>
        <v>Active</v>
      </c>
      <c r="H2084" t="s">
        <v>6983</v>
      </c>
      <c r="I2084" t="s">
        <v>7640</v>
      </c>
      <c r="J2084" t="s">
        <v>7641</v>
      </c>
      <c r="K2084" t="s">
        <v>132</v>
      </c>
      <c r="L2084" t="s">
        <v>32</v>
      </c>
      <c r="M2084" t="s">
        <v>62</v>
      </c>
      <c r="N2084" t="s">
        <v>34</v>
      </c>
      <c r="O2084" t="s">
        <v>62</v>
      </c>
      <c r="P2084" t="s">
        <v>36</v>
      </c>
      <c r="R2084" t="s">
        <v>169</v>
      </c>
      <c r="S2084" t="s">
        <v>89</v>
      </c>
      <c r="T2084" s="2">
        <v>17360</v>
      </c>
      <c r="U2084" s="3">
        <f ca="1">YEARFRAC(Table1[[#This Row],[DOB]],TODAY())</f>
        <v>78.447222222222223</v>
      </c>
      <c r="V2084" s="3" t="str" cm="1">
        <f t="array" aca="1" ref="V2084" ca="1">_xlfn.IFS(Table1[[#This Row],[Age]] &lt; 30, "20-29", Table1[[#This Row],[Age]]&lt;40,"30-39",Table1[[#This Row],[Age]]&lt;50,"40-49",Table1[[#This Row],[Age]]&lt;60,"50-59",Table1[[#This Row],[Age]]&lt;70, "60-69",Table1[[#This Row],[Age]]&lt;80, "70-79",Table1[[#This Row],[Age]]&lt;90,"80-89")</f>
        <v>70-79</v>
      </c>
      <c r="W2084" t="s">
        <v>39</v>
      </c>
      <c r="X2084" t="s">
        <v>351</v>
      </c>
      <c r="Y2084" t="s">
        <v>54</v>
      </c>
      <c r="Z2084">
        <v>76072</v>
      </c>
      <c r="AA2084" t="s">
        <v>42</v>
      </c>
      <c r="AB2084" t="s">
        <v>74</v>
      </c>
      <c r="AC2084" t="s">
        <v>44</v>
      </c>
      <c r="AD2084">
        <v>5</v>
      </c>
    </row>
    <row r="2085" spans="1:30" x14ac:dyDescent="0.35">
      <c r="A2085">
        <v>2507</v>
      </c>
      <c r="B2085" t="s">
        <v>3648</v>
      </c>
      <c r="C2085" t="s">
        <v>2177</v>
      </c>
      <c r="D2085" s="1">
        <v>44931</v>
      </c>
      <c r="E2085" s="1">
        <v>44940</v>
      </c>
      <c r="F2085">
        <f>IF(Table1[[#This Row],[ExitDate]],QUOTIENT(Table1[[#This Row],[ExitDate]]-Table1[[#This Row],[StartDate]],365/12),"")</f>
        <v>0</v>
      </c>
      <c r="G2085" t="str">
        <f>IF(Table1[[#This Row],[ExitDate]], "Attrition", "Active")</f>
        <v>Attrition</v>
      </c>
      <c r="H2085" t="s">
        <v>4796</v>
      </c>
      <c r="I2085" t="s">
        <v>7274</v>
      </c>
      <c r="J2085" t="s">
        <v>7642</v>
      </c>
      <c r="K2085" t="s">
        <v>31</v>
      </c>
      <c r="L2085" t="s">
        <v>2299</v>
      </c>
      <c r="M2085" t="s">
        <v>51</v>
      </c>
      <c r="N2085" t="s">
        <v>63</v>
      </c>
      <c r="O2085" t="s">
        <v>35</v>
      </c>
      <c r="P2085" t="s">
        <v>125</v>
      </c>
      <c r="Q2085" t="s">
        <v>7643</v>
      </c>
      <c r="R2085" t="s">
        <v>169</v>
      </c>
      <c r="S2085" t="s">
        <v>52</v>
      </c>
      <c r="T2085" s="2">
        <v>31296</v>
      </c>
      <c r="U2085" s="3">
        <f ca="1">YEARFRAC(Table1[[#This Row],[DOB]],TODAY())</f>
        <v>40.297222222222224</v>
      </c>
      <c r="V2085" s="3" t="str" cm="1">
        <f t="array" aca="1" ref="V2085" ca="1">_xlfn.IFS(Table1[[#This Row],[Age]] &lt; 30, "20-29", Table1[[#This Row],[Age]]&lt;40,"30-39",Table1[[#This Row],[Age]]&lt;50,"40-49",Table1[[#This Row],[Age]]&lt;60,"50-59",Table1[[#This Row],[Age]]&lt;70, "60-69",Table1[[#This Row],[Age]]&lt;80, "70-79",Table1[[#This Row],[Age]]&lt;90,"80-89")</f>
        <v>40-49</v>
      </c>
      <c r="W2085" t="s">
        <v>39</v>
      </c>
      <c r="X2085" t="s">
        <v>225</v>
      </c>
      <c r="Y2085" t="s">
        <v>41</v>
      </c>
      <c r="Z2085">
        <v>93702</v>
      </c>
      <c r="AA2085" t="s">
        <v>42</v>
      </c>
      <c r="AB2085" t="s">
        <v>74</v>
      </c>
      <c r="AC2085" t="s">
        <v>44</v>
      </c>
      <c r="AD2085">
        <v>5</v>
      </c>
    </row>
    <row r="2086" spans="1:30" x14ac:dyDescent="0.35">
      <c r="A2086">
        <v>2508</v>
      </c>
      <c r="B2086" t="s">
        <v>5764</v>
      </c>
      <c r="C2086" t="s">
        <v>4517</v>
      </c>
      <c r="D2086" s="1">
        <v>43422</v>
      </c>
      <c r="F2086" t="str">
        <f>IF(Table1[[#This Row],[ExitDate]],QUOTIENT(Table1[[#This Row],[ExitDate]]-Table1[[#This Row],[StartDate]],365/12),"")</f>
        <v/>
      </c>
      <c r="G2086" t="str">
        <f>IF(Table1[[#This Row],[ExitDate]], "Attrition", "Active")</f>
        <v>Active</v>
      </c>
      <c r="H2086" t="s">
        <v>4796</v>
      </c>
      <c r="I2086" t="s">
        <v>7644</v>
      </c>
      <c r="J2086" t="s">
        <v>7645</v>
      </c>
      <c r="K2086" t="s">
        <v>132</v>
      </c>
      <c r="L2086" t="s">
        <v>32</v>
      </c>
      <c r="M2086" t="s">
        <v>62</v>
      </c>
      <c r="N2086" t="s">
        <v>50</v>
      </c>
      <c r="O2086" t="s">
        <v>51</v>
      </c>
      <c r="P2086" t="s">
        <v>36</v>
      </c>
      <c r="R2086" t="s">
        <v>169</v>
      </c>
      <c r="S2086" t="s">
        <v>89</v>
      </c>
      <c r="T2086" s="2">
        <v>26470</v>
      </c>
      <c r="U2086" s="3">
        <f ca="1">YEARFRAC(Table1[[#This Row],[DOB]],TODAY())</f>
        <v>53.508333333333333</v>
      </c>
      <c r="V2086" s="3" t="str" cm="1">
        <f t="array" aca="1" ref="V2086" ca="1">_xlfn.IFS(Table1[[#This Row],[Age]] &lt; 30, "20-29", Table1[[#This Row],[Age]]&lt;40,"30-39",Table1[[#This Row],[Age]]&lt;50,"40-49",Table1[[#This Row],[Age]]&lt;60,"50-59",Table1[[#This Row],[Age]]&lt;70, "60-69",Table1[[#This Row],[Age]]&lt;80, "70-79",Table1[[#This Row],[Age]]&lt;90,"80-89")</f>
        <v>50-59</v>
      </c>
      <c r="W2086" t="s">
        <v>39</v>
      </c>
      <c r="X2086" t="s">
        <v>102</v>
      </c>
      <c r="Y2086" t="s">
        <v>54</v>
      </c>
      <c r="Z2086">
        <v>96865</v>
      </c>
      <c r="AA2086" t="s">
        <v>73</v>
      </c>
      <c r="AB2086" t="s">
        <v>74</v>
      </c>
      <c r="AC2086" t="s">
        <v>44</v>
      </c>
      <c r="AD2086">
        <v>5</v>
      </c>
    </row>
    <row r="2087" spans="1:30" x14ac:dyDescent="0.35">
      <c r="A2087">
        <v>2509</v>
      </c>
      <c r="B2087" t="s">
        <v>3229</v>
      </c>
      <c r="C2087" t="s">
        <v>3958</v>
      </c>
      <c r="D2087" s="1">
        <v>44095</v>
      </c>
      <c r="E2087" s="1">
        <v>44485</v>
      </c>
      <c r="F2087">
        <f>IF(Table1[[#This Row],[ExitDate]],QUOTIENT(Table1[[#This Row],[ExitDate]]-Table1[[#This Row],[StartDate]],365/12),"")</f>
        <v>12</v>
      </c>
      <c r="G2087" t="str">
        <f>IF(Table1[[#This Row],[ExitDate]], "Attrition", "Active")</f>
        <v>Attrition</v>
      </c>
      <c r="H2087" t="s">
        <v>2423</v>
      </c>
      <c r="I2087" t="s">
        <v>7646</v>
      </c>
      <c r="J2087" t="s">
        <v>7647</v>
      </c>
      <c r="K2087" t="s">
        <v>49</v>
      </c>
      <c r="L2087" t="s">
        <v>32</v>
      </c>
      <c r="M2087" t="s">
        <v>51</v>
      </c>
      <c r="N2087" t="s">
        <v>34</v>
      </c>
      <c r="O2087" t="s">
        <v>62</v>
      </c>
      <c r="P2087" t="s">
        <v>98</v>
      </c>
      <c r="Q2087" t="s">
        <v>7648</v>
      </c>
      <c r="R2087" t="s">
        <v>2427</v>
      </c>
      <c r="S2087" t="s">
        <v>935</v>
      </c>
      <c r="T2087" s="2">
        <v>35873</v>
      </c>
      <c r="U2087" s="3">
        <f ca="1">YEARFRAC(Table1[[#This Row],[DOB]],TODAY())</f>
        <v>27.761111111111113</v>
      </c>
      <c r="V2087" s="3" t="str" cm="1">
        <f t="array" aca="1" ref="V2087" ca="1">_xlfn.IFS(Table1[[#This Row],[Age]] &lt; 30, "20-29", Table1[[#This Row],[Age]]&lt;40,"30-39",Table1[[#This Row],[Age]]&lt;50,"40-49",Table1[[#This Row],[Age]]&lt;60,"50-59",Table1[[#This Row],[Age]]&lt;70, "60-69",Table1[[#This Row],[Age]]&lt;80, "70-79",Table1[[#This Row],[Age]]&lt;90,"80-89")</f>
        <v>20-29</v>
      </c>
      <c r="W2087" t="s">
        <v>39</v>
      </c>
      <c r="X2087" t="s">
        <v>112</v>
      </c>
      <c r="Y2087" t="s">
        <v>41</v>
      </c>
      <c r="Z2087">
        <v>68690</v>
      </c>
      <c r="AA2087" t="s">
        <v>55</v>
      </c>
      <c r="AB2087" t="s">
        <v>83</v>
      </c>
      <c r="AC2087" t="s">
        <v>44</v>
      </c>
      <c r="AD2087">
        <v>2</v>
      </c>
    </row>
    <row r="2088" spans="1:30" x14ac:dyDescent="0.35">
      <c r="A2088">
        <v>2510</v>
      </c>
      <c r="B2088" t="s">
        <v>5860</v>
      </c>
      <c r="C2088" t="s">
        <v>7649</v>
      </c>
      <c r="D2088" s="1">
        <v>43794</v>
      </c>
      <c r="E2088" s="1">
        <v>44981</v>
      </c>
      <c r="F2088">
        <f>IF(Table1[[#This Row],[ExitDate]],QUOTIENT(Table1[[#This Row],[ExitDate]]-Table1[[#This Row],[StartDate]],365/12),"")</f>
        <v>39</v>
      </c>
      <c r="G2088" t="str">
        <f>IF(Table1[[#This Row],[ExitDate]], "Attrition", "Active")</f>
        <v>Attrition</v>
      </c>
      <c r="H2088" t="s">
        <v>2423</v>
      </c>
      <c r="I2088" t="s">
        <v>7650</v>
      </c>
      <c r="J2088" t="s">
        <v>7651</v>
      </c>
      <c r="K2088" t="s">
        <v>138</v>
      </c>
      <c r="L2088" t="s">
        <v>32</v>
      </c>
      <c r="M2088" t="s">
        <v>33</v>
      </c>
      <c r="N2088" t="s">
        <v>34</v>
      </c>
      <c r="O2088" t="s">
        <v>35</v>
      </c>
      <c r="P2088" t="s">
        <v>139</v>
      </c>
      <c r="Q2088" t="s">
        <v>7652</v>
      </c>
      <c r="R2088" t="s">
        <v>2427</v>
      </c>
      <c r="S2088" t="s">
        <v>52</v>
      </c>
      <c r="T2088" s="2">
        <v>32226</v>
      </c>
      <c r="U2088" s="3">
        <f ca="1">YEARFRAC(Table1[[#This Row],[DOB]],TODAY())</f>
        <v>37.74722222222222</v>
      </c>
      <c r="V2088" s="3" t="str" cm="1">
        <f t="array" aca="1" ref="V2088" ca="1">_xlfn.IFS(Table1[[#This Row],[Age]] &lt; 30, "20-29", Table1[[#This Row],[Age]]&lt;40,"30-39",Table1[[#This Row],[Age]]&lt;50,"40-49",Table1[[#This Row],[Age]]&lt;60,"50-59",Table1[[#This Row],[Age]]&lt;70, "60-69",Table1[[#This Row],[Age]]&lt;80, "70-79",Table1[[#This Row],[Age]]&lt;90,"80-89")</f>
        <v>30-39</v>
      </c>
      <c r="W2088" t="s">
        <v>39</v>
      </c>
      <c r="X2088" t="s">
        <v>162</v>
      </c>
      <c r="Y2088" t="s">
        <v>54</v>
      </c>
      <c r="Z2088">
        <v>87866</v>
      </c>
      <c r="AA2088" t="s">
        <v>127</v>
      </c>
      <c r="AB2088" t="s">
        <v>74</v>
      </c>
      <c r="AC2088" t="s">
        <v>44</v>
      </c>
      <c r="AD2088">
        <v>1</v>
      </c>
    </row>
    <row r="2089" spans="1:30" x14ac:dyDescent="0.35">
      <c r="A2089">
        <v>2511</v>
      </c>
      <c r="B2089" t="s">
        <v>4504</v>
      </c>
      <c r="C2089" t="s">
        <v>7653</v>
      </c>
      <c r="D2089" s="1">
        <v>44232</v>
      </c>
      <c r="E2089" s="1">
        <v>44969</v>
      </c>
      <c r="F2089">
        <f>IF(Table1[[#This Row],[ExitDate]],QUOTIENT(Table1[[#This Row],[ExitDate]]-Table1[[#This Row],[StartDate]],365/12),"")</f>
        <v>24</v>
      </c>
      <c r="G2089" t="str">
        <f>IF(Table1[[#This Row],[ExitDate]], "Attrition", "Active")</f>
        <v>Attrition</v>
      </c>
      <c r="H2089" t="s">
        <v>2423</v>
      </c>
      <c r="I2089" t="s">
        <v>7654</v>
      </c>
      <c r="J2089" t="s">
        <v>7655</v>
      </c>
      <c r="K2089" t="s">
        <v>117</v>
      </c>
      <c r="L2089" t="s">
        <v>32</v>
      </c>
      <c r="M2089" t="s">
        <v>62</v>
      </c>
      <c r="N2089" t="s">
        <v>34</v>
      </c>
      <c r="O2089" t="s">
        <v>51</v>
      </c>
      <c r="P2089" t="s">
        <v>98</v>
      </c>
      <c r="Q2089" t="s">
        <v>7656</v>
      </c>
      <c r="R2089" t="s">
        <v>2427</v>
      </c>
      <c r="S2089" t="s">
        <v>110</v>
      </c>
      <c r="T2089" s="2">
        <v>17163</v>
      </c>
      <c r="U2089" s="3">
        <f ca="1">YEARFRAC(Table1[[#This Row],[DOB]],TODAY())</f>
        <v>78.988888888888894</v>
      </c>
      <c r="V2089" s="3" t="str" cm="1">
        <f t="array" aca="1" ref="V2089" ca="1">_xlfn.IFS(Table1[[#This Row],[Age]] &lt; 30, "20-29", Table1[[#This Row],[Age]]&lt;40,"30-39",Table1[[#This Row],[Age]]&lt;50,"40-49",Table1[[#This Row],[Age]]&lt;60,"50-59",Table1[[#This Row],[Age]]&lt;70, "60-69",Table1[[#This Row],[Age]]&lt;80, "70-79",Table1[[#This Row],[Age]]&lt;90,"80-89")</f>
        <v>70-79</v>
      </c>
      <c r="W2089" t="s">
        <v>39</v>
      </c>
      <c r="X2089" t="s">
        <v>102</v>
      </c>
      <c r="Y2089" t="s">
        <v>54</v>
      </c>
      <c r="Z2089">
        <v>9299</v>
      </c>
      <c r="AA2089" t="s">
        <v>127</v>
      </c>
      <c r="AB2089" t="s">
        <v>74</v>
      </c>
      <c r="AC2089" t="s">
        <v>44</v>
      </c>
      <c r="AD2089">
        <v>4</v>
      </c>
    </row>
    <row r="2090" spans="1:30" x14ac:dyDescent="0.35">
      <c r="A2090">
        <v>2512</v>
      </c>
      <c r="B2090" t="s">
        <v>3638</v>
      </c>
      <c r="C2090" t="s">
        <v>709</v>
      </c>
      <c r="D2090" s="1">
        <v>45032</v>
      </c>
      <c r="E2090" s="1">
        <v>45071</v>
      </c>
      <c r="F2090">
        <f>IF(Table1[[#This Row],[ExitDate]],QUOTIENT(Table1[[#This Row],[ExitDate]]-Table1[[#This Row],[StartDate]],365/12),"")</f>
        <v>1</v>
      </c>
      <c r="G2090" t="str">
        <f>IF(Table1[[#This Row],[ExitDate]], "Attrition", "Active")</f>
        <v>Attrition</v>
      </c>
      <c r="H2090" t="s">
        <v>2423</v>
      </c>
      <c r="I2090" t="s">
        <v>7657</v>
      </c>
      <c r="J2090" t="s">
        <v>7658</v>
      </c>
      <c r="K2090" t="s">
        <v>61</v>
      </c>
      <c r="L2090" t="s">
        <v>32</v>
      </c>
      <c r="M2090" t="s">
        <v>51</v>
      </c>
      <c r="N2090" t="s">
        <v>63</v>
      </c>
      <c r="O2090" t="s">
        <v>35</v>
      </c>
      <c r="P2090" t="s">
        <v>139</v>
      </c>
      <c r="Q2090" t="s">
        <v>7659</v>
      </c>
      <c r="R2090" t="s">
        <v>2427</v>
      </c>
      <c r="S2090" t="s">
        <v>89</v>
      </c>
      <c r="T2090" s="2">
        <v>24537</v>
      </c>
      <c r="U2090" s="3">
        <f ca="1">YEARFRAC(Table1[[#This Row],[DOB]],TODAY())</f>
        <v>58.797222222222224</v>
      </c>
      <c r="V2090" s="3" t="str" cm="1">
        <f t="array" aca="1" ref="V2090" ca="1">_xlfn.IFS(Table1[[#This Row],[Age]] &lt; 30, "20-29", Table1[[#This Row],[Age]]&lt;40,"30-39",Table1[[#This Row],[Age]]&lt;50,"40-49",Table1[[#This Row],[Age]]&lt;60,"50-59",Table1[[#This Row],[Age]]&lt;70, "60-69",Table1[[#This Row],[Age]]&lt;80, "70-79",Table1[[#This Row],[Age]]&lt;90,"80-89")</f>
        <v>50-59</v>
      </c>
      <c r="W2090" t="s">
        <v>39</v>
      </c>
      <c r="X2090" t="s">
        <v>82</v>
      </c>
      <c r="Y2090" t="s">
        <v>54</v>
      </c>
      <c r="Z2090">
        <v>25059</v>
      </c>
      <c r="AA2090" t="s">
        <v>55</v>
      </c>
      <c r="AB2090" t="s">
        <v>43</v>
      </c>
      <c r="AC2090" t="s">
        <v>44</v>
      </c>
      <c r="AD2090">
        <v>4</v>
      </c>
    </row>
    <row r="2091" spans="1:30" x14ac:dyDescent="0.35">
      <c r="A2091">
        <v>2513</v>
      </c>
      <c r="B2091" t="s">
        <v>7660</v>
      </c>
      <c r="C2091" t="s">
        <v>510</v>
      </c>
      <c r="D2091" s="1">
        <v>44427</v>
      </c>
      <c r="E2091" s="1">
        <v>44608</v>
      </c>
      <c r="F2091">
        <f>IF(Table1[[#This Row],[ExitDate]],QUOTIENT(Table1[[#This Row],[ExitDate]]-Table1[[#This Row],[StartDate]],365/12),"")</f>
        <v>5</v>
      </c>
      <c r="G2091" t="str">
        <f>IF(Table1[[#This Row],[ExitDate]], "Attrition", "Active")</f>
        <v>Attrition</v>
      </c>
      <c r="H2091" t="s">
        <v>6749</v>
      </c>
      <c r="I2091" t="s">
        <v>7661</v>
      </c>
      <c r="J2091" t="s">
        <v>7662</v>
      </c>
      <c r="K2091" t="s">
        <v>167</v>
      </c>
      <c r="L2091" t="s">
        <v>32</v>
      </c>
      <c r="M2091" t="s">
        <v>62</v>
      </c>
      <c r="N2091" t="s">
        <v>50</v>
      </c>
      <c r="O2091" t="s">
        <v>62</v>
      </c>
      <c r="P2091" t="s">
        <v>98</v>
      </c>
      <c r="Q2091" t="s">
        <v>7663</v>
      </c>
      <c r="R2091" t="s">
        <v>169</v>
      </c>
      <c r="S2091" t="s">
        <v>100</v>
      </c>
      <c r="T2091" s="2">
        <v>15267</v>
      </c>
      <c r="U2091" s="3">
        <f ca="1">YEARFRAC(Table1[[#This Row],[DOB]],TODAY())</f>
        <v>84.180555555555557</v>
      </c>
      <c r="V2091" s="3" t="str" cm="1">
        <f t="array" aca="1" ref="V2091" ca="1">_xlfn.IFS(Table1[[#This Row],[Age]] &lt; 30, "20-29", Table1[[#This Row],[Age]]&lt;40,"30-39",Table1[[#This Row],[Age]]&lt;50,"40-49",Table1[[#This Row],[Age]]&lt;60,"50-59",Table1[[#This Row],[Age]]&lt;70, "60-69",Table1[[#This Row],[Age]]&lt;80, "70-79",Table1[[#This Row],[Age]]&lt;90,"80-89")</f>
        <v>80-89</v>
      </c>
      <c r="W2091" t="s">
        <v>39</v>
      </c>
      <c r="X2091" t="s">
        <v>112</v>
      </c>
      <c r="Y2091" t="s">
        <v>54</v>
      </c>
      <c r="Z2091">
        <v>6272</v>
      </c>
      <c r="AA2091" t="s">
        <v>127</v>
      </c>
      <c r="AB2091" t="s">
        <v>103</v>
      </c>
      <c r="AC2091" t="s">
        <v>44</v>
      </c>
      <c r="AD2091">
        <v>2</v>
      </c>
    </row>
    <row r="2092" spans="1:30" x14ac:dyDescent="0.35">
      <c r="A2092">
        <v>2514</v>
      </c>
      <c r="B2092" t="s">
        <v>7664</v>
      </c>
      <c r="C2092" t="s">
        <v>5728</v>
      </c>
      <c r="D2092" s="1">
        <v>44575</v>
      </c>
      <c r="F2092" t="str">
        <f>IF(Table1[[#This Row],[ExitDate]],QUOTIENT(Table1[[#This Row],[ExitDate]]-Table1[[#This Row],[StartDate]],365/12),"")</f>
        <v/>
      </c>
      <c r="G2092" t="str">
        <f>IF(Table1[[#This Row],[ExitDate]], "Attrition", "Active")</f>
        <v>Active</v>
      </c>
      <c r="H2092" t="s">
        <v>7564</v>
      </c>
      <c r="I2092" t="s">
        <v>7665</v>
      </c>
      <c r="J2092" t="s">
        <v>7666</v>
      </c>
      <c r="K2092" t="s">
        <v>61</v>
      </c>
      <c r="L2092" t="s">
        <v>32</v>
      </c>
      <c r="M2092" t="s">
        <v>51</v>
      </c>
      <c r="N2092" t="s">
        <v>50</v>
      </c>
      <c r="O2092" t="s">
        <v>62</v>
      </c>
      <c r="P2092" t="s">
        <v>36</v>
      </c>
      <c r="R2092" t="s">
        <v>169</v>
      </c>
      <c r="S2092" t="s">
        <v>110</v>
      </c>
      <c r="T2092" s="2">
        <v>21072</v>
      </c>
      <c r="U2092" s="3">
        <f ca="1">YEARFRAC(Table1[[#This Row],[DOB]],TODAY())</f>
        <v>68.288888888888891</v>
      </c>
      <c r="V2092" s="3" t="str" cm="1">
        <f t="array" aca="1" ref="V2092" ca="1">_xlfn.IFS(Table1[[#This Row],[Age]] &lt; 30, "20-29", Table1[[#This Row],[Age]]&lt;40,"30-39",Table1[[#This Row],[Age]]&lt;50,"40-49",Table1[[#This Row],[Age]]&lt;60,"50-59",Table1[[#This Row],[Age]]&lt;70, "60-69",Table1[[#This Row],[Age]]&lt;80, "70-79",Table1[[#This Row],[Age]]&lt;90,"80-89")</f>
        <v>60-69</v>
      </c>
      <c r="W2092" t="s">
        <v>39</v>
      </c>
      <c r="X2092" t="s">
        <v>112</v>
      </c>
      <c r="Y2092" t="s">
        <v>54</v>
      </c>
      <c r="Z2092">
        <v>28525</v>
      </c>
      <c r="AA2092" t="s">
        <v>42</v>
      </c>
      <c r="AB2092" t="s">
        <v>74</v>
      </c>
      <c r="AC2092" t="s">
        <v>44</v>
      </c>
      <c r="AD2092">
        <v>1</v>
      </c>
    </row>
    <row r="2093" spans="1:30" x14ac:dyDescent="0.35">
      <c r="A2093">
        <v>2515</v>
      </c>
      <c r="B2093" t="s">
        <v>1767</v>
      </c>
      <c r="C2093" t="s">
        <v>4614</v>
      </c>
      <c r="D2093" s="1">
        <v>43354</v>
      </c>
      <c r="F2093" t="str">
        <f>IF(Table1[[#This Row],[ExitDate]],QUOTIENT(Table1[[#This Row],[ExitDate]]-Table1[[#This Row],[StartDate]],365/12),"")</f>
        <v/>
      </c>
      <c r="G2093" t="str">
        <f>IF(Table1[[#This Row],[ExitDate]], "Attrition", "Active")</f>
        <v>Active</v>
      </c>
      <c r="H2093" t="s">
        <v>6977</v>
      </c>
      <c r="I2093" t="s">
        <v>7667</v>
      </c>
      <c r="J2093" t="s">
        <v>7668</v>
      </c>
      <c r="K2093" t="s">
        <v>117</v>
      </c>
      <c r="L2093" t="s">
        <v>32</v>
      </c>
      <c r="M2093" t="s">
        <v>33</v>
      </c>
      <c r="N2093" t="s">
        <v>50</v>
      </c>
      <c r="O2093" t="s">
        <v>62</v>
      </c>
      <c r="P2093" t="s">
        <v>36</v>
      </c>
      <c r="R2093" t="s">
        <v>169</v>
      </c>
      <c r="S2093" t="s">
        <v>65</v>
      </c>
      <c r="T2093" s="2">
        <v>35226</v>
      </c>
      <c r="U2093" s="3">
        <f ca="1">YEARFRAC(Table1[[#This Row],[DOB]],TODAY())</f>
        <v>29.536111111111111</v>
      </c>
      <c r="V2093" s="3" t="str" cm="1">
        <f t="array" aca="1" ref="V2093" ca="1">_xlfn.IFS(Table1[[#This Row],[Age]] &lt; 30, "20-29", Table1[[#This Row],[Age]]&lt;40,"30-39",Table1[[#This Row],[Age]]&lt;50,"40-49",Table1[[#This Row],[Age]]&lt;60,"50-59",Table1[[#This Row],[Age]]&lt;70, "60-69",Table1[[#This Row],[Age]]&lt;80, "70-79",Table1[[#This Row],[Age]]&lt;90,"80-89")</f>
        <v>20-29</v>
      </c>
      <c r="W2093" t="s">
        <v>39</v>
      </c>
      <c r="X2093" t="s">
        <v>394</v>
      </c>
      <c r="Y2093" t="s">
        <v>54</v>
      </c>
      <c r="Z2093">
        <v>88143</v>
      </c>
      <c r="AA2093" t="s">
        <v>55</v>
      </c>
      <c r="AB2093" t="s">
        <v>74</v>
      </c>
      <c r="AC2093" t="s">
        <v>44</v>
      </c>
      <c r="AD2093">
        <v>4</v>
      </c>
    </row>
    <row r="2094" spans="1:30" x14ac:dyDescent="0.35">
      <c r="A2094">
        <v>2516</v>
      </c>
      <c r="B2094" t="s">
        <v>941</v>
      </c>
      <c r="C2094" t="s">
        <v>1160</v>
      </c>
      <c r="D2094" s="1">
        <v>44610</v>
      </c>
      <c r="F2094" t="str">
        <f>IF(Table1[[#This Row],[ExitDate]],QUOTIENT(Table1[[#This Row],[ExitDate]]-Table1[[#This Row],[StartDate]],365/12),"")</f>
        <v/>
      </c>
      <c r="G2094" t="str">
        <f>IF(Table1[[#This Row],[ExitDate]], "Attrition", "Active")</f>
        <v>Active</v>
      </c>
      <c r="H2094" t="s">
        <v>6983</v>
      </c>
      <c r="I2094" t="s">
        <v>7669</v>
      </c>
      <c r="J2094" t="s">
        <v>7670</v>
      </c>
      <c r="K2094" t="s">
        <v>138</v>
      </c>
      <c r="L2094" t="s">
        <v>32</v>
      </c>
      <c r="M2094" t="s">
        <v>62</v>
      </c>
      <c r="N2094" t="s">
        <v>34</v>
      </c>
      <c r="O2094" t="s">
        <v>35</v>
      </c>
      <c r="P2094" t="s">
        <v>36</v>
      </c>
      <c r="R2094" t="s">
        <v>169</v>
      </c>
      <c r="S2094" t="s">
        <v>89</v>
      </c>
      <c r="T2094" s="2">
        <v>32714</v>
      </c>
      <c r="U2094" s="3">
        <f ca="1">YEARFRAC(Table1[[#This Row],[DOB]],TODAY())</f>
        <v>36.411111111111111</v>
      </c>
      <c r="V2094" s="3" t="str" cm="1">
        <f t="array" aca="1" ref="V2094" ca="1">_xlfn.IFS(Table1[[#This Row],[Age]] &lt; 30, "20-29", Table1[[#This Row],[Age]]&lt;40,"30-39",Table1[[#This Row],[Age]]&lt;50,"40-49",Table1[[#This Row],[Age]]&lt;60,"50-59",Table1[[#This Row],[Age]]&lt;70, "60-69",Table1[[#This Row],[Age]]&lt;80, "70-79",Table1[[#This Row],[Age]]&lt;90,"80-89")</f>
        <v>30-39</v>
      </c>
      <c r="W2094" t="s">
        <v>39</v>
      </c>
      <c r="X2094" t="s">
        <v>82</v>
      </c>
      <c r="Y2094" t="s">
        <v>54</v>
      </c>
      <c r="Z2094">
        <v>41482</v>
      </c>
      <c r="AA2094" t="s">
        <v>55</v>
      </c>
      <c r="AB2094" t="s">
        <v>43</v>
      </c>
      <c r="AC2094" t="s">
        <v>44</v>
      </c>
      <c r="AD2094">
        <v>5</v>
      </c>
    </row>
    <row r="2095" spans="1:30" x14ac:dyDescent="0.35">
      <c r="A2095">
        <v>2517</v>
      </c>
      <c r="B2095" t="s">
        <v>7671</v>
      </c>
      <c r="C2095" t="s">
        <v>6364</v>
      </c>
      <c r="D2095" s="1">
        <v>43800</v>
      </c>
      <c r="E2095" s="1">
        <v>44951</v>
      </c>
      <c r="F2095">
        <f>IF(Table1[[#This Row],[ExitDate]],QUOTIENT(Table1[[#This Row],[ExitDate]]-Table1[[#This Row],[StartDate]],365/12),"")</f>
        <v>37</v>
      </c>
      <c r="G2095" t="str">
        <f>IF(Table1[[#This Row],[ExitDate]], "Attrition", "Active")</f>
        <v>Attrition</v>
      </c>
      <c r="H2095" t="s">
        <v>4796</v>
      </c>
      <c r="I2095" t="s">
        <v>7672</v>
      </c>
      <c r="J2095" t="s">
        <v>7673</v>
      </c>
      <c r="K2095" t="s">
        <v>31</v>
      </c>
      <c r="L2095" t="s">
        <v>32</v>
      </c>
      <c r="M2095" t="s">
        <v>62</v>
      </c>
      <c r="N2095" t="s">
        <v>50</v>
      </c>
      <c r="O2095" t="s">
        <v>62</v>
      </c>
      <c r="P2095" t="s">
        <v>139</v>
      </c>
      <c r="Q2095" t="s">
        <v>7674</v>
      </c>
      <c r="R2095" t="s">
        <v>169</v>
      </c>
      <c r="S2095" t="s">
        <v>52</v>
      </c>
      <c r="T2095" s="2">
        <v>23052</v>
      </c>
      <c r="U2095" s="3">
        <f ca="1">YEARFRAC(Table1[[#This Row],[DOB]],TODAY())</f>
        <v>62.869444444444447</v>
      </c>
      <c r="V2095" s="3" t="str" cm="1">
        <f t="array" aca="1" ref="V2095" ca="1">_xlfn.IFS(Table1[[#This Row],[Age]] &lt; 30, "20-29", Table1[[#This Row],[Age]]&lt;40,"30-39",Table1[[#This Row],[Age]]&lt;50,"40-49",Table1[[#This Row],[Age]]&lt;60,"50-59",Table1[[#This Row],[Age]]&lt;70, "60-69",Table1[[#This Row],[Age]]&lt;80, "70-79",Table1[[#This Row],[Age]]&lt;90,"80-89")</f>
        <v>60-69</v>
      </c>
      <c r="W2095" t="s">
        <v>39</v>
      </c>
      <c r="X2095" t="s">
        <v>82</v>
      </c>
      <c r="Y2095" t="s">
        <v>54</v>
      </c>
      <c r="Z2095">
        <v>20916</v>
      </c>
      <c r="AA2095" t="s">
        <v>127</v>
      </c>
      <c r="AB2095" t="s">
        <v>74</v>
      </c>
      <c r="AC2095" t="s">
        <v>44</v>
      </c>
      <c r="AD2095">
        <v>2</v>
      </c>
    </row>
    <row r="2096" spans="1:30" x14ac:dyDescent="0.35">
      <c r="A2096">
        <v>2518</v>
      </c>
      <c r="B2096" t="s">
        <v>7675</v>
      </c>
      <c r="C2096" t="s">
        <v>3658</v>
      </c>
      <c r="D2096" s="1">
        <v>44255</v>
      </c>
      <c r="E2096" s="1">
        <v>44773</v>
      </c>
      <c r="F2096">
        <f>IF(Table1[[#This Row],[ExitDate]],QUOTIENT(Table1[[#This Row],[ExitDate]]-Table1[[#This Row],[StartDate]],365/12),"")</f>
        <v>17</v>
      </c>
      <c r="G2096" t="str">
        <f>IF(Table1[[#This Row],[ExitDate]], "Attrition", "Active")</f>
        <v>Attrition</v>
      </c>
      <c r="H2096" t="s">
        <v>4796</v>
      </c>
      <c r="I2096" t="s">
        <v>7676</v>
      </c>
      <c r="J2096" t="s">
        <v>7677</v>
      </c>
      <c r="K2096" t="s">
        <v>132</v>
      </c>
      <c r="L2096" t="s">
        <v>32</v>
      </c>
      <c r="M2096" t="s">
        <v>62</v>
      </c>
      <c r="N2096" t="s">
        <v>50</v>
      </c>
      <c r="O2096" t="s">
        <v>62</v>
      </c>
      <c r="P2096" t="s">
        <v>174</v>
      </c>
      <c r="Q2096" t="s">
        <v>7678</v>
      </c>
      <c r="R2096" t="s">
        <v>169</v>
      </c>
      <c r="S2096" t="s">
        <v>304</v>
      </c>
      <c r="T2096" s="2">
        <v>23371</v>
      </c>
      <c r="U2096" s="3">
        <f ca="1">YEARFRAC(Table1[[#This Row],[DOB]],TODAY())</f>
        <v>61.991666666666667</v>
      </c>
      <c r="V2096" s="3" t="str" cm="1">
        <f t="array" aca="1" ref="V2096" ca="1">_xlfn.IFS(Table1[[#This Row],[Age]] &lt; 30, "20-29", Table1[[#This Row],[Age]]&lt;40,"30-39",Table1[[#This Row],[Age]]&lt;50,"40-49",Table1[[#This Row],[Age]]&lt;60,"50-59",Table1[[#This Row],[Age]]&lt;70, "60-69",Table1[[#This Row],[Age]]&lt;80, "70-79",Table1[[#This Row],[Age]]&lt;90,"80-89")</f>
        <v>60-69</v>
      </c>
      <c r="W2096" t="s">
        <v>39</v>
      </c>
      <c r="X2096" t="s">
        <v>82</v>
      </c>
      <c r="Y2096" t="s">
        <v>54</v>
      </c>
      <c r="Z2096">
        <v>53499</v>
      </c>
      <c r="AA2096" t="s">
        <v>42</v>
      </c>
      <c r="AB2096" t="s">
        <v>43</v>
      </c>
      <c r="AC2096" t="s">
        <v>44</v>
      </c>
      <c r="AD2096">
        <v>4</v>
      </c>
    </row>
    <row r="2097" spans="1:30" x14ac:dyDescent="0.35">
      <c r="A2097">
        <v>2519</v>
      </c>
      <c r="B2097" t="s">
        <v>3188</v>
      </c>
      <c r="C2097" t="s">
        <v>1618</v>
      </c>
      <c r="D2097" s="1">
        <v>44513</v>
      </c>
      <c r="F2097" t="str">
        <f>IF(Table1[[#This Row],[ExitDate]],QUOTIENT(Table1[[#This Row],[ExitDate]]-Table1[[#This Row],[StartDate]],365/12),"")</f>
        <v/>
      </c>
      <c r="G2097" t="str">
        <f>IF(Table1[[#This Row],[ExitDate]], "Attrition", "Active")</f>
        <v>Active</v>
      </c>
      <c r="H2097" t="s">
        <v>2423</v>
      </c>
      <c r="I2097" t="s">
        <v>7679</v>
      </c>
      <c r="J2097" t="s">
        <v>7680</v>
      </c>
      <c r="K2097" t="s">
        <v>117</v>
      </c>
      <c r="L2097" t="s">
        <v>32</v>
      </c>
      <c r="M2097" t="s">
        <v>51</v>
      </c>
      <c r="N2097" t="s">
        <v>50</v>
      </c>
      <c r="O2097" t="s">
        <v>51</v>
      </c>
      <c r="P2097" t="s">
        <v>36</v>
      </c>
      <c r="R2097" t="s">
        <v>2427</v>
      </c>
      <c r="S2097" t="s">
        <v>147</v>
      </c>
      <c r="T2097" s="2">
        <v>23145</v>
      </c>
      <c r="U2097" s="3">
        <f ca="1">YEARFRAC(Table1[[#This Row],[DOB]],TODAY())</f>
        <v>62.608333333333334</v>
      </c>
      <c r="V2097" s="3" t="str" cm="1">
        <f t="array" aca="1" ref="V2097" ca="1">_xlfn.IFS(Table1[[#This Row],[Age]] &lt; 30, "20-29", Table1[[#This Row],[Age]]&lt;40,"30-39",Table1[[#This Row],[Age]]&lt;50,"40-49",Table1[[#This Row],[Age]]&lt;60,"50-59",Table1[[#This Row],[Age]]&lt;70, "60-69",Table1[[#This Row],[Age]]&lt;80, "70-79",Table1[[#This Row],[Age]]&lt;90,"80-89")</f>
        <v>60-69</v>
      </c>
      <c r="W2097" t="s">
        <v>39</v>
      </c>
      <c r="X2097" t="s">
        <v>149</v>
      </c>
      <c r="Y2097" t="s">
        <v>41</v>
      </c>
      <c r="Z2097">
        <v>32395</v>
      </c>
      <c r="AA2097" t="s">
        <v>42</v>
      </c>
      <c r="AB2097" t="s">
        <v>83</v>
      </c>
      <c r="AC2097" t="s">
        <v>44</v>
      </c>
      <c r="AD2097">
        <v>4</v>
      </c>
    </row>
    <row r="2098" spans="1:30" x14ac:dyDescent="0.35">
      <c r="A2098">
        <v>2520</v>
      </c>
      <c r="B2098" t="s">
        <v>3035</v>
      </c>
      <c r="C2098" t="s">
        <v>1044</v>
      </c>
      <c r="D2098" s="1">
        <v>44101</v>
      </c>
      <c r="F2098" t="str">
        <f>IF(Table1[[#This Row],[ExitDate]],QUOTIENT(Table1[[#This Row],[ExitDate]]-Table1[[#This Row],[StartDate]],365/12),"")</f>
        <v/>
      </c>
      <c r="G2098" t="str">
        <f>IF(Table1[[#This Row],[ExitDate]], "Attrition", "Active")</f>
        <v>Active</v>
      </c>
      <c r="H2098" t="s">
        <v>2423</v>
      </c>
      <c r="I2098" t="s">
        <v>7681</v>
      </c>
      <c r="J2098" t="s">
        <v>7682</v>
      </c>
      <c r="K2098" t="s">
        <v>61</v>
      </c>
      <c r="L2098" t="s">
        <v>32</v>
      </c>
      <c r="M2098" t="s">
        <v>51</v>
      </c>
      <c r="N2098" t="s">
        <v>34</v>
      </c>
      <c r="O2098" t="s">
        <v>51</v>
      </c>
      <c r="P2098" t="s">
        <v>36</v>
      </c>
      <c r="R2098" t="s">
        <v>2427</v>
      </c>
      <c r="S2098" t="s">
        <v>176</v>
      </c>
      <c r="T2098" s="2">
        <v>17701</v>
      </c>
      <c r="U2098" s="3">
        <f ca="1">YEARFRAC(Table1[[#This Row],[DOB]],TODAY())</f>
        <v>77.516666666666666</v>
      </c>
      <c r="V2098" s="3" t="str" cm="1">
        <f t="array" aca="1" ref="V2098" ca="1">_xlfn.IFS(Table1[[#This Row],[Age]] &lt; 30, "20-29", Table1[[#This Row],[Age]]&lt;40,"30-39",Table1[[#This Row],[Age]]&lt;50,"40-49",Table1[[#This Row],[Age]]&lt;60,"50-59",Table1[[#This Row],[Age]]&lt;70, "60-69",Table1[[#This Row],[Age]]&lt;80, "70-79",Table1[[#This Row],[Age]]&lt;90,"80-89")</f>
        <v>70-79</v>
      </c>
      <c r="W2098" t="s">
        <v>39</v>
      </c>
      <c r="X2098" t="s">
        <v>177</v>
      </c>
      <c r="Y2098" t="s">
        <v>54</v>
      </c>
      <c r="Z2098">
        <v>47987</v>
      </c>
      <c r="AA2098" t="s">
        <v>127</v>
      </c>
      <c r="AB2098" t="s">
        <v>103</v>
      </c>
      <c r="AC2098" t="s">
        <v>44</v>
      </c>
      <c r="AD2098">
        <v>1</v>
      </c>
    </row>
    <row r="2099" spans="1:30" x14ac:dyDescent="0.35">
      <c r="A2099">
        <v>2521</v>
      </c>
      <c r="B2099" t="s">
        <v>7683</v>
      </c>
      <c r="C2099" t="s">
        <v>1417</v>
      </c>
      <c r="D2099" s="1">
        <v>44807</v>
      </c>
      <c r="F2099" t="str">
        <f>IF(Table1[[#This Row],[ExitDate]],QUOTIENT(Table1[[#This Row],[ExitDate]]-Table1[[#This Row],[StartDate]],365/12),"")</f>
        <v/>
      </c>
      <c r="G2099" t="str">
        <f>IF(Table1[[#This Row],[ExitDate]], "Attrition", "Active")</f>
        <v>Active</v>
      </c>
      <c r="H2099" t="s">
        <v>2423</v>
      </c>
      <c r="I2099" t="s">
        <v>7684</v>
      </c>
      <c r="J2099" t="s">
        <v>7685</v>
      </c>
      <c r="K2099" t="s">
        <v>88</v>
      </c>
      <c r="L2099" t="s">
        <v>32</v>
      </c>
      <c r="M2099" t="s">
        <v>33</v>
      </c>
      <c r="N2099" t="s">
        <v>34</v>
      </c>
      <c r="O2099" t="s">
        <v>35</v>
      </c>
      <c r="P2099" t="s">
        <v>36</v>
      </c>
      <c r="R2099" t="s">
        <v>2427</v>
      </c>
      <c r="S2099" t="s">
        <v>110</v>
      </c>
      <c r="T2099" s="2">
        <v>19960</v>
      </c>
      <c r="U2099" s="3">
        <f ca="1">YEARFRAC(Table1[[#This Row],[DOB]],TODAY())</f>
        <v>71.330555555555549</v>
      </c>
      <c r="V2099" s="3" t="str" cm="1">
        <f t="array" aca="1" ref="V2099" ca="1">_xlfn.IFS(Table1[[#This Row],[Age]] &lt; 30, "20-29", Table1[[#This Row],[Age]]&lt;40,"30-39",Table1[[#This Row],[Age]]&lt;50,"40-49",Table1[[#This Row],[Age]]&lt;60,"50-59",Table1[[#This Row],[Age]]&lt;70, "60-69",Table1[[#This Row],[Age]]&lt;80, "70-79",Table1[[#This Row],[Age]]&lt;90,"80-89")</f>
        <v>70-79</v>
      </c>
      <c r="W2099" t="s">
        <v>39</v>
      </c>
      <c r="X2099" t="s">
        <v>112</v>
      </c>
      <c r="Y2099" t="s">
        <v>54</v>
      </c>
      <c r="Z2099">
        <v>74262</v>
      </c>
      <c r="AA2099" t="s">
        <v>42</v>
      </c>
      <c r="AB2099" t="s">
        <v>103</v>
      </c>
      <c r="AC2099" t="s">
        <v>44</v>
      </c>
      <c r="AD2099">
        <v>1</v>
      </c>
    </row>
    <row r="2100" spans="1:30" x14ac:dyDescent="0.35">
      <c r="A2100">
        <v>2522</v>
      </c>
      <c r="B2100" t="s">
        <v>4562</v>
      </c>
      <c r="C2100" t="s">
        <v>7252</v>
      </c>
      <c r="D2100" s="1">
        <v>44113</v>
      </c>
      <c r="E2100" s="1">
        <v>44509</v>
      </c>
      <c r="F2100">
        <f>IF(Table1[[#This Row],[ExitDate]],QUOTIENT(Table1[[#This Row],[ExitDate]]-Table1[[#This Row],[StartDate]],365/12),"")</f>
        <v>13</v>
      </c>
      <c r="G2100" t="str">
        <f>IF(Table1[[#This Row],[ExitDate]], "Attrition", "Active")</f>
        <v>Attrition</v>
      </c>
      <c r="H2100" t="s">
        <v>6749</v>
      </c>
      <c r="I2100" t="s">
        <v>7686</v>
      </c>
      <c r="J2100" t="s">
        <v>7687</v>
      </c>
      <c r="K2100" t="s">
        <v>61</v>
      </c>
      <c r="L2100" t="s">
        <v>32</v>
      </c>
      <c r="M2100" t="s">
        <v>62</v>
      </c>
      <c r="N2100" t="s">
        <v>34</v>
      </c>
      <c r="O2100" t="s">
        <v>35</v>
      </c>
      <c r="P2100" t="s">
        <v>174</v>
      </c>
      <c r="Q2100" t="s">
        <v>7688</v>
      </c>
      <c r="R2100" t="s">
        <v>169</v>
      </c>
      <c r="S2100" t="s">
        <v>89</v>
      </c>
      <c r="T2100" s="2">
        <v>17919</v>
      </c>
      <c r="U2100" s="3">
        <f ca="1">YEARFRAC(Table1[[#This Row],[DOB]],TODAY())</f>
        <v>76.922222222222217</v>
      </c>
      <c r="V2100" s="3" t="str" cm="1">
        <f t="array" aca="1" ref="V2100" ca="1">_xlfn.IFS(Table1[[#This Row],[Age]] &lt; 30, "20-29", Table1[[#This Row],[Age]]&lt;40,"30-39",Table1[[#This Row],[Age]]&lt;50,"40-49",Table1[[#This Row],[Age]]&lt;60,"50-59",Table1[[#This Row],[Age]]&lt;70, "60-69",Table1[[#This Row],[Age]]&lt;80, "70-79",Table1[[#This Row],[Age]]&lt;90,"80-89")</f>
        <v>70-79</v>
      </c>
      <c r="W2100" t="s">
        <v>39</v>
      </c>
      <c r="X2100" t="s">
        <v>192</v>
      </c>
      <c r="Y2100" t="s">
        <v>54</v>
      </c>
      <c r="Z2100">
        <v>54386</v>
      </c>
      <c r="AA2100" t="s">
        <v>73</v>
      </c>
      <c r="AB2100" t="s">
        <v>83</v>
      </c>
      <c r="AC2100" t="s">
        <v>44</v>
      </c>
      <c r="AD2100">
        <v>4</v>
      </c>
    </row>
    <row r="2101" spans="1:30" x14ac:dyDescent="0.35">
      <c r="A2101">
        <v>2523</v>
      </c>
      <c r="B2101" t="s">
        <v>3044</v>
      </c>
      <c r="C2101" t="s">
        <v>7689</v>
      </c>
      <c r="D2101" s="1">
        <v>44506</v>
      </c>
      <c r="F2101" t="str">
        <f>IF(Table1[[#This Row],[ExitDate]],QUOTIENT(Table1[[#This Row],[ExitDate]]-Table1[[#This Row],[StartDate]],365/12),"")</f>
        <v/>
      </c>
      <c r="G2101" t="str">
        <f>IF(Table1[[#This Row],[ExitDate]], "Attrition", "Active")</f>
        <v>Active</v>
      </c>
      <c r="H2101" t="s">
        <v>7564</v>
      </c>
      <c r="I2101" t="s">
        <v>7690</v>
      </c>
      <c r="J2101" t="s">
        <v>7691</v>
      </c>
      <c r="K2101" t="s">
        <v>88</v>
      </c>
      <c r="L2101" t="s">
        <v>32</v>
      </c>
      <c r="M2101" t="s">
        <v>62</v>
      </c>
      <c r="N2101" t="s">
        <v>50</v>
      </c>
      <c r="O2101" t="s">
        <v>35</v>
      </c>
      <c r="P2101" t="s">
        <v>36</v>
      </c>
      <c r="R2101" t="s">
        <v>169</v>
      </c>
      <c r="S2101" t="s">
        <v>80</v>
      </c>
      <c r="T2101" s="2">
        <v>25819</v>
      </c>
      <c r="U2101" s="3">
        <f ca="1">YEARFRAC(Table1[[#This Row],[DOB]],TODAY())</f>
        <v>55.291666666666664</v>
      </c>
      <c r="V2101" s="3" t="str" cm="1">
        <f t="array" aca="1" ref="V2101" ca="1">_xlfn.IFS(Table1[[#This Row],[Age]] &lt; 30, "20-29", Table1[[#This Row],[Age]]&lt;40,"30-39",Table1[[#This Row],[Age]]&lt;50,"40-49",Table1[[#This Row],[Age]]&lt;60,"50-59",Table1[[#This Row],[Age]]&lt;70, "60-69",Table1[[#This Row],[Age]]&lt;80, "70-79",Table1[[#This Row],[Age]]&lt;90,"80-89")</f>
        <v>50-59</v>
      </c>
      <c r="W2101" t="s">
        <v>39</v>
      </c>
      <c r="X2101" t="s">
        <v>162</v>
      </c>
      <c r="Y2101" t="s">
        <v>54</v>
      </c>
      <c r="Z2101">
        <v>25953</v>
      </c>
      <c r="AA2101" t="s">
        <v>55</v>
      </c>
      <c r="AB2101" t="s">
        <v>74</v>
      </c>
      <c r="AC2101" t="s">
        <v>44</v>
      </c>
      <c r="AD2101">
        <v>5</v>
      </c>
    </row>
    <row r="2102" spans="1:30" x14ac:dyDescent="0.35">
      <c r="A2102">
        <v>2524</v>
      </c>
      <c r="B2102" t="s">
        <v>6230</v>
      </c>
      <c r="C2102" t="s">
        <v>5401</v>
      </c>
      <c r="D2102" s="1">
        <v>45101</v>
      </c>
      <c r="F2102" t="str">
        <f>IF(Table1[[#This Row],[ExitDate]],QUOTIENT(Table1[[#This Row],[ExitDate]]-Table1[[#This Row],[StartDate]],365/12),"")</f>
        <v/>
      </c>
      <c r="G2102" t="str">
        <f>IF(Table1[[#This Row],[ExitDate]], "Attrition", "Active")</f>
        <v>Active</v>
      </c>
      <c r="H2102" t="s">
        <v>6977</v>
      </c>
      <c r="I2102" t="s">
        <v>7692</v>
      </c>
      <c r="J2102" t="s">
        <v>7693</v>
      </c>
      <c r="K2102" t="s">
        <v>31</v>
      </c>
      <c r="L2102" t="s">
        <v>32</v>
      </c>
      <c r="M2102" t="s">
        <v>33</v>
      </c>
      <c r="N2102" t="s">
        <v>50</v>
      </c>
      <c r="O2102" t="s">
        <v>51</v>
      </c>
      <c r="P2102" t="s">
        <v>36</v>
      </c>
      <c r="R2102" t="s">
        <v>169</v>
      </c>
      <c r="S2102" t="s">
        <v>38</v>
      </c>
      <c r="T2102" s="2">
        <v>25279</v>
      </c>
      <c r="U2102" s="3">
        <f ca="1">YEARFRAC(Table1[[#This Row],[DOB]],TODAY())</f>
        <v>56.766666666666666</v>
      </c>
      <c r="V2102" s="3" t="str" cm="1">
        <f t="array" aca="1" ref="V2102" ca="1">_xlfn.IFS(Table1[[#This Row],[Age]] &lt; 30, "20-29", Table1[[#This Row],[Age]]&lt;40,"30-39",Table1[[#This Row],[Age]]&lt;50,"40-49",Table1[[#This Row],[Age]]&lt;60,"50-59",Table1[[#This Row],[Age]]&lt;70, "60-69",Table1[[#This Row],[Age]]&lt;80, "70-79",Table1[[#This Row],[Age]]&lt;90,"80-89")</f>
        <v>50-59</v>
      </c>
      <c r="W2102" t="s">
        <v>39</v>
      </c>
      <c r="X2102" t="s">
        <v>242</v>
      </c>
      <c r="Y2102" t="s">
        <v>54</v>
      </c>
      <c r="Z2102">
        <v>88225</v>
      </c>
      <c r="AA2102" t="s">
        <v>92</v>
      </c>
      <c r="AB2102" t="s">
        <v>83</v>
      </c>
      <c r="AC2102" t="s">
        <v>44</v>
      </c>
      <c r="AD2102">
        <v>1</v>
      </c>
    </row>
    <row r="2103" spans="1:30" x14ac:dyDescent="0.35">
      <c r="A2103">
        <v>2525</v>
      </c>
      <c r="B2103" t="s">
        <v>7694</v>
      </c>
      <c r="C2103" t="s">
        <v>3922</v>
      </c>
      <c r="D2103" s="1">
        <v>44454</v>
      </c>
      <c r="E2103" s="1">
        <v>45109</v>
      </c>
      <c r="F2103">
        <f>IF(Table1[[#This Row],[ExitDate]],QUOTIENT(Table1[[#This Row],[ExitDate]]-Table1[[#This Row],[StartDate]],365/12),"")</f>
        <v>21</v>
      </c>
      <c r="G2103" t="str">
        <f>IF(Table1[[#This Row],[ExitDate]], "Attrition", "Active")</f>
        <v>Attrition</v>
      </c>
      <c r="H2103" t="s">
        <v>6983</v>
      </c>
      <c r="I2103" t="s">
        <v>7695</v>
      </c>
      <c r="J2103" t="s">
        <v>7696</v>
      </c>
      <c r="K2103" t="s">
        <v>132</v>
      </c>
      <c r="L2103" t="s">
        <v>32</v>
      </c>
      <c r="M2103" t="s">
        <v>62</v>
      </c>
      <c r="N2103" t="s">
        <v>63</v>
      </c>
      <c r="O2103" t="s">
        <v>62</v>
      </c>
      <c r="P2103" t="s">
        <v>139</v>
      </c>
      <c r="Q2103" t="s">
        <v>7697</v>
      </c>
      <c r="R2103" t="s">
        <v>64</v>
      </c>
      <c r="S2103" t="s">
        <v>80</v>
      </c>
      <c r="T2103" s="2">
        <v>19031</v>
      </c>
      <c r="U2103" s="3">
        <f ca="1">YEARFRAC(Table1[[#This Row],[DOB]],TODAY())</f>
        <v>73.87777777777778</v>
      </c>
      <c r="V2103" s="3" t="str" cm="1">
        <f t="array" aca="1" ref="V2103" ca="1">_xlfn.IFS(Table1[[#This Row],[Age]] &lt; 30, "20-29", Table1[[#This Row],[Age]]&lt;40,"30-39",Table1[[#This Row],[Age]]&lt;50,"40-49",Table1[[#This Row],[Age]]&lt;60,"50-59",Table1[[#This Row],[Age]]&lt;70, "60-69",Table1[[#This Row],[Age]]&lt;80, "70-79",Table1[[#This Row],[Age]]&lt;90,"80-89")</f>
        <v>70-79</v>
      </c>
      <c r="W2103" t="s">
        <v>39</v>
      </c>
      <c r="X2103" t="s">
        <v>162</v>
      </c>
      <c r="Y2103" t="s">
        <v>54</v>
      </c>
      <c r="Z2103">
        <v>11241</v>
      </c>
      <c r="AA2103" t="s">
        <v>73</v>
      </c>
      <c r="AB2103" t="s">
        <v>83</v>
      </c>
      <c r="AC2103" t="s">
        <v>44</v>
      </c>
      <c r="AD2103">
        <v>2</v>
      </c>
    </row>
    <row r="2104" spans="1:30" x14ac:dyDescent="0.35">
      <c r="A2104">
        <v>2526</v>
      </c>
      <c r="B2104" t="s">
        <v>5792</v>
      </c>
      <c r="C2104" t="s">
        <v>2138</v>
      </c>
      <c r="D2104" s="1">
        <v>44848</v>
      </c>
      <c r="F2104" t="str">
        <f>IF(Table1[[#This Row],[ExitDate]],QUOTIENT(Table1[[#This Row],[ExitDate]]-Table1[[#This Row],[StartDate]],365/12),"")</f>
        <v/>
      </c>
      <c r="G2104" t="str">
        <f>IF(Table1[[#This Row],[ExitDate]], "Attrition", "Active")</f>
        <v>Active</v>
      </c>
      <c r="H2104" t="s">
        <v>4796</v>
      </c>
      <c r="I2104" t="s">
        <v>7698</v>
      </c>
      <c r="J2104" t="s">
        <v>7699</v>
      </c>
      <c r="K2104" t="s">
        <v>117</v>
      </c>
      <c r="L2104" t="s">
        <v>32</v>
      </c>
      <c r="M2104" t="s">
        <v>33</v>
      </c>
      <c r="N2104" t="s">
        <v>34</v>
      </c>
      <c r="O2104" t="s">
        <v>51</v>
      </c>
      <c r="P2104" t="s">
        <v>36</v>
      </c>
      <c r="R2104" t="s">
        <v>169</v>
      </c>
      <c r="S2104" t="s">
        <v>110</v>
      </c>
      <c r="T2104" s="2">
        <v>23464</v>
      </c>
      <c r="U2104" s="3">
        <f ca="1">YEARFRAC(Table1[[#This Row],[DOB]],TODAY())</f>
        <v>61.736111111111114</v>
      </c>
      <c r="V2104" s="3" t="str" cm="1">
        <f t="array" aca="1" ref="V2104" ca="1">_xlfn.IFS(Table1[[#This Row],[Age]] &lt; 30, "20-29", Table1[[#This Row],[Age]]&lt;40,"30-39",Table1[[#This Row],[Age]]&lt;50,"40-49",Table1[[#This Row],[Age]]&lt;60,"50-59",Table1[[#This Row],[Age]]&lt;70, "60-69",Table1[[#This Row],[Age]]&lt;80, "70-79",Table1[[#This Row],[Age]]&lt;90,"80-89")</f>
        <v>60-69</v>
      </c>
      <c r="W2104" t="s">
        <v>39</v>
      </c>
      <c r="X2104" t="s">
        <v>112</v>
      </c>
      <c r="Y2104" t="s">
        <v>41</v>
      </c>
      <c r="Z2104">
        <v>88079</v>
      </c>
      <c r="AA2104" t="s">
        <v>73</v>
      </c>
      <c r="AB2104" t="s">
        <v>74</v>
      </c>
      <c r="AC2104" t="s">
        <v>44</v>
      </c>
      <c r="AD2104">
        <v>1</v>
      </c>
    </row>
    <row r="2105" spans="1:30" x14ac:dyDescent="0.35">
      <c r="A2105">
        <v>2527</v>
      </c>
      <c r="B2105" t="s">
        <v>7700</v>
      </c>
      <c r="C2105" t="s">
        <v>1622</v>
      </c>
      <c r="D2105" s="1">
        <v>43668</v>
      </c>
      <c r="F2105" t="str">
        <f>IF(Table1[[#This Row],[ExitDate]],QUOTIENT(Table1[[#This Row],[ExitDate]]-Table1[[#This Row],[StartDate]],365/12),"")</f>
        <v/>
      </c>
      <c r="G2105" t="str">
        <f>IF(Table1[[#This Row],[ExitDate]], "Attrition", "Active")</f>
        <v>Active</v>
      </c>
      <c r="H2105" t="s">
        <v>4796</v>
      </c>
      <c r="I2105" t="s">
        <v>7701</v>
      </c>
      <c r="J2105" t="s">
        <v>7702</v>
      </c>
      <c r="K2105" t="s">
        <v>61</v>
      </c>
      <c r="L2105" t="s">
        <v>32</v>
      </c>
      <c r="M2105" t="s">
        <v>62</v>
      </c>
      <c r="N2105" t="s">
        <v>50</v>
      </c>
      <c r="O2105" t="s">
        <v>35</v>
      </c>
      <c r="P2105" t="s">
        <v>36</v>
      </c>
      <c r="R2105" t="s">
        <v>169</v>
      </c>
      <c r="S2105" t="s">
        <v>110</v>
      </c>
      <c r="T2105" s="2">
        <v>33403</v>
      </c>
      <c r="U2105" s="3">
        <f ca="1">YEARFRAC(Table1[[#This Row],[DOB]],TODAY())</f>
        <v>34.524999999999999</v>
      </c>
      <c r="V2105" s="3" t="str" cm="1">
        <f t="array" aca="1" ref="V2105" ca="1">_xlfn.IFS(Table1[[#This Row],[Age]] &lt; 30, "20-29", Table1[[#This Row],[Age]]&lt;40,"30-39",Table1[[#This Row],[Age]]&lt;50,"40-49",Table1[[#This Row],[Age]]&lt;60,"50-59",Table1[[#This Row],[Age]]&lt;70, "60-69",Table1[[#This Row],[Age]]&lt;80, "70-79",Table1[[#This Row],[Age]]&lt;90,"80-89")</f>
        <v>30-39</v>
      </c>
      <c r="W2105" t="s">
        <v>39</v>
      </c>
      <c r="X2105" t="s">
        <v>418</v>
      </c>
      <c r="Y2105" t="s">
        <v>54</v>
      </c>
      <c r="Z2105">
        <v>61715</v>
      </c>
      <c r="AA2105" t="s">
        <v>127</v>
      </c>
      <c r="AB2105" t="s">
        <v>83</v>
      </c>
      <c r="AC2105" t="s">
        <v>44</v>
      </c>
      <c r="AD2105">
        <v>2</v>
      </c>
    </row>
    <row r="2106" spans="1:30" x14ac:dyDescent="0.35">
      <c r="A2106">
        <v>2528</v>
      </c>
      <c r="B2106" t="s">
        <v>3255</v>
      </c>
      <c r="C2106" t="s">
        <v>363</v>
      </c>
      <c r="D2106" s="1">
        <v>45005</v>
      </c>
      <c r="E2106" s="1">
        <v>45052</v>
      </c>
      <c r="F2106">
        <f>IF(Table1[[#This Row],[ExitDate]],QUOTIENT(Table1[[#This Row],[ExitDate]]-Table1[[#This Row],[StartDate]],365/12),"")</f>
        <v>1</v>
      </c>
      <c r="G2106" t="str">
        <f>IF(Table1[[#This Row],[ExitDate]], "Attrition", "Active")</f>
        <v>Attrition</v>
      </c>
      <c r="H2106" t="s">
        <v>4796</v>
      </c>
      <c r="I2106" t="s">
        <v>7703</v>
      </c>
      <c r="J2106" t="s">
        <v>7704</v>
      </c>
      <c r="K2106" t="s">
        <v>167</v>
      </c>
      <c r="L2106" t="s">
        <v>32</v>
      </c>
      <c r="M2106" t="s">
        <v>51</v>
      </c>
      <c r="N2106" t="s">
        <v>34</v>
      </c>
      <c r="O2106" t="s">
        <v>51</v>
      </c>
      <c r="P2106" t="s">
        <v>139</v>
      </c>
      <c r="Q2106" t="s">
        <v>7705</v>
      </c>
      <c r="R2106" t="s">
        <v>169</v>
      </c>
      <c r="S2106" t="s">
        <v>176</v>
      </c>
      <c r="T2106" s="2">
        <v>31207</v>
      </c>
      <c r="U2106" s="3">
        <f ca="1">YEARFRAC(Table1[[#This Row],[DOB]],TODAY())</f>
        <v>40.538888888888891</v>
      </c>
      <c r="V2106" s="3" t="str" cm="1">
        <f t="array" aca="1" ref="V2106" ca="1">_xlfn.IFS(Table1[[#This Row],[Age]] &lt; 30, "20-29", Table1[[#This Row],[Age]]&lt;40,"30-39",Table1[[#This Row],[Age]]&lt;50,"40-49",Table1[[#This Row],[Age]]&lt;60,"50-59",Table1[[#This Row],[Age]]&lt;70, "60-69",Table1[[#This Row],[Age]]&lt;80, "70-79",Table1[[#This Row],[Age]]&lt;90,"80-89")</f>
        <v>40-49</v>
      </c>
      <c r="W2106" t="s">
        <v>39</v>
      </c>
      <c r="X2106" t="s">
        <v>177</v>
      </c>
      <c r="Y2106" t="s">
        <v>54</v>
      </c>
      <c r="Z2106">
        <v>78254</v>
      </c>
      <c r="AA2106" t="s">
        <v>42</v>
      </c>
      <c r="AB2106" t="s">
        <v>83</v>
      </c>
      <c r="AC2106" t="s">
        <v>44</v>
      </c>
      <c r="AD2106">
        <v>1</v>
      </c>
    </row>
    <row r="2107" spans="1:30" x14ac:dyDescent="0.35">
      <c r="A2107">
        <v>2529</v>
      </c>
      <c r="B2107" t="s">
        <v>1577</v>
      </c>
      <c r="C2107" t="s">
        <v>4747</v>
      </c>
      <c r="D2107" s="1">
        <v>44683</v>
      </c>
      <c r="F2107" t="str">
        <f>IF(Table1[[#This Row],[ExitDate]],QUOTIENT(Table1[[#This Row],[ExitDate]]-Table1[[#This Row],[StartDate]],365/12),"")</f>
        <v/>
      </c>
      <c r="G2107" t="str">
        <f>IF(Table1[[#This Row],[ExitDate]], "Attrition", "Active")</f>
        <v>Active</v>
      </c>
      <c r="H2107" t="s">
        <v>2423</v>
      </c>
      <c r="I2107" t="s">
        <v>7706</v>
      </c>
      <c r="J2107" t="s">
        <v>7707</v>
      </c>
      <c r="K2107" t="s">
        <v>117</v>
      </c>
      <c r="L2107" t="s">
        <v>32</v>
      </c>
      <c r="M2107" t="s">
        <v>62</v>
      </c>
      <c r="N2107" t="s">
        <v>63</v>
      </c>
      <c r="O2107" t="s">
        <v>51</v>
      </c>
      <c r="P2107" t="s">
        <v>36</v>
      </c>
      <c r="R2107" t="s">
        <v>2427</v>
      </c>
      <c r="S2107" t="s">
        <v>793</v>
      </c>
      <c r="T2107" s="2">
        <v>19496</v>
      </c>
      <c r="U2107" s="3">
        <f ca="1">YEARFRAC(Table1[[#This Row],[DOB]],TODAY())</f>
        <v>72.599999999999994</v>
      </c>
      <c r="V2107" s="3" t="str" cm="1">
        <f t="array" aca="1" ref="V2107" ca="1">_xlfn.IFS(Table1[[#This Row],[Age]] &lt; 30, "20-29", Table1[[#This Row],[Age]]&lt;40,"30-39",Table1[[#This Row],[Age]]&lt;50,"40-49",Table1[[#This Row],[Age]]&lt;60,"50-59",Table1[[#This Row],[Age]]&lt;70, "60-69",Table1[[#This Row],[Age]]&lt;80, "70-79",Table1[[#This Row],[Age]]&lt;90,"80-89")</f>
        <v>70-79</v>
      </c>
      <c r="W2107" t="s">
        <v>39</v>
      </c>
      <c r="X2107" t="s">
        <v>215</v>
      </c>
      <c r="Y2107" t="s">
        <v>41</v>
      </c>
      <c r="Z2107">
        <v>53709</v>
      </c>
      <c r="AA2107" t="s">
        <v>73</v>
      </c>
      <c r="AB2107" t="s">
        <v>74</v>
      </c>
      <c r="AC2107" t="s">
        <v>44</v>
      </c>
      <c r="AD2107">
        <v>2</v>
      </c>
    </row>
    <row r="2108" spans="1:30" x14ac:dyDescent="0.35">
      <c r="A2108">
        <v>2530</v>
      </c>
      <c r="B2108" t="s">
        <v>7708</v>
      </c>
      <c r="C2108" t="s">
        <v>6870</v>
      </c>
      <c r="D2108" s="1">
        <v>44854</v>
      </c>
      <c r="E2108" s="1">
        <v>45114</v>
      </c>
      <c r="F2108">
        <f>IF(Table1[[#This Row],[ExitDate]],QUOTIENT(Table1[[#This Row],[ExitDate]]-Table1[[#This Row],[StartDate]],365/12),"")</f>
        <v>8</v>
      </c>
      <c r="G2108" t="str">
        <f>IF(Table1[[#This Row],[ExitDate]], "Attrition", "Active")</f>
        <v>Attrition</v>
      </c>
      <c r="H2108" t="s">
        <v>2423</v>
      </c>
      <c r="I2108" t="s">
        <v>7709</v>
      </c>
      <c r="J2108" t="s">
        <v>7710</v>
      </c>
      <c r="K2108" t="s">
        <v>61</v>
      </c>
      <c r="L2108" t="s">
        <v>32</v>
      </c>
      <c r="M2108" t="s">
        <v>51</v>
      </c>
      <c r="N2108" t="s">
        <v>34</v>
      </c>
      <c r="O2108" t="s">
        <v>35</v>
      </c>
      <c r="P2108" t="s">
        <v>139</v>
      </c>
      <c r="Q2108" t="s">
        <v>7711</v>
      </c>
      <c r="R2108" t="s">
        <v>2427</v>
      </c>
      <c r="S2108" t="s">
        <v>503</v>
      </c>
      <c r="T2108" s="2">
        <v>29322</v>
      </c>
      <c r="U2108" s="3">
        <f ca="1">YEARFRAC(Table1[[#This Row],[DOB]],TODAY())</f>
        <v>45.7</v>
      </c>
      <c r="V2108" s="3" t="str" cm="1">
        <f t="array" aca="1" ref="V2108" ca="1">_xlfn.IFS(Table1[[#This Row],[Age]] &lt; 30, "20-29", Table1[[#This Row],[Age]]&lt;40,"30-39",Table1[[#This Row],[Age]]&lt;50,"40-49",Table1[[#This Row],[Age]]&lt;60,"50-59",Table1[[#This Row],[Age]]&lt;70, "60-69",Table1[[#This Row],[Age]]&lt;80, "70-79",Table1[[#This Row],[Age]]&lt;90,"80-89")</f>
        <v>40-49</v>
      </c>
      <c r="W2108" t="s">
        <v>39</v>
      </c>
      <c r="X2108" t="s">
        <v>7712</v>
      </c>
      <c r="Y2108" t="s">
        <v>54</v>
      </c>
      <c r="Z2108">
        <v>75065</v>
      </c>
      <c r="AA2108" t="s">
        <v>42</v>
      </c>
      <c r="AB2108" t="s">
        <v>103</v>
      </c>
      <c r="AC2108" t="s">
        <v>44</v>
      </c>
      <c r="AD2108">
        <v>2</v>
      </c>
    </row>
    <row r="2109" spans="1:30" x14ac:dyDescent="0.35">
      <c r="A2109">
        <v>2531</v>
      </c>
      <c r="B2109" t="s">
        <v>7713</v>
      </c>
      <c r="C2109" t="s">
        <v>637</v>
      </c>
      <c r="D2109" s="1">
        <v>45131</v>
      </c>
      <c r="E2109" s="1">
        <v>45136</v>
      </c>
      <c r="F2109">
        <f>IF(Table1[[#This Row],[ExitDate]],QUOTIENT(Table1[[#This Row],[ExitDate]]-Table1[[#This Row],[StartDate]],365/12),"")</f>
        <v>0</v>
      </c>
      <c r="G2109" t="str">
        <f>IF(Table1[[#This Row],[ExitDate]], "Attrition", "Active")</f>
        <v>Attrition</v>
      </c>
      <c r="H2109" t="s">
        <v>2423</v>
      </c>
      <c r="I2109" t="s">
        <v>7714</v>
      </c>
      <c r="J2109" t="s">
        <v>7715</v>
      </c>
      <c r="K2109" t="s">
        <v>88</v>
      </c>
      <c r="L2109" t="s">
        <v>32</v>
      </c>
      <c r="M2109" t="s">
        <v>51</v>
      </c>
      <c r="N2109" t="s">
        <v>63</v>
      </c>
      <c r="O2109" t="s">
        <v>62</v>
      </c>
      <c r="P2109" t="s">
        <v>174</v>
      </c>
      <c r="Q2109" t="s">
        <v>7716</v>
      </c>
      <c r="R2109" t="s">
        <v>2427</v>
      </c>
      <c r="S2109" t="s">
        <v>118</v>
      </c>
      <c r="T2109" s="2">
        <v>18769</v>
      </c>
      <c r="U2109" s="3">
        <f ca="1">YEARFRAC(Table1[[#This Row],[DOB]],TODAY())</f>
        <v>74.588888888888889</v>
      </c>
      <c r="V2109" s="3" t="str" cm="1">
        <f t="array" aca="1" ref="V2109" ca="1">_xlfn.IFS(Table1[[#This Row],[Age]] &lt; 30, "20-29", Table1[[#This Row],[Age]]&lt;40,"30-39",Table1[[#This Row],[Age]]&lt;50,"40-49",Table1[[#This Row],[Age]]&lt;60,"50-59",Table1[[#This Row],[Age]]&lt;70, "60-69",Table1[[#This Row],[Age]]&lt;80, "70-79",Table1[[#This Row],[Age]]&lt;90,"80-89")</f>
        <v>70-79</v>
      </c>
      <c r="W2109" t="s">
        <v>39</v>
      </c>
      <c r="X2109" t="s">
        <v>242</v>
      </c>
      <c r="Y2109" t="s">
        <v>54</v>
      </c>
      <c r="Z2109">
        <v>10274</v>
      </c>
      <c r="AA2109" t="s">
        <v>92</v>
      </c>
      <c r="AB2109" t="s">
        <v>43</v>
      </c>
      <c r="AC2109" t="s">
        <v>44</v>
      </c>
      <c r="AD2109">
        <v>2</v>
      </c>
    </row>
    <row r="2110" spans="1:30" x14ac:dyDescent="0.35">
      <c r="A2110">
        <v>2532</v>
      </c>
      <c r="B2110" t="s">
        <v>4490</v>
      </c>
      <c r="C2110" t="s">
        <v>5491</v>
      </c>
      <c r="D2110" s="1">
        <v>44030</v>
      </c>
      <c r="F2110" t="str">
        <f>IF(Table1[[#This Row],[ExitDate]],QUOTIENT(Table1[[#This Row],[ExitDate]]-Table1[[#This Row],[StartDate]],365/12),"")</f>
        <v/>
      </c>
      <c r="G2110" t="str">
        <f>IF(Table1[[#This Row],[ExitDate]], "Attrition", "Active")</f>
        <v>Active</v>
      </c>
      <c r="H2110" t="s">
        <v>6749</v>
      </c>
      <c r="I2110" t="s">
        <v>7717</v>
      </c>
      <c r="J2110" t="s">
        <v>7718</v>
      </c>
      <c r="K2110" t="s">
        <v>117</v>
      </c>
      <c r="L2110" t="s">
        <v>32</v>
      </c>
      <c r="M2110" t="s">
        <v>33</v>
      </c>
      <c r="N2110" t="s">
        <v>50</v>
      </c>
      <c r="O2110" t="s">
        <v>51</v>
      </c>
      <c r="P2110" t="s">
        <v>36</v>
      </c>
      <c r="R2110" t="s">
        <v>169</v>
      </c>
      <c r="S2110" t="s">
        <v>80</v>
      </c>
      <c r="T2110" s="2">
        <v>26546</v>
      </c>
      <c r="U2110" s="3">
        <f ca="1">YEARFRAC(Table1[[#This Row],[DOB]],TODAY())</f>
        <v>53.302777777777777</v>
      </c>
      <c r="V2110" s="3" t="str" cm="1">
        <f t="array" aca="1" ref="V2110" ca="1">_xlfn.IFS(Table1[[#This Row],[Age]] &lt; 30, "20-29", Table1[[#This Row],[Age]]&lt;40,"30-39",Table1[[#This Row],[Age]]&lt;50,"40-49",Table1[[#This Row],[Age]]&lt;60,"50-59",Table1[[#This Row],[Age]]&lt;70, "60-69",Table1[[#This Row],[Age]]&lt;80, "70-79",Table1[[#This Row],[Age]]&lt;90,"80-89")</f>
        <v>50-59</v>
      </c>
      <c r="W2110" t="s">
        <v>39</v>
      </c>
      <c r="X2110" t="s">
        <v>102</v>
      </c>
      <c r="Y2110" t="s">
        <v>54</v>
      </c>
      <c r="Z2110">
        <v>85461</v>
      </c>
      <c r="AA2110" t="s">
        <v>73</v>
      </c>
      <c r="AB2110" t="s">
        <v>43</v>
      </c>
      <c r="AC2110" t="s">
        <v>44</v>
      </c>
      <c r="AD2110">
        <v>4</v>
      </c>
    </row>
    <row r="2111" spans="1:30" x14ac:dyDescent="0.35">
      <c r="A2111">
        <v>2533</v>
      </c>
      <c r="B2111" t="s">
        <v>347</v>
      </c>
      <c r="C2111" t="s">
        <v>3699</v>
      </c>
      <c r="D2111" s="1">
        <v>44321</v>
      </c>
      <c r="F2111" t="str">
        <f>IF(Table1[[#This Row],[ExitDate]],QUOTIENT(Table1[[#This Row],[ExitDate]]-Table1[[#This Row],[StartDate]],365/12),"")</f>
        <v/>
      </c>
      <c r="G2111" t="str">
        <f>IF(Table1[[#This Row],[ExitDate]], "Attrition", "Active")</f>
        <v>Active</v>
      </c>
      <c r="H2111" t="s">
        <v>6749</v>
      </c>
      <c r="I2111" t="s">
        <v>7719</v>
      </c>
      <c r="J2111" t="s">
        <v>7720</v>
      </c>
      <c r="K2111" t="s">
        <v>61</v>
      </c>
      <c r="L2111" t="s">
        <v>32</v>
      </c>
      <c r="M2111" t="s">
        <v>62</v>
      </c>
      <c r="N2111" t="s">
        <v>50</v>
      </c>
      <c r="O2111" t="s">
        <v>35</v>
      </c>
      <c r="P2111" t="s">
        <v>36</v>
      </c>
      <c r="R2111" t="s">
        <v>169</v>
      </c>
      <c r="S2111" t="s">
        <v>89</v>
      </c>
      <c r="T2111" s="2">
        <v>24271</v>
      </c>
      <c r="U2111" s="3">
        <f ca="1">YEARFRAC(Table1[[#This Row],[DOB]],TODAY())</f>
        <v>59.527777777777779</v>
      </c>
      <c r="V2111" s="3" t="str" cm="1">
        <f t="array" aca="1" ref="V2111" ca="1">_xlfn.IFS(Table1[[#This Row],[Age]] &lt; 30, "20-29", Table1[[#This Row],[Age]]&lt;40,"30-39",Table1[[#This Row],[Age]]&lt;50,"40-49",Table1[[#This Row],[Age]]&lt;60,"50-59",Table1[[#This Row],[Age]]&lt;70, "60-69",Table1[[#This Row],[Age]]&lt;80, "70-79",Table1[[#This Row],[Age]]&lt;90,"80-89")</f>
        <v>50-59</v>
      </c>
      <c r="W2111" t="s">
        <v>39</v>
      </c>
      <c r="X2111" t="s">
        <v>102</v>
      </c>
      <c r="Y2111" t="s">
        <v>54</v>
      </c>
      <c r="Z2111">
        <v>53235</v>
      </c>
      <c r="AA2111" t="s">
        <v>42</v>
      </c>
      <c r="AB2111" t="s">
        <v>103</v>
      </c>
      <c r="AC2111" t="s">
        <v>44</v>
      </c>
      <c r="AD2111">
        <v>1</v>
      </c>
    </row>
    <row r="2112" spans="1:30" x14ac:dyDescent="0.35">
      <c r="A2112">
        <v>2534</v>
      </c>
      <c r="B2112" t="s">
        <v>7721</v>
      </c>
      <c r="C2112" t="s">
        <v>573</v>
      </c>
      <c r="D2112" s="1">
        <v>43570</v>
      </c>
      <c r="E2112" s="1">
        <v>44339</v>
      </c>
      <c r="F2112">
        <f>IF(Table1[[#This Row],[ExitDate]],QUOTIENT(Table1[[#This Row],[ExitDate]]-Table1[[#This Row],[StartDate]],365/12),"")</f>
        <v>25</v>
      </c>
      <c r="G2112" t="str">
        <f>IF(Table1[[#This Row],[ExitDate]], "Attrition", "Active")</f>
        <v>Attrition</v>
      </c>
      <c r="H2112" t="s">
        <v>7564</v>
      </c>
      <c r="I2112" t="s">
        <v>7722</v>
      </c>
      <c r="J2112" t="s">
        <v>7723</v>
      </c>
      <c r="K2112" t="s">
        <v>88</v>
      </c>
      <c r="L2112" t="s">
        <v>32</v>
      </c>
      <c r="M2112" t="s">
        <v>51</v>
      </c>
      <c r="N2112" t="s">
        <v>63</v>
      </c>
      <c r="O2112" t="s">
        <v>35</v>
      </c>
      <c r="P2112" t="s">
        <v>139</v>
      </c>
      <c r="Q2112" t="s">
        <v>7724</v>
      </c>
      <c r="R2112" t="s">
        <v>169</v>
      </c>
      <c r="S2112" t="s">
        <v>176</v>
      </c>
      <c r="T2112" s="2">
        <v>22102</v>
      </c>
      <c r="U2112" s="3">
        <f ca="1">YEARFRAC(Table1[[#This Row],[DOB]],TODAY())</f>
        <v>65.466666666666669</v>
      </c>
      <c r="V2112" s="3" t="str" cm="1">
        <f t="array" aca="1" ref="V2112" ca="1">_xlfn.IFS(Table1[[#This Row],[Age]] &lt; 30, "20-29", Table1[[#This Row],[Age]]&lt;40,"30-39",Table1[[#This Row],[Age]]&lt;50,"40-49",Table1[[#This Row],[Age]]&lt;60,"50-59",Table1[[#This Row],[Age]]&lt;70, "60-69",Table1[[#This Row],[Age]]&lt;80, "70-79",Table1[[#This Row],[Age]]&lt;90,"80-89")</f>
        <v>60-69</v>
      </c>
      <c r="W2112" t="s">
        <v>39</v>
      </c>
      <c r="X2112" t="s">
        <v>177</v>
      </c>
      <c r="Y2112" t="s">
        <v>54</v>
      </c>
      <c r="Z2112">
        <v>96561</v>
      </c>
      <c r="AA2112" t="s">
        <v>73</v>
      </c>
      <c r="AB2112" t="s">
        <v>103</v>
      </c>
      <c r="AC2112" t="s">
        <v>44</v>
      </c>
      <c r="AD2112">
        <v>1</v>
      </c>
    </row>
    <row r="2113" spans="1:30" x14ac:dyDescent="0.35">
      <c r="A2113">
        <v>2535</v>
      </c>
      <c r="B2113" t="s">
        <v>4124</v>
      </c>
      <c r="C2113" t="s">
        <v>5611</v>
      </c>
      <c r="D2113" s="1">
        <v>44067</v>
      </c>
      <c r="E2113" s="1">
        <v>45048</v>
      </c>
      <c r="F2113">
        <f>IF(Table1[[#This Row],[ExitDate]],QUOTIENT(Table1[[#This Row],[ExitDate]]-Table1[[#This Row],[StartDate]],365/12),"")</f>
        <v>32</v>
      </c>
      <c r="G2113" t="str">
        <f>IF(Table1[[#This Row],[ExitDate]], "Attrition", "Active")</f>
        <v>Attrition</v>
      </c>
      <c r="H2113" t="s">
        <v>6977</v>
      </c>
      <c r="I2113" t="s">
        <v>7725</v>
      </c>
      <c r="J2113" t="s">
        <v>7726</v>
      </c>
      <c r="K2113" t="s">
        <v>31</v>
      </c>
      <c r="L2113" t="s">
        <v>32</v>
      </c>
      <c r="M2113" t="s">
        <v>33</v>
      </c>
      <c r="N2113" t="s">
        <v>63</v>
      </c>
      <c r="O2113" t="s">
        <v>51</v>
      </c>
      <c r="P2113" t="s">
        <v>125</v>
      </c>
      <c r="Q2113" t="s">
        <v>7727</v>
      </c>
      <c r="R2113" t="s">
        <v>64</v>
      </c>
      <c r="S2113" t="s">
        <v>89</v>
      </c>
      <c r="T2113" s="2">
        <v>28755</v>
      </c>
      <c r="U2113" s="3">
        <f ca="1">YEARFRAC(Table1[[#This Row],[DOB]],TODAY())</f>
        <v>47.25277777777778</v>
      </c>
      <c r="V2113" s="3" t="str" cm="1">
        <f t="array" aca="1" ref="V2113" ca="1">_xlfn.IFS(Table1[[#This Row],[Age]] &lt; 30, "20-29", Table1[[#This Row],[Age]]&lt;40,"30-39",Table1[[#This Row],[Age]]&lt;50,"40-49",Table1[[#This Row],[Age]]&lt;60,"50-59",Table1[[#This Row],[Age]]&lt;70, "60-69",Table1[[#This Row],[Age]]&lt;80, "70-79",Table1[[#This Row],[Age]]&lt;90,"80-89")</f>
        <v>40-49</v>
      </c>
      <c r="W2113" t="s">
        <v>39</v>
      </c>
      <c r="X2113" t="s">
        <v>112</v>
      </c>
      <c r="Y2113" t="s">
        <v>54</v>
      </c>
      <c r="Z2113">
        <v>6563</v>
      </c>
      <c r="AA2113" t="s">
        <v>73</v>
      </c>
      <c r="AB2113" t="s">
        <v>74</v>
      </c>
      <c r="AC2113" t="s">
        <v>44</v>
      </c>
      <c r="AD2113">
        <v>2</v>
      </c>
    </row>
    <row r="2114" spans="1:30" x14ac:dyDescent="0.35">
      <c r="A2114">
        <v>2536</v>
      </c>
      <c r="B2114" t="s">
        <v>6267</v>
      </c>
      <c r="C2114" t="s">
        <v>3074</v>
      </c>
      <c r="D2114" s="1">
        <v>44926</v>
      </c>
      <c r="F2114" t="str">
        <f>IF(Table1[[#This Row],[ExitDate]],QUOTIENT(Table1[[#This Row],[ExitDate]]-Table1[[#This Row],[StartDate]],365/12),"")</f>
        <v/>
      </c>
      <c r="G2114" t="str">
        <f>IF(Table1[[#This Row],[ExitDate]], "Attrition", "Active")</f>
        <v>Active</v>
      </c>
      <c r="H2114" t="s">
        <v>6983</v>
      </c>
      <c r="I2114" t="s">
        <v>7728</v>
      </c>
      <c r="J2114" t="s">
        <v>7729</v>
      </c>
      <c r="K2114" t="s">
        <v>132</v>
      </c>
      <c r="L2114" t="s">
        <v>32</v>
      </c>
      <c r="M2114" t="s">
        <v>33</v>
      </c>
      <c r="N2114" t="s">
        <v>34</v>
      </c>
      <c r="O2114" t="s">
        <v>35</v>
      </c>
      <c r="P2114" t="s">
        <v>36</v>
      </c>
      <c r="R2114" t="s">
        <v>64</v>
      </c>
      <c r="S2114" t="s">
        <v>89</v>
      </c>
      <c r="T2114" s="2">
        <v>18662</v>
      </c>
      <c r="U2114" s="3">
        <f ca="1">YEARFRAC(Table1[[#This Row],[DOB]],TODAY())</f>
        <v>74.888888888888886</v>
      </c>
      <c r="V2114" s="3" t="str" cm="1">
        <f t="array" aca="1" ref="V2114" ca="1">_xlfn.IFS(Table1[[#This Row],[Age]] &lt; 30, "20-29", Table1[[#This Row],[Age]]&lt;40,"30-39",Table1[[#This Row],[Age]]&lt;50,"40-49",Table1[[#This Row],[Age]]&lt;60,"50-59",Table1[[#This Row],[Age]]&lt;70, "60-69",Table1[[#This Row],[Age]]&lt;80, "70-79",Table1[[#This Row],[Age]]&lt;90,"80-89")</f>
        <v>70-79</v>
      </c>
      <c r="W2114" t="s">
        <v>39</v>
      </c>
      <c r="X2114" t="s">
        <v>192</v>
      </c>
      <c r="Y2114" t="s">
        <v>54</v>
      </c>
      <c r="Z2114">
        <v>67353</v>
      </c>
      <c r="AA2114" t="s">
        <v>55</v>
      </c>
      <c r="AB2114" t="s">
        <v>83</v>
      </c>
      <c r="AC2114" t="s">
        <v>44</v>
      </c>
      <c r="AD2114">
        <v>2</v>
      </c>
    </row>
    <row r="2115" spans="1:30" x14ac:dyDescent="0.35">
      <c r="A2115">
        <v>2537</v>
      </c>
      <c r="B2115" t="s">
        <v>7322</v>
      </c>
      <c r="C2115" t="s">
        <v>5397</v>
      </c>
      <c r="D2115" s="1">
        <v>44822</v>
      </c>
      <c r="E2115" s="1">
        <v>45084</v>
      </c>
      <c r="F2115">
        <f>IF(Table1[[#This Row],[ExitDate]],QUOTIENT(Table1[[#This Row],[ExitDate]]-Table1[[#This Row],[StartDate]],365/12),"")</f>
        <v>8</v>
      </c>
      <c r="G2115" t="str">
        <f>IF(Table1[[#This Row],[ExitDate]], "Attrition", "Active")</f>
        <v>Attrition</v>
      </c>
      <c r="H2115" t="s">
        <v>4796</v>
      </c>
      <c r="I2115" t="s">
        <v>7730</v>
      </c>
      <c r="J2115" t="s">
        <v>7731</v>
      </c>
      <c r="K2115" t="s">
        <v>61</v>
      </c>
      <c r="L2115" t="s">
        <v>32</v>
      </c>
      <c r="M2115" t="s">
        <v>62</v>
      </c>
      <c r="N2115" t="s">
        <v>50</v>
      </c>
      <c r="O2115" t="s">
        <v>62</v>
      </c>
      <c r="P2115" t="s">
        <v>98</v>
      </c>
      <c r="Q2115" t="s">
        <v>7732</v>
      </c>
      <c r="R2115" t="s">
        <v>169</v>
      </c>
      <c r="S2115" t="s">
        <v>89</v>
      </c>
      <c r="T2115" s="2">
        <v>18833</v>
      </c>
      <c r="U2115" s="3">
        <f ca="1">YEARFRAC(Table1[[#This Row],[DOB]],TODAY())</f>
        <v>74.413888888888891</v>
      </c>
      <c r="V2115" s="3" t="str" cm="1">
        <f t="array" aca="1" ref="V2115" ca="1">_xlfn.IFS(Table1[[#This Row],[Age]] &lt; 30, "20-29", Table1[[#This Row],[Age]]&lt;40,"30-39",Table1[[#This Row],[Age]]&lt;50,"40-49",Table1[[#This Row],[Age]]&lt;60,"50-59",Table1[[#This Row],[Age]]&lt;70, "60-69",Table1[[#This Row],[Age]]&lt;80, "70-79",Table1[[#This Row],[Age]]&lt;90,"80-89")</f>
        <v>70-79</v>
      </c>
      <c r="W2115" t="s">
        <v>39</v>
      </c>
      <c r="X2115" t="s">
        <v>280</v>
      </c>
      <c r="Y2115" t="s">
        <v>41</v>
      </c>
      <c r="Z2115">
        <v>73238</v>
      </c>
      <c r="AA2115" t="s">
        <v>42</v>
      </c>
      <c r="AB2115" t="s">
        <v>74</v>
      </c>
      <c r="AC2115" t="s">
        <v>44</v>
      </c>
      <c r="AD2115">
        <v>2</v>
      </c>
    </row>
    <row r="2116" spans="1:30" x14ac:dyDescent="0.35">
      <c r="A2116">
        <v>2538</v>
      </c>
      <c r="B2116" t="s">
        <v>4926</v>
      </c>
      <c r="C2116" t="s">
        <v>3173</v>
      </c>
      <c r="D2116" s="1">
        <v>43722</v>
      </c>
      <c r="F2116" t="str">
        <f>IF(Table1[[#This Row],[ExitDate]],QUOTIENT(Table1[[#This Row],[ExitDate]]-Table1[[#This Row],[StartDate]],365/12),"")</f>
        <v/>
      </c>
      <c r="G2116" t="str">
        <f>IF(Table1[[#This Row],[ExitDate]], "Attrition", "Active")</f>
        <v>Active</v>
      </c>
      <c r="H2116" t="s">
        <v>4796</v>
      </c>
      <c r="I2116" t="s">
        <v>7733</v>
      </c>
      <c r="J2116" t="s">
        <v>7734</v>
      </c>
      <c r="K2116" t="s">
        <v>88</v>
      </c>
      <c r="L2116" t="s">
        <v>32</v>
      </c>
      <c r="M2116" t="s">
        <v>62</v>
      </c>
      <c r="N2116" t="s">
        <v>34</v>
      </c>
      <c r="O2116" t="s">
        <v>51</v>
      </c>
      <c r="P2116" t="s">
        <v>36</v>
      </c>
      <c r="R2116" t="s">
        <v>169</v>
      </c>
      <c r="S2116" t="s">
        <v>304</v>
      </c>
      <c r="T2116" s="2">
        <v>31462</v>
      </c>
      <c r="U2116" s="3">
        <f ca="1">YEARFRAC(Table1[[#This Row],[DOB]],TODAY())</f>
        <v>39.844444444444441</v>
      </c>
      <c r="V2116" s="3" t="str" cm="1">
        <f t="array" aca="1" ref="V2116" ca="1">_xlfn.IFS(Table1[[#This Row],[Age]] &lt; 30, "20-29", Table1[[#This Row],[Age]]&lt;40,"30-39",Table1[[#This Row],[Age]]&lt;50,"40-49",Table1[[#This Row],[Age]]&lt;60,"50-59",Table1[[#This Row],[Age]]&lt;70, "60-69",Table1[[#This Row],[Age]]&lt;80, "70-79",Table1[[#This Row],[Age]]&lt;90,"80-89")</f>
        <v>30-39</v>
      </c>
      <c r="W2116" t="s">
        <v>39</v>
      </c>
      <c r="X2116" t="s">
        <v>351</v>
      </c>
      <c r="Y2116" t="s">
        <v>41</v>
      </c>
      <c r="Z2116">
        <v>95322</v>
      </c>
      <c r="AA2116" t="s">
        <v>55</v>
      </c>
      <c r="AB2116" t="s">
        <v>74</v>
      </c>
      <c r="AC2116" t="s">
        <v>44</v>
      </c>
      <c r="AD2116">
        <v>5</v>
      </c>
    </row>
    <row r="2117" spans="1:30" x14ac:dyDescent="0.35">
      <c r="A2117">
        <v>2539</v>
      </c>
      <c r="B2117" t="s">
        <v>5551</v>
      </c>
      <c r="C2117" t="s">
        <v>542</v>
      </c>
      <c r="D2117" s="1">
        <v>43543</v>
      </c>
      <c r="F2117" t="str">
        <f>IF(Table1[[#This Row],[ExitDate]],QUOTIENT(Table1[[#This Row],[ExitDate]]-Table1[[#This Row],[StartDate]],365/12),"")</f>
        <v/>
      </c>
      <c r="G2117" t="str">
        <f>IF(Table1[[#This Row],[ExitDate]], "Attrition", "Active")</f>
        <v>Active</v>
      </c>
      <c r="H2117" t="s">
        <v>4796</v>
      </c>
      <c r="I2117" t="s">
        <v>7595</v>
      </c>
      <c r="J2117" t="s">
        <v>7735</v>
      </c>
      <c r="K2117" t="s">
        <v>31</v>
      </c>
      <c r="L2117" t="s">
        <v>32</v>
      </c>
      <c r="M2117" t="s">
        <v>51</v>
      </c>
      <c r="N2117" t="s">
        <v>63</v>
      </c>
      <c r="O2117" t="s">
        <v>35</v>
      </c>
      <c r="P2117" t="s">
        <v>36</v>
      </c>
      <c r="R2117" t="s">
        <v>169</v>
      </c>
      <c r="S2117" t="s">
        <v>304</v>
      </c>
      <c r="T2117" s="2">
        <v>19636</v>
      </c>
      <c r="U2117" s="3">
        <f ca="1">YEARFRAC(Table1[[#This Row],[DOB]],TODAY())</f>
        <v>72.219444444444449</v>
      </c>
      <c r="V2117" s="3" t="str" cm="1">
        <f t="array" aca="1" ref="V2117" ca="1">_xlfn.IFS(Table1[[#This Row],[Age]] &lt; 30, "20-29", Table1[[#This Row],[Age]]&lt;40,"30-39",Table1[[#This Row],[Age]]&lt;50,"40-49",Table1[[#This Row],[Age]]&lt;60,"50-59",Table1[[#This Row],[Age]]&lt;70, "60-69",Table1[[#This Row],[Age]]&lt;80, "70-79",Table1[[#This Row],[Age]]&lt;90,"80-89")</f>
        <v>70-79</v>
      </c>
      <c r="W2117" t="s">
        <v>39</v>
      </c>
      <c r="X2117" t="s">
        <v>225</v>
      </c>
      <c r="Y2117" t="s">
        <v>54</v>
      </c>
      <c r="Z2117">
        <v>17448</v>
      </c>
      <c r="AA2117" t="s">
        <v>92</v>
      </c>
      <c r="AB2117" t="s">
        <v>83</v>
      </c>
      <c r="AC2117" t="s">
        <v>44</v>
      </c>
      <c r="AD2117">
        <v>2</v>
      </c>
    </row>
    <row r="2118" spans="1:30" x14ac:dyDescent="0.35">
      <c r="A2118">
        <v>2540</v>
      </c>
      <c r="B2118" t="s">
        <v>6578</v>
      </c>
      <c r="C2118" t="s">
        <v>4120</v>
      </c>
      <c r="D2118" s="1">
        <v>44852</v>
      </c>
      <c r="E2118" s="1">
        <v>44936</v>
      </c>
      <c r="F2118">
        <f>IF(Table1[[#This Row],[ExitDate]],QUOTIENT(Table1[[#This Row],[ExitDate]]-Table1[[#This Row],[StartDate]],365/12),"")</f>
        <v>2</v>
      </c>
      <c r="G2118" t="str">
        <f>IF(Table1[[#This Row],[ExitDate]], "Attrition", "Active")</f>
        <v>Attrition</v>
      </c>
      <c r="H2118" t="s">
        <v>2419</v>
      </c>
      <c r="I2118" t="s">
        <v>7736</v>
      </c>
      <c r="J2118" t="s">
        <v>7737</v>
      </c>
      <c r="K2118" t="s">
        <v>31</v>
      </c>
      <c r="L2118" t="s">
        <v>32</v>
      </c>
      <c r="M2118" t="s">
        <v>33</v>
      </c>
      <c r="N2118" t="s">
        <v>63</v>
      </c>
      <c r="O2118" t="s">
        <v>51</v>
      </c>
      <c r="P2118" t="s">
        <v>125</v>
      </c>
      <c r="Q2118" t="s">
        <v>7738</v>
      </c>
      <c r="R2118" t="s">
        <v>2427</v>
      </c>
      <c r="S2118" t="s">
        <v>38</v>
      </c>
      <c r="T2118" s="2">
        <v>34572</v>
      </c>
      <c r="U2118" s="3">
        <f ca="1">YEARFRAC(Table1[[#This Row],[DOB]],TODAY())</f>
        <v>31.324999999999999</v>
      </c>
      <c r="V2118" s="3" t="str" cm="1">
        <f t="array" aca="1" ref="V2118" ca="1">_xlfn.IFS(Table1[[#This Row],[Age]] &lt; 30, "20-29", Table1[[#This Row],[Age]]&lt;40,"30-39",Table1[[#This Row],[Age]]&lt;50,"40-49",Table1[[#This Row],[Age]]&lt;60,"50-59",Table1[[#This Row],[Age]]&lt;70, "60-69",Table1[[#This Row],[Age]]&lt;80, "70-79",Table1[[#This Row],[Age]]&lt;90,"80-89")</f>
        <v>30-39</v>
      </c>
      <c r="W2118" t="s">
        <v>39</v>
      </c>
      <c r="X2118" t="s">
        <v>7739</v>
      </c>
      <c r="Y2118" t="s">
        <v>41</v>
      </c>
      <c r="Z2118">
        <v>61856</v>
      </c>
      <c r="AA2118" t="s">
        <v>92</v>
      </c>
      <c r="AB2118" t="s">
        <v>103</v>
      </c>
      <c r="AC2118" t="s">
        <v>44</v>
      </c>
      <c r="AD2118">
        <v>4</v>
      </c>
    </row>
    <row r="2119" spans="1:30" x14ac:dyDescent="0.35">
      <c r="A2119">
        <v>2541</v>
      </c>
      <c r="B2119" t="s">
        <v>945</v>
      </c>
      <c r="C2119" t="s">
        <v>912</v>
      </c>
      <c r="D2119" s="1">
        <v>44773</v>
      </c>
      <c r="F2119" t="str">
        <f>IF(Table1[[#This Row],[ExitDate]],QUOTIENT(Table1[[#This Row],[ExitDate]]-Table1[[#This Row],[StartDate]],365/12),"")</f>
        <v/>
      </c>
      <c r="G2119" t="str">
        <f>IF(Table1[[#This Row],[ExitDate]], "Attrition", "Active")</f>
        <v>Active</v>
      </c>
      <c r="H2119" t="s">
        <v>2423</v>
      </c>
      <c r="I2119" t="s">
        <v>7740</v>
      </c>
      <c r="J2119" t="s">
        <v>7741</v>
      </c>
      <c r="K2119" t="s">
        <v>49</v>
      </c>
      <c r="L2119" t="s">
        <v>32</v>
      </c>
      <c r="M2119" t="s">
        <v>62</v>
      </c>
      <c r="N2119" t="s">
        <v>63</v>
      </c>
      <c r="O2119" t="s">
        <v>35</v>
      </c>
      <c r="P2119" t="s">
        <v>36</v>
      </c>
      <c r="R2119" t="s">
        <v>2427</v>
      </c>
      <c r="S2119" t="s">
        <v>110</v>
      </c>
      <c r="T2119" s="2">
        <v>26673</v>
      </c>
      <c r="U2119" s="3">
        <f ca="1">YEARFRAC(Table1[[#This Row],[DOB]],TODAY())</f>
        <v>52.955555555555556</v>
      </c>
      <c r="V2119" s="3" t="str" cm="1">
        <f t="array" aca="1" ref="V2119" ca="1">_xlfn.IFS(Table1[[#This Row],[Age]] &lt; 30, "20-29", Table1[[#This Row],[Age]]&lt;40,"30-39",Table1[[#This Row],[Age]]&lt;50,"40-49",Table1[[#This Row],[Age]]&lt;60,"50-59",Table1[[#This Row],[Age]]&lt;70, "60-69",Table1[[#This Row],[Age]]&lt;80, "70-79",Table1[[#This Row],[Age]]&lt;90,"80-89")</f>
        <v>50-59</v>
      </c>
      <c r="W2119" t="s">
        <v>39</v>
      </c>
      <c r="X2119" t="s">
        <v>112</v>
      </c>
      <c r="Y2119" t="s">
        <v>41</v>
      </c>
      <c r="Z2119">
        <v>60675</v>
      </c>
      <c r="AA2119" t="s">
        <v>73</v>
      </c>
      <c r="AB2119" t="s">
        <v>83</v>
      </c>
      <c r="AC2119" t="s">
        <v>44</v>
      </c>
      <c r="AD2119">
        <v>1</v>
      </c>
    </row>
    <row r="2120" spans="1:30" x14ac:dyDescent="0.35">
      <c r="A2120">
        <v>2542</v>
      </c>
      <c r="B2120" t="s">
        <v>7742</v>
      </c>
      <c r="C2120" t="s">
        <v>3811</v>
      </c>
      <c r="D2120" s="1">
        <v>44991</v>
      </c>
      <c r="F2120" t="str">
        <f>IF(Table1[[#This Row],[ExitDate]],QUOTIENT(Table1[[#This Row],[ExitDate]]-Table1[[#This Row],[StartDate]],365/12),"")</f>
        <v/>
      </c>
      <c r="G2120" t="str">
        <f>IF(Table1[[#This Row],[ExitDate]], "Attrition", "Active")</f>
        <v>Active</v>
      </c>
      <c r="H2120" t="s">
        <v>2423</v>
      </c>
      <c r="I2120" t="s">
        <v>7743</v>
      </c>
      <c r="J2120" t="s">
        <v>7744</v>
      </c>
      <c r="K2120" t="s">
        <v>138</v>
      </c>
      <c r="L2120" t="s">
        <v>32</v>
      </c>
      <c r="M2120" t="s">
        <v>51</v>
      </c>
      <c r="N2120" t="s">
        <v>50</v>
      </c>
      <c r="O2120" t="s">
        <v>51</v>
      </c>
      <c r="P2120" t="s">
        <v>36</v>
      </c>
      <c r="R2120" t="s">
        <v>2427</v>
      </c>
      <c r="S2120" t="s">
        <v>110</v>
      </c>
      <c r="T2120" s="2">
        <v>21794</v>
      </c>
      <c r="U2120" s="3">
        <f ca="1">YEARFRAC(Table1[[#This Row],[DOB]],TODAY())</f>
        <v>66.311111111111117</v>
      </c>
      <c r="V2120" s="3" t="str" cm="1">
        <f t="array" aca="1" ref="V2120" ca="1">_xlfn.IFS(Table1[[#This Row],[Age]] &lt; 30, "20-29", Table1[[#This Row],[Age]]&lt;40,"30-39",Table1[[#This Row],[Age]]&lt;50,"40-49",Table1[[#This Row],[Age]]&lt;60,"50-59",Table1[[#This Row],[Age]]&lt;70, "60-69",Table1[[#This Row],[Age]]&lt;80, "70-79",Table1[[#This Row],[Age]]&lt;90,"80-89")</f>
        <v>60-69</v>
      </c>
      <c r="W2120" t="s">
        <v>39</v>
      </c>
      <c r="X2120" t="s">
        <v>112</v>
      </c>
      <c r="Y2120" t="s">
        <v>54</v>
      </c>
      <c r="Z2120">
        <v>55449</v>
      </c>
      <c r="AA2120" t="s">
        <v>92</v>
      </c>
      <c r="AB2120" t="s">
        <v>74</v>
      </c>
      <c r="AC2120" t="s">
        <v>44</v>
      </c>
      <c r="AD2120">
        <v>4</v>
      </c>
    </row>
    <row r="2121" spans="1:30" x14ac:dyDescent="0.35">
      <c r="A2121">
        <v>2543</v>
      </c>
      <c r="B2121" t="s">
        <v>3111</v>
      </c>
      <c r="C2121" t="s">
        <v>7745</v>
      </c>
      <c r="D2121" s="1">
        <v>43495</v>
      </c>
      <c r="E2121" s="1">
        <v>44277</v>
      </c>
      <c r="F2121">
        <f>IF(Table1[[#This Row],[ExitDate]],QUOTIENT(Table1[[#This Row],[ExitDate]]-Table1[[#This Row],[StartDate]],365/12),"")</f>
        <v>25</v>
      </c>
      <c r="G2121" t="str">
        <f>IF(Table1[[#This Row],[ExitDate]], "Attrition", "Active")</f>
        <v>Attrition</v>
      </c>
      <c r="H2121" t="s">
        <v>2423</v>
      </c>
      <c r="I2121" t="s">
        <v>7746</v>
      </c>
      <c r="J2121" t="s">
        <v>7747</v>
      </c>
      <c r="K2121" t="s">
        <v>117</v>
      </c>
      <c r="L2121" t="s">
        <v>744</v>
      </c>
      <c r="M2121" t="s">
        <v>62</v>
      </c>
      <c r="N2121" t="s">
        <v>50</v>
      </c>
      <c r="O2121" t="s">
        <v>62</v>
      </c>
      <c r="P2121" t="s">
        <v>125</v>
      </c>
      <c r="Q2121" t="s">
        <v>7748</v>
      </c>
      <c r="R2121" t="s">
        <v>2427</v>
      </c>
      <c r="S2121" t="s">
        <v>80</v>
      </c>
      <c r="T2121" s="2">
        <v>33597</v>
      </c>
      <c r="U2121" s="3">
        <f ca="1">YEARFRAC(Table1[[#This Row],[DOB]],TODAY())</f>
        <v>33.994444444444447</v>
      </c>
      <c r="V2121" s="3" t="str" cm="1">
        <f t="array" aca="1" ref="V2121" ca="1">_xlfn.IFS(Table1[[#This Row],[Age]] &lt; 30, "20-29", Table1[[#This Row],[Age]]&lt;40,"30-39",Table1[[#This Row],[Age]]&lt;50,"40-49",Table1[[#This Row],[Age]]&lt;60,"50-59",Table1[[#This Row],[Age]]&lt;70, "60-69",Table1[[#This Row],[Age]]&lt;80, "70-79",Table1[[#This Row],[Age]]&lt;90,"80-89")</f>
        <v>30-39</v>
      </c>
      <c r="W2121" t="s">
        <v>39</v>
      </c>
      <c r="X2121" t="s">
        <v>215</v>
      </c>
      <c r="Y2121" t="s">
        <v>54</v>
      </c>
      <c r="Z2121">
        <v>59271</v>
      </c>
      <c r="AA2121" t="s">
        <v>42</v>
      </c>
      <c r="AB2121" t="s">
        <v>103</v>
      </c>
      <c r="AC2121" t="s">
        <v>44</v>
      </c>
      <c r="AD2121">
        <v>2</v>
      </c>
    </row>
    <row r="2122" spans="1:30" x14ac:dyDescent="0.35">
      <c r="A2122">
        <v>2544</v>
      </c>
      <c r="B2122" t="s">
        <v>5761</v>
      </c>
      <c r="C2122" t="s">
        <v>2302</v>
      </c>
      <c r="D2122" s="1">
        <v>45068</v>
      </c>
      <c r="E2122" s="1">
        <v>45119</v>
      </c>
      <c r="F2122">
        <f>IF(Table1[[#This Row],[ExitDate]],QUOTIENT(Table1[[#This Row],[ExitDate]]-Table1[[#This Row],[StartDate]],365/12),"")</f>
        <v>1</v>
      </c>
      <c r="G2122" t="str">
        <f>IF(Table1[[#This Row],[ExitDate]], "Attrition", "Active")</f>
        <v>Attrition</v>
      </c>
      <c r="H2122" t="s">
        <v>6749</v>
      </c>
      <c r="I2122" t="s">
        <v>7749</v>
      </c>
      <c r="J2122" t="s">
        <v>7750</v>
      </c>
      <c r="K2122" t="s">
        <v>132</v>
      </c>
      <c r="L2122" t="s">
        <v>32</v>
      </c>
      <c r="M2122" t="s">
        <v>62</v>
      </c>
      <c r="N2122" t="s">
        <v>34</v>
      </c>
      <c r="O2122" t="s">
        <v>35</v>
      </c>
      <c r="P2122" t="s">
        <v>174</v>
      </c>
      <c r="Q2122" t="s">
        <v>7751</v>
      </c>
      <c r="R2122" t="s">
        <v>169</v>
      </c>
      <c r="S2122" t="s">
        <v>147</v>
      </c>
      <c r="T2122" s="2">
        <v>16906</v>
      </c>
      <c r="U2122" s="3">
        <f ca="1">YEARFRAC(Table1[[#This Row],[DOB]],TODAY())</f>
        <v>79.691666666666663</v>
      </c>
      <c r="V2122" s="3" t="str" cm="1">
        <f t="array" aca="1" ref="V2122" ca="1">_xlfn.IFS(Table1[[#This Row],[Age]] &lt; 30, "20-29", Table1[[#This Row],[Age]]&lt;40,"30-39",Table1[[#This Row],[Age]]&lt;50,"40-49",Table1[[#This Row],[Age]]&lt;60,"50-59",Table1[[#This Row],[Age]]&lt;70, "60-69",Table1[[#This Row],[Age]]&lt;80, "70-79",Table1[[#This Row],[Age]]&lt;90,"80-89")</f>
        <v>70-79</v>
      </c>
      <c r="W2122" t="s">
        <v>39</v>
      </c>
      <c r="X2122" t="s">
        <v>82</v>
      </c>
      <c r="Y2122" t="s">
        <v>54</v>
      </c>
      <c r="Z2122">
        <v>59420</v>
      </c>
      <c r="AA2122" t="s">
        <v>42</v>
      </c>
      <c r="AB2122" t="s">
        <v>83</v>
      </c>
      <c r="AC2122" t="s">
        <v>44</v>
      </c>
      <c r="AD2122">
        <v>1</v>
      </c>
    </row>
    <row r="2123" spans="1:30" x14ac:dyDescent="0.35">
      <c r="A2123">
        <v>2545</v>
      </c>
      <c r="B2123" t="s">
        <v>4731</v>
      </c>
      <c r="C2123" t="s">
        <v>2499</v>
      </c>
      <c r="D2123" s="1">
        <v>43456</v>
      </c>
      <c r="F2123" t="str">
        <f>IF(Table1[[#This Row],[ExitDate]],QUOTIENT(Table1[[#This Row],[ExitDate]]-Table1[[#This Row],[StartDate]],365/12),"")</f>
        <v/>
      </c>
      <c r="G2123" t="str">
        <f>IF(Table1[[#This Row],[ExitDate]], "Attrition", "Active")</f>
        <v>Active</v>
      </c>
      <c r="H2123" t="s">
        <v>6749</v>
      </c>
      <c r="I2123" t="s">
        <v>7752</v>
      </c>
      <c r="J2123" t="s">
        <v>7753</v>
      </c>
      <c r="K2123" t="s">
        <v>167</v>
      </c>
      <c r="L2123" t="s">
        <v>32</v>
      </c>
      <c r="M2123" t="s">
        <v>33</v>
      </c>
      <c r="N2123" t="s">
        <v>63</v>
      </c>
      <c r="O2123" t="s">
        <v>62</v>
      </c>
      <c r="P2123" t="s">
        <v>36</v>
      </c>
      <c r="R2123" t="s">
        <v>169</v>
      </c>
      <c r="S2123" t="s">
        <v>176</v>
      </c>
      <c r="T2123" s="2">
        <v>18909</v>
      </c>
      <c r="U2123" s="3">
        <f ca="1">YEARFRAC(Table1[[#This Row],[DOB]],TODAY())</f>
        <v>74.208333333333329</v>
      </c>
      <c r="V2123" s="3" t="str" cm="1">
        <f t="array" aca="1" ref="V2123" ca="1">_xlfn.IFS(Table1[[#This Row],[Age]] &lt; 30, "20-29", Table1[[#This Row],[Age]]&lt;40,"30-39",Table1[[#This Row],[Age]]&lt;50,"40-49",Table1[[#This Row],[Age]]&lt;60,"50-59",Table1[[#This Row],[Age]]&lt;70, "60-69",Table1[[#This Row],[Age]]&lt;80, "70-79",Table1[[#This Row],[Age]]&lt;90,"80-89")</f>
        <v>70-79</v>
      </c>
      <c r="W2123" t="s">
        <v>39</v>
      </c>
      <c r="X2123" t="s">
        <v>177</v>
      </c>
      <c r="Y2123" t="s">
        <v>54</v>
      </c>
      <c r="Z2123">
        <v>57785</v>
      </c>
      <c r="AA2123" t="s">
        <v>55</v>
      </c>
      <c r="AB2123" t="s">
        <v>43</v>
      </c>
      <c r="AC2123" t="s">
        <v>44</v>
      </c>
      <c r="AD2123">
        <v>4</v>
      </c>
    </row>
    <row r="2124" spans="1:30" x14ac:dyDescent="0.35">
      <c r="A2124">
        <v>2546</v>
      </c>
      <c r="B2124" t="s">
        <v>1548</v>
      </c>
      <c r="C2124" t="s">
        <v>478</v>
      </c>
      <c r="D2124" s="1">
        <v>44873</v>
      </c>
      <c r="F2124" t="str">
        <f>IF(Table1[[#This Row],[ExitDate]],QUOTIENT(Table1[[#This Row],[ExitDate]]-Table1[[#This Row],[StartDate]],365/12),"")</f>
        <v/>
      </c>
      <c r="G2124" t="str">
        <f>IF(Table1[[#This Row],[ExitDate]], "Attrition", "Active")</f>
        <v>Active</v>
      </c>
      <c r="H2124" t="s">
        <v>7564</v>
      </c>
      <c r="I2124" t="s">
        <v>7754</v>
      </c>
      <c r="J2124" t="s">
        <v>7755</v>
      </c>
      <c r="K2124" t="s">
        <v>61</v>
      </c>
      <c r="L2124" t="s">
        <v>32</v>
      </c>
      <c r="M2124" t="s">
        <v>51</v>
      </c>
      <c r="N2124" t="s">
        <v>50</v>
      </c>
      <c r="O2124" t="s">
        <v>51</v>
      </c>
      <c r="P2124" t="s">
        <v>36</v>
      </c>
      <c r="R2124" t="s">
        <v>169</v>
      </c>
      <c r="S2124" t="s">
        <v>38</v>
      </c>
      <c r="T2124" s="2">
        <v>32918</v>
      </c>
      <c r="U2124" s="3">
        <f ca="1">YEARFRAC(Table1[[#This Row],[DOB]],TODAY())</f>
        <v>35.858333333333334</v>
      </c>
      <c r="V2124" s="3" t="str" cm="1">
        <f t="array" aca="1" ref="V2124" ca="1">_xlfn.IFS(Table1[[#This Row],[Age]] &lt; 30, "20-29", Table1[[#This Row],[Age]]&lt;40,"30-39",Table1[[#This Row],[Age]]&lt;50,"40-49",Table1[[#This Row],[Age]]&lt;60,"50-59",Table1[[#This Row],[Age]]&lt;70, "60-69",Table1[[#This Row],[Age]]&lt;80, "70-79",Table1[[#This Row],[Age]]&lt;90,"80-89")</f>
        <v>30-39</v>
      </c>
      <c r="W2124" t="s">
        <v>39</v>
      </c>
      <c r="X2124" t="s">
        <v>72</v>
      </c>
      <c r="Y2124" t="s">
        <v>54</v>
      </c>
      <c r="Z2124">
        <v>26419</v>
      </c>
      <c r="AA2124" t="s">
        <v>73</v>
      </c>
      <c r="AB2124" t="s">
        <v>83</v>
      </c>
      <c r="AC2124" t="s">
        <v>44</v>
      </c>
      <c r="AD2124">
        <v>4</v>
      </c>
    </row>
    <row r="2125" spans="1:30" x14ac:dyDescent="0.35">
      <c r="A2125">
        <v>2547</v>
      </c>
      <c r="B2125" t="s">
        <v>4940</v>
      </c>
      <c r="C2125" t="s">
        <v>3144</v>
      </c>
      <c r="D2125" s="1">
        <v>44380</v>
      </c>
      <c r="F2125" t="str">
        <f>IF(Table1[[#This Row],[ExitDate]],QUOTIENT(Table1[[#This Row],[ExitDate]]-Table1[[#This Row],[StartDate]],365/12),"")</f>
        <v/>
      </c>
      <c r="G2125" t="str">
        <f>IF(Table1[[#This Row],[ExitDate]], "Attrition", "Active")</f>
        <v>Active</v>
      </c>
      <c r="H2125" t="s">
        <v>6977</v>
      </c>
      <c r="I2125" t="s">
        <v>7756</v>
      </c>
      <c r="J2125" t="s">
        <v>7757</v>
      </c>
      <c r="K2125" t="s">
        <v>117</v>
      </c>
      <c r="L2125" t="s">
        <v>32</v>
      </c>
      <c r="M2125" t="s">
        <v>62</v>
      </c>
      <c r="N2125" t="s">
        <v>50</v>
      </c>
      <c r="O2125" t="s">
        <v>35</v>
      </c>
      <c r="P2125" t="s">
        <v>36</v>
      </c>
      <c r="R2125" t="s">
        <v>64</v>
      </c>
      <c r="S2125" t="s">
        <v>80</v>
      </c>
      <c r="T2125" s="2">
        <v>25764</v>
      </c>
      <c r="U2125" s="3">
        <f ca="1">YEARFRAC(Table1[[#This Row],[DOB]],TODAY())</f>
        <v>55.43888888888889</v>
      </c>
      <c r="V2125" s="3" t="str" cm="1">
        <f t="array" aca="1" ref="V2125" ca="1">_xlfn.IFS(Table1[[#This Row],[Age]] &lt; 30, "20-29", Table1[[#This Row],[Age]]&lt;40,"30-39",Table1[[#This Row],[Age]]&lt;50,"40-49",Table1[[#This Row],[Age]]&lt;60,"50-59",Table1[[#This Row],[Age]]&lt;70, "60-69",Table1[[#This Row],[Age]]&lt;80, "70-79",Table1[[#This Row],[Age]]&lt;90,"80-89")</f>
        <v>50-59</v>
      </c>
      <c r="W2125" t="s">
        <v>39</v>
      </c>
      <c r="X2125" t="s">
        <v>82</v>
      </c>
      <c r="Y2125" t="s">
        <v>54</v>
      </c>
      <c r="Z2125">
        <v>31784</v>
      </c>
      <c r="AA2125" t="s">
        <v>55</v>
      </c>
      <c r="AB2125" t="s">
        <v>43</v>
      </c>
      <c r="AC2125" t="s">
        <v>44</v>
      </c>
      <c r="AD2125">
        <v>4</v>
      </c>
    </row>
    <row r="2126" spans="1:30" x14ac:dyDescent="0.35">
      <c r="A2126">
        <v>2548</v>
      </c>
      <c r="B2126" t="s">
        <v>7758</v>
      </c>
      <c r="C2126" t="s">
        <v>1174</v>
      </c>
      <c r="D2126" s="1">
        <v>43418</v>
      </c>
      <c r="E2126" s="1">
        <v>44385</v>
      </c>
      <c r="F2126">
        <f>IF(Table1[[#This Row],[ExitDate]],QUOTIENT(Table1[[#This Row],[ExitDate]]-Table1[[#This Row],[StartDate]],365/12),"")</f>
        <v>31</v>
      </c>
      <c r="G2126" t="str">
        <f>IF(Table1[[#This Row],[ExitDate]], "Attrition", "Active")</f>
        <v>Attrition</v>
      </c>
      <c r="H2126" t="s">
        <v>4796</v>
      </c>
      <c r="I2126" t="s">
        <v>7759</v>
      </c>
      <c r="J2126" t="s">
        <v>7760</v>
      </c>
      <c r="K2126" t="s">
        <v>167</v>
      </c>
      <c r="L2126" t="s">
        <v>32</v>
      </c>
      <c r="M2126" t="s">
        <v>33</v>
      </c>
      <c r="N2126" t="s">
        <v>50</v>
      </c>
      <c r="O2126" t="s">
        <v>35</v>
      </c>
      <c r="P2126" t="s">
        <v>125</v>
      </c>
      <c r="Q2126" t="s">
        <v>7761</v>
      </c>
      <c r="R2126" t="s">
        <v>169</v>
      </c>
      <c r="S2126" t="s">
        <v>65</v>
      </c>
      <c r="T2126" s="2">
        <v>19771</v>
      </c>
      <c r="U2126" s="3">
        <f ca="1">YEARFRAC(Table1[[#This Row],[DOB]],TODAY())</f>
        <v>71.852777777777774</v>
      </c>
      <c r="V2126" s="3" t="str" cm="1">
        <f t="array" aca="1" ref="V2126" ca="1">_xlfn.IFS(Table1[[#This Row],[Age]] &lt; 30, "20-29", Table1[[#This Row],[Age]]&lt;40,"30-39",Table1[[#This Row],[Age]]&lt;50,"40-49",Table1[[#This Row],[Age]]&lt;60,"50-59",Table1[[#This Row],[Age]]&lt;70, "60-69",Table1[[#This Row],[Age]]&lt;80, "70-79",Table1[[#This Row],[Age]]&lt;90,"80-89")</f>
        <v>70-79</v>
      </c>
      <c r="W2126" t="s">
        <v>39</v>
      </c>
      <c r="X2126" t="s">
        <v>242</v>
      </c>
      <c r="Y2126" t="s">
        <v>41</v>
      </c>
      <c r="Z2126">
        <v>70770</v>
      </c>
      <c r="AA2126" t="s">
        <v>73</v>
      </c>
      <c r="AB2126" t="s">
        <v>103</v>
      </c>
      <c r="AC2126" t="s">
        <v>44</v>
      </c>
      <c r="AD2126">
        <v>1</v>
      </c>
    </row>
    <row r="2127" spans="1:30" x14ac:dyDescent="0.35">
      <c r="A2127">
        <v>2549</v>
      </c>
      <c r="B2127" t="s">
        <v>7762</v>
      </c>
      <c r="C2127" t="s">
        <v>2825</v>
      </c>
      <c r="D2127" s="1">
        <v>44457</v>
      </c>
      <c r="F2127" t="str">
        <f>IF(Table1[[#This Row],[ExitDate]],QUOTIENT(Table1[[#This Row],[ExitDate]]-Table1[[#This Row],[StartDate]],365/12),"")</f>
        <v/>
      </c>
      <c r="G2127" t="str">
        <f>IF(Table1[[#This Row],[ExitDate]], "Attrition", "Active")</f>
        <v>Active</v>
      </c>
      <c r="H2127" t="s">
        <v>4796</v>
      </c>
      <c r="I2127" t="s">
        <v>7763</v>
      </c>
      <c r="J2127" t="s">
        <v>7764</v>
      </c>
      <c r="K2127" t="s">
        <v>61</v>
      </c>
      <c r="L2127" t="s">
        <v>32</v>
      </c>
      <c r="M2127" t="s">
        <v>33</v>
      </c>
      <c r="N2127" t="s">
        <v>50</v>
      </c>
      <c r="O2127" t="s">
        <v>51</v>
      </c>
      <c r="P2127" t="s">
        <v>36</v>
      </c>
      <c r="R2127" t="s">
        <v>169</v>
      </c>
      <c r="S2127" t="s">
        <v>89</v>
      </c>
      <c r="T2127" s="2">
        <v>23196</v>
      </c>
      <c r="U2127" s="3">
        <f ca="1">YEARFRAC(Table1[[#This Row],[DOB]],TODAY())</f>
        <v>62.469444444444441</v>
      </c>
      <c r="V2127" s="3" t="str" cm="1">
        <f t="array" aca="1" ref="V2127" ca="1">_xlfn.IFS(Table1[[#This Row],[Age]] &lt; 30, "20-29", Table1[[#This Row],[Age]]&lt;40,"30-39",Table1[[#This Row],[Age]]&lt;50,"40-49",Table1[[#This Row],[Age]]&lt;60,"50-59",Table1[[#This Row],[Age]]&lt;70, "60-69",Table1[[#This Row],[Age]]&lt;80, "70-79",Table1[[#This Row],[Age]]&lt;90,"80-89")</f>
        <v>60-69</v>
      </c>
      <c r="W2127" t="s">
        <v>39</v>
      </c>
      <c r="X2127" t="s">
        <v>418</v>
      </c>
      <c r="Y2127" t="s">
        <v>41</v>
      </c>
      <c r="Z2127">
        <v>51516</v>
      </c>
      <c r="AA2127" t="s">
        <v>42</v>
      </c>
      <c r="AB2127" t="s">
        <v>103</v>
      </c>
      <c r="AC2127" t="s">
        <v>44</v>
      </c>
      <c r="AD2127">
        <v>5</v>
      </c>
    </row>
    <row r="2128" spans="1:30" x14ac:dyDescent="0.35">
      <c r="A2128">
        <v>2550</v>
      </c>
      <c r="B2128" t="s">
        <v>5010</v>
      </c>
      <c r="C2128" t="s">
        <v>7765</v>
      </c>
      <c r="D2128" s="1">
        <v>44154</v>
      </c>
      <c r="E2128" s="1">
        <v>44503</v>
      </c>
      <c r="F2128">
        <f>IF(Table1[[#This Row],[ExitDate]],QUOTIENT(Table1[[#This Row],[ExitDate]]-Table1[[#This Row],[StartDate]],365/12),"")</f>
        <v>11</v>
      </c>
      <c r="G2128" t="str">
        <f>IF(Table1[[#This Row],[ExitDate]], "Attrition", "Active")</f>
        <v>Attrition</v>
      </c>
      <c r="H2128" t="s">
        <v>2419</v>
      </c>
      <c r="I2128" t="s">
        <v>7766</v>
      </c>
      <c r="J2128" t="s">
        <v>7767</v>
      </c>
      <c r="K2128" t="s">
        <v>97</v>
      </c>
      <c r="L2128" t="s">
        <v>32</v>
      </c>
      <c r="M2128" t="s">
        <v>33</v>
      </c>
      <c r="N2128" t="s">
        <v>50</v>
      </c>
      <c r="O2128" t="s">
        <v>51</v>
      </c>
      <c r="P2128" t="s">
        <v>98</v>
      </c>
      <c r="Q2128" t="s">
        <v>7768</v>
      </c>
      <c r="R2128" t="s">
        <v>2427</v>
      </c>
      <c r="S2128" t="s">
        <v>80</v>
      </c>
      <c r="T2128" s="2">
        <v>19109</v>
      </c>
      <c r="U2128" s="3">
        <f ca="1">YEARFRAC(Table1[[#This Row],[DOB]],TODAY())</f>
        <v>73.661111111111111</v>
      </c>
      <c r="V2128" s="3" t="str" cm="1">
        <f t="array" aca="1" ref="V2128" ca="1">_xlfn.IFS(Table1[[#This Row],[Age]] &lt; 30, "20-29", Table1[[#This Row],[Age]]&lt;40,"30-39",Table1[[#This Row],[Age]]&lt;50,"40-49",Table1[[#This Row],[Age]]&lt;60,"50-59",Table1[[#This Row],[Age]]&lt;70, "60-69",Table1[[#This Row],[Age]]&lt;80, "70-79",Table1[[#This Row],[Age]]&lt;90,"80-89")</f>
        <v>70-79</v>
      </c>
      <c r="W2128" t="s">
        <v>39</v>
      </c>
      <c r="X2128" t="s">
        <v>291</v>
      </c>
      <c r="Y2128" t="s">
        <v>41</v>
      </c>
      <c r="Z2128">
        <v>69865</v>
      </c>
      <c r="AA2128" t="s">
        <v>42</v>
      </c>
      <c r="AB2128" t="s">
        <v>43</v>
      </c>
      <c r="AC2128" t="s">
        <v>44</v>
      </c>
      <c r="AD2128">
        <v>5</v>
      </c>
    </row>
    <row r="2129" spans="1:30" x14ac:dyDescent="0.35">
      <c r="A2129">
        <v>2551</v>
      </c>
      <c r="B2129" t="s">
        <v>7769</v>
      </c>
      <c r="C2129" t="s">
        <v>2372</v>
      </c>
      <c r="D2129" s="1">
        <v>45050</v>
      </c>
      <c r="E2129" s="1">
        <v>45109</v>
      </c>
      <c r="F2129">
        <f>IF(Table1[[#This Row],[ExitDate]],QUOTIENT(Table1[[#This Row],[ExitDate]]-Table1[[#This Row],[StartDate]],365/12),"")</f>
        <v>1</v>
      </c>
      <c r="G2129" t="str">
        <f>IF(Table1[[#This Row],[ExitDate]], "Attrition", "Active")</f>
        <v>Attrition</v>
      </c>
      <c r="H2129" t="s">
        <v>2423</v>
      </c>
      <c r="I2129" t="s">
        <v>7770</v>
      </c>
      <c r="J2129" t="s">
        <v>7771</v>
      </c>
      <c r="K2129" t="s">
        <v>117</v>
      </c>
      <c r="L2129" t="s">
        <v>32</v>
      </c>
      <c r="M2129" t="s">
        <v>62</v>
      </c>
      <c r="N2129" t="s">
        <v>63</v>
      </c>
      <c r="O2129" t="s">
        <v>35</v>
      </c>
      <c r="P2129" t="s">
        <v>174</v>
      </c>
      <c r="Q2129" t="s">
        <v>7772</v>
      </c>
      <c r="R2129" t="s">
        <v>2427</v>
      </c>
      <c r="S2129" t="s">
        <v>80</v>
      </c>
      <c r="T2129" s="2">
        <v>32275</v>
      </c>
      <c r="U2129" s="3">
        <f ca="1">YEARFRAC(Table1[[#This Row],[DOB]],TODAY())</f>
        <v>37.613888888888887</v>
      </c>
      <c r="V2129" s="3" t="str" cm="1">
        <f t="array" aca="1" ref="V2129" ca="1">_xlfn.IFS(Table1[[#This Row],[Age]] &lt; 30, "20-29", Table1[[#This Row],[Age]]&lt;40,"30-39",Table1[[#This Row],[Age]]&lt;50,"40-49",Table1[[#This Row],[Age]]&lt;60,"50-59",Table1[[#This Row],[Age]]&lt;70, "60-69",Table1[[#This Row],[Age]]&lt;80, "70-79",Table1[[#This Row],[Age]]&lt;90,"80-89")</f>
        <v>30-39</v>
      </c>
      <c r="W2129" t="s">
        <v>39</v>
      </c>
      <c r="X2129" t="s">
        <v>242</v>
      </c>
      <c r="Y2129" t="s">
        <v>41</v>
      </c>
      <c r="Z2129">
        <v>49964</v>
      </c>
      <c r="AA2129" t="s">
        <v>73</v>
      </c>
      <c r="AB2129" t="s">
        <v>43</v>
      </c>
      <c r="AC2129" t="s">
        <v>44</v>
      </c>
      <c r="AD2129">
        <v>1</v>
      </c>
    </row>
    <row r="2130" spans="1:30" x14ac:dyDescent="0.35">
      <c r="A2130">
        <v>2552</v>
      </c>
      <c r="B2130" t="s">
        <v>7773</v>
      </c>
      <c r="C2130" t="s">
        <v>2484</v>
      </c>
      <c r="D2130" s="1">
        <v>44947</v>
      </c>
      <c r="F2130" t="str">
        <f>IF(Table1[[#This Row],[ExitDate]],QUOTIENT(Table1[[#This Row],[ExitDate]]-Table1[[#This Row],[StartDate]],365/12),"")</f>
        <v/>
      </c>
      <c r="G2130" t="str">
        <f>IF(Table1[[#This Row],[ExitDate]], "Attrition", "Active")</f>
        <v>Active</v>
      </c>
      <c r="H2130" t="s">
        <v>2423</v>
      </c>
      <c r="I2130" t="s">
        <v>7774</v>
      </c>
      <c r="J2130" t="s">
        <v>7775</v>
      </c>
      <c r="K2130" t="s">
        <v>61</v>
      </c>
      <c r="L2130" t="s">
        <v>32</v>
      </c>
      <c r="M2130" t="s">
        <v>62</v>
      </c>
      <c r="N2130" t="s">
        <v>63</v>
      </c>
      <c r="O2130" t="s">
        <v>35</v>
      </c>
      <c r="P2130" t="s">
        <v>36</v>
      </c>
      <c r="R2130" t="s">
        <v>2427</v>
      </c>
      <c r="S2130" t="s">
        <v>176</v>
      </c>
      <c r="T2130" s="2">
        <v>20031</v>
      </c>
      <c r="U2130" s="3">
        <f ca="1">YEARFRAC(Table1[[#This Row],[DOB]],TODAY())</f>
        <v>71.138888888888886</v>
      </c>
      <c r="V2130" s="3" t="str" cm="1">
        <f t="array" aca="1" ref="V2130" ca="1">_xlfn.IFS(Table1[[#This Row],[Age]] &lt; 30, "20-29", Table1[[#This Row],[Age]]&lt;40,"30-39",Table1[[#This Row],[Age]]&lt;50,"40-49",Table1[[#This Row],[Age]]&lt;60,"50-59",Table1[[#This Row],[Age]]&lt;70, "60-69",Table1[[#This Row],[Age]]&lt;80, "70-79",Table1[[#This Row],[Age]]&lt;90,"80-89")</f>
        <v>70-79</v>
      </c>
      <c r="W2130" t="s">
        <v>39</v>
      </c>
      <c r="X2130" t="s">
        <v>225</v>
      </c>
      <c r="Y2130" t="s">
        <v>54</v>
      </c>
      <c r="Z2130">
        <v>72168</v>
      </c>
      <c r="AA2130" t="s">
        <v>42</v>
      </c>
      <c r="AB2130" t="s">
        <v>74</v>
      </c>
      <c r="AC2130" t="s">
        <v>44</v>
      </c>
      <c r="AD2130">
        <v>5</v>
      </c>
    </row>
    <row r="2131" spans="1:30" x14ac:dyDescent="0.35">
      <c r="A2131">
        <v>2553</v>
      </c>
      <c r="B2131" t="s">
        <v>7776</v>
      </c>
      <c r="C2131" t="s">
        <v>3103</v>
      </c>
      <c r="D2131" s="1">
        <v>44792</v>
      </c>
      <c r="E2131" s="1">
        <v>44944</v>
      </c>
      <c r="F2131">
        <f>IF(Table1[[#This Row],[ExitDate]],QUOTIENT(Table1[[#This Row],[ExitDate]]-Table1[[#This Row],[StartDate]],365/12),"")</f>
        <v>4</v>
      </c>
      <c r="G2131" t="str">
        <f>IF(Table1[[#This Row],[ExitDate]], "Attrition", "Active")</f>
        <v>Attrition</v>
      </c>
      <c r="H2131" t="s">
        <v>6749</v>
      </c>
      <c r="I2131" t="s">
        <v>7777</v>
      </c>
      <c r="J2131" t="s">
        <v>7778</v>
      </c>
      <c r="K2131" t="s">
        <v>117</v>
      </c>
      <c r="L2131" t="s">
        <v>32</v>
      </c>
      <c r="M2131" t="s">
        <v>33</v>
      </c>
      <c r="N2131" t="s">
        <v>63</v>
      </c>
      <c r="O2131" t="s">
        <v>51</v>
      </c>
      <c r="P2131" t="s">
        <v>125</v>
      </c>
      <c r="Q2131" t="s">
        <v>7779</v>
      </c>
      <c r="R2131" t="s">
        <v>169</v>
      </c>
      <c r="S2131" t="s">
        <v>52</v>
      </c>
      <c r="T2131" s="2">
        <v>26946</v>
      </c>
      <c r="U2131" s="3">
        <f ca="1">YEARFRAC(Table1[[#This Row],[DOB]],TODAY())</f>
        <v>52.205555555555556</v>
      </c>
      <c r="V2131" s="3" t="str" cm="1">
        <f t="array" aca="1" ref="V2131" ca="1">_xlfn.IFS(Table1[[#This Row],[Age]] &lt; 30, "20-29", Table1[[#This Row],[Age]]&lt;40,"30-39",Table1[[#This Row],[Age]]&lt;50,"40-49",Table1[[#This Row],[Age]]&lt;60,"50-59",Table1[[#This Row],[Age]]&lt;70, "60-69",Table1[[#This Row],[Age]]&lt;80, "70-79",Table1[[#This Row],[Age]]&lt;90,"80-89")</f>
        <v>50-59</v>
      </c>
      <c r="W2131" t="s">
        <v>39</v>
      </c>
      <c r="X2131" t="s">
        <v>82</v>
      </c>
      <c r="Y2131" t="s">
        <v>54</v>
      </c>
      <c r="Z2131">
        <v>87974</v>
      </c>
      <c r="AA2131" t="s">
        <v>73</v>
      </c>
      <c r="AB2131" t="s">
        <v>103</v>
      </c>
      <c r="AC2131" t="s">
        <v>44</v>
      </c>
      <c r="AD2131">
        <v>2</v>
      </c>
    </row>
    <row r="2132" spans="1:30" x14ac:dyDescent="0.35">
      <c r="A2132">
        <v>2554</v>
      </c>
      <c r="B2132" t="s">
        <v>4103</v>
      </c>
      <c r="C2132" t="s">
        <v>3119</v>
      </c>
      <c r="D2132" s="1">
        <v>44760</v>
      </c>
      <c r="E2132" s="1">
        <v>45055</v>
      </c>
      <c r="F2132">
        <f>IF(Table1[[#This Row],[ExitDate]],QUOTIENT(Table1[[#This Row],[ExitDate]]-Table1[[#This Row],[StartDate]],365/12),"")</f>
        <v>9</v>
      </c>
      <c r="G2132" t="str">
        <f>IF(Table1[[#This Row],[ExitDate]], "Attrition", "Active")</f>
        <v>Attrition</v>
      </c>
      <c r="H2132" t="s">
        <v>6749</v>
      </c>
      <c r="I2132" t="s">
        <v>7780</v>
      </c>
      <c r="J2132" t="s">
        <v>7781</v>
      </c>
      <c r="K2132" t="s">
        <v>61</v>
      </c>
      <c r="L2132" t="s">
        <v>32</v>
      </c>
      <c r="M2132" t="s">
        <v>51</v>
      </c>
      <c r="N2132" t="s">
        <v>50</v>
      </c>
      <c r="O2132" t="s">
        <v>62</v>
      </c>
      <c r="P2132" t="s">
        <v>174</v>
      </c>
      <c r="Q2132" t="s">
        <v>7782</v>
      </c>
      <c r="R2132" t="s">
        <v>169</v>
      </c>
      <c r="S2132" t="s">
        <v>100</v>
      </c>
      <c r="T2132" s="2">
        <v>33514</v>
      </c>
      <c r="U2132" s="3">
        <f ca="1">YEARFRAC(Table1[[#This Row],[DOB]],TODAY())</f>
        <v>34.222222222222221</v>
      </c>
      <c r="V2132" s="3" t="str" cm="1">
        <f t="array" aca="1" ref="V2132" ca="1">_xlfn.IFS(Table1[[#This Row],[Age]] &lt; 30, "20-29", Table1[[#This Row],[Age]]&lt;40,"30-39",Table1[[#This Row],[Age]]&lt;50,"40-49",Table1[[#This Row],[Age]]&lt;60,"50-59",Table1[[#This Row],[Age]]&lt;70, "60-69",Table1[[#This Row],[Age]]&lt;80, "70-79",Table1[[#This Row],[Age]]&lt;90,"80-89")</f>
        <v>30-39</v>
      </c>
      <c r="W2132" t="s">
        <v>39</v>
      </c>
      <c r="X2132" t="s">
        <v>112</v>
      </c>
      <c r="Y2132" t="s">
        <v>54</v>
      </c>
      <c r="Z2132">
        <v>2505</v>
      </c>
      <c r="AA2132" t="s">
        <v>55</v>
      </c>
      <c r="AB2132" t="s">
        <v>43</v>
      </c>
      <c r="AC2132" t="s">
        <v>44</v>
      </c>
      <c r="AD2132">
        <v>1</v>
      </c>
    </row>
    <row r="2133" spans="1:30" x14ac:dyDescent="0.35">
      <c r="A2133">
        <v>2555</v>
      </c>
      <c r="B2133" t="s">
        <v>2575</v>
      </c>
      <c r="C2133" t="s">
        <v>343</v>
      </c>
      <c r="D2133" s="1">
        <v>43691</v>
      </c>
      <c r="E2133" s="1">
        <v>44329</v>
      </c>
      <c r="F2133">
        <f>IF(Table1[[#This Row],[ExitDate]],QUOTIENT(Table1[[#This Row],[ExitDate]]-Table1[[#This Row],[StartDate]],365/12),"")</f>
        <v>20</v>
      </c>
      <c r="G2133" t="str">
        <f>IF(Table1[[#This Row],[ExitDate]], "Attrition", "Active")</f>
        <v>Attrition</v>
      </c>
      <c r="H2133" t="s">
        <v>7564</v>
      </c>
      <c r="I2133" t="s">
        <v>7783</v>
      </c>
      <c r="J2133" t="s">
        <v>7784</v>
      </c>
      <c r="K2133" t="s">
        <v>88</v>
      </c>
      <c r="L2133" t="s">
        <v>32</v>
      </c>
      <c r="M2133" t="s">
        <v>62</v>
      </c>
      <c r="N2133" t="s">
        <v>50</v>
      </c>
      <c r="O2133" t="s">
        <v>35</v>
      </c>
      <c r="P2133" t="s">
        <v>125</v>
      </c>
      <c r="Q2133" t="s">
        <v>7785</v>
      </c>
      <c r="R2133" t="s">
        <v>169</v>
      </c>
      <c r="S2133" t="s">
        <v>593</v>
      </c>
      <c r="T2133" s="2">
        <v>20754</v>
      </c>
      <c r="U2133" s="3">
        <f ca="1">YEARFRAC(Table1[[#This Row],[DOB]],TODAY())</f>
        <v>69.158333333333331</v>
      </c>
      <c r="V2133" s="3" t="str" cm="1">
        <f t="array" aca="1" ref="V2133" ca="1">_xlfn.IFS(Table1[[#This Row],[Age]] &lt; 30, "20-29", Table1[[#This Row],[Age]]&lt;40,"30-39",Table1[[#This Row],[Age]]&lt;50,"40-49",Table1[[#This Row],[Age]]&lt;60,"50-59",Table1[[#This Row],[Age]]&lt;70, "60-69",Table1[[#This Row],[Age]]&lt;80, "70-79",Table1[[#This Row],[Age]]&lt;90,"80-89")</f>
        <v>60-69</v>
      </c>
      <c r="W2133" t="s">
        <v>39</v>
      </c>
      <c r="X2133" t="s">
        <v>225</v>
      </c>
      <c r="Y2133" t="s">
        <v>54</v>
      </c>
      <c r="Z2133">
        <v>6633</v>
      </c>
      <c r="AA2133" t="s">
        <v>73</v>
      </c>
      <c r="AB2133" t="s">
        <v>43</v>
      </c>
      <c r="AC2133" t="s">
        <v>44</v>
      </c>
      <c r="AD2133">
        <v>2</v>
      </c>
    </row>
    <row r="2134" spans="1:30" x14ac:dyDescent="0.35">
      <c r="A2134">
        <v>2556</v>
      </c>
      <c r="B2134" t="s">
        <v>4100</v>
      </c>
      <c r="C2134" t="s">
        <v>5360</v>
      </c>
      <c r="D2134" s="1">
        <v>44175</v>
      </c>
      <c r="E2134" s="1">
        <v>44711</v>
      </c>
      <c r="F2134">
        <f>IF(Table1[[#This Row],[ExitDate]],QUOTIENT(Table1[[#This Row],[ExitDate]]-Table1[[#This Row],[StartDate]],365/12),"")</f>
        <v>17</v>
      </c>
      <c r="G2134" t="str">
        <f>IF(Table1[[#This Row],[ExitDate]], "Attrition", "Active")</f>
        <v>Attrition</v>
      </c>
      <c r="H2134" t="s">
        <v>6977</v>
      </c>
      <c r="I2134" t="s">
        <v>2992</v>
      </c>
      <c r="J2134" t="s">
        <v>7786</v>
      </c>
      <c r="K2134" t="s">
        <v>31</v>
      </c>
      <c r="L2134" t="s">
        <v>32</v>
      </c>
      <c r="M2134" t="s">
        <v>51</v>
      </c>
      <c r="N2134" t="s">
        <v>50</v>
      </c>
      <c r="O2134" t="s">
        <v>62</v>
      </c>
      <c r="P2134" t="s">
        <v>174</v>
      </c>
      <c r="Q2134" t="s">
        <v>7787</v>
      </c>
      <c r="R2134" t="s">
        <v>64</v>
      </c>
      <c r="S2134" t="s">
        <v>241</v>
      </c>
      <c r="T2134" s="2">
        <v>35180</v>
      </c>
      <c r="U2134" s="3">
        <f ca="1">YEARFRAC(Table1[[#This Row],[DOB]],TODAY())</f>
        <v>29.661111111111111</v>
      </c>
      <c r="V2134" s="3" t="str" cm="1">
        <f t="array" aca="1" ref="V2134" ca="1">_xlfn.IFS(Table1[[#This Row],[Age]] &lt; 30, "20-29", Table1[[#This Row],[Age]]&lt;40,"30-39",Table1[[#This Row],[Age]]&lt;50,"40-49",Table1[[#This Row],[Age]]&lt;60,"50-59",Table1[[#This Row],[Age]]&lt;70, "60-69",Table1[[#This Row],[Age]]&lt;80, "70-79",Table1[[#This Row],[Age]]&lt;90,"80-89")</f>
        <v>20-29</v>
      </c>
      <c r="W2134" t="s">
        <v>39</v>
      </c>
      <c r="X2134" t="s">
        <v>242</v>
      </c>
      <c r="Y2134" t="s">
        <v>54</v>
      </c>
      <c r="Z2134">
        <v>73638</v>
      </c>
      <c r="AA2134" t="s">
        <v>42</v>
      </c>
      <c r="AB2134" t="s">
        <v>83</v>
      </c>
      <c r="AC2134" t="s">
        <v>44</v>
      </c>
      <c r="AD2134">
        <v>2</v>
      </c>
    </row>
    <row r="2135" spans="1:30" x14ac:dyDescent="0.35">
      <c r="A2135">
        <v>2557</v>
      </c>
      <c r="B2135" t="s">
        <v>814</v>
      </c>
      <c r="C2135" t="s">
        <v>2794</v>
      </c>
      <c r="D2135" s="1">
        <v>43728</v>
      </c>
      <c r="F2135" t="str">
        <f>IF(Table1[[#This Row],[ExitDate]],QUOTIENT(Table1[[#This Row],[ExitDate]]-Table1[[#This Row],[StartDate]],365/12),"")</f>
        <v/>
      </c>
      <c r="G2135" t="str">
        <f>IF(Table1[[#This Row],[ExitDate]], "Attrition", "Active")</f>
        <v>Active</v>
      </c>
      <c r="H2135" t="s">
        <v>4796</v>
      </c>
      <c r="I2135" t="s">
        <v>7788</v>
      </c>
      <c r="J2135" t="s">
        <v>7789</v>
      </c>
      <c r="K2135" t="s">
        <v>138</v>
      </c>
      <c r="L2135" t="s">
        <v>32</v>
      </c>
      <c r="M2135" t="s">
        <v>62</v>
      </c>
      <c r="N2135" t="s">
        <v>63</v>
      </c>
      <c r="O2135" t="s">
        <v>35</v>
      </c>
      <c r="P2135" t="s">
        <v>36</v>
      </c>
      <c r="R2135" t="s">
        <v>169</v>
      </c>
      <c r="S2135" t="s">
        <v>110</v>
      </c>
      <c r="T2135" s="2">
        <v>23545</v>
      </c>
      <c r="U2135" s="3">
        <f ca="1">YEARFRAC(Table1[[#This Row],[DOB]],TODAY())</f>
        <v>61.516666666666666</v>
      </c>
      <c r="V2135" s="3" t="str" cm="1">
        <f t="array" aca="1" ref="V2135" ca="1">_xlfn.IFS(Table1[[#This Row],[Age]] &lt; 30, "20-29", Table1[[#This Row],[Age]]&lt;40,"30-39",Table1[[#This Row],[Age]]&lt;50,"40-49",Table1[[#This Row],[Age]]&lt;60,"50-59",Table1[[#This Row],[Age]]&lt;70, "60-69",Table1[[#This Row],[Age]]&lt;80, "70-79",Table1[[#This Row],[Age]]&lt;90,"80-89")</f>
        <v>60-69</v>
      </c>
      <c r="W2135" t="s">
        <v>39</v>
      </c>
      <c r="X2135" t="s">
        <v>112</v>
      </c>
      <c r="Y2135" t="s">
        <v>41</v>
      </c>
      <c r="Z2135">
        <v>96051</v>
      </c>
      <c r="AA2135" t="s">
        <v>92</v>
      </c>
      <c r="AB2135" t="s">
        <v>83</v>
      </c>
      <c r="AC2135" t="s">
        <v>44</v>
      </c>
      <c r="AD2135">
        <v>2</v>
      </c>
    </row>
    <row r="2136" spans="1:30" x14ac:dyDescent="0.35">
      <c r="A2136">
        <v>2558</v>
      </c>
      <c r="B2136" t="s">
        <v>3449</v>
      </c>
      <c r="C2136" t="s">
        <v>2465</v>
      </c>
      <c r="D2136" s="1">
        <v>44519</v>
      </c>
      <c r="E2136" s="1">
        <v>44557</v>
      </c>
      <c r="F2136">
        <f>IF(Table1[[#This Row],[ExitDate]],QUOTIENT(Table1[[#This Row],[ExitDate]]-Table1[[#This Row],[StartDate]],365/12),"")</f>
        <v>1</v>
      </c>
      <c r="G2136" t="str">
        <f>IF(Table1[[#This Row],[ExitDate]], "Attrition", "Active")</f>
        <v>Attrition</v>
      </c>
      <c r="H2136" t="s">
        <v>2419</v>
      </c>
      <c r="I2136" t="s">
        <v>7790</v>
      </c>
      <c r="J2136" t="s">
        <v>7791</v>
      </c>
      <c r="K2136" t="s">
        <v>97</v>
      </c>
      <c r="L2136" t="s">
        <v>32</v>
      </c>
      <c r="M2136" t="s">
        <v>62</v>
      </c>
      <c r="N2136" t="s">
        <v>63</v>
      </c>
      <c r="O2136" t="s">
        <v>62</v>
      </c>
      <c r="P2136" t="s">
        <v>98</v>
      </c>
      <c r="Q2136" t="s">
        <v>7792</v>
      </c>
      <c r="R2136" t="s">
        <v>2427</v>
      </c>
      <c r="S2136" t="s">
        <v>89</v>
      </c>
      <c r="T2136" s="2">
        <v>24071</v>
      </c>
      <c r="U2136" s="3">
        <f ca="1">YEARFRAC(Table1[[#This Row],[DOB]],TODAY())</f>
        <v>60.077777777777776</v>
      </c>
      <c r="V2136" s="3" t="str" cm="1">
        <f t="array" aca="1" ref="V2136" ca="1">_xlfn.IFS(Table1[[#This Row],[Age]] &lt; 30, "20-29", Table1[[#This Row],[Age]]&lt;40,"30-39",Table1[[#This Row],[Age]]&lt;50,"40-49",Table1[[#This Row],[Age]]&lt;60,"50-59",Table1[[#This Row],[Age]]&lt;70, "60-69",Table1[[#This Row],[Age]]&lt;80, "70-79",Table1[[#This Row],[Age]]&lt;90,"80-89")</f>
        <v>60-69</v>
      </c>
      <c r="W2136" t="s">
        <v>39</v>
      </c>
      <c r="X2136" t="s">
        <v>215</v>
      </c>
      <c r="Y2136" t="s">
        <v>41</v>
      </c>
      <c r="Z2136">
        <v>87152</v>
      </c>
      <c r="AA2136" t="s">
        <v>127</v>
      </c>
      <c r="AB2136" t="s">
        <v>43</v>
      </c>
      <c r="AC2136" t="s">
        <v>44</v>
      </c>
      <c r="AD2136">
        <v>4</v>
      </c>
    </row>
    <row r="2137" spans="1:30" x14ac:dyDescent="0.35">
      <c r="A2137">
        <v>2559</v>
      </c>
      <c r="B2137" t="s">
        <v>7793</v>
      </c>
      <c r="C2137" t="s">
        <v>5387</v>
      </c>
      <c r="D2137" s="1">
        <v>44680</v>
      </c>
      <c r="F2137" t="str">
        <f>IF(Table1[[#This Row],[ExitDate]],QUOTIENT(Table1[[#This Row],[ExitDate]]-Table1[[#This Row],[StartDate]],365/12),"")</f>
        <v/>
      </c>
      <c r="G2137" t="str">
        <f>IF(Table1[[#This Row],[ExitDate]], "Attrition", "Active")</f>
        <v>Active</v>
      </c>
      <c r="H2137" t="s">
        <v>2423</v>
      </c>
      <c r="I2137" t="s">
        <v>7794</v>
      </c>
      <c r="J2137" t="s">
        <v>7795</v>
      </c>
      <c r="K2137" t="s">
        <v>117</v>
      </c>
      <c r="L2137" t="s">
        <v>32</v>
      </c>
      <c r="M2137" t="s">
        <v>51</v>
      </c>
      <c r="N2137" t="s">
        <v>63</v>
      </c>
      <c r="O2137" t="s">
        <v>62</v>
      </c>
      <c r="P2137" t="s">
        <v>36</v>
      </c>
      <c r="R2137" t="s">
        <v>2427</v>
      </c>
      <c r="S2137" t="s">
        <v>89</v>
      </c>
      <c r="T2137" s="2">
        <v>21147</v>
      </c>
      <c r="U2137" s="3">
        <f ca="1">YEARFRAC(Table1[[#This Row],[DOB]],TODAY())</f>
        <v>68.083333333333329</v>
      </c>
      <c r="V2137" s="3" t="str" cm="1">
        <f t="array" aca="1" ref="V2137" ca="1">_xlfn.IFS(Table1[[#This Row],[Age]] &lt; 30, "20-29", Table1[[#This Row],[Age]]&lt;40,"30-39",Table1[[#This Row],[Age]]&lt;50,"40-49",Table1[[#This Row],[Age]]&lt;60,"50-59",Table1[[#This Row],[Age]]&lt;70, "60-69",Table1[[#This Row],[Age]]&lt;80, "70-79",Table1[[#This Row],[Age]]&lt;90,"80-89")</f>
        <v>60-69</v>
      </c>
      <c r="W2137" t="s">
        <v>39</v>
      </c>
      <c r="X2137" t="s">
        <v>102</v>
      </c>
      <c r="Y2137" t="s">
        <v>54</v>
      </c>
      <c r="Z2137">
        <v>79836</v>
      </c>
      <c r="AA2137" t="s">
        <v>42</v>
      </c>
      <c r="AB2137" t="s">
        <v>43</v>
      </c>
      <c r="AC2137" t="s">
        <v>44</v>
      </c>
      <c r="AD2137">
        <v>1</v>
      </c>
    </row>
    <row r="2138" spans="1:30" x14ac:dyDescent="0.35">
      <c r="A2138">
        <v>2560</v>
      </c>
      <c r="B2138" t="s">
        <v>3980</v>
      </c>
      <c r="C2138" t="s">
        <v>3096</v>
      </c>
      <c r="D2138" s="1">
        <v>44377</v>
      </c>
      <c r="E2138" s="1">
        <v>44405</v>
      </c>
      <c r="F2138">
        <f>IF(Table1[[#This Row],[ExitDate]],QUOTIENT(Table1[[#This Row],[ExitDate]]-Table1[[#This Row],[StartDate]],365/12),"")</f>
        <v>0</v>
      </c>
      <c r="G2138" t="str">
        <f>IF(Table1[[#This Row],[ExitDate]], "Attrition", "Active")</f>
        <v>Attrition</v>
      </c>
      <c r="H2138" t="s">
        <v>6744</v>
      </c>
      <c r="I2138" t="s">
        <v>7796</v>
      </c>
      <c r="J2138" t="s">
        <v>7797</v>
      </c>
      <c r="K2138" t="s">
        <v>97</v>
      </c>
      <c r="L2138" t="s">
        <v>32</v>
      </c>
      <c r="M2138" t="s">
        <v>51</v>
      </c>
      <c r="N2138" t="s">
        <v>50</v>
      </c>
      <c r="O2138" t="s">
        <v>51</v>
      </c>
      <c r="P2138" t="s">
        <v>174</v>
      </c>
      <c r="Q2138" t="s">
        <v>7798</v>
      </c>
      <c r="R2138" t="s">
        <v>169</v>
      </c>
      <c r="S2138" t="s">
        <v>89</v>
      </c>
      <c r="T2138" s="2">
        <v>28130</v>
      </c>
      <c r="U2138" s="3">
        <f ca="1">YEARFRAC(Table1[[#This Row],[DOB]],TODAY())</f>
        <v>48.966666666666669</v>
      </c>
      <c r="V2138" s="3" t="str" cm="1">
        <f t="array" aca="1" ref="V2138" ca="1">_xlfn.IFS(Table1[[#This Row],[Age]] &lt; 30, "20-29", Table1[[#This Row],[Age]]&lt;40,"30-39",Table1[[#This Row],[Age]]&lt;50,"40-49",Table1[[#This Row],[Age]]&lt;60,"50-59",Table1[[#This Row],[Age]]&lt;70, "60-69",Table1[[#This Row],[Age]]&lt;80, "70-79",Table1[[#This Row],[Age]]&lt;90,"80-89")</f>
        <v>40-49</v>
      </c>
      <c r="W2138" t="s">
        <v>39</v>
      </c>
      <c r="X2138" t="s">
        <v>707</v>
      </c>
      <c r="Y2138" t="s">
        <v>54</v>
      </c>
      <c r="Z2138">
        <v>43352</v>
      </c>
      <c r="AA2138" t="s">
        <v>92</v>
      </c>
      <c r="AB2138" t="s">
        <v>43</v>
      </c>
      <c r="AC2138" t="s">
        <v>44</v>
      </c>
      <c r="AD2138">
        <v>4</v>
      </c>
    </row>
    <row r="2139" spans="1:30" x14ac:dyDescent="0.35">
      <c r="A2139">
        <v>2561</v>
      </c>
      <c r="B2139" t="s">
        <v>7799</v>
      </c>
      <c r="C2139" t="s">
        <v>859</v>
      </c>
      <c r="D2139" s="1">
        <v>44392</v>
      </c>
      <c r="F2139" t="str">
        <f>IF(Table1[[#This Row],[ExitDate]],QUOTIENT(Table1[[#This Row],[ExitDate]]-Table1[[#This Row],[StartDate]],365/12),"")</f>
        <v/>
      </c>
      <c r="G2139" t="str">
        <f>IF(Table1[[#This Row],[ExitDate]], "Attrition", "Active")</f>
        <v>Active</v>
      </c>
      <c r="H2139" t="s">
        <v>6749</v>
      </c>
      <c r="I2139" t="s">
        <v>7800</v>
      </c>
      <c r="J2139" t="s">
        <v>7801</v>
      </c>
      <c r="K2139" t="s">
        <v>117</v>
      </c>
      <c r="L2139" t="s">
        <v>32</v>
      </c>
      <c r="M2139" t="s">
        <v>33</v>
      </c>
      <c r="N2139" t="s">
        <v>63</v>
      </c>
      <c r="O2139" t="s">
        <v>35</v>
      </c>
      <c r="P2139" t="s">
        <v>36</v>
      </c>
      <c r="R2139" t="s">
        <v>169</v>
      </c>
      <c r="S2139" t="s">
        <v>80</v>
      </c>
      <c r="T2139" s="2">
        <v>20617</v>
      </c>
      <c r="U2139" s="3">
        <f ca="1">YEARFRAC(Table1[[#This Row],[DOB]],TODAY())</f>
        <v>69.533333333333331</v>
      </c>
      <c r="V2139" s="3" t="str" cm="1">
        <f t="array" aca="1" ref="V2139" ca="1">_xlfn.IFS(Table1[[#This Row],[Age]] &lt; 30, "20-29", Table1[[#This Row],[Age]]&lt;40,"30-39",Table1[[#This Row],[Age]]&lt;50,"40-49",Table1[[#This Row],[Age]]&lt;60,"50-59",Table1[[#This Row],[Age]]&lt;70, "60-69",Table1[[#This Row],[Age]]&lt;80, "70-79",Table1[[#This Row],[Age]]&lt;90,"80-89")</f>
        <v>60-69</v>
      </c>
      <c r="W2139" t="s">
        <v>39</v>
      </c>
      <c r="X2139" t="s">
        <v>82</v>
      </c>
      <c r="Y2139" t="s">
        <v>54</v>
      </c>
      <c r="Z2139">
        <v>33873</v>
      </c>
      <c r="AA2139" t="s">
        <v>55</v>
      </c>
      <c r="AB2139" t="s">
        <v>83</v>
      </c>
      <c r="AC2139" t="s">
        <v>44</v>
      </c>
      <c r="AD2139">
        <v>2</v>
      </c>
    </row>
    <row r="2140" spans="1:30" x14ac:dyDescent="0.35">
      <c r="A2140">
        <v>2562</v>
      </c>
      <c r="B2140" t="s">
        <v>2551</v>
      </c>
      <c r="C2140" t="s">
        <v>4539</v>
      </c>
      <c r="D2140" s="1">
        <v>44298</v>
      </c>
      <c r="E2140" s="1">
        <v>44991</v>
      </c>
      <c r="F2140">
        <f>IF(Table1[[#This Row],[ExitDate]],QUOTIENT(Table1[[#This Row],[ExitDate]]-Table1[[#This Row],[StartDate]],365/12),"")</f>
        <v>22</v>
      </c>
      <c r="G2140" t="str">
        <f>IF(Table1[[#This Row],[ExitDate]], "Attrition", "Active")</f>
        <v>Attrition</v>
      </c>
      <c r="H2140" t="s">
        <v>6749</v>
      </c>
      <c r="I2140" t="s">
        <v>7802</v>
      </c>
      <c r="J2140" t="s">
        <v>7803</v>
      </c>
      <c r="K2140" t="s">
        <v>61</v>
      </c>
      <c r="L2140" t="s">
        <v>32</v>
      </c>
      <c r="M2140" t="s">
        <v>33</v>
      </c>
      <c r="N2140" t="s">
        <v>63</v>
      </c>
      <c r="O2140" t="s">
        <v>62</v>
      </c>
      <c r="P2140" t="s">
        <v>139</v>
      </c>
      <c r="Q2140" t="s">
        <v>7804</v>
      </c>
      <c r="R2140" t="s">
        <v>169</v>
      </c>
      <c r="S2140" t="s">
        <v>89</v>
      </c>
      <c r="T2140" s="2">
        <v>24794</v>
      </c>
      <c r="U2140" s="3">
        <f ca="1">YEARFRAC(Table1[[#This Row],[DOB]],TODAY())</f>
        <v>58.097222222222221</v>
      </c>
      <c r="V2140" s="3" t="str" cm="1">
        <f t="array" aca="1" ref="V2140" ca="1">_xlfn.IFS(Table1[[#This Row],[Age]] &lt; 30, "20-29", Table1[[#This Row],[Age]]&lt;40,"30-39",Table1[[#This Row],[Age]]&lt;50,"40-49",Table1[[#This Row],[Age]]&lt;60,"50-59",Table1[[#This Row],[Age]]&lt;70, "60-69",Table1[[#This Row],[Age]]&lt;80, "70-79",Table1[[#This Row],[Age]]&lt;90,"80-89")</f>
        <v>50-59</v>
      </c>
      <c r="W2140" t="s">
        <v>39</v>
      </c>
      <c r="X2140" t="s">
        <v>102</v>
      </c>
      <c r="Y2140" t="s">
        <v>54</v>
      </c>
      <c r="Z2140">
        <v>83544</v>
      </c>
      <c r="AA2140" t="s">
        <v>73</v>
      </c>
      <c r="AB2140" t="s">
        <v>83</v>
      </c>
      <c r="AC2140" t="s">
        <v>44</v>
      </c>
      <c r="AD2140">
        <v>4</v>
      </c>
    </row>
    <row r="2141" spans="1:30" x14ac:dyDescent="0.35">
      <c r="A2141">
        <v>2563</v>
      </c>
      <c r="B2141" t="s">
        <v>7805</v>
      </c>
      <c r="C2141" t="s">
        <v>4075</v>
      </c>
      <c r="D2141" s="1">
        <v>44173</v>
      </c>
      <c r="F2141" t="str">
        <f>IF(Table1[[#This Row],[ExitDate]],QUOTIENT(Table1[[#This Row],[ExitDate]]-Table1[[#This Row],[StartDate]],365/12),"")</f>
        <v/>
      </c>
      <c r="G2141" t="str">
        <f>IF(Table1[[#This Row],[ExitDate]], "Attrition", "Active")</f>
        <v>Active</v>
      </c>
      <c r="H2141" t="s">
        <v>7564</v>
      </c>
      <c r="I2141" t="s">
        <v>7806</v>
      </c>
      <c r="J2141" t="s">
        <v>7807</v>
      </c>
      <c r="K2141" t="s">
        <v>88</v>
      </c>
      <c r="L2141" t="s">
        <v>32</v>
      </c>
      <c r="M2141" t="s">
        <v>33</v>
      </c>
      <c r="N2141" t="s">
        <v>63</v>
      </c>
      <c r="O2141" t="s">
        <v>35</v>
      </c>
      <c r="P2141" t="s">
        <v>36</v>
      </c>
      <c r="R2141" t="s">
        <v>169</v>
      </c>
      <c r="S2141" t="s">
        <v>230</v>
      </c>
      <c r="T2141" s="2">
        <v>19680</v>
      </c>
      <c r="U2141" s="3">
        <f ca="1">YEARFRAC(Table1[[#This Row],[DOB]],TODAY())</f>
        <v>72.099999999999994</v>
      </c>
      <c r="V2141" s="3" t="str" cm="1">
        <f t="array" aca="1" ref="V2141" ca="1">_xlfn.IFS(Table1[[#This Row],[Age]] &lt; 30, "20-29", Table1[[#This Row],[Age]]&lt;40,"30-39",Table1[[#This Row],[Age]]&lt;50,"40-49",Table1[[#This Row],[Age]]&lt;60,"50-59",Table1[[#This Row],[Age]]&lt;70, "60-69",Table1[[#This Row],[Age]]&lt;80, "70-79",Table1[[#This Row],[Age]]&lt;90,"80-89")</f>
        <v>70-79</v>
      </c>
      <c r="W2141" t="s">
        <v>39</v>
      </c>
      <c r="X2141" t="s">
        <v>112</v>
      </c>
      <c r="Y2141" t="s">
        <v>54</v>
      </c>
      <c r="Z2141">
        <v>73171</v>
      </c>
      <c r="AA2141" t="s">
        <v>73</v>
      </c>
      <c r="AB2141" t="s">
        <v>43</v>
      </c>
      <c r="AC2141" t="s">
        <v>44</v>
      </c>
      <c r="AD2141">
        <v>2</v>
      </c>
    </row>
    <row r="2142" spans="1:30" x14ac:dyDescent="0.35">
      <c r="A2142">
        <v>2564</v>
      </c>
      <c r="B2142" t="s">
        <v>7000</v>
      </c>
      <c r="C2142" t="s">
        <v>5606</v>
      </c>
      <c r="D2142" s="1">
        <v>43769</v>
      </c>
      <c r="E2142" s="1">
        <v>43891</v>
      </c>
      <c r="F2142">
        <f>IF(Table1[[#This Row],[ExitDate]],QUOTIENT(Table1[[#This Row],[ExitDate]]-Table1[[#This Row],[StartDate]],365/12),"")</f>
        <v>4</v>
      </c>
      <c r="G2142" t="str">
        <f>IF(Table1[[#This Row],[ExitDate]], "Attrition", "Active")</f>
        <v>Attrition</v>
      </c>
      <c r="H2142" t="s">
        <v>6977</v>
      </c>
      <c r="I2142" t="s">
        <v>7808</v>
      </c>
      <c r="J2142" t="s">
        <v>7809</v>
      </c>
      <c r="K2142" t="s">
        <v>31</v>
      </c>
      <c r="L2142" t="s">
        <v>32</v>
      </c>
      <c r="M2142" t="s">
        <v>33</v>
      </c>
      <c r="N2142" t="s">
        <v>63</v>
      </c>
      <c r="O2142" t="s">
        <v>62</v>
      </c>
      <c r="P2142" t="s">
        <v>174</v>
      </c>
      <c r="Q2142" t="s">
        <v>7810</v>
      </c>
      <c r="R2142" t="s">
        <v>64</v>
      </c>
      <c r="S2142" t="s">
        <v>80</v>
      </c>
      <c r="T2142" s="2">
        <v>34891</v>
      </c>
      <c r="U2142" s="3">
        <f ca="1">YEARFRAC(Table1[[#This Row],[DOB]],TODAY())</f>
        <v>30.45</v>
      </c>
      <c r="V2142" s="3" t="str" cm="1">
        <f t="array" aca="1" ref="V2142" ca="1">_xlfn.IFS(Table1[[#This Row],[Age]] &lt; 30, "20-29", Table1[[#This Row],[Age]]&lt;40,"30-39",Table1[[#This Row],[Age]]&lt;50,"40-49",Table1[[#This Row],[Age]]&lt;60,"50-59",Table1[[#This Row],[Age]]&lt;70, "60-69",Table1[[#This Row],[Age]]&lt;80, "70-79",Table1[[#This Row],[Age]]&lt;90,"80-89")</f>
        <v>30-39</v>
      </c>
      <c r="W2142" t="s">
        <v>39</v>
      </c>
      <c r="X2142" t="s">
        <v>291</v>
      </c>
      <c r="Y2142" t="s">
        <v>54</v>
      </c>
      <c r="Z2142">
        <v>36351</v>
      </c>
      <c r="AA2142" t="s">
        <v>55</v>
      </c>
      <c r="AB2142" t="s">
        <v>83</v>
      </c>
      <c r="AC2142" t="s">
        <v>44</v>
      </c>
      <c r="AD2142">
        <v>1</v>
      </c>
    </row>
    <row r="2143" spans="1:30" x14ac:dyDescent="0.35">
      <c r="A2143">
        <v>2565</v>
      </c>
      <c r="B2143" t="s">
        <v>7811</v>
      </c>
      <c r="C2143" t="s">
        <v>3526</v>
      </c>
      <c r="D2143" s="1">
        <v>43852</v>
      </c>
      <c r="F2143" t="str">
        <f>IF(Table1[[#This Row],[ExitDate]],QUOTIENT(Table1[[#This Row],[ExitDate]]-Table1[[#This Row],[StartDate]],365/12),"")</f>
        <v/>
      </c>
      <c r="G2143" t="str">
        <f>IF(Table1[[#This Row],[ExitDate]], "Attrition", "Active")</f>
        <v>Active</v>
      </c>
      <c r="H2143" t="s">
        <v>4796</v>
      </c>
      <c r="I2143" t="s">
        <v>7812</v>
      </c>
      <c r="J2143" t="s">
        <v>7813</v>
      </c>
      <c r="K2143" t="s">
        <v>61</v>
      </c>
      <c r="L2143" t="s">
        <v>32</v>
      </c>
      <c r="M2143" t="s">
        <v>33</v>
      </c>
      <c r="N2143" t="s">
        <v>34</v>
      </c>
      <c r="O2143" t="s">
        <v>35</v>
      </c>
      <c r="P2143" t="s">
        <v>36</v>
      </c>
      <c r="R2143" t="s">
        <v>169</v>
      </c>
      <c r="S2143" t="s">
        <v>89</v>
      </c>
      <c r="T2143" s="2">
        <v>31365</v>
      </c>
      <c r="U2143" s="3">
        <f ca="1">YEARFRAC(Table1[[#This Row],[DOB]],TODAY())</f>
        <v>40.108333333333334</v>
      </c>
      <c r="V2143" s="3" t="str" cm="1">
        <f t="array" aca="1" ref="V2143" ca="1">_xlfn.IFS(Table1[[#This Row],[Age]] &lt; 30, "20-29", Table1[[#This Row],[Age]]&lt;40,"30-39",Table1[[#This Row],[Age]]&lt;50,"40-49",Table1[[#This Row],[Age]]&lt;60,"50-59",Table1[[#This Row],[Age]]&lt;70, "60-69",Table1[[#This Row],[Age]]&lt;80, "70-79",Table1[[#This Row],[Age]]&lt;90,"80-89")</f>
        <v>40-49</v>
      </c>
      <c r="W2143" t="s">
        <v>39</v>
      </c>
      <c r="X2143" t="s">
        <v>102</v>
      </c>
      <c r="Y2143" t="s">
        <v>41</v>
      </c>
      <c r="Z2143">
        <v>93447</v>
      </c>
      <c r="AA2143" t="s">
        <v>42</v>
      </c>
      <c r="AB2143" t="s">
        <v>83</v>
      </c>
      <c r="AC2143" t="s">
        <v>44</v>
      </c>
      <c r="AD2143">
        <v>2</v>
      </c>
    </row>
    <row r="2144" spans="1:30" x14ac:dyDescent="0.35">
      <c r="A2144">
        <v>2566</v>
      </c>
      <c r="B2144" t="s">
        <v>4257</v>
      </c>
      <c r="C2144" t="s">
        <v>4363</v>
      </c>
      <c r="D2144" s="1">
        <v>44824</v>
      </c>
      <c r="F2144" t="str">
        <f>IF(Table1[[#This Row],[ExitDate]],QUOTIENT(Table1[[#This Row],[ExitDate]]-Table1[[#This Row],[StartDate]],365/12),"")</f>
        <v/>
      </c>
      <c r="G2144" t="str">
        <f>IF(Table1[[#This Row],[ExitDate]], "Attrition", "Active")</f>
        <v>Active</v>
      </c>
      <c r="H2144" t="s">
        <v>2419</v>
      </c>
      <c r="I2144" t="s">
        <v>7814</v>
      </c>
      <c r="J2144" t="s">
        <v>7815</v>
      </c>
      <c r="K2144" t="s">
        <v>31</v>
      </c>
      <c r="L2144" t="s">
        <v>32</v>
      </c>
      <c r="M2144" t="s">
        <v>62</v>
      </c>
      <c r="N2144" t="s">
        <v>63</v>
      </c>
      <c r="O2144" t="s">
        <v>62</v>
      </c>
      <c r="P2144" t="s">
        <v>36</v>
      </c>
      <c r="R2144" t="s">
        <v>2427</v>
      </c>
      <c r="S2144" t="s">
        <v>80</v>
      </c>
      <c r="T2144" s="2">
        <v>24380</v>
      </c>
      <c r="U2144" s="3">
        <f ca="1">YEARFRAC(Table1[[#This Row],[DOB]],TODAY())</f>
        <v>59.230555555555554</v>
      </c>
      <c r="V2144" s="3" t="str" cm="1">
        <f t="array" aca="1" ref="V2144" ca="1">_xlfn.IFS(Table1[[#This Row],[Age]] &lt; 30, "20-29", Table1[[#This Row],[Age]]&lt;40,"30-39",Table1[[#This Row],[Age]]&lt;50,"40-49",Table1[[#This Row],[Age]]&lt;60,"50-59",Table1[[#This Row],[Age]]&lt;70, "60-69",Table1[[#This Row],[Age]]&lt;80, "70-79",Table1[[#This Row],[Age]]&lt;90,"80-89")</f>
        <v>50-59</v>
      </c>
      <c r="W2144" t="s">
        <v>39</v>
      </c>
      <c r="X2144" t="s">
        <v>177</v>
      </c>
      <c r="Y2144" t="s">
        <v>54</v>
      </c>
      <c r="Z2144">
        <v>69590</v>
      </c>
      <c r="AA2144" t="s">
        <v>73</v>
      </c>
      <c r="AB2144" t="s">
        <v>83</v>
      </c>
      <c r="AC2144" t="s">
        <v>44</v>
      </c>
      <c r="AD2144">
        <v>2</v>
      </c>
    </row>
    <row r="2145" spans="1:30" x14ac:dyDescent="0.35">
      <c r="A2145">
        <v>2567</v>
      </c>
      <c r="B2145" t="s">
        <v>7816</v>
      </c>
      <c r="C2145" t="s">
        <v>4071</v>
      </c>
      <c r="D2145" s="1">
        <v>44917</v>
      </c>
      <c r="E2145" s="1">
        <v>45133</v>
      </c>
      <c r="F2145">
        <f>IF(Table1[[#This Row],[ExitDate]],QUOTIENT(Table1[[#This Row],[ExitDate]]-Table1[[#This Row],[StartDate]],365/12),"")</f>
        <v>7</v>
      </c>
      <c r="G2145" t="str">
        <f>IF(Table1[[#This Row],[ExitDate]], "Attrition", "Active")</f>
        <v>Attrition</v>
      </c>
      <c r="H2145" t="s">
        <v>6744</v>
      </c>
      <c r="I2145" t="s">
        <v>7817</v>
      </c>
      <c r="J2145" t="s">
        <v>7818</v>
      </c>
      <c r="K2145" t="s">
        <v>31</v>
      </c>
      <c r="L2145" t="s">
        <v>32</v>
      </c>
      <c r="M2145" t="s">
        <v>62</v>
      </c>
      <c r="N2145" t="s">
        <v>63</v>
      </c>
      <c r="O2145" t="s">
        <v>51</v>
      </c>
      <c r="P2145" t="s">
        <v>174</v>
      </c>
      <c r="Q2145" t="s">
        <v>7819</v>
      </c>
      <c r="R2145" t="s">
        <v>169</v>
      </c>
      <c r="S2145" t="s">
        <v>89</v>
      </c>
      <c r="T2145" s="2">
        <v>21838</v>
      </c>
      <c r="U2145" s="3">
        <f ca="1">YEARFRAC(Table1[[#This Row],[DOB]],TODAY())</f>
        <v>66.188888888888883</v>
      </c>
      <c r="V2145" s="3" t="str" cm="1">
        <f t="array" aca="1" ref="V2145" ca="1">_xlfn.IFS(Table1[[#This Row],[Age]] &lt; 30, "20-29", Table1[[#This Row],[Age]]&lt;40,"30-39",Table1[[#This Row],[Age]]&lt;50,"40-49",Table1[[#This Row],[Age]]&lt;60,"50-59",Table1[[#This Row],[Age]]&lt;70, "60-69",Table1[[#This Row],[Age]]&lt;80, "70-79",Table1[[#This Row],[Age]]&lt;90,"80-89")</f>
        <v>60-69</v>
      </c>
      <c r="W2145" t="s">
        <v>39</v>
      </c>
      <c r="X2145" t="s">
        <v>225</v>
      </c>
      <c r="Y2145" t="s">
        <v>54</v>
      </c>
      <c r="Z2145">
        <v>51819</v>
      </c>
      <c r="AA2145" t="s">
        <v>92</v>
      </c>
      <c r="AB2145" t="s">
        <v>43</v>
      </c>
      <c r="AC2145" t="s">
        <v>44</v>
      </c>
      <c r="AD2145">
        <v>5</v>
      </c>
    </row>
    <row r="2146" spans="1:30" x14ac:dyDescent="0.35">
      <c r="A2146">
        <v>2568</v>
      </c>
      <c r="B2146" t="s">
        <v>1999</v>
      </c>
      <c r="C2146" t="s">
        <v>3373</v>
      </c>
      <c r="D2146" s="1">
        <v>43536</v>
      </c>
      <c r="F2146" t="str">
        <f>IF(Table1[[#This Row],[ExitDate]],QUOTIENT(Table1[[#This Row],[ExitDate]]-Table1[[#This Row],[StartDate]],365/12),"")</f>
        <v/>
      </c>
      <c r="G2146" t="str">
        <f>IF(Table1[[#This Row],[ExitDate]], "Attrition", "Active")</f>
        <v>Active</v>
      </c>
      <c r="H2146" t="s">
        <v>6749</v>
      </c>
      <c r="I2146" t="s">
        <v>7820</v>
      </c>
      <c r="J2146" t="s">
        <v>7821</v>
      </c>
      <c r="K2146" t="s">
        <v>49</v>
      </c>
      <c r="L2146" t="s">
        <v>32</v>
      </c>
      <c r="M2146" t="s">
        <v>62</v>
      </c>
      <c r="N2146" t="s">
        <v>34</v>
      </c>
      <c r="O2146" t="s">
        <v>62</v>
      </c>
      <c r="P2146" t="s">
        <v>36</v>
      </c>
      <c r="R2146" t="s">
        <v>169</v>
      </c>
      <c r="S2146" t="s">
        <v>52</v>
      </c>
      <c r="T2146" s="2">
        <v>32990</v>
      </c>
      <c r="U2146" s="3">
        <f ca="1">YEARFRAC(Table1[[#This Row],[DOB]],TODAY())</f>
        <v>35.655555555555559</v>
      </c>
      <c r="V2146" s="3" t="str" cm="1">
        <f t="array" aca="1" ref="V2146" ca="1">_xlfn.IFS(Table1[[#This Row],[Age]] &lt; 30, "20-29", Table1[[#This Row],[Age]]&lt;40,"30-39",Table1[[#This Row],[Age]]&lt;50,"40-49",Table1[[#This Row],[Age]]&lt;60,"50-59",Table1[[#This Row],[Age]]&lt;70, "60-69",Table1[[#This Row],[Age]]&lt;80, "70-79",Table1[[#This Row],[Age]]&lt;90,"80-89")</f>
        <v>30-39</v>
      </c>
      <c r="W2146" t="s">
        <v>39</v>
      </c>
      <c r="X2146" t="s">
        <v>162</v>
      </c>
      <c r="Y2146" t="s">
        <v>54</v>
      </c>
      <c r="Z2146">
        <v>40294</v>
      </c>
      <c r="AA2146" t="s">
        <v>127</v>
      </c>
      <c r="AB2146" t="s">
        <v>43</v>
      </c>
      <c r="AC2146" t="s">
        <v>44</v>
      </c>
      <c r="AD2146">
        <v>4</v>
      </c>
    </row>
    <row r="2147" spans="1:30" x14ac:dyDescent="0.35">
      <c r="A2147">
        <v>2569</v>
      </c>
      <c r="B2147" t="s">
        <v>926</v>
      </c>
      <c r="C2147" t="s">
        <v>6799</v>
      </c>
      <c r="D2147" s="1">
        <v>44476</v>
      </c>
      <c r="E2147" s="1">
        <v>44561</v>
      </c>
      <c r="F2147">
        <f>IF(Table1[[#This Row],[ExitDate]],QUOTIENT(Table1[[#This Row],[ExitDate]]-Table1[[#This Row],[StartDate]],365/12),"")</f>
        <v>2</v>
      </c>
      <c r="G2147" t="str">
        <f>IF(Table1[[#This Row],[ExitDate]], "Attrition", "Active")</f>
        <v>Attrition</v>
      </c>
      <c r="H2147" t="s">
        <v>6749</v>
      </c>
      <c r="I2147" t="s">
        <v>7822</v>
      </c>
      <c r="J2147" t="s">
        <v>7823</v>
      </c>
      <c r="K2147" t="s">
        <v>138</v>
      </c>
      <c r="L2147" t="s">
        <v>32</v>
      </c>
      <c r="M2147" t="s">
        <v>62</v>
      </c>
      <c r="N2147" t="s">
        <v>34</v>
      </c>
      <c r="O2147" t="s">
        <v>35</v>
      </c>
      <c r="P2147" t="s">
        <v>139</v>
      </c>
      <c r="Q2147" t="s">
        <v>7824</v>
      </c>
      <c r="R2147" t="s">
        <v>169</v>
      </c>
      <c r="S2147" t="s">
        <v>80</v>
      </c>
      <c r="T2147" s="2">
        <v>34786</v>
      </c>
      <c r="U2147" s="3">
        <f ca="1">YEARFRAC(Table1[[#This Row],[DOB]],TODAY())</f>
        <v>30.736111111111111</v>
      </c>
      <c r="V2147" s="3" t="str" cm="1">
        <f t="array" aca="1" ref="V2147" ca="1">_xlfn.IFS(Table1[[#This Row],[Age]] &lt; 30, "20-29", Table1[[#This Row],[Age]]&lt;40,"30-39",Table1[[#This Row],[Age]]&lt;50,"40-49",Table1[[#This Row],[Age]]&lt;60,"50-59",Table1[[#This Row],[Age]]&lt;70, "60-69",Table1[[#This Row],[Age]]&lt;80, "70-79",Table1[[#This Row],[Age]]&lt;90,"80-89")</f>
        <v>30-39</v>
      </c>
      <c r="W2147" t="s">
        <v>39</v>
      </c>
      <c r="X2147" t="s">
        <v>82</v>
      </c>
      <c r="Y2147" t="s">
        <v>54</v>
      </c>
      <c r="Z2147">
        <v>53854</v>
      </c>
      <c r="AA2147" t="s">
        <v>92</v>
      </c>
      <c r="AB2147" t="s">
        <v>74</v>
      </c>
      <c r="AC2147" t="s">
        <v>44</v>
      </c>
      <c r="AD2147">
        <v>2</v>
      </c>
    </row>
    <row r="2148" spans="1:30" x14ac:dyDescent="0.35">
      <c r="A2148">
        <v>2570</v>
      </c>
      <c r="B2148" t="s">
        <v>1719</v>
      </c>
      <c r="C2148" t="s">
        <v>1528</v>
      </c>
      <c r="D2148" s="1">
        <v>43632</v>
      </c>
      <c r="E2148" s="1">
        <v>45067</v>
      </c>
      <c r="F2148">
        <f>IF(Table1[[#This Row],[ExitDate]],QUOTIENT(Table1[[#This Row],[ExitDate]]-Table1[[#This Row],[StartDate]],365/12),"")</f>
        <v>47</v>
      </c>
      <c r="G2148" t="str">
        <f>IF(Table1[[#This Row],[ExitDate]], "Attrition", "Active")</f>
        <v>Attrition</v>
      </c>
      <c r="H2148" t="s">
        <v>7564</v>
      </c>
      <c r="I2148" t="s">
        <v>7825</v>
      </c>
      <c r="J2148" t="s">
        <v>7826</v>
      </c>
      <c r="K2148" t="s">
        <v>117</v>
      </c>
      <c r="L2148" t="s">
        <v>32</v>
      </c>
      <c r="M2148" t="s">
        <v>33</v>
      </c>
      <c r="N2148" t="s">
        <v>50</v>
      </c>
      <c r="O2148" t="s">
        <v>62</v>
      </c>
      <c r="P2148" t="s">
        <v>174</v>
      </c>
      <c r="Q2148" t="s">
        <v>7827</v>
      </c>
      <c r="R2148" t="s">
        <v>169</v>
      </c>
      <c r="S2148" t="s">
        <v>89</v>
      </c>
      <c r="T2148" s="2">
        <v>33560</v>
      </c>
      <c r="U2148" s="3">
        <f ca="1">YEARFRAC(Table1[[#This Row],[DOB]],TODAY())</f>
        <v>34.097222222222221</v>
      </c>
      <c r="V2148" s="3" t="str" cm="1">
        <f t="array" aca="1" ref="V2148" ca="1">_xlfn.IFS(Table1[[#This Row],[Age]] &lt; 30, "20-29", Table1[[#This Row],[Age]]&lt;40,"30-39",Table1[[#This Row],[Age]]&lt;50,"40-49",Table1[[#This Row],[Age]]&lt;60,"50-59",Table1[[#This Row],[Age]]&lt;70, "60-69",Table1[[#This Row],[Age]]&lt;80, "70-79",Table1[[#This Row],[Age]]&lt;90,"80-89")</f>
        <v>30-39</v>
      </c>
      <c r="W2148" t="s">
        <v>39</v>
      </c>
      <c r="X2148" t="s">
        <v>82</v>
      </c>
      <c r="Y2148" t="s">
        <v>54</v>
      </c>
      <c r="Z2148">
        <v>60717</v>
      </c>
      <c r="AA2148" t="s">
        <v>92</v>
      </c>
      <c r="AB2148" t="s">
        <v>74</v>
      </c>
      <c r="AC2148" t="s">
        <v>44</v>
      </c>
      <c r="AD2148">
        <v>4</v>
      </c>
    </row>
    <row r="2149" spans="1:30" x14ac:dyDescent="0.35">
      <c r="A2149">
        <v>2571</v>
      </c>
      <c r="B2149" t="s">
        <v>5319</v>
      </c>
      <c r="C2149" t="s">
        <v>3778</v>
      </c>
      <c r="D2149" s="1">
        <v>44272</v>
      </c>
      <c r="E2149" s="1">
        <v>44812</v>
      </c>
      <c r="F2149">
        <f>IF(Table1[[#This Row],[ExitDate]],QUOTIENT(Table1[[#This Row],[ExitDate]]-Table1[[#This Row],[StartDate]],365/12),"")</f>
        <v>17</v>
      </c>
      <c r="G2149" t="str">
        <f>IF(Table1[[#This Row],[ExitDate]], "Attrition", "Active")</f>
        <v>Attrition</v>
      </c>
      <c r="H2149" t="s">
        <v>2401</v>
      </c>
      <c r="I2149" t="s">
        <v>7828</v>
      </c>
      <c r="J2149" t="s">
        <v>7829</v>
      </c>
      <c r="K2149" t="s">
        <v>132</v>
      </c>
      <c r="L2149" t="s">
        <v>32</v>
      </c>
      <c r="M2149" t="s">
        <v>51</v>
      </c>
      <c r="N2149" t="s">
        <v>50</v>
      </c>
      <c r="O2149" t="s">
        <v>62</v>
      </c>
      <c r="P2149" t="s">
        <v>139</v>
      </c>
      <c r="Q2149" t="s">
        <v>7830</v>
      </c>
      <c r="R2149" t="s">
        <v>169</v>
      </c>
      <c r="S2149" t="s">
        <v>89</v>
      </c>
      <c r="T2149" s="2">
        <v>32550</v>
      </c>
      <c r="U2149" s="3">
        <f ca="1">YEARFRAC(Table1[[#This Row],[DOB]],TODAY())</f>
        <v>36.866666666666667</v>
      </c>
      <c r="V2149" s="3" t="str" cm="1">
        <f t="array" aca="1" ref="V2149" ca="1">_xlfn.IFS(Table1[[#This Row],[Age]] &lt; 30, "20-29", Table1[[#This Row],[Age]]&lt;40,"30-39",Table1[[#This Row],[Age]]&lt;50,"40-49",Table1[[#This Row],[Age]]&lt;60,"50-59",Table1[[#This Row],[Age]]&lt;70, "60-69",Table1[[#This Row],[Age]]&lt;80, "70-79",Table1[[#This Row],[Age]]&lt;90,"80-89")</f>
        <v>30-39</v>
      </c>
      <c r="W2149" t="s">
        <v>39</v>
      </c>
      <c r="X2149" t="s">
        <v>102</v>
      </c>
      <c r="Y2149" t="s">
        <v>41</v>
      </c>
      <c r="Z2149">
        <v>30960</v>
      </c>
      <c r="AA2149" t="s">
        <v>127</v>
      </c>
      <c r="AB2149" t="s">
        <v>103</v>
      </c>
      <c r="AC2149" t="s">
        <v>44</v>
      </c>
      <c r="AD2149">
        <v>2</v>
      </c>
    </row>
    <row r="2150" spans="1:30" x14ac:dyDescent="0.35">
      <c r="A2150">
        <v>2572</v>
      </c>
      <c r="B2150" t="s">
        <v>7831</v>
      </c>
      <c r="C2150" t="s">
        <v>3074</v>
      </c>
      <c r="D2150" s="1">
        <v>44780</v>
      </c>
      <c r="E2150" s="1">
        <v>45042</v>
      </c>
      <c r="F2150">
        <f>IF(Table1[[#This Row],[ExitDate]],QUOTIENT(Table1[[#This Row],[ExitDate]]-Table1[[#This Row],[StartDate]],365/12),"")</f>
        <v>8</v>
      </c>
      <c r="G2150" t="str">
        <f>IF(Table1[[#This Row],[ExitDate]], "Attrition", "Active")</f>
        <v>Attrition</v>
      </c>
      <c r="H2150" t="s">
        <v>4796</v>
      </c>
      <c r="I2150" t="s">
        <v>7832</v>
      </c>
      <c r="J2150" t="s">
        <v>7833</v>
      </c>
      <c r="K2150" t="s">
        <v>167</v>
      </c>
      <c r="L2150" t="s">
        <v>32</v>
      </c>
      <c r="M2150" t="s">
        <v>33</v>
      </c>
      <c r="N2150" t="s">
        <v>50</v>
      </c>
      <c r="O2150" t="s">
        <v>35</v>
      </c>
      <c r="P2150" t="s">
        <v>125</v>
      </c>
      <c r="Q2150" t="s">
        <v>7834</v>
      </c>
      <c r="R2150" t="s">
        <v>169</v>
      </c>
      <c r="S2150" t="s">
        <v>110</v>
      </c>
      <c r="T2150" s="2">
        <v>34474</v>
      </c>
      <c r="U2150" s="3">
        <f ca="1">YEARFRAC(Table1[[#This Row],[DOB]],TODAY())</f>
        <v>31.591666666666665</v>
      </c>
      <c r="V2150" s="3" t="str" cm="1">
        <f t="array" aca="1" ref="V2150" ca="1">_xlfn.IFS(Table1[[#This Row],[Age]] &lt; 30, "20-29", Table1[[#This Row],[Age]]&lt;40,"30-39",Table1[[#This Row],[Age]]&lt;50,"40-49",Table1[[#This Row],[Age]]&lt;60,"50-59",Table1[[#This Row],[Age]]&lt;70, "60-69",Table1[[#This Row],[Age]]&lt;80, "70-79",Table1[[#This Row],[Age]]&lt;90,"80-89")</f>
        <v>30-39</v>
      </c>
      <c r="W2150" t="s">
        <v>39</v>
      </c>
      <c r="X2150" t="s">
        <v>102</v>
      </c>
      <c r="Y2150" t="s">
        <v>54</v>
      </c>
      <c r="Z2150">
        <v>81338</v>
      </c>
      <c r="AA2150" t="s">
        <v>127</v>
      </c>
      <c r="AB2150" t="s">
        <v>43</v>
      </c>
      <c r="AC2150" t="s">
        <v>44</v>
      </c>
      <c r="AD2150">
        <v>4</v>
      </c>
    </row>
    <row r="2151" spans="1:30" x14ac:dyDescent="0.35">
      <c r="A2151">
        <v>2573</v>
      </c>
      <c r="B2151" t="s">
        <v>7835</v>
      </c>
      <c r="C2151" t="s">
        <v>7836</v>
      </c>
      <c r="D2151" s="1">
        <v>43847</v>
      </c>
      <c r="E2151" s="1">
        <v>44985</v>
      </c>
      <c r="F2151">
        <f>IF(Table1[[#This Row],[ExitDate]],QUOTIENT(Table1[[#This Row],[ExitDate]]-Table1[[#This Row],[StartDate]],365/12),"")</f>
        <v>37</v>
      </c>
      <c r="G2151" t="str">
        <f>IF(Table1[[#This Row],[ExitDate]], "Attrition", "Active")</f>
        <v>Attrition</v>
      </c>
      <c r="H2151" t="s">
        <v>58</v>
      </c>
      <c r="I2151" t="s">
        <v>7837</v>
      </c>
      <c r="J2151" t="s">
        <v>7838</v>
      </c>
      <c r="K2151" t="s">
        <v>117</v>
      </c>
      <c r="L2151" t="s">
        <v>744</v>
      </c>
      <c r="M2151" t="s">
        <v>33</v>
      </c>
      <c r="N2151" t="s">
        <v>50</v>
      </c>
      <c r="O2151" t="s">
        <v>35</v>
      </c>
      <c r="P2151" t="s">
        <v>174</v>
      </c>
      <c r="Q2151" t="s">
        <v>7839</v>
      </c>
      <c r="R2151" t="s">
        <v>64</v>
      </c>
      <c r="S2151" t="s">
        <v>89</v>
      </c>
      <c r="T2151" s="2">
        <v>31779</v>
      </c>
      <c r="U2151" s="3">
        <f ca="1">YEARFRAC(Table1[[#This Row],[DOB]],TODAY())</f>
        <v>38.975000000000001</v>
      </c>
      <c r="V2151" s="3" t="str" cm="1">
        <f t="array" aca="1" ref="V2151" ca="1">_xlfn.IFS(Table1[[#This Row],[Age]] &lt; 30, "20-29", Table1[[#This Row],[Age]]&lt;40,"30-39",Table1[[#This Row],[Age]]&lt;50,"40-49",Table1[[#This Row],[Age]]&lt;60,"50-59",Table1[[#This Row],[Age]]&lt;70, "60-69",Table1[[#This Row],[Age]]&lt;80, "70-79",Table1[[#This Row],[Age]]&lt;90,"80-89")</f>
        <v>30-39</v>
      </c>
      <c r="W2151" t="s">
        <v>7840</v>
      </c>
      <c r="X2151" t="s">
        <v>82</v>
      </c>
      <c r="Y2151" t="s">
        <v>41</v>
      </c>
      <c r="Z2151">
        <v>21851</v>
      </c>
      <c r="AA2151" t="s">
        <v>92</v>
      </c>
      <c r="AB2151" t="s">
        <v>103</v>
      </c>
      <c r="AC2151" t="s">
        <v>44</v>
      </c>
      <c r="AD2151">
        <v>4</v>
      </c>
    </row>
    <row r="2152" spans="1:30" x14ac:dyDescent="0.35">
      <c r="A2152">
        <v>2574</v>
      </c>
      <c r="B2152" t="s">
        <v>2652</v>
      </c>
      <c r="C2152" t="s">
        <v>7841</v>
      </c>
      <c r="D2152" s="1">
        <v>44723</v>
      </c>
      <c r="E2152" s="1">
        <v>44977</v>
      </c>
      <c r="F2152">
        <f>IF(Table1[[#This Row],[ExitDate]],QUOTIENT(Table1[[#This Row],[ExitDate]]-Table1[[#This Row],[StartDate]],365/12),"")</f>
        <v>8</v>
      </c>
      <c r="G2152" t="str">
        <f>IF(Table1[[#This Row],[ExitDate]], "Attrition", "Active")</f>
        <v>Attrition</v>
      </c>
      <c r="H2152" t="s">
        <v>58</v>
      </c>
      <c r="I2152" t="s">
        <v>7842</v>
      </c>
      <c r="J2152" t="s">
        <v>7843</v>
      </c>
      <c r="K2152" t="s">
        <v>49</v>
      </c>
      <c r="L2152" t="s">
        <v>32</v>
      </c>
      <c r="M2152" t="s">
        <v>62</v>
      </c>
      <c r="N2152" t="s">
        <v>34</v>
      </c>
      <c r="O2152" t="s">
        <v>62</v>
      </c>
      <c r="P2152" t="s">
        <v>98</v>
      </c>
      <c r="Q2152" t="s">
        <v>7844</v>
      </c>
      <c r="R2152" t="s">
        <v>64</v>
      </c>
      <c r="S2152" t="s">
        <v>935</v>
      </c>
      <c r="T2152" s="2">
        <v>26255</v>
      </c>
      <c r="U2152" s="3">
        <f ca="1">YEARFRAC(Table1[[#This Row],[DOB]],TODAY())</f>
        <v>54.097222222222221</v>
      </c>
      <c r="V2152" s="3" t="str" cm="1">
        <f t="array" aca="1" ref="V2152" ca="1">_xlfn.IFS(Table1[[#This Row],[Age]] &lt; 30, "20-29", Table1[[#This Row],[Age]]&lt;40,"30-39",Table1[[#This Row],[Age]]&lt;50,"40-49",Table1[[#This Row],[Age]]&lt;60,"50-59",Table1[[#This Row],[Age]]&lt;70, "60-69",Table1[[#This Row],[Age]]&lt;80, "70-79",Table1[[#This Row],[Age]]&lt;90,"80-89")</f>
        <v>50-59</v>
      </c>
      <c r="W2152" t="s">
        <v>7845</v>
      </c>
      <c r="X2152" t="s">
        <v>112</v>
      </c>
      <c r="Y2152" t="s">
        <v>54</v>
      </c>
      <c r="Z2152">
        <v>84111</v>
      </c>
      <c r="AA2152" t="s">
        <v>55</v>
      </c>
      <c r="AB2152" t="s">
        <v>43</v>
      </c>
      <c r="AC2152" t="s">
        <v>44</v>
      </c>
      <c r="AD2152">
        <v>2</v>
      </c>
    </row>
    <row r="2153" spans="1:30" x14ac:dyDescent="0.35">
      <c r="A2153">
        <v>2575</v>
      </c>
      <c r="B2153" t="s">
        <v>6026</v>
      </c>
      <c r="C2153" t="s">
        <v>5247</v>
      </c>
      <c r="D2153" s="1">
        <v>44258</v>
      </c>
      <c r="E2153" s="1">
        <v>44956</v>
      </c>
      <c r="F2153">
        <f>IF(Table1[[#This Row],[ExitDate]],QUOTIENT(Table1[[#This Row],[ExitDate]]-Table1[[#This Row],[StartDate]],365/12),"")</f>
        <v>22</v>
      </c>
      <c r="G2153" t="str">
        <f>IF(Table1[[#This Row],[ExitDate]], "Attrition", "Active")</f>
        <v>Attrition</v>
      </c>
      <c r="H2153" t="s">
        <v>58</v>
      </c>
      <c r="I2153" t="s">
        <v>7846</v>
      </c>
      <c r="J2153" t="s">
        <v>7847</v>
      </c>
      <c r="K2153" t="s">
        <v>167</v>
      </c>
      <c r="L2153" t="s">
        <v>32</v>
      </c>
      <c r="M2153" t="s">
        <v>33</v>
      </c>
      <c r="N2153" t="s">
        <v>34</v>
      </c>
      <c r="O2153" t="s">
        <v>35</v>
      </c>
      <c r="P2153" t="s">
        <v>139</v>
      </c>
      <c r="Q2153" t="s">
        <v>7848</v>
      </c>
      <c r="R2153" t="s">
        <v>64</v>
      </c>
      <c r="S2153" t="s">
        <v>147</v>
      </c>
      <c r="T2153" s="2">
        <v>18800</v>
      </c>
      <c r="U2153" s="3">
        <f ca="1">YEARFRAC(Table1[[#This Row],[DOB]],TODAY())</f>
        <v>74.50555555555556</v>
      </c>
      <c r="V2153" s="3" t="str" cm="1">
        <f t="array" aca="1" ref="V2153" ca="1">_xlfn.IFS(Table1[[#This Row],[Age]] &lt; 30, "20-29", Table1[[#This Row],[Age]]&lt;40,"30-39",Table1[[#This Row],[Age]]&lt;50,"40-49",Table1[[#This Row],[Age]]&lt;60,"50-59",Table1[[#This Row],[Age]]&lt;70, "60-69",Table1[[#This Row],[Age]]&lt;80, "70-79",Table1[[#This Row],[Age]]&lt;90,"80-89")</f>
        <v>70-79</v>
      </c>
      <c r="W2153" t="s">
        <v>7849</v>
      </c>
      <c r="X2153" t="s">
        <v>149</v>
      </c>
      <c r="Y2153" t="s">
        <v>54</v>
      </c>
      <c r="Z2153">
        <v>83706</v>
      </c>
      <c r="AA2153" t="s">
        <v>73</v>
      </c>
      <c r="AB2153" t="s">
        <v>43</v>
      </c>
      <c r="AC2153" t="s">
        <v>44</v>
      </c>
      <c r="AD2153">
        <v>4</v>
      </c>
    </row>
    <row r="2154" spans="1:30" x14ac:dyDescent="0.35">
      <c r="A2154">
        <v>2576</v>
      </c>
      <c r="B2154" t="s">
        <v>7850</v>
      </c>
      <c r="C2154" t="s">
        <v>3877</v>
      </c>
      <c r="D2154" s="1">
        <v>43937</v>
      </c>
      <c r="E2154" s="1">
        <v>44270</v>
      </c>
      <c r="F2154">
        <f>IF(Table1[[#This Row],[ExitDate]],QUOTIENT(Table1[[#This Row],[ExitDate]]-Table1[[#This Row],[StartDate]],365/12),"")</f>
        <v>10</v>
      </c>
      <c r="G2154" t="str">
        <f>IF(Table1[[#This Row],[ExitDate]], "Attrition", "Active")</f>
        <v>Attrition</v>
      </c>
      <c r="H2154" t="s">
        <v>58</v>
      </c>
      <c r="I2154" t="s">
        <v>7851</v>
      </c>
      <c r="J2154" t="s">
        <v>7852</v>
      </c>
      <c r="K2154" t="s">
        <v>31</v>
      </c>
      <c r="L2154" t="s">
        <v>32</v>
      </c>
      <c r="M2154" t="s">
        <v>33</v>
      </c>
      <c r="N2154" t="s">
        <v>63</v>
      </c>
      <c r="O2154" t="s">
        <v>51</v>
      </c>
      <c r="P2154" t="s">
        <v>125</v>
      </c>
      <c r="Q2154" t="s">
        <v>7853</v>
      </c>
      <c r="R2154" t="s">
        <v>64</v>
      </c>
      <c r="S2154" t="s">
        <v>65</v>
      </c>
      <c r="T2154" s="2">
        <v>25564</v>
      </c>
      <c r="U2154" s="3">
        <f ca="1">YEARFRAC(Table1[[#This Row],[DOB]],TODAY())</f>
        <v>55.988888888888887</v>
      </c>
      <c r="V2154" s="3" t="str" cm="1">
        <f t="array" aca="1" ref="V2154" ca="1">_xlfn.IFS(Table1[[#This Row],[Age]] &lt; 30, "20-29", Table1[[#This Row],[Age]]&lt;40,"30-39",Table1[[#This Row],[Age]]&lt;50,"40-49",Table1[[#This Row],[Age]]&lt;60,"50-59",Table1[[#This Row],[Age]]&lt;70, "60-69",Table1[[#This Row],[Age]]&lt;80, "70-79",Table1[[#This Row],[Age]]&lt;90,"80-89")</f>
        <v>50-59</v>
      </c>
      <c r="W2154" t="s">
        <v>7854</v>
      </c>
      <c r="X2154" t="s">
        <v>6</v>
      </c>
      <c r="Y2154" t="s">
        <v>41</v>
      </c>
      <c r="Z2154">
        <v>59102</v>
      </c>
      <c r="AA2154" t="s">
        <v>127</v>
      </c>
      <c r="AB2154" t="s">
        <v>43</v>
      </c>
      <c r="AC2154" t="s">
        <v>44</v>
      </c>
      <c r="AD2154">
        <v>1</v>
      </c>
    </row>
    <row r="2155" spans="1:30" x14ac:dyDescent="0.35">
      <c r="A2155">
        <v>2577</v>
      </c>
      <c r="B2155" t="s">
        <v>2147</v>
      </c>
      <c r="C2155" t="s">
        <v>7855</v>
      </c>
      <c r="D2155" s="1">
        <v>44826</v>
      </c>
      <c r="E2155" s="1">
        <v>44954</v>
      </c>
      <c r="F2155">
        <f>IF(Table1[[#This Row],[ExitDate]],QUOTIENT(Table1[[#This Row],[ExitDate]]-Table1[[#This Row],[StartDate]],365/12),"")</f>
        <v>4</v>
      </c>
      <c r="G2155" t="str">
        <f>IF(Table1[[#This Row],[ExitDate]], "Attrition", "Active")</f>
        <v>Attrition</v>
      </c>
      <c r="H2155" t="s">
        <v>58</v>
      </c>
      <c r="I2155" t="s">
        <v>7856</v>
      </c>
      <c r="J2155" t="s">
        <v>7857</v>
      </c>
      <c r="K2155" t="s">
        <v>167</v>
      </c>
      <c r="L2155" t="s">
        <v>32</v>
      </c>
      <c r="M2155" t="s">
        <v>62</v>
      </c>
      <c r="N2155" t="s">
        <v>50</v>
      </c>
      <c r="O2155" t="s">
        <v>35</v>
      </c>
      <c r="P2155" t="s">
        <v>174</v>
      </c>
      <c r="Q2155" t="s">
        <v>7858</v>
      </c>
      <c r="R2155" t="s">
        <v>64</v>
      </c>
      <c r="S2155" t="s">
        <v>304</v>
      </c>
      <c r="T2155" s="2">
        <v>23220</v>
      </c>
      <c r="U2155" s="3">
        <f ca="1">YEARFRAC(Table1[[#This Row],[DOB]],TODAY())</f>
        <v>62.402777777777779</v>
      </c>
      <c r="V2155" s="3" t="str" cm="1">
        <f t="array" aca="1" ref="V2155" ca="1">_xlfn.IFS(Table1[[#This Row],[Age]] &lt; 30, "20-29", Table1[[#This Row],[Age]]&lt;40,"30-39",Table1[[#This Row],[Age]]&lt;50,"40-49",Table1[[#This Row],[Age]]&lt;60,"50-59",Table1[[#This Row],[Age]]&lt;70, "60-69",Table1[[#This Row],[Age]]&lt;80, "70-79",Table1[[#This Row],[Age]]&lt;90,"80-89")</f>
        <v>60-69</v>
      </c>
      <c r="W2155" t="s">
        <v>7859</v>
      </c>
      <c r="X2155" t="s">
        <v>162</v>
      </c>
      <c r="Y2155" t="s">
        <v>41</v>
      </c>
      <c r="Z2155">
        <v>98052</v>
      </c>
      <c r="AA2155" t="s">
        <v>73</v>
      </c>
      <c r="AB2155" t="s">
        <v>83</v>
      </c>
      <c r="AC2155" t="s">
        <v>44</v>
      </c>
      <c r="AD2155">
        <v>2</v>
      </c>
    </row>
    <row r="2156" spans="1:30" x14ac:dyDescent="0.35">
      <c r="A2156">
        <v>2578</v>
      </c>
      <c r="B2156" t="s">
        <v>7860</v>
      </c>
      <c r="C2156" t="s">
        <v>227</v>
      </c>
      <c r="D2156" s="1">
        <v>45076</v>
      </c>
      <c r="F2156" t="str">
        <f>IF(Table1[[#This Row],[ExitDate]],QUOTIENT(Table1[[#This Row],[ExitDate]]-Table1[[#This Row],[StartDate]],365/12),"")</f>
        <v/>
      </c>
      <c r="G2156" t="str">
        <f>IF(Table1[[#This Row],[ExitDate]], "Attrition", "Active")</f>
        <v>Active</v>
      </c>
      <c r="H2156" t="s">
        <v>58</v>
      </c>
      <c r="I2156" t="s">
        <v>7861</v>
      </c>
      <c r="J2156" t="s">
        <v>7862</v>
      </c>
      <c r="K2156" t="s">
        <v>138</v>
      </c>
      <c r="L2156" t="s">
        <v>32</v>
      </c>
      <c r="M2156" t="s">
        <v>51</v>
      </c>
      <c r="N2156" t="s">
        <v>50</v>
      </c>
      <c r="O2156" t="s">
        <v>62</v>
      </c>
      <c r="P2156" t="s">
        <v>36</v>
      </c>
      <c r="R2156" t="s">
        <v>64</v>
      </c>
      <c r="S2156" t="s">
        <v>285</v>
      </c>
      <c r="T2156" s="2">
        <v>35092</v>
      </c>
      <c r="U2156" s="3">
        <f ca="1">YEARFRAC(Table1[[#This Row],[DOB]],TODAY())</f>
        <v>29.902777777777779</v>
      </c>
      <c r="V2156" s="3" t="str" cm="1">
        <f t="array" aca="1" ref="V2156" ca="1">_xlfn.IFS(Table1[[#This Row],[Age]] &lt; 30, "20-29", Table1[[#This Row],[Age]]&lt;40,"30-39",Table1[[#This Row],[Age]]&lt;50,"40-49",Table1[[#This Row],[Age]]&lt;60,"50-59",Table1[[#This Row],[Age]]&lt;70, "60-69",Table1[[#This Row],[Age]]&lt;80, "70-79",Table1[[#This Row],[Age]]&lt;90,"80-89")</f>
        <v>20-29</v>
      </c>
      <c r="W2156" t="s">
        <v>5850</v>
      </c>
      <c r="X2156" t="s">
        <v>66</v>
      </c>
      <c r="Y2156" t="s">
        <v>41</v>
      </c>
      <c r="Z2156">
        <v>5664</v>
      </c>
      <c r="AA2156" t="s">
        <v>92</v>
      </c>
      <c r="AB2156" t="s">
        <v>74</v>
      </c>
      <c r="AC2156" t="s">
        <v>44</v>
      </c>
      <c r="AD2156">
        <v>5</v>
      </c>
    </row>
    <row r="2157" spans="1:30" x14ac:dyDescent="0.35">
      <c r="A2157">
        <v>2579</v>
      </c>
      <c r="B2157" t="s">
        <v>7863</v>
      </c>
      <c r="C2157" t="s">
        <v>301</v>
      </c>
      <c r="D2157" s="1">
        <v>44210</v>
      </c>
      <c r="F2157" t="str">
        <f>IF(Table1[[#This Row],[ExitDate]],QUOTIENT(Table1[[#This Row],[ExitDate]]-Table1[[#This Row],[StartDate]],365/12),"")</f>
        <v/>
      </c>
      <c r="G2157" t="str">
        <f>IF(Table1[[#This Row],[ExitDate]], "Attrition", "Active")</f>
        <v>Active</v>
      </c>
      <c r="H2157" t="s">
        <v>58</v>
      </c>
      <c r="I2157" t="s">
        <v>7864</v>
      </c>
      <c r="J2157" t="s">
        <v>7865</v>
      </c>
      <c r="K2157" t="s">
        <v>138</v>
      </c>
      <c r="L2157" t="s">
        <v>32</v>
      </c>
      <c r="M2157" t="s">
        <v>62</v>
      </c>
      <c r="N2157" t="s">
        <v>34</v>
      </c>
      <c r="O2157" t="s">
        <v>62</v>
      </c>
      <c r="P2157" t="s">
        <v>36</v>
      </c>
      <c r="R2157" t="s">
        <v>64</v>
      </c>
      <c r="S2157" t="s">
        <v>100</v>
      </c>
      <c r="T2157" s="2">
        <v>28305</v>
      </c>
      <c r="U2157" s="3">
        <f ca="1">YEARFRAC(Table1[[#This Row],[DOB]],TODAY())</f>
        <v>48.483333333333334</v>
      </c>
      <c r="V2157" s="3" t="str" cm="1">
        <f t="array" aca="1" ref="V2157" ca="1">_xlfn.IFS(Table1[[#This Row],[Age]] &lt; 30, "20-29", Table1[[#This Row],[Age]]&lt;40,"30-39",Table1[[#This Row],[Age]]&lt;50,"40-49",Table1[[#This Row],[Age]]&lt;60,"50-59",Table1[[#This Row],[Age]]&lt;70, "60-69",Table1[[#This Row],[Age]]&lt;80, "70-79",Table1[[#This Row],[Age]]&lt;90,"80-89")</f>
        <v>40-49</v>
      </c>
      <c r="W2157" t="s">
        <v>7866</v>
      </c>
      <c r="X2157" t="s">
        <v>612</v>
      </c>
      <c r="Y2157" t="s">
        <v>41</v>
      </c>
      <c r="Z2157">
        <v>85006</v>
      </c>
      <c r="AA2157" t="s">
        <v>42</v>
      </c>
      <c r="AB2157" t="s">
        <v>83</v>
      </c>
      <c r="AC2157" t="s">
        <v>44</v>
      </c>
      <c r="AD2157">
        <v>2</v>
      </c>
    </row>
    <row r="2158" spans="1:30" x14ac:dyDescent="0.35">
      <c r="A2158">
        <v>2580</v>
      </c>
      <c r="B2158" t="s">
        <v>6267</v>
      </c>
      <c r="C2158" t="s">
        <v>7867</v>
      </c>
      <c r="D2158" s="1">
        <v>43950</v>
      </c>
      <c r="E2158" s="1">
        <v>44489</v>
      </c>
      <c r="F2158">
        <f>IF(Table1[[#This Row],[ExitDate]],QUOTIENT(Table1[[#This Row],[ExitDate]]-Table1[[#This Row],[StartDate]],365/12),"")</f>
        <v>17</v>
      </c>
      <c r="G2158" t="str">
        <f>IF(Table1[[#This Row],[ExitDate]], "Attrition", "Active")</f>
        <v>Attrition</v>
      </c>
      <c r="H2158" t="s">
        <v>58</v>
      </c>
      <c r="I2158" t="s">
        <v>7868</v>
      </c>
      <c r="J2158" t="s">
        <v>7869</v>
      </c>
      <c r="K2158" t="s">
        <v>88</v>
      </c>
      <c r="L2158" t="s">
        <v>32</v>
      </c>
      <c r="M2158" t="s">
        <v>62</v>
      </c>
      <c r="N2158" t="s">
        <v>50</v>
      </c>
      <c r="O2158" t="s">
        <v>51</v>
      </c>
      <c r="P2158" t="s">
        <v>125</v>
      </c>
      <c r="Q2158" t="s">
        <v>7870</v>
      </c>
      <c r="R2158" t="s">
        <v>64</v>
      </c>
      <c r="S2158" t="s">
        <v>38</v>
      </c>
      <c r="T2158" s="2">
        <v>19821</v>
      </c>
      <c r="U2158" s="3">
        <f ca="1">YEARFRAC(Table1[[#This Row],[DOB]],TODAY())</f>
        <v>71.711111111111109</v>
      </c>
      <c r="V2158" s="3" t="str" cm="1">
        <f t="array" aca="1" ref="V2158" ca="1">_xlfn.IFS(Table1[[#This Row],[Age]] &lt; 30, "20-29", Table1[[#This Row],[Age]]&lt;40,"30-39",Table1[[#This Row],[Age]]&lt;50,"40-49",Table1[[#This Row],[Age]]&lt;60,"50-59",Table1[[#This Row],[Age]]&lt;70, "60-69",Table1[[#This Row],[Age]]&lt;80, "70-79",Table1[[#This Row],[Age]]&lt;90,"80-89")</f>
        <v>70-79</v>
      </c>
      <c r="W2158" t="s">
        <v>7871</v>
      </c>
      <c r="X2158" t="s">
        <v>1257</v>
      </c>
      <c r="Y2158" t="s">
        <v>54</v>
      </c>
      <c r="Z2158">
        <v>3062</v>
      </c>
      <c r="AA2158" t="s">
        <v>42</v>
      </c>
      <c r="AB2158" t="s">
        <v>74</v>
      </c>
      <c r="AC2158" t="s">
        <v>44</v>
      </c>
      <c r="AD2158">
        <v>2</v>
      </c>
    </row>
    <row r="2159" spans="1:30" x14ac:dyDescent="0.35">
      <c r="A2159">
        <v>2581</v>
      </c>
      <c r="B2159" t="s">
        <v>3746</v>
      </c>
      <c r="C2159" t="s">
        <v>7872</v>
      </c>
      <c r="D2159" s="1">
        <v>44384</v>
      </c>
      <c r="F2159" t="str">
        <f>IF(Table1[[#This Row],[ExitDate]],QUOTIENT(Table1[[#This Row],[ExitDate]]-Table1[[#This Row],[StartDate]],365/12),"")</f>
        <v/>
      </c>
      <c r="G2159" t="str">
        <f>IF(Table1[[#This Row],[ExitDate]], "Attrition", "Active")</f>
        <v>Active</v>
      </c>
      <c r="H2159" t="s">
        <v>58</v>
      </c>
      <c r="I2159" t="s">
        <v>7873</v>
      </c>
      <c r="J2159" t="s">
        <v>7874</v>
      </c>
      <c r="K2159" t="s">
        <v>138</v>
      </c>
      <c r="L2159" t="s">
        <v>32</v>
      </c>
      <c r="M2159" t="s">
        <v>62</v>
      </c>
      <c r="N2159" t="s">
        <v>50</v>
      </c>
      <c r="O2159" t="s">
        <v>62</v>
      </c>
      <c r="P2159" t="s">
        <v>36</v>
      </c>
      <c r="R2159" t="s">
        <v>64</v>
      </c>
      <c r="S2159" t="s">
        <v>89</v>
      </c>
      <c r="T2159" s="2">
        <v>25884</v>
      </c>
      <c r="U2159" s="3">
        <f ca="1">YEARFRAC(Table1[[#This Row],[DOB]],TODAY())</f>
        <v>55.113888888888887</v>
      </c>
      <c r="V2159" s="3" t="str" cm="1">
        <f t="array" aca="1" ref="V2159" ca="1">_xlfn.IFS(Table1[[#This Row],[Age]] &lt; 30, "20-29", Table1[[#This Row],[Age]]&lt;40,"30-39",Table1[[#This Row],[Age]]&lt;50,"40-49",Table1[[#This Row],[Age]]&lt;60,"50-59",Table1[[#This Row],[Age]]&lt;70, "60-69",Table1[[#This Row],[Age]]&lt;80, "70-79",Table1[[#This Row],[Age]]&lt;90,"80-89")</f>
        <v>50-59</v>
      </c>
      <c r="W2159" t="s">
        <v>7875</v>
      </c>
      <c r="X2159" t="s">
        <v>82</v>
      </c>
      <c r="Y2159" t="s">
        <v>54</v>
      </c>
      <c r="Z2159">
        <v>36006</v>
      </c>
      <c r="AA2159" t="s">
        <v>73</v>
      </c>
      <c r="AB2159" t="s">
        <v>103</v>
      </c>
      <c r="AC2159" t="s">
        <v>44</v>
      </c>
      <c r="AD2159">
        <v>1</v>
      </c>
    </row>
    <row r="2160" spans="1:30" x14ac:dyDescent="0.35">
      <c r="A2160">
        <v>2582</v>
      </c>
      <c r="B2160" t="s">
        <v>3712</v>
      </c>
      <c r="C2160" t="s">
        <v>637</v>
      </c>
      <c r="D2160" s="1">
        <v>44040</v>
      </c>
      <c r="F2160" t="str">
        <f>IF(Table1[[#This Row],[ExitDate]],QUOTIENT(Table1[[#This Row],[ExitDate]]-Table1[[#This Row],[StartDate]],365/12),"")</f>
        <v/>
      </c>
      <c r="G2160" t="str">
        <f>IF(Table1[[#This Row],[ExitDate]], "Attrition", "Active")</f>
        <v>Active</v>
      </c>
      <c r="H2160" t="s">
        <v>58</v>
      </c>
      <c r="I2160" t="s">
        <v>7876</v>
      </c>
      <c r="J2160" t="s">
        <v>7877</v>
      </c>
      <c r="K2160" t="s">
        <v>138</v>
      </c>
      <c r="L2160" t="s">
        <v>32</v>
      </c>
      <c r="M2160" t="s">
        <v>51</v>
      </c>
      <c r="N2160" t="s">
        <v>34</v>
      </c>
      <c r="O2160" t="s">
        <v>35</v>
      </c>
      <c r="P2160" t="s">
        <v>36</v>
      </c>
      <c r="R2160" t="s">
        <v>64</v>
      </c>
      <c r="S2160" t="s">
        <v>304</v>
      </c>
      <c r="T2160" s="2">
        <v>33847</v>
      </c>
      <c r="U2160" s="3">
        <f ca="1">YEARFRAC(Table1[[#This Row],[DOB]],TODAY())</f>
        <v>33.31388888888889</v>
      </c>
      <c r="V2160" s="3" t="str" cm="1">
        <f t="array" aca="1" ref="V2160" ca="1">_xlfn.IFS(Table1[[#This Row],[Age]] &lt; 30, "20-29", Table1[[#This Row],[Age]]&lt;40,"30-39",Table1[[#This Row],[Age]]&lt;50,"40-49",Table1[[#This Row],[Age]]&lt;60,"50-59",Table1[[#This Row],[Age]]&lt;70, "60-69",Table1[[#This Row],[Age]]&lt;80, "70-79",Table1[[#This Row],[Age]]&lt;90,"80-89")</f>
        <v>30-39</v>
      </c>
      <c r="W2160" t="s">
        <v>7878</v>
      </c>
      <c r="X2160" t="s">
        <v>82</v>
      </c>
      <c r="Y2160" t="s">
        <v>41</v>
      </c>
      <c r="Z2160">
        <v>43050</v>
      </c>
      <c r="AA2160" t="s">
        <v>55</v>
      </c>
      <c r="AB2160" t="s">
        <v>74</v>
      </c>
      <c r="AC2160" t="s">
        <v>44</v>
      </c>
      <c r="AD2160">
        <v>1</v>
      </c>
    </row>
    <row r="2161" spans="1:30" x14ac:dyDescent="0.35">
      <c r="A2161">
        <v>2583</v>
      </c>
      <c r="B2161" t="s">
        <v>7879</v>
      </c>
      <c r="C2161" t="s">
        <v>7265</v>
      </c>
      <c r="D2161" s="1">
        <v>44090</v>
      </c>
      <c r="F2161" t="str">
        <f>IF(Table1[[#This Row],[ExitDate]],QUOTIENT(Table1[[#This Row],[ExitDate]]-Table1[[#This Row],[StartDate]],365/12),"")</f>
        <v/>
      </c>
      <c r="G2161" t="str">
        <f>IF(Table1[[#This Row],[ExitDate]], "Attrition", "Active")</f>
        <v>Active</v>
      </c>
      <c r="H2161" t="s">
        <v>58</v>
      </c>
      <c r="I2161" t="s">
        <v>7880</v>
      </c>
      <c r="J2161" t="s">
        <v>7881</v>
      </c>
      <c r="K2161" t="s">
        <v>167</v>
      </c>
      <c r="L2161" t="s">
        <v>32</v>
      </c>
      <c r="M2161" t="s">
        <v>33</v>
      </c>
      <c r="N2161" t="s">
        <v>63</v>
      </c>
      <c r="O2161" t="s">
        <v>35</v>
      </c>
      <c r="P2161" t="s">
        <v>36</v>
      </c>
      <c r="R2161" t="s">
        <v>64</v>
      </c>
      <c r="S2161" t="s">
        <v>110</v>
      </c>
      <c r="T2161" s="2">
        <v>35124</v>
      </c>
      <c r="U2161" s="3">
        <f ca="1">YEARFRAC(Table1[[#This Row],[DOB]],TODAY())</f>
        <v>29.81388888888889</v>
      </c>
      <c r="V2161" s="3" t="str" cm="1">
        <f t="array" aca="1" ref="V2161" ca="1">_xlfn.IFS(Table1[[#This Row],[Age]] &lt; 30, "20-29", Table1[[#This Row],[Age]]&lt;40,"30-39",Table1[[#This Row],[Age]]&lt;50,"40-49",Table1[[#This Row],[Age]]&lt;60,"50-59",Table1[[#This Row],[Age]]&lt;70, "60-69",Table1[[#This Row],[Age]]&lt;80, "70-79",Table1[[#This Row],[Age]]&lt;90,"80-89")</f>
        <v>20-29</v>
      </c>
      <c r="W2161" t="s">
        <v>7882</v>
      </c>
      <c r="X2161" t="s">
        <v>418</v>
      </c>
      <c r="Y2161" t="s">
        <v>54</v>
      </c>
      <c r="Z2161">
        <v>10171</v>
      </c>
      <c r="AA2161" t="s">
        <v>92</v>
      </c>
      <c r="AB2161" t="s">
        <v>83</v>
      </c>
      <c r="AC2161" t="s">
        <v>44</v>
      </c>
      <c r="AD2161">
        <v>5</v>
      </c>
    </row>
    <row r="2162" spans="1:30" x14ac:dyDescent="0.35">
      <c r="A2162">
        <v>2584</v>
      </c>
      <c r="B2162" t="s">
        <v>7883</v>
      </c>
      <c r="C2162" t="s">
        <v>1427</v>
      </c>
      <c r="D2162" s="1">
        <v>45039</v>
      </c>
      <c r="F2162" t="str">
        <f>IF(Table1[[#This Row],[ExitDate]],QUOTIENT(Table1[[#This Row],[ExitDate]]-Table1[[#This Row],[StartDate]],365/12),"")</f>
        <v/>
      </c>
      <c r="G2162" t="str">
        <f>IF(Table1[[#This Row],[ExitDate]], "Attrition", "Active")</f>
        <v>Active</v>
      </c>
      <c r="H2162" t="s">
        <v>58</v>
      </c>
      <c r="I2162" t="s">
        <v>7884</v>
      </c>
      <c r="J2162" t="s">
        <v>7885</v>
      </c>
      <c r="K2162" t="s">
        <v>79</v>
      </c>
      <c r="L2162" t="s">
        <v>32</v>
      </c>
      <c r="M2162" t="s">
        <v>51</v>
      </c>
      <c r="N2162" t="s">
        <v>34</v>
      </c>
      <c r="O2162" t="s">
        <v>51</v>
      </c>
      <c r="P2162" t="s">
        <v>36</v>
      </c>
      <c r="R2162" t="s">
        <v>64</v>
      </c>
      <c r="S2162" t="s">
        <v>110</v>
      </c>
      <c r="T2162" s="2">
        <v>20725</v>
      </c>
      <c r="U2162" s="3">
        <f ca="1">YEARFRAC(Table1[[#This Row],[DOB]],TODAY())</f>
        <v>69.238888888888894</v>
      </c>
      <c r="V2162" s="3" t="str" cm="1">
        <f t="array" aca="1" ref="V2162" ca="1">_xlfn.IFS(Table1[[#This Row],[Age]] &lt; 30, "20-29", Table1[[#This Row],[Age]]&lt;40,"30-39",Table1[[#This Row],[Age]]&lt;50,"40-49",Table1[[#This Row],[Age]]&lt;60,"50-59",Table1[[#This Row],[Age]]&lt;70, "60-69",Table1[[#This Row],[Age]]&lt;80, "70-79",Table1[[#This Row],[Age]]&lt;90,"80-89")</f>
        <v>60-69</v>
      </c>
      <c r="W2162" t="s">
        <v>7886</v>
      </c>
      <c r="X2162" t="s">
        <v>112</v>
      </c>
      <c r="Y2162" t="s">
        <v>54</v>
      </c>
      <c r="Z2162">
        <v>4063</v>
      </c>
      <c r="AA2162" t="s">
        <v>42</v>
      </c>
      <c r="AB2162" t="s">
        <v>74</v>
      </c>
      <c r="AC2162" t="s">
        <v>44</v>
      </c>
      <c r="AD2162">
        <v>4</v>
      </c>
    </row>
    <row r="2163" spans="1:30" x14ac:dyDescent="0.35">
      <c r="A2163">
        <v>2585</v>
      </c>
      <c r="B2163" t="s">
        <v>7887</v>
      </c>
      <c r="C2163" t="s">
        <v>7888</v>
      </c>
      <c r="D2163" s="1">
        <v>44351</v>
      </c>
      <c r="F2163" t="str">
        <f>IF(Table1[[#This Row],[ExitDate]],QUOTIENT(Table1[[#This Row],[ExitDate]]-Table1[[#This Row],[StartDate]],365/12),"")</f>
        <v/>
      </c>
      <c r="G2163" t="str">
        <f>IF(Table1[[#This Row],[ExitDate]], "Attrition", "Active")</f>
        <v>Active</v>
      </c>
      <c r="H2163" t="s">
        <v>58</v>
      </c>
      <c r="I2163" t="s">
        <v>7889</v>
      </c>
      <c r="J2163" t="s">
        <v>7890</v>
      </c>
      <c r="K2163" t="s">
        <v>167</v>
      </c>
      <c r="L2163" t="s">
        <v>32</v>
      </c>
      <c r="M2163" t="s">
        <v>33</v>
      </c>
      <c r="N2163" t="s">
        <v>50</v>
      </c>
      <c r="O2163" t="s">
        <v>35</v>
      </c>
      <c r="P2163" t="s">
        <v>36</v>
      </c>
      <c r="R2163" t="s">
        <v>64</v>
      </c>
      <c r="S2163" t="s">
        <v>80</v>
      </c>
      <c r="T2163" s="2">
        <v>37032</v>
      </c>
      <c r="U2163" s="3">
        <f ca="1">YEARFRAC(Table1[[#This Row],[DOB]],TODAY())</f>
        <v>24.588888888888889</v>
      </c>
      <c r="V2163" s="3" t="str" cm="1">
        <f t="array" aca="1" ref="V2163" ca="1">_xlfn.IFS(Table1[[#This Row],[Age]] &lt; 30, "20-29", Table1[[#This Row],[Age]]&lt;40,"30-39",Table1[[#This Row],[Age]]&lt;50,"40-49",Table1[[#This Row],[Age]]&lt;60,"50-59",Table1[[#This Row],[Age]]&lt;70, "60-69",Table1[[#This Row],[Age]]&lt;80, "70-79",Table1[[#This Row],[Age]]&lt;90,"80-89")</f>
        <v>20-29</v>
      </c>
      <c r="W2163" t="s">
        <v>7891</v>
      </c>
      <c r="X2163" t="s">
        <v>82</v>
      </c>
      <c r="Y2163" t="s">
        <v>54</v>
      </c>
      <c r="Z2163">
        <v>37129</v>
      </c>
      <c r="AA2163" t="s">
        <v>127</v>
      </c>
      <c r="AB2163" t="s">
        <v>103</v>
      </c>
      <c r="AC2163" t="s">
        <v>44</v>
      </c>
      <c r="AD2163">
        <v>2</v>
      </c>
    </row>
    <row r="2164" spans="1:30" x14ac:dyDescent="0.35">
      <c r="A2164">
        <v>2586</v>
      </c>
      <c r="B2164" t="s">
        <v>2793</v>
      </c>
      <c r="C2164" t="s">
        <v>7892</v>
      </c>
      <c r="D2164" s="1">
        <v>43936</v>
      </c>
      <c r="F2164" t="str">
        <f>IF(Table1[[#This Row],[ExitDate]],QUOTIENT(Table1[[#This Row],[ExitDate]]-Table1[[#This Row],[StartDate]],365/12),"")</f>
        <v/>
      </c>
      <c r="G2164" t="str">
        <f>IF(Table1[[#This Row],[ExitDate]], "Attrition", "Active")</f>
        <v>Active</v>
      </c>
      <c r="H2164" t="s">
        <v>58</v>
      </c>
      <c r="I2164" t="s">
        <v>7893</v>
      </c>
      <c r="J2164" t="s">
        <v>7894</v>
      </c>
      <c r="K2164" t="s">
        <v>31</v>
      </c>
      <c r="L2164" t="s">
        <v>32</v>
      </c>
      <c r="M2164" t="s">
        <v>62</v>
      </c>
      <c r="N2164" t="s">
        <v>63</v>
      </c>
      <c r="O2164" t="s">
        <v>35</v>
      </c>
      <c r="P2164" t="s">
        <v>36</v>
      </c>
      <c r="R2164" t="s">
        <v>64</v>
      </c>
      <c r="S2164" t="s">
        <v>89</v>
      </c>
      <c r="T2164" s="2">
        <v>29336</v>
      </c>
      <c r="U2164" s="3">
        <f ca="1">YEARFRAC(Table1[[#This Row],[DOB]],TODAY())</f>
        <v>45.661111111111111</v>
      </c>
      <c r="V2164" s="3" t="str" cm="1">
        <f t="array" aca="1" ref="V2164" ca="1">_xlfn.IFS(Table1[[#This Row],[Age]] &lt; 30, "20-29", Table1[[#This Row],[Age]]&lt;40,"30-39",Table1[[#This Row],[Age]]&lt;50,"40-49",Table1[[#This Row],[Age]]&lt;60,"50-59",Table1[[#This Row],[Age]]&lt;70, "60-69",Table1[[#This Row],[Age]]&lt;80, "70-79",Table1[[#This Row],[Age]]&lt;90,"80-89")</f>
        <v>40-49</v>
      </c>
      <c r="W2164" t="s">
        <v>7895</v>
      </c>
      <c r="X2164" t="s">
        <v>82</v>
      </c>
      <c r="Y2164" t="s">
        <v>54</v>
      </c>
      <c r="Z2164">
        <v>27229</v>
      </c>
      <c r="AA2164" t="s">
        <v>127</v>
      </c>
      <c r="AB2164" t="s">
        <v>103</v>
      </c>
      <c r="AC2164" t="s">
        <v>44</v>
      </c>
      <c r="AD2164">
        <v>4</v>
      </c>
    </row>
    <row r="2165" spans="1:30" x14ac:dyDescent="0.35">
      <c r="A2165">
        <v>2587</v>
      </c>
      <c r="B2165" t="s">
        <v>5668</v>
      </c>
      <c r="C2165" t="s">
        <v>600</v>
      </c>
      <c r="D2165" s="1">
        <v>43712</v>
      </c>
      <c r="E2165" s="1">
        <v>43934</v>
      </c>
      <c r="F2165">
        <f>IF(Table1[[#This Row],[ExitDate]],QUOTIENT(Table1[[#This Row],[ExitDate]]-Table1[[#This Row],[StartDate]],365/12),"")</f>
        <v>7</v>
      </c>
      <c r="G2165" t="str">
        <f>IF(Table1[[#This Row],[ExitDate]], "Attrition", "Active")</f>
        <v>Attrition</v>
      </c>
      <c r="H2165" t="s">
        <v>58</v>
      </c>
      <c r="I2165" t="s">
        <v>7896</v>
      </c>
      <c r="J2165" t="s">
        <v>7897</v>
      </c>
      <c r="K2165" t="s">
        <v>117</v>
      </c>
      <c r="L2165" t="s">
        <v>32</v>
      </c>
      <c r="M2165" t="s">
        <v>62</v>
      </c>
      <c r="N2165" t="s">
        <v>50</v>
      </c>
      <c r="O2165" t="s">
        <v>51</v>
      </c>
      <c r="P2165" t="s">
        <v>98</v>
      </c>
      <c r="Q2165" t="s">
        <v>7898</v>
      </c>
      <c r="R2165" t="s">
        <v>64</v>
      </c>
      <c r="S2165" t="s">
        <v>89</v>
      </c>
      <c r="T2165" s="2">
        <v>36738</v>
      </c>
      <c r="U2165" s="3">
        <f ca="1">YEARFRAC(Table1[[#This Row],[DOB]],TODAY())</f>
        <v>25.397222222222222</v>
      </c>
      <c r="V2165" s="3" t="str" cm="1">
        <f t="array" aca="1" ref="V2165" ca="1">_xlfn.IFS(Table1[[#This Row],[Age]] &lt; 30, "20-29", Table1[[#This Row],[Age]]&lt;40,"30-39",Table1[[#This Row],[Age]]&lt;50,"40-49",Table1[[#This Row],[Age]]&lt;60,"50-59",Table1[[#This Row],[Age]]&lt;70, "60-69",Table1[[#This Row],[Age]]&lt;80, "70-79",Table1[[#This Row],[Age]]&lt;90,"80-89")</f>
        <v>20-29</v>
      </c>
      <c r="W2165" t="s">
        <v>39</v>
      </c>
      <c r="X2165" t="s">
        <v>102</v>
      </c>
      <c r="Y2165" t="s">
        <v>54</v>
      </c>
      <c r="Z2165">
        <v>69470</v>
      </c>
      <c r="AA2165" t="s">
        <v>73</v>
      </c>
      <c r="AB2165" t="s">
        <v>43</v>
      </c>
      <c r="AC2165" t="s">
        <v>44</v>
      </c>
      <c r="AD2165">
        <v>5</v>
      </c>
    </row>
    <row r="2166" spans="1:30" x14ac:dyDescent="0.35">
      <c r="A2166">
        <v>2588</v>
      </c>
      <c r="B2166" t="s">
        <v>576</v>
      </c>
      <c r="C2166" t="s">
        <v>590</v>
      </c>
      <c r="D2166" s="1">
        <v>44061</v>
      </c>
      <c r="F2166" t="str">
        <f>IF(Table1[[#This Row],[ExitDate]],QUOTIENT(Table1[[#This Row],[ExitDate]]-Table1[[#This Row],[StartDate]],365/12),"")</f>
        <v/>
      </c>
      <c r="G2166" t="str">
        <f>IF(Table1[[#This Row],[ExitDate]], "Attrition", "Active")</f>
        <v>Active</v>
      </c>
      <c r="H2166" t="s">
        <v>58</v>
      </c>
      <c r="I2166" t="s">
        <v>7899</v>
      </c>
      <c r="J2166" t="s">
        <v>7900</v>
      </c>
      <c r="K2166" t="s">
        <v>61</v>
      </c>
      <c r="L2166" t="s">
        <v>32</v>
      </c>
      <c r="M2166" t="s">
        <v>62</v>
      </c>
      <c r="N2166" t="s">
        <v>34</v>
      </c>
      <c r="O2166" t="s">
        <v>62</v>
      </c>
      <c r="P2166" t="s">
        <v>36</v>
      </c>
      <c r="R2166" t="s">
        <v>64</v>
      </c>
      <c r="S2166" t="s">
        <v>89</v>
      </c>
      <c r="T2166" s="2">
        <v>32348</v>
      </c>
      <c r="U2166" s="3">
        <f ca="1">YEARFRAC(Table1[[#This Row],[DOB]],TODAY())</f>
        <v>37.413888888888891</v>
      </c>
      <c r="V2166" s="3" t="str" cm="1">
        <f t="array" aca="1" ref="V2166" ca="1">_xlfn.IFS(Table1[[#This Row],[Age]] &lt; 30, "20-29", Table1[[#This Row],[Age]]&lt;40,"30-39",Table1[[#This Row],[Age]]&lt;50,"40-49",Table1[[#This Row],[Age]]&lt;60,"50-59",Table1[[#This Row],[Age]]&lt;70, "60-69",Table1[[#This Row],[Age]]&lt;80, "70-79",Table1[[#This Row],[Age]]&lt;90,"80-89")</f>
        <v>30-39</v>
      </c>
      <c r="W2166" t="s">
        <v>39</v>
      </c>
      <c r="X2166" t="s">
        <v>82</v>
      </c>
      <c r="Y2166" t="s">
        <v>54</v>
      </c>
      <c r="Z2166">
        <v>90985</v>
      </c>
      <c r="AA2166" t="s">
        <v>73</v>
      </c>
      <c r="AB2166" t="s">
        <v>74</v>
      </c>
      <c r="AC2166" t="s">
        <v>44</v>
      </c>
      <c r="AD2166">
        <v>5</v>
      </c>
    </row>
    <row r="2167" spans="1:30" x14ac:dyDescent="0.35">
      <c r="A2167">
        <v>2589</v>
      </c>
      <c r="B2167" t="s">
        <v>5701</v>
      </c>
      <c r="C2167" t="s">
        <v>4929</v>
      </c>
      <c r="D2167" s="1">
        <v>44170</v>
      </c>
      <c r="F2167" t="str">
        <f>IF(Table1[[#This Row],[ExitDate]],QUOTIENT(Table1[[#This Row],[ExitDate]]-Table1[[#This Row],[StartDate]],365/12),"")</f>
        <v/>
      </c>
      <c r="G2167" t="str">
        <f>IF(Table1[[#This Row],[ExitDate]], "Attrition", "Active")</f>
        <v>Active</v>
      </c>
      <c r="H2167" t="s">
        <v>58</v>
      </c>
      <c r="I2167" t="s">
        <v>7901</v>
      </c>
      <c r="J2167" t="s">
        <v>7902</v>
      </c>
      <c r="K2167" t="s">
        <v>88</v>
      </c>
      <c r="L2167" t="s">
        <v>32</v>
      </c>
      <c r="M2167" t="s">
        <v>33</v>
      </c>
      <c r="N2167" t="s">
        <v>50</v>
      </c>
      <c r="O2167" t="s">
        <v>35</v>
      </c>
      <c r="P2167" t="s">
        <v>36</v>
      </c>
      <c r="R2167" t="s">
        <v>64</v>
      </c>
      <c r="S2167" t="s">
        <v>230</v>
      </c>
      <c r="T2167" s="2">
        <v>18623</v>
      </c>
      <c r="U2167" s="3">
        <f ca="1">YEARFRAC(Table1[[#This Row],[DOB]],TODAY())</f>
        <v>74.99166666666666</v>
      </c>
      <c r="V2167" s="3" t="str" cm="1">
        <f t="array" aca="1" ref="V2167" ca="1">_xlfn.IFS(Table1[[#This Row],[Age]] &lt; 30, "20-29", Table1[[#This Row],[Age]]&lt;40,"30-39",Table1[[#This Row],[Age]]&lt;50,"40-49",Table1[[#This Row],[Age]]&lt;60,"50-59",Table1[[#This Row],[Age]]&lt;70, "60-69",Table1[[#This Row],[Age]]&lt;80, "70-79",Table1[[#This Row],[Age]]&lt;90,"80-89")</f>
        <v>70-79</v>
      </c>
      <c r="W2167" t="s">
        <v>7866</v>
      </c>
      <c r="X2167" t="s">
        <v>112</v>
      </c>
      <c r="Y2167" t="s">
        <v>54</v>
      </c>
      <c r="Z2167">
        <v>62646</v>
      </c>
      <c r="AA2167" t="s">
        <v>127</v>
      </c>
      <c r="AB2167" t="s">
        <v>74</v>
      </c>
      <c r="AC2167" t="s">
        <v>44</v>
      </c>
      <c r="AD2167">
        <v>5</v>
      </c>
    </row>
    <row r="2168" spans="1:30" x14ac:dyDescent="0.35">
      <c r="A2168">
        <v>2590</v>
      </c>
      <c r="B2168" t="s">
        <v>1034</v>
      </c>
      <c r="C2168" t="s">
        <v>7903</v>
      </c>
      <c r="D2168" s="1">
        <v>44939</v>
      </c>
      <c r="E2168" s="1">
        <v>44969</v>
      </c>
      <c r="F2168">
        <f>IF(Table1[[#This Row],[ExitDate]],QUOTIENT(Table1[[#This Row],[ExitDate]]-Table1[[#This Row],[StartDate]],365/12),"")</f>
        <v>0</v>
      </c>
      <c r="G2168" t="str">
        <f>IF(Table1[[#This Row],[ExitDate]], "Attrition", "Active")</f>
        <v>Attrition</v>
      </c>
      <c r="H2168" t="s">
        <v>58</v>
      </c>
      <c r="I2168" t="s">
        <v>7904</v>
      </c>
      <c r="J2168" t="s">
        <v>7905</v>
      </c>
      <c r="K2168" t="s">
        <v>31</v>
      </c>
      <c r="L2168" t="s">
        <v>32</v>
      </c>
      <c r="M2168" t="s">
        <v>51</v>
      </c>
      <c r="N2168" t="s">
        <v>50</v>
      </c>
      <c r="O2168" t="s">
        <v>62</v>
      </c>
      <c r="P2168" t="s">
        <v>139</v>
      </c>
      <c r="Q2168" t="s">
        <v>7906</v>
      </c>
      <c r="R2168" t="s">
        <v>64</v>
      </c>
      <c r="S2168" t="s">
        <v>110</v>
      </c>
      <c r="T2168" s="2">
        <v>35833</v>
      </c>
      <c r="U2168" s="3">
        <f ca="1">YEARFRAC(Table1[[#This Row],[DOB]],TODAY())</f>
        <v>27.877777777777776</v>
      </c>
      <c r="V2168" s="3" t="str" cm="1">
        <f t="array" aca="1" ref="V2168" ca="1">_xlfn.IFS(Table1[[#This Row],[Age]] &lt; 30, "20-29", Table1[[#This Row],[Age]]&lt;40,"30-39",Table1[[#This Row],[Age]]&lt;50,"40-49",Table1[[#This Row],[Age]]&lt;60,"50-59",Table1[[#This Row],[Age]]&lt;70, "60-69",Table1[[#This Row],[Age]]&lt;80, "70-79",Table1[[#This Row],[Age]]&lt;90,"80-89")</f>
        <v>20-29</v>
      </c>
      <c r="W2168" t="s">
        <v>7866</v>
      </c>
      <c r="X2168" t="s">
        <v>112</v>
      </c>
      <c r="Y2168" t="s">
        <v>54</v>
      </c>
      <c r="Z2168">
        <v>47626</v>
      </c>
      <c r="AA2168" t="s">
        <v>127</v>
      </c>
      <c r="AB2168" t="s">
        <v>83</v>
      </c>
      <c r="AC2168" t="s">
        <v>44</v>
      </c>
      <c r="AD2168">
        <v>5</v>
      </c>
    </row>
    <row r="2169" spans="1:30" x14ac:dyDescent="0.35">
      <c r="A2169">
        <v>2591</v>
      </c>
      <c r="B2169" t="s">
        <v>485</v>
      </c>
      <c r="C2169" t="s">
        <v>6748</v>
      </c>
      <c r="D2169" s="1">
        <v>43725</v>
      </c>
      <c r="F2169" t="str">
        <f>IF(Table1[[#This Row],[ExitDate]],QUOTIENT(Table1[[#This Row],[ExitDate]]-Table1[[#This Row],[StartDate]],365/12),"")</f>
        <v/>
      </c>
      <c r="G2169" t="str">
        <f>IF(Table1[[#This Row],[ExitDate]], "Attrition", "Active")</f>
        <v>Active</v>
      </c>
      <c r="H2169" t="s">
        <v>58</v>
      </c>
      <c r="I2169" t="s">
        <v>7907</v>
      </c>
      <c r="J2169" t="s">
        <v>7908</v>
      </c>
      <c r="K2169" t="s">
        <v>132</v>
      </c>
      <c r="L2169" t="s">
        <v>32</v>
      </c>
      <c r="M2169" t="s">
        <v>62</v>
      </c>
      <c r="N2169" t="s">
        <v>63</v>
      </c>
      <c r="O2169" t="s">
        <v>62</v>
      </c>
      <c r="P2169" t="s">
        <v>36</v>
      </c>
      <c r="R2169" t="s">
        <v>64</v>
      </c>
      <c r="S2169" t="s">
        <v>80</v>
      </c>
      <c r="T2169" s="2">
        <v>34189</v>
      </c>
      <c r="U2169" s="3">
        <f ca="1">YEARFRAC(Table1[[#This Row],[DOB]],TODAY())</f>
        <v>32.375</v>
      </c>
      <c r="V2169" s="3" t="str" cm="1">
        <f t="array" aca="1" ref="V2169" ca="1">_xlfn.IFS(Table1[[#This Row],[Age]] &lt; 30, "20-29", Table1[[#This Row],[Age]]&lt;40,"30-39",Table1[[#This Row],[Age]]&lt;50,"40-49",Table1[[#This Row],[Age]]&lt;60,"50-59",Table1[[#This Row],[Age]]&lt;70, "60-69",Table1[[#This Row],[Age]]&lt;80, "70-79",Table1[[#This Row],[Age]]&lt;90,"80-89")</f>
        <v>30-39</v>
      </c>
      <c r="W2169" t="s">
        <v>7866</v>
      </c>
      <c r="X2169" t="s">
        <v>82</v>
      </c>
      <c r="Y2169" t="s">
        <v>54</v>
      </c>
      <c r="Z2169">
        <v>19215</v>
      </c>
      <c r="AA2169" t="s">
        <v>127</v>
      </c>
      <c r="AB2169" t="s">
        <v>74</v>
      </c>
      <c r="AC2169" t="s">
        <v>44</v>
      </c>
      <c r="AD2169">
        <v>4</v>
      </c>
    </row>
    <row r="2170" spans="1:30" x14ac:dyDescent="0.35">
      <c r="A2170">
        <v>2592</v>
      </c>
      <c r="B2170" t="s">
        <v>7909</v>
      </c>
      <c r="C2170" t="s">
        <v>1219</v>
      </c>
      <c r="D2170" s="1">
        <v>44119</v>
      </c>
      <c r="F2170" t="str">
        <f>IF(Table1[[#This Row],[ExitDate]],QUOTIENT(Table1[[#This Row],[ExitDate]]-Table1[[#This Row],[StartDate]],365/12),"")</f>
        <v/>
      </c>
      <c r="G2170" t="str">
        <f>IF(Table1[[#This Row],[ExitDate]], "Attrition", "Active")</f>
        <v>Active</v>
      </c>
      <c r="H2170" t="s">
        <v>58</v>
      </c>
      <c r="I2170" t="s">
        <v>7910</v>
      </c>
      <c r="J2170" t="s">
        <v>7911</v>
      </c>
      <c r="K2170" t="s">
        <v>49</v>
      </c>
      <c r="L2170" t="s">
        <v>32</v>
      </c>
      <c r="M2170" t="s">
        <v>33</v>
      </c>
      <c r="N2170" t="s">
        <v>63</v>
      </c>
      <c r="O2170" t="s">
        <v>51</v>
      </c>
      <c r="P2170" t="s">
        <v>36</v>
      </c>
      <c r="R2170" t="s">
        <v>64</v>
      </c>
      <c r="S2170" t="s">
        <v>89</v>
      </c>
      <c r="T2170" s="2">
        <v>18061</v>
      </c>
      <c r="U2170" s="3">
        <f ca="1">YEARFRAC(Table1[[#This Row],[DOB]],TODAY())</f>
        <v>76.530555555555551</v>
      </c>
      <c r="V2170" s="3" t="str" cm="1">
        <f t="array" aca="1" ref="V2170" ca="1">_xlfn.IFS(Table1[[#This Row],[Age]] &lt; 30, "20-29", Table1[[#This Row],[Age]]&lt;40,"30-39",Table1[[#This Row],[Age]]&lt;50,"40-49",Table1[[#This Row],[Age]]&lt;60,"50-59",Table1[[#This Row],[Age]]&lt;70, "60-69",Table1[[#This Row],[Age]]&lt;80, "70-79",Table1[[#This Row],[Age]]&lt;90,"80-89")</f>
        <v>70-79</v>
      </c>
      <c r="W2170" t="s">
        <v>7891</v>
      </c>
      <c r="X2170" t="s">
        <v>149</v>
      </c>
      <c r="Y2170" t="s">
        <v>54</v>
      </c>
      <c r="Z2170">
        <v>80307</v>
      </c>
      <c r="AA2170" t="s">
        <v>127</v>
      </c>
      <c r="AB2170" t="s">
        <v>74</v>
      </c>
      <c r="AC2170" t="s">
        <v>44</v>
      </c>
      <c r="AD2170">
        <v>2</v>
      </c>
    </row>
    <row r="2171" spans="1:30" x14ac:dyDescent="0.35">
      <c r="A2171">
        <v>2593</v>
      </c>
      <c r="B2171" t="s">
        <v>4555</v>
      </c>
      <c r="C2171" t="s">
        <v>5355</v>
      </c>
      <c r="D2171" s="1">
        <v>43435</v>
      </c>
      <c r="E2171" s="1">
        <v>44370</v>
      </c>
      <c r="F2171">
        <f>IF(Table1[[#This Row],[ExitDate]],QUOTIENT(Table1[[#This Row],[ExitDate]]-Table1[[#This Row],[StartDate]],365/12),"")</f>
        <v>30</v>
      </c>
      <c r="G2171" t="str">
        <f>IF(Table1[[#This Row],[ExitDate]], "Attrition", "Active")</f>
        <v>Attrition</v>
      </c>
      <c r="H2171" t="s">
        <v>58</v>
      </c>
      <c r="I2171" t="s">
        <v>7912</v>
      </c>
      <c r="J2171" t="s">
        <v>7913</v>
      </c>
      <c r="K2171" t="s">
        <v>138</v>
      </c>
      <c r="L2171" t="s">
        <v>32</v>
      </c>
      <c r="M2171" t="s">
        <v>33</v>
      </c>
      <c r="N2171" t="s">
        <v>50</v>
      </c>
      <c r="O2171" t="s">
        <v>35</v>
      </c>
      <c r="P2171" t="s">
        <v>174</v>
      </c>
      <c r="Q2171" t="s">
        <v>7914</v>
      </c>
      <c r="R2171" t="s">
        <v>64</v>
      </c>
      <c r="S2171" t="s">
        <v>80</v>
      </c>
      <c r="T2171" s="2">
        <v>26337</v>
      </c>
      <c r="U2171" s="3">
        <f ca="1">YEARFRAC(Table1[[#This Row],[DOB]],TODAY())</f>
        <v>53.875</v>
      </c>
      <c r="V2171" s="3" t="str" cm="1">
        <f t="array" aca="1" ref="V2171" ca="1">_xlfn.IFS(Table1[[#This Row],[Age]] &lt; 30, "20-29", Table1[[#This Row],[Age]]&lt;40,"30-39",Table1[[#This Row],[Age]]&lt;50,"40-49",Table1[[#This Row],[Age]]&lt;60,"50-59",Table1[[#This Row],[Age]]&lt;70, "60-69",Table1[[#This Row],[Age]]&lt;80, "70-79",Table1[[#This Row],[Age]]&lt;90,"80-89")</f>
        <v>50-59</v>
      </c>
      <c r="W2171" t="s">
        <v>7891</v>
      </c>
      <c r="X2171" t="s">
        <v>82</v>
      </c>
      <c r="Y2171" t="s">
        <v>54</v>
      </c>
      <c r="Z2171">
        <v>64576</v>
      </c>
      <c r="AA2171" t="s">
        <v>73</v>
      </c>
      <c r="AB2171" t="s">
        <v>43</v>
      </c>
      <c r="AC2171" t="s">
        <v>44</v>
      </c>
      <c r="AD2171">
        <v>1</v>
      </c>
    </row>
    <row r="2172" spans="1:30" x14ac:dyDescent="0.35">
      <c r="A2172">
        <v>2594</v>
      </c>
      <c r="B2172" t="s">
        <v>6822</v>
      </c>
      <c r="C2172" t="s">
        <v>1618</v>
      </c>
      <c r="D2172" s="1">
        <v>45131</v>
      </c>
      <c r="F2172" t="str">
        <f>IF(Table1[[#This Row],[ExitDate]],QUOTIENT(Table1[[#This Row],[ExitDate]]-Table1[[#This Row],[StartDate]],365/12),"")</f>
        <v/>
      </c>
      <c r="G2172" t="str">
        <f>IF(Table1[[#This Row],[ExitDate]], "Attrition", "Active")</f>
        <v>Active</v>
      </c>
      <c r="H2172" t="s">
        <v>58</v>
      </c>
      <c r="I2172" t="s">
        <v>7915</v>
      </c>
      <c r="J2172" t="s">
        <v>7916</v>
      </c>
      <c r="K2172" t="s">
        <v>79</v>
      </c>
      <c r="L2172" t="s">
        <v>32</v>
      </c>
      <c r="M2172" t="s">
        <v>51</v>
      </c>
      <c r="N2172" t="s">
        <v>34</v>
      </c>
      <c r="O2172" t="s">
        <v>35</v>
      </c>
      <c r="P2172" t="s">
        <v>36</v>
      </c>
      <c r="R2172" t="s">
        <v>64</v>
      </c>
      <c r="S2172" t="s">
        <v>230</v>
      </c>
      <c r="T2172" s="2">
        <v>20541</v>
      </c>
      <c r="U2172" s="3">
        <f ca="1">YEARFRAC(Table1[[#This Row],[DOB]],TODAY())</f>
        <v>69.738888888888894</v>
      </c>
      <c r="V2172" s="3" t="str" cm="1">
        <f t="array" aca="1" ref="V2172" ca="1">_xlfn.IFS(Table1[[#This Row],[Age]] &lt; 30, "20-29", Table1[[#This Row],[Age]]&lt;40,"30-39",Table1[[#This Row],[Age]]&lt;50,"40-49",Table1[[#This Row],[Age]]&lt;60,"50-59",Table1[[#This Row],[Age]]&lt;70, "60-69",Table1[[#This Row],[Age]]&lt;80, "70-79",Table1[[#This Row],[Age]]&lt;90,"80-89")</f>
        <v>60-69</v>
      </c>
      <c r="W2172" t="s">
        <v>7891</v>
      </c>
      <c r="X2172" t="s">
        <v>112</v>
      </c>
      <c r="Y2172" t="s">
        <v>54</v>
      </c>
      <c r="Z2172">
        <v>1126</v>
      </c>
      <c r="AA2172" t="s">
        <v>73</v>
      </c>
      <c r="AB2172" t="s">
        <v>103</v>
      </c>
      <c r="AC2172" t="s">
        <v>44</v>
      </c>
      <c r="AD2172">
        <v>1</v>
      </c>
    </row>
    <row r="2173" spans="1:30" x14ac:dyDescent="0.35">
      <c r="A2173">
        <v>2595</v>
      </c>
      <c r="B2173" t="s">
        <v>7917</v>
      </c>
      <c r="C2173" t="s">
        <v>7918</v>
      </c>
      <c r="D2173" s="1">
        <v>43746</v>
      </c>
      <c r="F2173" t="str">
        <f>IF(Table1[[#This Row],[ExitDate]],QUOTIENT(Table1[[#This Row],[ExitDate]]-Table1[[#This Row],[StartDate]],365/12),"")</f>
        <v/>
      </c>
      <c r="G2173" t="str">
        <f>IF(Table1[[#This Row],[ExitDate]], "Attrition", "Active")</f>
        <v>Active</v>
      </c>
      <c r="H2173" t="s">
        <v>58</v>
      </c>
      <c r="I2173" t="s">
        <v>7919</v>
      </c>
      <c r="J2173" t="s">
        <v>7920</v>
      </c>
      <c r="K2173" t="s">
        <v>167</v>
      </c>
      <c r="L2173" t="s">
        <v>32</v>
      </c>
      <c r="M2173" t="s">
        <v>51</v>
      </c>
      <c r="N2173" t="s">
        <v>50</v>
      </c>
      <c r="O2173" t="s">
        <v>62</v>
      </c>
      <c r="P2173" t="s">
        <v>36</v>
      </c>
      <c r="R2173" t="s">
        <v>64</v>
      </c>
      <c r="S2173" t="s">
        <v>52</v>
      </c>
      <c r="T2173" s="2">
        <v>35879</v>
      </c>
      <c r="U2173" s="3">
        <f ca="1">YEARFRAC(Table1[[#This Row],[DOB]],TODAY())</f>
        <v>27.744444444444444</v>
      </c>
      <c r="V2173" s="3" t="str" cm="1">
        <f t="array" aca="1" ref="V2173" ca="1">_xlfn.IFS(Table1[[#This Row],[Age]] &lt; 30, "20-29", Table1[[#This Row],[Age]]&lt;40,"30-39",Table1[[#This Row],[Age]]&lt;50,"40-49",Table1[[#This Row],[Age]]&lt;60,"50-59",Table1[[#This Row],[Age]]&lt;70, "60-69",Table1[[#This Row],[Age]]&lt;80, "70-79",Table1[[#This Row],[Age]]&lt;90,"80-89")</f>
        <v>20-29</v>
      </c>
      <c r="W2173" t="s">
        <v>7891</v>
      </c>
      <c r="X2173" t="s">
        <v>394</v>
      </c>
      <c r="Y2173" t="s">
        <v>54</v>
      </c>
      <c r="Z2173">
        <v>68371</v>
      </c>
      <c r="AA2173" t="s">
        <v>127</v>
      </c>
      <c r="AB2173" t="s">
        <v>103</v>
      </c>
      <c r="AC2173" t="s">
        <v>44</v>
      </c>
      <c r="AD2173">
        <v>4</v>
      </c>
    </row>
    <row r="2174" spans="1:30" x14ac:dyDescent="0.35">
      <c r="A2174">
        <v>2596</v>
      </c>
      <c r="B2174" t="s">
        <v>7921</v>
      </c>
      <c r="C2174" t="s">
        <v>6231</v>
      </c>
      <c r="D2174" s="1">
        <v>44485</v>
      </c>
      <c r="E2174" s="1">
        <v>44685</v>
      </c>
      <c r="F2174">
        <f>IF(Table1[[#This Row],[ExitDate]],QUOTIENT(Table1[[#This Row],[ExitDate]]-Table1[[#This Row],[StartDate]],365/12),"")</f>
        <v>6</v>
      </c>
      <c r="G2174" t="str">
        <f>IF(Table1[[#This Row],[ExitDate]], "Attrition", "Active")</f>
        <v>Attrition</v>
      </c>
      <c r="H2174" t="s">
        <v>58</v>
      </c>
      <c r="I2174" t="s">
        <v>7922</v>
      </c>
      <c r="J2174" t="s">
        <v>7923</v>
      </c>
      <c r="K2174" t="s">
        <v>97</v>
      </c>
      <c r="L2174" t="s">
        <v>32</v>
      </c>
      <c r="M2174" t="s">
        <v>33</v>
      </c>
      <c r="N2174" t="s">
        <v>50</v>
      </c>
      <c r="O2174" t="s">
        <v>62</v>
      </c>
      <c r="P2174" t="s">
        <v>174</v>
      </c>
      <c r="Q2174" t="s">
        <v>7924</v>
      </c>
      <c r="R2174" t="s">
        <v>64</v>
      </c>
      <c r="S2174" t="s">
        <v>7543</v>
      </c>
      <c r="T2174" s="2">
        <v>28265</v>
      </c>
      <c r="U2174" s="3">
        <f ca="1">YEARFRAC(Table1[[#This Row],[DOB]],TODAY())</f>
        <v>48.591666666666669</v>
      </c>
      <c r="V2174" s="3" t="str" cm="1">
        <f t="array" aca="1" ref="V2174" ca="1">_xlfn.IFS(Table1[[#This Row],[Age]] &lt; 30, "20-29", Table1[[#This Row],[Age]]&lt;40,"30-39",Table1[[#This Row],[Age]]&lt;50,"40-49",Table1[[#This Row],[Age]]&lt;60,"50-59",Table1[[#This Row],[Age]]&lt;70, "60-69",Table1[[#This Row],[Age]]&lt;80, "70-79",Table1[[#This Row],[Age]]&lt;90,"80-89")</f>
        <v>40-49</v>
      </c>
      <c r="W2174" t="s">
        <v>7849</v>
      </c>
      <c r="X2174" t="s">
        <v>612</v>
      </c>
      <c r="Y2174" t="s">
        <v>54</v>
      </c>
      <c r="Z2174">
        <v>68985</v>
      </c>
      <c r="AA2174" t="s">
        <v>92</v>
      </c>
      <c r="AB2174" t="s">
        <v>103</v>
      </c>
      <c r="AC2174" t="s">
        <v>44</v>
      </c>
      <c r="AD2174">
        <v>2</v>
      </c>
    </row>
    <row r="2175" spans="1:30" x14ac:dyDescent="0.35">
      <c r="A2175">
        <v>2597</v>
      </c>
      <c r="B2175" t="s">
        <v>5380</v>
      </c>
      <c r="C2175" t="s">
        <v>921</v>
      </c>
      <c r="D2175" s="1">
        <v>43924</v>
      </c>
      <c r="F2175" t="str">
        <f>IF(Table1[[#This Row],[ExitDate]],QUOTIENT(Table1[[#This Row],[ExitDate]]-Table1[[#This Row],[StartDate]],365/12),"")</f>
        <v/>
      </c>
      <c r="G2175" t="str">
        <f>IF(Table1[[#This Row],[ExitDate]], "Attrition", "Active")</f>
        <v>Active</v>
      </c>
      <c r="H2175" t="s">
        <v>58</v>
      </c>
      <c r="I2175" t="s">
        <v>7925</v>
      </c>
      <c r="J2175" t="s">
        <v>7926</v>
      </c>
      <c r="K2175" t="s">
        <v>117</v>
      </c>
      <c r="L2175" t="s">
        <v>32</v>
      </c>
      <c r="M2175" t="s">
        <v>33</v>
      </c>
      <c r="N2175" t="s">
        <v>50</v>
      </c>
      <c r="O2175" t="s">
        <v>62</v>
      </c>
      <c r="P2175" t="s">
        <v>36</v>
      </c>
      <c r="R2175" t="s">
        <v>64</v>
      </c>
      <c r="S2175" t="s">
        <v>89</v>
      </c>
      <c r="T2175" s="2">
        <v>16340</v>
      </c>
      <c r="U2175" s="3">
        <f ca="1">YEARFRAC(Table1[[#This Row],[DOB]],TODAY())</f>
        <v>81.24444444444444</v>
      </c>
      <c r="V2175" s="3" t="str" cm="1">
        <f t="array" aca="1" ref="V2175" ca="1">_xlfn.IFS(Table1[[#This Row],[Age]] &lt; 30, "20-29", Table1[[#This Row],[Age]]&lt;40,"30-39",Table1[[#This Row],[Age]]&lt;50,"40-49",Table1[[#This Row],[Age]]&lt;60,"50-59",Table1[[#This Row],[Age]]&lt;70, "60-69",Table1[[#This Row],[Age]]&lt;80, "70-79",Table1[[#This Row],[Age]]&lt;90,"80-89")</f>
        <v>80-89</v>
      </c>
      <c r="W2175" t="s">
        <v>7849</v>
      </c>
      <c r="X2175" t="s">
        <v>102</v>
      </c>
      <c r="Y2175" t="s">
        <v>54</v>
      </c>
      <c r="Z2175">
        <v>92704</v>
      </c>
      <c r="AA2175" t="s">
        <v>127</v>
      </c>
      <c r="AB2175" t="s">
        <v>103</v>
      </c>
      <c r="AC2175" t="s">
        <v>44</v>
      </c>
      <c r="AD2175">
        <v>2</v>
      </c>
    </row>
    <row r="2176" spans="1:30" x14ac:dyDescent="0.35">
      <c r="A2176">
        <v>2598</v>
      </c>
      <c r="B2176" t="s">
        <v>2133</v>
      </c>
      <c r="C2176" t="s">
        <v>7927</v>
      </c>
      <c r="D2176" s="1">
        <v>43838</v>
      </c>
      <c r="F2176" t="str">
        <f>IF(Table1[[#This Row],[ExitDate]],QUOTIENT(Table1[[#This Row],[ExitDate]]-Table1[[#This Row],[StartDate]],365/12),"")</f>
        <v/>
      </c>
      <c r="G2176" t="str">
        <f>IF(Table1[[#This Row],[ExitDate]], "Attrition", "Active")</f>
        <v>Active</v>
      </c>
      <c r="H2176" t="s">
        <v>58</v>
      </c>
      <c r="I2176" t="s">
        <v>7928</v>
      </c>
      <c r="J2176" t="s">
        <v>7929</v>
      </c>
      <c r="K2176" t="s">
        <v>61</v>
      </c>
      <c r="L2176" t="s">
        <v>32</v>
      </c>
      <c r="M2176" t="s">
        <v>51</v>
      </c>
      <c r="N2176" t="s">
        <v>50</v>
      </c>
      <c r="O2176" t="s">
        <v>35</v>
      </c>
      <c r="P2176" t="s">
        <v>36</v>
      </c>
      <c r="R2176" t="s">
        <v>64</v>
      </c>
      <c r="S2176" t="s">
        <v>80</v>
      </c>
      <c r="T2176" s="2">
        <v>23625</v>
      </c>
      <c r="U2176" s="3">
        <f ca="1">YEARFRAC(Table1[[#This Row],[DOB]],TODAY())</f>
        <v>61.3</v>
      </c>
      <c r="V2176" s="3" t="str" cm="1">
        <f t="array" aca="1" ref="V2176" ca="1">_xlfn.IFS(Table1[[#This Row],[Age]] &lt; 30, "20-29", Table1[[#This Row],[Age]]&lt;40,"30-39",Table1[[#This Row],[Age]]&lt;50,"40-49",Table1[[#This Row],[Age]]&lt;60,"50-59",Table1[[#This Row],[Age]]&lt;70, "60-69",Table1[[#This Row],[Age]]&lt;80, "70-79",Table1[[#This Row],[Age]]&lt;90,"80-89")</f>
        <v>60-69</v>
      </c>
      <c r="W2176" t="s">
        <v>7849</v>
      </c>
      <c r="X2176" t="s">
        <v>149</v>
      </c>
      <c r="Y2176" t="s">
        <v>54</v>
      </c>
      <c r="Z2176">
        <v>8573</v>
      </c>
      <c r="AA2176" t="s">
        <v>127</v>
      </c>
      <c r="AB2176" t="s">
        <v>103</v>
      </c>
      <c r="AC2176" t="s">
        <v>44</v>
      </c>
      <c r="AD2176">
        <v>4</v>
      </c>
    </row>
    <row r="2177" spans="1:30" x14ac:dyDescent="0.35">
      <c r="A2177">
        <v>2599</v>
      </c>
      <c r="B2177" t="s">
        <v>7930</v>
      </c>
      <c r="C2177" t="s">
        <v>5788</v>
      </c>
      <c r="D2177" s="1">
        <v>44647</v>
      </c>
      <c r="E2177" s="1">
        <v>45091</v>
      </c>
      <c r="F2177">
        <f>IF(Table1[[#This Row],[ExitDate]],QUOTIENT(Table1[[#This Row],[ExitDate]]-Table1[[#This Row],[StartDate]],365/12),"")</f>
        <v>14</v>
      </c>
      <c r="G2177" t="str">
        <f>IF(Table1[[#This Row],[ExitDate]], "Attrition", "Active")</f>
        <v>Attrition</v>
      </c>
      <c r="H2177" t="s">
        <v>3736</v>
      </c>
      <c r="I2177" t="s">
        <v>7931</v>
      </c>
      <c r="J2177" t="s">
        <v>7932</v>
      </c>
      <c r="K2177" t="s">
        <v>88</v>
      </c>
      <c r="L2177" t="s">
        <v>32</v>
      </c>
      <c r="M2177" t="s">
        <v>33</v>
      </c>
      <c r="N2177" t="s">
        <v>50</v>
      </c>
      <c r="O2177" t="s">
        <v>35</v>
      </c>
      <c r="P2177" t="s">
        <v>174</v>
      </c>
      <c r="Q2177" t="s">
        <v>7933</v>
      </c>
      <c r="R2177" t="s">
        <v>64</v>
      </c>
      <c r="S2177" t="s">
        <v>503</v>
      </c>
      <c r="T2177" s="2">
        <v>15533</v>
      </c>
      <c r="U2177" s="3">
        <f ca="1">YEARFRAC(Table1[[#This Row],[DOB]],TODAY())</f>
        <v>83.45</v>
      </c>
      <c r="V2177" s="3" t="str" cm="1">
        <f t="array" aca="1" ref="V2177" ca="1">_xlfn.IFS(Table1[[#This Row],[Age]] &lt; 30, "20-29", Table1[[#This Row],[Age]]&lt;40,"30-39",Table1[[#This Row],[Age]]&lt;50,"40-49",Table1[[#This Row],[Age]]&lt;60,"50-59",Table1[[#This Row],[Age]]&lt;70, "60-69",Table1[[#This Row],[Age]]&lt;80, "70-79",Table1[[#This Row],[Age]]&lt;90,"80-89")</f>
        <v>80-89</v>
      </c>
      <c r="W2177" t="s">
        <v>7849</v>
      </c>
      <c r="X2177" t="s">
        <v>1061</v>
      </c>
      <c r="Y2177" t="s">
        <v>41</v>
      </c>
      <c r="Z2177">
        <v>40513</v>
      </c>
      <c r="AA2177" t="s">
        <v>92</v>
      </c>
      <c r="AB2177" t="s">
        <v>43</v>
      </c>
      <c r="AC2177" t="s">
        <v>44</v>
      </c>
      <c r="AD2177">
        <v>2</v>
      </c>
    </row>
    <row r="2178" spans="1:30" x14ac:dyDescent="0.35">
      <c r="A2178">
        <v>2600</v>
      </c>
      <c r="B2178" t="s">
        <v>346</v>
      </c>
      <c r="C2178" t="s">
        <v>811</v>
      </c>
      <c r="D2178" s="1">
        <v>43361</v>
      </c>
      <c r="F2178" t="str">
        <f>IF(Table1[[#This Row],[ExitDate]],QUOTIENT(Table1[[#This Row],[ExitDate]]-Table1[[#This Row],[StartDate]],365/12),"")</f>
        <v/>
      </c>
      <c r="G2178" t="str">
        <f>IF(Table1[[#This Row],[ExitDate]], "Attrition", "Active")</f>
        <v>Active</v>
      </c>
      <c r="H2178" t="s">
        <v>3736</v>
      </c>
      <c r="I2178" t="s">
        <v>7934</v>
      </c>
      <c r="J2178" t="s">
        <v>7935</v>
      </c>
      <c r="K2178" t="s">
        <v>31</v>
      </c>
      <c r="L2178" t="s">
        <v>32</v>
      </c>
      <c r="M2178" t="s">
        <v>62</v>
      </c>
      <c r="N2178" t="s">
        <v>34</v>
      </c>
      <c r="O2178" t="s">
        <v>35</v>
      </c>
      <c r="P2178" t="s">
        <v>36</v>
      </c>
      <c r="R2178" t="s">
        <v>64</v>
      </c>
      <c r="S2178" t="s">
        <v>52</v>
      </c>
      <c r="T2178" s="2">
        <v>23758</v>
      </c>
      <c r="U2178" s="3">
        <f ca="1">YEARFRAC(Table1[[#This Row],[DOB]],TODAY())</f>
        <v>60.93611111111111</v>
      </c>
      <c r="V2178" s="3" t="str" cm="1">
        <f t="array" aca="1" ref="V2178" ca="1">_xlfn.IFS(Table1[[#This Row],[Age]] &lt; 30, "20-29", Table1[[#This Row],[Age]]&lt;40,"30-39",Table1[[#This Row],[Age]]&lt;50,"40-49",Table1[[#This Row],[Age]]&lt;60,"50-59",Table1[[#This Row],[Age]]&lt;70, "60-69",Table1[[#This Row],[Age]]&lt;80, "70-79",Table1[[#This Row],[Age]]&lt;90,"80-89")</f>
        <v>60-69</v>
      </c>
      <c r="W2178" t="s">
        <v>7859</v>
      </c>
      <c r="X2178" t="s">
        <v>162</v>
      </c>
      <c r="Y2178" t="s">
        <v>41</v>
      </c>
      <c r="Z2178">
        <v>46029</v>
      </c>
      <c r="AA2178" t="s">
        <v>127</v>
      </c>
      <c r="AB2178" t="s">
        <v>43</v>
      </c>
      <c r="AC2178" t="s">
        <v>44</v>
      </c>
      <c r="AD2178">
        <v>2</v>
      </c>
    </row>
    <row r="2179" spans="1:30" x14ac:dyDescent="0.35">
      <c r="A2179">
        <v>2601</v>
      </c>
      <c r="B2179" t="s">
        <v>6141</v>
      </c>
      <c r="C2179" t="s">
        <v>1151</v>
      </c>
      <c r="D2179" s="1">
        <v>43798</v>
      </c>
      <c r="E2179" s="1">
        <v>43942</v>
      </c>
      <c r="F2179">
        <f>IF(Table1[[#This Row],[ExitDate]],QUOTIENT(Table1[[#This Row],[ExitDate]]-Table1[[#This Row],[StartDate]],365/12),"")</f>
        <v>4</v>
      </c>
      <c r="G2179" t="str">
        <f>IF(Table1[[#This Row],[ExitDate]], "Attrition", "Active")</f>
        <v>Attrition</v>
      </c>
      <c r="H2179" t="s">
        <v>3736</v>
      </c>
      <c r="I2179" t="s">
        <v>7936</v>
      </c>
      <c r="J2179" t="s">
        <v>7937</v>
      </c>
      <c r="K2179" t="s">
        <v>132</v>
      </c>
      <c r="L2179" t="s">
        <v>32</v>
      </c>
      <c r="M2179" t="s">
        <v>62</v>
      </c>
      <c r="N2179" t="s">
        <v>34</v>
      </c>
      <c r="O2179" t="s">
        <v>51</v>
      </c>
      <c r="P2179" t="s">
        <v>98</v>
      </c>
      <c r="Q2179" t="s">
        <v>7938</v>
      </c>
      <c r="R2179" t="s">
        <v>64</v>
      </c>
      <c r="S2179" t="s">
        <v>80</v>
      </c>
      <c r="T2179" s="2">
        <v>36952</v>
      </c>
      <c r="U2179" s="3">
        <f ca="1">YEARFRAC(Table1[[#This Row],[DOB]],TODAY())</f>
        <v>24.808333333333334</v>
      </c>
      <c r="V2179" s="3" t="str" cm="1">
        <f t="array" aca="1" ref="V2179" ca="1">_xlfn.IFS(Table1[[#This Row],[Age]] &lt; 30, "20-29", Table1[[#This Row],[Age]]&lt;40,"30-39",Table1[[#This Row],[Age]]&lt;50,"40-49",Table1[[#This Row],[Age]]&lt;60,"50-59",Table1[[#This Row],[Age]]&lt;70, "60-69",Table1[[#This Row],[Age]]&lt;80, "70-79",Table1[[#This Row],[Age]]&lt;90,"80-89")</f>
        <v>20-29</v>
      </c>
      <c r="W2179" t="s">
        <v>7859</v>
      </c>
      <c r="X2179" t="s">
        <v>82</v>
      </c>
      <c r="Y2179" t="s">
        <v>41</v>
      </c>
      <c r="Z2179">
        <v>44158</v>
      </c>
      <c r="AA2179" t="s">
        <v>55</v>
      </c>
      <c r="AB2179" t="s">
        <v>43</v>
      </c>
      <c r="AC2179" t="s">
        <v>44</v>
      </c>
      <c r="AD2179">
        <v>1</v>
      </c>
    </row>
    <row r="2180" spans="1:30" x14ac:dyDescent="0.35">
      <c r="A2180">
        <v>2602</v>
      </c>
      <c r="B2180" t="s">
        <v>2759</v>
      </c>
      <c r="C2180" t="s">
        <v>7105</v>
      </c>
      <c r="D2180" s="1">
        <v>43571</v>
      </c>
      <c r="E2180" s="1">
        <v>44778</v>
      </c>
      <c r="F2180">
        <f>IF(Table1[[#This Row],[ExitDate]],QUOTIENT(Table1[[#This Row],[ExitDate]]-Table1[[#This Row],[StartDate]],365/12),"")</f>
        <v>39</v>
      </c>
      <c r="G2180" t="str">
        <f>IF(Table1[[#This Row],[ExitDate]], "Attrition", "Active")</f>
        <v>Attrition</v>
      </c>
      <c r="H2180" t="s">
        <v>3741</v>
      </c>
      <c r="I2180" t="s">
        <v>7939</v>
      </c>
      <c r="J2180" t="s">
        <v>7940</v>
      </c>
      <c r="K2180" t="s">
        <v>49</v>
      </c>
      <c r="L2180" t="s">
        <v>32</v>
      </c>
      <c r="M2180" t="s">
        <v>62</v>
      </c>
      <c r="N2180" t="s">
        <v>34</v>
      </c>
      <c r="O2180" t="s">
        <v>62</v>
      </c>
      <c r="P2180" t="s">
        <v>98</v>
      </c>
      <c r="Q2180" t="s">
        <v>7941</v>
      </c>
      <c r="R2180" t="s">
        <v>2621</v>
      </c>
      <c r="S2180" t="s">
        <v>304</v>
      </c>
      <c r="T2180" s="2">
        <v>30170</v>
      </c>
      <c r="U2180" s="3">
        <f ca="1">YEARFRAC(Table1[[#This Row],[DOB]],TODAY())</f>
        <v>43.37777777777778</v>
      </c>
      <c r="V2180" s="3" t="str" cm="1">
        <f t="array" aca="1" ref="V2180" ca="1">_xlfn.IFS(Table1[[#This Row],[Age]] &lt; 30, "20-29", Table1[[#This Row],[Age]]&lt;40,"30-39",Table1[[#This Row],[Age]]&lt;50,"40-49",Table1[[#This Row],[Age]]&lt;60,"50-59",Table1[[#This Row],[Age]]&lt;70, "60-69",Table1[[#This Row],[Age]]&lt;80, "70-79",Table1[[#This Row],[Age]]&lt;90,"80-89")</f>
        <v>40-49</v>
      </c>
      <c r="W2180" t="s">
        <v>39</v>
      </c>
      <c r="X2180" t="s">
        <v>72</v>
      </c>
      <c r="Y2180" t="s">
        <v>41</v>
      </c>
      <c r="Z2180">
        <v>27947</v>
      </c>
      <c r="AA2180" t="s">
        <v>73</v>
      </c>
      <c r="AB2180" t="s">
        <v>43</v>
      </c>
      <c r="AC2180" t="s">
        <v>44</v>
      </c>
      <c r="AD2180">
        <v>2</v>
      </c>
    </row>
    <row r="2181" spans="1:30" x14ac:dyDescent="0.35">
      <c r="A2181">
        <v>2603</v>
      </c>
      <c r="B2181" t="s">
        <v>1490</v>
      </c>
      <c r="C2181" t="s">
        <v>917</v>
      </c>
      <c r="D2181" s="1">
        <v>43529</v>
      </c>
      <c r="E2181" s="1">
        <v>43750</v>
      </c>
      <c r="F2181">
        <f>IF(Table1[[#This Row],[ExitDate]],QUOTIENT(Table1[[#This Row],[ExitDate]]-Table1[[#This Row],[StartDate]],365/12),"")</f>
        <v>7</v>
      </c>
      <c r="G2181" t="str">
        <f>IF(Table1[[#This Row],[ExitDate]], "Attrition", "Active")</f>
        <v>Attrition</v>
      </c>
      <c r="H2181" t="s">
        <v>58</v>
      </c>
      <c r="I2181" t="s">
        <v>7942</v>
      </c>
      <c r="J2181" t="s">
        <v>7943</v>
      </c>
      <c r="K2181" t="s">
        <v>117</v>
      </c>
      <c r="L2181" t="s">
        <v>32</v>
      </c>
      <c r="M2181" t="s">
        <v>51</v>
      </c>
      <c r="N2181" t="s">
        <v>50</v>
      </c>
      <c r="O2181" t="s">
        <v>62</v>
      </c>
      <c r="P2181" t="s">
        <v>98</v>
      </c>
      <c r="Q2181" t="s">
        <v>7944</v>
      </c>
      <c r="R2181" t="s">
        <v>64</v>
      </c>
      <c r="S2181" t="s">
        <v>147</v>
      </c>
      <c r="T2181" s="2">
        <v>36319</v>
      </c>
      <c r="U2181" s="3">
        <f ca="1">YEARFRAC(Table1[[#This Row],[DOB]],TODAY())</f>
        <v>26.541666666666668</v>
      </c>
      <c r="V2181" s="3" t="str" cm="1">
        <f t="array" aca="1" ref="V2181" ca="1">_xlfn.IFS(Table1[[#This Row],[Age]] &lt; 30, "20-29", Table1[[#This Row],[Age]]&lt;40,"30-39",Table1[[#This Row],[Age]]&lt;50,"40-49",Table1[[#This Row],[Age]]&lt;60,"50-59",Table1[[#This Row],[Age]]&lt;70, "60-69",Table1[[#This Row],[Age]]&lt;80, "70-79",Table1[[#This Row],[Age]]&lt;90,"80-89")</f>
        <v>20-29</v>
      </c>
      <c r="W2181" t="s">
        <v>39</v>
      </c>
      <c r="X2181" t="s">
        <v>149</v>
      </c>
      <c r="Y2181" t="s">
        <v>54</v>
      </c>
      <c r="Z2181">
        <v>18574</v>
      </c>
      <c r="AA2181" t="s">
        <v>73</v>
      </c>
      <c r="AB2181" t="s">
        <v>103</v>
      </c>
      <c r="AC2181" t="s">
        <v>44</v>
      </c>
      <c r="AD2181">
        <v>2</v>
      </c>
    </row>
    <row r="2182" spans="1:30" x14ac:dyDescent="0.35">
      <c r="A2182">
        <v>2604</v>
      </c>
      <c r="B2182" t="s">
        <v>5662</v>
      </c>
      <c r="C2182" t="s">
        <v>7945</v>
      </c>
      <c r="D2182" s="1">
        <v>43454</v>
      </c>
      <c r="E2182" s="1">
        <v>43980</v>
      </c>
      <c r="F2182">
        <f>IF(Table1[[#This Row],[ExitDate]],QUOTIENT(Table1[[#This Row],[ExitDate]]-Table1[[#This Row],[StartDate]],365/12),"")</f>
        <v>17</v>
      </c>
      <c r="G2182" t="str">
        <f>IF(Table1[[#This Row],[ExitDate]], "Attrition", "Active")</f>
        <v>Attrition</v>
      </c>
      <c r="H2182" t="s">
        <v>58</v>
      </c>
      <c r="I2182" t="s">
        <v>7946</v>
      </c>
      <c r="J2182" t="s">
        <v>7947</v>
      </c>
      <c r="K2182" t="s">
        <v>61</v>
      </c>
      <c r="L2182" t="s">
        <v>32</v>
      </c>
      <c r="M2182" t="s">
        <v>33</v>
      </c>
      <c r="N2182" t="s">
        <v>34</v>
      </c>
      <c r="O2182" t="s">
        <v>62</v>
      </c>
      <c r="P2182" t="s">
        <v>174</v>
      </c>
      <c r="Q2182" t="s">
        <v>7948</v>
      </c>
      <c r="R2182" t="s">
        <v>64</v>
      </c>
      <c r="S2182" t="s">
        <v>52</v>
      </c>
      <c r="T2182" s="2">
        <v>31846</v>
      </c>
      <c r="U2182" s="3">
        <f ca="1">YEARFRAC(Table1[[#This Row],[DOB]],TODAY())</f>
        <v>38.786111111111111</v>
      </c>
      <c r="V2182" s="3" t="str" cm="1">
        <f t="array" aca="1" ref="V2182" ca="1">_xlfn.IFS(Table1[[#This Row],[Age]] &lt; 30, "20-29", Table1[[#This Row],[Age]]&lt;40,"30-39",Table1[[#This Row],[Age]]&lt;50,"40-49",Table1[[#This Row],[Age]]&lt;60,"50-59",Table1[[#This Row],[Age]]&lt;70, "60-69",Table1[[#This Row],[Age]]&lt;80, "70-79",Table1[[#This Row],[Age]]&lt;90,"80-89")</f>
        <v>30-39</v>
      </c>
      <c r="W2182" t="s">
        <v>39</v>
      </c>
      <c r="X2182" t="s">
        <v>112</v>
      </c>
      <c r="Y2182" t="s">
        <v>54</v>
      </c>
      <c r="Z2182">
        <v>68833</v>
      </c>
      <c r="AA2182" t="s">
        <v>73</v>
      </c>
      <c r="AB2182" t="s">
        <v>103</v>
      </c>
      <c r="AC2182" t="s">
        <v>44</v>
      </c>
      <c r="AD2182">
        <v>5</v>
      </c>
    </row>
    <row r="2183" spans="1:30" x14ac:dyDescent="0.35">
      <c r="A2183">
        <v>2605</v>
      </c>
      <c r="B2183" t="s">
        <v>5384</v>
      </c>
      <c r="C2183" t="s">
        <v>7949</v>
      </c>
      <c r="D2183" s="1">
        <v>44263</v>
      </c>
      <c r="E2183" s="1">
        <v>45075</v>
      </c>
      <c r="F2183">
        <f>IF(Table1[[#This Row],[ExitDate]],QUOTIENT(Table1[[#This Row],[ExitDate]]-Table1[[#This Row],[StartDate]],365/12),"")</f>
        <v>26</v>
      </c>
      <c r="G2183" t="str">
        <f>IF(Table1[[#This Row],[ExitDate]], "Attrition", "Active")</f>
        <v>Attrition</v>
      </c>
      <c r="H2183" t="s">
        <v>58</v>
      </c>
      <c r="I2183" t="s">
        <v>7950</v>
      </c>
      <c r="J2183" t="s">
        <v>7951</v>
      </c>
      <c r="K2183" t="s">
        <v>88</v>
      </c>
      <c r="L2183" t="s">
        <v>32</v>
      </c>
      <c r="M2183" t="s">
        <v>62</v>
      </c>
      <c r="N2183" t="s">
        <v>34</v>
      </c>
      <c r="O2183" t="s">
        <v>51</v>
      </c>
      <c r="P2183" t="s">
        <v>139</v>
      </c>
      <c r="Q2183" t="s">
        <v>7952</v>
      </c>
      <c r="R2183" t="s">
        <v>64</v>
      </c>
      <c r="S2183" t="s">
        <v>304</v>
      </c>
      <c r="T2183" s="2">
        <v>25061</v>
      </c>
      <c r="U2183" s="3">
        <f ca="1">YEARFRAC(Table1[[#This Row],[DOB]],TODAY())</f>
        <v>57.366666666666667</v>
      </c>
      <c r="V2183" s="3" t="str" cm="1">
        <f t="array" aca="1" ref="V2183" ca="1">_xlfn.IFS(Table1[[#This Row],[Age]] &lt; 30, "20-29", Table1[[#This Row],[Age]]&lt;40,"30-39",Table1[[#This Row],[Age]]&lt;50,"40-49",Table1[[#This Row],[Age]]&lt;60,"50-59",Table1[[#This Row],[Age]]&lt;70, "60-69",Table1[[#This Row],[Age]]&lt;80, "70-79",Table1[[#This Row],[Age]]&lt;90,"80-89")</f>
        <v>50-59</v>
      </c>
      <c r="W2183" t="s">
        <v>7866</v>
      </c>
      <c r="X2183" t="s">
        <v>6</v>
      </c>
      <c r="Y2183" t="s">
        <v>54</v>
      </c>
      <c r="Z2183">
        <v>29838</v>
      </c>
      <c r="AA2183" t="s">
        <v>92</v>
      </c>
      <c r="AB2183" t="s">
        <v>83</v>
      </c>
      <c r="AC2183" t="s">
        <v>44</v>
      </c>
      <c r="AD2183">
        <v>4</v>
      </c>
    </row>
    <row r="2184" spans="1:30" x14ac:dyDescent="0.35">
      <c r="A2184">
        <v>2606</v>
      </c>
      <c r="B2184" t="s">
        <v>428</v>
      </c>
      <c r="C2184" t="s">
        <v>2129</v>
      </c>
      <c r="D2184" s="1">
        <v>44127</v>
      </c>
      <c r="F2184" t="str">
        <f>IF(Table1[[#This Row],[ExitDate]],QUOTIENT(Table1[[#This Row],[ExitDate]]-Table1[[#This Row],[StartDate]],365/12),"")</f>
        <v/>
      </c>
      <c r="G2184" t="str">
        <f>IF(Table1[[#This Row],[ExitDate]], "Attrition", "Active")</f>
        <v>Active</v>
      </c>
      <c r="H2184" t="s">
        <v>58</v>
      </c>
      <c r="I2184" t="s">
        <v>7953</v>
      </c>
      <c r="J2184" t="s">
        <v>7954</v>
      </c>
      <c r="K2184" t="s">
        <v>31</v>
      </c>
      <c r="L2184" t="s">
        <v>32</v>
      </c>
      <c r="M2184" t="s">
        <v>62</v>
      </c>
      <c r="N2184" t="s">
        <v>34</v>
      </c>
      <c r="O2184" t="s">
        <v>51</v>
      </c>
      <c r="P2184" t="s">
        <v>36</v>
      </c>
      <c r="R2184" t="s">
        <v>64</v>
      </c>
      <c r="S2184" t="s">
        <v>176</v>
      </c>
      <c r="T2184" s="2">
        <v>18842</v>
      </c>
      <c r="U2184" s="3">
        <f ca="1">YEARFRAC(Table1[[#This Row],[DOB]],TODAY())</f>
        <v>74.391666666666666</v>
      </c>
      <c r="V2184" s="3" t="str" cm="1">
        <f t="array" aca="1" ref="V2184" ca="1">_xlfn.IFS(Table1[[#This Row],[Age]] &lt; 30, "20-29", Table1[[#This Row],[Age]]&lt;40,"30-39",Table1[[#This Row],[Age]]&lt;50,"40-49",Table1[[#This Row],[Age]]&lt;60,"50-59",Table1[[#This Row],[Age]]&lt;70, "60-69",Table1[[#This Row],[Age]]&lt;80, "70-79",Table1[[#This Row],[Age]]&lt;90,"80-89")</f>
        <v>70-79</v>
      </c>
      <c r="W2184" t="s">
        <v>7866</v>
      </c>
      <c r="X2184" t="s">
        <v>418</v>
      </c>
      <c r="Y2184" t="s">
        <v>54</v>
      </c>
      <c r="Z2184">
        <v>24803</v>
      </c>
      <c r="AA2184" t="s">
        <v>42</v>
      </c>
      <c r="AB2184" t="s">
        <v>74</v>
      </c>
      <c r="AC2184" t="s">
        <v>44</v>
      </c>
      <c r="AD2184">
        <v>2</v>
      </c>
    </row>
    <row r="2185" spans="1:30" x14ac:dyDescent="0.35">
      <c r="A2185">
        <v>2607</v>
      </c>
      <c r="B2185" t="s">
        <v>3031</v>
      </c>
      <c r="C2185" t="s">
        <v>3292</v>
      </c>
      <c r="D2185" s="1">
        <v>43553</v>
      </c>
      <c r="F2185" t="str">
        <f>IF(Table1[[#This Row],[ExitDate]],QUOTIENT(Table1[[#This Row],[ExitDate]]-Table1[[#This Row],[StartDate]],365/12),"")</f>
        <v/>
      </c>
      <c r="G2185" t="str">
        <f>IF(Table1[[#This Row],[ExitDate]], "Attrition", "Active")</f>
        <v>Active</v>
      </c>
      <c r="H2185" t="s">
        <v>58</v>
      </c>
      <c r="I2185" t="s">
        <v>7955</v>
      </c>
      <c r="J2185" t="s">
        <v>7956</v>
      </c>
      <c r="K2185" t="s">
        <v>132</v>
      </c>
      <c r="L2185" t="s">
        <v>32</v>
      </c>
      <c r="M2185" t="s">
        <v>33</v>
      </c>
      <c r="N2185" t="s">
        <v>63</v>
      </c>
      <c r="O2185" t="s">
        <v>51</v>
      </c>
      <c r="P2185" t="s">
        <v>36</v>
      </c>
      <c r="R2185" t="s">
        <v>64</v>
      </c>
      <c r="S2185" t="s">
        <v>230</v>
      </c>
      <c r="T2185" s="2">
        <v>28047</v>
      </c>
      <c r="U2185" s="3">
        <f ca="1">YEARFRAC(Table1[[#This Row],[DOB]],TODAY())</f>
        <v>49.19166666666667</v>
      </c>
      <c r="V2185" s="3" t="str" cm="1">
        <f t="array" aca="1" ref="V2185" ca="1">_xlfn.IFS(Table1[[#This Row],[Age]] &lt; 30, "20-29", Table1[[#This Row],[Age]]&lt;40,"30-39",Table1[[#This Row],[Age]]&lt;50,"40-49",Table1[[#This Row],[Age]]&lt;60,"50-59",Table1[[#This Row],[Age]]&lt;70, "60-69",Table1[[#This Row],[Age]]&lt;80, "70-79",Table1[[#This Row],[Age]]&lt;90,"80-89")</f>
        <v>40-49</v>
      </c>
      <c r="W2185" t="s">
        <v>7875</v>
      </c>
      <c r="X2185" t="s">
        <v>112</v>
      </c>
      <c r="Y2185" t="s">
        <v>54</v>
      </c>
      <c r="Z2185">
        <v>89972</v>
      </c>
      <c r="AA2185" t="s">
        <v>42</v>
      </c>
      <c r="AB2185" t="s">
        <v>83</v>
      </c>
      <c r="AC2185" t="s">
        <v>44</v>
      </c>
      <c r="AD2185">
        <v>2</v>
      </c>
    </row>
    <row r="2186" spans="1:30" x14ac:dyDescent="0.35">
      <c r="A2186">
        <v>2608</v>
      </c>
      <c r="B2186" t="s">
        <v>974</v>
      </c>
      <c r="C2186" t="s">
        <v>7957</v>
      </c>
      <c r="D2186" s="1">
        <v>44129</v>
      </c>
      <c r="F2186" t="str">
        <f>IF(Table1[[#This Row],[ExitDate]],QUOTIENT(Table1[[#This Row],[ExitDate]]-Table1[[#This Row],[StartDate]],365/12),"")</f>
        <v/>
      </c>
      <c r="G2186" t="str">
        <f>IF(Table1[[#This Row],[ExitDate]], "Attrition", "Active")</f>
        <v>Active</v>
      </c>
      <c r="H2186" t="s">
        <v>58</v>
      </c>
      <c r="I2186" t="s">
        <v>7958</v>
      </c>
      <c r="J2186" t="s">
        <v>7959</v>
      </c>
      <c r="K2186" t="s">
        <v>49</v>
      </c>
      <c r="L2186" t="s">
        <v>32</v>
      </c>
      <c r="M2186" t="s">
        <v>33</v>
      </c>
      <c r="N2186" t="s">
        <v>50</v>
      </c>
      <c r="O2186" t="s">
        <v>62</v>
      </c>
      <c r="P2186" t="s">
        <v>36</v>
      </c>
      <c r="R2186" t="s">
        <v>64</v>
      </c>
      <c r="S2186" t="s">
        <v>89</v>
      </c>
      <c r="T2186" s="2">
        <v>28460</v>
      </c>
      <c r="U2186" s="3">
        <f ca="1">YEARFRAC(Table1[[#This Row],[DOB]],TODAY())</f>
        <v>48.06111111111111</v>
      </c>
      <c r="V2186" s="3" t="str" cm="1">
        <f t="array" aca="1" ref="V2186" ca="1">_xlfn.IFS(Table1[[#This Row],[Age]] &lt; 30, "20-29", Table1[[#This Row],[Age]]&lt;40,"30-39",Table1[[#This Row],[Age]]&lt;50,"40-49",Table1[[#This Row],[Age]]&lt;60,"50-59",Table1[[#This Row],[Age]]&lt;70, "60-69",Table1[[#This Row],[Age]]&lt;80, "70-79",Table1[[#This Row],[Age]]&lt;90,"80-89")</f>
        <v>40-49</v>
      </c>
      <c r="W2186" t="s">
        <v>7891</v>
      </c>
      <c r="X2186" t="s">
        <v>162</v>
      </c>
      <c r="Y2186" t="s">
        <v>54</v>
      </c>
      <c r="Z2186">
        <v>47864</v>
      </c>
      <c r="AA2186" t="s">
        <v>127</v>
      </c>
      <c r="AB2186" t="s">
        <v>83</v>
      </c>
      <c r="AC2186" t="s">
        <v>44</v>
      </c>
      <c r="AD2186">
        <v>4</v>
      </c>
    </row>
    <row r="2187" spans="1:30" x14ac:dyDescent="0.35">
      <c r="A2187">
        <v>2609</v>
      </c>
      <c r="B2187" t="s">
        <v>1239</v>
      </c>
      <c r="C2187" t="s">
        <v>7960</v>
      </c>
      <c r="D2187" s="1">
        <v>43805</v>
      </c>
      <c r="E2187" s="1">
        <v>44395</v>
      </c>
      <c r="F2187">
        <f>IF(Table1[[#This Row],[ExitDate]],QUOTIENT(Table1[[#This Row],[ExitDate]]-Table1[[#This Row],[StartDate]],365/12),"")</f>
        <v>19</v>
      </c>
      <c r="G2187" t="str">
        <f>IF(Table1[[#This Row],[ExitDate]], "Attrition", "Active")</f>
        <v>Attrition</v>
      </c>
      <c r="H2187" t="s">
        <v>58</v>
      </c>
      <c r="I2187" t="s">
        <v>7961</v>
      </c>
      <c r="J2187" t="s">
        <v>7962</v>
      </c>
      <c r="K2187" t="s">
        <v>138</v>
      </c>
      <c r="L2187" t="s">
        <v>32</v>
      </c>
      <c r="M2187" t="s">
        <v>51</v>
      </c>
      <c r="N2187" t="s">
        <v>63</v>
      </c>
      <c r="O2187" t="s">
        <v>35</v>
      </c>
      <c r="P2187" t="s">
        <v>139</v>
      </c>
      <c r="Q2187" t="s">
        <v>7963</v>
      </c>
      <c r="R2187" t="s">
        <v>64</v>
      </c>
      <c r="S2187" t="s">
        <v>65</v>
      </c>
      <c r="T2187" s="2">
        <v>26158</v>
      </c>
      <c r="U2187" s="3">
        <f ca="1">YEARFRAC(Table1[[#This Row],[DOB]],TODAY())</f>
        <v>54.361111111111114</v>
      </c>
      <c r="V2187" s="3" t="str" cm="1">
        <f t="array" aca="1" ref="V2187" ca="1">_xlfn.IFS(Table1[[#This Row],[Age]] &lt; 30, "20-29", Table1[[#This Row],[Age]]&lt;40,"30-39",Table1[[#This Row],[Age]]&lt;50,"40-49",Table1[[#This Row],[Age]]&lt;60,"50-59",Table1[[#This Row],[Age]]&lt;70, "60-69",Table1[[#This Row],[Age]]&lt;80, "70-79",Table1[[#This Row],[Age]]&lt;90,"80-89")</f>
        <v>50-59</v>
      </c>
      <c r="W2187" t="s">
        <v>7891</v>
      </c>
      <c r="X2187" t="s">
        <v>612</v>
      </c>
      <c r="Y2187" t="s">
        <v>54</v>
      </c>
      <c r="Z2187">
        <v>55114</v>
      </c>
      <c r="AA2187" t="s">
        <v>127</v>
      </c>
      <c r="AB2187" t="s">
        <v>43</v>
      </c>
      <c r="AC2187" t="s">
        <v>44</v>
      </c>
      <c r="AD2187">
        <v>2</v>
      </c>
    </row>
    <row r="2188" spans="1:30" x14ac:dyDescent="0.35">
      <c r="A2188">
        <v>2610</v>
      </c>
      <c r="B2188" t="s">
        <v>5860</v>
      </c>
      <c r="C2188" t="s">
        <v>1950</v>
      </c>
      <c r="D2188" s="1">
        <v>44827</v>
      </c>
      <c r="E2188" s="1">
        <v>44951</v>
      </c>
      <c r="F2188">
        <f>IF(Table1[[#This Row],[ExitDate]],QUOTIENT(Table1[[#This Row],[ExitDate]]-Table1[[#This Row],[StartDate]],365/12),"")</f>
        <v>4</v>
      </c>
      <c r="G2188" t="str">
        <f>IF(Table1[[#This Row],[ExitDate]], "Attrition", "Active")</f>
        <v>Attrition</v>
      </c>
      <c r="H2188" t="s">
        <v>58</v>
      </c>
      <c r="I2188" t="s">
        <v>7964</v>
      </c>
      <c r="J2188" t="s">
        <v>7965</v>
      </c>
      <c r="K2188" t="s">
        <v>79</v>
      </c>
      <c r="L2188" t="s">
        <v>32</v>
      </c>
      <c r="M2188" t="s">
        <v>62</v>
      </c>
      <c r="N2188" t="s">
        <v>63</v>
      </c>
      <c r="O2188" t="s">
        <v>62</v>
      </c>
      <c r="P2188" t="s">
        <v>139</v>
      </c>
      <c r="Q2188" t="s">
        <v>7966</v>
      </c>
      <c r="R2188" t="s">
        <v>64</v>
      </c>
      <c r="S2188" t="s">
        <v>80</v>
      </c>
      <c r="T2188" s="2">
        <v>17531</v>
      </c>
      <c r="U2188" s="3">
        <f ca="1">YEARFRAC(Table1[[#This Row],[DOB]],TODAY())</f>
        <v>77.980555555555554</v>
      </c>
      <c r="V2188" s="3" t="str" cm="1">
        <f t="array" aca="1" ref="V2188" ca="1">_xlfn.IFS(Table1[[#This Row],[Age]] &lt; 30, "20-29", Table1[[#This Row],[Age]]&lt;40,"30-39",Table1[[#This Row],[Age]]&lt;50,"40-49",Table1[[#This Row],[Age]]&lt;60,"50-59",Table1[[#This Row],[Age]]&lt;70, "60-69",Table1[[#This Row],[Age]]&lt;80, "70-79",Table1[[#This Row],[Age]]&lt;90,"80-89")</f>
        <v>70-79</v>
      </c>
      <c r="W2188" t="s">
        <v>7891</v>
      </c>
      <c r="X2188" t="s">
        <v>225</v>
      </c>
      <c r="Y2188" t="s">
        <v>54</v>
      </c>
      <c r="Z2188">
        <v>90224</v>
      </c>
      <c r="AA2188" t="s">
        <v>42</v>
      </c>
      <c r="AB2188" t="s">
        <v>43</v>
      </c>
      <c r="AC2188" t="s">
        <v>44</v>
      </c>
      <c r="AD2188">
        <v>2</v>
      </c>
    </row>
    <row r="2189" spans="1:30" x14ac:dyDescent="0.35">
      <c r="A2189">
        <v>2611</v>
      </c>
      <c r="B2189" t="s">
        <v>7967</v>
      </c>
      <c r="C2189" t="s">
        <v>1293</v>
      </c>
      <c r="D2189" s="1">
        <v>43825</v>
      </c>
      <c r="E2189" s="1">
        <v>44716</v>
      </c>
      <c r="F2189">
        <f>IF(Table1[[#This Row],[ExitDate]],QUOTIENT(Table1[[#This Row],[ExitDate]]-Table1[[#This Row],[StartDate]],365/12),"")</f>
        <v>29</v>
      </c>
      <c r="G2189" t="str">
        <f>IF(Table1[[#This Row],[ExitDate]], "Attrition", "Active")</f>
        <v>Attrition</v>
      </c>
      <c r="H2189" t="s">
        <v>58</v>
      </c>
      <c r="I2189" t="s">
        <v>7968</v>
      </c>
      <c r="J2189" t="s">
        <v>7969</v>
      </c>
      <c r="K2189" t="s">
        <v>167</v>
      </c>
      <c r="L2189" t="s">
        <v>32</v>
      </c>
      <c r="M2189" t="s">
        <v>51</v>
      </c>
      <c r="N2189" t="s">
        <v>50</v>
      </c>
      <c r="O2189" t="s">
        <v>35</v>
      </c>
      <c r="P2189" t="s">
        <v>174</v>
      </c>
      <c r="Q2189" t="s">
        <v>7970</v>
      </c>
      <c r="R2189" t="s">
        <v>64</v>
      </c>
      <c r="S2189" t="s">
        <v>304</v>
      </c>
      <c r="T2189" s="2">
        <v>20720</v>
      </c>
      <c r="U2189" s="3">
        <f ca="1">YEARFRAC(Table1[[#This Row],[DOB]],TODAY())</f>
        <v>69.25277777777778</v>
      </c>
      <c r="V2189" s="3" t="str" cm="1">
        <f t="array" aca="1" ref="V2189" ca="1">_xlfn.IFS(Table1[[#This Row],[Age]] &lt; 30, "20-29", Table1[[#This Row],[Age]]&lt;40,"30-39",Table1[[#This Row],[Age]]&lt;50,"40-49",Table1[[#This Row],[Age]]&lt;60,"50-59",Table1[[#This Row],[Age]]&lt;70, "60-69",Table1[[#This Row],[Age]]&lt;80, "70-79",Table1[[#This Row],[Age]]&lt;90,"80-89")</f>
        <v>60-69</v>
      </c>
      <c r="W2189" t="s">
        <v>7891</v>
      </c>
      <c r="X2189" t="s">
        <v>242</v>
      </c>
      <c r="Y2189" t="s">
        <v>54</v>
      </c>
      <c r="Z2189">
        <v>22260</v>
      </c>
      <c r="AA2189" t="s">
        <v>92</v>
      </c>
      <c r="AB2189" t="s">
        <v>43</v>
      </c>
      <c r="AC2189" t="s">
        <v>44</v>
      </c>
      <c r="AD2189">
        <v>2</v>
      </c>
    </row>
    <row r="2190" spans="1:30" x14ac:dyDescent="0.35">
      <c r="A2190">
        <v>2612</v>
      </c>
      <c r="B2190" t="s">
        <v>7971</v>
      </c>
      <c r="C2190" t="s">
        <v>2055</v>
      </c>
      <c r="D2190" s="1">
        <v>43339</v>
      </c>
      <c r="E2190" s="1">
        <v>43818</v>
      </c>
      <c r="F2190">
        <f>IF(Table1[[#This Row],[ExitDate]],QUOTIENT(Table1[[#This Row],[ExitDate]]-Table1[[#This Row],[StartDate]],365/12),"")</f>
        <v>15</v>
      </c>
      <c r="G2190" t="str">
        <f>IF(Table1[[#This Row],[ExitDate]], "Attrition", "Active")</f>
        <v>Attrition</v>
      </c>
      <c r="H2190" t="s">
        <v>58</v>
      </c>
      <c r="I2190" t="s">
        <v>7972</v>
      </c>
      <c r="J2190" t="s">
        <v>7973</v>
      </c>
      <c r="K2190" t="s">
        <v>97</v>
      </c>
      <c r="L2190" t="s">
        <v>32</v>
      </c>
      <c r="M2190" t="s">
        <v>51</v>
      </c>
      <c r="N2190" t="s">
        <v>63</v>
      </c>
      <c r="O2190" t="s">
        <v>51</v>
      </c>
      <c r="P2190" t="s">
        <v>139</v>
      </c>
      <c r="Q2190" t="s">
        <v>7974</v>
      </c>
      <c r="R2190" t="s">
        <v>64</v>
      </c>
      <c r="S2190" t="s">
        <v>89</v>
      </c>
      <c r="T2190" s="2">
        <v>23193</v>
      </c>
      <c r="U2190" s="3">
        <f ca="1">YEARFRAC(Table1[[#This Row],[DOB]],TODAY())</f>
        <v>62.477777777777774</v>
      </c>
      <c r="V2190" s="3" t="str" cm="1">
        <f t="array" aca="1" ref="V2190" ca="1">_xlfn.IFS(Table1[[#This Row],[Age]] &lt; 30, "20-29", Table1[[#This Row],[Age]]&lt;40,"30-39",Table1[[#This Row],[Age]]&lt;50,"40-49",Table1[[#This Row],[Age]]&lt;60,"50-59",Table1[[#This Row],[Age]]&lt;70, "60-69",Table1[[#This Row],[Age]]&lt;80, "70-79",Table1[[#This Row],[Age]]&lt;90,"80-89")</f>
        <v>60-69</v>
      </c>
      <c r="W2190" t="s">
        <v>7849</v>
      </c>
      <c r="X2190" t="s">
        <v>192</v>
      </c>
      <c r="Y2190" t="s">
        <v>54</v>
      </c>
      <c r="Z2190">
        <v>95112</v>
      </c>
      <c r="AA2190" t="s">
        <v>42</v>
      </c>
      <c r="AB2190" t="s">
        <v>83</v>
      </c>
      <c r="AC2190" t="s">
        <v>44</v>
      </c>
      <c r="AD2190">
        <v>4</v>
      </c>
    </row>
    <row r="2191" spans="1:30" x14ac:dyDescent="0.35">
      <c r="A2191">
        <v>2613</v>
      </c>
      <c r="B2191" t="s">
        <v>7975</v>
      </c>
      <c r="C2191" t="s">
        <v>499</v>
      </c>
      <c r="D2191" s="1">
        <v>44907</v>
      </c>
      <c r="E2191" s="1">
        <v>44992</v>
      </c>
      <c r="F2191">
        <f>IF(Table1[[#This Row],[ExitDate]],QUOTIENT(Table1[[#This Row],[ExitDate]]-Table1[[#This Row],[StartDate]],365/12),"")</f>
        <v>2</v>
      </c>
      <c r="G2191" t="str">
        <f>IF(Table1[[#This Row],[ExitDate]], "Attrition", "Active")</f>
        <v>Attrition</v>
      </c>
      <c r="H2191" t="s">
        <v>58</v>
      </c>
      <c r="I2191" t="s">
        <v>7976</v>
      </c>
      <c r="J2191" t="s">
        <v>7977</v>
      </c>
      <c r="K2191" t="s">
        <v>117</v>
      </c>
      <c r="L2191" t="s">
        <v>32</v>
      </c>
      <c r="M2191" t="s">
        <v>51</v>
      </c>
      <c r="N2191" t="s">
        <v>63</v>
      </c>
      <c r="O2191" t="s">
        <v>62</v>
      </c>
      <c r="P2191" t="s">
        <v>125</v>
      </c>
      <c r="Q2191" t="s">
        <v>7978</v>
      </c>
      <c r="R2191" t="s">
        <v>64</v>
      </c>
      <c r="S2191" t="s">
        <v>241</v>
      </c>
      <c r="T2191" s="2">
        <v>16269</v>
      </c>
      <c r="U2191" s="3">
        <f ca="1">YEARFRAC(Table1[[#This Row],[DOB]],TODAY())</f>
        <v>81.436111111111117</v>
      </c>
      <c r="V2191" s="3" t="str" cm="1">
        <f t="array" aca="1" ref="V2191" ca="1">_xlfn.IFS(Table1[[#This Row],[Age]] &lt; 30, "20-29", Table1[[#This Row],[Age]]&lt;40,"30-39",Table1[[#This Row],[Age]]&lt;50,"40-49",Table1[[#This Row],[Age]]&lt;60,"50-59",Table1[[#This Row],[Age]]&lt;70, "60-69",Table1[[#This Row],[Age]]&lt;80, "70-79",Table1[[#This Row],[Age]]&lt;90,"80-89")</f>
        <v>80-89</v>
      </c>
      <c r="W2191" t="s">
        <v>7849</v>
      </c>
      <c r="X2191" t="s">
        <v>418</v>
      </c>
      <c r="Y2191" t="s">
        <v>54</v>
      </c>
      <c r="Z2191">
        <v>13814</v>
      </c>
      <c r="AA2191" t="s">
        <v>92</v>
      </c>
      <c r="AB2191" t="s">
        <v>74</v>
      </c>
      <c r="AC2191" t="s">
        <v>44</v>
      </c>
      <c r="AD2191">
        <v>5</v>
      </c>
    </row>
    <row r="2192" spans="1:30" x14ac:dyDescent="0.35">
      <c r="A2192">
        <v>2614</v>
      </c>
      <c r="B2192" t="s">
        <v>7979</v>
      </c>
      <c r="C2192" t="s">
        <v>5557</v>
      </c>
      <c r="D2192" s="1">
        <v>44329</v>
      </c>
      <c r="F2192" t="str">
        <f>IF(Table1[[#This Row],[ExitDate]],QUOTIENT(Table1[[#This Row],[ExitDate]]-Table1[[#This Row],[StartDate]],365/12),"")</f>
        <v/>
      </c>
      <c r="G2192" t="str">
        <f>IF(Table1[[#This Row],[ExitDate]], "Attrition", "Active")</f>
        <v>Active</v>
      </c>
      <c r="H2192" t="s">
        <v>58</v>
      </c>
      <c r="I2192" t="s">
        <v>7980</v>
      </c>
      <c r="J2192" t="s">
        <v>7981</v>
      </c>
      <c r="K2192" t="s">
        <v>61</v>
      </c>
      <c r="L2192" t="s">
        <v>32</v>
      </c>
      <c r="M2192" t="s">
        <v>51</v>
      </c>
      <c r="N2192" t="s">
        <v>50</v>
      </c>
      <c r="O2192" t="s">
        <v>62</v>
      </c>
      <c r="P2192" t="s">
        <v>36</v>
      </c>
      <c r="R2192" t="s">
        <v>64</v>
      </c>
      <c r="S2192" t="s">
        <v>89</v>
      </c>
      <c r="T2192" s="2">
        <v>31850</v>
      </c>
      <c r="U2192" s="3">
        <f ca="1">YEARFRAC(Table1[[#This Row],[DOB]],TODAY())</f>
        <v>38.774999999999999</v>
      </c>
      <c r="V2192" s="3" t="str" cm="1">
        <f t="array" aca="1" ref="V2192" ca="1">_xlfn.IFS(Table1[[#This Row],[Age]] &lt; 30, "20-29", Table1[[#This Row],[Age]]&lt;40,"30-39",Table1[[#This Row],[Age]]&lt;50,"40-49",Table1[[#This Row],[Age]]&lt;60,"50-59",Table1[[#This Row],[Age]]&lt;70, "60-69",Table1[[#This Row],[Age]]&lt;80, "70-79",Table1[[#This Row],[Age]]&lt;90,"80-89")</f>
        <v>30-39</v>
      </c>
      <c r="W2192" t="s">
        <v>7849</v>
      </c>
      <c r="X2192" t="s">
        <v>225</v>
      </c>
      <c r="Y2192" t="s">
        <v>54</v>
      </c>
      <c r="Z2192">
        <v>29887</v>
      </c>
      <c r="AA2192" t="s">
        <v>92</v>
      </c>
      <c r="AB2192" t="s">
        <v>103</v>
      </c>
      <c r="AC2192" t="s">
        <v>44</v>
      </c>
      <c r="AD2192">
        <v>5</v>
      </c>
    </row>
    <row r="2193" spans="1:30" x14ac:dyDescent="0.35">
      <c r="A2193">
        <v>2615</v>
      </c>
      <c r="B2193" t="s">
        <v>3207</v>
      </c>
      <c r="C2193" t="s">
        <v>3050</v>
      </c>
      <c r="D2193" s="1">
        <v>44286</v>
      </c>
      <c r="F2193" t="str">
        <f>IF(Table1[[#This Row],[ExitDate]],QUOTIENT(Table1[[#This Row],[ExitDate]]-Table1[[#This Row],[StartDate]],365/12),"")</f>
        <v/>
      </c>
      <c r="G2193" t="str">
        <f>IF(Table1[[#This Row],[ExitDate]], "Attrition", "Active")</f>
        <v>Active</v>
      </c>
      <c r="H2193" t="s">
        <v>3736</v>
      </c>
      <c r="I2193" t="s">
        <v>7982</v>
      </c>
      <c r="J2193" t="s">
        <v>7983</v>
      </c>
      <c r="K2193" t="s">
        <v>88</v>
      </c>
      <c r="L2193" t="s">
        <v>32</v>
      </c>
      <c r="M2193" t="s">
        <v>33</v>
      </c>
      <c r="N2193" t="s">
        <v>63</v>
      </c>
      <c r="O2193" t="s">
        <v>51</v>
      </c>
      <c r="P2193" t="s">
        <v>36</v>
      </c>
      <c r="R2193" t="s">
        <v>64</v>
      </c>
      <c r="S2193" t="s">
        <v>38</v>
      </c>
      <c r="T2193" s="2">
        <v>22791</v>
      </c>
      <c r="U2193" s="3">
        <f ca="1">YEARFRAC(Table1[[#This Row],[DOB]],TODAY())</f>
        <v>63.577777777777776</v>
      </c>
      <c r="V2193" s="3" t="str" cm="1">
        <f t="array" aca="1" ref="V2193" ca="1">_xlfn.IFS(Table1[[#This Row],[Age]] &lt; 30, "20-29", Table1[[#This Row],[Age]]&lt;40,"30-39",Table1[[#This Row],[Age]]&lt;50,"40-49",Table1[[#This Row],[Age]]&lt;60,"50-59",Table1[[#This Row],[Age]]&lt;70, "60-69",Table1[[#This Row],[Age]]&lt;80, "70-79",Table1[[#This Row],[Age]]&lt;90,"80-89")</f>
        <v>60-69</v>
      </c>
      <c r="W2193" t="s">
        <v>7859</v>
      </c>
      <c r="X2193" t="s">
        <v>156</v>
      </c>
      <c r="Y2193" t="s">
        <v>41</v>
      </c>
      <c r="Z2193">
        <v>69576</v>
      </c>
      <c r="AA2193" t="s">
        <v>92</v>
      </c>
      <c r="AB2193" t="s">
        <v>74</v>
      </c>
      <c r="AC2193" t="s">
        <v>44</v>
      </c>
      <c r="AD2193">
        <v>4</v>
      </c>
    </row>
    <row r="2194" spans="1:30" x14ac:dyDescent="0.35">
      <c r="A2194">
        <v>2616</v>
      </c>
      <c r="B2194" t="s">
        <v>5367</v>
      </c>
      <c r="C2194" t="s">
        <v>6239</v>
      </c>
      <c r="D2194" s="1">
        <v>43691</v>
      </c>
      <c r="E2194" s="1">
        <v>44808</v>
      </c>
      <c r="F2194">
        <f>IF(Table1[[#This Row],[ExitDate]],QUOTIENT(Table1[[#This Row],[ExitDate]]-Table1[[#This Row],[StartDate]],365/12),"")</f>
        <v>36</v>
      </c>
      <c r="G2194" t="str">
        <f>IF(Table1[[#This Row],[ExitDate]], "Attrition", "Active")</f>
        <v>Attrition</v>
      </c>
      <c r="H2194" t="s">
        <v>3736</v>
      </c>
      <c r="I2194" t="s">
        <v>7984</v>
      </c>
      <c r="J2194" t="s">
        <v>7985</v>
      </c>
      <c r="K2194" t="s">
        <v>31</v>
      </c>
      <c r="L2194" t="s">
        <v>32</v>
      </c>
      <c r="M2194" t="s">
        <v>62</v>
      </c>
      <c r="N2194" t="s">
        <v>50</v>
      </c>
      <c r="O2194" t="s">
        <v>51</v>
      </c>
      <c r="P2194" t="s">
        <v>98</v>
      </c>
      <c r="Q2194" t="s">
        <v>7986</v>
      </c>
      <c r="R2194" t="s">
        <v>64</v>
      </c>
      <c r="S2194" t="s">
        <v>110</v>
      </c>
      <c r="T2194" s="2">
        <v>26651</v>
      </c>
      <c r="U2194" s="3">
        <f ca="1">YEARFRAC(Table1[[#This Row],[DOB]],TODAY())</f>
        <v>53.013888888888886</v>
      </c>
      <c r="V2194" s="3" t="str" cm="1">
        <f t="array" aca="1" ref="V2194" ca="1">_xlfn.IFS(Table1[[#This Row],[Age]] &lt; 30, "20-29", Table1[[#This Row],[Age]]&lt;40,"30-39",Table1[[#This Row],[Age]]&lt;50,"40-49",Table1[[#This Row],[Age]]&lt;60,"50-59",Table1[[#This Row],[Age]]&lt;70, "60-69",Table1[[#This Row],[Age]]&lt;80, "70-79",Table1[[#This Row],[Age]]&lt;90,"80-89")</f>
        <v>50-59</v>
      </c>
      <c r="W2194" t="s">
        <v>7859</v>
      </c>
      <c r="X2194" t="s">
        <v>112</v>
      </c>
      <c r="Y2194" t="s">
        <v>41</v>
      </c>
      <c r="Z2194">
        <v>62733</v>
      </c>
      <c r="AA2194" t="s">
        <v>92</v>
      </c>
      <c r="AB2194" t="s">
        <v>83</v>
      </c>
      <c r="AC2194" t="s">
        <v>44</v>
      </c>
      <c r="AD2194">
        <v>1</v>
      </c>
    </row>
    <row r="2195" spans="1:30" x14ac:dyDescent="0.35">
      <c r="A2195">
        <v>2617</v>
      </c>
      <c r="B2195" t="s">
        <v>2829</v>
      </c>
      <c r="C2195" t="s">
        <v>4375</v>
      </c>
      <c r="D2195" s="1">
        <v>44045</v>
      </c>
      <c r="E2195" s="1">
        <v>44925</v>
      </c>
      <c r="F2195">
        <f>IF(Table1[[#This Row],[ExitDate]],QUOTIENT(Table1[[#This Row],[ExitDate]]-Table1[[#This Row],[StartDate]],365/12),"")</f>
        <v>28</v>
      </c>
      <c r="G2195" t="str">
        <f>IF(Table1[[#This Row],[ExitDate]], "Attrition", "Active")</f>
        <v>Attrition</v>
      </c>
      <c r="H2195" t="s">
        <v>3736</v>
      </c>
      <c r="I2195" t="s">
        <v>7987</v>
      </c>
      <c r="J2195" t="s">
        <v>7988</v>
      </c>
      <c r="K2195" t="s">
        <v>132</v>
      </c>
      <c r="L2195" t="s">
        <v>32</v>
      </c>
      <c r="M2195" t="s">
        <v>62</v>
      </c>
      <c r="N2195" t="s">
        <v>34</v>
      </c>
      <c r="O2195" t="s">
        <v>62</v>
      </c>
      <c r="P2195" t="s">
        <v>139</v>
      </c>
      <c r="Q2195" t="s">
        <v>7989</v>
      </c>
      <c r="R2195" t="s">
        <v>64</v>
      </c>
      <c r="S2195" t="s">
        <v>331</v>
      </c>
      <c r="T2195" s="2">
        <v>34815</v>
      </c>
      <c r="U2195" s="3">
        <f ca="1">YEARFRAC(Table1[[#This Row],[DOB]],TODAY())</f>
        <v>30.658333333333335</v>
      </c>
      <c r="V2195" s="3" t="str" cm="1">
        <f t="array" aca="1" ref="V2195" ca="1">_xlfn.IFS(Table1[[#This Row],[Age]] &lt; 30, "20-29", Table1[[#This Row],[Age]]&lt;40,"30-39",Table1[[#This Row],[Age]]&lt;50,"40-49",Table1[[#This Row],[Age]]&lt;60,"50-59",Table1[[#This Row],[Age]]&lt;70, "60-69",Table1[[#This Row],[Age]]&lt;80, "70-79",Table1[[#This Row],[Age]]&lt;90,"80-89")</f>
        <v>30-39</v>
      </c>
      <c r="W2195" t="s">
        <v>7859</v>
      </c>
      <c r="X2195" t="s">
        <v>225</v>
      </c>
      <c r="Y2195" t="s">
        <v>41</v>
      </c>
      <c r="Z2195">
        <v>78047</v>
      </c>
      <c r="AA2195" t="s">
        <v>55</v>
      </c>
      <c r="AB2195" t="s">
        <v>74</v>
      </c>
      <c r="AC2195" t="s">
        <v>44</v>
      </c>
      <c r="AD2195">
        <v>4</v>
      </c>
    </row>
    <row r="2196" spans="1:30" x14ac:dyDescent="0.35">
      <c r="A2196">
        <v>2618</v>
      </c>
      <c r="B2196" t="s">
        <v>7990</v>
      </c>
      <c r="C2196" t="s">
        <v>2995</v>
      </c>
      <c r="D2196" s="1">
        <v>43620</v>
      </c>
      <c r="F2196" t="str">
        <f>IF(Table1[[#This Row],[ExitDate]],QUOTIENT(Table1[[#This Row],[ExitDate]]-Table1[[#This Row],[StartDate]],365/12),"")</f>
        <v/>
      </c>
      <c r="G2196" t="str">
        <f>IF(Table1[[#This Row],[ExitDate]], "Attrition", "Active")</f>
        <v>Active</v>
      </c>
      <c r="H2196" t="s">
        <v>3741</v>
      </c>
      <c r="I2196" t="s">
        <v>7991</v>
      </c>
      <c r="J2196" t="s">
        <v>7992</v>
      </c>
      <c r="K2196" t="s">
        <v>49</v>
      </c>
      <c r="L2196" t="s">
        <v>32</v>
      </c>
      <c r="M2196" t="s">
        <v>51</v>
      </c>
      <c r="N2196" t="s">
        <v>50</v>
      </c>
      <c r="O2196" t="s">
        <v>62</v>
      </c>
      <c r="P2196" t="s">
        <v>36</v>
      </c>
      <c r="R2196" t="s">
        <v>2621</v>
      </c>
      <c r="S2196" t="s">
        <v>304</v>
      </c>
      <c r="T2196" s="2">
        <v>34658</v>
      </c>
      <c r="U2196" s="3">
        <f ca="1">YEARFRAC(Table1[[#This Row],[DOB]],TODAY())</f>
        <v>31.091666666666665</v>
      </c>
      <c r="V2196" s="3" t="str" cm="1">
        <f t="array" aca="1" ref="V2196" ca="1">_xlfn.IFS(Table1[[#This Row],[Age]] &lt; 30, "20-29", Table1[[#This Row],[Age]]&lt;40,"30-39",Table1[[#This Row],[Age]]&lt;50,"40-49",Table1[[#This Row],[Age]]&lt;60,"50-59",Table1[[#This Row],[Age]]&lt;70, "60-69",Table1[[#This Row],[Age]]&lt;80, "70-79",Table1[[#This Row],[Age]]&lt;90,"80-89")</f>
        <v>30-39</v>
      </c>
      <c r="W2196" t="s">
        <v>39</v>
      </c>
      <c r="X2196" t="s">
        <v>82</v>
      </c>
      <c r="Y2196" t="s">
        <v>41</v>
      </c>
      <c r="Z2196">
        <v>22491</v>
      </c>
      <c r="AA2196" t="s">
        <v>42</v>
      </c>
      <c r="AB2196" t="s">
        <v>83</v>
      </c>
      <c r="AC2196" t="s">
        <v>44</v>
      </c>
      <c r="AD2196">
        <v>4</v>
      </c>
    </row>
    <row r="2197" spans="1:30" x14ac:dyDescent="0.35">
      <c r="A2197">
        <v>2619</v>
      </c>
      <c r="B2197" t="s">
        <v>6819</v>
      </c>
      <c r="C2197" t="s">
        <v>2372</v>
      </c>
      <c r="D2197" s="1">
        <v>43999</v>
      </c>
      <c r="E2197" s="1">
        <v>44600</v>
      </c>
      <c r="F2197">
        <f>IF(Table1[[#This Row],[ExitDate]],QUOTIENT(Table1[[#This Row],[ExitDate]]-Table1[[#This Row],[StartDate]],365/12),"")</f>
        <v>19</v>
      </c>
      <c r="G2197" t="str">
        <f>IF(Table1[[#This Row],[ExitDate]], "Attrition", "Active")</f>
        <v>Attrition</v>
      </c>
      <c r="H2197" t="s">
        <v>58</v>
      </c>
      <c r="I2197" t="s">
        <v>7993</v>
      </c>
      <c r="J2197" t="s">
        <v>7994</v>
      </c>
      <c r="K2197" t="s">
        <v>97</v>
      </c>
      <c r="L2197" t="s">
        <v>32</v>
      </c>
      <c r="M2197" t="s">
        <v>33</v>
      </c>
      <c r="N2197" t="s">
        <v>50</v>
      </c>
      <c r="O2197" t="s">
        <v>35</v>
      </c>
      <c r="P2197" t="s">
        <v>98</v>
      </c>
      <c r="Q2197" t="s">
        <v>7995</v>
      </c>
      <c r="R2197" t="s">
        <v>64</v>
      </c>
      <c r="S2197" t="s">
        <v>89</v>
      </c>
      <c r="T2197" s="2">
        <v>16898</v>
      </c>
      <c r="U2197" s="3">
        <f ca="1">YEARFRAC(Table1[[#This Row],[DOB]],TODAY())</f>
        <v>79.713888888888889</v>
      </c>
      <c r="V2197" s="3" t="str" cm="1">
        <f t="array" aca="1" ref="V2197" ca="1">_xlfn.IFS(Table1[[#This Row],[Age]] &lt; 30, "20-29", Table1[[#This Row],[Age]]&lt;40,"30-39",Table1[[#This Row],[Age]]&lt;50,"40-49",Table1[[#This Row],[Age]]&lt;60,"50-59",Table1[[#This Row],[Age]]&lt;70, "60-69",Table1[[#This Row],[Age]]&lt;80, "70-79",Table1[[#This Row],[Age]]&lt;90,"80-89")</f>
        <v>70-79</v>
      </c>
      <c r="W2197" t="s">
        <v>39</v>
      </c>
      <c r="X2197" t="s">
        <v>82</v>
      </c>
      <c r="Y2197" t="s">
        <v>54</v>
      </c>
      <c r="Z2197">
        <v>36412</v>
      </c>
      <c r="AA2197" t="s">
        <v>55</v>
      </c>
      <c r="AB2197" t="s">
        <v>103</v>
      </c>
      <c r="AC2197" t="s">
        <v>44</v>
      </c>
      <c r="AD2197">
        <v>5</v>
      </c>
    </row>
    <row r="2198" spans="1:30" x14ac:dyDescent="0.35">
      <c r="A2198">
        <v>2620</v>
      </c>
      <c r="B2198" t="s">
        <v>7996</v>
      </c>
      <c r="C2198" t="s">
        <v>1122</v>
      </c>
      <c r="D2198" s="1">
        <v>44259</v>
      </c>
      <c r="F2198" t="str">
        <f>IF(Table1[[#This Row],[ExitDate]],QUOTIENT(Table1[[#This Row],[ExitDate]]-Table1[[#This Row],[StartDate]],365/12),"")</f>
        <v/>
      </c>
      <c r="G2198" t="str">
        <f>IF(Table1[[#This Row],[ExitDate]], "Attrition", "Active")</f>
        <v>Active</v>
      </c>
      <c r="H2198" t="s">
        <v>58</v>
      </c>
      <c r="I2198" t="s">
        <v>7997</v>
      </c>
      <c r="J2198" t="s">
        <v>7998</v>
      </c>
      <c r="K2198" t="s">
        <v>117</v>
      </c>
      <c r="L2198" t="s">
        <v>32</v>
      </c>
      <c r="M2198" t="s">
        <v>62</v>
      </c>
      <c r="N2198" t="s">
        <v>63</v>
      </c>
      <c r="O2198" t="s">
        <v>62</v>
      </c>
      <c r="P2198" t="s">
        <v>36</v>
      </c>
      <c r="R2198" t="s">
        <v>64</v>
      </c>
      <c r="S2198" t="s">
        <v>80</v>
      </c>
      <c r="T2198" s="2">
        <v>26939</v>
      </c>
      <c r="U2198" s="3">
        <f ca="1">YEARFRAC(Table1[[#This Row],[DOB]],TODAY())</f>
        <v>52.225000000000001</v>
      </c>
      <c r="V2198" s="3" t="str" cm="1">
        <f t="array" aca="1" ref="V2198" ca="1">_xlfn.IFS(Table1[[#This Row],[Age]] &lt; 30, "20-29", Table1[[#This Row],[Age]]&lt;40,"30-39",Table1[[#This Row],[Age]]&lt;50,"40-49",Table1[[#This Row],[Age]]&lt;60,"50-59",Table1[[#This Row],[Age]]&lt;70, "60-69",Table1[[#This Row],[Age]]&lt;80, "70-79",Table1[[#This Row],[Age]]&lt;90,"80-89")</f>
        <v>50-59</v>
      </c>
      <c r="W2198" t="s">
        <v>39</v>
      </c>
      <c r="X2198" t="s">
        <v>82</v>
      </c>
      <c r="Y2198" t="s">
        <v>54</v>
      </c>
      <c r="Z2198">
        <v>14776</v>
      </c>
      <c r="AA2198" t="s">
        <v>127</v>
      </c>
      <c r="AB2198" t="s">
        <v>83</v>
      </c>
      <c r="AC2198" t="s">
        <v>44</v>
      </c>
      <c r="AD2198">
        <v>1</v>
      </c>
    </row>
    <row r="2199" spans="1:30" x14ac:dyDescent="0.35">
      <c r="A2199">
        <v>2621</v>
      </c>
      <c r="B2199" t="s">
        <v>6030</v>
      </c>
      <c r="C2199" t="s">
        <v>2891</v>
      </c>
      <c r="D2199" s="1">
        <v>43357</v>
      </c>
      <c r="F2199" t="str">
        <f>IF(Table1[[#This Row],[ExitDate]],QUOTIENT(Table1[[#This Row],[ExitDate]]-Table1[[#This Row],[StartDate]],365/12),"")</f>
        <v/>
      </c>
      <c r="G2199" t="str">
        <f>IF(Table1[[#This Row],[ExitDate]], "Attrition", "Active")</f>
        <v>Active</v>
      </c>
      <c r="H2199" t="s">
        <v>58</v>
      </c>
      <c r="I2199" t="s">
        <v>7999</v>
      </c>
      <c r="J2199" t="s">
        <v>8000</v>
      </c>
      <c r="K2199" t="s">
        <v>61</v>
      </c>
      <c r="L2199" t="s">
        <v>32</v>
      </c>
      <c r="M2199" t="s">
        <v>51</v>
      </c>
      <c r="N2199" t="s">
        <v>63</v>
      </c>
      <c r="O2199" t="s">
        <v>35</v>
      </c>
      <c r="P2199" t="s">
        <v>36</v>
      </c>
      <c r="R2199" t="s">
        <v>64</v>
      </c>
      <c r="S2199" t="s">
        <v>1011</v>
      </c>
      <c r="T2199" s="2">
        <v>15559</v>
      </c>
      <c r="U2199" s="3">
        <f ca="1">YEARFRAC(Table1[[#This Row],[DOB]],TODAY())</f>
        <v>83.38055555555556</v>
      </c>
      <c r="V2199" s="3" t="str" cm="1">
        <f t="array" aca="1" ref="V2199" ca="1">_xlfn.IFS(Table1[[#This Row],[Age]] &lt; 30, "20-29", Table1[[#This Row],[Age]]&lt;40,"30-39",Table1[[#This Row],[Age]]&lt;50,"40-49",Table1[[#This Row],[Age]]&lt;60,"50-59",Table1[[#This Row],[Age]]&lt;70, "60-69",Table1[[#This Row],[Age]]&lt;80, "70-79",Table1[[#This Row],[Age]]&lt;90,"80-89")</f>
        <v>80-89</v>
      </c>
      <c r="W2199" t="s">
        <v>7866</v>
      </c>
      <c r="X2199" t="s">
        <v>242</v>
      </c>
      <c r="Y2199" t="s">
        <v>54</v>
      </c>
      <c r="Z2199">
        <v>57305</v>
      </c>
      <c r="AA2199" t="s">
        <v>42</v>
      </c>
      <c r="AB2199" t="s">
        <v>74</v>
      </c>
      <c r="AC2199" t="s">
        <v>44</v>
      </c>
      <c r="AD2199">
        <v>2</v>
      </c>
    </row>
    <row r="2200" spans="1:30" x14ac:dyDescent="0.35">
      <c r="A2200">
        <v>2622</v>
      </c>
      <c r="B2200" t="s">
        <v>8001</v>
      </c>
      <c r="C2200" t="s">
        <v>3968</v>
      </c>
      <c r="D2200" s="1">
        <v>44032</v>
      </c>
      <c r="F2200" t="str">
        <f>IF(Table1[[#This Row],[ExitDate]],QUOTIENT(Table1[[#This Row],[ExitDate]]-Table1[[#This Row],[StartDate]],365/12),"")</f>
        <v/>
      </c>
      <c r="G2200" t="str">
        <f>IF(Table1[[#This Row],[ExitDate]], "Attrition", "Active")</f>
        <v>Active</v>
      </c>
      <c r="H2200" t="s">
        <v>58</v>
      </c>
      <c r="I2200" t="s">
        <v>8002</v>
      </c>
      <c r="J2200" t="s">
        <v>8003</v>
      </c>
      <c r="K2200" t="s">
        <v>88</v>
      </c>
      <c r="L2200" t="s">
        <v>32</v>
      </c>
      <c r="M2200" t="s">
        <v>33</v>
      </c>
      <c r="N2200" t="s">
        <v>63</v>
      </c>
      <c r="O2200" t="s">
        <v>62</v>
      </c>
      <c r="P2200" t="s">
        <v>36</v>
      </c>
      <c r="R2200" t="s">
        <v>64</v>
      </c>
      <c r="S2200" t="s">
        <v>118</v>
      </c>
      <c r="T2200" s="2">
        <v>33511</v>
      </c>
      <c r="U2200" s="3">
        <f ca="1">YEARFRAC(Table1[[#This Row],[DOB]],TODAY())</f>
        <v>34.230555555555554</v>
      </c>
      <c r="V2200" s="3" t="str" cm="1">
        <f t="array" aca="1" ref="V2200" ca="1">_xlfn.IFS(Table1[[#This Row],[Age]] &lt; 30, "20-29", Table1[[#This Row],[Age]]&lt;40,"30-39",Table1[[#This Row],[Age]]&lt;50,"40-49",Table1[[#This Row],[Age]]&lt;60,"50-59",Table1[[#This Row],[Age]]&lt;70, "60-69",Table1[[#This Row],[Age]]&lt;80, "70-79",Table1[[#This Row],[Age]]&lt;90,"80-89")</f>
        <v>30-39</v>
      </c>
      <c r="W2200" t="s">
        <v>7866</v>
      </c>
      <c r="X2200" t="s">
        <v>707</v>
      </c>
      <c r="Y2200" t="s">
        <v>54</v>
      </c>
      <c r="Z2200">
        <v>95143</v>
      </c>
      <c r="AA2200" t="s">
        <v>127</v>
      </c>
      <c r="AB2200" t="s">
        <v>43</v>
      </c>
      <c r="AC2200" t="s">
        <v>44</v>
      </c>
      <c r="AD2200">
        <v>4</v>
      </c>
    </row>
    <row r="2201" spans="1:30" x14ac:dyDescent="0.35">
      <c r="A2201">
        <v>2623</v>
      </c>
      <c r="B2201" t="s">
        <v>682</v>
      </c>
      <c r="C2201" t="s">
        <v>1506</v>
      </c>
      <c r="D2201" s="1">
        <v>43972</v>
      </c>
      <c r="E2201" s="1">
        <v>44360</v>
      </c>
      <c r="F2201">
        <f>IF(Table1[[#This Row],[ExitDate]],QUOTIENT(Table1[[#This Row],[ExitDate]]-Table1[[#This Row],[StartDate]],365/12),"")</f>
        <v>12</v>
      </c>
      <c r="G2201" t="str">
        <f>IF(Table1[[#This Row],[ExitDate]], "Attrition", "Active")</f>
        <v>Attrition</v>
      </c>
      <c r="H2201" t="s">
        <v>58</v>
      </c>
      <c r="I2201" t="s">
        <v>8004</v>
      </c>
      <c r="J2201" t="s">
        <v>8005</v>
      </c>
      <c r="K2201" t="s">
        <v>31</v>
      </c>
      <c r="L2201" t="s">
        <v>32</v>
      </c>
      <c r="M2201" t="s">
        <v>33</v>
      </c>
      <c r="N2201" t="s">
        <v>34</v>
      </c>
      <c r="O2201" t="s">
        <v>62</v>
      </c>
      <c r="P2201" t="s">
        <v>98</v>
      </c>
      <c r="Q2201" t="s">
        <v>8006</v>
      </c>
      <c r="R2201" t="s">
        <v>64</v>
      </c>
      <c r="S2201" t="s">
        <v>89</v>
      </c>
      <c r="T2201" s="2">
        <v>19553</v>
      </c>
      <c r="U2201" s="3">
        <f ca="1">YEARFRAC(Table1[[#This Row],[DOB]],TODAY())</f>
        <v>72.444444444444443</v>
      </c>
      <c r="V2201" s="3" t="str" cm="1">
        <f t="array" aca="1" ref="V2201" ca="1">_xlfn.IFS(Table1[[#This Row],[Age]] &lt; 30, "20-29", Table1[[#This Row],[Age]]&lt;40,"30-39",Table1[[#This Row],[Age]]&lt;50,"40-49",Table1[[#This Row],[Age]]&lt;60,"50-59",Table1[[#This Row],[Age]]&lt;70, "60-69",Table1[[#This Row],[Age]]&lt;80, "70-79",Table1[[#This Row],[Age]]&lt;90,"80-89")</f>
        <v>70-79</v>
      </c>
      <c r="W2201" t="s">
        <v>7866</v>
      </c>
      <c r="X2201" t="s">
        <v>280</v>
      </c>
      <c r="Y2201" t="s">
        <v>54</v>
      </c>
      <c r="Z2201">
        <v>55592</v>
      </c>
      <c r="AA2201" t="s">
        <v>127</v>
      </c>
      <c r="AB2201" t="s">
        <v>103</v>
      </c>
      <c r="AC2201" t="s">
        <v>44</v>
      </c>
      <c r="AD2201">
        <v>2</v>
      </c>
    </row>
    <row r="2202" spans="1:30" x14ac:dyDescent="0.35">
      <c r="A2202">
        <v>2624</v>
      </c>
      <c r="B2202" t="s">
        <v>6023</v>
      </c>
      <c r="C2202" t="s">
        <v>3746</v>
      </c>
      <c r="D2202" s="1">
        <v>45088</v>
      </c>
      <c r="E2202" s="1">
        <v>45135</v>
      </c>
      <c r="F2202">
        <f>IF(Table1[[#This Row],[ExitDate]],QUOTIENT(Table1[[#This Row],[ExitDate]]-Table1[[#This Row],[StartDate]],365/12),"")</f>
        <v>1</v>
      </c>
      <c r="G2202" t="str">
        <f>IF(Table1[[#This Row],[ExitDate]], "Attrition", "Active")</f>
        <v>Attrition</v>
      </c>
      <c r="H2202" t="s">
        <v>58</v>
      </c>
      <c r="I2202" t="s">
        <v>8007</v>
      </c>
      <c r="J2202" t="s">
        <v>8008</v>
      </c>
      <c r="K2202" t="s">
        <v>132</v>
      </c>
      <c r="L2202" t="s">
        <v>32</v>
      </c>
      <c r="M2202" t="s">
        <v>51</v>
      </c>
      <c r="N2202" t="s">
        <v>34</v>
      </c>
      <c r="O2202" t="s">
        <v>35</v>
      </c>
      <c r="P2202" t="s">
        <v>139</v>
      </c>
      <c r="Q2202" t="s">
        <v>8009</v>
      </c>
      <c r="R2202" t="s">
        <v>64</v>
      </c>
      <c r="S2202" t="s">
        <v>304</v>
      </c>
      <c r="T2202" s="2">
        <v>30885</v>
      </c>
      <c r="U2202" s="3">
        <f ca="1">YEARFRAC(Table1[[#This Row],[DOB]],TODAY())</f>
        <v>41.419444444444444</v>
      </c>
      <c r="V2202" s="3" t="str" cm="1">
        <f t="array" aca="1" ref="V2202" ca="1">_xlfn.IFS(Table1[[#This Row],[Age]] &lt; 30, "20-29", Table1[[#This Row],[Age]]&lt;40,"30-39",Table1[[#This Row],[Age]]&lt;50,"40-49",Table1[[#This Row],[Age]]&lt;60,"50-59",Table1[[#This Row],[Age]]&lt;70, "60-69",Table1[[#This Row],[Age]]&lt;80, "70-79",Table1[[#This Row],[Age]]&lt;90,"80-89")</f>
        <v>40-49</v>
      </c>
      <c r="W2202" t="s">
        <v>7875</v>
      </c>
      <c r="X2202" t="s">
        <v>6</v>
      </c>
      <c r="Y2202" t="s">
        <v>54</v>
      </c>
      <c r="Z2202">
        <v>12964</v>
      </c>
      <c r="AA2202" t="s">
        <v>73</v>
      </c>
      <c r="AB2202" t="s">
        <v>74</v>
      </c>
      <c r="AC2202" t="s">
        <v>44</v>
      </c>
      <c r="AD2202">
        <v>2</v>
      </c>
    </row>
    <row r="2203" spans="1:30" x14ac:dyDescent="0.35">
      <c r="A2203">
        <v>2625</v>
      </c>
      <c r="B2203" t="s">
        <v>8010</v>
      </c>
      <c r="C2203" t="s">
        <v>4075</v>
      </c>
      <c r="D2203" s="1">
        <v>44892</v>
      </c>
      <c r="E2203" s="1">
        <v>45065</v>
      </c>
      <c r="F2203">
        <f>IF(Table1[[#This Row],[ExitDate]],QUOTIENT(Table1[[#This Row],[ExitDate]]-Table1[[#This Row],[StartDate]],365/12),"")</f>
        <v>5</v>
      </c>
      <c r="G2203" t="str">
        <f>IF(Table1[[#This Row],[ExitDate]], "Attrition", "Active")</f>
        <v>Attrition</v>
      </c>
      <c r="H2203" t="s">
        <v>58</v>
      </c>
      <c r="I2203" t="s">
        <v>8011</v>
      </c>
      <c r="J2203" t="s">
        <v>8012</v>
      </c>
      <c r="K2203" t="s">
        <v>49</v>
      </c>
      <c r="L2203" t="s">
        <v>32</v>
      </c>
      <c r="M2203" t="s">
        <v>62</v>
      </c>
      <c r="N2203" t="s">
        <v>63</v>
      </c>
      <c r="O2203" t="s">
        <v>62</v>
      </c>
      <c r="P2203" t="s">
        <v>139</v>
      </c>
      <c r="Q2203" t="s">
        <v>8013</v>
      </c>
      <c r="R2203" t="s">
        <v>64</v>
      </c>
      <c r="S2203" t="s">
        <v>147</v>
      </c>
      <c r="T2203" s="2">
        <v>16019</v>
      </c>
      <c r="U2203" s="3">
        <f ca="1">YEARFRAC(Table1[[#This Row],[DOB]],TODAY())</f>
        <v>82.12222222222222</v>
      </c>
      <c r="V2203" s="3" t="str" cm="1">
        <f t="array" aca="1" ref="V2203" ca="1">_xlfn.IFS(Table1[[#This Row],[Age]] &lt; 30, "20-29", Table1[[#This Row],[Age]]&lt;40,"30-39",Table1[[#This Row],[Age]]&lt;50,"40-49",Table1[[#This Row],[Age]]&lt;60,"50-59",Table1[[#This Row],[Age]]&lt;70, "60-69",Table1[[#This Row],[Age]]&lt;80, "70-79",Table1[[#This Row],[Age]]&lt;90,"80-89")</f>
        <v>80-89</v>
      </c>
      <c r="W2203" t="s">
        <v>7891</v>
      </c>
      <c r="X2203" t="s">
        <v>192</v>
      </c>
      <c r="Y2203" t="s">
        <v>54</v>
      </c>
      <c r="Z2203">
        <v>88783</v>
      </c>
      <c r="AA2203" t="s">
        <v>127</v>
      </c>
      <c r="AB2203" t="s">
        <v>103</v>
      </c>
      <c r="AC2203" t="s">
        <v>44</v>
      </c>
      <c r="AD2203">
        <v>2</v>
      </c>
    </row>
    <row r="2204" spans="1:30" x14ac:dyDescent="0.35">
      <c r="A2204">
        <v>2626</v>
      </c>
      <c r="B2204" t="s">
        <v>3593</v>
      </c>
      <c r="C2204" t="s">
        <v>3852</v>
      </c>
      <c r="D2204" s="1">
        <v>43892</v>
      </c>
      <c r="E2204" s="1">
        <v>44708</v>
      </c>
      <c r="F2204">
        <f>IF(Table1[[#This Row],[ExitDate]],QUOTIENT(Table1[[#This Row],[ExitDate]]-Table1[[#This Row],[StartDate]],365/12),"")</f>
        <v>26</v>
      </c>
      <c r="G2204" t="str">
        <f>IF(Table1[[#This Row],[ExitDate]], "Attrition", "Active")</f>
        <v>Attrition</v>
      </c>
      <c r="H2204" t="s">
        <v>58</v>
      </c>
      <c r="I2204" t="s">
        <v>8014</v>
      </c>
      <c r="J2204" t="s">
        <v>8015</v>
      </c>
      <c r="K2204" t="s">
        <v>138</v>
      </c>
      <c r="L2204" t="s">
        <v>32</v>
      </c>
      <c r="M2204" t="s">
        <v>62</v>
      </c>
      <c r="N2204" t="s">
        <v>34</v>
      </c>
      <c r="O2204" t="s">
        <v>35</v>
      </c>
      <c r="P2204" t="s">
        <v>125</v>
      </c>
      <c r="Q2204" t="s">
        <v>8016</v>
      </c>
      <c r="R2204" t="s">
        <v>64</v>
      </c>
      <c r="S2204" t="s">
        <v>176</v>
      </c>
      <c r="T2204" s="2">
        <v>28007</v>
      </c>
      <c r="U2204" s="3">
        <f ca="1">YEARFRAC(Table1[[#This Row],[DOB]],TODAY())</f>
        <v>49.302777777777777</v>
      </c>
      <c r="V2204" s="3" t="str" cm="1">
        <f t="array" aca="1" ref="V2204" ca="1">_xlfn.IFS(Table1[[#This Row],[Age]] &lt; 30, "20-29", Table1[[#This Row],[Age]]&lt;40,"30-39",Table1[[#This Row],[Age]]&lt;50,"40-49",Table1[[#This Row],[Age]]&lt;60,"50-59",Table1[[#This Row],[Age]]&lt;70, "60-69",Table1[[#This Row],[Age]]&lt;80, "70-79",Table1[[#This Row],[Age]]&lt;90,"80-89")</f>
        <v>40-49</v>
      </c>
      <c r="W2204" t="s">
        <v>7891</v>
      </c>
      <c r="X2204" t="s">
        <v>242</v>
      </c>
      <c r="Y2204" t="s">
        <v>54</v>
      </c>
      <c r="Z2204">
        <v>11087</v>
      </c>
      <c r="AA2204" t="s">
        <v>127</v>
      </c>
      <c r="AB2204" t="s">
        <v>43</v>
      </c>
      <c r="AC2204" t="s">
        <v>44</v>
      </c>
      <c r="AD2204">
        <v>4</v>
      </c>
    </row>
    <row r="2205" spans="1:30" x14ac:dyDescent="0.35">
      <c r="A2205">
        <v>2627</v>
      </c>
      <c r="B2205" t="s">
        <v>8017</v>
      </c>
      <c r="C2205" t="s">
        <v>950</v>
      </c>
      <c r="D2205" s="1">
        <v>44955</v>
      </c>
      <c r="E2205" s="1">
        <v>45070</v>
      </c>
      <c r="F2205">
        <f>IF(Table1[[#This Row],[ExitDate]],QUOTIENT(Table1[[#This Row],[ExitDate]]-Table1[[#This Row],[StartDate]],365/12),"")</f>
        <v>3</v>
      </c>
      <c r="G2205" t="str">
        <f>IF(Table1[[#This Row],[ExitDate]], "Attrition", "Active")</f>
        <v>Attrition</v>
      </c>
      <c r="H2205" t="s">
        <v>58</v>
      </c>
      <c r="I2205" t="s">
        <v>8018</v>
      </c>
      <c r="J2205" t="s">
        <v>8019</v>
      </c>
      <c r="K2205" t="s">
        <v>79</v>
      </c>
      <c r="L2205" t="s">
        <v>32</v>
      </c>
      <c r="M2205" t="s">
        <v>62</v>
      </c>
      <c r="N2205" t="s">
        <v>34</v>
      </c>
      <c r="O2205" t="s">
        <v>51</v>
      </c>
      <c r="P2205" t="s">
        <v>139</v>
      </c>
      <c r="Q2205" t="s">
        <v>8020</v>
      </c>
      <c r="R2205" t="s">
        <v>64</v>
      </c>
      <c r="S2205" t="s">
        <v>304</v>
      </c>
      <c r="T2205" s="2">
        <v>33019</v>
      </c>
      <c r="U2205" s="3">
        <f ca="1">YEARFRAC(Table1[[#This Row],[DOB]],TODAY())</f>
        <v>35.575000000000003</v>
      </c>
      <c r="V2205" s="3" t="str" cm="1">
        <f t="array" aca="1" ref="V2205" ca="1">_xlfn.IFS(Table1[[#This Row],[Age]] &lt; 30, "20-29", Table1[[#This Row],[Age]]&lt;40,"30-39",Table1[[#This Row],[Age]]&lt;50,"40-49",Table1[[#This Row],[Age]]&lt;60,"50-59",Table1[[#This Row],[Age]]&lt;70, "60-69",Table1[[#This Row],[Age]]&lt;80, "70-79",Table1[[#This Row],[Age]]&lt;90,"80-89")</f>
        <v>30-39</v>
      </c>
      <c r="W2205" t="s">
        <v>7891</v>
      </c>
      <c r="X2205" t="s">
        <v>225</v>
      </c>
      <c r="Y2205" t="s">
        <v>54</v>
      </c>
      <c r="Z2205">
        <v>43552</v>
      </c>
      <c r="AA2205" t="s">
        <v>73</v>
      </c>
      <c r="AB2205" t="s">
        <v>103</v>
      </c>
      <c r="AC2205" t="s">
        <v>44</v>
      </c>
      <c r="AD2205">
        <v>4</v>
      </c>
    </row>
    <row r="2206" spans="1:30" x14ac:dyDescent="0.35">
      <c r="A2206">
        <v>2628</v>
      </c>
      <c r="B2206" t="s">
        <v>6023</v>
      </c>
      <c r="C2206" t="s">
        <v>1335</v>
      </c>
      <c r="D2206" s="1">
        <v>44537</v>
      </c>
      <c r="F2206" t="str">
        <f>IF(Table1[[#This Row],[ExitDate]],QUOTIENT(Table1[[#This Row],[ExitDate]]-Table1[[#This Row],[StartDate]],365/12),"")</f>
        <v/>
      </c>
      <c r="G2206" t="str">
        <f>IF(Table1[[#This Row],[ExitDate]], "Attrition", "Active")</f>
        <v>Active</v>
      </c>
      <c r="H2206" t="s">
        <v>58</v>
      </c>
      <c r="I2206" t="s">
        <v>8021</v>
      </c>
      <c r="J2206" t="s">
        <v>8022</v>
      </c>
      <c r="K2206" t="s">
        <v>88</v>
      </c>
      <c r="L2206" t="s">
        <v>32</v>
      </c>
      <c r="M2206" t="s">
        <v>51</v>
      </c>
      <c r="N2206" t="s">
        <v>50</v>
      </c>
      <c r="O2206" t="s">
        <v>35</v>
      </c>
      <c r="P2206" t="s">
        <v>36</v>
      </c>
      <c r="R2206" t="s">
        <v>64</v>
      </c>
      <c r="S2206" t="s">
        <v>2014</v>
      </c>
      <c r="T2206" s="2">
        <v>33561</v>
      </c>
      <c r="U2206" s="3">
        <f ca="1">YEARFRAC(Table1[[#This Row],[DOB]],TODAY())</f>
        <v>34.094444444444441</v>
      </c>
      <c r="V2206" s="3" t="str" cm="1">
        <f t="array" aca="1" ref="V2206" ca="1">_xlfn.IFS(Table1[[#This Row],[Age]] &lt; 30, "20-29", Table1[[#This Row],[Age]]&lt;40,"30-39",Table1[[#This Row],[Age]]&lt;50,"40-49",Table1[[#This Row],[Age]]&lt;60,"50-59",Table1[[#This Row],[Age]]&lt;70, "60-69",Table1[[#This Row],[Age]]&lt;80, "70-79",Table1[[#This Row],[Age]]&lt;90,"80-89")</f>
        <v>30-39</v>
      </c>
      <c r="W2206" t="s">
        <v>7891</v>
      </c>
      <c r="X2206" t="s">
        <v>707</v>
      </c>
      <c r="Y2206" t="s">
        <v>54</v>
      </c>
      <c r="Z2206">
        <v>33113</v>
      </c>
      <c r="AA2206" t="s">
        <v>55</v>
      </c>
      <c r="AB2206" t="s">
        <v>103</v>
      </c>
      <c r="AC2206" t="s">
        <v>44</v>
      </c>
      <c r="AD2206">
        <v>2</v>
      </c>
    </row>
    <row r="2207" spans="1:30" x14ac:dyDescent="0.35">
      <c r="A2207">
        <v>2629</v>
      </c>
      <c r="B2207" t="s">
        <v>4701</v>
      </c>
      <c r="C2207" t="s">
        <v>1669</v>
      </c>
      <c r="D2207" s="1">
        <v>45004</v>
      </c>
      <c r="E2207" s="1">
        <v>45118</v>
      </c>
      <c r="F2207">
        <f>IF(Table1[[#This Row],[ExitDate]],QUOTIENT(Table1[[#This Row],[ExitDate]]-Table1[[#This Row],[StartDate]],365/12),"")</f>
        <v>3</v>
      </c>
      <c r="G2207" t="str">
        <f>IF(Table1[[#This Row],[ExitDate]], "Attrition", "Active")</f>
        <v>Attrition</v>
      </c>
      <c r="H2207" t="s">
        <v>58</v>
      </c>
      <c r="I2207" t="s">
        <v>1113</v>
      </c>
      <c r="J2207" t="s">
        <v>8023</v>
      </c>
      <c r="K2207" t="s">
        <v>31</v>
      </c>
      <c r="L2207" t="s">
        <v>32</v>
      </c>
      <c r="M2207" t="s">
        <v>33</v>
      </c>
      <c r="N2207" t="s">
        <v>63</v>
      </c>
      <c r="O2207" t="s">
        <v>35</v>
      </c>
      <c r="P2207" t="s">
        <v>139</v>
      </c>
      <c r="Q2207" t="s">
        <v>8024</v>
      </c>
      <c r="R2207" t="s">
        <v>64</v>
      </c>
      <c r="S2207" t="s">
        <v>793</v>
      </c>
      <c r="T2207" s="2">
        <v>27429</v>
      </c>
      <c r="U2207" s="3">
        <f ca="1">YEARFRAC(Table1[[#This Row],[DOB]],TODAY())</f>
        <v>50.886111111111113</v>
      </c>
      <c r="V2207" s="3" t="str" cm="1">
        <f t="array" aca="1" ref="V2207" ca="1">_xlfn.IFS(Table1[[#This Row],[Age]] &lt; 30, "20-29", Table1[[#This Row],[Age]]&lt;40,"30-39",Table1[[#This Row],[Age]]&lt;50,"40-49",Table1[[#This Row],[Age]]&lt;60,"50-59",Table1[[#This Row],[Age]]&lt;70, "60-69",Table1[[#This Row],[Age]]&lt;80, "70-79",Table1[[#This Row],[Age]]&lt;90,"80-89")</f>
        <v>50-59</v>
      </c>
      <c r="W2207" t="s">
        <v>7849</v>
      </c>
      <c r="X2207" t="s">
        <v>82</v>
      </c>
      <c r="Y2207" t="s">
        <v>54</v>
      </c>
      <c r="Z2207">
        <v>12650</v>
      </c>
      <c r="AA2207" t="s">
        <v>42</v>
      </c>
      <c r="AB2207" t="s">
        <v>74</v>
      </c>
      <c r="AC2207" t="s">
        <v>44</v>
      </c>
      <c r="AD2207">
        <v>1</v>
      </c>
    </row>
    <row r="2208" spans="1:30" x14ac:dyDescent="0.35">
      <c r="A2208">
        <v>2630</v>
      </c>
      <c r="B2208" t="s">
        <v>2681</v>
      </c>
      <c r="C2208" t="s">
        <v>2405</v>
      </c>
      <c r="D2208" s="1">
        <v>44722</v>
      </c>
      <c r="E2208" s="1">
        <v>44971</v>
      </c>
      <c r="F2208">
        <f>IF(Table1[[#This Row],[ExitDate]],QUOTIENT(Table1[[#This Row],[ExitDate]]-Table1[[#This Row],[StartDate]],365/12),"")</f>
        <v>8</v>
      </c>
      <c r="G2208" t="str">
        <f>IF(Table1[[#This Row],[ExitDate]], "Attrition", "Active")</f>
        <v>Attrition</v>
      </c>
      <c r="H2208" t="s">
        <v>58</v>
      </c>
      <c r="I2208" t="s">
        <v>8025</v>
      </c>
      <c r="J2208" t="s">
        <v>8026</v>
      </c>
      <c r="K2208" t="s">
        <v>49</v>
      </c>
      <c r="L2208" t="s">
        <v>32</v>
      </c>
      <c r="M2208" t="s">
        <v>51</v>
      </c>
      <c r="N2208" t="s">
        <v>63</v>
      </c>
      <c r="O2208" t="s">
        <v>62</v>
      </c>
      <c r="P2208" t="s">
        <v>98</v>
      </c>
      <c r="Q2208" t="s">
        <v>8027</v>
      </c>
      <c r="R2208" t="s">
        <v>64</v>
      </c>
      <c r="S2208" t="s">
        <v>89</v>
      </c>
      <c r="T2208" s="2">
        <v>34642</v>
      </c>
      <c r="U2208" s="3">
        <f ca="1">YEARFRAC(Table1[[#This Row],[DOB]],TODAY())</f>
        <v>31.136111111111113</v>
      </c>
      <c r="V2208" s="3" t="str" cm="1">
        <f t="array" aca="1" ref="V2208" ca="1">_xlfn.IFS(Table1[[#This Row],[Age]] &lt; 30, "20-29", Table1[[#This Row],[Age]]&lt;40,"30-39",Table1[[#This Row],[Age]]&lt;50,"40-49",Table1[[#This Row],[Age]]&lt;60,"50-59",Table1[[#This Row],[Age]]&lt;70, "60-69",Table1[[#This Row],[Age]]&lt;80, "70-79",Table1[[#This Row],[Age]]&lt;90,"80-89")</f>
        <v>30-39</v>
      </c>
      <c r="W2208" t="s">
        <v>7849</v>
      </c>
      <c r="X2208" t="s">
        <v>82</v>
      </c>
      <c r="Y2208" t="s">
        <v>54</v>
      </c>
      <c r="Z2208">
        <v>34069</v>
      </c>
      <c r="AA2208" t="s">
        <v>127</v>
      </c>
      <c r="AB2208" t="s">
        <v>43</v>
      </c>
      <c r="AC2208" t="s">
        <v>44</v>
      </c>
      <c r="AD2208">
        <v>5</v>
      </c>
    </row>
    <row r="2209" spans="1:30" x14ac:dyDescent="0.35">
      <c r="A2209">
        <v>2631</v>
      </c>
      <c r="B2209" t="s">
        <v>7322</v>
      </c>
      <c r="C2209" t="s">
        <v>3494</v>
      </c>
      <c r="D2209" s="1">
        <v>44258</v>
      </c>
      <c r="F2209" t="str">
        <f>IF(Table1[[#This Row],[ExitDate]],QUOTIENT(Table1[[#This Row],[ExitDate]]-Table1[[#This Row],[StartDate]],365/12),"")</f>
        <v/>
      </c>
      <c r="G2209" t="str">
        <f>IF(Table1[[#This Row],[ExitDate]], "Attrition", "Active")</f>
        <v>Active</v>
      </c>
      <c r="H2209" t="s">
        <v>58</v>
      </c>
      <c r="I2209" t="s">
        <v>8028</v>
      </c>
      <c r="J2209" t="s">
        <v>7324</v>
      </c>
      <c r="K2209" t="s">
        <v>138</v>
      </c>
      <c r="L2209" t="s">
        <v>32</v>
      </c>
      <c r="M2209" t="s">
        <v>62</v>
      </c>
      <c r="N2209" t="s">
        <v>34</v>
      </c>
      <c r="O2209" t="s">
        <v>62</v>
      </c>
      <c r="P2209" t="s">
        <v>36</v>
      </c>
      <c r="R2209" t="s">
        <v>64</v>
      </c>
      <c r="S2209" t="s">
        <v>331</v>
      </c>
      <c r="T2209" s="2">
        <v>35894</v>
      </c>
      <c r="U2209" s="3">
        <f ca="1">YEARFRAC(Table1[[#This Row],[DOB]],TODAY())</f>
        <v>27.705555555555556</v>
      </c>
      <c r="V2209" s="3" t="str" cm="1">
        <f t="array" aca="1" ref="V2209" ca="1">_xlfn.IFS(Table1[[#This Row],[Age]] &lt; 30, "20-29", Table1[[#This Row],[Age]]&lt;40,"30-39",Table1[[#This Row],[Age]]&lt;50,"40-49",Table1[[#This Row],[Age]]&lt;60,"50-59",Table1[[#This Row],[Age]]&lt;70, "60-69",Table1[[#This Row],[Age]]&lt;80, "70-79",Table1[[#This Row],[Age]]&lt;90,"80-89")</f>
        <v>20-29</v>
      </c>
      <c r="W2209" t="s">
        <v>7849</v>
      </c>
      <c r="X2209" t="s">
        <v>225</v>
      </c>
      <c r="Y2209" t="s">
        <v>41</v>
      </c>
      <c r="Z2209">
        <v>50389</v>
      </c>
      <c r="AA2209" t="s">
        <v>92</v>
      </c>
      <c r="AB2209" t="s">
        <v>43</v>
      </c>
      <c r="AC2209" t="s">
        <v>44</v>
      </c>
      <c r="AD2209">
        <v>2</v>
      </c>
    </row>
    <row r="2210" spans="1:30" x14ac:dyDescent="0.35">
      <c r="A2210">
        <v>2632</v>
      </c>
      <c r="B2210" t="s">
        <v>4148</v>
      </c>
      <c r="C2210" t="s">
        <v>8029</v>
      </c>
      <c r="D2210" s="1">
        <v>44626</v>
      </c>
      <c r="F2210" t="str">
        <f>IF(Table1[[#This Row],[ExitDate]],QUOTIENT(Table1[[#This Row],[ExitDate]]-Table1[[#This Row],[StartDate]],365/12),"")</f>
        <v/>
      </c>
      <c r="G2210" t="str">
        <f>IF(Table1[[#This Row],[ExitDate]], "Attrition", "Active")</f>
        <v>Active</v>
      </c>
      <c r="H2210" t="s">
        <v>3736</v>
      </c>
      <c r="I2210" t="s">
        <v>8030</v>
      </c>
      <c r="J2210" t="s">
        <v>8031</v>
      </c>
      <c r="K2210" t="s">
        <v>117</v>
      </c>
      <c r="L2210" t="s">
        <v>32</v>
      </c>
      <c r="M2210" t="s">
        <v>33</v>
      </c>
      <c r="N2210" t="s">
        <v>34</v>
      </c>
      <c r="O2210" t="s">
        <v>51</v>
      </c>
      <c r="P2210" t="s">
        <v>36</v>
      </c>
      <c r="R2210" t="s">
        <v>64</v>
      </c>
      <c r="S2210" t="s">
        <v>89</v>
      </c>
      <c r="T2210" s="2">
        <v>27687</v>
      </c>
      <c r="U2210" s="3">
        <f ca="1">YEARFRAC(Table1[[#This Row],[DOB]],TODAY())</f>
        <v>50.174999999999997</v>
      </c>
      <c r="V2210" s="3" t="str" cm="1">
        <f t="array" aca="1" ref="V2210" ca="1">_xlfn.IFS(Table1[[#This Row],[Age]] &lt; 30, "20-29", Table1[[#This Row],[Age]]&lt;40,"30-39",Table1[[#This Row],[Age]]&lt;50,"40-49",Table1[[#This Row],[Age]]&lt;60,"50-59",Table1[[#This Row],[Age]]&lt;70, "60-69",Table1[[#This Row],[Age]]&lt;80, "70-79",Table1[[#This Row],[Age]]&lt;90,"80-89")</f>
        <v>50-59</v>
      </c>
      <c r="W2210" t="s">
        <v>7859</v>
      </c>
      <c r="X2210" t="s">
        <v>225</v>
      </c>
      <c r="Y2210" t="s">
        <v>41</v>
      </c>
      <c r="Z2210">
        <v>92311</v>
      </c>
      <c r="AA2210" t="s">
        <v>55</v>
      </c>
      <c r="AB2210" t="s">
        <v>103</v>
      </c>
      <c r="AC2210" t="s">
        <v>44</v>
      </c>
      <c r="AD2210">
        <v>4</v>
      </c>
    </row>
    <row r="2211" spans="1:30" x14ac:dyDescent="0.35">
      <c r="A2211">
        <v>2633</v>
      </c>
      <c r="B2211" t="s">
        <v>6414</v>
      </c>
      <c r="C2211" t="s">
        <v>271</v>
      </c>
      <c r="D2211" s="1">
        <v>44781</v>
      </c>
      <c r="F2211" t="str">
        <f>IF(Table1[[#This Row],[ExitDate]],QUOTIENT(Table1[[#This Row],[ExitDate]]-Table1[[#This Row],[StartDate]],365/12),"")</f>
        <v/>
      </c>
      <c r="G2211" t="str">
        <f>IF(Table1[[#This Row],[ExitDate]], "Attrition", "Active")</f>
        <v>Active</v>
      </c>
      <c r="H2211" t="s">
        <v>3736</v>
      </c>
      <c r="I2211" t="s">
        <v>8032</v>
      </c>
      <c r="J2211" t="s">
        <v>8033</v>
      </c>
      <c r="K2211" t="s">
        <v>61</v>
      </c>
      <c r="L2211" t="s">
        <v>32</v>
      </c>
      <c r="M2211" t="s">
        <v>51</v>
      </c>
      <c r="N2211" t="s">
        <v>34</v>
      </c>
      <c r="O2211" t="s">
        <v>62</v>
      </c>
      <c r="P2211" t="s">
        <v>36</v>
      </c>
      <c r="R2211" t="s">
        <v>64</v>
      </c>
      <c r="S2211" t="s">
        <v>176</v>
      </c>
      <c r="T2211" s="2">
        <v>31299</v>
      </c>
      <c r="U2211" s="3">
        <f ca="1">YEARFRAC(Table1[[#This Row],[DOB]],TODAY())</f>
        <v>40.288888888888891</v>
      </c>
      <c r="V2211" s="3" t="str" cm="1">
        <f t="array" aca="1" ref="V2211" ca="1">_xlfn.IFS(Table1[[#This Row],[Age]] &lt; 30, "20-29", Table1[[#This Row],[Age]]&lt;40,"30-39",Table1[[#This Row],[Age]]&lt;50,"40-49",Table1[[#This Row],[Age]]&lt;60,"50-59",Table1[[#This Row],[Age]]&lt;70, "60-69",Table1[[#This Row],[Age]]&lt;80, "70-79",Table1[[#This Row],[Age]]&lt;90,"80-89")</f>
        <v>40-49</v>
      </c>
      <c r="W2211" t="s">
        <v>7859</v>
      </c>
      <c r="X2211" t="s">
        <v>242</v>
      </c>
      <c r="Y2211" t="s">
        <v>41</v>
      </c>
      <c r="Z2211">
        <v>10525</v>
      </c>
      <c r="AA2211" t="s">
        <v>42</v>
      </c>
      <c r="AB2211" t="s">
        <v>74</v>
      </c>
      <c r="AC2211" t="s">
        <v>44</v>
      </c>
      <c r="AD2211">
        <v>5</v>
      </c>
    </row>
    <row r="2212" spans="1:30" x14ac:dyDescent="0.35">
      <c r="A2212">
        <v>2634</v>
      </c>
      <c r="B2212" t="s">
        <v>1668</v>
      </c>
      <c r="C2212" t="s">
        <v>8034</v>
      </c>
      <c r="D2212" s="1">
        <v>44997</v>
      </c>
      <c r="F2212" t="str">
        <f>IF(Table1[[#This Row],[ExitDate]],QUOTIENT(Table1[[#This Row],[ExitDate]]-Table1[[#This Row],[StartDate]],365/12),"")</f>
        <v/>
      </c>
      <c r="G2212" t="str">
        <f>IF(Table1[[#This Row],[ExitDate]], "Attrition", "Active")</f>
        <v>Active</v>
      </c>
      <c r="H2212" t="s">
        <v>3736</v>
      </c>
      <c r="I2212" t="s">
        <v>8035</v>
      </c>
      <c r="J2212" t="s">
        <v>8036</v>
      </c>
      <c r="K2212" t="s">
        <v>167</v>
      </c>
      <c r="L2212" t="s">
        <v>32</v>
      </c>
      <c r="M2212" t="s">
        <v>51</v>
      </c>
      <c r="N2212" t="s">
        <v>63</v>
      </c>
      <c r="O2212" t="s">
        <v>35</v>
      </c>
      <c r="P2212" t="s">
        <v>36</v>
      </c>
      <c r="R2212" t="s">
        <v>64</v>
      </c>
      <c r="S2212" t="s">
        <v>89</v>
      </c>
      <c r="T2212" s="2">
        <v>15753</v>
      </c>
      <c r="U2212" s="3">
        <f ca="1">YEARFRAC(Table1[[#This Row],[DOB]],TODAY())</f>
        <v>82.852777777777774</v>
      </c>
      <c r="V2212" s="3" t="str" cm="1">
        <f t="array" aca="1" ref="V2212" ca="1">_xlfn.IFS(Table1[[#This Row],[Age]] &lt; 30, "20-29", Table1[[#This Row],[Age]]&lt;40,"30-39",Table1[[#This Row],[Age]]&lt;50,"40-49",Table1[[#This Row],[Age]]&lt;60,"50-59",Table1[[#This Row],[Age]]&lt;70, "60-69",Table1[[#This Row],[Age]]&lt;80, "70-79",Table1[[#This Row],[Age]]&lt;90,"80-89")</f>
        <v>80-89</v>
      </c>
      <c r="W2212" t="s">
        <v>7859</v>
      </c>
      <c r="X2212" t="s">
        <v>102</v>
      </c>
      <c r="Y2212" t="s">
        <v>41</v>
      </c>
      <c r="Z2212">
        <v>12008</v>
      </c>
      <c r="AA2212" t="s">
        <v>127</v>
      </c>
      <c r="AB2212" t="s">
        <v>74</v>
      </c>
      <c r="AC2212" t="s">
        <v>44</v>
      </c>
      <c r="AD2212">
        <v>4</v>
      </c>
    </row>
    <row r="2213" spans="1:30" x14ac:dyDescent="0.35">
      <c r="A2213">
        <v>2635</v>
      </c>
      <c r="B2213" t="s">
        <v>1696</v>
      </c>
      <c r="C2213" t="s">
        <v>4869</v>
      </c>
      <c r="D2213" s="1">
        <v>43586</v>
      </c>
      <c r="E2213" s="1">
        <v>44973</v>
      </c>
      <c r="F2213">
        <f>IF(Table1[[#This Row],[ExitDate]],QUOTIENT(Table1[[#This Row],[ExitDate]]-Table1[[#This Row],[StartDate]],365/12),"")</f>
        <v>45</v>
      </c>
      <c r="G2213" t="str">
        <f>IF(Table1[[#This Row],[ExitDate]], "Attrition", "Active")</f>
        <v>Attrition</v>
      </c>
      <c r="H2213" t="s">
        <v>3741</v>
      </c>
      <c r="I2213" t="s">
        <v>8037</v>
      </c>
      <c r="J2213" t="s">
        <v>8038</v>
      </c>
      <c r="K2213" t="s">
        <v>132</v>
      </c>
      <c r="L2213" t="s">
        <v>32</v>
      </c>
      <c r="M2213" t="s">
        <v>62</v>
      </c>
      <c r="N2213" t="s">
        <v>63</v>
      </c>
      <c r="O2213" t="s">
        <v>35</v>
      </c>
      <c r="P2213" t="s">
        <v>174</v>
      </c>
      <c r="Q2213" t="s">
        <v>8039</v>
      </c>
      <c r="R2213" t="s">
        <v>2621</v>
      </c>
      <c r="S2213" t="s">
        <v>80</v>
      </c>
      <c r="T2213" s="2">
        <v>21027</v>
      </c>
      <c r="U2213" s="3">
        <f ca="1">YEARFRAC(Table1[[#This Row],[DOB]],TODAY())</f>
        <v>68.408333333333331</v>
      </c>
      <c r="V2213" s="3" t="str" cm="1">
        <f t="array" aca="1" ref="V2213" ca="1">_xlfn.IFS(Table1[[#This Row],[Age]] &lt; 30, "20-29", Table1[[#This Row],[Age]]&lt;40,"30-39",Table1[[#This Row],[Age]]&lt;50,"40-49",Table1[[#This Row],[Age]]&lt;60,"50-59",Table1[[#This Row],[Age]]&lt;70, "60-69",Table1[[#This Row],[Age]]&lt;80, "70-79",Table1[[#This Row],[Age]]&lt;90,"80-89")</f>
        <v>60-69</v>
      </c>
      <c r="W2213" t="s">
        <v>39</v>
      </c>
      <c r="X2213" t="s">
        <v>653</v>
      </c>
      <c r="Y2213" t="s">
        <v>41</v>
      </c>
      <c r="Z2213">
        <v>86499</v>
      </c>
      <c r="AA2213" t="s">
        <v>127</v>
      </c>
      <c r="AB2213" t="s">
        <v>103</v>
      </c>
      <c r="AC2213" t="s">
        <v>44</v>
      </c>
      <c r="AD2213">
        <v>1</v>
      </c>
    </row>
    <row r="2214" spans="1:30" x14ac:dyDescent="0.35">
      <c r="A2214">
        <v>2636</v>
      </c>
      <c r="B2214" t="s">
        <v>6234</v>
      </c>
      <c r="C2214" t="s">
        <v>3825</v>
      </c>
      <c r="D2214" s="1">
        <v>43356</v>
      </c>
      <c r="E2214" s="1">
        <v>44139</v>
      </c>
      <c r="F2214">
        <f>IF(Table1[[#This Row],[ExitDate]],QUOTIENT(Table1[[#This Row],[ExitDate]]-Table1[[#This Row],[StartDate]],365/12),"")</f>
        <v>25</v>
      </c>
      <c r="G2214" t="str">
        <f>IF(Table1[[#This Row],[ExitDate]], "Attrition", "Active")</f>
        <v>Attrition</v>
      </c>
      <c r="H2214" t="s">
        <v>58</v>
      </c>
      <c r="I2214" t="s">
        <v>8040</v>
      </c>
      <c r="J2214" t="s">
        <v>8041</v>
      </c>
      <c r="K2214" t="s">
        <v>167</v>
      </c>
      <c r="L2214" t="s">
        <v>32</v>
      </c>
      <c r="M2214" t="s">
        <v>62</v>
      </c>
      <c r="N2214" t="s">
        <v>63</v>
      </c>
      <c r="O2214" t="s">
        <v>35</v>
      </c>
      <c r="P2214" t="s">
        <v>125</v>
      </c>
      <c r="Q2214" t="s">
        <v>8042</v>
      </c>
      <c r="R2214" t="s">
        <v>64</v>
      </c>
      <c r="S2214" t="s">
        <v>100</v>
      </c>
      <c r="T2214" s="2">
        <v>25892</v>
      </c>
      <c r="U2214" s="3">
        <f ca="1">YEARFRAC(Table1[[#This Row],[DOB]],TODAY())</f>
        <v>55.091666666666669</v>
      </c>
      <c r="V2214" s="3" t="str" cm="1">
        <f t="array" aca="1" ref="V2214" ca="1">_xlfn.IFS(Table1[[#This Row],[Age]] &lt; 30, "20-29", Table1[[#This Row],[Age]]&lt;40,"30-39",Table1[[#This Row],[Age]]&lt;50,"40-49",Table1[[#This Row],[Age]]&lt;60,"50-59",Table1[[#This Row],[Age]]&lt;70, "60-69",Table1[[#This Row],[Age]]&lt;80, "70-79",Table1[[#This Row],[Age]]&lt;90,"80-89")</f>
        <v>50-59</v>
      </c>
      <c r="W2214" t="s">
        <v>39</v>
      </c>
      <c r="X2214" t="s">
        <v>102</v>
      </c>
      <c r="Y2214" t="s">
        <v>54</v>
      </c>
      <c r="Z2214">
        <v>12113</v>
      </c>
      <c r="AA2214" t="s">
        <v>127</v>
      </c>
      <c r="AB2214" t="s">
        <v>83</v>
      </c>
      <c r="AC2214" t="s">
        <v>44</v>
      </c>
      <c r="AD2214">
        <v>5</v>
      </c>
    </row>
    <row r="2215" spans="1:30" x14ac:dyDescent="0.35">
      <c r="A2215">
        <v>2637</v>
      </c>
      <c r="B2215" t="s">
        <v>8043</v>
      </c>
      <c r="C2215" t="s">
        <v>2302</v>
      </c>
      <c r="D2215" s="1">
        <v>44881</v>
      </c>
      <c r="F2215" t="str">
        <f>IF(Table1[[#This Row],[ExitDate]],QUOTIENT(Table1[[#This Row],[ExitDate]]-Table1[[#This Row],[StartDate]],365/12),"")</f>
        <v/>
      </c>
      <c r="G2215" t="str">
        <f>IF(Table1[[#This Row],[ExitDate]], "Attrition", "Active")</f>
        <v>Active</v>
      </c>
      <c r="H2215" t="s">
        <v>58</v>
      </c>
      <c r="I2215" t="s">
        <v>8044</v>
      </c>
      <c r="J2215" t="s">
        <v>8045</v>
      </c>
      <c r="K2215" t="s">
        <v>97</v>
      </c>
      <c r="L2215" t="s">
        <v>32</v>
      </c>
      <c r="M2215" t="s">
        <v>33</v>
      </c>
      <c r="N2215" t="s">
        <v>50</v>
      </c>
      <c r="O2215" t="s">
        <v>35</v>
      </c>
      <c r="P2215" t="s">
        <v>36</v>
      </c>
      <c r="R2215" t="s">
        <v>64</v>
      </c>
      <c r="S2215" t="s">
        <v>176</v>
      </c>
      <c r="T2215" s="2">
        <v>24749</v>
      </c>
      <c r="U2215" s="3">
        <f ca="1">YEARFRAC(Table1[[#This Row],[DOB]],TODAY())</f>
        <v>58.219444444444441</v>
      </c>
      <c r="V2215" s="3" t="str" cm="1">
        <f t="array" aca="1" ref="V2215" ca="1">_xlfn.IFS(Table1[[#This Row],[Age]] &lt; 30, "20-29", Table1[[#This Row],[Age]]&lt;40,"30-39",Table1[[#This Row],[Age]]&lt;50,"40-49",Table1[[#This Row],[Age]]&lt;60,"50-59",Table1[[#This Row],[Age]]&lt;70, "60-69",Table1[[#This Row],[Age]]&lt;80, "70-79",Table1[[#This Row],[Age]]&lt;90,"80-89")</f>
        <v>50-59</v>
      </c>
      <c r="W2215" t="s">
        <v>39</v>
      </c>
      <c r="X2215" t="s">
        <v>6</v>
      </c>
      <c r="Y2215" t="s">
        <v>54</v>
      </c>
      <c r="Z2215">
        <v>39143</v>
      </c>
      <c r="AA2215" t="s">
        <v>127</v>
      </c>
      <c r="AB2215" t="s">
        <v>103</v>
      </c>
      <c r="AC2215" t="s">
        <v>44</v>
      </c>
      <c r="AD2215">
        <v>5</v>
      </c>
    </row>
    <row r="2216" spans="1:30" x14ac:dyDescent="0.35">
      <c r="A2216">
        <v>2638</v>
      </c>
      <c r="B2216" t="s">
        <v>8046</v>
      </c>
      <c r="C2216" t="s">
        <v>5545</v>
      </c>
      <c r="D2216" s="1">
        <v>44520</v>
      </c>
      <c r="E2216" s="1">
        <v>45002</v>
      </c>
      <c r="F2216">
        <f>IF(Table1[[#This Row],[ExitDate]],QUOTIENT(Table1[[#This Row],[ExitDate]]-Table1[[#This Row],[StartDate]],365/12),"")</f>
        <v>15</v>
      </c>
      <c r="G2216" t="str">
        <f>IF(Table1[[#This Row],[ExitDate]], "Attrition", "Active")</f>
        <v>Attrition</v>
      </c>
      <c r="H2216" t="s">
        <v>58</v>
      </c>
      <c r="I2216" t="s">
        <v>8047</v>
      </c>
      <c r="J2216" t="s">
        <v>8048</v>
      </c>
      <c r="K2216" t="s">
        <v>117</v>
      </c>
      <c r="L2216" t="s">
        <v>32</v>
      </c>
      <c r="M2216" t="s">
        <v>33</v>
      </c>
      <c r="N2216" t="s">
        <v>63</v>
      </c>
      <c r="O2216" t="s">
        <v>62</v>
      </c>
      <c r="P2216" t="s">
        <v>174</v>
      </c>
      <c r="Q2216" t="s">
        <v>8049</v>
      </c>
      <c r="R2216" t="s">
        <v>64</v>
      </c>
      <c r="S2216" t="s">
        <v>331</v>
      </c>
      <c r="T2216" s="2">
        <v>20830</v>
      </c>
      <c r="U2216" s="3">
        <f ca="1">YEARFRAC(Table1[[#This Row],[DOB]],TODAY())</f>
        <v>68.952777777777783</v>
      </c>
      <c r="V2216" s="3" t="str" cm="1">
        <f t="array" aca="1" ref="V2216" ca="1">_xlfn.IFS(Table1[[#This Row],[Age]] &lt; 30, "20-29", Table1[[#This Row],[Age]]&lt;40,"30-39",Table1[[#This Row],[Age]]&lt;50,"40-49",Table1[[#This Row],[Age]]&lt;60,"50-59",Table1[[#This Row],[Age]]&lt;70, "60-69",Table1[[#This Row],[Age]]&lt;80, "70-79",Table1[[#This Row],[Age]]&lt;90,"80-89")</f>
        <v>60-69</v>
      </c>
      <c r="W2216" t="s">
        <v>7866</v>
      </c>
      <c r="X2216" t="s">
        <v>6</v>
      </c>
      <c r="Y2216" t="s">
        <v>54</v>
      </c>
      <c r="Z2216">
        <v>16470</v>
      </c>
      <c r="AA2216" t="s">
        <v>127</v>
      </c>
      <c r="AB2216" t="s">
        <v>103</v>
      </c>
      <c r="AC2216" t="s">
        <v>44</v>
      </c>
      <c r="AD2216">
        <v>2</v>
      </c>
    </row>
    <row r="2217" spans="1:30" x14ac:dyDescent="0.35">
      <c r="A2217">
        <v>2639</v>
      </c>
      <c r="B2217" t="s">
        <v>6442</v>
      </c>
      <c r="C2217" t="s">
        <v>855</v>
      </c>
      <c r="D2217" s="1">
        <v>44103</v>
      </c>
      <c r="F2217" t="str">
        <f>IF(Table1[[#This Row],[ExitDate]],QUOTIENT(Table1[[#This Row],[ExitDate]]-Table1[[#This Row],[StartDate]],365/12),"")</f>
        <v/>
      </c>
      <c r="G2217" t="str">
        <f>IF(Table1[[#This Row],[ExitDate]], "Attrition", "Active")</f>
        <v>Active</v>
      </c>
      <c r="H2217" t="s">
        <v>58</v>
      </c>
      <c r="I2217" t="s">
        <v>8050</v>
      </c>
      <c r="J2217" t="s">
        <v>8051</v>
      </c>
      <c r="K2217" t="s">
        <v>61</v>
      </c>
      <c r="L2217" t="s">
        <v>32</v>
      </c>
      <c r="M2217" t="s">
        <v>51</v>
      </c>
      <c r="N2217" t="s">
        <v>34</v>
      </c>
      <c r="O2217" t="s">
        <v>35</v>
      </c>
      <c r="P2217" t="s">
        <v>36</v>
      </c>
      <c r="R2217" t="s">
        <v>64</v>
      </c>
      <c r="S2217" t="s">
        <v>176</v>
      </c>
      <c r="T2217" s="2">
        <v>27659</v>
      </c>
      <c r="U2217" s="3">
        <f ca="1">YEARFRAC(Table1[[#This Row],[DOB]],TODAY())</f>
        <v>50.25277777777778</v>
      </c>
      <c r="V2217" s="3" t="str" cm="1">
        <f t="array" aca="1" ref="V2217" ca="1">_xlfn.IFS(Table1[[#This Row],[Age]] &lt; 30, "20-29", Table1[[#This Row],[Age]]&lt;40,"30-39",Table1[[#This Row],[Age]]&lt;50,"40-49",Table1[[#This Row],[Age]]&lt;60,"50-59",Table1[[#This Row],[Age]]&lt;70, "60-69",Table1[[#This Row],[Age]]&lt;80, "70-79",Table1[[#This Row],[Age]]&lt;90,"80-89")</f>
        <v>50-59</v>
      </c>
      <c r="W2217" t="s">
        <v>7866</v>
      </c>
      <c r="X2217" t="s">
        <v>242</v>
      </c>
      <c r="Y2217" t="s">
        <v>54</v>
      </c>
      <c r="Z2217">
        <v>56991</v>
      </c>
      <c r="AA2217" t="s">
        <v>127</v>
      </c>
      <c r="AB2217" t="s">
        <v>83</v>
      </c>
      <c r="AC2217" t="s">
        <v>44</v>
      </c>
      <c r="AD2217">
        <v>2</v>
      </c>
    </row>
    <row r="2218" spans="1:30" x14ac:dyDescent="0.35">
      <c r="A2218">
        <v>2640</v>
      </c>
      <c r="B2218" t="s">
        <v>7115</v>
      </c>
      <c r="C2218" t="s">
        <v>1090</v>
      </c>
      <c r="D2218" s="1">
        <v>44436</v>
      </c>
      <c r="E2218" s="1">
        <v>44810</v>
      </c>
      <c r="F2218">
        <f>IF(Table1[[#This Row],[ExitDate]],QUOTIENT(Table1[[#This Row],[ExitDate]]-Table1[[#This Row],[StartDate]],365/12),"")</f>
        <v>12</v>
      </c>
      <c r="G2218" t="str">
        <f>IF(Table1[[#This Row],[ExitDate]], "Attrition", "Active")</f>
        <v>Attrition</v>
      </c>
      <c r="H2218" t="s">
        <v>58</v>
      </c>
      <c r="I2218" t="s">
        <v>8052</v>
      </c>
      <c r="J2218" t="s">
        <v>8053</v>
      </c>
      <c r="K2218" t="s">
        <v>88</v>
      </c>
      <c r="L2218" t="s">
        <v>32</v>
      </c>
      <c r="M2218" t="s">
        <v>33</v>
      </c>
      <c r="N2218" t="s">
        <v>63</v>
      </c>
      <c r="O2218" t="s">
        <v>62</v>
      </c>
      <c r="P2218" t="s">
        <v>174</v>
      </c>
      <c r="Q2218" t="s">
        <v>8054</v>
      </c>
      <c r="R2218" t="s">
        <v>64</v>
      </c>
      <c r="S2218" t="s">
        <v>304</v>
      </c>
      <c r="T2218" s="2">
        <v>22956</v>
      </c>
      <c r="U2218" s="3">
        <f ca="1">YEARFRAC(Table1[[#This Row],[DOB]],TODAY())</f>
        <v>63.130555555555553</v>
      </c>
      <c r="V2218" s="3" t="str" cm="1">
        <f t="array" aca="1" ref="V2218" ca="1">_xlfn.IFS(Table1[[#This Row],[Age]] &lt; 30, "20-29", Table1[[#This Row],[Age]]&lt;40,"30-39",Table1[[#This Row],[Age]]&lt;50,"40-49",Table1[[#This Row],[Age]]&lt;60,"50-59",Table1[[#This Row],[Age]]&lt;70, "60-69",Table1[[#This Row],[Age]]&lt;80, "70-79",Table1[[#This Row],[Age]]&lt;90,"80-89")</f>
        <v>60-69</v>
      </c>
      <c r="W2218" t="s">
        <v>7866</v>
      </c>
      <c r="X2218" t="s">
        <v>225</v>
      </c>
      <c r="Y2218" t="s">
        <v>54</v>
      </c>
      <c r="Z2218">
        <v>9642</v>
      </c>
      <c r="AA2218" t="s">
        <v>92</v>
      </c>
      <c r="AB2218" t="s">
        <v>74</v>
      </c>
      <c r="AC2218" t="s">
        <v>44</v>
      </c>
      <c r="AD2218">
        <v>4</v>
      </c>
    </row>
    <row r="2219" spans="1:30" x14ac:dyDescent="0.35">
      <c r="A2219">
        <v>2641</v>
      </c>
      <c r="B2219" t="s">
        <v>6234</v>
      </c>
      <c r="C2219" t="s">
        <v>2841</v>
      </c>
      <c r="D2219" s="1">
        <v>44314</v>
      </c>
      <c r="E2219" s="1">
        <v>44642</v>
      </c>
      <c r="F2219">
        <f>IF(Table1[[#This Row],[ExitDate]],QUOTIENT(Table1[[#This Row],[ExitDate]]-Table1[[#This Row],[StartDate]],365/12),"")</f>
        <v>10</v>
      </c>
      <c r="G2219" t="str">
        <f>IF(Table1[[#This Row],[ExitDate]], "Attrition", "Active")</f>
        <v>Attrition</v>
      </c>
      <c r="H2219" t="s">
        <v>58</v>
      </c>
      <c r="I2219" t="s">
        <v>8055</v>
      </c>
      <c r="J2219" t="s">
        <v>8056</v>
      </c>
      <c r="K2219" t="s">
        <v>31</v>
      </c>
      <c r="L2219" t="s">
        <v>32</v>
      </c>
      <c r="M2219" t="s">
        <v>62</v>
      </c>
      <c r="N2219" t="s">
        <v>50</v>
      </c>
      <c r="O2219" t="s">
        <v>62</v>
      </c>
      <c r="P2219" t="s">
        <v>174</v>
      </c>
      <c r="Q2219" t="s">
        <v>8057</v>
      </c>
      <c r="R2219" t="s">
        <v>64</v>
      </c>
      <c r="S2219" t="s">
        <v>52</v>
      </c>
      <c r="T2219" s="2">
        <v>27595</v>
      </c>
      <c r="U2219" s="3">
        <f ca="1">YEARFRAC(Table1[[#This Row],[DOB]],TODAY())</f>
        <v>50.424999999999997</v>
      </c>
      <c r="V2219" s="3" t="str" cm="1">
        <f t="array" aca="1" ref="V2219" ca="1">_xlfn.IFS(Table1[[#This Row],[Age]] &lt; 30, "20-29", Table1[[#This Row],[Age]]&lt;40,"30-39",Table1[[#This Row],[Age]]&lt;50,"40-49",Table1[[#This Row],[Age]]&lt;60,"50-59",Table1[[#This Row],[Age]]&lt;70, "60-69",Table1[[#This Row],[Age]]&lt;80, "70-79",Table1[[#This Row],[Age]]&lt;90,"80-89")</f>
        <v>50-59</v>
      </c>
      <c r="W2219" t="s">
        <v>7866</v>
      </c>
      <c r="X2219" t="s">
        <v>351</v>
      </c>
      <c r="Y2219" t="s">
        <v>54</v>
      </c>
      <c r="Z2219">
        <v>23897</v>
      </c>
      <c r="AA2219" t="s">
        <v>127</v>
      </c>
      <c r="AB2219" t="s">
        <v>83</v>
      </c>
      <c r="AC2219" t="s">
        <v>44</v>
      </c>
      <c r="AD2219">
        <v>2</v>
      </c>
    </row>
    <row r="2220" spans="1:30" x14ac:dyDescent="0.35">
      <c r="A2220">
        <v>2642</v>
      </c>
      <c r="B2220" t="s">
        <v>2746</v>
      </c>
      <c r="C2220" t="s">
        <v>4903</v>
      </c>
      <c r="D2220" s="1">
        <v>44727</v>
      </c>
      <c r="E2220" s="1">
        <v>45051</v>
      </c>
      <c r="F2220">
        <f>IF(Table1[[#This Row],[ExitDate]],QUOTIENT(Table1[[#This Row],[ExitDate]]-Table1[[#This Row],[StartDate]],365/12),"")</f>
        <v>10</v>
      </c>
      <c r="G2220" t="str">
        <f>IF(Table1[[#This Row],[ExitDate]], "Attrition", "Active")</f>
        <v>Attrition</v>
      </c>
      <c r="H2220" t="s">
        <v>58</v>
      </c>
      <c r="I2220" t="s">
        <v>8058</v>
      </c>
      <c r="J2220" t="s">
        <v>8059</v>
      </c>
      <c r="K2220" t="s">
        <v>132</v>
      </c>
      <c r="L2220" t="s">
        <v>32</v>
      </c>
      <c r="M2220" t="s">
        <v>62</v>
      </c>
      <c r="N2220" t="s">
        <v>34</v>
      </c>
      <c r="O2220" t="s">
        <v>62</v>
      </c>
      <c r="P2220" t="s">
        <v>174</v>
      </c>
      <c r="Q2220" t="s">
        <v>8060</v>
      </c>
      <c r="R2220" t="s">
        <v>64</v>
      </c>
      <c r="S2220" t="s">
        <v>89</v>
      </c>
      <c r="T2220" s="2">
        <v>18792</v>
      </c>
      <c r="U2220" s="3">
        <f ca="1">YEARFRAC(Table1[[#This Row],[DOB]],TODAY())</f>
        <v>74.527777777777771</v>
      </c>
      <c r="V2220" s="3" t="str" cm="1">
        <f t="array" aca="1" ref="V2220" ca="1">_xlfn.IFS(Table1[[#This Row],[Age]] &lt; 30, "20-29", Table1[[#This Row],[Age]]&lt;40,"30-39",Table1[[#This Row],[Age]]&lt;50,"40-49",Table1[[#This Row],[Age]]&lt;60,"50-59",Table1[[#This Row],[Age]]&lt;70, "60-69",Table1[[#This Row],[Age]]&lt;80, "70-79",Table1[[#This Row],[Age]]&lt;90,"80-89")</f>
        <v>70-79</v>
      </c>
      <c r="W2220" t="s">
        <v>7875</v>
      </c>
      <c r="X2220" t="s">
        <v>82</v>
      </c>
      <c r="Y2220" t="s">
        <v>54</v>
      </c>
      <c r="Z2220">
        <v>65470</v>
      </c>
      <c r="AA2220" t="s">
        <v>127</v>
      </c>
      <c r="AB2220" t="s">
        <v>103</v>
      </c>
      <c r="AC2220" t="s">
        <v>44</v>
      </c>
      <c r="AD2220">
        <v>4</v>
      </c>
    </row>
    <row r="2221" spans="1:30" x14ac:dyDescent="0.35">
      <c r="A2221">
        <v>2643</v>
      </c>
      <c r="B2221" t="s">
        <v>5138</v>
      </c>
      <c r="C2221" t="s">
        <v>3754</v>
      </c>
      <c r="D2221" s="1">
        <v>44666</v>
      </c>
      <c r="E2221" s="1">
        <v>44844</v>
      </c>
      <c r="F2221">
        <f>IF(Table1[[#This Row],[ExitDate]],QUOTIENT(Table1[[#This Row],[ExitDate]]-Table1[[#This Row],[StartDate]],365/12),"")</f>
        <v>5</v>
      </c>
      <c r="G2221" t="str">
        <f>IF(Table1[[#This Row],[ExitDate]], "Attrition", "Active")</f>
        <v>Attrition</v>
      </c>
      <c r="H2221" t="s">
        <v>58</v>
      </c>
      <c r="I2221" t="s">
        <v>8061</v>
      </c>
      <c r="J2221" t="s">
        <v>8062</v>
      </c>
      <c r="K2221" t="s">
        <v>49</v>
      </c>
      <c r="L2221" t="s">
        <v>32</v>
      </c>
      <c r="M2221" t="s">
        <v>62</v>
      </c>
      <c r="N2221" t="s">
        <v>50</v>
      </c>
      <c r="O2221" t="s">
        <v>35</v>
      </c>
      <c r="P2221" t="s">
        <v>174</v>
      </c>
      <c r="Q2221" t="s">
        <v>8063</v>
      </c>
      <c r="R2221" t="s">
        <v>64</v>
      </c>
      <c r="S2221" t="s">
        <v>304</v>
      </c>
      <c r="T2221" s="2">
        <v>24465</v>
      </c>
      <c r="U2221" s="3">
        <f ca="1">YEARFRAC(Table1[[#This Row],[DOB]],TODAY())</f>
        <v>58.99722222222222</v>
      </c>
      <c r="V2221" s="3" t="str" cm="1">
        <f t="array" aca="1" ref="V2221" ca="1">_xlfn.IFS(Table1[[#This Row],[Age]] &lt; 30, "20-29", Table1[[#This Row],[Age]]&lt;40,"30-39",Table1[[#This Row],[Age]]&lt;50,"40-49",Table1[[#This Row],[Age]]&lt;60,"50-59",Table1[[#This Row],[Age]]&lt;70, "60-69",Table1[[#This Row],[Age]]&lt;80, "70-79",Table1[[#This Row],[Age]]&lt;90,"80-89")</f>
        <v>50-59</v>
      </c>
      <c r="W2221" t="s">
        <v>7891</v>
      </c>
      <c r="X2221" t="s">
        <v>2079</v>
      </c>
      <c r="Y2221" t="s">
        <v>54</v>
      </c>
      <c r="Z2221">
        <v>60277</v>
      </c>
      <c r="AA2221" t="s">
        <v>92</v>
      </c>
      <c r="AB2221" t="s">
        <v>103</v>
      </c>
      <c r="AC2221" t="s">
        <v>44</v>
      </c>
      <c r="AD2221">
        <v>5</v>
      </c>
    </row>
    <row r="2222" spans="1:30" x14ac:dyDescent="0.35">
      <c r="A2222">
        <v>2644</v>
      </c>
      <c r="B2222" t="s">
        <v>237</v>
      </c>
      <c r="C2222" t="s">
        <v>617</v>
      </c>
      <c r="D2222" s="1">
        <v>44031</v>
      </c>
      <c r="E2222" s="1">
        <v>44296</v>
      </c>
      <c r="F2222">
        <f>IF(Table1[[#This Row],[ExitDate]],QUOTIENT(Table1[[#This Row],[ExitDate]]-Table1[[#This Row],[StartDate]],365/12),"")</f>
        <v>8</v>
      </c>
      <c r="G2222" t="str">
        <f>IF(Table1[[#This Row],[ExitDate]], "Attrition", "Active")</f>
        <v>Attrition</v>
      </c>
      <c r="H2222" t="s">
        <v>58</v>
      </c>
      <c r="I2222" t="s">
        <v>8064</v>
      </c>
      <c r="J2222" t="s">
        <v>8065</v>
      </c>
      <c r="K2222" t="s">
        <v>138</v>
      </c>
      <c r="L2222" t="s">
        <v>32</v>
      </c>
      <c r="M2222" t="s">
        <v>62</v>
      </c>
      <c r="N2222" t="s">
        <v>34</v>
      </c>
      <c r="O2222" t="s">
        <v>51</v>
      </c>
      <c r="P2222" t="s">
        <v>98</v>
      </c>
      <c r="Q2222" t="s">
        <v>8066</v>
      </c>
      <c r="R2222" t="s">
        <v>64</v>
      </c>
      <c r="S2222" t="s">
        <v>52</v>
      </c>
      <c r="T2222" s="2">
        <v>36183</v>
      </c>
      <c r="U2222" s="3">
        <f ca="1">YEARFRAC(Table1[[#This Row],[DOB]],TODAY())</f>
        <v>26.916666666666668</v>
      </c>
      <c r="V2222" s="3" t="str" cm="1">
        <f t="array" aca="1" ref="V2222" ca="1">_xlfn.IFS(Table1[[#This Row],[Age]] &lt; 30, "20-29", Table1[[#This Row],[Age]]&lt;40,"30-39",Table1[[#This Row],[Age]]&lt;50,"40-49",Table1[[#This Row],[Age]]&lt;60,"50-59",Table1[[#This Row],[Age]]&lt;70, "60-69",Table1[[#This Row],[Age]]&lt;80, "70-79",Table1[[#This Row],[Age]]&lt;90,"80-89")</f>
        <v>20-29</v>
      </c>
      <c r="W2222" t="s">
        <v>7891</v>
      </c>
      <c r="X2222" t="s">
        <v>162</v>
      </c>
      <c r="Y2222" t="s">
        <v>54</v>
      </c>
      <c r="Z2222">
        <v>25859</v>
      </c>
      <c r="AA2222" t="s">
        <v>73</v>
      </c>
      <c r="AB2222" t="s">
        <v>74</v>
      </c>
      <c r="AC2222" t="s">
        <v>44</v>
      </c>
      <c r="AD2222">
        <v>5</v>
      </c>
    </row>
    <row r="2223" spans="1:30" x14ac:dyDescent="0.35">
      <c r="A2223">
        <v>2645</v>
      </c>
      <c r="B2223" t="s">
        <v>5583</v>
      </c>
      <c r="C2223" t="s">
        <v>641</v>
      </c>
      <c r="D2223" s="1">
        <v>44014</v>
      </c>
      <c r="F2223" t="str">
        <f>IF(Table1[[#This Row],[ExitDate]],QUOTIENT(Table1[[#This Row],[ExitDate]]-Table1[[#This Row],[StartDate]],365/12),"")</f>
        <v/>
      </c>
      <c r="G2223" t="str">
        <f>IF(Table1[[#This Row],[ExitDate]], "Attrition", "Active")</f>
        <v>Active</v>
      </c>
      <c r="H2223" t="s">
        <v>58</v>
      </c>
      <c r="I2223" t="s">
        <v>2846</v>
      </c>
      <c r="J2223" t="s">
        <v>8067</v>
      </c>
      <c r="K2223" t="s">
        <v>79</v>
      </c>
      <c r="L2223" t="s">
        <v>32</v>
      </c>
      <c r="M2223" t="s">
        <v>33</v>
      </c>
      <c r="N2223" t="s">
        <v>34</v>
      </c>
      <c r="O2223" t="s">
        <v>35</v>
      </c>
      <c r="P2223" t="s">
        <v>36</v>
      </c>
      <c r="R2223" t="s">
        <v>64</v>
      </c>
      <c r="S2223" t="s">
        <v>304</v>
      </c>
      <c r="T2223" s="2">
        <v>17345</v>
      </c>
      <c r="U2223" s="3">
        <f ca="1">YEARFRAC(Table1[[#This Row],[DOB]],TODAY())</f>
        <v>78.488888888888894</v>
      </c>
      <c r="V2223" s="3" t="str" cm="1">
        <f t="array" aca="1" ref="V2223" ca="1">_xlfn.IFS(Table1[[#This Row],[Age]] &lt; 30, "20-29", Table1[[#This Row],[Age]]&lt;40,"30-39",Table1[[#This Row],[Age]]&lt;50,"40-49",Table1[[#This Row],[Age]]&lt;60,"50-59",Table1[[#This Row],[Age]]&lt;70, "60-69",Table1[[#This Row],[Age]]&lt;80, "70-79",Table1[[#This Row],[Age]]&lt;90,"80-89")</f>
        <v>70-79</v>
      </c>
      <c r="W2223" t="s">
        <v>7891</v>
      </c>
      <c r="X2223" t="s">
        <v>242</v>
      </c>
      <c r="Y2223" t="s">
        <v>54</v>
      </c>
      <c r="Z2223">
        <v>22815</v>
      </c>
      <c r="AA2223" t="s">
        <v>127</v>
      </c>
      <c r="AB2223" t="s">
        <v>83</v>
      </c>
      <c r="AC2223" t="s">
        <v>44</v>
      </c>
      <c r="AD2223">
        <v>4</v>
      </c>
    </row>
    <row r="2224" spans="1:30" x14ac:dyDescent="0.35">
      <c r="A2224">
        <v>2646</v>
      </c>
      <c r="B2224" t="s">
        <v>256</v>
      </c>
      <c r="C2224" t="s">
        <v>7918</v>
      </c>
      <c r="D2224" s="1">
        <v>43681</v>
      </c>
      <c r="F2224" t="str">
        <f>IF(Table1[[#This Row],[ExitDate]],QUOTIENT(Table1[[#This Row],[ExitDate]]-Table1[[#This Row],[StartDate]],365/12),"")</f>
        <v/>
      </c>
      <c r="G2224" t="str">
        <f>IF(Table1[[#This Row],[ExitDate]], "Attrition", "Active")</f>
        <v>Active</v>
      </c>
      <c r="H2224" t="s">
        <v>58</v>
      </c>
      <c r="I2224" t="s">
        <v>8068</v>
      </c>
      <c r="J2224" t="s">
        <v>8069</v>
      </c>
      <c r="K2224" t="s">
        <v>167</v>
      </c>
      <c r="L2224" t="s">
        <v>32</v>
      </c>
      <c r="M2224" t="s">
        <v>33</v>
      </c>
      <c r="N2224" t="s">
        <v>50</v>
      </c>
      <c r="O2224" t="s">
        <v>51</v>
      </c>
      <c r="P2224" t="s">
        <v>36</v>
      </c>
      <c r="R2224" t="s">
        <v>64</v>
      </c>
      <c r="S2224" t="s">
        <v>176</v>
      </c>
      <c r="T2224" s="2">
        <v>37059</v>
      </c>
      <c r="U2224" s="3">
        <f ca="1">YEARFRAC(Table1[[#This Row],[DOB]],TODAY())</f>
        <v>24.516666666666666</v>
      </c>
      <c r="V2224" s="3" t="str" cm="1">
        <f t="array" aca="1" ref="V2224" ca="1">_xlfn.IFS(Table1[[#This Row],[Age]] &lt; 30, "20-29", Table1[[#This Row],[Age]]&lt;40,"30-39",Table1[[#This Row],[Age]]&lt;50,"40-49",Table1[[#This Row],[Age]]&lt;60,"50-59",Table1[[#This Row],[Age]]&lt;70, "60-69",Table1[[#This Row],[Age]]&lt;80, "70-79",Table1[[#This Row],[Age]]&lt;90,"80-89")</f>
        <v>20-29</v>
      </c>
      <c r="W2224" t="s">
        <v>7849</v>
      </c>
      <c r="X2224" t="s">
        <v>242</v>
      </c>
      <c r="Y2224" t="s">
        <v>54</v>
      </c>
      <c r="Z2224">
        <v>87653</v>
      </c>
      <c r="AA2224" t="s">
        <v>92</v>
      </c>
      <c r="AB2224" t="s">
        <v>43</v>
      </c>
      <c r="AC2224" t="s">
        <v>44</v>
      </c>
      <c r="AD2224">
        <v>1</v>
      </c>
    </row>
    <row r="2225" spans="1:30" x14ac:dyDescent="0.35">
      <c r="A2225">
        <v>2647</v>
      </c>
      <c r="B2225" t="s">
        <v>8070</v>
      </c>
      <c r="C2225" t="s">
        <v>2499</v>
      </c>
      <c r="D2225" s="1">
        <v>43474</v>
      </c>
      <c r="F2225" t="str">
        <f>IF(Table1[[#This Row],[ExitDate]],QUOTIENT(Table1[[#This Row],[ExitDate]]-Table1[[#This Row],[StartDate]],365/12),"")</f>
        <v/>
      </c>
      <c r="G2225" t="str">
        <f>IF(Table1[[#This Row],[ExitDate]], "Attrition", "Active")</f>
        <v>Active</v>
      </c>
      <c r="H2225" t="s">
        <v>58</v>
      </c>
      <c r="I2225" t="s">
        <v>8071</v>
      </c>
      <c r="J2225" t="s">
        <v>8072</v>
      </c>
      <c r="K2225" t="s">
        <v>97</v>
      </c>
      <c r="L2225" t="s">
        <v>32</v>
      </c>
      <c r="M2225" t="s">
        <v>33</v>
      </c>
      <c r="N2225" t="s">
        <v>50</v>
      </c>
      <c r="O2225" t="s">
        <v>35</v>
      </c>
      <c r="P2225" t="s">
        <v>36</v>
      </c>
      <c r="R2225" t="s">
        <v>64</v>
      </c>
      <c r="S2225" t="s">
        <v>176</v>
      </c>
      <c r="T2225" s="2">
        <v>18570</v>
      </c>
      <c r="U2225" s="3">
        <f ca="1">YEARFRAC(Table1[[#This Row],[DOB]],TODAY())</f>
        <v>75.138888888888886</v>
      </c>
      <c r="V2225" s="3" t="str" cm="1">
        <f t="array" aca="1" ref="V2225" ca="1">_xlfn.IFS(Table1[[#This Row],[Age]] &lt; 30, "20-29", Table1[[#This Row],[Age]]&lt;40,"30-39",Table1[[#This Row],[Age]]&lt;50,"40-49",Table1[[#This Row],[Age]]&lt;60,"50-59",Table1[[#This Row],[Age]]&lt;70, "60-69",Table1[[#This Row],[Age]]&lt;80, "70-79",Table1[[#This Row],[Age]]&lt;90,"80-89")</f>
        <v>70-79</v>
      </c>
      <c r="W2225" t="s">
        <v>7849</v>
      </c>
      <c r="X2225" t="s">
        <v>177</v>
      </c>
      <c r="Y2225" t="s">
        <v>54</v>
      </c>
      <c r="Z2225">
        <v>33659</v>
      </c>
      <c r="AA2225" t="s">
        <v>55</v>
      </c>
      <c r="AB2225" t="s">
        <v>74</v>
      </c>
      <c r="AC2225" t="s">
        <v>44</v>
      </c>
      <c r="AD2225">
        <v>5</v>
      </c>
    </row>
    <row r="2226" spans="1:30" x14ac:dyDescent="0.35">
      <c r="A2226">
        <v>2648</v>
      </c>
      <c r="B2226" t="s">
        <v>1940</v>
      </c>
      <c r="C2226" t="s">
        <v>2414</v>
      </c>
      <c r="D2226" s="1">
        <v>44835</v>
      </c>
      <c r="F2226" t="str">
        <f>IF(Table1[[#This Row],[ExitDate]],QUOTIENT(Table1[[#This Row],[ExitDate]]-Table1[[#This Row],[StartDate]],365/12),"")</f>
        <v/>
      </c>
      <c r="G2226" t="str">
        <f>IF(Table1[[#This Row],[ExitDate]], "Attrition", "Active")</f>
        <v>Active</v>
      </c>
      <c r="H2226" t="s">
        <v>58</v>
      </c>
      <c r="I2226" t="s">
        <v>8073</v>
      </c>
      <c r="J2226" t="s">
        <v>8074</v>
      </c>
      <c r="K2226" t="s">
        <v>117</v>
      </c>
      <c r="L2226" t="s">
        <v>32</v>
      </c>
      <c r="M2226" t="s">
        <v>51</v>
      </c>
      <c r="N2226" t="s">
        <v>50</v>
      </c>
      <c r="O2226" t="s">
        <v>51</v>
      </c>
      <c r="P2226" t="s">
        <v>36</v>
      </c>
      <c r="R2226" t="s">
        <v>64</v>
      </c>
      <c r="S2226" t="s">
        <v>230</v>
      </c>
      <c r="T2226" s="2">
        <v>34520</v>
      </c>
      <c r="U2226" s="3">
        <f ca="1">YEARFRAC(Table1[[#This Row],[DOB]],TODAY())</f>
        <v>31.466666666666665</v>
      </c>
      <c r="V2226" s="3" t="str" cm="1">
        <f t="array" aca="1" ref="V2226" ca="1">_xlfn.IFS(Table1[[#This Row],[Age]] &lt; 30, "20-29", Table1[[#This Row],[Age]]&lt;40,"30-39",Table1[[#This Row],[Age]]&lt;50,"40-49",Table1[[#This Row],[Age]]&lt;60,"50-59",Table1[[#This Row],[Age]]&lt;70, "60-69",Table1[[#This Row],[Age]]&lt;80, "70-79",Table1[[#This Row],[Age]]&lt;90,"80-89")</f>
        <v>30-39</v>
      </c>
      <c r="W2226" t="s">
        <v>7849</v>
      </c>
      <c r="X2226" t="s">
        <v>112</v>
      </c>
      <c r="Y2226" t="s">
        <v>54</v>
      </c>
      <c r="Z2226">
        <v>92454</v>
      </c>
      <c r="AA2226" t="s">
        <v>73</v>
      </c>
      <c r="AB2226" t="s">
        <v>83</v>
      </c>
      <c r="AC2226" t="s">
        <v>44</v>
      </c>
      <c r="AD2226">
        <v>2</v>
      </c>
    </row>
    <row r="2227" spans="1:30" x14ac:dyDescent="0.35">
      <c r="A2227">
        <v>2649</v>
      </c>
      <c r="B2227" t="s">
        <v>1461</v>
      </c>
      <c r="C2227" t="s">
        <v>6055</v>
      </c>
      <c r="D2227" s="1">
        <v>44102</v>
      </c>
      <c r="E2227" s="1">
        <v>45079</v>
      </c>
      <c r="F2227">
        <f>IF(Table1[[#This Row],[ExitDate]],QUOTIENT(Table1[[#This Row],[ExitDate]]-Table1[[#This Row],[StartDate]],365/12),"")</f>
        <v>32</v>
      </c>
      <c r="G2227" t="str">
        <f>IF(Table1[[#This Row],[ExitDate]], "Attrition", "Active")</f>
        <v>Attrition</v>
      </c>
      <c r="H2227" t="s">
        <v>58</v>
      </c>
      <c r="I2227" t="s">
        <v>8075</v>
      </c>
      <c r="J2227" t="s">
        <v>8076</v>
      </c>
      <c r="K2227" t="s">
        <v>61</v>
      </c>
      <c r="L2227" t="s">
        <v>32</v>
      </c>
      <c r="M2227" t="s">
        <v>51</v>
      </c>
      <c r="N2227" t="s">
        <v>50</v>
      </c>
      <c r="O2227" t="s">
        <v>62</v>
      </c>
      <c r="P2227" t="s">
        <v>139</v>
      </c>
      <c r="Q2227" t="s">
        <v>8077</v>
      </c>
      <c r="R2227" t="s">
        <v>64</v>
      </c>
      <c r="S2227" t="s">
        <v>176</v>
      </c>
      <c r="T2227" s="2">
        <v>26744</v>
      </c>
      <c r="U2227" s="3">
        <f ca="1">YEARFRAC(Table1[[#This Row],[DOB]],TODAY())</f>
        <v>52.755555555555553</v>
      </c>
      <c r="V2227" s="3" t="str" cm="1">
        <f t="array" aca="1" ref="V2227" ca="1">_xlfn.IFS(Table1[[#This Row],[Age]] &lt; 30, "20-29", Table1[[#This Row],[Age]]&lt;40,"30-39",Table1[[#This Row],[Age]]&lt;50,"40-49",Table1[[#This Row],[Age]]&lt;60,"50-59",Table1[[#This Row],[Age]]&lt;70, "60-69",Table1[[#This Row],[Age]]&lt;80, "70-79",Table1[[#This Row],[Age]]&lt;90,"80-89")</f>
        <v>50-59</v>
      </c>
      <c r="W2227" t="s">
        <v>7882</v>
      </c>
      <c r="X2227" t="s">
        <v>177</v>
      </c>
      <c r="Y2227" t="s">
        <v>41</v>
      </c>
      <c r="Z2227">
        <v>59871</v>
      </c>
      <c r="AA2227" t="s">
        <v>42</v>
      </c>
      <c r="AB2227" t="s">
        <v>43</v>
      </c>
      <c r="AC2227" t="s">
        <v>44</v>
      </c>
      <c r="AD2227">
        <v>4</v>
      </c>
    </row>
    <row r="2228" spans="1:30" x14ac:dyDescent="0.35">
      <c r="A2228">
        <v>2650</v>
      </c>
      <c r="B2228" t="s">
        <v>7153</v>
      </c>
      <c r="C2228" t="s">
        <v>6803</v>
      </c>
      <c r="D2228" s="1">
        <v>43419</v>
      </c>
      <c r="F2228" t="str">
        <f>IF(Table1[[#This Row],[ExitDate]],QUOTIENT(Table1[[#This Row],[ExitDate]]-Table1[[#This Row],[StartDate]],365/12),"")</f>
        <v/>
      </c>
      <c r="G2228" t="str">
        <f>IF(Table1[[#This Row],[ExitDate]], "Attrition", "Active")</f>
        <v>Active</v>
      </c>
      <c r="H2228" t="s">
        <v>3736</v>
      </c>
      <c r="I2228" t="s">
        <v>8078</v>
      </c>
      <c r="J2228" t="s">
        <v>8079</v>
      </c>
      <c r="K2228" t="s">
        <v>88</v>
      </c>
      <c r="L2228" t="s">
        <v>32</v>
      </c>
      <c r="M2228" t="s">
        <v>51</v>
      </c>
      <c r="N2228" t="s">
        <v>63</v>
      </c>
      <c r="O2228" t="s">
        <v>62</v>
      </c>
      <c r="P2228" t="s">
        <v>36</v>
      </c>
      <c r="R2228" t="s">
        <v>64</v>
      </c>
      <c r="S2228" t="s">
        <v>176</v>
      </c>
      <c r="T2228" s="2">
        <v>23604</v>
      </c>
      <c r="U2228" s="3">
        <f ca="1">YEARFRAC(Table1[[#This Row],[DOB]],TODAY())</f>
        <v>61.355555555555554</v>
      </c>
      <c r="V2228" s="3" t="str" cm="1">
        <f t="array" aca="1" ref="V2228" ca="1">_xlfn.IFS(Table1[[#This Row],[Age]] &lt; 30, "20-29", Table1[[#This Row],[Age]]&lt;40,"30-39",Table1[[#This Row],[Age]]&lt;50,"40-49",Table1[[#This Row],[Age]]&lt;60,"50-59",Table1[[#This Row],[Age]]&lt;70, "60-69",Table1[[#This Row],[Age]]&lt;80, "70-79",Table1[[#This Row],[Age]]&lt;90,"80-89")</f>
        <v>60-69</v>
      </c>
      <c r="W2228" t="s">
        <v>7859</v>
      </c>
      <c r="X2228" t="s">
        <v>418</v>
      </c>
      <c r="Y2228" t="s">
        <v>41</v>
      </c>
      <c r="Z2228">
        <v>28100</v>
      </c>
      <c r="AA2228" t="s">
        <v>92</v>
      </c>
      <c r="AB2228" t="s">
        <v>74</v>
      </c>
      <c r="AC2228" t="s">
        <v>44</v>
      </c>
      <c r="AD2228">
        <v>1</v>
      </c>
    </row>
    <row r="2229" spans="1:30" x14ac:dyDescent="0.35">
      <c r="A2229">
        <v>2651</v>
      </c>
      <c r="B2229" t="s">
        <v>4724</v>
      </c>
      <c r="C2229" t="s">
        <v>1404</v>
      </c>
      <c r="D2229" s="1">
        <v>44159</v>
      </c>
      <c r="F2229" t="str">
        <f>IF(Table1[[#This Row],[ExitDate]],QUOTIENT(Table1[[#This Row],[ExitDate]]-Table1[[#This Row],[StartDate]],365/12),"")</f>
        <v/>
      </c>
      <c r="G2229" t="str">
        <f>IF(Table1[[#This Row],[ExitDate]], "Attrition", "Active")</f>
        <v>Active</v>
      </c>
      <c r="H2229" t="s">
        <v>3736</v>
      </c>
      <c r="I2229" t="s">
        <v>8080</v>
      </c>
      <c r="J2229" t="s">
        <v>8081</v>
      </c>
      <c r="K2229" t="s">
        <v>31</v>
      </c>
      <c r="L2229" t="s">
        <v>32</v>
      </c>
      <c r="M2229" t="s">
        <v>33</v>
      </c>
      <c r="N2229" t="s">
        <v>34</v>
      </c>
      <c r="O2229" t="s">
        <v>62</v>
      </c>
      <c r="P2229" t="s">
        <v>36</v>
      </c>
      <c r="R2229" t="s">
        <v>64</v>
      </c>
      <c r="S2229" t="s">
        <v>176</v>
      </c>
      <c r="T2229" s="2">
        <v>33665</v>
      </c>
      <c r="U2229" s="3">
        <f ca="1">YEARFRAC(Table1[[#This Row],[DOB]],TODAY())</f>
        <v>33.80833333333333</v>
      </c>
      <c r="V2229" s="3" t="str" cm="1">
        <f t="array" aca="1" ref="V2229" ca="1">_xlfn.IFS(Table1[[#This Row],[Age]] &lt; 30, "20-29", Table1[[#This Row],[Age]]&lt;40,"30-39",Table1[[#This Row],[Age]]&lt;50,"40-49",Table1[[#This Row],[Age]]&lt;60,"50-59",Table1[[#This Row],[Age]]&lt;70, "60-69",Table1[[#This Row],[Age]]&lt;80, "70-79",Table1[[#This Row],[Age]]&lt;90,"80-89")</f>
        <v>30-39</v>
      </c>
      <c r="W2229" t="s">
        <v>7859</v>
      </c>
      <c r="X2229" t="s">
        <v>177</v>
      </c>
      <c r="Y2229" t="s">
        <v>41</v>
      </c>
      <c r="Z2229">
        <v>30181</v>
      </c>
      <c r="AA2229" t="s">
        <v>55</v>
      </c>
      <c r="AB2229" t="s">
        <v>103</v>
      </c>
      <c r="AC2229" t="s">
        <v>44</v>
      </c>
      <c r="AD2229">
        <v>2</v>
      </c>
    </row>
    <row r="2230" spans="1:30" x14ac:dyDescent="0.35">
      <c r="A2230">
        <v>2652</v>
      </c>
      <c r="B2230" t="s">
        <v>2833</v>
      </c>
      <c r="C2230" t="s">
        <v>3035</v>
      </c>
      <c r="D2230" s="1">
        <v>45116</v>
      </c>
      <c r="E2230" s="1">
        <v>45121</v>
      </c>
      <c r="F2230">
        <f>IF(Table1[[#This Row],[ExitDate]],QUOTIENT(Table1[[#This Row],[ExitDate]]-Table1[[#This Row],[StartDate]],365/12),"")</f>
        <v>0</v>
      </c>
      <c r="G2230" t="str">
        <f>IF(Table1[[#This Row],[ExitDate]], "Attrition", "Active")</f>
        <v>Attrition</v>
      </c>
      <c r="H2230" t="s">
        <v>3736</v>
      </c>
      <c r="I2230" t="s">
        <v>8082</v>
      </c>
      <c r="J2230" t="s">
        <v>8083</v>
      </c>
      <c r="K2230" t="s">
        <v>132</v>
      </c>
      <c r="L2230" t="s">
        <v>32</v>
      </c>
      <c r="M2230" t="s">
        <v>33</v>
      </c>
      <c r="N2230" t="s">
        <v>34</v>
      </c>
      <c r="O2230" t="s">
        <v>35</v>
      </c>
      <c r="P2230" t="s">
        <v>174</v>
      </c>
      <c r="Q2230" t="s">
        <v>8084</v>
      </c>
      <c r="R2230" t="s">
        <v>64</v>
      </c>
      <c r="S2230" t="s">
        <v>65</v>
      </c>
      <c r="T2230" s="2">
        <v>19791</v>
      </c>
      <c r="U2230" s="3">
        <f ca="1">YEARFRAC(Table1[[#This Row],[DOB]],TODAY())</f>
        <v>71.791666666666671</v>
      </c>
      <c r="V2230" s="3" t="str" cm="1">
        <f t="array" aca="1" ref="V2230" ca="1">_xlfn.IFS(Table1[[#This Row],[Age]] &lt; 30, "20-29", Table1[[#This Row],[Age]]&lt;40,"30-39",Table1[[#This Row],[Age]]&lt;50,"40-49",Table1[[#This Row],[Age]]&lt;60,"50-59",Table1[[#This Row],[Age]]&lt;70, "60-69",Table1[[#This Row],[Age]]&lt;80, "70-79",Table1[[#This Row],[Age]]&lt;90,"80-89")</f>
        <v>70-79</v>
      </c>
      <c r="W2230" t="s">
        <v>39</v>
      </c>
      <c r="X2230" t="s">
        <v>242</v>
      </c>
      <c r="Y2230" t="s">
        <v>41</v>
      </c>
      <c r="Z2230">
        <v>15228</v>
      </c>
      <c r="AA2230" t="s">
        <v>73</v>
      </c>
      <c r="AB2230" t="s">
        <v>43</v>
      </c>
      <c r="AC2230" t="s">
        <v>44</v>
      </c>
      <c r="AD2230">
        <v>4</v>
      </c>
    </row>
    <row r="2231" spans="1:30" x14ac:dyDescent="0.35">
      <c r="A2231">
        <v>2653</v>
      </c>
      <c r="B2231" t="s">
        <v>8085</v>
      </c>
      <c r="C2231" t="s">
        <v>377</v>
      </c>
      <c r="D2231" s="1">
        <v>45036</v>
      </c>
      <c r="E2231" s="1">
        <v>45054</v>
      </c>
      <c r="F2231">
        <f>IF(Table1[[#This Row],[ExitDate]],QUOTIENT(Table1[[#This Row],[ExitDate]]-Table1[[#This Row],[StartDate]],365/12),"")</f>
        <v>0</v>
      </c>
      <c r="G2231" t="str">
        <f>IF(Table1[[#This Row],[ExitDate]], "Attrition", "Active")</f>
        <v>Attrition</v>
      </c>
      <c r="H2231" t="s">
        <v>58</v>
      </c>
      <c r="I2231" t="s">
        <v>8086</v>
      </c>
      <c r="J2231" t="s">
        <v>8087</v>
      </c>
      <c r="K2231" t="s">
        <v>167</v>
      </c>
      <c r="L2231" t="s">
        <v>32</v>
      </c>
      <c r="M2231" t="s">
        <v>62</v>
      </c>
      <c r="N2231" t="s">
        <v>34</v>
      </c>
      <c r="O2231" t="s">
        <v>51</v>
      </c>
      <c r="P2231" t="s">
        <v>139</v>
      </c>
      <c r="Q2231" t="s">
        <v>8088</v>
      </c>
      <c r="R2231" t="s">
        <v>64</v>
      </c>
      <c r="S2231" t="s">
        <v>304</v>
      </c>
      <c r="T2231" s="2">
        <v>16183</v>
      </c>
      <c r="U2231" s="3">
        <f ca="1">YEARFRAC(Table1[[#This Row],[DOB]],TODAY())</f>
        <v>81.672222222222217</v>
      </c>
      <c r="V2231" s="3" t="str" cm="1">
        <f t="array" aca="1" ref="V2231" ca="1">_xlfn.IFS(Table1[[#This Row],[Age]] &lt; 30, "20-29", Table1[[#This Row],[Age]]&lt;40,"30-39",Table1[[#This Row],[Age]]&lt;50,"40-49",Table1[[#This Row],[Age]]&lt;60,"50-59",Table1[[#This Row],[Age]]&lt;70, "60-69",Table1[[#This Row],[Age]]&lt;80, "70-79",Table1[[#This Row],[Age]]&lt;90,"80-89")</f>
        <v>80-89</v>
      </c>
      <c r="W2231" t="s">
        <v>39</v>
      </c>
      <c r="X2231" t="s">
        <v>215</v>
      </c>
      <c r="Y2231" t="s">
        <v>54</v>
      </c>
      <c r="Z2231">
        <v>25594</v>
      </c>
      <c r="AA2231" t="s">
        <v>42</v>
      </c>
      <c r="AB2231" t="s">
        <v>43</v>
      </c>
      <c r="AC2231" t="s">
        <v>44</v>
      </c>
      <c r="AD2231">
        <v>1</v>
      </c>
    </row>
    <row r="2232" spans="1:30" x14ac:dyDescent="0.35">
      <c r="A2232">
        <v>2654</v>
      </c>
      <c r="B2232" t="s">
        <v>8089</v>
      </c>
      <c r="C2232" t="s">
        <v>1810</v>
      </c>
      <c r="D2232" s="1">
        <v>43699</v>
      </c>
      <c r="E2232" s="1">
        <v>43837</v>
      </c>
      <c r="F2232">
        <f>IF(Table1[[#This Row],[ExitDate]],QUOTIENT(Table1[[#This Row],[ExitDate]]-Table1[[#This Row],[StartDate]],365/12),"")</f>
        <v>4</v>
      </c>
      <c r="G2232" t="str">
        <f>IF(Table1[[#This Row],[ExitDate]], "Attrition", "Active")</f>
        <v>Attrition</v>
      </c>
      <c r="H2232" t="s">
        <v>58</v>
      </c>
      <c r="I2232" t="s">
        <v>2982</v>
      </c>
      <c r="J2232" t="s">
        <v>8090</v>
      </c>
      <c r="K2232" t="s">
        <v>97</v>
      </c>
      <c r="L2232" t="s">
        <v>32</v>
      </c>
      <c r="M2232" t="s">
        <v>62</v>
      </c>
      <c r="N2232" t="s">
        <v>34</v>
      </c>
      <c r="O2232" t="s">
        <v>35</v>
      </c>
      <c r="P2232" t="s">
        <v>125</v>
      </c>
      <c r="Q2232" t="s">
        <v>8091</v>
      </c>
      <c r="R2232" t="s">
        <v>64</v>
      </c>
      <c r="S2232" t="s">
        <v>80</v>
      </c>
      <c r="T2232" s="2">
        <v>20279</v>
      </c>
      <c r="U2232" s="3">
        <f ca="1">YEARFRAC(Table1[[#This Row],[DOB]],TODAY())</f>
        <v>70.455555555555549</v>
      </c>
      <c r="V2232" s="3" t="str" cm="1">
        <f t="array" aca="1" ref="V2232" ca="1">_xlfn.IFS(Table1[[#This Row],[Age]] &lt; 30, "20-29", Table1[[#This Row],[Age]]&lt;40,"30-39",Table1[[#This Row],[Age]]&lt;50,"40-49",Table1[[#This Row],[Age]]&lt;60,"50-59",Table1[[#This Row],[Age]]&lt;70, "60-69",Table1[[#This Row],[Age]]&lt;80, "70-79",Table1[[#This Row],[Age]]&lt;90,"80-89")</f>
        <v>70-79</v>
      </c>
      <c r="W2232" t="s">
        <v>39</v>
      </c>
      <c r="X2232" t="s">
        <v>215</v>
      </c>
      <c r="Y2232" t="s">
        <v>54</v>
      </c>
      <c r="Z2232">
        <v>97492</v>
      </c>
      <c r="AA2232" t="s">
        <v>92</v>
      </c>
      <c r="AB2232" t="s">
        <v>103</v>
      </c>
      <c r="AC2232" t="s">
        <v>44</v>
      </c>
      <c r="AD2232">
        <v>4</v>
      </c>
    </row>
    <row r="2233" spans="1:30" x14ac:dyDescent="0.35">
      <c r="A2233">
        <v>2655</v>
      </c>
      <c r="B2233" t="s">
        <v>5566</v>
      </c>
      <c r="C2233" t="s">
        <v>4753</v>
      </c>
      <c r="D2233" s="1">
        <v>44775</v>
      </c>
      <c r="E2233" s="1">
        <v>45023</v>
      </c>
      <c r="F2233">
        <f>IF(Table1[[#This Row],[ExitDate]],QUOTIENT(Table1[[#This Row],[ExitDate]]-Table1[[#This Row],[StartDate]],365/12),"")</f>
        <v>8</v>
      </c>
      <c r="G2233" t="str">
        <f>IF(Table1[[#This Row],[ExitDate]], "Attrition", "Active")</f>
        <v>Attrition</v>
      </c>
      <c r="H2233" t="s">
        <v>58</v>
      </c>
      <c r="I2233" t="s">
        <v>8092</v>
      </c>
      <c r="J2233" t="s">
        <v>8093</v>
      </c>
      <c r="K2233" t="s">
        <v>117</v>
      </c>
      <c r="L2233" t="s">
        <v>32</v>
      </c>
      <c r="M2233" t="s">
        <v>33</v>
      </c>
      <c r="N2233" t="s">
        <v>50</v>
      </c>
      <c r="O2233" t="s">
        <v>51</v>
      </c>
      <c r="P2233" t="s">
        <v>174</v>
      </c>
      <c r="Q2233" t="s">
        <v>8094</v>
      </c>
      <c r="R2233" t="s">
        <v>64</v>
      </c>
      <c r="S2233" t="s">
        <v>80</v>
      </c>
      <c r="T2233" s="2">
        <v>23689</v>
      </c>
      <c r="U2233" s="3">
        <f ca="1">YEARFRAC(Table1[[#This Row],[DOB]],TODAY())</f>
        <v>61.125</v>
      </c>
      <c r="V2233" s="3" t="str" cm="1">
        <f t="array" aca="1" ref="V2233" ca="1">_xlfn.IFS(Table1[[#This Row],[Age]] &lt; 30, "20-29", Table1[[#This Row],[Age]]&lt;40,"30-39",Table1[[#This Row],[Age]]&lt;50,"40-49",Table1[[#This Row],[Age]]&lt;60,"50-59",Table1[[#This Row],[Age]]&lt;70, "60-69",Table1[[#This Row],[Age]]&lt;80, "70-79",Table1[[#This Row],[Age]]&lt;90,"80-89")</f>
        <v>60-69</v>
      </c>
      <c r="W2233" t="s">
        <v>7866</v>
      </c>
      <c r="X2233" t="s">
        <v>242</v>
      </c>
      <c r="Y2233" t="s">
        <v>54</v>
      </c>
      <c r="Z2233">
        <v>48881</v>
      </c>
      <c r="AA2233" t="s">
        <v>92</v>
      </c>
      <c r="AB2233" t="s">
        <v>103</v>
      </c>
      <c r="AC2233" t="s">
        <v>44</v>
      </c>
      <c r="AD2233">
        <v>2</v>
      </c>
    </row>
    <row r="2234" spans="1:30" x14ac:dyDescent="0.35">
      <c r="A2234">
        <v>2656</v>
      </c>
      <c r="B2234" t="s">
        <v>5044</v>
      </c>
      <c r="C2234" t="s">
        <v>916</v>
      </c>
      <c r="D2234" s="1">
        <v>43404</v>
      </c>
      <c r="E2234" s="1">
        <v>43853</v>
      </c>
      <c r="F2234">
        <f>IF(Table1[[#This Row],[ExitDate]],QUOTIENT(Table1[[#This Row],[ExitDate]]-Table1[[#This Row],[StartDate]],365/12),"")</f>
        <v>14</v>
      </c>
      <c r="G2234" t="str">
        <f>IF(Table1[[#This Row],[ExitDate]], "Attrition", "Active")</f>
        <v>Attrition</v>
      </c>
      <c r="H2234" t="s">
        <v>58</v>
      </c>
      <c r="I2234" t="s">
        <v>8095</v>
      </c>
      <c r="J2234" t="s">
        <v>8096</v>
      </c>
      <c r="K2234" t="s">
        <v>61</v>
      </c>
      <c r="L2234" t="s">
        <v>32</v>
      </c>
      <c r="M2234" t="s">
        <v>51</v>
      </c>
      <c r="N2234" t="s">
        <v>63</v>
      </c>
      <c r="O2234" t="s">
        <v>51</v>
      </c>
      <c r="P2234" t="s">
        <v>174</v>
      </c>
      <c r="Q2234" t="s">
        <v>8097</v>
      </c>
      <c r="R2234" t="s">
        <v>64</v>
      </c>
      <c r="S2234" t="s">
        <v>52</v>
      </c>
      <c r="T2234" s="2">
        <v>20861</v>
      </c>
      <c r="U2234" s="3">
        <f ca="1">YEARFRAC(Table1[[#This Row],[DOB]],TODAY())</f>
        <v>68.86944444444444</v>
      </c>
      <c r="V2234" s="3" t="str" cm="1">
        <f t="array" aca="1" ref="V2234" ca="1">_xlfn.IFS(Table1[[#This Row],[Age]] &lt; 30, "20-29", Table1[[#This Row],[Age]]&lt;40,"30-39",Table1[[#This Row],[Age]]&lt;50,"40-49",Table1[[#This Row],[Age]]&lt;60,"50-59",Table1[[#This Row],[Age]]&lt;70, "60-69",Table1[[#This Row],[Age]]&lt;80, "70-79",Table1[[#This Row],[Age]]&lt;90,"80-89")</f>
        <v>60-69</v>
      </c>
      <c r="W2234" t="s">
        <v>7866</v>
      </c>
      <c r="X2234" t="s">
        <v>149</v>
      </c>
      <c r="Y2234" t="s">
        <v>54</v>
      </c>
      <c r="Z2234">
        <v>71509</v>
      </c>
      <c r="AA2234" t="s">
        <v>55</v>
      </c>
      <c r="AB2234" t="s">
        <v>74</v>
      </c>
      <c r="AC2234" t="s">
        <v>44</v>
      </c>
      <c r="AD2234">
        <v>4</v>
      </c>
    </row>
    <row r="2235" spans="1:30" x14ac:dyDescent="0.35">
      <c r="A2235">
        <v>2657</v>
      </c>
      <c r="B2235" t="s">
        <v>8098</v>
      </c>
      <c r="C2235" t="s">
        <v>1412</v>
      </c>
      <c r="D2235" s="1">
        <v>44523</v>
      </c>
      <c r="E2235" s="1">
        <v>44762</v>
      </c>
      <c r="F2235">
        <f>IF(Table1[[#This Row],[ExitDate]],QUOTIENT(Table1[[#This Row],[ExitDate]]-Table1[[#This Row],[StartDate]],365/12),"")</f>
        <v>7</v>
      </c>
      <c r="G2235" t="str">
        <f>IF(Table1[[#This Row],[ExitDate]], "Attrition", "Active")</f>
        <v>Attrition</v>
      </c>
      <c r="H2235" t="s">
        <v>58</v>
      </c>
      <c r="I2235" t="s">
        <v>8099</v>
      </c>
      <c r="J2235" t="s">
        <v>8100</v>
      </c>
      <c r="K2235" t="s">
        <v>88</v>
      </c>
      <c r="L2235" t="s">
        <v>32</v>
      </c>
      <c r="M2235" t="s">
        <v>33</v>
      </c>
      <c r="N2235" t="s">
        <v>63</v>
      </c>
      <c r="O2235" t="s">
        <v>35</v>
      </c>
      <c r="P2235" t="s">
        <v>174</v>
      </c>
      <c r="Q2235" t="s">
        <v>8101</v>
      </c>
      <c r="R2235" t="s">
        <v>64</v>
      </c>
      <c r="S2235" t="s">
        <v>3211</v>
      </c>
      <c r="T2235" s="2">
        <v>34856</v>
      </c>
      <c r="U2235" s="3">
        <f ca="1">YEARFRAC(Table1[[#This Row],[DOB]],TODAY())</f>
        <v>30.547222222222221</v>
      </c>
      <c r="V2235" s="3" t="str" cm="1">
        <f t="array" aca="1" ref="V2235" ca="1">_xlfn.IFS(Table1[[#This Row],[Age]] &lt; 30, "20-29", Table1[[#This Row],[Age]]&lt;40,"30-39",Table1[[#This Row],[Age]]&lt;50,"40-49",Table1[[#This Row],[Age]]&lt;60,"50-59",Table1[[#This Row],[Age]]&lt;70, "60-69",Table1[[#This Row],[Age]]&lt;80, "70-79",Table1[[#This Row],[Age]]&lt;90,"80-89")</f>
        <v>30-39</v>
      </c>
      <c r="W2235" t="s">
        <v>7866</v>
      </c>
      <c r="X2235" t="s">
        <v>242</v>
      </c>
      <c r="Y2235" t="s">
        <v>54</v>
      </c>
      <c r="Z2235">
        <v>27097</v>
      </c>
      <c r="AA2235" t="s">
        <v>42</v>
      </c>
      <c r="AB2235" t="s">
        <v>43</v>
      </c>
      <c r="AC2235" t="s">
        <v>44</v>
      </c>
      <c r="AD2235">
        <v>2</v>
      </c>
    </row>
    <row r="2236" spans="1:30" x14ac:dyDescent="0.35">
      <c r="A2236">
        <v>2658</v>
      </c>
      <c r="B2236" t="s">
        <v>6177</v>
      </c>
      <c r="C2236" t="s">
        <v>4843</v>
      </c>
      <c r="D2236" s="1">
        <v>45108</v>
      </c>
      <c r="E2236" s="1">
        <v>45128</v>
      </c>
      <c r="F2236">
        <f>IF(Table1[[#This Row],[ExitDate]],QUOTIENT(Table1[[#This Row],[ExitDate]]-Table1[[#This Row],[StartDate]],365/12),"")</f>
        <v>0</v>
      </c>
      <c r="G2236" t="str">
        <f>IF(Table1[[#This Row],[ExitDate]], "Attrition", "Active")</f>
        <v>Attrition</v>
      </c>
      <c r="H2236" t="s">
        <v>58</v>
      </c>
      <c r="I2236" t="s">
        <v>8102</v>
      </c>
      <c r="J2236" t="s">
        <v>8103</v>
      </c>
      <c r="K2236" t="s">
        <v>31</v>
      </c>
      <c r="L2236" t="s">
        <v>32</v>
      </c>
      <c r="M2236" t="s">
        <v>62</v>
      </c>
      <c r="N2236" t="s">
        <v>50</v>
      </c>
      <c r="O2236" t="s">
        <v>35</v>
      </c>
      <c r="P2236" t="s">
        <v>98</v>
      </c>
      <c r="Q2236" t="s">
        <v>8104</v>
      </c>
      <c r="R2236" t="s">
        <v>64</v>
      </c>
      <c r="S2236" t="s">
        <v>110</v>
      </c>
      <c r="T2236" s="2">
        <v>22003</v>
      </c>
      <c r="U2236" s="3">
        <f ca="1">YEARFRAC(Table1[[#This Row],[DOB]],TODAY())</f>
        <v>65.736111111111114</v>
      </c>
      <c r="V2236" s="3" t="str" cm="1">
        <f t="array" aca="1" ref="V2236" ca="1">_xlfn.IFS(Table1[[#This Row],[Age]] &lt; 30, "20-29", Table1[[#This Row],[Age]]&lt;40,"30-39",Table1[[#This Row],[Age]]&lt;50,"40-49",Table1[[#This Row],[Age]]&lt;60,"50-59",Table1[[#This Row],[Age]]&lt;70, "60-69",Table1[[#This Row],[Age]]&lt;80, "70-79",Table1[[#This Row],[Age]]&lt;90,"80-89")</f>
        <v>60-69</v>
      </c>
      <c r="W2236" t="s">
        <v>7866</v>
      </c>
      <c r="X2236" t="s">
        <v>102</v>
      </c>
      <c r="Y2236" t="s">
        <v>54</v>
      </c>
      <c r="Z2236">
        <v>74016</v>
      </c>
      <c r="AA2236" t="s">
        <v>92</v>
      </c>
      <c r="AB2236" t="s">
        <v>83</v>
      </c>
      <c r="AC2236" t="s">
        <v>44</v>
      </c>
      <c r="AD2236">
        <v>2</v>
      </c>
    </row>
    <row r="2237" spans="1:30" x14ac:dyDescent="0.35">
      <c r="A2237">
        <v>2659</v>
      </c>
      <c r="B2237" t="s">
        <v>977</v>
      </c>
      <c r="C2237" t="s">
        <v>4643</v>
      </c>
      <c r="D2237" s="1">
        <v>44760</v>
      </c>
      <c r="F2237" t="str">
        <f>IF(Table1[[#This Row],[ExitDate]],QUOTIENT(Table1[[#This Row],[ExitDate]]-Table1[[#This Row],[StartDate]],365/12),"")</f>
        <v/>
      </c>
      <c r="G2237" t="str">
        <f>IF(Table1[[#This Row],[ExitDate]], "Attrition", "Active")</f>
        <v>Active</v>
      </c>
      <c r="H2237" t="s">
        <v>58</v>
      </c>
      <c r="I2237" t="s">
        <v>8105</v>
      </c>
      <c r="J2237" t="s">
        <v>8106</v>
      </c>
      <c r="K2237" t="s">
        <v>132</v>
      </c>
      <c r="L2237" t="s">
        <v>32</v>
      </c>
      <c r="M2237" t="s">
        <v>51</v>
      </c>
      <c r="N2237" t="s">
        <v>63</v>
      </c>
      <c r="O2237" t="s">
        <v>35</v>
      </c>
      <c r="P2237" t="s">
        <v>36</v>
      </c>
      <c r="R2237" t="s">
        <v>64</v>
      </c>
      <c r="S2237" t="s">
        <v>80</v>
      </c>
      <c r="T2237" s="2">
        <v>33067</v>
      </c>
      <c r="U2237" s="3">
        <f ca="1">YEARFRAC(Table1[[#This Row],[DOB]],TODAY())</f>
        <v>35.444444444444443</v>
      </c>
      <c r="V2237" s="3" t="str" cm="1">
        <f t="array" aca="1" ref="V2237" ca="1">_xlfn.IFS(Table1[[#This Row],[Age]] &lt; 30, "20-29", Table1[[#This Row],[Age]]&lt;40,"30-39",Table1[[#This Row],[Age]]&lt;50,"40-49",Table1[[#This Row],[Age]]&lt;60,"50-59",Table1[[#This Row],[Age]]&lt;70, "60-69",Table1[[#This Row],[Age]]&lt;80, "70-79",Table1[[#This Row],[Age]]&lt;90,"80-89")</f>
        <v>30-39</v>
      </c>
      <c r="W2237" t="s">
        <v>7875</v>
      </c>
      <c r="X2237" t="s">
        <v>612</v>
      </c>
      <c r="Y2237" t="s">
        <v>54</v>
      </c>
      <c r="Z2237">
        <v>71519</v>
      </c>
      <c r="AA2237" t="s">
        <v>92</v>
      </c>
      <c r="AB2237" t="s">
        <v>74</v>
      </c>
      <c r="AC2237" t="s">
        <v>44</v>
      </c>
      <c r="AD2237">
        <v>2</v>
      </c>
    </row>
    <row r="2238" spans="1:30" x14ac:dyDescent="0.35">
      <c r="A2238">
        <v>2660</v>
      </c>
      <c r="B2238" t="s">
        <v>663</v>
      </c>
      <c r="C2238" t="s">
        <v>1210</v>
      </c>
      <c r="D2238" s="1">
        <v>43686</v>
      </c>
      <c r="F2238" t="str">
        <f>IF(Table1[[#This Row],[ExitDate]],QUOTIENT(Table1[[#This Row],[ExitDate]]-Table1[[#This Row],[StartDate]],365/12),"")</f>
        <v/>
      </c>
      <c r="G2238" t="str">
        <f>IF(Table1[[#This Row],[ExitDate]], "Attrition", "Active")</f>
        <v>Active</v>
      </c>
      <c r="H2238" t="s">
        <v>58</v>
      </c>
      <c r="I2238" t="s">
        <v>8107</v>
      </c>
      <c r="J2238" t="s">
        <v>8108</v>
      </c>
      <c r="K2238" t="s">
        <v>49</v>
      </c>
      <c r="L2238" t="s">
        <v>32</v>
      </c>
      <c r="M2238" t="s">
        <v>51</v>
      </c>
      <c r="N2238" t="s">
        <v>34</v>
      </c>
      <c r="O2238" t="s">
        <v>51</v>
      </c>
      <c r="P2238" t="s">
        <v>36</v>
      </c>
      <c r="R2238" t="s">
        <v>64</v>
      </c>
      <c r="S2238" t="s">
        <v>285</v>
      </c>
      <c r="T2238" s="2">
        <v>21850</v>
      </c>
      <c r="U2238" s="3">
        <f ca="1">YEARFRAC(Table1[[#This Row],[DOB]],TODAY())</f>
        <v>66.155555555555551</v>
      </c>
      <c r="V2238" s="3" t="str" cm="1">
        <f t="array" aca="1" ref="V2238" ca="1">_xlfn.IFS(Table1[[#This Row],[Age]] &lt; 30, "20-29", Table1[[#This Row],[Age]]&lt;40,"30-39",Table1[[#This Row],[Age]]&lt;50,"40-49",Table1[[#This Row],[Age]]&lt;60,"50-59",Table1[[#This Row],[Age]]&lt;70, "60-69",Table1[[#This Row],[Age]]&lt;80, "70-79",Table1[[#This Row],[Age]]&lt;90,"80-89")</f>
        <v>60-69</v>
      </c>
      <c r="W2238" t="s">
        <v>7891</v>
      </c>
      <c r="X2238" t="s">
        <v>286</v>
      </c>
      <c r="Y2238" t="s">
        <v>54</v>
      </c>
      <c r="Z2238">
        <v>33045</v>
      </c>
      <c r="AA2238" t="s">
        <v>127</v>
      </c>
      <c r="AB2238" t="s">
        <v>103</v>
      </c>
      <c r="AC2238" t="s">
        <v>44</v>
      </c>
      <c r="AD2238">
        <v>4</v>
      </c>
    </row>
    <row r="2239" spans="1:30" x14ac:dyDescent="0.35">
      <c r="A2239">
        <v>2661</v>
      </c>
      <c r="B2239" t="s">
        <v>8109</v>
      </c>
      <c r="C2239" t="s">
        <v>1205</v>
      </c>
      <c r="D2239" s="1">
        <v>44383</v>
      </c>
      <c r="F2239" t="str">
        <f>IF(Table1[[#This Row],[ExitDate]],QUOTIENT(Table1[[#This Row],[ExitDate]]-Table1[[#This Row],[StartDate]],365/12),"")</f>
        <v/>
      </c>
      <c r="G2239" t="str">
        <f>IF(Table1[[#This Row],[ExitDate]], "Attrition", "Active")</f>
        <v>Active</v>
      </c>
      <c r="H2239" t="s">
        <v>58</v>
      </c>
      <c r="I2239" t="s">
        <v>8110</v>
      </c>
      <c r="J2239" t="s">
        <v>8111</v>
      </c>
      <c r="K2239" t="s">
        <v>138</v>
      </c>
      <c r="L2239" t="s">
        <v>32</v>
      </c>
      <c r="M2239" t="s">
        <v>51</v>
      </c>
      <c r="N2239" t="s">
        <v>50</v>
      </c>
      <c r="O2239" t="s">
        <v>35</v>
      </c>
      <c r="P2239" t="s">
        <v>36</v>
      </c>
      <c r="R2239" t="s">
        <v>64</v>
      </c>
      <c r="S2239" t="s">
        <v>110</v>
      </c>
      <c r="T2239" s="2">
        <v>25791</v>
      </c>
      <c r="U2239" s="3">
        <f ca="1">YEARFRAC(Table1[[#This Row],[DOB]],TODAY())</f>
        <v>55.366666666666667</v>
      </c>
      <c r="V2239" s="3" t="str" cm="1">
        <f t="array" aca="1" ref="V2239" ca="1">_xlfn.IFS(Table1[[#This Row],[Age]] &lt; 30, "20-29", Table1[[#This Row],[Age]]&lt;40,"30-39",Table1[[#This Row],[Age]]&lt;50,"40-49",Table1[[#This Row],[Age]]&lt;60,"50-59",Table1[[#This Row],[Age]]&lt;70, "60-69",Table1[[#This Row],[Age]]&lt;80, "70-79",Table1[[#This Row],[Age]]&lt;90,"80-89")</f>
        <v>50-59</v>
      </c>
      <c r="W2239" t="s">
        <v>7891</v>
      </c>
      <c r="X2239" t="s">
        <v>612</v>
      </c>
      <c r="Y2239" t="s">
        <v>54</v>
      </c>
      <c r="Z2239">
        <v>65089</v>
      </c>
      <c r="AA2239" t="s">
        <v>92</v>
      </c>
      <c r="AB2239" t="s">
        <v>83</v>
      </c>
      <c r="AC2239" t="s">
        <v>44</v>
      </c>
      <c r="AD2239">
        <v>2</v>
      </c>
    </row>
    <row r="2240" spans="1:30" x14ac:dyDescent="0.35">
      <c r="A2240">
        <v>2662</v>
      </c>
      <c r="B2240" t="s">
        <v>4381</v>
      </c>
      <c r="C2240" t="s">
        <v>1058</v>
      </c>
      <c r="D2240" s="1">
        <v>44229</v>
      </c>
      <c r="F2240" t="str">
        <f>IF(Table1[[#This Row],[ExitDate]],QUOTIENT(Table1[[#This Row],[ExitDate]]-Table1[[#This Row],[StartDate]],365/12),"")</f>
        <v/>
      </c>
      <c r="G2240" t="str">
        <f>IF(Table1[[#This Row],[ExitDate]], "Attrition", "Active")</f>
        <v>Active</v>
      </c>
      <c r="H2240" t="s">
        <v>58</v>
      </c>
      <c r="I2240" t="s">
        <v>8112</v>
      </c>
      <c r="J2240" t="s">
        <v>8113</v>
      </c>
      <c r="K2240" t="s">
        <v>79</v>
      </c>
      <c r="L2240" t="s">
        <v>32</v>
      </c>
      <c r="M2240" t="s">
        <v>33</v>
      </c>
      <c r="N2240" t="s">
        <v>50</v>
      </c>
      <c r="O2240" t="s">
        <v>51</v>
      </c>
      <c r="P2240" t="s">
        <v>36</v>
      </c>
      <c r="R2240" t="s">
        <v>64</v>
      </c>
      <c r="S2240" t="s">
        <v>80</v>
      </c>
      <c r="T2240" s="2">
        <v>16692</v>
      </c>
      <c r="U2240" s="3">
        <f ca="1">YEARFRAC(Table1[[#This Row],[DOB]],TODAY())</f>
        <v>80.280555555555551</v>
      </c>
      <c r="V2240" s="3" t="str" cm="1">
        <f t="array" aca="1" ref="V2240" ca="1">_xlfn.IFS(Table1[[#This Row],[Age]] &lt; 30, "20-29", Table1[[#This Row],[Age]]&lt;40,"30-39",Table1[[#This Row],[Age]]&lt;50,"40-49",Table1[[#This Row],[Age]]&lt;60,"50-59",Table1[[#This Row],[Age]]&lt;70, "60-69",Table1[[#This Row],[Age]]&lt;80, "70-79",Table1[[#This Row],[Age]]&lt;90,"80-89")</f>
        <v>80-89</v>
      </c>
      <c r="W2240" t="s">
        <v>7849</v>
      </c>
      <c r="X2240" t="s">
        <v>225</v>
      </c>
      <c r="Y2240" t="s">
        <v>54</v>
      </c>
      <c r="Z2240">
        <v>94177</v>
      </c>
      <c r="AA2240" t="s">
        <v>127</v>
      </c>
      <c r="AB2240" t="s">
        <v>74</v>
      </c>
      <c r="AC2240" t="s">
        <v>44</v>
      </c>
      <c r="AD2240">
        <v>2</v>
      </c>
    </row>
    <row r="2241" spans="1:30" x14ac:dyDescent="0.35">
      <c r="A2241">
        <v>2663</v>
      </c>
      <c r="B2241" t="s">
        <v>6370</v>
      </c>
      <c r="C2241" t="s">
        <v>1731</v>
      </c>
      <c r="D2241" s="1">
        <v>44932</v>
      </c>
      <c r="E2241" s="1">
        <v>45041</v>
      </c>
      <c r="F2241">
        <f>IF(Table1[[#This Row],[ExitDate]],QUOTIENT(Table1[[#This Row],[ExitDate]]-Table1[[#This Row],[StartDate]],365/12),"")</f>
        <v>3</v>
      </c>
      <c r="G2241" t="str">
        <f>IF(Table1[[#This Row],[ExitDate]], "Attrition", "Active")</f>
        <v>Attrition</v>
      </c>
      <c r="H2241" t="s">
        <v>58</v>
      </c>
      <c r="I2241" t="s">
        <v>8114</v>
      </c>
      <c r="J2241" t="s">
        <v>8115</v>
      </c>
      <c r="K2241" t="s">
        <v>167</v>
      </c>
      <c r="L2241" t="s">
        <v>32</v>
      </c>
      <c r="M2241" t="s">
        <v>51</v>
      </c>
      <c r="N2241" t="s">
        <v>63</v>
      </c>
      <c r="O2241" t="s">
        <v>51</v>
      </c>
      <c r="P2241" t="s">
        <v>125</v>
      </c>
      <c r="Q2241" t="s">
        <v>8116</v>
      </c>
      <c r="R2241" t="s">
        <v>64</v>
      </c>
      <c r="S2241" t="s">
        <v>147</v>
      </c>
      <c r="T2241" s="2">
        <v>26135</v>
      </c>
      <c r="U2241" s="3">
        <f ca="1">YEARFRAC(Table1[[#This Row],[DOB]],TODAY())</f>
        <v>54.422222222222224</v>
      </c>
      <c r="V2241" s="3" t="str" cm="1">
        <f t="array" aca="1" ref="V2241" ca="1">_xlfn.IFS(Table1[[#This Row],[Age]] &lt; 30, "20-29", Table1[[#This Row],[Age]]&lt;40,"30-39",Table1[[#This Row],[Age]]&lt;50,"40-49",Table1[[#This Row],[Age]]&lt;60,"50-59",Table1[[#This Row],[Age]]&lt;70, "60-69",Table1[[#This Row],[Age]]&lt;80, "70-79",Table1[[#This Row],[Age]]&lt;90,"80-89")</f>
        <v>50-59</v>
      </c>
      <c r="W2241" t="s">
        <v>7849</v>
      </c>
      <c r="X2241" t="s">
        <v>102</v>
      </c>
      <c r="Y2241" t="s">
        <v>54</v>
      </c>
      <c r="Z2241">
        <v>51278</v>
      </c>
      <c r="AA2241" t="s">
        <v>55</v>
      </c>
      <c r="AB2241" t="s">
        <v>103</v>
      </c>
      <c r="AC2241" t="s">
        <v>44</v>
      </c>
      <c r="AD2241">
        <v>5</v>
      </c>
    </row>
    <row r="2242" spans="1:30" x14ac:dyDescent="0.35">
      <c r="A2242">
        <v>2664</v>
      </c>
      <c r="B2242" t="s">
        <v>8117</v>
      </c>
      <c r="C2242" t="s">
        <v>3189</v>
      </c>
      <c r="D2242" s="1">
        <v>44513</v>
      </c>
      <c r="F2242" t="str">
        <f>IF(Table1[[#This Row],[ExitDate]],QUOTIENT(Table1[[#This Row],[ExitDate]]-Table1[[#This Row],[StartDate]],365/12),"")</f>
        <v/>
      </c>
      <c r="G2242" t="str">
        <f>IF(Table1[[#This Row],[ExitDate]], "Attrition", "Active")</f>
        <v>Active</v>
      </c>
      <c r="H2242" t="s">
        <v>58</v>
      </c>
      <c r="I2242" t="s">
        <v>8118</v>
      </c>
      <c r="J2242" t="s">
        <v>8119</v>
      </c>
      <c r="K2242" t="s">
        <v>97</v>
      </c>
      <c r="L2242" t="s">
        <v>32</v>
      </c>
      <c r="M2242" t="s">
        <v>62</v>
      </c>
      <c r="N2242" t="s">
        <v>34</v>
      </c>
      <c r="O2242" t="s">
        <v>62</v>
      </c>
      <c r="P2242" t="s">
        <v>36</v>
      </c>
      <c r="R2242" t="s">
        <v>64</v>
      </c>
      <c r="S2242" t="s">
        <v>176</v>
      </c>
      <c r="T2242" s="2">
        <v>22457</v>
      </c>
      <c r="U2242" s="3">
        <f ca="1">YEARFRAC(Table1[[#This Row],[DOB]],TODAY())</f>
        <v>64.49444444444444</v>
      </c>
      <c r="V2242" s="3" t="str" cm="1">
        <f t="array" aca="1" ref="V2242" ca="1">_xlfn.IFS(Table1[[#This Row],[Age]] &lt; 30, "20-29", Table1[[#This Row],[Age]]&lt;40,"30-39",Table1[[#This Row],[Age]]&lt;50,"40-49",Table1[[#This Row],[Age]]&lt;60,"50-59",Table1[[#This Row],[Age]]&lt;70, "60-69",Table1[[#This Row],[Age]]&lt;80, "70-79",Table1[[#This Row],[Age]]&lt;90,"80-89")</f>
        <v>60-69</v>
      </c>
      <c r="W2242" t="s">
        <v>7849</v>
      </c>
      <c r="X2242" t="s">
        <v>242</v>
      </c>
      <c r="Y2242" t="s">
        <v>54</v>
      </c>
      <c r="Z2242">
        <v>14665</v>
      </c>
      <c r="AA2242" t="s">
        <v>55</v>
      </c>
      <c r="AB2242" t="s">
        <v>103</v>
      </c>
      <c r="AC2242" t="s">
        <v>44</v>
      </c>
      <c r="AD2242">
        <v>1</v>
      </c>
    </row>
    <row r="2243" spans="1:30" x14ac:dyDescent="0.35">
      <c r="A2243">
        <v>2665</v>
      </c>
      <c r="B2243" t="s">
        <v>8120</v>
      </c>
      <c r="C2243" t="s">
        <v>3577</v>
      </c>
      <c r="D2243" s="1">
        <v>43905</v>
      </c>
      <c r="F2243" t="str">
        <f>IF(Table1[[#This Row],[ExitDate]],QUOTIENT(Table1[[#This Row],[ExitDate]]-Table1[[#This Row],[StartDate]],365/12),"")</f>
        <v/>
      </c>
      <c r="G2243" t="str">
        <f>IF(Table1[[#This Row],[ExitDate]], "Attrition", "Active")</f>
        <v>Active</v>
      </c>
      <c r="H2243" t="s">
        <v>58</v>
      </c>
      <c r="I2243" t="s">
        <v>8121</v>
      </c>
      <c r="J2243" t="s">
        <v>8122</v>
      </c>
      <c r="K2243" t="s">
        <v>117</v>
      </c>
      <c r="L2243" t="s">
        <v>32</v>
      </c>
      <c r="M2243" t="s">
        <v>33</v>
      </c>
      <c r="N2243" t="s">
        <v>50</v>
      </c>
      <c r="O2243" t="s">
        <v>51</v>
      </c>
      <c r="P2243" t="s">
        <v>36</v>
      </c>
      <c r="R2243" t="s">
        <v>64</v>
      </c>
      <c r="S2243" t="s">
        <v>147</v>
      </c>
      <c r="T2243" s="2">
        <v>33433</v>
      </c>
      <c r="U2243" s="3">
        <f ca="1">YEARFRAC(Table1[[#This Row],[DOB]],TODAY())</f>
        <v>34.44166666666667</v>
      </c>
      <c r="V2243" s="3" t="str" cm="1">
        <f t="array" aca="1" ref="V2243" ca="1">_xlfn.IFS(Table1[[#This Row],[Age]] &lt; 30, "20-29", Table1[[#This Row],[Age]]&lt;40,"30-39",Table1[[#This Row],[Age]]&lt;50,"40-49",Table1[[#This Row],[Age]]&lt;60,"50-59",Table1[[#This Row],[Age]]&lt;70, "60-69",Table1[[#This Row],[Age]]&lt;80, "70-79",Table1[[#This Row],[Age]]&lt;90,"80-89")</f>
        <v>30-39</v>
      </c>
      <c r="W2243" t="s">
        <v>7882</v>
      </c>
      <c r="X2243" t="s">
        <v>149</v>
      </c>
      <c r="Y2243" t="s">
        <v>54</v>
      </c>
      <c r="Z2243">
        <v>33859</v>
      </c>
      <c r="AA2243" t="s">
        <v>55</v>
      </c>
      <c r="AB2243" t="s">
        <v>83</v>
      </c>
      <c r="AC2243" t="s">
        <v>44</v>
      </c>
      <c r="AD2243">
        <v>4</v>
      </c>
    </row>
    <row r="2244" spans="1:30" x14ac:dyDescent="0.35">
      <c r="A2244">
        <v>2666</v>
      </c>
      <c r="B2244" t="s">
        <v>3206</v>
      </c>
      <c r="C2244" t="s">
        <v>600</v>
      </c>
      <c r="D2244" s="1">
        <v>43411</v>
      </c>
      <c r="E2244" s="1">
        <v>44569</v>
      </c>
      <c r="F2244">
        <f>IF(Table1[[#This Row],[ExitDate]],QUOTIENT(Table1[[#This Row],[ExitDate]]-Table1[[#This Row],[StartDate]],365/12),"")</f>
        <v>38</v>
      </c>
      <c r="G2244" t="str">
        <f>IF(Table1[[#This Row],[ExitDate]], "Attrition", "Active")</f>
        <v>Attrition</v>
      </c>
      <c r="H2244" t="s">
        <v>58</v>
      </c>
      <c r="I2244" t="s">
        <v>8123</v>
      </c>
      <c r="J2244" t="s">
        <v>8124</v>
      </c>
      <c r="K2244" t="s">
        <v>61</v>
      </c>
      <c r="L2244" t="s">
        <v>32</v>
      </c>
      <c r="M2244" t="s">
        <v>51</v>
      </c>
      <c r="N2244" t="s">
        <v>34</v>
      </c>
      <c r="O2244" t="s">
        <v>62</v>
      </c>
      <c r="P2244" t="s">
        <v>139</v>
      </c>
      <c r="Q2244" t="s">
        <v>8125</v>
      </c>
      <c r="R2244" t="s">
        <v>64</v>
      </c>
      <c r="S2244" t="s">
        <v>503</v>
      </c>
      <c r="T2244" s="2">
        <v>16821</v>
      </c>
      <c r="U2244" s="3">
        <f ca="1">YEARFRAC(Table1[[#This Row],[DOB]],TODAY())</f>
        <v>79.927777777777777</v>
      </c>
      <c r="V2244" s="3" t="str" cm="1">
        <f t="array" aca="1" ref="V2244" ca="1">_xlfn.IFS(Table1[[#This Row],[Age]] &lt; 30, "20-29", Table1[[#This Row],[Age]]&lt;40,"30-39",Table1[[#This Row],[Age]]&lt;50,"40-49",Table1[[#This Row],[Age]]&lt;60,"50-59",Table1[[#This Row],[Age]]&lt;70, "60-69",Table1[[#This Row],[Age]]&lt;80, "70-79",Table1[[#This Row],[Age]]&lt;90,"80-89")</f>
        <v>70-79</v>
      </c>
      <c r="W2244" t="s">
        <v>7859</v>
      </c>
      <c r="X2244" t="s">
        <v>1061</v>
      </c>
      <c r="Y2244" t="s">
        <v>41</v>
      </c>
      <c r="Z2244">
        <v>91544</v>
      </c>
      <c r="AA2244" t="s">
        <v>73</v>
      </c>
      <c r="AB2244" t="s">
        <v>74</v>
      </c>
      <c r="AC2244" t="s">
        <v>44</v>
      </c>
      <c r="AD2244">
        <v>4</v>
      </c>
    </row>
    <row r="2245" spans="1:30" x14ac:dyDescent="0.35">
      <c r="A2245">
        <v>2667</v>
      </c>
      <c r="B2245" t="s">
        <v>8126</v>
      </c>
      <c r="C2245" t="s">
        <v>3836</v>
      </c>
      <c r="D2245" s="1">
        <v>43741</v>
      </c>
      <c r="E2245" s="1">
        <v>44433</v>
      </c>
      <c r="F2245">
        <f>IF(Table1[[#This Row],[ExitDate]],QUOTIENT(Table1[[#This Row],[ExitDate]]-Table1[[#This Row],[StartDate]],365/12),"")</f>
        <v>22</v>
      </c>
      <c r="G2245" t="str">
        <f>IF(Table1[[#This Row],[ExitDate]], "Attrition", "Active")</f>
        <v>Attrition</v>
      </c>
      <c r="H2245" t="s">
        <v>3736</v>
      </c>
      <c r="I2245" t="s">
        <v>8127</v>
      </c>
      <c r="J2245" t="s">
        <v>8128</v>
      </c>
      <c r="K2245" t="s">
        <v>88</v>
      </c>
      <c r="L2245" t="s">
        <v>32</v>
      </c>
      <c r="M2245" t="s">
        <v>62</v>
      </c>
      <c r="N2245" t="s">
        <v>63</v>
      </c>
      <c r="O2245" t="s">
        <v>51</v>
      </c>
      <c r="P2245" t="s">
        <v>139</v>
      </c>
      <c r="Q2245" t="s">
        <v>8129</v>
      </c>
      <c r="R2245" t="s">
        <v>64</v>
      </c>
      <c r="S2245" t="s">
        <v>935</v>
      </c>
      <c r="T2245" s="2">
        <v>24023</v>
      </c>
      <c r="U2245" s="3">
        <f ca="1">YEARFRAC(Table1[[#This Row],[DOB]],TODAY())</f>
        <v>60.208333333333336</v>
      </c>
      <c r="V2245" s="3" t="str" cm="1">
        <f t="array" aca="1" ref="V2245" ca="1">_xlfn.IFS(Table1[[#This Row],[Age]] &lt; 30, "20-29", Table1[[#This Row],[Age]]&lt;40,"30-39",Table1[[#This Row],[Age]]&lt;50,"40-49",Table1[[#This Row],[Age]]&lt;60,"50-59",Table1[[#This Row],[Age]]&lt;70, "60-69",Table1[[#This Row],[Age]]&lt;80, "70-79",Table1[[#This Row],[Age]]&lt;90,"80-89")</f>
        <v>60-69</v>
      </c>
      <c r="W2245" t="s">
        <v>7859</v>
      </c>
      <c r="X2245" t="s">
        <v>112</v>
      </c>
      <c r="Y2245" t="s">
        <v>41</v>
      </c>
      <c r="Z2245">
        <v>9760</v>
      </c>
      <c r="AA2245" t="s">
        <v>73</v>
      </c>
      <c r="AB2245" t="s">
        <v>43</v>
      </c>
      <c r="AC2245" t="s">
        <v>44</v>
      </c>
      <c r="AD2245">
        <v>2</v>
      </c>
    </row>
    <row r="2246" spans="1:30" x14ac:dyDescent="0.35">
      <c r="A2246">
        <v>2668</v>
      </c>
      <c r="B2246" t="s">
        <v>1213</v>
      </c>
      <c r="C2246" t="s">
        <v>3112</v>
      </c>
      <c r="D2246" s="1">
        <v>44785</v>
      </c>
      <c r="E2246" s="1">
        <v>45032</v>
      </c>
      <c r="F2246">
        <f>IF(Table1[[#This Row],[ExitDate]],QUOTIENT(Table1[[#This Row],[ExitDate]]-Table1[[#This Row],[StartDate]],365/12),"")</f>
        <v>8</v>
      </c>
      <c r="G2246" t="str">
        <f>IF(Table1[[#This Row],[ExitDate]], "Attrition", "Active")</f>
        <v>Attrition</v>
      </c>
      <c r="H2246" t="s">
        <v>3736</v>
      </c>
      <c r="I2246" t="s">
        <v>8130</v>
      </c>
      <c r="J2246" t="s">
        <v>8131</v>
      </c>
      <c r="K2246" t="s">
        <v>31</v>
      </c>
      <c r="L2246" t="s">
        <v>32</v>
      </c>
      <c r="M2246" t="s">
        <v>33</v>
      </c>
      <c r="N2246" t="s">
        <v>34</v>
      </c>
      <c r="O2246" t="s">
        <v>51</v>
      </c>
      <c r="P2246" t="s">
        <v>125</v>
      </c>
      <c r="Q2246" t="s">
        <v>8132</v>
      </c>
      <c r="R2246" t="s">
        <v>64</v>
      </c>
      <c r="S2246" t="s">
        <v>80</v>
      </c>
      <c r="T2246" s="2">
        <v>28806</v>
      </c>
      <c r="U2246" s="3">
        <f ca="1">YEARFRAC(Table1[[#This Row],[DOB]],TODAY())</f>
        <v>47.113888888888887</v>
      </c>
      <c r="V2246" s="3" t="str" cm="1">
        <f t="array" aca="1" ref="V2246" ca="1">_xlfn.IFS(Table1[[#This Row],[Age]] &lt; 30, "20-29", Table1[[#This Row],[Age]]&lt;40,"30-39",Table1[[#This Row],[Age]]&lt;50,"40-49",Table1[[#This Row],[Age]]&lt;60,"50-59",Table1[[#This Row],[Age]]&lt;70, "60-69",Table1[[#This Row],[Age]]&lt;80, "70-79",Table1[[#This Row],[Age]]&lt;90,"80-89")</f>
        <v>40-49</v>
      </c>
      <c r="W2246" t="s">
        <v>39</v>
      </c>
      <c r="X2246" t="s">
        <v>102</v>
      </c>
      <c r="Y2246" t="s">
        <v>41</v>
      </c>
      <c r="Z2246">
        <v>94176</v>
      </c>
      <c r="AA2246" t="s">
        <v>127</v>
      </c>
      <c r="AB2246" t="s">
        <v>83</v>
      </c>
      <c r="AC2246" t="s">
        <v>44</v>
      </c>
      <c r="AD2246">
        <v>2</v>
      </c>
    </row>
    <row r="2247" spans="1:30" x14ac:dyDescent="0.35">
      <c r="A2247">
        <v>2669</v>
      </c>
      <c r="B2247" t="s">
        <v>7040</v>
      </c>
      <c r="C2247" t="s">
        <v>1039</v>
      </c>
      <c r="D2247" s="1">
        <v>43456</v>
      </c>
      <c r="F2247" t="str">
        <f>IF(Table1[[#This Row],[ExitDate]],QUOTIENT(Table1[[#This Row],[ExitDate]]-Table1[[#This Row],[StartDate]],365/12),"")</f>
        <v/>
      </c>
      <c r="G2247" t="str">
        <f>IF(Table1[[#This Row],[ExitDate]], "Attrition", "Active")</f>
        <v>Active</v>
      </c>
      <c r="H2247" t="s">
        <v>3736</v>
      </c>
      <c r="I2247" t="s">
        <v>8133</v>
      </c>
      <c r="J2247" t="s">
        <v>8134</v>
      </c>
      <c r="K2247" t="s">
        <v>132</v>
      </c>
      <c r="L2247" t="s">
        <v>32</v>
      </c>
      <c r="M2247" t="s">
        <v>51</v>
      </c>
      <c r="N2247" t="s">
        <v>34</v>
      </c>
      <c r="O2247" t="s">
        <v>62</v>
      </c>
      <c r="P2247" t="s">
        <v>36</v>
      </c>
      <c r="R2247" t="s">
        <v>64</v>
      </c>
      <c r="S2247" t="s">
        <v>89</v>
      </c>
      <c r="T2247" s="2">
        <v>19012</v>
      </c>
      <c r="U2247" s="3">
        <f ca="1">YEARFRAC(Table1[[#This Row],[DOB]],TODAY())</f>
        <v>73.927777777777777</v>
      </c>
      <c r="V2247" s="3" t="str" cm="1">
        <f t="array" aca="1" ref="V2247" ca="1">_xlfn.IFS(Table1[[#This Row],[Age]] &lt; 30, "20-29", Table1[[#This Row],[Age]]&lt;40,"30-39",Table1[[#This Row],[Age]]&lt;50,"40-49",Table1[[#This Row],[Age]]&lt;60,"50-59",Table1[[#This Row],[Age]]&lt;70, "60-69",Table1[[#This Row],[Age]]&lt;80, "70-79",Table1[[#This Row],[Age]]&lt;90,"80-89")</f>
        <v>70-79</v>
      </c>
      <c r="W2247" t="s">
        <v>39</v>
      </c>
      <c r="X2247" t="s">
        <v>225</v>
      </c>
      <c r="Y2247" t="s">
        <v>41</v>
      </c>
      <c r="Z2247">
        <v>46445</v>
      </c>
      <c r="AA2247" t="s">
        <v>92</v>
      </c>
      <c r="AB2247" t="s">
        <v>74</v>
      </c>
      <c r="AC2247" t="s">
        <v>44</v>
      </c>
      <c r="AD2247">
        <v>1</v>
      </c>
    </row>
    <row r="2248" spans="1:30" x14ac:dyDescent="0.35">
      <c r="A2248">
        <v>2670</v>
      </c>
      <c r="B2248" t="s">
        <v>1585</v>
      </c>
      <c r="C2248" t="s">
        <v>2998</v>
      </c>
      <c r="D2248" s="1">
        <v>44282</v>
      </c>
      <c r="F2248" t="str">
        <f>IF(Table1[[#This Row],[ExitDate]],QUOTIENT(Table1[[#This Row],[ExitDate]]-Table1[[#This Row],[StartDate]],365/12),"")</f>
        <v/>
      </c>
      <c r="G2248" t="str">
        <f>IF(Table1[[#This Row],[ExitDate]], "Attrition", "Active")</f>
        <v>Active</v>
      </c>
      <c r="H2248" t="s">
        <v>58</v>
      </c>
      <c r="I2248" t="s">
        <v>8135</v>
      </c>
      <c r="J2248" t="s">
        <v>8136</v>
      </c>
      <c r="K2248" t="s">
        <v>167</v>
      </c>
      <c r="L2248" t="s">
        <v>32</v>
      </c>
      <c r="M2248" t="s">
        <v>51</v>
      </c>
      <c r="N2248" t="s">
        <v>50</v>
      </c>
      <c r="O2248" t="s">
        <v>62</v>
      </c>
      <c r="P2248" t="s">
        <v>36</v>
      </c>
      <c r="R2248" t="s">
        <v>64</v>
      </c>
      <c r="S2248" t="s">
        <v>110</v>
      </c>
      <c r="T2248" s="2">
        <v>34399</v>
      </c>
      <c r="U2248" s="3">
        <f ca="1">YEARFRAC(Table1[[#This Row],[DOB]],TODAY())</f>
        <v>31.797222222222221</v>
      </c>
      <c r="V2248" s="3" t="str" cm="1">
        <f t="array" aca="1" ref="V2248" ca="1">_xlfn.IFS(Table1[[#This Row],[Age]] &lt; 30, "20-29", Table1[[#This Row],[Age]]&lt;40,"30-39",Table1[[#This Row],[Age]]&lt;50,"40-49",Table1[[#This Row],[Age]]&lt;60,"50-59",Table1[[#This Row],[Age]]&lt;70, "60-69",Table1[[#This Row],[Age]]&lt;80, "70-79",Table1[[#This Row],[Age]]&lt;90,"80-89")</f>
        <v>30-39</v>
      </c>
      <c r="W2248" t="s">
        <v>39</v>
      </c>
      <c r="X2248" t="s">
        <v>112</v>
      </c>
      <c r="Y2248" t="s">
        <v>54</v>
      </c>
      <c r="Z2248">
        <v>54346</v>
      </c>
      <c r="AA2248" t="s">
        <v>73</v>
      </c>
      <c r="AB2248" t="s">
        <v>43</v>
      </c>
      <c r="AC2248" t="s">
        <v>44</v>
      </c>
      <c r="AD2248">
        <v>1</v>
      </c>
    </row>
    <row r="2249" spans="1:30" x14ac:dyDescent="0.35">
      <c r="A2249">
        <v>2671</v>
      </c>
      <c r="B2249" t="s">
        <v>8137</v>
      </c>
      <c r="C2249" t="s">
        <v>664</v>
      </c>
      <c r="D2249" s="1">
        <v>44760</v>
      </c>
      <c r="F2249" t="str">
        <f>IF(Table1[[#This Row],[ExitDate]],QUOTIENT(Table1[[#This Row],[ExitDate]]-Table1[[#This Row],[StartDate]],365/12),"")</f>
        <v/>
      </c>
      <c r="G2249" t="str">
        <f>IF(Table1[[#This Row],[ExitDate]], "Attrition", "Active")</f>
        <v>Active</v>
      </c>
      <c r="H2249" t="s">
        <v>58</v>
      </c>
      <c r="I2249" t="s">
        <v>8138</v>
      </c>
      <c r="J2249" t="s">
        <v>8139</v>
      </c>
      <c r="K2249" t="s">
        <v>97</v>
      </c>
      <c r="L2249" t="s">
        <v>32</v>
      </c>
      <c r="M2249" t="s">
        <v>51</v>
      </c>
      <c r="N2249" t="s">
        <v>34</v>
      </c>
      <c r="O2249" t="s">
        <v>35</v>
      </c>
      <c r="P2249" t="s">
        <v>36</v>
      </c>
      <c r="R2249" t="s">
        <v>64</v>
      </c>
      <c r="S2249" t="s">
        <v>89</v>
      </c>
      <c r="T2249" s="2">
        <v>16246</v>
      </c>
      <c r="U2249" s="3">
        <f ca="1">YEARFRAC(Table1[[#This Row],[DOB]],TODAY())</f>
        <v>81.5</v>
      </c>
      <c r="V2249" s="3" t="str" cm="1">
        <f t="array" aca="1" ref="V2249" ca="1">_xlfn.IFS(Table1[[#This Row],[Age]] &lt; 30, "20-29", Table1[[#This Row],[Age]]&lt;40,"30-39",Table1[[#This Row],[Age]]&lt;50,"40-49",Table1[[#This Row],[Age]]&lt;60,"50-59",Table1[[#This Row],[Age]]&lt;70, "60-69",Table1[[#This Row],[Age]]&lt;80, "70-79",Table1[[#This Row],[Age]]&lt;90,"80-89")</f>
        <v>80-89</v>
      </c>
      <c r="W2249" t="s">
        <v>39</v>
      </c>
      <c r="X2249" t="s">
        <v>177</v>
      </c>
      <c r="Y2249" t="s">
        <v>54</v>
      </c>
      <c r="Z2249">
        <v>10712</v>
      </c>
      <c r="AA2249" t="s">
        <v>127</v>
      </c>
      <c r="AB2249" t="s">
        <v>43</v>
      </c>
      <c r="AC2249" t="s">
        <v>44</v>
      </c>
      <c r="AD2249">
        <v>5</v>
      </c>
    </row>
    <row r="2250" spans="1:30" x14ac:dyDescent="0.35">
      <c r="A2250">
        <v>2672</v>
      </c>
      <c r="B2250" t="s">
        <v>8140</v>
      </c>
      <c r="C2250" t="s">
        <v>7554</v>
      </c>
      <c r="D2250" s="1">
        <v>43930</v>
      </c>
      <c r="E2250" s="1">
        <v>45052</v>
      </c>
      <c r="F2250">
        <f>IF(Table1[[#This Row],[ExitDate]],QUOTIENT(Table1[[#This Row],[ExitDate]]-Table1[[#This Row],[StartDate]],365/12),"")</f>
        <v>36</v>
      </c>
      <c r="G2250" t="str">
        <f>IF(Table1[[#This Row],[ExitDate]], "Attrition", "Active")</f>
        <v>Attrition</v>
      </c>
      <c r="H2250" t="s">
        <v>58</v>
      </c>
      <c r="I2250" t="s">
        <v>8141</v>
      </c>
      <c r="J2250" t="s">
        <v>8142</v>
      </c>
      <c r="K2250" t="s">
        <v>117</v>
      </c>
      <c r="L2250" t="s">
        <v>32</v>
      </c>
      <c r="M2250" t="s">
        <v>33</v>
      </c>
      <c r="N2250" t="s">
        <v>50</v>
      </c>
      <c r="O2250" t="s">
        <v>62</v>
      </c>
      <c r="P2250" t="s">
        <v>98</v>
      </c>
      <c r="Q2250" t="s">
        <v>8143</v>
      </c>
      <c r="R2250" t="s">
        <v>64</v>
      </c>
      <c r="S2250" t="s">
        <v>230</v>
      </c>
      <c r="T2250" s="2">
        <v>36364</v>
      </c>
      <c r="U2250" s="3">
        <f ca="1">YEARFRAC(Table1[[#This Row],[DOB]],TODAY())</f>
        <v>26.416666666666668</v>
      </c>
      <c r="V2250" s="3" t="str" cm="1">
        <f t="array" aca="1" ref="V2250" ca="1">_xlfn.IFS(Table1[[#This Row],[Age]] &lt; 30, "20-29", Table1[[#This Row],[Age]]&lt;40,"30-39",Table1[[#This Row],[Age]]&lt;50,"40-49",Table1[[#This Row],[Age]]&lt;60,"50-59",Table1[[#This Row],[Age]]&lt;70, "60-69",Table1[[#This Row],[Age]]&lt;80, "70-79",Table1[[#This Row],[Age]]&lt;90,"80-89")</f>
        <v>20-29</v>
      </c>
      <c r="W2250" t="s">
        <v>7866</v>
      </c>
      <c r="X2250" t="s">
        <v>112</v>
      </c>
      <c r="Y2250" t="s">
        <v>54</v>
      </c>
      <c r="Z2250">
        <v>3413</v>
      </c>
      <c r="AA2250" t="s">
        <v>127</v>
      </c>
      <c r="AB2250" t="s">
        <v>83</v>
      </c>
      <c r="AC2250" t="s">
        <v>44</v>
      </c>
      <c r="AD2250">
        <v>1</v>
      </c>
    </row>
    <row r="2251" spans="1:30" x14ac:dyDescent="0.35">
      <c r="A2251">
        <v>2673</v>
      </c>
      <c r="B2251" t="s">
        <v>5687</v>
      </c>
      <c r="C2251" t="s">
        <v>2252</v>
      </c>
      <c r="D2251" s="1">
        <v>44568</v>
      </c>
      <c r="F2251" t="str">
        <f>IF(Table1[[#This Row],[ExitDate]],QUOTIENT(Table1[[#This Row],[ExitDate]]-Table1[[#This Row],[StartDate]],365/12),"")</f>
        <v/>
      </c>
      <c r="G2251" t="str">
        <f>IF(Table1[[#This Row],[ExitDate]], "Attrition", "Active")</f>
        <v>Active</v>
      </c>
      <c r="H2251" t="s">
        <v>58</v>
      </c>
      <c r="I2251" t="s">
        <v>8144</v>
      </c>
      <c r="J2251" t="s">
        <v>8145</v>
      </c>
      <c r="K2251" t="s">
        <v>61</v>
      </c>
      <c r="L2251" t="s">
        <v>32</v>
      </c>
      <c r="M2251" t="s">
        <v>62</v>
      </c>
      <c r="N2251" t="s">
        <v>63</v>
      </c>
      <c r="O2251" t="s">
        <v>62</v>
      </c>
      <c r="P2251" t="s">
        <v>36</v>
      </c>
      <c r="R2251" t="s">
        <v>64</v>
      </c>
      <c r="S2251" t="s">
        <v>147</v>
      </c>
      <c r="T2251" s="2">
        <v>36360</v>
      </c>
      <c r="U2251" s="3">
        <f ca="1">YEARFRAC(Table1[[#This Row],[DOB]],TODAY())</f>
        <v>26.427777777777777</v>
      </c>
      <c r="V2251" s="3" t="str" cm="1">
        <f t="array" aca="1" ref="V2251" ca="1">_xlfn.IFS(Table1[[#This Row],[Age]] &lt; 30, "20-29", Table1[[#This Row],[Age]]&lt;40,"30-39",Table1[[#This Row],[Age]]&lt;50,"40-49",Table1[[#This Row],[Age]]&lt;60,"50-59",Table1[[#This Row],[Age]]&lt;70, "60-69",Table1[[#This Row],[Age]]&lt;80, "70-79",Table1[[#This Row],[Age]]&lt;90,"80-89")</f>
        <v>20-29</v>
      </c>
      <c r="W2251" t="s">
        <v>7866</v>
      </c>
      <c r="X2251" t="s">
        <v>149</v>
      </c>
      <c r="Y2251" t="s">
        <v>54</v>
      </c>
      <c r="Z2251">
        <v>80938</v>
      </c>
      <c r="AA2251" t="s">
        <v>73</v>
      </c>
      <c r="AB2251" t="s">
        <v>74</v>
      </c>
      <c r="AC2251" t="s">
        <v>44</v>
      </c>
      <c r="AD2251">
        <v>4</v>
      </c>
    </row>
    <row r="2252" spans="1:30" x14ac:dyDescent="0.35">
      <c r="A2252">
        <v>2674</v>
      </c>
      <c r="B2252" t="s">
        <v>415</v>
      </c>
      <c r="C2252" t="s">
        <v>266</v>
      </c>
      <c r="D2252" s="1">
        <v>44757</v>
      </c>
      <c r="F2252" t="str">
        <f>IF(Table1[[#This Row],[ExitDate]],QUOTIENT(Table1[[#This Row],[ExitDate]]-Table1[[#This Row],[StartDate]],365/12),"")</f>
        <v/>
      </c>
      <c r="G2252" t="str">
        <f>IF(Table1[[#This Row],[ExitDate]], "Attrition", "Active")</f>
        <v>Active</v>
      </c>
      <c r="H2252" t="s">
        <v>58</v>
      </c>
      <c r="I2252" t="s">
        <v>8146</v>
      </c>
      <c r="J2252" t="s">
        <v>8147</v>
      </c>
      <c r="K2252" t="s">
        <v>88</v>
      </c>
      <c r="L2252" t="s">
        <v>32</v>
      </c>
      <c r="M2252" t="s">
        <v>51</v>
      </c>
      <c r="N2252" t="s">
        <v>50</v>
      </c>
      <c r="O2252" t="s">
        <v>51</v>
      </c>
      <c r="P2252" t="s">
        <v>36</v>
      </c>
      <c r="R2252" t="s">
        <v>64</v>
      </c>
      <c r="S2252" t="s">
        <v>230</v>
      </c>
      <c r="T2252" s="2">
        <v>25188</v>
      </c>
      <c r="U2252" s="3">
        <f ca="1">YEARFRAC(Table1[[#This Row],[DOB]],TODAY())</f>
        <v>57.019444444444446</v>
      </c>
      <c r="V2252" s="3" t="str" cm="1">
        <f t="array" aca="1" ref="V2252" ca="1">_xlfn.IFS(Table1[[#This Row],[Age]] &lt; 30, "20-29", Table1[[#This Row],[Age]]&lt;40,"30-39",Table1[[#This Row],[Age]]&lt;50,"40-49",Table1[[#This Row],[Age]]&lt;60,"50-59",Table1[[#This Row],[Age]]&lt;70, "60-69",Table1[[#This Row],[Age]]&lt;80, "70-79",Table1[[#This Row],[Age]]&lt;90,"80-89")</f>
        <v>50-59</v>
      </c>
      <c r="W2252" t="s">
        <v>7866</v>
      </c>
      <c r="X2252" t="s">
        <v>112</v>
      </c>
      <c r="Y2252" t="s">
        <v>54</v>
      </c>
      <c r="Z2252">
        <v>31528</v>
      </c>
      <c r="AA2252" t="s">
        <v>42</v>
      </c>
      <c r="AB2252" t="s">
        <v>43</v>
      </c>
      <c r="AC2252" t="s">
        <v>44</v>
      </c>
      <c r="AD2252">
        <v>1</v>
      </c>
    </row>
    <row r="2253" spans="1:30" x14ac:dyDescent="0.35">
      <c r="A2253">
        <v>2675</v>
      </c>
      <c r="B2253" t="s">
        <v>275</v>
      </c>
      <c r="C2253" t="s">
        <v>8148</v>
      </c>
      <c r="D2253" s="1">
        <v>44164</v>
      </c>
      <c r="E2253" s="1">
        <v>44758</v>
      </c>
      <c r="F2253">
        <f>IF(Table1[[#This Row],[ExitDate]],QUOTIENT(Table1[[#This Row],[ExitDate]]-Table1[[#This Row],[StartDate]],365/12),"")</f>
        <v>19</v>
      </c>
      <c r="G2253" t="str">
        <f>IF(Table1[[#This Row],[ExitDate]], "Attrition", "Active")</f>
        <v>Attrition</v>
      </c>
      <c r="H2253" t="s">
        <v>58</v>
      </c>
      <c r="I2253" t="s">
        <v>8149</v>
      </c>
      <c r="J2253" t="s">
        <v>8150</v>
      </c>
      <c r="K2253" t="s">
        <v>31</v>
      </c>
      <c r="L2253" t="s">
        <v>32</v>
      </c>
      <c r="M2253" t="s">
        <v>51</v>
      </c>
      <c r="N2253" t="s">
        <v>34</v>
      </c>
      <c r="O2253" t="s">
        <v>51</v>
      </c>
      <c r="P2253" t="s">
        <v>125</v>
      </c>
      <c r="Q2253" t="s">
        <v>8151</v>
      </c>
      <c r="R2253" t="s">
        <v>64</v>
      </c>
      <c r="S2253" t="s">
        <v>110</v>
      </c>
      <c r="T2253" s="2">
        <v>16960</v>
      </c>
      <c r="U2253" s="3">
        <f ca="1">YEARFRAC(Table1[[#This Row],[DOB]],TODAY())</f>
        <v>79.544444444444451</v>
      </c>
      <c r="V2253" s="3" t="str" cm="1">
        <f t="array" aca="1" ref="V2253" ca="1">_xlfn.IFS(Table1[[#This Row],[Age]] &lt; 30, "20-29", Table1[[#This Row],[Age]]&lt;40,"30-39",Table1[[#This Row],[Age]]&lt;50,"40-49",Table1[[#This Row],[Age]]&lt;60,"50-59",Table1[[#This Row],[Age]]&lt;70, "60-69",Table1[[#This Row],[Age]]&lt;80, "70-79",Table1[[#This Row],[Age]]&lt;90,"80-89")</f>
        <v>70-79</v>
      </c>
      <c r="W2253" t="s">
        <v>7875</v>
      </c>
      <c r="X2253" t="s">
        <v>112</v>
      </c>
      <c r="Y2253" t="s">
        <v>54</v>
      </c>
      <c r="Z2253">
        <v>11366</v>
      </c>
      <c r="AA2253" t="s">
        <v>55</v>
      </c>
      <c r="AB2253" t="s">
        <v>103</v>
      </c>
      <c r="AC2253" t="s">
        <v>44</v>
      </c>
      <c r="AD2253">
        <v>5</v>
      </c>
    </row>
    <row r="2254" spans="1:30" x14ac:dyDescent="0.35">
      <c r="A2254">
        <v>2676</v>
      </c>
      <c r="B2254" t="s">
        <v>8152</v>
      </c>
      <c r="C2254" t="s">
        <v>2372</v>
      </c>
      <c r="D2254" s="1">
        <v>43544</v>
      </c>
      <c r="E2254" s="1">
        <v>44097</v>
      </c>
      <c r="F2254">
        <f>IF(Table1[[#This Row],[ExitDate]],QUOTIENT(Table1[[#This Row],[ExitDate]]-Table1[[#This Row],[StartDate]],365/12),"")</f>
        <v>18</v>
      </c>
      <c r="G2254" t="str">
        <f>IF(Table1[[#This Row],[ExitDate]], "Attrition", "Active")</f>
        <v>Attrition</v>
      </c>
      <c r="H2254" t="s">
        <v>58</v>
      </c>
      <c r="I2254" t="s">
        <v>8153</v>
      </c>
      <c r="J2254" t="s">
        <v>8154</v>
      </c>
      <c r="K2254" t="s">
        <v>132</v>
      </c>
      <c r="L2254" t="s">
        <v>32</v>
      </c>
      <c r="M2254" t="s">
        <v>51</v>
      </c>
      <c r="N2254" t="s">
        <v>34</v>
      </c>
      <c r="O2254" t="s">
        <v>51</v>
      </c>
      <c r="P2254" t="s">
        <v>125</v>
      </c>
      <c r="Q2254" t="s">
        <v>8155</v>
      </c>
      <c r="R2254" t="s">
        <v>64</v>
      </c>
      <c r="S2254" t="s">
        <v>110</v>
      </c>
      <c r="T2254" s="2">
        <v>26512</v>
      </c>
      <c r="U2254" s="3">
        <f ca="1">YEARFRAC(Table1[[#This Row],[DOB]],TODAY())</f>
        <v>53.394444444444446</v>
      </c>
      <c r="V2254" s="3" t="str" cm="1">
        <f t="array" aca="1" ref="V2254" ca="1">_xlfn.IFS(Table1[[#This Row],[Age]] &lt; 30, "20-29", Table1[[#This Row],[Age]]&lt;40,"30-39",Table1[[#This Row],[Age]]&lt;50,"40-49",Table1[[#This Row],[Age]]&lt;60,"50-59",Table1[[#This Row],[Age]]&lt;70, "60-69",Table1[[#This Row],[Age]]&lt;80, "70-79",Table1[[#This Row],[Age]]&lt;90,"80-89")</f>
        <v>50-59</v>
      </c>
      <c r="W2254" t="s">
        <v>7875</v>
      </c>
      <c r="X2254" t="s">
        <v>112</v>
      </c>
      <c r="Y2254" t="s">
        <v>54</v>
      </c>
      <c r="Z2254">
        <v>19248</v>
      </c>
      <c r="AA2254" t="s">
        <v>127</v>
      </c>
      <c r="AB2254" t="s">
        <v>74</v>
      </c>
      <c r="AC2254" t="s">
        <v>44</v>
      </c>
      <c r="AD2254">
        <v>2</v>
      </c>
    </row>
    <row r="2255" spans="1:30" x14ac:dyDescent="0.35">
      <c r="A2255">
        <v>2677</v>
      </c>
      <c r="B2255" t="s">
        <v>4724</v>
      </c>
      <c r="C2255" t="s">
        <v>46</v>
      </c>
      <c r="D2255" s="1">
        <v>43540</v>
      </c>
      <c r="E2255" s="1">
        <v>44569</v>
      </c>
      <c r="F2255">
        <f>IF(Table1[[#This Row],[ExitDate]],QUOTIENT(Table1[[#This Row],[ExitDate]]-Table1[[#This Row],[StartDate]],365/12),"")</f>
        <v>33</v>
      </c>
      <c r="G2255" t="str">
        <f>IF(Table1[[#This Row],[ExitDate]], "Attrition", "Active")</f>
        <v>Attrition</v>
      </c>
      <c r="H2255" t="s">
        <v>58</v>
      </c>
      <c r="I2255" t="s">
        <v>8156</v>
      </c>
      <c r="J2255" t="s">
        <v>8157</v>
      </c>
      <c r="K2255" t="s">
        <v>49</v>
      </c>
      <c r="L2255" t="s">
        <v>32</v>
      </c>
      <c r="M2255" t="s">
        <v>33</v>
      </c>
      <c r="N2255" t="s">
        <v>63</v>
      </c>
      <c r="O2255" t="s">
        <v>62</v>
      </c>
      <c r="P2255" t="s">
        <v>125</v>
      </c>
      <c r="Q2255" t="s">
        <v>8158</v>
      </c>
      <c r="R2255" t="s">
        <v>64</v>
      </c>
      <c r="S2255" t="s">
        <v>147</v>
      </c>
      <c r="T2255" s="2">
        <v>33159</v>
      </c>
      <c r="U2255" s="3">
        <f ca="1">YEARFRAC(Table1[[#This Row],[DOB]],TODAY())</f>
        <v>35.194444444444443</v>
      </c>
      <c r="V2255" s="3" t="str" cm="1">
        <f t="array" aca="1" ref="V2255" ca="1">_xlfn.IFS(Table1[[#This Row],[Age]] &lt; 30, "20-29", Table1[[#This Row],[Age]]&lt;40,"30-39",Table1[[#This Row],[Age]]&lt;50,"40-49",Table1[[#This Row],[Age]]&lt;60,"50-59",Table1[[#This Row],[Age]]&lt;70, "60-69",Table1[[#This Row],[Age]]&lt;80, "70-79",Table1[[#This Row],[Age]]&lt;90,"80-89")</f>
        <v>30-39</v>
      </c>
      <c r="W2255" t="s">
        <v>7891</v>
      </c>
      <c r="X2255" t="s">
        <v>183</v>
      </c>
      <c r="Y2255" t="s">
        <v>54</v>
      </c>
      <c r="Z2255">
        <v>8371</v>
      </c>
      <c r="AA2255" t="s">
        <v>55</v>
      </c>
      <c r="AB2255" t="s">
        <v>103</v>
      </c>
      <c r="AC2255" t="s">
        <v>44</v>
      </c>
      <c r="AD2255">
        <v>1</v>
      </c>
    </row>
    <row r="2256" spans="1:30" x14ac:dyDescent="0.35">
      <c r="A2256">
        <v>2678</v>
      </c>
      <c r="B2256" t="s">
        <v>4663</v>
      </c>
      <c r="C2256" t="s">
        <v>276</v>
      </c>
      <c r="D2256" s="1">
        <v>44346</v>
      </c>
      <c r="F2256" t="str">
        <f>IF(Table1[[#This Row],[ExitDate]],QUOTIENT(Table1[[#This Row],[ExitDate]]-Table1[[#This Row],[StartDate]],365/12),"")</f>
        <v/>
      </c>
      <c r="G2256" t="str">
        <f>IF(Table1[[#This Row],[ExitDate]], "Attrition", "Active")</f>
        <v>Active</v>
      </c>
      <c r="H2256" t="s">
        <v>58</v>
      </c>
      <c r="I2256" t="s">
        <v>8159</v>
      </c>
      <c r="J2256" t="s">
        <v>8160</v>
      </c>
      <c r="K2256" t="s">
        <v>138</v>
      </c>
      <c r="L2256" t="s">
        <v>32</v>
      </c>
      <c r="M2256" t="s">
        <v>62</v>
      </c>
      <c r="N2256" t="s">
        <v>34</v>
      </c>
      <c r="O2256" t="s">
        <v>51</v>
      </c>
      <c r="P2256" t="s">
        <v>36</v>
      </c>
      <c r="R2256" t="s">
        <v>64</v>
      </c>
      <c r="S2256" t="s">
        <v>89</v>
      </c>
      <c r="T2256" s="2">
        <v>24228</v>
      </c>
      <c r="U2256" s="3">
        <f ca="1">YEARFRAC(Table1[[#This Row],[DOB]],TODAY())</f>
        <v>59.644444444444446</v>
      </c>
      <c r="V2256" s="3" t="str" cm="1">
        <f t="array" aca="1" ref="V2256" ca="1">_xlfn.IFS(Table1[[#This Row],[Age]] &lt; 30, "20-29", Table1[[#This Row],[Age]]&lt;40,"30-39",Table1[[#This Row],[Age]]&lt;50,"40-49",Table1[[#This Row],[Age]]&lt;60,"50-59",Table1[[#This Row],[Age]]&lt;70, "60-69",Table1[[#This Row],[Age]]&lt;80, "70-79",Table1[[#This Row],[Age]]&lt;90,"80-89")</f>
        <v>50-59</v>
      </c>
      <c r="W2256" t="s">
        <v>7849</v>
      </c>
      <c r="X2256" t="s">
        <v>82</v>
      </c>
      <c r="Y2256" t="s">
        <v>54</v>
      </c>
      <c r="Z2256">
        <v>90990</v>
      </c>
      <c r="AA2256" t="s">
        <v>42</v>
      </c>
      <c r="AB2256" t="s">
        <v>74</v>
      </c>
      <c r="AC2256" t="s">
        <v>44</v>
      </c>
      <c r="AD2256">
        <v>5</v>
      </c>
    </row>
    <row r="2257" spans="1:30" x14ac:dyDescent="0.35">
      <c r="A2257">
        <v>2679</v>
      </c>
      <c r="B2257" t="s">
        <v>2491</v>
      </c>
      <c r="C2257" t="s">
        <v>2372</v>
      </c>
      <c r="D2257" s="1">
        <v>44882</v>
      </c>
      <c r="F2257" t="str">
        <f>IF(Table1[[#This Row],[ExitDate]],QUOTIENT(Table1[[#This Row],[ExitDate]]-Table1[[#This Row],[StartDate]],365/12),"")</f>
        <v/>
      </c>
      <c r="G2257" t="str">
        <f>IF(Table1[[#This Row],[ExitDate]], "Attrition", "Active")</f>
        <v>Active</v>
      </c>
      <c r="H2257" t="s">
        <v>58</v>
      </c>
      <c r="I2257" t="s">
        <v>8161</v>
      </c>
      <c r="J2257" t="s">
        <v>8162</v>
      </c>
      <c r="K2257" t="s">
        <v>79</v>
      </c>
      <c r="L2257" t="s">
        <v>32</v>
      </c>
      <c r="M2257" t="s">
        <v>33</v>
      </c>
      <c r="N2257" t="s">
        <v>50</v>
      </c>
      <c r="O2257" t="s">
        <v>51</v>
      </c>
      <c r="P2257" t="s">
        <v>36</v>
      </c>
      <c r="R2257" t="s">
        <v>64</v>
      </c>
      <c r="S2257" t="s">
        <v>80</v>
      </c>
      <c r="T2257" s="2">
        <v>18921</v>
      </c>
      <c r="U2257" s="3">
        <f ca="1">YEARFRAC(Table1[[#This Row],[DOB]],TODAY())</f>
        <v>74.174999999999997</v>
      </c>
      <c r="V2257" s="3" t="str" cm="1">
        <f t="array" aca="1" ref="V2257" ca="1">_xlfn.IFS(Table1[[#This Row],[Age]] &lt; 30, "20-29", Table1[[#This Row],[Age]]&lt;40,"30-39",Table1[[#This Row],[Age]]&lt;50,"40-49",Table1[[#This Row],[Age]]&lt;60,"50-59",Table1[[#This Row],[Age]]&lt;70, "60-69",Table1[[#This Row],[Age]]&lt;80, "70-79",Table1[[#This Row],[Age]]&lt;90,"80-89")</f>
        <v>70-79</v>
      </c>
      <c r="W2257" t="s">
        <v>7849</v>
      </c>
      <c r="X2257" t="s">
        <v>225</v>
      </c>
      <c r="Y2257" t="s">
        <v>54</v>
      </c>
      <c r="Z2257">
        <v>80607</v>
      </c>
      <c r="AA2257" t="s">
        <v>55</v>
      </c>
      <c r="AB2257" t="s">
        <v>103</v>
      </c>
      <c r="AC2257" t="s">
        <v>44</v>
      </c>
      <c r="AD2257">
        <v>5</v>
      </c>
    </row>
    <row r="2258" spans="1:30" x14ac:dyDescent="0.35">
      <c r="A2258">
        <v>2680</v>
      </c>
      <c r="B2258" t="s">
        <v>75</v>
      </c>
      <c r="C2258" t="s">
        <v>2318</v>
      </c>
      <c r="D2258" s="1">
        <v>44190</v>
      </c>
      <c r="E2258" s="1">
        <v>44473</v>
      </c>
      <c r="F2258">
        <f>IF(Table1[[#This Row],[ExitDate]],QUOTIENT(Table1[[#This Row],[ExitDate]]-Table1[[#This Row],[StartDate]],365/12),"")</f>
        <v>9</v>
      </c>
      <c r="G2258" t="str">
        <f>IF(Table1[[#This Row],[ExitDate]], "Attrition", "Active")</f>
        <v>Attrition</v>
      </c>
      <c r="H2258" t="s">
        <v>58</v>
      </c>
      <c r="I2258" t="s">
        <v>8163</v>
      </c>
      <c r="J2258" t="s">
        <v>8164</v>
      </c>
      <c r="K2258" t="s">
        <v>167</v>
      </c>
      <c r="L2258" t="s">
        <v>32</v>
      </c>
      <c r="M2258" t="s">
        <v>33</v>
      </c>
      <c r="N2258" t="s">
        <v>50</v>
      </c>
      <c r="O2258" t="s">
        <v>62</v>
      </c>
      <c r="P2258" t="s">
        <v>98</v>
      </c>
      <c r="Q2258" t="s">
        <v>8165</v>
      </c>
      <c r="R2258" t="s">
        <v>64</v>
      </c>
      <c r="S2258" t="s">
        <v>935</v>
      </c>
      <c r="T2258" s="2">
        <v>17556</v>
      </c>
      <c r="U2258" s="3">
        <f ca="1">YEARFRAC(Table1[[#This Row],[DOB]],TODAY())</f>
        <v>77.913888888888891</v>
      </c>
      <c r="V2258" s="3" t="str" cm="1">
        <f t="array" aca="1" ref="V2258" ca="1">_xlfn.IFS(Table1[[#This Row],[Age]] &lt; 30, "20-29", Table1[[#This Row],[Age]]&lt;40,"30-39",Table1[[#This Row],[Age]]&lt;50,"40-49",Table1[[#This Row],[Age]]&lt;60,"50-59",Table1[[#This Row],[Age]]&lt;70, "60-69",Table1[[#This Row],[Age]]&lt;80, "70-79",Table1[[#This Row],[Age]]&lt;90,"80-89")</f>
        <v>70-79</v>
      </c>
      <c r="W2258" t="s">
        <v>7849</v>
      </c>
      <c r="X2258" t="s">
        <v>112</v>
      </c>
      <c r="Y2258" t="s">
        <v>54</v>
      </c>
      <c r="Z2258">
        <v>30228</v>
      </c>
      <c r="AA2258" t="s">
        <v>92</v>
      </c>
      <c r="AB2258" t="s">
        <v>74</v>
      </c>
      <c r="AC2258" t="s">
        <v>44</v>
      </c>
      <c r="AD2258">
        <v>2</v>
      </c>
    </row>
    <row r="2259" spans="1:30" x14ac:dyDescent="0.35">
      <c r="A2259">
        <v>2681</v>
      </c>
      <c r="B2259" t="s">
        <v>5596</v>
      </c>
      <c r="C2259" t="s">
        <v>850</v>
      </c>
      <c r="D2259" s="1">
        <v>43998</v>
      </c>
      <c r="E2259" s="1">
        <v>44421</v>
      </c>
      <c r="F2259">
        <f>IF(Table1[[#This Row],[ExitDate]],QUOTIENT(Table1[[#This Row],[ExitDate]]-Table1[[#This Row],[StartDate]],365/12),"")</f>
        <v>13</v>
      </c>
      <c r="G2259" t="str">
        <f>IF(Table1[[#This Row],[ExitDate]], "Attrition", "Active")</f>
        <v>Attrition</v>
      </c>
      <c r="H2259" t="s">
        <v>58</v>
      </c>
      <c r="I2259" t="s">
        <v>8166</v>
      </c>
      <c r="J2259" t="s">
        <v>8167</v>
      </c>
      <c r="K2259" t="s">
        <v>97</v>
      </c>
      <c r="L2259" t="s">
        <v>32</v>
      </c>
      <c r="M2259" t="s">
        <v>51</v>
      </c>
      <c r="N2259" t="s">
        <v>34</v>
      </c>
      <c r="O2259" t="s">
        <v>62</v>
      </c>
      <c r="P2259" t="s">
        <v>98</v>
      </c>
      <c r="Q2259" t="s">
        <v>8168</v>
      </c>
      <c r="R2259" t="s">
        <v>64</v>
      </c>
      <c r="S2259" t="s">
        <v>89</v>
      </c>
      <c r="T2259" s="2">
        <v>30716</v>
      </c>
      <c r="U2259" s="3">
        <f ca="1">YEARFRAC(Table1[[#This Row],[DOB]],TODAY())</f>
        <v>41.886111111111113</v>
      </c>
      <c r="V2259" s="3" t="str" cm="1">
        <f t="array" aca="1" ref="V2259" ca="1">_xlfn.IFS(Table1[[#This Row],[Age]] &lt; 30, "20-29", Table1[[#This Row],[Age]]&lt;40,"30-39",Table1[[#This Row],[Age]]&lt;50,"40-49",Table1[[#This Row],[Age]]&lt;60,"50-59",Table1[[#This Row],[Age]]&lt;70, "60-69",Table1[[#This Row],[Age]]&lt;80, "70-79",Table1[[#This Row],[Age]]&lt;90,"80-89")</f>
        <v>40-49</v>
      </c>
      <c r="W2259" t="s">
        <v>7849</v>
      </c>
      <c r="X2259" t="s">
        <v>102</v>
      </c>
      <c r="Y2259" t="s">
        <v>54</v>
      </c>
      <c r="Z2259">
        <v>47652</v>
      </c>
      <c r="AA2259" t="s">
        <v>92</v>
      </c>
      <c r="AB2259" t="s">
        <v>83</v>
      </c>
      <c r="AC2259" t="s">
        <v>44</v>
      </c>
      <c r="AD2259">
        <v>1</v>
      </c>
    </row>
    <row r="2260" spans="1:30" x14ac:dyDescent="0.35">
      <c r="A2260">
        <v>2682</v>
      </c>
      <c r="B2260" t="s">
        <v>907</v>
      </c>
      <c r="C2260" t="s">
        <v>8169</v>
      </c>
      <c r="D2260" s="1">
        <v>44040</v>
      </c>
      <c r="F2260" t="str">
        <f>IF(Table1[[#This Row],[ExitDate]],QUOTIENT(Table1[[#This Row],[ExitDate]]-Table1[[#This Row],[StartDate]],365/12),"")</f>
        <v/>
      </c>
      <c r="G2260" t="str">
        <f>IF(Table1[[#This Row],[ExitDate]], "Attrition", "Active")</f>
        <v>Active</v>
      </c>
      <c r="H2260" t="s">
        <v>58</v>
      </c>
      <c r="I2260" t="s">
        <v>8170</v>
      </c>
      <c r="J2260" t="s">
        <v>8171</v>
      </c>
      <c r="K2260" t="s">
        <v>117</v>
      </c>
      <c r="L2260" t="s">
        <v>32</v>
      </c>
      <c r="M2260" t="s">
        <v>33</v>
      </c>
      <c r="N2260" t="s">
        <v>50</v>
      </c>
      <c r="O2260" t="s">
        <v>35</v>
      </c>
      <c r="P2260" t="s">
        <v>36</v>
      </c>
      <c r="R2260" t="s">
        <v>64</v>
      </c>
      <c r="S2260" t="s">
        <v>89</v>
      </c>
      <c r="T2260" s="2">
        <v>27916</v>
      </c>
      <c r="U2260" s="3">
        <f ca="1">YEARFRAC(Table1[[#This Row],[DOB]],TODAY())</f>
        <v>49.55</v>
      </c>
      <c r="V2260" s="3" t="str" cm="1">
        <f t="array" aca="1" ref="V2260" ca="1">_xlfn.IFS(Table1[[#This Row],[Age]] &lt; 30, "20-29", Table1[[#This Row],[Age]]&lt;40,"30-39",Table1[[#This Row],[Age]]&lt;50,"40-49",Table1[[#This Row],[Age]]&lt;60,"50-59",Table1[[#This Row],[Age]]&lt;70, "60-69",Table1[[#This Row],[Age]]&lt;80, "70-79",Table1[[#This Row],[Age]]&lt;90,"80-89")</f>
        <v>40-49</v>
      </c>
      <c r="W2260" t="s">
        <v>7882</v>
      </c>
      <c r="X2260" t="s">
        <v>6</v>
      </c>
      <c r="Y2260" t="s">
        <v>54</v>
      </c>
      <c r="Z2260">
        <v>73798</v>
      </c>
      <c r="AA2260" t="s">
        <v>127</v>
      </c>
      <c r="AB2260" t="s">
        <v>43</v>
      </c>
      <c r="AC2260" t="s">
        <v>44</v>
      </c>
      <c r="AD2260">
        <v>2</v>
      </c>
    </row>
    <row r="2261" spans="1:30" x14ac:dyDescent="0.35">
      <c r="A2261">
        <v>2683</v>
      </c>
      <c r="B2261" t="s">
        <v>2404</v>
      </c>
      <c r="C2261" t="s">
        <v>3625</v>
      </c>
      <c r="D2261" s="1">
        <v>44561</v>
      </c>
      <c r="F2261" t="str">
        <f>IF(Table1[[#This Row],[ExitDate]],QUOTIENT(Table1[[#This Row],[ExitDate]]-Table1[[#This Row],[StartDate]],365/12),"")</f>
        <v/>
      </c>
      <c r="G2261" t="str">
        <f>IF(Table1[[#This Row],[ExitDate]], "Attrition", "Active")</f>
        <v>Active</v>
      </c>
      <c r="H2261" t="s">
        <v>58</v>
      </c>
      <c r="I2261" t="s">
        <v>1483</v>
      </c>
      <c r="J2261" t="s">
        <v>8172</v>
      </c>
      <c r="K2261" t="s">
        <v>61</v>
      </c>
      <c r="L2261" t="s">
        <v>32</v>
      </c>
      <c r="M2261" t="s">
        <v>33</v>
      </c>
      <c r="N2261" t="s">
        <v>50</v>
      </c>
      <c r="O2261" t="s">
        <v>35</v>
      </c>
      <c r="P2261" t="s">
        <v>36</v>
      </c>
      <c r="R2261" t="s">
        <v>64</v>
      </c>
      <c r="S2261" t="s">
        <v>80</v>
      </c>
      <c r="T2261" s="2">
        <v>19281</v>
      </c>
      <c r="U2261" s="3">
        <f ca="1">YEARFRAC(Table1[[#This Row],[DOB]],TODAY())</f>
        <v>73.191666666666663</v>
      </c>
      <c r="V2261" s="3" t="str" cm="1">
        <f t="array" aca="1" ref="V2261" ca="1">_xlfn.IFS(Table1[[#This Row],[Age]] &lt; 30, "20-29", Table1[[#This Row],[Age]]&lt;40,"30-39",Table1[[#This Row],[Age]]&lt;50,"40-49",Table1[[#This Row],[Age]]&lt;60,"50-59",Table1[[#This Row],[Age]]&lt;70, "60-69",Table1[[#This Row],[Age]]&lt;80, "70-79",Table1[[#This Row],[Age]]&lt;90,"80-89")</f>
        <v>70-79</v>
      </c>
      <c r="W2261" t="s">
        <v>7859</v>
      </c>
      <c r="X2261" t="s">
        <v>82</v>
      </c>
      <c r="Y2261" t="s">
        <v>41</v>
      </c>
      <c r="Z2261">
        <v>86439</v>
      </c>
      <c r="AA2261" t="s">
        <v>73</v>
      </c>
      <c r="AB2261" t="s">
        <v>103</v>
      </c>
      <c r="AC2261" t="s">
        <v>44</v>
      </c>
      <c r="AD2261">
        <v>4</v>
      </c>
    </row>
    <row r="2262" spans="1:30" x14ac:dyDescent="0.35">
      <c r="A2262">
        <v>2684</v>
      </c>
      <c r="B2262" t="s">
        <v>6590</v>
      </c>
      <c r="C2262" t="s">
        <v>4982</v>
      </c>
      <c r="D2262" s="1">
        <v>44599</v>
      </c>
      <c r="E2262" s="1">
        <v>44987</v>
      </c>
      <c r="F2262">
        <f>IF(Table1[[#This Row],[ExitDate]],QUOTIENT(Table1[[#This Row],[ExitDate]]-Table1[[#This Row],[StartDate]],365/12),"")</f>
        <v>12</v>
      </c>
      <c r="G2262" t="str">
        <f>IF(Table1[[#This Row],[ExitDate]], "Attrition", "Active")</f>
        <v>Attrition</v>
      </c>
      <c r="H2262" t="s">
        <v>3736</v>
      </c>
      <c r="I2262" t="s">
        <v>8173</v>
      </c>
      <c r="J2262" t="s">
        <v>8174</v>
      </c>
      <c r="K2262" t="s">
        <v>88</v>
      </c>
      <c r="L2262" t="s">
        <v>32</v>
      </c>
      <c r="M2262" t="s">
        <v>62</v>
      </c>
      <c r="N2262" t="s">
        <v>34</v>
      </c>
      <c r="O2262" t="s">
        <v>51</v>
      </c>
      <c r="P2262" t="s">
        <v>139</v>
      </c>
      <c r="Q2262" t="s">
        <v>8175</v>
      </c>
      <c r="R2262" t="s">
        <v>64</v>
      </c>
      <c r="S2262" t="s">
        <v>65</v>
      </c>
      <c r="T2262" s="2">
        <v>30596</v>
      </c>
      <c r="U2262" s="3">
        <f ca="1">YEARFRAC(Table1[[#This Row],[DOB]],TODAY())</f>
        <v>42.211111111111109</v>
      </c>
      <c r="V2262" s="3" t="str" cm="1">
        <f t="array" aca="1" ref="V2262" ca="1">_xlfn.IFS(Table1[[#This Row],[Age]] &lt; 30, "20-29", Table1[[#This Row],[Age]]&lt;40,"30-39",Table1[[#This Row],[Age]]&lt;50,"40-49",Table1[[#This Row],[Age]]&lt;60,"50-59",Table1[[#This Row],[Age]]&lt;70, "60-69",Table1[[#This Row],[Age]]&lt;80, "70-79",Table1[[#This Row],[Age]]&lt;90,"80-89")</f>
        <v>40-49</v>
      </c>
      <c r="W2262" t="s">
        <v>39</v>
      </c>
      <c r="X2262" t="s">
        <v>242</v>
      </c>
      <c r="Y2262" t="s">
        <v>41</v>
      </c>
      <c r="Z2262">
        <v>60915</v>
      </c>
      <c r="AA2262" t="s">
        <v>42</v>
      </c>
      <c r="AB2262" t="s">
        <v>43</v>
      </c>
      <c r="AC2262" t="s">
        <v>44</v>
      </c>
      <c r="AD2262">
        <v>5</v>
      </c>
    </row>
    <row r="2263" spans="1:30" x14ac:dyDescent="0.35">
      <c r="A2263">
        <v>2685</v>
      </c>
      <c r="B2263" t="s">
        <v>1911</v>
      </c>
      <c r="C2263" t="s">
        <v>2825</v>
      </c>
      <c r="D2263" s="1">
        <v>44523</v>
      </c>
      <c r="E2263" s="1">
        <v>44649</v>
      </c>
      <c r="F2263">
        <f>IF(Table1[[#This Row],[ExitDate]],QUOTIENT(Table1[[#This Row],[ExitDate]]-Table1[[#This Row],[StartDate]],365/12),"")</f>
        <v>4</v>
      </c>
      <c r="G2263" t="str">
        <f>IF(Table1[[#This Row],[ExitDate]], "Attrition", "Active")</f>
        <v>Attrition</v>
      </c>
      <c r="H2263" t="s">
        <v>3736</v>
      </c>
      <c r="I2263" t="s">
        <v>8176</v>
      </c>
      <c r="J2263" t="s">
        <v>8177</v>
      </c>
      <c r="K2263" t="s">
        <v>31</v>
      </c>
      <c r="L2263" t="s">
        <v>32</v>
      </c>
      <c r="M2263" t="s">
        <v>62</v>
      </c>
      <c r="N2263" t="s">
        <v>63</v>
      </c>
      <c r="O2263" t="s">
        <v>35</v>
      </c>
      <c r="P2263" t="s">
        <v>125</v>
      </c>
      <c r="Q2263" t="s">
        <v>8178</v>
      </c>
      <c r="R2263" t="s">
        <v>64</v>
      </c>
      <c r="S2263" t="s">
        <v>65</v>
      </c>
      <c r="T2263" s="2">
        <v>23597</v>
      </c>
      <c r="U2263" s="3">
        <f ca="1">YEARFRAC(Table1[[#This Row],[DOB]],TODAY())</f>
        <v>61.375</v>
      </c>
      <c r="V2263" s="3" t="str" cm="1">
        <f t="array" aca="1" ref="V2263" ca="1">_xlfn.IFS(Table1[[#This Row],[Age]] &lt; 30, "20-29", Table1[[#This Row],[Age]]&lt;40,"30-39",Table1[[#This Row],[Age]]&lt;50,"40-49",Table1[[#This Row],[Age]]&lt;60,"50-59",Table1[[#This Row],[Age]]&lt;70, "60-69",Table1[[#This Row],[Age]]&lt;80, "70-79",Table1[[#This Row],[Age]]&lt;90,"80-89")</f>
        <v>60-69</v>
      </c>
      <c r="W2263" t="s">
        <v>39</v>
      </c>
      <c r="X2263" t="s">
        <v>6</v>
      </c>
      <c r="Y2263" t="s">
        <v>41</v>
      </c>
      <c r="Z2263">
        <v>9417</v>
      </c>
      <c r="AA2263" t="s">
        <v>92</v>
      </c>
      <c r="AB2263" t="s">
        <v>103</v>
      </c>
      <c r="AC2263" t="s">
        <v>44</v>
      </c>
      <c r="AD2263">
        <v>2</v>
      </c>
    </row>
    <row r="2264" spans="1:30" x14ac:dyDescent="0.35">
      <c r="A2264">
        <v>2686</v>
      </c>
      <c r="B2264" t="s">
        <v>1436</v>
      </c>
      <c r="C2264" t="s">
        <v>8179</v>
      </c>
      <c r="D2264" s="1">
        <v>44423</v>
      </c>
      <c r="F2264" t="str">
        <f>IF(Table1[[#This Row],[ExitDate]],QUOTIENT(Table1[[#This Row],[ExitDate]]-Table1[[#This Row],[StartDate]],365/12),"")</f>
        <v/>
      </c>
      <c r="G2264" t="str">
        <f>IF(Table1[[#This Row],[ExitDate]], "Attrition", "Active")</f>
        <v>Active</v>
      </c>
      <c r="H2264" t="s">
        <v>58</v>
      </c>
      <c r="I2264" t="s">
        <v>8180</v>
      </c>
      <c r="J2264" t="s">
        <v>8181</v>
      </c>
      <c r="K2264" t="s">
        <v>167</v>
      </c>
      <c r="L2264" t="s">
        <v>32</v>
      </c>
      <c r="M2264" t="s">
        <v>33</v>
      </c>
      <c r="N2264" t="s">
        <v>34</v>
      </c>
      <c r="O2264" t="s">
        <v>51</v>
      </c>
      <c r="P2264" t="s">
        <v>36</v>
      </c>
      <c r="R2264" t="s">
        <v>64</v>
      </c>
      <c r="S2264" t="s">
        <v>176</v>
      </c>
      <c r="T2264" s="2">
        <v>20218</v>
      </c>
      <c r="U2264" s="3">
        <f ca="1">YEARFRAC(Table1[[#This Row],[DOB]],TODAY())</f>
        <v>70.62222222222222</v>
      </c>
      <c r="V2264" s="3" t="str" cm="1">
        <f t="array" aca="1" ref="V2264" ca="1">_xlfn.IFS(Table1[[#This Row],[Age]] &lt; 30, "20-29", Table1[[#This Row],[Age]]&lt;40,"30-39",Table1[[#This Row],[Age]]&lt;50,"40-49",Table1[[#This Row],[Age]]&lt;60,"50-59",Table1[[#This Row],[Age]]&lt;70, "60-69",Table1[[#This Row],[Age]]&lt;80, "70-79",Table1[[#This Row],[Age]]&lt;90,"80-89")</f>
        <v>70-79</v>
      </c>
      <c r="W2264" t="s">
        <v>39</v>
      </c>
      <c r="X2264" t="s">
        <v>102</v>
      </c>
      <c r="Y2264" t="s">
        <v>54</v>
      </c>
      <c r="Z2264">
        <v>56247</v>
      </c>
      <c r="AA2264" t="s">
        <v>73</v>
      </c>
      <c r="AB2264" t="s">
        <v>74</v>
      </c>
      <c r="AC2264" t="s">
        <v>44</v>
      </c>
      <c r="AD2264">
        <v>4</v>
      </c>
    </row>
    <row r="2265" spans="1:30" x14ac:dyDescent="0.35">
      <c r="A2265">
        <v>2687</v>
      </c>
      <c r="B2265" t="s">
        <v>8182</v>
      </c>
      <c r="C2265" t="s">
        <v>2731</v>
      </c>
      <c r="D2265" s="1">
        <v>44368</v>
      </c>
      <c r="F2265" t="str">
        <f>IF(Table1[[#This Row],[ExitDate]],QUOTIENT(Table1[[#This Row],[ExitDate]]-Table1[[#This Row],[StartDate]],365/12),"")</f>
        <v/>
      </c>
      <c r="G2265" t="str">
        <f>IF(Table1[[#This Row],[ExitDate]], "Attrition", "Active")</f>
        <v>Active</v>
      </c>
      <c r="H2265" t="s">
        <v>58</v>
      </c>
      <c r="I2265" t="s">
        <v>8183</v>
      </c>
      <c r="J2265" t="s">
        <v>8184</v>
      </c>
      <c r="K2265" t="s">
        <v>97</v>
      </c>
      <c r="L2265" t="s">
        <v>32</v>
      </c>
      <c r="M2265" t="s">
        <v>51</v>
      </c>
      <c r="N2265" t="s">
        <v>50</v>
      </c>
      <c r="O2265" t="s">
        <v>62</v>
      </c>
      <c r="P2265" t="s">
        <v>36</v>
      </c>
      <c r="R2265" t="s">
        <v>64</v>
      </c>
      <c r="S2265" t="s">
        <v>110</v>
      </c>
      <c r="T2265" s="2">
        <v>16512</v>
      </c>
      <c r="U2265" s="3">
        <f ca="1">YEARFRAC(Table1[[#This Row],[DOB]],TODAY())</f>
        <v>80.769444444444446</v>
      </c>
      <c r="V2265" s="3" t="str" cm="1">
        <f t="array" aca="1" ref="V2265" ca="1">_xlfn.IFS(Table1[[#This Row],[Age]] &lt; 30, "20-29", Table1[[#This Row],[Age]]&lt;40,"30-39",Table1[[#This Row],[Age]]&lt;50,"40-49",Table1[[#This Row],[Age]]&lt;60,"50-59",Table1[[#This Row],[Age]]&lt;70, "60-69",Table1[[#This Row],[Age]]&lt;80, "70-79",Table1[[#This Row],[Age]]&lt;90,"80-89")</f>
        <v>80-89</v>
      </c>
      <c r="W2265" t="s">
        <v>7866</v>
      </c>
      <c r="X2265" t="s">
        <v>112</v>
      </c>
      <c r="Y2265" t="s">
        <v>54</v>
      </c>
      <c r="Z2265">
        <v>88522</v>
      </c>
      <c r="AA2265" t="s">
        <v>42</v>
      </c>
      <c r="AB2265" t="s">
        <v>74</v>
      </c>
      <c r="AC2265" t="s">
        <v>44</v>
      </c>
      <c r="AD2265">
        <v>2</v>
      </c>
    </row>
    <row r="2266" spans="1:30" x14ac:dyDescent="0.35">
      <c r="A2266">
        <v>2688</v>
      </c>
      <c r="B2266" t="s">
        <v>7713</v>
      </c>
      <c r="C2266" t="s">
        <v>4999</v>
      </c>
      <c r="D2266" s="1">
        <v>44240</v>
      </c>
      <c r="F2266" t="str">
        <f>IF(Table1[[#This Row],[ExitDate]],QUOTIENT(Table1[[#This Row],[ExitDate]]-Table1[[#This Row],[StartDate]],365/12),"")</f>
        <v/>
      </c>
      <c r="G2266" t="str">
        <f>IF(Table1[[#This Row],[ExitDate]], "Attrition", "Active")</f>
        <v>Active</v>
      </c>
      <c r="H2266" t="s">
        <v>58</v>
      </c>
      <c r="I2266" t="s">
        <v>8185</v>
      </c>
      <c r="J2266" t="s">
        <v>8186</v>
      </c>
      <c r="K2266" t="s">
        <v>117</v>
      </c>
      <c r="L2266" t="s">
        <v>32</v>
      </c>
      <c r="M2266" t="s">
        <v>33</v>
      </c>
      <c r="N2266" t="s">
        <v>63</v>
      </c>
      <c r="O2266" t="s">
        <v>62</v>
      </c>
      <c r="P2266" t="s">
        <v>36</v>
      </c>
      <c r="R2266" t="s">
        <v>64</v>
      </c>
      <c r="S2266" t="s">
        <v>110</v>
      </c>
      <c r="T2266" s="2">
        <v>24512</v>
      </c>
      <c r="U2266" s="3">
        <f ca="1">YEARFRAC(Table1[[#This Row],[DOB]],TODAY())</f>
        <v>58.87222222222222</v>
      </c>
      <c r="V2266" s="3" t="str" cm="1">
        <f t="array" aca="1" ref="V2266" ca="1">_xlfn.IFS(Table1[[#This Row],[Age]] &lt; 30, "20-29", Table1[[#This Row],[Age]]&lt;40,"30-39",Table1[[#This Row],[Age]]&lt;50,"40-49",Table1[[#This Row],[Age]]&lt;60,"50-59",Table1[[#This Row],[Age]]&lt;70, "60-69",Table1[[#This Row],[Age]]&lt;80, "70-79",Table1[[#This Row],[Age]]&lt;90,"80-89")</f>
        <v>50-59</v>
      </c>
      <c r="W2266" t="s">
        <v>7866</v>
      </c>
      <c r="X2266" t="s">
        <v>112</v>
      </c>
      <c r="Y2266" t="s">
        <v>54</v>
      </c>
      <c r="Z2266">
        <v>97840</v>
      </c>
      <c r="AA2266" t="s">
        <v>92</v>
      </c>
      <c r="AB2266" t="s">
        <v>83</v>
      </c>
      <c r="AC2266" t="s">
        <v>44</v>
      </c>
      <c r="AD2266">
        <v>1</v>
      </c>
    </row>
    <row r="2267" spans="1:30" x14ac:dyDescent="0.35">
      <c r="A2267">
        <v>2689</v>
      </c>
      <c r="B2267" t="s">
        <v>8187</v>
      </c>
      <c r="C2267" t="s">
        <v>1723</v>
      </c>
      <c r="D2267" s="1">
        <v>44193</v>
      </c>
      <c r="F2267" t="str">
        <f>IF(Table1[[#This Row],[ExitDate]],QUOTIENT(Table1[[#This Row],[ExitDate]]-Table1[[#This Row],[StartDate]],365/12),"")</f>
        <v/>
      </c>
      <c r="G2267" t="str">
        <f>IF(Table1[[#This Row],[ExitDate]], "Attrition", "Active")</f>
        <v>Active</v>
      </c>
      <c r="H2267" t="s">
        <v>58</v>
      </c>
      <c r="I2267" t="s">
        <v>8188</v>
      </c>
      <c r="J2267" t="s">
        <v>8189</v>
      </c>
      <c r="K2267" t="s">
        <v>61</v>
      </c>
      <c r="L2267" t="s">
        <v>32</v>
      </c>
      <c r="M2267" t="s">
        <v>51</v>
      </c>
      <c r="N2267" t="s">
        <v>34</v>
      </c>
      <c r="O2267" t="s">
        <v>51</v>
      </c>
      <c r="P2267" t="s">
        <v>36</v>
      </c>
      <c r="R2267" t="s">
        <v>64</v>
      </c>
      <c r="S2267" t="s">
        <v>304</v>
      </c>
      <c r="T2267" s="2">
        <v>19853</v>
      </c>
      <c r="U2267" s="3">
        <f ca="1">YEARFRAC(Table1[[#This Row],[DOB]],TODAY())</f>
        <v>71.62222222222222</v>
      </c>
      <c r="V2267" s="3" t="str" cm="1">
        <f t="array" aca="1" ref="V2267" ca="1">_xlfn.IFS(Table1[[#This Row],[Age]] &lt; 30, "20-29", Table1[[#This Row],[Age]]&lt;40,"30-39",Table1[[#This Row],[Age]]&lt;50,"40-49",Table1[[#This Row],[Age]]&lt;60,"50-59",Table1[[#This Row],[Age]]&lt;70, "60-69",Table1[[#This Row],[Age]]&lt;80, "70-79",Table1[[#This Row],[Age]]&lt;90,"80-89")</f>
        <v>70-79</v>
      </c>
      <c r="W2267" t="s">
        <v>7866</v>
      </c>
      <c r="X2267" t="s">
        <v>225</v>
      </c>
      <c r="Y2267" t="s">
        <v>54</v>
      </c>
      <c r="Z2267">
        <v>72339</v>
      </c>
      <c r="AA2267" t="s">
        <v>73</v>
      </c>
      <c r="AB2267" t="s">
        <v>74</v>
      </c>
      <c r="AC2267" t="s">
        <v>44</v>
      </c>
      <c r="AD2267">
        <v>1</v>
      </c>
    </row>
    <row r="2268" spans="1:30" x14ac:dyDescent="0.35">
      <c r="A2268">
        <v>2690</v>
      </c>
      <c r="B2268" t="s">
        <v>4932</v>
      </c>
      <c r="C2268" t="s">
        <v>8190</v>
      </c>
      <c r="D2268" s="1">
        <v>44663</v>
      </c>
      <c r="E2268" s="1">
        <v>44806</v>
      </c>
      <c r="F2268">
        <f>IF(Table1[[#This Row],[ExitDate]],QUOTIENT(Table1[[#This Row],[ExitDate]]-Table1[[#This Row],[StartDate]],365/12),"")</f>
        <v>4</v>
      </c>
      <c r="G2268" t="str">
        <f>IF(Table1[[#This Row],[ExitDate]], "Attrition", "Active")</f>
        <v>Attrition</v>
      </c>
      <c r="H2268" t="s">
        <v>58</v>
      </c>
      <c r="I2268" t="s">
        <v>8191</v>
      </c>
      <c r="J2268" t="s">
        <v>8192</v>
      </c>
      <c r="K2268" t="s">
        <v>88</v>
      </c>
      <c r="L2268" t="s">
        <v>32</v>
      </c>
      <c r="M2268" t="s">
        <v>51</v>
      </c>
      <c r="N2268" t="s">
        <v>63</v>
      </c>
      <c r="O2268" t="s">
        <v>51</v>
      </c>
      <c r="P2268" t="s">
        <v>98</v>
      </c>
      <c r="Q2268" t="s">
        <v>8193</v>
      </c>
      <c r="R2268" t="s">
        <v>64</v>
      </c>
      <c r="S2268" t="s">
        <v>176</v>
      </c>
      <c r="T2268" s="2">
        <v>35534</v>
      </c>
      <c r="U2268" s="3">
        <f ca="1">YEARFRAC(Table1[[#This Row],[DOB]],TODAY())</f>
        <v>28.691666666666666</v>
      </c>
      <c r="V2268" s="3" t="str" cm="1">
        <f t="array" aca="1" ref="V2268" ca="1">_xlfn.IFS(Table1[[#This Row],[Age]] &lt; 30, "20-29", Table1[[#This Row],[Age]]&lt;40,"30-39",Table1[[#This Row],[Age]]&lt;50,"40-49",Table1[[#This Row],[Age]]&lt;60,"50-59",Table1[[#This Row],[Age]]&lt;70, "60-69",Table1[[#This Row],[Age]]&lt;80, "70-79",Table1[[#This Row],[Age]]&lt;90,"80-89")</f>
        <v>20-29</v>
      </c>
      <c r="W2268" t="s">
        <v>7866</v>
      </c>
      <c r="X2268" t="s">
        <v>968</v>
      </c>
      <c r="Y2268" t="s">
        <v>54</v>
      </c>
      <c r="Z2268">
        <v>28406</v>
      </c>
      <c r="AA2268" t="s">
        <v>92</v>
      </c>
      <c r="AB2268" t="s">
        <v>83</v>
      </c>
      <c r="AC2268" t="s">
        <v>44</v>
      </c>
      <c r="AD2268">
        <v>4</v>
      </c>
    </row>
    <row r="2269" spans="1:30" x14ac:dyDescent="0.35">
      <c r="A2269">
        <v>2691</v>
      </c>
      <c r="B2269" t="s">
        <v>4342</v>
      </c>
      <c r="C2269" t="s">
        <v>4141</v>
      </c>
      <c r="D2269" s="1">
        <v>43467</v>
      </c>
      <c r="F2269" t="str">
        <f>IF(Table1[[#This Row],[ExitDate]],QUOTIENT(Table1[[#This Row],[ExitDate]]-Table1[[#This Row],[StartDate]],365/12),"")</f>
        <v/>
      </c>
      <c r="G2269" t="str">
        <f>IF(Table1[[#This Row],[ExitDate]], "Attrition", "Active")</f>
        <v>Active</v>
      </c>
      <c r="H2269" t="s">
        <v>58</v>
      </c>
      <c r="I2269" t="s">
        <v>8194</v>
      </c>
      <c r="J2269" t="s">
        <v>8195</v>
      </c>
      <c r="K2269" t="s">
        <v>31</v>
      </c>
      <c r="L2269" t="s">
        <v>32</v>
      </c>
      <c r="M2269" t="s">
        <v>51</v>
      </c>
      <c r="N2269" t="s">
        <v>34</v>
      </c>
      <c r="O2269" t="s">
        <v>62</v>
      </c>
      <c r="P2269" t="s">
        <v>36</v>
      </c>
      <c r="R2269" t="s">
        <v>64</v>
      </c>
      <c r="S2269" t="s">
        <v>65</v>
      </c>
      <c r="T2269" s="2">
        <v>26632</v>
      </c>
      <c r="U2269" s="3">
        <f ca="1">YEARFRAC(Table1[[#This Row],[DOB]],TODAY())</f>
        <v>53.06666666666667</v>
      </c>
      <c r="V2269" s="3" t="str" cm="1">
        <f t="array" aca="1" ref="V2269" ca="1">_xlfn.IFS(Table1[[#This Row],[Age]] &lt; 30, "20-29", Table1[[#This Row],[Age]]&lt;40,"30-39",Table1[[#This Row],[Age]]&lt;50,"40-49",Table1[[#This Row],[Age]]&lt;60,"50-59",Table1[[#This Row],[Age]]&lt;70, "60-69",Table1[[#This Row],[Age]]&lt;80, "70-79",Table1[[#This Row],[Age]]&lt;90,"80-89")</f>
        <v>50-59</v>
      </c>
      <c r="W2269" t="s">
        <v>7875</v>
      </c>
      <c r="X2269" t="s">
        <v>6</v>
      </c>
      <c r="Y2269" t="s">
        <v>54</v>
      </c>
      <c r="Z2269">
        <v>85311</v>
      </c>
      <c r="AA2269" t="s">
        <v>92</v>
      </c>
      <c r="AB2269" t="s">
        <v>43</v>
      </c>
      <c r="AC2269" t="s">
        <v>44</v>
      </c>
      <c r="AD2269">
        <v>1</v>
      </c>
    </row>
    <row r="2270" spans="1:30" x14ac:dyDescent="0.35">
      <c r="A2270">
        <v>2692</v>
      </c>
      <c r="B2270" t="s">
        <v>7776</v>
      </c>
      <c r="C2270" t="s">
        <v>353</v>
      </c>
      <c r="D2270" s="1">
        <v>44044</v>
      </c>
      <c r="E2270" s="1">
        <v>44835</v>
      </c>
      <c r="F2270">
        <f>IF(Table1[[#This Row],[ExitDate]],QUOTIENT(Table1[[#This Row],[ExitDate]]-Table1[[#This Row],[StartDate]],365/12),"")</f>
        <v>26</v>
      </c>
      <c r="G2270" t="str">
        <f>IF(Table1[[#This Row],[ExitDate]], "Attrition", "Active")</f>
        <v>Attrition</v>
      </c>
      <c r="H2270" t="s">
        <v>58</v>
      </c>
      <c r="I2270" t="s">
        <v>8196</v>
      </c>
      <c r="J2270" t="s">
        <v>8197</v>
      </c>
      <c r="K2270" t="s">
        <v>132</v>
      </c>
      <c r="L2270" t="s">
        <v>32</v>
      </c>
      <c r="M2270" t="s">
        <v>62</v>
      </c>
      <c r="N2270" t="s">
        <v>50</v>
      </c>
      <c r="O2270" t="s">
        <v>62</v>
      </c>
      <c r="P2270" t="s">
        <v>174</v>
      </c>
      <c r="Q2270" t="s">
        <v>8198</v>
      </c>
      <c r="R2270" t="s">
        <v>64</v>
      </c>
      <c r="S2270" t="s">
        <v>793</v>
      </c>
      <c r="T2270" s="2">
        <v>35756</v>
      </c>
      <c r="U2270" s="3">
        <f ca="1">YEARFRAC(Table1[[#This Row],[DOB]],TODAY())</f>
        <v>28.086111111111112</v>
      </c>
      <c r="V2270" s="3" t="str" cm="1">
        <f t="array" aca="1" ref="V2270" ca="1">_xlfn.IFS(Table1[[#This Row],[Age]] &lt; 30, "20-29", Table1[[#This Row],[Age]]&lt;40,"30-39",Table1[[#This Row],[Age]]&lt;50,"40-49",Table1[[#This Row],[Age]]&lt;60,"50-59",Table1[[#This Row],[Age]]&lt;70, "60-69",Table1[[#This Row],[Age]]&lt;80, "70-79",Table1[[#This Row],[Age]]&lt;90,"80-89")</f>
        <v>20-29</v>
      </c>
      <c r="W2270" t="s">
        <v>7891</v>
      </c>
      <c r="X2270" t="s">
        <v>225</v>
      </c>
      <c r="Y2270" t="s">
        <v>54</v>
      </c>
      <c r="Z2270">
        <v>97985</v>
      </c>
      <c r="AA2270" t="s">
        <v>42</v>
      </c>
      <c r="AB2270" t="s">
        <v>43</v>
      </c>
      <c r="AC2270" t="s">
        <v>44</v>
      </c>
      <c r="AD2270">
        <v>4</v>
      </c>
    </row>
    <row r="2271" spans="1:30" x14ac:dyDescent="0.35">
      <c r="A2271">
        <v>2693</v>
      </c>
      <c r="B2271" t="s">
        <v>8199</v>
      </c>
      <c r="C2271" t="s">
        <v>3074</v>
      </c>
      <c r="D2271" s="1">
        <v>44118</v>
      </c>
      <c r="F2271" t="str">
        <f>IF(Table1[[#This Row],[ExitDate]],QUOTIENT(Table1[[#This Row],[ExitDate]]-Table1[[#This Row],[StartDate]],365/12),"")</f>
        <v/>
      </c>
      <c r="G2271" t="str">
        <f>IF(Table1[[#This Row],[ExitDate]], "Attrition", "Active")</f>
        <v>Active</v>
      </c>
      <c r="H2271" t="s">
        <v>58</v>
      </c>
      <c r="I2271" t="s">
        <v>8200</v>
      </c>
      <c r="J2271" t="s">
        <v>8201</v>
      </c>
      <c r="K2271" t="s">
        <v>49</v>
      </c>
      <c r="L2271" t="s">
        <v>32</v>
      </c>
      <c r="M2271" t="s">
        <v>51</v>
      </c>
      <c r="N2271" t="s">
        <v>34</v>
      </c>
      <c r="O2271" t="s">
        <v>35</v>
      </c>
      <c r="P2271" t="s">
        <v>36</v>
      </c>
      <c r="R2271" t="s">
        <v>64</v>
      </c>
      <c r="S2271" t="s">
        <v>65</v>
      </c>
      <c r="T2271" s="2">
        <v>32046</v>
      </c>
      <c r="U2271" s="3">
        <f ca="1">YEARFRAC(Table1[[#This Row],[DOB]],TODAY())</f>
        <v>38.241666666666667</v>
      </c>
      <c r="V2271" s="3" t="str" cm="1">
        <f t="array" aca="1" ref="V2271" ca="1">_xlfn.IFS(Table1[[#This Row],[Age]] &lt; 30, "20-29", Table1[[#This Row],[Age]]&lt;40,"30-39",Table1[[#This Row],[Age]]&lt;50,"40-49",Table1[[#This Row],[Age]]&lt;60,"50-59",Table1[[#This Row],[Age]]&lt;70, "60-69",Table1[[#This Row],[Age]]&lt;80, "70-79",Table1[[#This Row],[Age]]&lt;90,"80-89")</f>
        <v>30-39</v>
      </c>
      <c r="W2271" t="s">
        <v>7891</v>
      </c>
      <c r="X2271" t="s">
        <v>66</v>
      </c>
      <c r="Y2271" t="s">
        <v>54</v>
      </c>
      <c r="Z2271">
        <v>52988</v>
      </c>
      <c r="AA2271" t="s">
        <v>42</v>
      </c>
      <c r="AB2271" t="s">
        <v>83</v>
      </c>
      <c r="AC2271" t="s">
        <v>44</v>
      </c>
      <c r="AD2271">
        <v>4</v>
      </c>
    </row>
    <row r="2272" spans="1:30" x14ac:dyDescent="0.35">
      <c r="A2272">
        <v>2694</v>
      </c>
      <c r="B2272" t="s">
        <v>8202</v>
      </c>
      <c r="C2272" t="s">
        <v>7653</v>
      </c>
      <c r="D2272" s="1">
        <v>45072</v>
      </c>
      <c r="E2272" s="1">
        <v>45121</v>
      </c>
      <c r="F2272">
        <f>IF(Table1[[#This Row],[ExitDate]],QUOTIENT(Table1[[#This Row],[ExitDate]]-Table1[[#This Row],[StartDate]],365/12),"")</f>
        <v>1</v>
      </c>
      <c r="G2272" t="str">
        <f>IF(Table1[[#This Row],[ExitDate]], "Attrition", "Active")</f>
        <v>Attrition</v>
      </c>
      <c r="H2272" t="s">
        <v>58</v>
      </c>
      <c r="I2272" t="s">
        <v>8203</v>
      </c>
      <c r="J2272" t="s">
        <v>8204</v>
      </c>
      <c r="K2272" t="s">
        <v>138</v>
      </c>
      <c r="L2272" t="s">
        <v>32</v>
      </c>
      <c r="M2272" t="s">
        <v>62</v>
      </c>
      <c r="N2272" t="s">
        <v>34</v>
      </c>
      <c r="O2272" t="s">
        <v>62</v>
      </c>
      <c r="P2272" t="s">
        <v>98</v>
      </c>
      <c r="Q2272" t="s">
        <v>8205</v>
      </c>
      <c r="R2272" t="s">
        <v>64</v>
      </c>
      <c r="S2272" t="s">
        <v>110</v>
      </c>
      <c r="T2272" s="2">
        <v>29570</v>
      </c>
      <c r="U2272" s="3">
        <f ca="1">YEARFRAC(Table1[[#This Row],[DOB]],TODAY())</f>
        <v>45.022222222222226</v>
      </c>
      <c r="V2272" s="3" t="str" cm="1">
        <f t="array" aca="1" ref="V2272" ca="1">_xlfn.IFS(Table1[[#This Row],[Age]] &lt; 30, "20-29", Table1[[#This Row],[Age]]&lt;40,"30-39",Table1[[#This Row],[Age]]&lt;50,"40-49",Table1[[#This Row],[Age]]&lt;60,"50-59",Table1[[#This Row],[Age]]&lt;70, "60-69",Table1[[#This Row],[Age]]&lt;80, "70-79",Table1[[#This Row],[Age]]&lt;90,"80-89")</f>
        <v>40-49</v>
      </c>
      <c r="W2272" t="s">
        <v>7849</v>
      </c>
      <c r="X2272" t="s">
        <v>183</v>
      </c>
      <c r="Y2272" t="s">
        <v>54</v>
      </c>
      <c r="Z2272">
        <v>16500</v>
      </c>
      <c r="AA2272" t="s">
        <v>92</v>
      </c>
      <c r="AB2272" t="s">
        <v>43</v>
      </c>
      <c r="AC2272" t="s">
        <v>44</v>
      </c>
      <c r="AD2272">
        <v>4</v>
      </c>
    </row>
    <row r="2273" spans="1:30" x14ac:dyDescent="0.35">
      <c r="A2273">
        <v>2695</v>
      </c>
      <c r="B2273" t="s">
        <v>4894</v>
      </c>
      <c r="C2273" t="s">
        <v>5465</v>
      </c>
      <c r="D2273" s="1">
        <v>44434</v>
      </c>
      <c r="E2273" s="1">
        <v>44890</v>
      </c>
      <c r="F2273">
        <f>IF(Table1[[#This Row],[ExitDate]],QUOTIENT(Table1[[#This Row],[ExitDate]]-Table1[[#This Row],[StartDate]],365/12),"")</f>
        <v>14</v>
      </c>
      <c r="G2273" t="str">
        <f>IF(Table1[[#This Row],[ExitDate]], "Attrition", "Active")</f>
        <v>Attrition</v>
      </c>
      <c r="H2273" t="s">
        <v>58</v>
      </c>
      <c r="I2273" t="s">
        <v>8206</v>
      </c>
      <c r="J2273" t="s">
        <v>8207</v>
      </c>
      <c r="K2273" t="s">
        <v>79</v>
      </c>
      <c r="L2273" t="s">
        <v>32</v>
      </c>
      <c r="M2273" t="s">
        <v>62</v>
      </c>
      <c r="N2273" t="s">
        <v>50</v>
      </c>
      <c r="O2273" t="s">
        <v>35</v>
      </c>
      <c r="P2273" t="s">
        <v>139</v>
      </c>
      <c r="Q2273" t="s">
        <v>8208</v>
      </c>
      <c r="R2273" t="s">
        <v>64</v>
      </c>
      <c r="S2273" t="s">
        <v>793</v>
      </c>
      <c r="T2273" s="2">
        <v>22213</v>
      </c>
      <c r="U2273" s="3">
        <f ca="1">YEARFRAC(Table1[[#This Row],[DOB]],TODAY())</f>
        <v>65.163888888888891</v>
      </c>
      <c r="V2273" s="3" t="str" cm="1">
        <f t="array" aca="1" ref="V2273" ca="1">_xlfn.IFS(Table1[[#This Row],[Age]] &lt; 30, "20-29", Table1[[#This Row],[Age]]&lt;40,"30-39",Table1[[#This Row],[Age]]&lt;50,"40-49",Table1[[#This Row],[Age]]&lt;60,"50-59",Table1[[#This Row],[Age]]&lt;70, "60-69",Table1[[#This Row],[Age]]&lt;80, "70-79",Table1[[#This Row],[Age]]&lt;90,"80-89")</f>
        <v>60-69</v>
      </c>
      <c r="W2273" t="s">
        <v>7849</v>
      </c>
      <c r="X2273" t="s">
        <v>82</v>
      </c>
      <c r="Y2273" t="s">
        <v>54</v>
      </c>
      <c r="Z2273">
        <v>70237</v>
      </c>
      <c r="AA2273" t="s">
        <v>73</v>
      </c>
      <c r="AB2273" t="s">
        <v>83</v>
      </c>
      <c r="AC2273" t="s">
        <v>44</v>
      </c>
      <c r="AD2273">
        <v>2</v>
      </c>
    </row>
    <row r="2274" spans="1:30" x14ac:dyDescent="0.35">
      <c r="A2274">
        <v>2696</v>
      </c>
      <c r="B2274" t="s">
        <v>1911</v>
      </c>
      <c r="C2274" t="s">
        <v>6055</v>
      </c>
      <c r="D2274" s="1">
        <v>44885</v>
      </c>
      <c r="E2274" s="1">
        <v>44965</v>
      </c>
      <c r="F2274">
        <f>IF(Table1[[#This Row],[ExitDate]],QUOTIENT(Table1[[#This Row],[ExitDate]]-Table1[[#This Row],[StartDate]],365/12),"")</f>
        <v>2</v>
      </c>
      <c r="G2274" t="str">
        <f>IF(Table1[[#This Row],[ExitDate]], "Attrition", "Active")</f>
        <v>Attrition</v>
      </c>
      <c r="H2274" t="s">
        <v>58</v>
      </c>
      <c r="I2274" t="s">
        <v>8209</v>
      </c>
      <c r="J2274" t="s">
        <v>8210</v>
      </c>
      <c r="K2274" t="s">
        <v>167</v>
      </c>
      <c r="L2274" t="s">
        <v>32</v>
      </c>
      <c r="M2274" t="s">
        <v>33</v>
      </c>
      <c r="N2274" t="s">
        <v>50</v>
      </c>
      <c r="O2274" t="s">
        <v>35</v>
      </c>
      <c r="P2274" t="s">
        <v>139</v>
      </c>
      <c r="Q2274" t="s">
        <v>8211</v>
      </c>
      <c r="R2274" t="s">
        <v>64</v>
      </c>
      <c r="S2274" t="s">
        <v>176</v>
      </c>
      <c r="T2274" s="2">
        <v>19427</v>
      </c>
      <c r="U2274" s="3">
        <f ca="1">YEARFRAC(Table1[[#This Row],[DOB]],TODAY())</f>
        <v>72.788888888888891</v>
      </c>
      <c r="V2274" s="3" t="str" cm="1">
        <f t="array" aca="1" ref="V2274" ca="1">_xlfn.IFS(Table1[[#This Row],[Age]] &lt; 30, "20-29", Table1[[#This Row],[Age]]&lt;40,"30-39",Table1[[#This Row],[Age]]&lt;50,"40-49",Table1[[#This Row],[Age]]&lt;60,"50-59",Table1[[#This Row],[Age]]&lt;70, "60-69",Table1[[#This Row],[Age]]&lt;80, "70-79",Table1[[#This Row],[Age]]&lt;90,"80-89")</f>
        <v>70-79</v>
      </c>
      <c r="W2274" t="s">
        <v>7849</v>
      </c>
      <c r="X2274" t="s">
        <v>242</v>
      </c>
      <c r="Y2274" t="s">
        <v>54</v>
      </c>
      <c r="Z2274">
        <v>18726</v>
      </c>
      <c r="AA2274" t="s">
        <v>73</v>
      </c>
      <c r="AB2274" t="s">
        <v>83</v>
      </c>
      <c r="AC2274" t="s">
        <v>44</v>
      </c>
      <c r="AD2274">
        <v>4</v>
      </c>
    </row>
    <row r="2275" spans="1:30" x14ac:dyDescent="0.35">
      <c r="A2275">
        <v>2697</v>
      </c>
      <c r="B2275" t="s">
        <v>573</v>
      </c>
      <c r="C2275" t="s">
        <v>1417</v>
      </c>
      <c r="D2275" s="1">
        <v>43883</v>
      </c>
      <c r="F2275" t="str">
        <f>IF(Table1[[#This Row],[ExitDate]],QUOTIENT(Table1[[#This Row],[ExitDate]]-Table1[[#This Row],[StartDate]],365/12),"")</f>
        <v/>
      </c>
      <c r="G2275" t="str">
        <f>IF(Table1[[#This Row],[ExitDate]], "Attrition", "Active")</f>
        <v>Active</v>
      </c>
      <c r="H2275" t="s">
        <v>58</v>
      </c>
      <c r="I2275" t="s">
        <v>8212</v>
      </c>
      <c r="J2275" t="s">
        <v>8213</v>
      </c>
      <c r="K2275" t="s">
        <v>97</v>
      </c>
      <c r="L2275" t="s">
        <v>32</v>
      </c>
      <c r="M2275" t="s">
        <v>62</v>
      </c>
      <c r="N2275" t="s">
        <v>50</v>
      </c>
      <c r="O2275" t="s">
        <v>62</v>
      </c>
      <c r="P2275" t="s">
        <v>36</v>
      </c>
      <c r="R2275" t="s">
        <v>64</v>
      </c>
      <c r="S2275" t="s">
        <v>147</v>
      </c>
      <c r="T2275" s="2">
        <v>23415</v>
      </c>
      <c r="U2275" s="3">
        <f ca="1">YEARFRAC(Table1[[#This Row],[DOB]],TODAY())</f>
        <v>61.875</v>
      </c>
      <c r="V2275" s="3" t="str" cm="1">
        <f t="array" aca="1" ref="V2275" ca="1">_xlfn.IFS(Table1[[#This Row],[Age]] &lt; 30, "20-29", Table1[[#This Row],[Age]]&lt;40,"30-39",Table1[[#This Row],[Age]]&lt;50,"40-49",Table1[[#This Row],[Age]]&lt;60,"50-59",Table1[[#This Row],[Age]]&lt;70, "60-69",Table1[[#This Row],[Age]]&lt;80, "70-79",Table1[[#This Row],[Age]]&lt;90,"80-89")</f>
        <v>60-69</v>
      </c>
      <c r="W2275" t="s">
        <v>7882</v>
      </c>
      <c r="X2275" t="s">
        <v>82</v>
      </c>
      <c r="Y2275" t="s">
        <v>54</v>
      </c>
      <c r="Z2275">
        <v>21341</v>
      </c>
      <c r="AA2275" t="s">
        <v>42</v>
      </c>
      <c r="AB2275" t="s">
        <v>83</v>
      </c>
      <c r="AC2275" t="s">
        <v>44</v>
      </c>
      <c r="AD2275">
        <v>1</v>
      </c>
    </row>
    <row r="2276" spans="1:30" x14ac:dyDescent="0.35">
      <c r="A2276">
        <v>2698</v>
      </c>
      <c r="B2276" t="s">
        <v>8214</v>
      </c>
      <c r="C2276" t="s">
        <v>5305</v>
      </c>
      <c r="D2276" s="1">
        <v>44290</v>
      </c>
      <c r="F2276" t="str">
        <f>IF(Table1[[#This Row],[ExitDate]],QUOTIENT(Table1[[#This Row],[ExitDate]]-Table1[[#This Row],[StartDate]],365/12),"")</f>
        <v/>
      </c>
      <c r="G2276" t="str">
        <f>IF(Table1[[#This Row],[ExitDate]], "Attrition", "Active")</f>
        <v>Active</v>
      </c>
      <c r="H2276" t="s">
        <v>58</v>
      </c>
      <c r="I2276" t="s">
        <v>8215</v>
      </c>
      <c r="J2276" t="s">
        <v>8216</v>
      </c>
      <c r="K2276" t="s">
        <v>117</v>
      </c>
      <c r="L2276" t="s">
        <v>32</v>
      </c>
      <c r="M2276" t="s">
        <v>33</v>
      </c>
      <c r="N2276" t="s">
        <v>63</v>
      </c>
      <c r="O2276" t="s">
        <v>62</v>
      </c>
      <c r="P2276" t="s">
        <v>36</v>
      </c>
      <c r="R2276" t="s">
        <v>64</v>
      </c>
      <c r="S2276" t="s">
        <v>89</v>
      </c>
      <c r="T2276" s="2">
        <v>25235</v>
      </c>
      <c r="U2276" s="3">
        <f ca="1">YEARFRAC(Table1[[#This Row],[DOB]],TODAY())</f>
        <v>56.894444444444446</v>
      </c>
      <c r="V2276" s="3" t="str" cm="1">
        <f t="array" aca="1" ref="V2276" ca="1">_xlfn.IFS(Table1[[#This Row],[Age]] &lt; 30, "20-29", Table1[[#This Row],[Age]]&lt;40,"30-39",Table1[[#This Row],[Age]]&lt;50,"40-49",Table1[[#This Row],[Age]]&lt;60,"50-59",Table1[[#This Row],[Age]]&lt;70, "60-69",Table1[[#This Row],[Age]]&lt;80, "70-79",Table1[[#This Row],[Age]]&lt;90,"80-89")</f>
        <v>50-59</v>
      </c>
      <c r="W2276" t="s">
        <v>7882</v>
      </c>
      <c r="X2276" t="s">
        <v>215</v>
      </c>
      <c r="Y2276" t="s">
        <v>54</v>
      </c>
      <c r="Z2276">
        <v>46549</v>
      </c>
      <c r="AA2276" t="s">
        <v>55</v>
      </c>
      <c r="AB2276" t="s">
        <v>74</v>
      </c>
      <c r="AC2276" t="s">
        <v>44</v>
      </c>
      <c r="AD2276">
        <v>4</v>
      </c>
    </row>
    <row r="2277" spans="1:30" x14ac:dyDescent="0.35">
      <c r="A2277">
        <v>2699</v>
      </c>
      <c r="B2277" t="s">
        <v>1408</v>
      </c>
      <c r="C2277" t="s">
        <v>1478</v>
      </c>
      <c r="D2277" s="1">
        <v>45143</v>
      </c>
      <c r="F2277" t="str">
        <f>IF(Table1[[#This Row],[ExitDate]],QUOTIENT(Table1[[#This Row],[ExitDate]]-Table1[[#This Row],[StartDate]],365/12),"")</f>
        <v/>
      </c>
      <c r="G2277" t="str">
        <f>IF(Table1[[#This Row],[ExitDate]], "Attrition", "Active")</f>
        <v>Active</v>
      </c>
      <c r="H2277" t="s">
        <v>58</v>
      </c>
      <c r="I2277" t="s">
        <v>8217</v>
      </c>
      <c r="J2277" t="s">
        <v>8218</v>
      </c>
      <c r="K2277" t="s">
        <v>61</v>
      </c>
      <c r="L2277" t="s">
        <v>32</v>
      </c>
      <c r="M2277" t="s">
        <v>33</v>
      </c>
      <c r="N2277" t="s">
        <v>34</v>
      </c>
      <c r="O2277" t="s">
        <v>35</v>
      </c>
      <c r="P2277" t="s">
        <v>36</v>
      </c>
      <c r="R2277" t="s">
        <v>64</v>
      </c>
      <c r="S2277" t="s">
        <v>110</v>
      </c>
      <c r="T2277" s="2">
        <v>31283</v>
      </c>
      <c r="U2277" s="3">
        <f ca="1">YEARFRAC(Table1[[#This Row],[DOB]],TODAY())</f>
        <v>40.330555555555556</v>
      </c>
      <c r="V2277" s="3" t="str" cm="1">
        <f t="array" aca="1" ref="V2277" ca="1">_xlfn.IFS(Table1[[#This Row],[Age]] &lt; 30, "20-29", Table1[[#This Row],[Age]]&lt;40,"30-39",Table1[[#This Row],[Age]]&lt;50,"40-49",Table1[[#This Row],[Age]]&lt;60,"50-59",Table1[[#This Row],[Age]]&lt;70, "60-69",Table1[[#This Row],[Age]]&lt;80, "70-79",Table1[[#This Row],[Age]]&lt;90,"80-89")</f>
        <v>40-49</v>
      </c>
      <c r="W2277" t="s">
        <v>7859</v>
      </c>
      <c r="X2277" t="s">
        <v>112</v>
      </c>
      <c r="Y2277" t="s">
        <v>41</v>
      </c>
      <c r="Z2277">
        <v>8797</v>
      </c>
      <c r="AA2277" t="s">
        <v>73</v>
      </c>
      <c r="AB2277" t="s">
        <v>83</v>
      </c>
      <c r="AC2277" t="s">
        <v>44</v>
      </c>
      <c r="AD2277">
        <v>5</v>
      </c>
    </row>
    <row r="2278" spans="1:30" x14ac:dyDescent="0.35">
      <c r="A2278">
        <v>2700</v>
      </c>
      <c r="B2278" t="s">
        <v>1277</v>
      </c>
      <c r="C2278" t="s">
        <v>1386</v>
      </c>
      <c r="D2278" s="1">
        <v>44936</v>
      </c>
      <c r="E2278" s="1">
        <v>45144</v>
      </c>
      <c r="F2278">
        <f>IF(Table1[[#This Row],[ExitDate]],QUOTIENT(Table1[[#This Row],[ExitDate]]-Table1[[#This Row],[StartDate]],365/12),"")</f>
        <v>6</v>
      </c>
      <c r="G2278" t="str">
        <f>IF(Table1[[#This Row],[ExitDate]], "Attrition", "Active")</f>
        <v>Attrition</v>
      </c>
      <c r="H2278" t="s">
        <v>3736</v>
      </c>
      <c r="I2278" t="s">
        <v>8219</v>
      </c>
      <c r="J2278" t="s">
        <v>8220</v>
      </c>
      <c r="K2278" t="s">
        <v>88</v>
      </c>
      <c r="L2278" t="s">
        <v>32</v>
      </c>
      <c r="M2278" t="s">
        <v>62</v>
      </c>
      <c r="N2278" t="s">
        <v>63</v>
      </c>
      <c r="O2278" t="s">
        <v>35</v>
      </c>
      <c r="P2278" t="s">
        <v>125</v>
      </c>
      <c r="Q2278" t="s">
        <v>8221</v>
      </c>
      <c r="R2278" t="s">
        <v>64</v>
      </c>
      <c r="S2278" t="s">
        <v>176</v>
      </c>
      <c r="T2278" s="2">
        <v>33848</v>
      </c>
      <c r="U2278" s="3">
        <f ca="1">YEARFRAC(Table1[[#This Row],[DOB]],TODAY())</f>
        <v>33.31111111111111</v>
      </c>
      <c r="V2278" s="3" t="str" cm="1">
        <f t="array" aca="1" ref="V2278" ca="1">_xlfn.IFS(Table1[[#This Row],[Age]] &lt; 30, "20-29", Table1[[#This Row],[Age]]&lt;40,"30-39",Table1[[#This Row],[Age]]&lt;50,"40-49",Table1[[#This Row],[Age]]&lt;60,"50-59",Table1[[#This Row],[Age]]&lt;70, "60-69",Table1[[#This Row],[Age]]&lt;80, "70-79",Table1[[#This Row],[Age]]&lt;90,"80-89")</f>
        <v>30-39</v>
      </c>
      <c r="W2278" t="s">
        <v>39</v>
      </c>
      <c r="X2278" t="s">
        <v>242</v>
      </c>
      <c r="Y2278" t="s">
        <v>41</v>
      </c>
      <c r="Z2278">
        <v>20560</v>
      </c>
      <c r="AA2278" t="s">
        <v>73</v>
      </c>
      <c r="AB2278" t="s">
        <v>74</v>
      </c>
      <c r="AC2278" t="s">
        <v>44</v>
      </c>
      <c r="AD2278">
        <v>4</v>
      </c>
    </row>
    <row r="2279" spans="1:30" x14ac:dyDescent="0.35">
      <c r="A2279">
        <v>2701</v>
      </c>
      <c r="B2279" t="s">
        <v>6727</v>
      </c>
      <c r="C2279" t="s">
        <v>1535</v>
      </c>
      <c r="D2279" s="1">
        <v>43574</v>
      </c>
      <c r="F2279" t="str">
        <f>IF(Table1[[#This Row],[ExitDate]],QUOTIENT(Table1[[#This Row],[ExitDate]]-Table1[[#This Row],[StartDate]],365/12),"")</f>
        <v/>
      </c>
      <c r="G2279" t="str">
        <f>IF(Table1[[#This Row],[ExitDate]], "Attrition", "Active")</f>
        <v>Active</v>
      </c>
      <c r="H2279" t="s">
        <v>3736</v>
      </c>
      <c r="I2279" t="s">
        <v>8222</v>
      </c>
      <c r="J2279" t="s">
        <v>8223</v>
      </c>
      <c r="K2279" t="s">
        <v>31</v>
      </c>
      <c r="L2279" t="s">
        <v>32</v>
      </c>
      <c r="M2279" t="s">
        <v>33</v>
      </c>
      <c r="N2279" t="s">
        <v>50</v>
      </c>
      <c r="O2279" t="s">
        <v>62</v>
      </c>
      <c r="P2279" t="s">
        <v>36</v>
      </c>
      <c r="R2279" t="s">
        <v>64</v>
      </c>
      <c r="S2279" t="s">
        <v>89</v>
      </c>
      <c r="T2279" s="2">
        <v>21799</v>
      </c>
      <c r="U2279" s="3">
        <f ca="1">YEARFRAC(Table1[[#This Row],[DOB]],TODAY())</f>
        <v>66.297222222222217</v>
      </c>
      <c r="V2279" s="3" t="str" cm="1">
        <f t="array" aca="1" ref="V2279" ca="1">_xlfn.IFS(Table1[[#This Row],[Age]] &lt; 30, "20-29", Table1[[#This Row],[Age]]&lt;40,"30-39",Table1[[#This Row],[Age]]&lt;50,"40-49",Table1[[#This Row],[Age]]&lt;60,"50-59",Table1[[#This Row],[Age]]&lt;70, "60-69",Table1[[#This Row],[Age]]&lt;80, "70-79",Table1[[#This Row],[Age]]&lt;90,"80-89")</f>
        <v>60-69</v>
      </c>
      <c r="W2279" t="s">
        <v>39</v>
      </c>
      <c r="X2279" t="s">
        <v>156</v>
      </c>
      <c r="Y2279" t="s">
        <v>41</v>
      </c>
      <c r="Z2279">
        <v>11623</v>
      </c>
      <c r="AA2279" t="s">
        <v>92</v>
      </c>
      <c r="AB2279" t="s">
        <v>83</v>
      </c>
      <c r="AC2279" t="s">
        <v>44</v>
      </c>
      <c r="AD2279">
        <v>5</v>
      </c>
    </row>
    <row r="2280" spans="1:30" x14ac:dyDescent="0.35">
      <c r="A2280">
        <v>2702</v>
      </c>
      <c r="B2280" t="s">
        <v>1739</v>
      </c>
      <c r="C2280" t="s">
        <v>1085</v>
      </c>
      <c r="D2280" s="1">
        <v>43740</v>
      </c>
      <c r="F2280" t="str">
        <f>IF(Table1[[#This Row],[ExitDate]],QUOTIENT(Table1[[#This Row],[ExitDate]]-Table1[[#This Row],[StartDate]],365/12),"")</f>
        <v/>
      </c>
      <c r="G2280" t="str">
        <f>IF(Table1[[#This Row],[ExitDate]], "Attrition", "Active")</f>
        <v>Active</v>
      </c>
      <c r="H2280" t="s">
        <v>58</v>
      </c>
      <c r="I2280" t="s">
        <v>8224</v>
      </c>
      <c r="J2280" t="s">
        <v>8225</v>
      </c>
      <c r="K2280" t="s">
        <v>88</v>
      </c>
      <c r="L2280" t="s">
        <v>32</v>
      </c>
      <c r="M2280" t="s">
        <v>33</v>
      </c>
      <c r="N2280" t="s">
        <v>63</v>
      </c>
      <c r="O2280" t="s">
        <v>62</v>
      </c>
      <c r="P2280" t="s">
        <v>36</v>
      </c>
      <c r="R2280" t="s">
        <v>64</v>
      </c>
      <c r="S2280" t="s">
        <v>52</v>
      </c>
      <c r="T2280" s="2">
        <v>22907</v>
      </c>
      <c r="U2280" s="3">
        <f ca="1">YEARFRAC(Table1[[#This Row],[DOB]],TODAY())</f>
        <v>63.263888888888886</v>
      </c>
      <c r="V2280" s="3" t="str" cm="1">
        <f t="array" aca="1" ref="V2280" ca="1">_xlfn.IFS(Table1[[#This Row],[Age]] &lt; 30, "20-29", Table1[[#This Row],[Age]]&lt;40,"30-39",Table1[[#This Row],[Age]]&lt;50,"40-49",Table1[[#This Row],[Age]]&lt;60,"50-59",Table1[[#This Row],[Age]]&lt;70, "60-69",Table1[[#This Row],[Age]]&lt;80, "70-79",Table1[[#This Row],[Age]]&lt;90,"80-89")</f>
        <v>60-69</v>
      </c>
      <c r="W2280" t="s">
        <v>39</v>
      </c>
      <c r="X2280" t="s">
        <v>225</v>
      </c>
      <c r="Y2280" t="s">
        <v>54</v>
      </c>
      <c r="Z2280">
        <v>80318</v>
      </c>
      <c r="AA2280" t="s">
        <v>127</v>
      </c>
      <c r="AB2280" t="s">
        <v>83</v>
      </c>
      <c r="AC2280" t="s">
        <v>44</v>
      </c>
      <c r="AD2280">
        <v>2</v>
      </c>
    </row>
    <row r="2281" spans="1:30" x14ac:dyDescent="0.35">
      <c r="A2281">
        <v>2703</v>
      </c>
      <c r="B2281" t="s">
        <v>8226</v>
      </c>
      <c r="C2281" t="s">
        <v>2376</v>
      </c>
      <c r="D2281" s="1">
        <v>43418</v>
      </c>
      <c r="F2281" t="str">
        <f>IF(Table1[[#This Row],[ExitDate]],QUOTIENT(Table1[[#This Row],[ExitDate]]-Table1[[#This Row],[StartDate]],365/12),"")</f>
        <v/>
      </c>
      <c r="G2281" t="str">
        <f>IF(Table1[[#This Row],[ExitDate]], "Attrition", "Active")</f>
        <v>Active</v>
      </c>
      <c r="H2281" t="s">
        <v>58</v>
      </c>
      <c r="I2281" t="s">
        <v>8227</v>
      </c>
      <c r="J2281" t="s">
        <v>8228</v>
      </c>
      <c r="K2281" t="s">
        <v>31</v>
      </c>
      <c r="L2281" t="s">
        <v>32</v>
      </c>
      <c r="M2281" t="s">
        <v>62</v>
      </c>
      <c r="N2281" t="s">
        <v>50</v>
      </c>
      <c r="O2281" t="s">
        <v>51</v>
      </c>
      <c r="P2281" t="s">
        <v>36</v>
      </c>
      <c r="R2281" t="s">
        <v>64</v>
      </c>
      <c r="S2281" t="s">
        <v>80</v>
      </c>
      <c r="T2281" s="2">
        <v>31509</v>
      </c>
      <c r="U2281" s="3">
        <f ca="1">YEARFRAC(Table1[[#This Row],[DOB]],TODAY())</f>
        <v>39.711111111111109</v>
      </c>
      <c r="V2281" s="3" t="str" cm="1">
        <f t="array" aca="1" ref="V2281" ca="1">_xlfn.IFS(Table1[[#This Row],[Age]] &lt; 30, "20-29", Table1[[#This Row],[Age]]&lt;40,"30-39",Table1[[#This Row],[Age]]&lt;50,"40-49",Table1[[#This Row],[Age]]&lt;60,"50-59",Table1[[#This Row],[Age]]&lt;70, "60-69",Table1[[#This Row],[Age]]&lt;80, "70-79",Table1[[#This Row],[Age]]&lt;90,"80-89")</f>
        <v>30-39</v>
      </c>
      <c r="W2281" t="s">
        <v>7866</v>
      </c>
      <c r="X2281" t="s">
        <v>82</v>
      </c>
      <c r="Y2281" t="s">
        <v>54</v>
      </c>
      <c r="Z2281">
        <v>37397</v>
      </c>
      <c r="AA2281" t="s">
        <v>73</v>
      </c>
      <c r="AB2281" t="s">
        <v>74</v>
      </c>
      <c r="AC2281" t="s">
        <v>44</v>
      </c>
      <c r="AD2281">
        <v>5</v>
      </c>
    </row>
    <row r="2282" spans="1:30" x14ac:dyDescent="0.35">
      <c r="A2282">
        <v>2704</v>
      </c>
      <c r="B2282" t="s">
        <v>6765</v>
      </c>
      <c r="C2282" t="s">
        <v>577</v>
      </c>
      <c r="D2282" s="1">
        <v>43857</v>
      </c>
      <c r="E2282" s="1">
        <v>44731</v>
      </c>
      <c r="F2282">
        <f>IF(Table1[[#This Row],[ExitDate]],QUOTIENT(Table1[[#This Row],[ExitDate]]-Table1[[#This Row],[StartDate]],365/12),"")</f>
        <v>28</v>
      </c>
      <c r="G2282" t="str">
        <f>IF(Table1[[#This Row],[ExitDate]], "Attrition", "Active")</f>
        <v>Attrition</v>
      </c>
      <c r="H2282" t="s">
        <v>58</v>
      </c>
      <c r="I2282" t="s">
        <v>8229</v>
      </c>
      <c r="J2282" t="s">
        <v>8230</v>
      </c>
      <c r="K2282" t="s">
        <v>49</v>
      </c>
      <c r="L2282" t="s">
        <v>32</v>
      </c>
      <c r="M2282" t="s">
        <v>51</v>
      </c>
      <c r="N2282" t="s">
        <v>50</v>
      </c>
      <c r="O2282" t="s">
        <v>62</v>
      </c>
      <c r="P2282" t="s">
        <v>174</v>
      </c>
      <c r="Q2282" t="s">
        <v>8231</v>
      </c>
      <c r="R2282" t="s">
        <v>64</v>
      </c>
      <c r="S2282" t="s">
        <v>89</v>
      </c>
      <c r="T2282" s="2">
        <v>36006</v>
      </c>
      <c r="U2282" s="3">
        <f ca="1">YEARFRAC(Table1[[#This Row],[DOB]],TODAY())</f>
        <v>27.397222222222222</v>
      </c>
      <c r="V2282" s="3" t="str" cm="1">
        <f t="array" aca="1" ref="V2282" ca="1">_xlfn.IFS(Table1[[#This Row],[Age]] &lt; 30, "20-29", Table1[[#This Row],[Age]]&lt;40,"30-39",Table1[[#This Row],[Age]]&lt;50,"40-49",Table1[[#This Row],[Age]]&lt;60,"50-59",Table1[[#This Row],[Age]]&lt;70, "60-69",Table1[[#This Row],[Age]]&lt;80, "70-79",Table1[[#This Row],[Age]]&lt;90,"80-89")</f>
        <v>20-29</v>
      </c>
      <c r="W2282" t="s">
        <v>7866</v>
      </c>
      <c r="X2282" t="s">
        <v>102</v>
      </c>
      <c r="Y2282" t="s">
        <v>54</v>
      </c>
      <c r="Z2282">
        <v>39020</v>
      </c>
      <c r="AA2282" t="s">
        <v>92</v>
      </c>
      <c r="AB2282" t="s">
        <v>43</v>
      </c>
      <c r="AC2282" t="s">
        <v>44</v>
      </c>
      <c r="AD2282">
        <v>4</v>
      </c>
    </row>
    <row r="2283" spans="1:30" x14ac:dyDescent="0.35">
      <c r="A2283">
        <v>2705</v>
      </c>
      <c r="B2283" t="s">
        <v>8232</v>
      </c>
      <c r="C2283" t="s">
        <v>7945</v>
      </c>
      <c r="D2283" s="1">
        <v>43408</v>
      </c>
      <c r="F2283" t="str">
        <f>IF(Table1[[#This Row],[ExitDate]],QUOTIENT(Table1[[#This Row],[ExitDate]]-Table1[[#This Row],[StartDate]],365/12),"")</f>
        <v/>
      </c>
      <c r="G2283" t="str">
        <f>IF(Table1[[#This Row],[ExitDate]], "Attrition", "Active")</f>
        <v>Active</v>
      </c>
      <c r="H2283" t="s">
        <v>58</v>
      </c>
      <c r="I2283" t="s">
        <v>8233</v>
      </c>
      <c r="J2283" t="s">
        <v>8234</v>
      </c>
      <c r="K2283" t="s">
        <v>138</v>
      </c>
      <c r="L2283" t="s">
        <v>32</v>
      </c>
      <c r="M2283" t="s">
        <v>62</v>
      </c>
      <c r="N2283" t="s">
        <v>63</v>
      </c>
      <c r="O2283" t="s">
        <v>35</v>
      </c>
      <c r="P2283" t="s">
        <v>36</v>
      </c>
      <c r="R2283" t="s">
        <v>64</v>
      </c>
      <c r="S2283" t="s">
        <v>80</v>
      </c>
      <c r="T2283" s="2">
        <v>36823</v>
      </c>
      <c r="U2283" s="3">
        <f ca="1">YEARFRAC(Table1[[#This Row],[DOB]],TODAY())</f>
        <v>25.163888888888888</v>
      </c>
      <c r="V2283" s="3" t="str" cm="1">
        <f t="array" aca="1" ref="V2283" ca="1">_xlfn.IFS(Table1[[#This Row],[Age]] &lt; 30, "20-29", Table1[[#This Row],[Age]]&lt;40,"30-39",Table1[[#This Row],[Age]]&lt;50,"40-49",Table1[[#This Row],[Age]]&lt;60,"50-59",Table1[[#This Row],[Age]]&lt;70, "60-69",Table1[[#This Row],[Age]]&lt;80, "70-79",Table1[[#This Row],[Age]]&lt;90,"80-89")</f>
        <v>20-29</v>
      </c>
      <c r="W2283" t="s">
        <v>7866</v>
      </c>
      <c r="X2283" t="s">
        <v>6</v>
      </c>
      <c r="Y2283" t="s">
        <v>41</v>
      </c>
      <c r="Z2283">
        <v>57908</v>
      </c>
      <c r="AA2283" t="s">
        <v>55</v>
      </c>
      <c r="AB2283" t="s">
        <v>103</v>
      </c>
      <c r="AC2283" t="s">
        <v>44</v>
      </c>
      <c r="AD2283">
        <v>2</v>
      </c>
    </row>
    <row r="2284" spans="1:30" x14ac:dyDescent="0.35">
      <c r="A2284">
        <v>2706</v>
      </c>
      <c r="B2284" t="s">
        <v>8235</v>
      </c>
      <c r="C2284" t="s">
        <v>1590</v>
      </c>
      <c r="D2284" s="1">
        <v>43447</v>
      </c>
      <c r="E2284" s="1">
        <v>43478</v>
      </c>
      <c r="F2284">
        <f>IF(Table1[[#This Row],[ExitDate]],QUOTIENT(Table1[[#This Row],[ExitDate]]-Table1[[#This Row],[StartDate]],365/12),"")</f>
        <v>1</v>
      </c>
      <c r="G2284" t="str">
        <f>IF(Table1[[#This Row],[ExitDate]], "Attrition", "Active")</f>
        <v>Attrition</v>
      </c>
      <c r="H2284" t="s">
        <v>58</v>
      </c>
      <c r="I2284" t="s">
        <v>8236</v>
      </c>
      <c r="J2284" t="s">
        <v>8237</v>
      </c>
      <c r="K2284" t="s">
        <v>117</v>
      </c>
      <c r="L2284" t="s">
        <v>32</v>
      </c>
      <c r="M2284" t="s">
        <v>51</v>
      </c>
      <c r="N2284" t="s">
        <v>50</v>
      </c>
      <c r="O2284" t="s">
        <v>51</v>
      </c>
      <c r="P2284" t="s">
        <v>98</v>
      </c>
      <c r="Q2284" t="s">
        <v>8238</v>
      </c>
      <c r="R2284" t="s">
        <v>64</v>
      </c>
      <c r="S2284" t="s">
        <v>89</v>
      </c>
      <c r="T2284" s="2">
        <v>27661</v>
      </c>
      <c r="U2284" s="3">
        <f ca="1">YEARFRAC(Table1[[#This Row],[DOB]],TODAY())</f>
        <v>50.24722222222222</v>
      </c>
      <c r="V2284" s="3" t="str" cm="1">
        <f t="array" aca="1" ref="V2284" ca="1">_xlfn.IFS(Table1[[#This Row],[Age]] &lt; 30, "20-29", Table1[[#This Row],[Age]]&lt;40,"30-39",Table1[[#This Row],[Age]]&lt;50,"40-49",Table1[[#This Row],[Age]]&lt;60,"50-59",Table1[[#This Row],[Age]]&lt;70, "60-69",Table1[[#This Row],[Age]]&lt;80, "70-79",Table1[[#This Row],[Age]]&lt;90,"80-89")</f>
        <v>50-59</v>
      </c>
      <c r="W2284" t="s">
        <v>7895</v>
      </c>
      <c r="X2284" t="s">
        <v>459</v>
      </c>
      <c r="Y2284" t="s">
        <v>54</v>
      </c>
      <c r="Z2284">
        <v>39922</v>
      </c>
      <c r="AA2284" t="s">
        <v>127</v>
      </c>
      <c r="AB2284" t="s">
        <v>43</v>
      </c>
      <c r="AC2284" t="s">
        <v>44</v>
      </c>
      <c r="AD2284">
        <v>2</v>
      </c>
    </row>
    <row r="2285" spans="1:30" x14ac:dyDescent="0.35">
      <c r="A2285">
        <v>2707</v>
      </c>
      <c r="B2285" t="s">
        <v>2032</v>
      </c>
      <c r="C2285" t="s">
        <v>2024</v>
      </c>
      <c r="D2285" s="1">
        <v>44893</v>
      </c>
      <c r="F2285" t="str">
        <f>IF(Table1[[#This Row],[ExitDate]],QUOTIENT(Table1[[#This Row],[ExitDate]]-Table1[[#This Row],[StartDate]],365/12),"")</f>
        <v/>
      </c>
      <c r="G2285" t="str">
        <f>IF(Table1[[#This Row],[ExitDate]], "Attrition", "Active")</f>
        <v>Active</v>
      </c>
      <c r="H2285" t="s">
        <v>58</v>
      </c>
      <c r="I2285" t="s">
        <v>8239</v>
      </c>
      <c r="J2285" t="s">
        <v>8240</v>
      </c>
      <c r="K2285" t="s">
        <v>61</v>
      </c>
      <c r="L2285" t="s">
        <v>32</v>
      </c>
      <c r="M2285" t="s">
        <v>62</v>
      </c>
      <c r="N2285" t="s">
        <v>63</v>
      </c>
      <c r="O2285" t="s">
        <v>51</v>
      </c>
      <c r="P2285" t="s">
        <v>36</v>
      </c>
      <c r="R2285" t="s">
        <v>64</v>
      </c>
      <c r="S2285" t="s">
        <v>80</v>
      </c>
      <c r="T2285" s="2">
        <v>33836</v>
      </c>
      <c r="U2285" s="3">
        <f ca="1">YEARFRAC(Table1[[#This Row],[DOB]],TODAY())</f>
        <v>33.341666666666669</v>
      </c>
      <c r="V2285" s="3" t="str" cm="1">
        <f t="array" aca="1" ref="V2285" ca="1">_xlfn.IFS(Table1[[#This Row],[Age]] &lt; 30, "20-29", Table1[[#This Row],[Age]]&lt;40,"30-39",Table1[[#This Row],[Age]]&lt;50,"40-49",Table1[[#This Row],[Age]]&lt;60,"50-59",Table1[[#This Row],[Age]]&lt;70, "60-69",Table1[[#This Row],[Age]]&lt;80, "70-79",Table1[[#This Row],[Age]]&lt;90,"80-89")</f>
        <v>30-39</v>
      </c>
      <c r="W2285" t="s">
        <v>7875</v>
      </c>
      <c r="X2285" t="s">
        <v>225</v>
      </c>
      <c r="Y2285" t="s">
        <v>54</v>
      </c>
      <c r="Z2285">
        <v>95876</v>
      </c>
      <c r="AA2285" t="s">
        <v>42</v>
      </c>
      <c r="AB2285" t="s">
        <v>83</v>
      </c>
      <c r="AC2285" t="s">
        <v>44</v>
      </c>
      <c r="AD2285">
        <v>4</v>
      </c>
    </row>
    <row r="2286" spans="1:30" x14ac:dyDescent="0.35">
      <c r="A2286">
        <v>2708</v>
      </c>
      <c r="B2286" t="s">
        <v>8241</v>
      </c>
      <c r="C2286" t="s">
        <v>2059</v>
      </c>
      <c r="D2286" s="1">
        <v>44720</v>
      </c>
      <c r="E2286" s="1">
        <v>44780</v>
      </c>
      <c r="F2286">
        <f>IF(Table1[[#This Row],[ExitDate]],QUOTIENT(Table1[[#This Row],[ExitDate]]-Table1[[#This Row],[StartDate]],365/12),"")</f>
        <v>1</v>
      </c>
      <c r="G2286" t="str">
        <f>IF(Table1[[#This Row],[ExitDate]], "Attrition", "Active")</f>
        <v>Attrition</v>
      </c>
      <c r="H2286" t="s">
        <v>58</v>
      </c>
      <c r="I2286" t="s">
        <v>8242</v>
      </c>
      <c r="J2286" t="s">
        <v>8243</v>
      </c>
      <c r="K2286" t="s">
        <v>167</v>
      </c>
      <c r="L2286" t="s">
        <v>32</v>
      </c>
      <c r="M2286" t="s">
        <v>62</v>
      </c>
      <c r="N2286" t="s">
        <v>34</v>
      </c>
      <c r="O2286" t="s">
        <v>51</v>
      </c>
      <c r="P2286" t="s">
        <v>98</v>
      </c>
      <c r="Q2286" t="s">
        <v>8244</v>
      </c>
      <c r="R2286" t="s">
        <v>64</v>
      </c>
      <c r="S2286" t="s">
        <v>80</v>
      </c>
      <c r="T2286" s="2">
        <v>23954</v>
      </c>
      <c r="U2286" s="3">
        <f ca="1">YEARFRAC(Table1[[#This Row],[DOB]],TODAY())</f>
        <v>60.397222222222226</v>
      </c>
      <c r="V2286" s="3" t="str" cm="1">
        <f t="array" aca="1" ref="V2286" ca="1">_xlfn.IFS(Table1[[#This Row],[Age]] &lt; 30, "20-29", Table1[[#This Row],[Age]]&lt;40,"30-39",Table1[[#This Row],[Age]]&lt;50,"40-49",Table1[[#This Row],[Age]]&lt;60,"50-59",Table1[[#This Row],[Age]]&lt;70, "60-69",Table1[[#This Row],[Age]]&lt;80, "70-79",Table1[[#This Row],[Age]]&lt;90,"80-89")</f>
        <v>60-69</v>
      </c>
      <c r="W2286" t="s">
        <v>7891</v>
      </c>
      <c r="X2286" t="s">
        <v>225</v>
      </c>
      <c r="Y2286" t="s">
        <v>54</v>
      </c>
      <c r="Z2286">
        <v>47846</v>
      </c>
      <c r="AA2286" t="s">
        <v>127</v>
      </c>
      <c r="AB2286" t="s">
        <v>83</v>
      </c>
      <c r="AC2286" t="s">
        <v>44</v>
      </c>
      <c r="AD2286">
        <v>2</v>
      </c>
    </row>
    <row r="2287" spans="1:30" x14ac:dyDescent="0.35">
      <c r="A2287">
        <v>2709</v>
      </c>
      <c r="B2287" t="s">
        <v>7335</v>
      </c>
      <c r="C2287" t="s">
        <v>2129</v>
      </c>
      <c r="D2287" s="1">
        <v>44654</v>
      </c>
      <c r="F2287" t="str">
        <f>IF(Table1[[#This Row],[ExitDate]],QUOTIENT(Table1[[#This Row],[ExitDate]]-Table1[[#This Row],[StartDate]],365/12),"")</f>
        <v/>
      </c>
      <c r="G2287" t="str">
        <f>IF(Table1[[#This Row],[ExitDate]], "Attrition", "Active")</f>
        <v>Active</v>
      </c>
      <c r="H2287" t="s">
        <v>58</v>
      </c>
      <c r="I2287" t="s">
        <v>8245</v>
      </c>
      <c r="J2287" t="s">
        <v>8246</v>
      </c>
      <c r="K2287" t="s">
        <v>132</v>
      </c>
      <c r="L2287" t="s">
        <v>32</v>
      </c>
      <c r="M2287" t="s">
        <v>62</v>
      </c>
      <c r="N2287" t="s">
        <v>50</v>
      </c>
      <c r="O2287" t="s">
        <v>62</v>
      </c>
      <c r="P2287" t="s">
        <v>36</v>
      </c>
      <c r="R2287" t="s">
        <v>64</v>
      </c>
      <c r="S2287" t="s">
        <v>89</v>
      </c>
      <c r="T2287" s="2">
        <v>31075</v>
      </c>
      <c r="U2287" s="3">
        <f ca="1">YEARFRAC(Table1[[#This Row],[DOB]],TODAY())</f>
        <v>40.902777777777779</v>
      </c>
      <c r="V2287" s="3" t="str" cm="1">
        <f t="array" aca="1" ref="V2287" ca="1">_xlfn.IFS(Table1[[#This Row],[Age]] &lt; 30, "20-29", Table1[[#This Row],[Age]]&lt;40,"30-39",Table1[[#This Row],[Age]]&lt;50,"40-49",Table1[[#This Row],[Age]]&lt;60,"50-59",Table1[[#This Row],[Age]]&lt;70, "60-69",Table1[[#This Row],[Age]]&lt;80, "70-79",Table1[[#This Row],[Age]]&lt;90,"80-89")</f>
        <v>40-49</v>
      </c>
      <c r="W2287" t="s">
        <v>7849</v>
      </c>
      <c r="X2287" t="s">
        <v>653</v>
      </c>
      <c r="Y2287" t="s">
        <v>54</v>
      </c>
      <c r="Z2287">
        <v>62350</v>
      </c>
      <c r="AA2287" t="s">
        <v>127</v>
      </c>
      <c r="AB2287" t="s">
        <v>83</v>
      </c>
      <c r="AC2287" t="s">
        <v>44</v>
      </c>
      <c r="AD2287">
        <v>2</v>
      </c>
    </row>
    <row r="2288" spans="1:30" x14ac:dyDescent="0.35">
      <c r="A2288">
        <v>2710</v>
      </c>
      <c r="B2288" t="s">
        <v>1097</v>
      </c>
      <c r="C2288" t="s">
        <v>4766</v>
      </c>
      <c r="D2288" s="1">
        <v>44620</v>
      </c>
      <c r="F2288" t="str">
        <f>IF(Table1[[#This Row],[ExitDate]],QUOTIENT(Table1[[#This Row],[ExitDate]]-Table1[[#This Row],[StartDate]],365/12),"")</f>
        <v/>
      </c>
      <c r="G2288" t="str">
        <f>IF(Table1[[#This Row],[ExitDate]], "Attrition", "Active")</f>
        <v>Active</v>
      </c>
      <c r="H2288" t="s">
        <v>58</v>
      </c>
      <c r="I2288" t="s">
        <v>8247</v>
      </c>
      <c r="J2288" t="s">
        <v>8248</v>
      </c>
      <c r="K2288" t="s">
        <v>79</v>
      </c>
      <c r="L2288" t="s">
        <v>32</v>
      </c>
      <c r="M2288" t="s">
        <v>51</v>
      </c>
      <c r="N2288" t="s">
        <v>34</v>
      </c>
      <c r="O2288" t="s">
        <v>62</v>
      </c>
      <c r="P2288" t="s">
        <v>36</v>
      </c>
      <c r="R2288" t="s">
        <v>64</v>
      </c>
      <c r="S2288" t="s">
        <v>89</v>
      </c>
      <c r="T2288" s="2">
        <v>34438</v>
      </c>
      <c r="U2288" s="3">
        <f ca="1">YEARFRAC(Table1[[#This Row],[DOB]],TODAY())</f>
        <v>31.691666666666666</v>
      </c>
      <c r="V2288" s="3" t="str" cm="1">
        <f t="array" aca="1" ref="V2288" ca="1">_xlfn.IFS(Table1[[#This Row],[Age]] &lt; 30, "20-29", Table1[[#This Row],[Age]]&lt;40,"30-39",Table1[[#This Row],[Age]]&lt;50,"40-49",Table1[[#This Row],[Age]]&lt;60,"50-59",Table1[[#This Row],[Age]]&lt;70, "60-69",Table1[[#This Row],[Age]]&lt;80, "70-79",Table1[[#This Row],[Age]]&lt;90,"80-89")</f>
        <v>30-39</v>
      </c>
      <c r="W2288" t="s">
        <v>7849</v>
      </c>
      <c r="X2288" t="s">
        <v>242</v>
      </c>
      <c r="Y2288" t="s">
        <v>54</v>
      </c>
      <c r="Z2288">
        <v>45874</v>
      </c>
      <c r="AA2288" t="s">
        <v>92</v>
      </c>
      <c r="AB2288" t="s">
        <v>74</v>
      </c>
      <c r="AC2288" t="s">
        <v>44</v>
      </c>
      <c r="AD2288">
        <v>5</v>
      </c>
    </row>
    <row r="2289" spans="1:30" x14ac:dyDescent="0.35">
      <c r="A2289">
        <v>2711</v>
      </c>
      <c r="B2289" t="s">
        <v>8249</v>
      </c>
      <c r="C2289" t="s">
        <v>986</v>
      </c>
      <c r="D2289" s="1">
        <v>44427</v>
      </c>
      <c r="F2289" t="str">
        <f>IF(Table1[[#This Row],[ExitDate]],QUOTIENT(Table1[[#This Row],[ExitDate]]-Table1[[#This Row],[StartDate]],365/12),"")</f>
        <v/>
      </c>
      <c r="G2289" t="str">
        <f>IF(Table1[[#This Row],[ExitDate]], "Attrition", "Active")</f>
        <v>Active</v>
      </c>
      <c r="H2289" t="s">
        <v>58</v>
      </c>
      <c r="I2289" t="s">
        <v>8250</v>
      </c>
      <c r="J2289" t="s">
        <v>8251</v>
      </c>
      <c r="K2289" t="s">
        <v>97</v>
      </c>
      <c r="L2289" t="s">
        <v>32</v>
      </c>
      <c r="M2289" t="s">
        <v>33</v>
      </c>
      <c r="N2289" t="s">
        <v>34</v>
      </c>
      <c r="O2289" t="s">
        <v>35</v>
      </c>
      <c r="P2289" t="s">
        <v>36</v>
      </c>
      <c r="R2289" t="s">
        <v>64</v>
      </c>
      <c r="S2289" t="s">
        <v>89</v>
      </c>
      <c r="T2289" s="2">
        <v>26824</v>
      </c>
      <c r="U2289" s="3">
        <f ca="1">YEARFRAC(Table1[[#This Row],[DOB]],TODAY())</f>
        <v>52.538888888888891</v>
      </c>
      <c r="V2289" s="3" t="str" cm="1">
        <f t="array" aca="1" ref="V2289" ca="1">_xlfn.IFS(Table1[[#This Row],[Age]] &lt; 30, "20-29", Table1[[#This Row],[Age]]&lt;40,"30-39",Table1[[#This Row],[Age]]&lt;50,"40-49",Table1[[#This Row],[Age]]&lt;60,"50-59",Table1[[#This Row],[Age]]&lt;70, "60-69",Table1[[#This Row],[Age]]&lt;80, "70-79",Table1[[#This Row],[Age]]&lt;90,"80-89")</f>
        <v>50-59</v>
      </c>
      <c r="W2289" t="s">
        <v>7849</v>
      </c>
      <c r="X2289" t="s">
        <v>102</v>
      </c>
      <c r="Y2289" t="s">
        <v>54</v>
      </c>
      <c r="Z2289">
        <v>54605</v>
      </c>
      <c r="AA2289" t="s">
        <v>92</v>
      </c>
      <c r="AB2289" t="s">
        <v>103</v>
      </c>
      <c r="AC2289" t="s">
        <v>44</v>
      </c>
      <c r="AD2289">
        <v>2</v>
      </c>
    </row>
    <row r="2290" spans="1:30" x14ac:dyDescent="0.35">
      <c r="A2290">
        <v>2712</v>
      </c>
      <c r="B2290" t="s">
        <v>4029</v>
      </c>
      <c r="C2290" t="s">
        <v>1982</v>
      </c>
      <c r="D2290" s="1">
        <v>43331</v>
      </c>
      <c r="F2290" t="str">
        <f>IF(Table1[[#This Row],[ExitDate]],QUOTIENT(Table1[[#This Row],[ExitDate]]-Table1[[#This Row],[StartDate]],365/12),"")</f>
        <v/>
      </c>
      <c r="G2290" t="str">
        <f>IF(Table1[[#This Row],[ExitDate]], "Attrition", "Active")</f>
        <v>Active</v>
      </c>
      <c r="H2290" t="s">
        <v>58</v>
      </c>
      <c r="I2290" t="s">
        <v>8252</v>
      </c>
      <c r="J2290" t="s">
        <v>8253</v>
      </c>
      <c r="K2290" t="s">
        <v>167</v>
      </c>
      <c r="L2290" t="s">
        <v>32</v>
      </c>
      <c r="M2290" t="s">
        <v>62</v>
      </c>
      <c r="N2290" t="s">
        <v>50</v>
      </c>
      <c r="O2290" t="s">
        <v>62</v>
      </c>
      <c r="P2290" t="s">
        <v>36</v>
      </c>
      <c r="R2290" t="s">
        <v>64</v>
      </c>
      <c r="S2290" t="s">
        <v>80</v>
      </c>
      <c r="T2290" s="2">
        <v>33793</v>
      </c>
      <c r="U2290" s="3">
        <f ca="1">YEARFRAC(Table1[[#This Row],[DOB]],TODAY())</f>
        <v>33.458333333333336</v>
      </c>
      <c r="V2290" s="3" t="str" cm="1">
        <f t="array" aca="1" ref="V2290" ca="1">_xlfn.IFS(Table1[[#This Row],[Age]] &lt; 30, "20-29", Table1[[#This Row],[Age]]&lt;40,"30-39",Table1[[#This Row],[Age]]&lt;50,"40-49",Table1[[#This Row],[Age]]&lt;60,"50-59",Table1[[#This Row],[Age]]&lt;70, "60-69",Table1[[#This Row],[Age]]&lt;80, "70-79",Table1[[#This Row],[Age]]&lt;90,"80-89")</f>
        <v>30-39</v>
      </c>
      <c r="W2290" t="s">
        <v>7882</v>
      </c>
      <c r="X2290" t="s">
        <v>225</v>
      </c>
      <c r="Y2290" t="s">
        <v>54</v>
      </c>
      <c r="Z2290">
        <v>42080</v>
      </c>
      <c r="AA2290" t="s">
        <v>73</v>
      </c>
      <c r="AB2290" t="s">
        <v>83</v>
      </c>
      <c r="AC2290" t="s">
        <v>44</v>
      </c>
      <c r="AD2290">
        <v>1</v>
      </c>
    </row>
    <row r="2291" spans="1:30" x14ac:dyDescent="0.35">
      <c r="A2291">
        <v>2713</v>
      </c>
      <c r="B2291" t="s">
        <v>4394</v>
      </c>
      <c r="C2291" t="s">
        <v>1427</v>
      </c>
      <c r="D2291" s="1">
        <v>43753</v>
      </c>
      <c r="F2291" t="str">
        <f>IF(Table1[[#This Row],[ExitDate]],QUOTIENT(Table1[[#This Row],[ExitDate]]-Table1[[#This Row],[StartDate]],365/12),"")</f>
        <v/>
      </c>
      <c r="G2291" t="str">
        <f>IF(Table1[[#This Row],[ExitDate]], "Attrition", "Active")</f>
        <v>Active</v>
      </c>
      <c r="H2291" t="s">
        <v>58</v>
      </c>
      <c r="I2291" t="s">
        <v>8254</v>
      </c>
      <c r="J2291" t="s">
        <v>8255</v>
      </c>
      <c r="K2291" t="s">
        <v>97</v>
      </c>
      <c r="L2291" t="s">
        <v>32</v>
      </c>
      <c r="M2291" t="s">
        <v>62</v>
      </c>
      <c r="N2291" t="s">
        <v>50</v>
      </c>
      <c r="O2291" t="s">
        <v>62</v>
      </c>
      <c r="P2291" t="s">
        <v>36</v>
      </c>
      <c r="R2291" t="s">
        <v>64</v>
      </c>
      <c r="S2291" t="s">
        <v>52</v>
      </c>
      <c r="T2291" s="2">
        <v>35470</v>
      </c>
      <c r="U2291" s="3">
        <f ca="1">YEARFRAC(Table1[[#This Row],[DOB]],TODAY())</f>
        <v>28.872222222222224</v>
      </c>
      <c r="V2291" s="3" t="str" cm="1">
        <f t="array" aca="1" ref="V2291" ca="1">_xlfn.IFS(Table1[[#This Row],[Age]] &lt; 30, "20-29", Table1[[#This Row],[Age]]&lt;40,"30-39",Table1[[#This Row],[Age]]&lt;50,"40-49",Table1[[#This Row],[Age]]&lt;60,"50-59",Table1[[#This Row],[Age]]&lt;70, "60-69",Table1[[#This Row],[Age]]&lt;80, "70-79",Table1[[#This Row],[Age]]&lt;90,"80-89")</f>
        <v>20-29</v>
      </c>
      <c r="W2291" t="s">
        <v>7882</v>
      </c>
      <c r="X2291" t="s">
        <v>225</v>
      </c>
      <c r="Y2291" t="s">
        <v>54</v>
      </c>
      <c r="Z2291">
        <v>92148</v>
      </c>
      <c r="AA2291" t="s">
        <v>92</v>
      </c>
      <c r="AB2291" t="s">
        <v>83</v>
      </c>
      <c r="AC2291" t="s">
        <v>44</v>
      </c>
      <c r="AD2291">
        <v>5</v>
      </c>
    </row>
    <row r="2292" spans="1:30" x14ac:dyDescent="0.35">
      <c r="A2292">
        <v>2714</v>
      </c>
      <c r="B2292" t="s">
        <v>4902</v>
      </c>
      <c r="C2292" t="s">
        <v>3653</v>
      </c>
      <c r="D2292" s="1">
        <v>44980</v>
      </c>
      <c r="E2292" s="1">
        <v>45036</v>
      </c>
      <c r="F2292">
        <f>IF(Table1[[#This Row],[ExitDate]],QUOTIENT(Table1[[#This Row],[ExitDate]]-Table1[[#This Row],[StartDate]],365/12),"")</f>
        <v>1</v>
      </c>
      <c r="G2292" t="str">
        <f>IF(Table1[[#This Row],[ExitDate]], "Attrition", "Active")</f>
        <v>Attrition</v>
      </c>
      <c r="H2292" t="s">
        <v>58</v>
      </c>
      <c r="I2292" t="s">
        <v>8256</v>
      </c>
      <c r="J2292" t="s">
        <v>8257</v>
      </c>
      <c r="K2292" t="s">
        <v>117</v>
      </c>
      <c r="L2292" t="s">
        <v>32</v>
      </c>
      <c r="M2292" t="s">
        <v>51</v>
      </c>
      <c r="N2292" t="s">
        <v>34</v>
      </c>
      <c r="O2292" t="s">
        <v>35</v>
      </c>
      <c r="P2292" t="s">
        <v>125</v>
      </c>
      <c r="Q2292" t="s">
        <v>8258</v>
      </c>
      <c r="R2292" t="s">
        <v>64</v>
      </c>
      <c r="S2292" t="s">
        <v>89</v>
      </c>
      <c r="T2292" s="2">
        <v>26491</v>
      </c>
      <c r="U2292" s="3">
        <f ca="1">YEARFRAC(Table1[[#This Row],[DOB]],TODAY())</f>
        <v>53.45</v>
      </c>
      <c r="V2292" s="3" t="str" cm="1">
        <f t="array" aca="1" ref="V2292" ca="1">_xlfn.IFS(Table1[[#This Row],[Age]] &lt; 30, "20-29", Table1[[#This Row],[Age]]&lt;40,"30-39",Table1[[#This Row],[Age]]&lt;50,"40-49",Table1[[#This Row],[Age]]&lt;60,"50-59",Table1[[#This Row],[Age]]&lt;70, "60-69",Table1[[#This Row],[Age]]&lt;80, "70-79",Table1[[#This Row],[Age]]&lt;90,"80-89")</f>
        <v>50-59</v>
      </c>
      <c r="W2292" t="s">
        <v>7859</v>
      </c>
      <c r="X2292" t="s">
        <v>280</v>
      </c>
      <c r="Y2292" t="s">
        <v>54</v>
      </c>
      <c r="Z2292">
        <v>3780</v>
      </c>
      <c r="AA2292" t="s">
        <v>127</v>
      </c>
      <c r="AB2292" t="s">
        <v>43</v>
      </c>
      <c r="AC2292" t="s">
        <v>44</v>
      </c>
      <c r="AD2292">
        <v>1</v>
      </c>
    </row>
    <row r="2293" spans="1:30" x14ac:dyDescent="0.35">
      <c r="A2293">
        <v>2715</v>
      </c>
      <c r="B2293" t="s">
        <v>1796</v>
      </c>
      <c r="C2293" t="s">
        <v>7903</v>
      </c>
      <c r="D2293" s="1">
        <v>44958</v>
      </c>
      <c r="F2293" t="str">
        <f>IF(Table1[[#This Row],[ExitDate]],QUOTIENT(Table1[[#This Row],[ExitDate]]-Table1[[#This Row],[StartDate]],365/12),"")</f>
        <v/>
      </c>
      <c r="G2293" t="str">
        <f>IF(Table1[[#This Row],[ExitDate]], "Attrition", "Active")</f>
        <v>Active</v>
      </c>
      <c r="H2293" t="s">
        <v>58</v>
      </c>
      <c r="I2293" t="s">
        <v>8259</v>
      </c>
      <c r="J2293" t="s">
        <v>8260</v>
      </c>
      <c r="K2293" t="s">
        <v>61</v>
      </c>
      <c r="L2293" t="s">
        <v>32</v>
      </c>
      <c r="M2293" t="s">
        <v>62</v>
      </c>
      <c r="N2293" t="s">
        <v>63</v>
      </c>
      <c r="O2293" t="s">
        <v>35</v>
      </c>
      <c r="P2293" t="s">
        <v>36</v>
      </c>
      <c r="R2293" t="s">
        <v>64</v>
      </c>
      <c r="S2293" t="s">
        <v>89</v>
      </c>
      <c r="T2293" s="2">
        <v>34929</v>
      </c>
      <c r="U2293" s="3">
        <f ca="1">YEARFRAC(Table1[[#This Row],[DOB]],TODAY())</f>
        <v>30.347222222222221</v>
      </c>
      <c r="V2293" s="3" t="str" cm="1">
        <f t="array" aca="1" ref="V2293" ca="1">_xlfn.IFS(Table1[[#This Row],[Age]] &lt; 30, "20-29", Table1[[#This Row],[Age]]&lt;40,"30-39",Table1[[#This Row],[Age]]&lt;50,"40-49",Table1[[#This Row],[Age]]&lt;60,"50-59",Table1[[#This Row],[Age]]&lt;70, "60-69",Table1[[#This Row],[Age]]&lt;80, "70-79",Table1[[#This Row],[Age]]&lt;90,"80-89")</f>
        <v>30-39</v>
      </c>
      <c r="W2293" t="s">
        <v>7859</v>
      </c>
      <c r="X2293" t="s">
        <v>242</v>
      </c>
      <c r="Y2293" t="s">
        <v>41</v>
      </c>
      <c r="Z2293">
        <v>44669</v>
      </c>
      <c r="AA2293" t="s">
        <v>127</v>
      </c>
      <c r="AB2293" t="s">
        <v>103</v>
      </c>
      <c r="AC2293" t="s">
        <v>44</v>
      </c>
      <c r="AD2293">
        <v>4</v>
      </c>
    </row>
    <row r="2294" spans="1:30" x14ac:dyDescent="0.35">
      <c r="A2294">
        <v>2716</v>
      </c>
      <c r="B2294" t="s">
        <v>8235</v>
      </c>
      <c r="C2294" t="s">
        <v>324</v>
      </c>
      <c r="D2294" s="1">
        <v>45053</v>
      </c>
      <c r="F2294" t="str">
        <f>IF(Table1[[#This Row],[ExitDate]],QUOTIENT(Table1[[#This Row],[ExitDate]]-Table1[[#This Row],[StartDate]],365/12),"")</f>
        <v/>
      </c>
      <c r="G2294" t="str">
        <f>IF(Table1[[#This Row],[ExitDate]], "Attrition", "Active")</f>
        <v>Active</v>
      </c>
      <c r="H2294" t="s">
        <v>3736</v>
      </c>
      <c r="I2294" t="s">
        <v>8261</v>
      </c>
      <c r="J2294" t="s">
        <v>8262</v>
      </c>
      <c r="K2294" t="s">
        <v>88</v>
      </c>
      <c r="L2294" t="s">
        <v>32</v>
      </c>
      <c r="M2294" t="s">
        <v>33</v>
      </c>
      <c r="N2294" t="s">
        <v>50</v>
      </c>
      <c r="O2294" t="s">
        <v>35</v>
      </c>
      <c r="P2294" t="s">
        <v>36</v>
      </c>
      <c r="R2294" t="s">
        <v>64</v>
      </c>
      <c r="S2294" t="s">
        <v>118</v>
      </c>
      <c r="T2294" s="2">
        <v>25558</v>
      </c>
      <c r="U2294" s="3">
        <f ca="1">YEARFRAC(Table1[[#This Row],[DOB]],TODAY())</f>
        <v>56.005555555555553</v>
      </c>
      <c r="V2294" s="3" t="str" cm="1">
        <f t="array" aca="1" ref="V2294" ca="1">_xlfn.IFS(Table1[[#This Row],[Age]] &lt; 30, "20-29", Table1[[#This Row],[Age]]&lt;40,"30-39",Table1[[#This Row],[Age]]&lt;50,"40-49",Table1[[#This Row],[Age]]&lt;60,"50-59",Table1[[#This Row],[Age]]&lt;70, "60-69",Table1[[#This Row],[Age]]&lt;80, "70-79",Table1[[#This Row],[Age]]&lt;90,"80-89")</f>
        <v>50-59</v>
      </c>
      <c r="W2294" t="s">
        <v>39</v>
      </c>
      <c r="X2294" t="s">
        <v>3476</v>
      </c>
      <c r="Y2294" t="s">
        <v>41</v>
      </c>
      <c r="Z2294">
        <v>22894</v>
      </c>
      <c r="AA2294" t="s">
        <v>127</v>
      </c>
      <c r="AB2294" t="s">
        <v>43</v>
      </c>
      <c r="AC2294" t="s">
        <v>44</v>
      </c>
      <c r="AD2294">
        <v>2</v>
      </c>
    </row>
    <row r="2295" spans="1:30" x14ac:dyDescent="0.35">
      <c r="A2295">
        <v>2717</v>
      </c>
      <c r="B2295" t="s">
        <v>3420</v>
      </c>
      <c r="C2295" t="s">
        <v>4575</v>
      </c>
      <c r="D2295" s="1">
        <v>43977</v>
      </c>
      <c r="F2295" t="str">
        <f>IF(Table1[[#This Row],[ExitDate]],QUOTIENT(Table1[[#This Row],[ExitDate]]-Table1[[#This Row],[StartDate]],365/12),"")</f>
        <v/>
      </c>
      <c r="G2295" t="str">
        <f>IF(Table1[[#This Row],[ExitDate]], "Attrition", "Active")</f>
        <v>Active</v>
      </c>
      <c r="H2295" t="s">
        <v>58</v>
      </c>
      <c r="I2295" t="s">
        <v>8263</v>
      </c>
      <c r="J2295" t="s">
        <v>8264</v>
      </c>
      <c r="K2295" t="s">
        <v>167</v>
      </c>
      <c r="L2295" t="s">
        <v>32</v>
      </c>
      <c r="M2295" t="s">
        <v>62</v>
      </c>
      <c r="N2295" t="s">
        <v>50</v>
      </c>
      <c r="O2295" t="s">
        <v>35</v>
      </c>
      <c r="P2295" t="s">
        <v>36</v>
      </c>
      <c r="R2295" t="s">
        <v>64</v>
      </c>
      <c r="S2295" t="s">
        <v>89</v>
      </c>
      <c r="T2295" s="2">
        <v>35008</v>
      </c>
      <c r="U2295" s="3">
        <f ca="1">YEARFRAC(Table1[[#This Row],[DOB]],TODAY())</f>
        <v>30.133333333333333</v>
      </c>
      <c r="V2295" s="3" t="str" cm="1">
        <f t="array" aca="1" ref="V2295" ca="1">_xlfn.IFS(Table1[[#This Row],[Age]] &lt; 30, "20-29", Table1[[#This Row],[Age]]&lt;40,"30-39",Table1[[#This Row],[Age]]&lt;50,"40-49",Table1[[#This Row],[Age]]&lt;60,"50-59",Table1[[#This Row],[Age]]&lt;70, "60-69",Table1[[#This Row],[Age]]&lt;80, "70-79",Table1[[#This Row],[Age]]&lt;90,"80-89")</f>
        <v>30-39</v>
      </c>
      <c r="W2295" t="s">
        <v>39</v>
      </c>
      <c r="X2295" t="s">
        <v>6</v>
      </c>
      <c r="Y2295" t="s">
        <v>54</v>
      </c>
      <c r="Z2295">
        <v>77267</v>
      </c>
      <c r="AA2295" t="s">
        <v>92</v>
      </c>
      <c r="AB2295" t="s">
        <v>103</v>
      </c>
      <c r="AC2295" t="s">
        <v>44</v>
      </c>
      <c r="AD2295">
        <v>1</v>
      </c>
    </row>
    <row r="2296" spans="1:30" x14ac:dyDescent="0.35">
      <c r="A2296">
        <v>2718</v>
      </c>
      <c r="B2296" t="s">
        <v>8265</v>
      </c>
      <c r="C2296" t="s">
        <v>4978</v>
      </c>
      <c r="D2296" s="1">
        <v>44601</v>
      </c>
      <c r="F2296" t="str">
        <f>IF(Table1[[#This Row],[ExitDate]],QUOTIENT(Table1[[#This Row],[ExitDate]]-Table1[[#This Row],[StartDate]],365/12),"")</f>
        <v/>
      </c>
      <c r="G2296" t="str">
        <f>IF(Table1[[#This Row],[ExitDate]], "Attrition", "Active")</f>
        <v>Active</v>
      </c>
      <c r="H2296" t="s">
        <v>58</v>
      </c>
      <c r="I2296" t="s">
        <v>8266</v>
      </c>
      <c r="J2296" t="s">
        <v>8267</v>
      </c>
      <c r="K2296" t="s">
        <v>97</v>
      </c>
      <c r="L2296" t="s">
        <v>32</v>
      </c>
      <c r="M2296" t="s">
        <v>51</v>
      </c>
      <c r="N2296" t="s">
        <v>50</v>
      </c>
      <c r="O2296" t="s">
        <v>51</v>
      </c>
      <c r="P2296" t="s">
        <v>36</v>
      </c>
      <c r="R2296" t="s">
        <v>64</v>
      </c>
      <c r="S2296" t="s">
        <v>52</v>
      </c>
      <c r="T2296" s="2">
        <v>36186</v>
      </c>
      <c r="U2296" s="3">
        <f ca="1">YEARFRAC(Table1[[#This Row],[DOB]],TODAY())</f>
        <v>26.908333333333335</v>
      </c>
      <c r="V2296" s="3" t="str" cm="1">
        <f t="array" aca="1" ref="V2296" ca="1">_xlfn.IFS(Table1[[#This Row],[Age]] &lt; 30, "20-29", Table1[[#This Row],[Age]]&lt;40,"30-39",Table1[[#This Row],[Age]]&lt;50,"40-49",Table1[[#This Row],[Age]]&lt;60,"50-59",Table1[[#This Row],[Age]]&lt;70, "60-69",Table1[[#This Row],[Age]]&lt;80, "70-79",Table1[[#This Row],[Age]]&lt;90,"80-89")</f>
        <v>20-29</v>
      </c>
      <c r="W2296" t="s">
        <v>7866</v>
      </c>
      <c r="X2296" t="s">
        <v>82</v>
      </c>
      <c r="Y2296" t="s">
        <v>54</v>
      </c>
      <c r="Z2296">
        <v>91638</v>
      </c>
      <c r="AA2296" t="s">
        <v>73</v>
      </c>
      <c r="AB2296" t="s">
        <v>83</v>
      </c>
      <c r="AC2296" t="s">
        <v>44</v>
      </c>
      <c r="AD2296">
        <v>5</v>
      </c>
    </row>
    <row r="2297" spans="1:30" x14ac:dyDescent="0.35">
      <c r="A2297">
        <v>2719</v>
      </c>
      <c r="B2297" t="s">
        <v>5416</v>
      </c>
      <c r="C2297" t="s">
        <v>5557</v>
      </c>
      <c r="D2297" s="1">
        <v>44732</v>
      </c>
      <c r="E2297" s="1">
        <v>45008</v>
      </c>
      <c r="F2297">
        <f>IF(Table1[[#This Row],[ExitDate]],QUOTIENT(Table1[[#This Row],[ExitDate]]-Table1[[#This Row],[StartDate]],365/12),"")</f>
        <v>9</v>
      </c>
      <c r="G2297" t="str">
        <f>IF(Table1[[#This Row],[ExitDate]], "Attrition", "Active")</f>
        <v>Attrition</v>
      </c>
      <c r="H2297" t="s">
        <v>58</v>
      </c>
      <c r="I2297" t="s">
        <v>8268</v>
      </c>
      <c r="J2297" t="s">
        <v>8269</v>
      </c>
      <c r="K2297" t="s">
        <v>117</v>
      </c>
      <c r="L2297" t="s">
        <v>32</v>
      </c>
      <c r="M2297" t="s">
        <v>33</v>
      </c>
      <c r="N2297" t="s">
        <v>34</v>
      </c>
      <c r="O2297" t="s">
        <v>35</v>
      </c>
      <c r="P2297" t="s">
        <v>174</v>
      </c>
      <c r="Q2297" t="s">
        <v>8270</v>
      </c>
      <c r="R2297" t="s">
        <v>64</v>
      </c>
      <c r="S2297" t="s">
        <v>38</v>
      </c>
      <c r="T2297" s="2">
        <v>35106</v>
      </c>
      <c r="U2297" s="3">
        <f ca="1">YEARFRAC(Table1[[#This Row],[DOB]],TODAY())</f>
        <v>29.866666666666667</v>
      </c>
      <c r="V2297" s="3" t="str" cm="1">
        <f t="array" aca="1" ref="V2297" ca="1">_xlfn.IFS(Table1[[#This Row],[Age]] &lt; 30, "20-29", Table1[[#This Row],[Age]]&lt;40,"30-39",Table1[[#This Row],[Age]]&lt;50,"40-49",Table1[[#This Row],[Age]]&lt;60,"50-59",Table1[[#This Row],[Age]]&lt;70, "60-69",Table1[[#This Row],[Age]]&lt;80, "70-79",Table1[[#This Row],[Age]]&lt;90,"80-89")</f>
        <v>20-29</v>
      </c>
      <c r="W2297" t="s">
        <v>7866</v>
      </c>
      <c r="X2297" t="s">
        <v>1505</v>
      </c>
      <c r="Y2297" t="s">
        <v>54</v>
      </c>
      <c r="Z2297">
        <v>35738</v>
      </c>
      <c r="AA2297" t="s">
        <v>55</v>
      </c>
      <c r="AB2297" t="s">
        <v>103</v>
      </c>
      <c r="AC2297" t="s">
        <v>44</v>
      </c>
      <c r="AD2297">
        <v>4</v>
      </c>
    </row>
    <row r="2298" spans="1:30" x14ac:dyDescent="0.35">
      <c r="A2298">
        <v>2720</v>
      </c>
      <c r="B2298" t="s">
        <v>8271</v>
      </c>
      <c r="C2298" t="s">
        <v>3271</v>
      </c>
      <c r="D2298" s="1">
        <v>44569</v>
      </c>
      <c r="E2298" s="1">
        <v>44807</v>
      </c>
      <c r="F2298">
        <f>IF(Table1[[#This Row],[ExitDate]],QUOTIENT(Table1[[#This Row],[ExitDate]]-Table1[[#This Row],[StartDate]],365/12),"")</f>
        <v>7</v>
      </c>
      <c r="G2298" t="str">
        <f>IF(Table1[[#This Row],[ExitDate]], "Attrition", "Active")</f>
        <v>Attrition</v>
      </c>
      <c r="H2298" t="s">
        <v>58</v>
      </c>
      <c r="I2298" t="s">
        <v>8272</v>
      </c>
      <c r="J2298" t="s">
        <v>8273</v>
      </c>
      <c r="K2298" t="s">
        <v>61</v>
      </c>
      <c r="L2298" t="s">
        <v>32</v>
      </c>
      <c r="M2298" t="s">
        <v>33</v>
      </c>
      <c r="N2298" t="s">
        <v>50</v>
      </c>
      <c r="O2298" t="s">
        <v>35</v>
      </c>
      <c r="P2298" t="s">
        <v>139</v>
      </c>
      <c r="Q2298" t="s">
        <v>8274</v>
      </c>
      <c r="R2298" t="s">
        <v>64</v>
      </c>
      <c r="S2298" t="s">
        <v>89</v>
      </c>
      <c r="T2298" s="2">
        <v>34559</v>
      </c>
      <c r="U2298" s="3">
        <f ca="1">YEARFRAC(Table1[[#This Row],[DOB]],TODAY())</f>
        <v>31.361111111111111</v>
      </c>
      <c r="V2298" s="3" t="str" cm="1">
        <f t="array" aca="1" ref="V2298" ca="1">_xlfn.IFS(Table1[[#This Row],[Age]] &lt; 30, "20-29", Table1[[#This Row],[Age]]&lt;40,"30-39",Table1[[#This Row],[Age]]&lt;50,"40-49",Table1[[#This Row],[Age]]&lt;60,"50-59",Table1[[#This Row],[Age]]&lt;70, "60-69",Table1[[#This Row],[Age]]&lt;80, "70-79",Table1[[#This Row],[Age]]&lt;90,"80-89")</f>
        <v>30-39</v>
      </c>
      <c r="W2298" t="s">
        <v>7895</v>
      </c>
      <c r="X2298" t="s">
        <v>581</v>
      </c>
      <c r="Y2298" t="s">
        <v>41</v>
      </c>
      <c r="Z2298">
        <v>26500</v>
      </c>
      <c r="AA2298" t="s">
        <v>127</v>
      </c>
      <c r="AB2298" t="s">
        <v>43</v>
      </c>
      <c r="AC2298" t="s">
        <v>44</v>
      </c>
      <c r="AD2298">
        <v>4</v>
      </c>
    </row>
    <row r="2299" spans="1:30" x14ac:dyDescent="0.35">
      <c r="A2299">
        <v>2721</v>
      </c>
      <c r="B2299" t="s">
        <v>926</v>
      </c>
      <c r="C2299" t="s">
        <v>1740</v>
      </c>
      <c r="D2299" s="1">
        <v>43891</v>
      </c>
      <c r="F2299" t="str">
        <f>IF(Table1[[#This Row],[ExitDate]],QUOTIENT(Table1[[#This Row],[ExitDate]]-Table1[[#This Row],[StartDate]],365/12),"")</f>
        <v/>
      </c>
      <c r="G2299" t="str">
        <f>IF(Table1[[#This Row],[ExitDate]], "Attrition", "Active")</f>
        <v>Active</v>
      </c>
      <c r="H2299" t="s">
        <v>58</v>
      </c>
      <c r="I2299" t="s">
        <v>8275</v>
      </c>
      <c r="J2299" t="s">
        <v>8276</v>
      </c>
      <c r="K2299" t="s">
        <v>88</v>
      </c>
      <c r="L2299" t="s">
        <v>32</v>
      </c>
      <c r="M2299" t="s">
        <v>62</v>
      </c>
      <c r="N2299" t="s">
        <v>50</v>
      </c>
      <c r="O2299" t="s">
        <v>62</v>
      </c>
      <c r="P2299" t="s">
        <v>36</v>
      </c>
      <c r="R2299" t="s">
        <v>64</v>
      </c>
      <c r="S2299" t="s">
        <v>285</v>
      </c>
      <c r="T2299" s="2">
        <v>29905</v>
      </c>
      <c r="U2299" s="3">
        <f ca="1">YEARFRAC(Table1[[#This Row],[DOB]],TODAY())</f>
        <v>44.105555555555554</v>
      </c>
      <c r="V2299" s="3" t="str" cm="1">
        <f t="array" aca="1" ref="V2299" ca="1">_xlfn.IFS(Table1[[#This Row],[Age]] &lt; 30, "20-29", Table1[[#This Row],[Age]]&lt;40,"30-39",Table1[[#This Row],[Age]]&lt;50,"40-49",Table1[[#This Row],[Age]]&lt;60,"50-59",Table1[[#This Row],[Age]]&lt;70, "60-69",Table1[[#This Row],[Age]]&lt;80, "70-79",Table1[[#This Row],[Age]]&lt;90,"80-89")</f>
        <v>40-49</v>
      </c>
      <c r="W2299" t="s">
        <v>7895</v>
      </c>
      <c r="X2299" t="s">
        <v>242</v>
      </c>
      <c r="Y2299" t="s">
        <v>54</v>
      </c>
      <c r="Z2299">
        <v>6085</v>
      </c>
      <c r="AA2299" t="s">
        <v>55</v>
      </c>
      <c r="AB2299" t="s">
        <v>83</v>
      </c>
      <c r="AC2299" t="s">
        <v>44</v>
      </c>
      <c r="AD2299">
        <v>4</v>
      </c>
    </row>
    <row r="2300" spans="1:30" x14ac:dyDescent="0.35">
      <c r="A2300">
        <v>2722</v>
      </c>
      <c r="B2300" t="s">
        <v>5397</v>
      </c>
      <c r="C2300" t="s">
        <v>5606</v>
      </c>
      <c r="D2300" s="1">
        <v>44109</v>
      </c>
      <c r="F2300" t="str">
        <f>IF(Table1[[#This Row],[ExitDate]],QUOTIENT(Table1[[#This Row],[ExitDate]]-Table1[[#This Row],[StartDate]],365/12),"")</f>
        <v/>
      </c>
      <c r="G2300" t="str">
        <f>IF(Table1[[#This Row],[ExitDate]], "Attrition", "Active")</f>
        <v>Active</v>
      </c>
      <c r="H2300" t="s">
        <v>58</v>
      </c>
      <c r="I2300" t="s">
        <v>8277</v>
      </c>
      <c r="J2300" t="s">
        <v>8278</v>
      </c>
      <c r="K2300" t="s">
        <v>31</v>
      </c>
      <c r="L2300" t="s">
        <v>32</v>
      </c>
      <c r="M2300" t="s">
        <v>33</v>
      </c>
      <c r="N2300" t="s">
        <v>34</v>
      </c>
      <c r="O2300" t="s">
        <v>35</v>
      </c>
      <c r="P2300" t="s">
        <v>36</v>
      </c>
      <c r="R2300" t="s">
        <v>64</v>
      </c>
      <c r="S2300" t="s">
        <v>80</v>
      </c>
      <c r="T2300" s="2">
        <v>29191</v>
      </c>
      <c r="U2300" s="3">
        <f ca="1">YEARFRAC(Table1[[#This Row],[DOB]],TODAY())</f>
        <v>46.05833333333333</v>
      </c>
      <c r="V2300" s="3" t="str" cm="1">
        <f t="array" aca="1" ref="V2300" ca="1">_xlfn.IFS(Table1[[#This Row],[Age]] &lt; 30, "20-29", Table1[[#This Row],[Age]]&lt;40,"30-39",Table1[[#This Row],[Age]]&lt;50,"40-49",Table1[[#This Row],[Age]]&lt;60,"50-59",Table1[[#This Row],[Age]]&lt;70, "60-69",Table1[[#This Row],[Age]]&lt;80, "70-79",Table1[[#This Row],[Age]]&lt;90,"80-89")</f>
        <v>40-49</v>
      </c>
      <c r="W2300" t="s">
        <v>7875</v>
      </c>
      <c r="X2300" t="s">
        <v>102</v>
      </c>
      <c r="Y2300" t="s">
        <v>54</v>
      </c>
      <c r="Z2300">
        <v>15704</v>
      </c>
      <c r="AA2300" t="s">
        <v>42</v>
      </c>
      <c r="AB2300" t="s">
        <v>74</v>
      </c>
      <c r="AC2300" t="s">
        <v>44</v>
      </c>
      <c r="AD2300">
        <v>2</v>
      </c>
    </row>
    <row r="2301" spans="1:30" x14ac:dyDescent="0.35">
      <c r="A2301">
        <v>2723</v>
      </c>
      <c r="B2301" t="s">
        <v>1688</v>
      </c>
      <c r="C2301" t="s">
        <v>4418</v>
      </c>
      <c r="D2301" s="1">
        <v>44328</v>
      </c>
      <c r="E2301" s="1">
        <v>44743</v>
      </c>
      <c r="F2301">
        <f>IF(Table1[[#This Row],[ExitDate]],QUOTIENT(Table1[[#This Row],[ExitDate]]-Table1[[#This Row],[StartDate]],365/12),"")</f>
        <v>13</v>
      </c>
      <c r="G2301" t="str">
        <f>IF(Table1[[#This Row],[ExitDate]], "Attrition", "Active")</f>
        <v>Attrition</v>
      </c>
      <c r="H2301" t="s">
        <v>58</v>
      </c>
      <c r="I2301" t="s">
        <v>8279</v>
      </c>
      <c r="J2301" t="s">
        <v>8280</v>
      </c>
      <c r="K2301" t="s">
        <v>132</v>
      </c>
      <c r="L2301" t="s">
        <v>32</v>
      </c>
      <c r="M2301" t="s">
        <v>51</v>
      </c>
      <c r="N2301" t="s">
        <v>34</v>
      </c>
      <c r="O2301" t="s">
        <v>35</v>
      </c>
      <c r="P2301" t="s">
        <v>174</v>
      </c>
      <c r="Q2301" t="s">
        <v>8281</v>
      </c>
      <c r="R2301" t="s">
        <v>64</v>
      </c>
      <c r="S2301" t="s">
        <v>89</v>
      </c>
      <c r="T2301" s="2">
        <v>27470</v>
      </c>
      <c r="U2301" s="3">
        <f ca="1">YEARFRAC(Table1[[#This Row],[DOB]],TODAY())</f>
        <v>50.766666666666666</v>
      </c>
      <c r="V2301" s="3" t="str" cm="1">
        <f t="array" aca="1" ref="V2301" ca="1">_xlfn.IFS(Table1[[#This Row],[Age]] &lt; 30, "20-29", Table1[[#This Row],[Age]]&lt;40,"30-39",Table1[[#This Row],[Age]]&lt;50,"40-49",Table1[[#This Row],[Age]]&lt;60,"50-59",Table1[[#This Row],[Age]]&lt;70, "60-69",Table1[[#This Row],[Age]]&lt;80, "70-79",Table1[[#This Row],[Age]]&lt;90,"80-89")</f>
        <v>50-59</v>
      </c>
      <c r="W2301" t="s">
        <v>7891</v>
      </c>
      <c r="X2301" t="s">
        <v>102</v>
      </c>
      <c r="Y2301" t="s">
        <v>54</v>
      </c>
      <c r="Z2301">
        <v>37293</v>
      </c>
      <c r="AA2301" t="s">
        <v>42</v>
      </c>
      <c r="AB2301" t="s">
        <v>43</v>
      </c>
      <c r="AC2301" t="s">
        <v>44</v>
      </c>
      <c r="AD2301">
        <v>2</v>
      </c>
    </row>
    <row r="2302" spans="1:30" x14ac:dyDescent="0.35">
      <c r="A2302">
        <v>2724</v>
      </c>
      <c r="B2302" t="s">
        <v>1461</v>
      </c>
      <c r="C2302" t="s">
        <v>4651</v>
      </c>
      <c r="D2302" s="1">
        <v>44927</v>
      </c>
      <c r="E2302" s="1">
        <v>45112</v>
      </c>
      <c r="F2302">
        <f>IF(Table1[[#This Row],[ExitDate]],QUOTIENT(Table1[[#This Row],[ExitDate]]-Table1[[#This Row],[StartDate]],365/12),"")</f>
        <v>6</v>
      </c>
      <c r="G2302" t="str">
        <f>IF(Table1[[#This Row],[ExitDate]], "Attrition", "Active")</f>
        <v>Attrition</v>
      </c>
      <c r="H2302" t="s">
        <v>58</v>
      </c>
      <c r="I2302" t="s">
        <v>8282</v>
      </c>
      <c r="J2302" t="s">
        <v>8283</v>
      </c>
      <c r="K2302" t="s">
        <v>49</v>
      </c>
      <c r="L2302" t="s">
        <v>32</v>
      </c>
      <c r="M2302" t="s">
        <v>51</v>
      </c>
      <c r="N2302" t="s">
        <v>63</v>
      </c>
      <c r="O2302" t="s">
        <v>35</v>
      </c>
      <c r="P2302" t="s">
        <v>98</v>
      </c>
      <c r="Q2302" t="s">
        <v>8284</v>
      </c>
      <c r="R2302" t="s">
        <v>64</v>
      </c>
      <c r="S2302" t="s">
        <v>331</v>
      </c>
      <c r="T2302" s="2">
        <v>15721</v>
      </c>
      <c r="U2302" s="3">
        <f ca="1">YEARFRAC(Table1[[#This Row],[DOB]],TODAY())</f>
        <v>82.938888888888883</v>
      </c>
      <c r="V2302" s="3" t="str" cm="1">
        <f t="array" aca="1" ref="V2302" ca="1">_xlfn.IFS(Table1[[#This Row],[Age]] &lt; 30, "20-29", Table1[[#This Row],[Age]]&lt;40,"30-39",Table1[[#This Row],[Age]]&lt;50,"40-49",Table1[[#This Row],[Age]]&lt;60,"50-59",Table1[[#This Row],[Age]]&lt;70, "60-69",Table1[[#This Row],[Age]]&lt;80, "70-79",Table1[[#This Row],[Age]]&lt;90,"80-89")</f>
        <v>80-89</v>
      </c>
      <c r="W2302" t="s">
        <v>7849</v>
      </c>
      <c r="X2302" t="s">
        <v>225</v>
      </c>
      <c r="Y2302" t="s">
        <v>54</v>
      </c>
      <c r="Z2302">
        <v>96396</v>
      </c>
      <c r="AA2302" t="s">
        <v>73</v>
      </c>
      <c r="AB2302" t="s">
        <v>103</v>
      </c>
      <c r="AC2302" t="s">
        <v>44</v>
      </c>
      <c r="AD2302">
        <v>1</v>
      </c>
    </row>
    <row r="2303" spans="1:30" x14ac:dyDescent="0.35">
      <c r="A2303">
        <v>2725</v>
      </c>
      <c r="B2303" t="s">
        <v>1373</v>
      </c>
      <c r="C2303" t="s">
        <v>7184</v>
      </c>
      <c r="D2303" s="1">
        <v>43787</v>
      </c>
      <c r="F2303" t="str">
        <f>IF(Table1[[#This Row],[ExitDate]],QUOTIENT(Table1[[#This Row],[ExitDate]]-Table1[[#This Row],[StartDate]],365/12),"")</f>
        <v/>
      </c>
      <c r="G2303" t="str">
        <f>IF(Table1[[#This Row],[ExitDate]], "Attrition", "Active")</f>
        <v>Active</v>
      </c>
      <c r="H2303" t="s">
        <v>58</v>
      </c>
      <c r="I2303" t="s">
        <v>8285</v>
      </c>
      <c r="J2303" t="s">
        <v>8286</v>
      </c>
      <c r="K2303" t="s">
        <v>138</v>
      </c>
      <c r="L2303" t="s">
        <v>32</v>
      </c>
      <c r="M2303" t="s">
        <v>33</v>
      </c>
      <c r="N2303" t="s">
        <v>63</v>
      </c>
      <c r="O2303" t="s">
        <v>62</v>
      </c>
      <c r="P2303" t="s">
        <v>36</v>
      </c>
      <c r="R2303" t="s">
        <v>64</v>
      </c>
      <c r="S2303" t="s">
        <v>89</v>
      </c>
      <c r="T2303" s="2">
        <v>25405</v>
      </c>
      <c r="U2303" s="3">
        <f ca="1">YEARFRAC(Table1[[#This Row],[DOB]],TODAY())</f>
        <v>56.422222222222224</v>
      </c>
      <c r="V2303" s="3" t="str" cm="1">
        <f t="array" aca="1" ref="V2303" ca="1">_xlfn.IFS(Table1[[#This Row],[Age]] &lt; 30, "20-29", Table1[[#This Row],[Age]]&lt;40,"30-39",Table1[[#This Row],[Age]]&lt;50,"40-49",Table1[[#This Row],[Age]]&lt;60,"50-59",Table1[[#This Row],[Age]]&lt;70, "60-69",Table1[[#This Row],[Age]]&lt;80, "70-79",Table1[[#This Row],[Age]]&lt;90,"80-89")</f>
        <v>50-59</v>
      </c>
      <c r="W2303" t="s">
        <v>7849</v>
      </c>
      <c r="X2303" t="s">
        <v>82</v>
      </c>
      <c r="Y2303" t="s">
        <v>54</v>
      </c>
      <c r="Z2303">
        <v>25528</v>
      </c>
      <c r="AA2303" t="s">
        <v>42</v>
      </c>
      <c r="AB2303" t="s">
        <v>74</v>
      </c>
      <c r="AC2303" t="s">
        <v>44</v>
      </c>
      <c r="AD2303">
        <v>4</v>
      </c>
    </row>
    <row r="2304" spans="1:30" x14ac:dyDescent="0.35">
      <c r="A2304">
        <v>2726</v>
      </c>
      <c r="B2304" t="s">
        <v>969</v>
      </c>
      <c r="C2304" t="s">
        <v>2630</v>
      </c>
      <c r="D2304" s="1">
        <v>44328</v>
      </c>
      <c r="E2304" s="1">
        <v>44507</v>
      </c>
      <c r="F2304">
        <f>IF(Table1[[#This Row],[ExitDate]],QUOTIENT(Table1[[#This Row],[ExitDate]]-Table1[[#This Row],[StartDate]],365/12),"")</f>
        <v>5</v>
      </c>
      <c r="G2304" t="str">
        <f>IF(Table1[[#This Row],[ExitDate]], "Attrition", "Active")</f>
        <v>Attrition</v>
      </c>
      <c r="H2304" t="s">
        <v>58</v>
      </c>
      <c r="I2304" t="s">
        <v>8287</v>
      </c>
      <c r="J2304" t="s">
        <v>8288</v>
      </c>
      <c r="K2304" t="s">
        <v>79</v>
      </c>
      <c r="L2304" t="s">
        <v>32</v>
      </c>
      <c r="M2304" t="s">
        <v>33</v>
      </c>
      <c r="N2304" t="s">
        <v>63</v>
      </c>
      <c r="O2304" t="s">
        <v>62</v>
      </c>
      <c r="P2304" t="s">
        <v>139</v>
      </c>
      <c r="Q2304" t="s">
        <v>8289</v>
      </c>
      <c r="R2304" t="s">
        <v>64</v>
      </c>
      <c r="S2304" t="s">
        <v>304</v>
      </c>
      <c r="T2304" s="2">
        <v>25987</v>
      </c>
      <c r="U2304" s="3">
        <f ca="1">YEARFRAC(Table1[[#This Row],[DOB]],TODAY())</f>
        <v>54.833333333333336</v>
      </c>
      <c r="V2304" s="3" t="str" cm="1">
        <f t="array" aca="1" ref="V2304" ca="1">_xlfn.IFS(Table1[[#This Row],[Age]] &lt; 30, "20-29", Table1[[#This Row],[Age]]&lt;40,"30-39",Table1[[#This Row],[Age]]&lt;50,"40-49",Table1[[#This Row],[Age]]&lt;60,"50-59",Table1[[#This Row],[Age]]&lt;70, "60-69",Table1[[#This Row],[Age]]&lt;80, "70-79",Table1[[#This Row],[Age]]&lt;90,"80-89")</f>
        <v>50-59</v>
      </c>
      <c r="W2304" t="s">
        <v>7882</v>
      </c>
      <c r="X2304" t="s">
        <v>351</v>
      </c>
      <c r="Y2304" t="s">
        <v>54</v>
      </c>
      <c r="Z2304">
        <v>20036</v>
      </c>
      <c r="AA2304" t="s">
        <v>127</v>
      </c>
      <c r="AB2304" t="s">
        <v>74</v>
      </c>
      <c r="AC2304" t="s">
        <v>44</v>
      </c>
      <c r="AD2304">
        <v>2</v>
      </c>
    </row>
    <row r="2305" spans="1:30" x14ac:dyDescent="0.35">
      <c r="A2305">
        <v>2727</v>
      </c>
      <c r="B2305" t="s">
        <v>26</v>
      </c>
      <c r="C2305" t="s">
        <v>1035</v>
      </c>
      <c r="D2305" s="1">
        <v>43875</v>
      </c>
      <c r="E2305" s="1">
        <v>44551</v>
      </c>
      <c r="F2305">
        <f>IF(Table1[[#This Row],[ExitDate]],QUOTIENT(Table1[[#This Row],[ExitDate]]-Table1[[#This Row],[StartDate]],365/12),"")</f>
        <v>22</v>
      </c>
      <c r="G2305" t="str">
        <f>IF(Table1[[#This Row],[ExitDate]], "Attrition", "Active")</f>
        <v>Attrition</v>
      </c>
      <c r="H2305" t="s">
        <v>58</v>
      </c>
      <c r="I2305" t="s">
        <v>8290</v>
      </c>
      <c r="J2305" t="s">
        <v>8291</v>
      </c>
      <c r="K2305" t="s">
        <v>167</v>
      </c>
      <c r="L2305" t="s">
        <v>32</v>
      </c>
      <c r="M2305" t="s">
        <v>33</v>
      </c>
      <c r="N2305" t="s">
        <v>34</v>
      </c>
      <c r="O2305" t="s">
        <v>62</v>
      </c>
      <c r="P2305" t="s">
        <v>125</v>
      </c>
      <c r="Q2305" t="s">
        <v>8292</v>
      </c>
      <c r="R2305" t="s">
        <v>64</v>
      </c>
      <c r="S2305" t="s">
        <v>80</v>
      </c>
      <c r="T2305" s="2">
        <v>30967</v>
      </c>
      <c r="U2305" s="3">
        <f ca="1">YEARFRAC(Table1[[#This Row],[DOB]],TODAY())</f>
        <v>41.197222222222223</v>
      </c>
      <c r="V2305" s="3" t="str" cm="1">
        <f t="array" aca="1" ref="V2305" ca="1">_xlfn.IFS(Table1[[#This Row],[Age]] &lt; 30, "20-29", Table1[[#This Row],[Age]]&lt;40,"30-39",Table1[[#This Row],[Age]]&lt;50,"40-49",Table1[[#This Row],[Age]]&lt;60,"50-59",Table1[[#This Row],[Age]]&lt;70, "60-69",Table1[[#This Row],[Age]]&lt;80, "70-79",Table1[[#This Row],[Age]]&lt;90,"80-89")</f>
        <v>40-49</v>
      </c>
      <c r="W2305" t="s">
        <v>7882</v>
      </c>
      <c r="X2305" t="s">
        <v>162</v>
      </c>
      <c r="Y2305" t="s">
        <v>54</v>
      </c>
      <c r="Z2305">
        <v>83448</v>
      </c>
      <c r="AA2305" t="s">
        <v>42</v>
      </c>
      <c r="AB2305" t="s">
        <v>103</v>
      </c>
      <c r="AC2305" t="s">
        <v>44</v>
      </c>
      <c r="AD2305">
        <v>5</v>
      </c>
    </row>
    <row r="2306" spans="1:30" x14ac:dyDescent="0.35">
      <c r="A2306">
        <v>2728</v>
      </c>
      <c r="B2306" t="s">
        <v>2458</v>
      </c>
      <c r="C2306" t="s">
        <v>7184</v>
      </c>
      <c r="D2306" s="1">
        <v>43959</v>
      </c>
      <c r="E2306" s="1">
        <v>45013</v>
      </c>
      <c r="F2306">
        <f>IF(Table1[[#This Row],[ExitDate]],QUOTIENT(Table1[[#This Row],[ExitDate]]-Table1[[#This Row],[StartDate]],365/12),"")</f>
        <v>34</v>
      </c>
      <c r="G2306" t="str">
        <f>IF(Table1[[#This Row],[ExitDate]], "Attrition", "Active")</f>
        <v>Attrition</v>
      </c>
      <c r="H2306" t="s">
        <v>58</v>
      </c>
      <c r="I2306" t="s">
        <v>8293</v>
      </c>
      <c r="J2306" t="s">
        <v>8294</v>
      </c>
      <c r="K2306" t="s">
        <v>97</v>
      </c>
      <c r="L2306" t="s">
        <v>32</v>
      </c>
      <c r="M2306" t="s">
        <v>62</v>
      </c>
      <c r="N2306" t="s">
        <v>63</v>
      </c>
      <c r="O2306" t="s">
        <v>62</v>
      </c>
      <c r="P2306" t="s">
        <v>98</v>
      </c>
      <c r="Q2306" t="s">
        <v>8295</v>
      </c>
      <c r="R2306" t="s">
        <v>64</v>
      </c>
      <c r="S2306" t="s">
        <v>147</v>
      </c>
      <c r="T2306" s="2">
        <v>20705</v>
      </c>
      <c r="U2306" s="3">
        <f ca="1">YEARFRAC(Table1[[#This Row],[DOB]],TODAY())</f>
        <v>69.294444444444451</v>
      </c>
      <c r="V2306" s="3" t="str" cm="1">
        <f t="array" aca="1" ref="V2306" ca="1">_xlfn.IFS(Table1[[#This Row],[Age]] &lt; 30, "20-29", Table1[[#This Row],[Age]]&lt;40,"30-39",Table1[[#This Row],[Age]]&lt;50,"40-49",Table1[[#This Row],[Age]]&lt;60,"50-59",Table1[[#This Row],[Age]]&lt;70, "60-69",Table1[[#This Row],[Age]]&lt;80, "70-79",Table1[[#This Row],[Age]]&lt;90,"80-89")</f>
        <v>60-69</v>
      </c>
      <c r="W2306" t="s">
        <v>7859</v>
      </c>
      <c r="X2306" t="s">
        <v>225</v>
      </c>
      <c r="Y2306" t="s">
        <v>54</v>
      </c>
      <c r="Z2306">
        <v>16416</v>
      </c>
      <c r="AA2306" t="s">
        <v>55</v>
      </c>
      <c r="AB2306" t="s">
        <v>74</v>
      </c>
      <c r="AC2306" t="s">
        <v>44</v>
      </c>
      <c r="AD2306">
        <v>2</v>
      </c>
    </row>
    <row r="2307" spans="1:30" x14ac:dyDescent="0.35">
      <c r="A2307">
        <v>2729</v>
      </c>
      <c r="B2307" t="s">
        <v>3412</v>
      </c>
      <c r="C2307" t="s">
        <v>1531</v>
      </c>
      <c r="D2307" s="1">
        <v>43444</v>
      </c>
      <c r="F2307" t="str">
        <f>IF(Table1[[#This Row],[ExitDate]],QUOTIENT(Table1[[#This Row],[ExitDate]]-Table1[[#This Row],[StartDate]],365/12),"")</f>
        <v/>
      </c>
      <c r="G2307" t="str">
        <f>IF(Table1[[#This Row],[ExitDate]], "Attrition", "Active")</f>
        <v>Active</v>
      </c>
      <c r="H2307" t="s">
        <v>58</v>
      </c>
      <c r="I2307" t="s">
        <v>8296</v>
      </c>
      <c r="J2307" t="s">
        <v>8297</v>
      </c>
      <c r="K2307" t="s">
        <v>117</v>
      </c>
      <c r="L2307" t="s">
        <v>32</v>
      </c>
      <c r="M2307" t="s">
        <v>51</v>
      </c>
      <c r="N2307" t="s">
        <v>63</v>
      </c>
      <c r="O2307" t="s">
        <v>62</v>
      </c>
      <c r="P2307" t="s">
        <v>36</v>
      </c>
      <c r="R2307" t="s">
        <v>64</v>
      </c>
      <c r="S2307" t="s">
        <v>110</v>
      </c>
      <c r="T2307" s="2">
        <v>17602</v>
      </c>
      <c r="U2307" s="3">
        <f ca="1">YEARFRAC(Table1[[#This Row],[DOB]],TODAY())</f>
        <v>77.786111111111111</v>
      </c>
      <c r="V2307" s="3" t="str" cm="1">
        <f t="array" aca="1" ref="V2307" ca="1">_xlfn.IFS(Table1[[#This Row],[Age]] &lt; 30, "20-29", Table1[[#This Row],[Age]]&lt;40,"30-39",Table1[[#This Row],[Age]]&lt;50,"40-49",Table1[[#This Row],[Age]]&lt;60,"50-59",Table1[[#This Row],[Age]]&lt;70, "60-69",Table1[[#This Row],[Age]]&lt;80, "70-79",Table1[[#This Row],[Age]]&lt;90,"80-89")</f>
        <v>70-79</v>
      </c>
      <c r="W2307" t="s">
        <v>7859</v>
      </c>
      <c r="X2307" t="s">
        <v>112</v>
      </c>
      <c r="Y2307" t="s">
        <v>41</v>
      </c>
      <c r="Z2307">
        <v>83077</v>
      </c>
      <c r="AA2307" t="s">
        <v>55</v>
      </c>
      <c r="AB2307" t="s">
        <v>103</v>
      </c>
      <c r="AC2307" t="s">
        <v>44</v>
      </c>
      <c r="AD2307">
        <v>2</v>
      </c>
    </row>
    <row r="2308" spans="1:30" x14ac:dyDescent="0.35">
      <c r="A2308">
        <v>2730</v>
      </c>
      <c r="B2308" t="s">
        <v>2980</v>
      </c>
      <c r="C2308" t="s">
        <v>6846</v>
      </c>
      <c r="D2308" s="1">
        <v>44538</v>
      </c>
      <c r="F2308" t="str">
        <f>IF(Table1[[#This Row],[ExitDate]],QUOTIENT(Table1[[#This Row],[ExitDate]]-Table1[[#This Row],[StartDate]],365/12),"")</f>
        <v/>
      </c>
      <c r="G2308" t="str">
        <f>IF(Table1[[#This Row],[ExitDate]], "Attrition", "Active")</f>
        <v>Active</v>
      </c>
      <c r="H2308" t="s">
        <v>58</v>
      </c>
      <c r="I2308" t="s">
        <v>8298</v>
      </c>
      <c r="J2308" t="s">
        <v>8299</v>
      </c>
      <c r="K2308" t="s">
        <v>61</v>
      </c>
      <c r="L2308" t="s">
        <v>32</v>
      </c>
      <c r="M2308" t="s">
        <v>33</v>
      </c>
      <c r="N2308" t="s">
        <v>63</v>
      </c>
      <c r="O2308" t="s">
        <v>51</v>
      </c>
      <c r="P2308" t="s">
        <v>36</v>
      </c>
      <c r="R2308" t="s">
        <v>64</v>
      </c>
      <c r="S2308" t="s">
        <v>793</v>
      </c>
      <c r="T2308" s="2">
        <v>24681</v>
      </c>
      <c r="U2308" s="3">
        <f ca="1">YEARFRAC(Table1[[#This Row],[DOB]],TODAY())</f>
        <v>58.402777777777779</v>
      </c>
      <c r="V2308" s="3" t="str" cm="1">
        <f t="array" aca="1" ref="V2308" ca="1">_xlfn.IFS(Table1[[#This Row],[Age]] &lt; 30, "20-29", Table1[[#This Row],[Age]]&lt;40,"30-39",Table1[[#This Row],[Age]]&lt;50,"40-49",Table1[[#This Row],[Age]]&lt;60,"50-59",Table1[[#This Row],[Age]]&lt;70, "60-69",Table1[[#This Row],[Age]]&lt;80, "70-79",Table1[[#This Row],[Age]]&lt;90,"80-89")</f>
        <v>50-59</v>
      </c>
      <c r="W2308" t="s">
        <v>5850</v>
      </c>
      <c r="X2308" t="s">
        <v>215</v>
      </c>
      <c r="Y2308" t="s">
        <v>41</v>
      </c>
      <c r="Z2308">
        <v>23617</v>
      </c>
      <c r="AA2308" t="s">
        <v>55</v>
      </c>
      <c r="AB2308" t="s">
        <v>74</v>
      </c>
      <c r="AC2308" t="s">
        <v>44</v>
      </c>
      <c r="AD2308">
        <v>2</v>
      </c>
    </row>
    <row r="2309" spans="1:30" x14ac:dyDescent="0.35">
      <c r="A2309">
        <v>2731</v>
      </c>
      <c r="B2309" t="s">
        <v>6291</v>
      </c>
      <c r="C2309" t="s">
        <v>4680</v>
      </c>
      <c r="D2309" s="1">
        <v>43496</v>
      </c>
      <c r="F2309" t="str">
        <f>IF(Table1[[#This Row],[ExitDate]],QUOTIENT(Table1[[#This Row],[ExitDate]]-Table1[[#This Row],[StartDate]],365/12),"")</f>
        <v/>
      </c>
      <c r="G2309" t="str">
        <f>IF(Table1[[#This Row],[ExitDate]], "Attrition", "Active")</f>
        <v>Active</v>
      </c>
      <c r="H2309" t="s">
        <v>3736</v>
      </c>
      <c r="I2309" t="s">
        <v>8300</v>
      </c>
      <c r="J2309" t="s">
        <v>8301</v>
      </c>
      <c r="K2309" t="s">
        <v>88</v>
      </c>
      <c r="L2309" t="s">
        <v>32</v>
      </c>
      <c r="M2309" t="s">
        <v>51</v>
      </c>
      <c r="N2309" t="s">
        <v>34</v>
      </c>
      <c r="O2309" t="s">
        <v>62</v>
      </c>
      <c r="P2309" t="s">
        <v>36</v>
      </c>
      <c r="R2309" t="s">
        <v>64</v>
      </c>
      <c r="S2309" t="s">
        <v>80</v>
      </c>
      <c r="T2309" s="2">
        <v>18262</v>
      </c>
      <c r="U2309" s="3">
        <f ca="1">YEARFRAC(Table1[[#This Row],[DOB]],TODAY())</f>
        <v>75.980555555555554</v>
      </c>
      <c r="V2309" s="3" t="str" cm="1">
        <f t="array" aca="1" ref="V2309" ca="1">_xlfn.IFS(Table1[[#This Row],[Age]] &lt; 30, "20-29", Table1[[#This Row],[Age]]&lt;40,"30-39",Table1[[#This Row],[Age]]&lt;50,"40-49",Table1[[#This Row],[Age]]&lt;60,"50-59",Table1[[#This Row],[Age]]&lt;70, "60-69",Table1[[#This Row],[Age]]&lt;80, "70-79",Table1[[#This Row],[Age]]&lt;90,"80-89")</f>
        <v>70-79</v>
      </c>
      <c r="W2309" t="s">
        <v>39</v>
      </c>
      <c r="X2309" t="s">
        <v>102</v>
      </c>
      <c r="Y2309" t="s">
        <v>41</v>
      </c>
      <c r="Z2309">
        <v>24569</v>
      </c>
      <c r="AA2309" t="s">
        <v>73</v>
      </c>
      <c r="AB2309" t="s">
        <v>83</v>
      </c>
      <c r="AC2309" t="s">
        <v>44</v>
      </c>
      <c r="AD2309">
        <v>1</v>
      </c>
    </row>
    <row r="2310" spans="1:30" x14ac:dyDescent="0.35">
      <c r="A2310">
        <v>2732</v>
      </c>
      <c r="B2310" t="s">
        <v>2638</v>
      </c>
      <c r="C2310" t="s">
        <v>1559</v>
      </c>
      <c r="D2310" s="1">
        <v>44804</v>
      </c>
      <c r="E2310" s="1">
        <v>45043</v>
      </c>
      <c r="F2310">
        <f>IF(Table1[[#This Row],[ExitDate]],QUOTIENT(Table1[[#This Row],[ExitDate]]-Table1[[#This Row],[StartDate]],365/12),"")</f>
        <v>7</v>
      </c>
      <c r="G2310" t="str">
        <f>IF(Table1[[#This Row],[ExitDate]], "Attrition", "Active")</f>
        <v>Attrition</v>
      </c>
      <c r="H2310" t="s">
        <v>58</v>
      </c>
      <c r="I2310" t="s">
        <v>8302</v>
      </c>
      <c r="J2310" t="s">
        <v>8303</v>
      </c>
      <c r="K2310" t="s">
        <v>167</v>
      </c>
      <c r="L2310" t="s">
        <v>32</v>
      </c>
      <c r="M2310" t="s">
        <v>33</v>
      </c>
      <c r="N2310" t="s">
        <v>50</v>
      </c>
      <c r="O2310" t="s">
        <v>62</v>
      </c>
      <c r="P2310" t="s">
        <v>139</v>
      </c>
      <c r="Q2310" t="s">
        <v>8304</v>
      </c>
      <c r="R2310" t="s">
        <v>64</v>
      </c>
      <c r="S2310" t="s">
        <v>285</v>
      </c>
      <c r="T2310" s="2">
        <v>32605</v>
      </c>
      <c r="U2310" s="3">
        <f ca="1">YEARFRAC(Table1[[#This Row],[DOB]],TODAY())</f>
        <v>36.711111111111109</v>
      </c>
      <c r="V2310" s="3" t="str" cm="1">
        <f t="array" aca="1" ref="V2310" ca="1">_xlfn.IFS(Table1[[#This Row],[Age]] &lt; 30, "20-29", Table1[[#This Row],[Age]]&lt;40,"30-39",Table1[[#This Row],[Age]]&lt;50,"40-49",Table1[[#This Row],[Age]]&lt;60,"50-59",Table1[[#This Row],[Age]]&lt;70, "60-69",Table1[[#This Row],[Age]]&lt;80, "70-79",Table1[[#This Row],[Age]]&lt;90,"80-89")</f>
        <v>30-39</v>
      </c>
      <c r="W2310" t="s">
        <v>7886</v>
      </c>
      <c r="X2310" t="s">
        <v>3106</v>
      </c>
      <c r="Y2310" t="s">
        <v>54</v>
      </c>
      <c r="Z2310">
        <v>37938</v>
      </c>
      <c r="AA2310" t="s">
        <v>92</v>
      </c>
      <c r="AB2310" t="s">
        <v>74</v>
      </c>
      <c r="AC2310" t="s">
        <v>44</v>
      </c>
      <c r="AD2310">
        <v>2</v>
      </c>
    </row>
    <row r="2311" spans="1:30" x14ac:dyDescent="0.35">
      <c r="A2311">
        <v>2733</v>
      </c>
      <c r="B2311" t="s">
        <v>8305</v>
      </c>
      <c r="C2311" t="s">
        <v>1524</v>
      </c>
      <c r="D2311" s="1">
        <v>44593</v>
      </c>
      <c r="F2311" t="str">
        <f>IF(Table1[[#This Row],[ExitDate]],QUOTIENT(Table1[[#This Row],[ExitDate]]-Table1[[#This Row],[StartDate]],365/12),"")</f>
        <v/>
      </c>
      <c r="G2311" t="str">
        <f>IF(Table1[[#This Row],[ExitDate]], "Attrition", "Active")</f>
        <v>Active</v>
      </c>
      <c r="H2311" t="s">
        <v>58</v>
      </c>
      <c r="I2311" t="s">
        <v>8306</v>
      </c>
      <c r="J2311" t="s">
        <v>8307</v>
      </c>
      <c r="K2311" t="s">
        <v>97</v>
      </c>
      <c r="L2311" t="s">
        <v>32</v>
      </c>
      <c r="M2311" t="s">
        <v>33</v>
      </c>
      <c r="N2311" t="s">
        <v>50</v>
      </c>
      <c r="O2311" t="s">
        <v>35</v>
      </c>
      <c r="P2311" t="s">
        <v>36</v>
      </c>
      <c r="R2311" t="s">
        <v>64</v>
      </c>
      <c r="S2311" t="s">
        <v>65</v>
      </c>
      <c r="T2311" s="2">
        <v>35069</v>
      </c>
      <c r="U2311" s="3">
        <f ca="1">YEARFRAC(Table1[[#This Row],[DOB]],TODAY())</f>
        <v>29.966666666666665</v>
      </c>
      <c r="V2311" s="3" t="str" cm="1">
        <f t="array" aca="1" ref="V2311" ca="1">_xlfn.IFS(Table1[[#This Row],[Age]] &lt; 30, "20-29", Table1[[#This Row],[Age]]&lt;40,"30-39",Table1[[#This Row],[Age]]&lt;50,"40-49",Table1[[#This Row],[Age]]&lt;60,"50-59",Table1[[#This Row],[Age]]&lt;70, "60-69",Table1[[#This Row],[Age]]&lt;80, "70-79",Table1[[#This Row],[Age]]&lt;90,"80-89")</f>
        <v>20-29</v>
      </c>
      <c r="W2311" t="s">
        <v>7866</v>
      </c>
      <c r="X2311" t="s">
        <v>394</v>
      </c>
      <c r="Y2311" t="s">
        <v>54</v>
      </c>
      <c r="Z2311">
        <v>53746</v>
      </c>
      <c r="AA2311" t="s">
        <v>92</v>
      </c>
      <c r="AB2311" t="s">
        <v>74</v>
      </c>
      <c r="AC2311" t="s">
        <v>44</v>
      </c>
      <c r="AD2311">
        <v>5</v>
      </c>
    </row>
    <row r="2312" spans="1:30" x14ac:dyDescent="0.35">
      <c r="A2312">
        <v>2734</v>
      </c>
      <c r="B2312" t="s">
        <v>1696</v>
      </c>
      <c r="C2312" t="s">
        <v>8308</v>
      </c>
      <c r="D2312" s="1">
        <v>44167</v>
      </c>
      <c r="F2312" t="str">
        <f>IF(Table1[[#This Row],[ExitDate]],QUOTIENT(Table1[[#This Row],[ExitDate]]-Table1[[#This Row],[StartDate]],365/12),"")</f>
        <v/>
      </c>
      <c r="G2312" t="str">
        <f>IF(Table1[[#This Row],[ExitDate]], "Attrition", "Active")</f>
        <v>Active</v>
      </c>
      <c r="H2312" t="s">
        <v>58</v>
      </c>
      <c r="I2312" t="s">
        <v>8309</v>
      </c>
      <c r="J2312" t="s">
        <v>8310</v>
      </c>
      <c r="K2312" t="s">
        <v>117</v>
      </c>
      <c r="L2312" t="s">
        <v>32</v>
      </c>
      <c r="M2312" t="s">
        <v>33</v>
      </c>
      <c r="N2312" t="s">
        <v>34</v>
      </c>
      <c r="O2312" t="s">
        <v>51</v>
      </c>
      <c r="P2312" t="s">
        <v>36</v>
      </c>
      <c r="R2312" t="s">
        <v>64</v>
      </c>
      <c r="S2312" t="s">
        <v>80</v>
      </c>
      <c r="T2312" s="2">
        <v>17870</v>
      </c>
      <c r="U2312" s="3">
        <f ca="1">YEARFRAC(Table1[[#This Row],[DOB]],TODAY())</f>
        <v>77.055555555555557</v>
      </c>
      <c r="V2312" s="3" t="str" cm="1">
        <f t="array" aca="1" ref="V2312" ca="1">_xlfn.IFS(Table1[[#This Row],[Age]] &lt; 30, "20-29", Table1[[#This Row],[Age]]&lt;40,"30-39",Table1[[#This Row],[Age]]&lt;50,"40-49",Table1[[#This Row],[Age]]&lt;60,"50-59",Table1[[#This Row],[Age]]&lt;70, "60-69",Table1[[#This Row],[Age]]&lt;80, "70-79",Table1[[#This Row],[Age]]&lt;90,"80-89")</f>
        <v>70-79</v>
      </c>
      <c r="W2312" t="s">
        <v>7866</v>
      </c>
      <c r="X2312" t="s">
        <v>82</v>
      </c>
      <c r="Y2312" t="s">
        <v>41</v>
      </c>
      <c r="Z2312">
        <v>51967</v>
      </c>
      <c r="AA2312" t="s">
        <v>92</v>
      </c>
      <c r="AB2312" t="s">
        <v>83</v>
      </c>
      <c r="AC2312" t="s">
        <v>44</v>
      </c>
      <c r="AD2312">
        <v>4</v>
      </c>
    </row>
    <row r="2313" spans="1:30" x14ac:dyDescent="0.35">
      <c r="A2313">
        <v>2735</v>
      </c>
      <c r="B2313" t="s">
        <v>8311</v>
      </c>
      <c r="C2313" t="s">
        <v>4237</v>
      </c>
      <c r="D2313" s="1">
        <v>44120</v>
      </c>
      <c r="F2313" t="str">
        <f>IF(Table1[[#This Row],[ExitDate]],QUOTIENT(Table1[[#This Row],[ExitDate]]-Table1[[#This Row],[StartDate]],365/12),"")</f>
        <v/>
      </c>
      <c r="G2313" t="str">
        <f>IF(Table1[[#This Row],[ExitDate]], "Attrition", "Active")</f>
        <v>Active</v>
      </c>
      <c r="H2313" t="s">
        <v>58</v>
      </c>
      <c r="I2313" t="s">
        <v>8312</v>
      </c>
      <c r="J2313" t="s">
        <v>8313</v>
      </c>
      <c r="K2313" t="s">
        <v>61</v>
      </c>
      <c r="L2313" t="s">
        <v>32</v>
      </c>
      <c r="M2313" t="s">
        <v>33</v>
      </c>
      <c r="N2313" t="s">
        <v>63</v>
      </c>
      <c r="O2313" t="s">
        <v>51</v>
      </c>
      <c r="P2313" t="s">
        <v>36</v>
      </c>
      <c r="R2313" t="s">
        <v>64</v>
      </c>
      <c r="S2313" t="s">
        <v>89</v>
      </c>
      <c r="T2313" s="2">
        <v>36991</v>
      </c>
      <c r="U2313" s="3">
        <f ca="1">YEARFRAC(Table1[[#This Row],[DOB]],TODAY())</f>
        <v>24.702777777777779</v>
      </c>
      <c r="V2313" s="3" t="str" cm="1">
        <f t="array" aca="1" ref="V2313" ca="1">_xlfn.IFS(Table1[[#This Row],[Age]] &lt; 30, "20-29", Table1[[#This Row],[Age]]&lt;40,"30-39",Table1[[#This Row],[Age]]&lt;50,"40-49",Table1[[#This Row],[Age]]&lt;60,"50-59",Table1[[#This Row],[Age]]&lt;70, "60-69",Table1[[#This Row],[Age]]&lt;80, "70-79",Table1[[#This Row],[Age]]&lt;90,"80-89")</f>
        <v>20-29</v>
      </c>
      <c r="W2313" t="s">
        <v>7895</v>
      </c>
      <c r="X2313" t="s">
        <v>351</v>
      </c>
      <c r="Y2313" t="s">
        <v>41</v>
      </c>
      <c r="Z2313">
        <v>26584</v>
      </c>
      <c r="AA2313" t="s">
        <v>127</v>
      </c>
      <c r="AB2313" t="s">
        <v>74</v>
      </c>
      <c r="AC2313" t="s">
        <v>44</v>
      </c>
      <c r="AD2313">
        <v>2</v>
      </c>
    </row>
    <row r="2314" spans="1:30" x14ac:dyDescent="0.35">
      <c r="A2314">
        <v>2736</v>
      </c>
      <c r="B2314" t="s">
        <v>2075</v>
      </c>
      <c r="C2314" t="s">
        <v>7161</v>
      </c>
      <c r="D2314" s="1">
        <v>43978</v>
      </c>
      <c r="F2314" t="str">
        <f>IF(Table1[[#This Row],[ExitDate]],QUOTIENT(Table1[[#This Row],[ExitDate]]-Table1[[#This Row],[StartDate]],365/12),"")</f>
        <v/>
      </c>
      <c r="G2314" t="str">
        <f>IF(Table1[[#This Row],[ExitDate]], "Attrition", "Active")</f>
        <v>Active</v>
      </c>
      <c r="H2314" t="s">
        <v>58</v>
      </c>
      <c r="I2314" t="s">
        <v>8314</v>
      </c>
      <c r="J2314" t="s">
        <v>8315</v>
      </c>
      <c r="K2314" t="s">
        <v>88</v>
      </c>
      <c r="L2314" t="s">
        <v>32</v>
      </c>
      <c r="M2314" t="s">
        <v>33</v>
      </c>
      <c r="N2314" t="s">
        <v>50</v>
      </c>
      <c r="O2314" t="s">
        <v>62</v>
      </c>
      <c r="P2314" t="s">
        <v>36</v>
      </c>
      <c r="R2314" t="s">
        <v>64</v>
      </c>
      <c r="S2314" t="s">
        <v>80</v>
      </c>
      <c r="T2314" s="2">
        <v>23055</v>
      </c>
      <c r="U2314" s="3">
        <f ca="1">YEARFRAC(Table1[[#This Row],[DOB]],TODAY())</f>
        <v>62.861111111111114</v>
      </c>
      <c r="V2314" s="3" t="str" cm="1">
        <f t="array" aca="1" ref="V2314" ca="1">_xlfn.IFS(Table1[[#This Row],[Age]] &lt; 30, "20-29", Table1[[#This Row],[Age]]&lt;40,"30-39",Table1[[#This Row],[Age]]&lt;50,"40-49",Table1[[#This Row],[Age]]&lt;60,"50-59",Table1[[#This Row],[Age]]&lt;70, "60-69",Table1[[#This Row],[Age]]&lt;80, "70-79",Table1[[#This Row],[Age]]&lt;90,"80-89")</f>
        <v>60-69</v>
      </c>
      <c r="W2314" t="s">
        <v>7875</v>
      </c>
      <c r="X2314" t="s">
        <v>82</v>
      </c>
      <c r="Y2314" t="s">
        <v>54</v>
      </c>
      <c r="Z2314">
        <v>2091</v>
      </c>
      <c r="AA2314" t="s">
        <v>73</v>
      </c>
      <c r="AB2314" t="s">
        <v>83</v>
      </c>
      <c r="AC2314" t="s">
        <v>44</v>
      </c>
      <c r="AD2314">
        <v>5</v>
      </c>
    </row>
    <row r="2315" spans="1:30" x14ac:dyDescent="0.35">
      <c r="A2315">
        <v>2737</v>
      </c>
      <c r="B2315" t="s">
        <v>3012</v>
      </c>
      <c r="C2315" t="s">
        <v>6332</v>
      </c>
      <c r="D2315" s="1">
        <v>44428</v>
      </c>
      <c r="E2315" s="1">
        <v>44478</v>
      </c>
      <c r="F2315">
        <f>IF(Table1[[#This Row],[ExitDate]],QUOTIENT(Table1[[#This Row],[ExitDate]]-Table1[[#This Row],[StartDate]],365/12),"")</f>
        <v>1</v>
      </c>
      <c r="G2315" t="str">
        <f>IF(Table1[[#This Row],[ExitDate]], "Attrition", "Active")</f>
        <v>Attrition</v>
      </c>
      <c r="H2315" t="s">
        <v>58</v>
      </c>
      <c r="I2315" t="s">
        <v>8316</v>
      </c>
      <c r="J2315" t="s">
        <v>8317</v>
      </c>
      <c r="K2315" t="s">
        <v>31</v>
      </c>
      <c r="L2315" t="s">
        <v>32</v>
      </c>
      <c r="M2315" t="s">
        <v>62</v>
      </c>
      <c r="N2315" t="s">
        <v>34</v>
      </c>
      <c r="O2315" t="s">
        <v>35</v>
      </c>
      <c r="P2315" t="s">
        <v>139</v>
      </c>
      <c r="Q2315" t="s">
        <v>8318</v>
      </c>
      <c r="R2315" t="s">
        <v>64</v>
      </c>
      <c r="S2315" t="s">
        <v>80</v>
      </c>
      <c r="T2315" s="2">
        <v>26445</v>
      </c>
      <c r="U2315" s="3">
        <f ca="1">YEARFRAC(Table1[[#This Row],[DOB]],TODAY())</f>
        <v>53.575000000000003</v>
      </c>
      <c r="V2315" s="3" t="str" cm="1">
        <f t="array" aca="1" ref="V2315" ca="1">_xlfn.IFS(Table1[[#This Row],[Age]] &lt; 30, "20-29", Table1[[#This Row],[Age]]&lt;40,"30-39",Table1[[#This Row],[Age]]&lt;50,"40-49",Table1[[#This Row],[Age]]&lt;60,"50-59",Table1[[#This Row],[Age]]&lt;70, "60-69",Table1[[#This Row],[Age]]&lt;80, "70-79",Table1[[#This Row],[Age]]&lt;90,"80-89")</f>
        <v>50-59</v>
      </c>
      <c r="W2315" t="s">
        <v>7845</v>
      </c>
      <c r="X2315" t="s">
        <v>102</v>
      </c>
      <c r="Y2315" t="s">
        <v>54</v>
      </c>
      <c r="Z2315">
        <v>84906</v>
      </c>
      <c r="AA2315" t="s">
        <v>92</v>
      </c>
      <c r="AB2315" t="s">
        <v>83</v>
      </c>
      <c r="AC2315" t="s">
        <v>44</v>
      </c>
      <c r="AD2315">
        <v>4</v>
      </c>
    </row>
    <row r="2316" spans="1:30" x14ac:dyDescent="0.35">
      <c r="A2316">
        <v>2738</v>
      </c>
      <c r="B2316" t="s">
        <v>2015</v>
      </c>
      <c r="C2316" t="s">
        <v>1339</v>
      </c>
      <c r="D2316" s="1">
        <v>43503</v>
      </c>
      <c r="E2316" s="1">
        <v>43549</v>
      </c>
      <c r="F2316">
        <f>IF(Table1[[#This Row],[ExitDate]],QUOTIENT(Table1[[#This Row],[ExitDate]]-Table1[[#This Row],[StartDate]],365/12),"")</f>
        <v>1</v>
      </c>
      <c r="G2316" t="str">
        <f>IF(Table1[[#This Row],[ExitDate]], "Attrition", "Active")</f>
        <v>Attrition</v>
      </c>
      <c r="H2316" t="s">
        <v>58</v>
      </c>
      <c r="I2316" t="s">
        <v>8319</v>
      </c>
      <c r="J2316" t="s">
        <v>8320</v>
      </c>
      <c r="K2316" t="s">
        <v>132</v>
      </c>
      <c r="L2316" t="s">
        <v>32</v>
      </c>
      <c r="M2316" t="s">
        <v>62</v>
      </c>
      <c r="N2316" t="s">
        <v>34</v>
      </c>
      <c r="O2316" t="s">
        <v>62</v>
      </c>
      <c r="P2316" t="s">
        <v>98</v>
      </c>
      <c r="Q2316" t="s">
        <v>8321</v>
      </c>
      <c r="R2316" t="s">
        <v>64</v>
      </c>
      <c r="S2316" t="s">
        <v>89</v>
      </c>
      <c r="T2316" s="2">
        <v>21086</v>
      </c>
      <c r="U2316" s="3">
        <f ca="1">YEARFRAC(Table1[[#This Row],[DOB]],TODAY())</f>
        <v>68.25</v>
      </c>
      <c r="V2316" s="3" t="str" cm="1">
        <f t="array" aca="1" ref="V2316" ca="1">_xlfn.IFS(Table1[[#This Row],[Age]] &lt; 30, "20-29", Table1[[#This Row],[Age]]&lt;40,"30-39",Table1[[#This Row],[Age]]&lt;50,"40-49",Table1[[#This Row],[Age]]&lt;60,"50-59",Table1[[#This Row],[Age]]&lt;70, "60-69",Table1[[#This Row],[Age]]&lt;80, "70-79",Table1[[#This Row],[Age]]&lt;90,"80-89")</f>
        <v>60-69</v>
      </c>
      <c r="W2316" t="s">
        <v>7891</v>
      </c>
      <c r="X2316" t="s">
        <v>82</v>
      </c>
      <c r="Y2316" t="s">
        <v>54</v>
      </c>
      <c r="Z2316">
        <v>86185</v>
      </c>
      <c r="AA2316" t="s">
        <v>55</v>
      </c>
      <c r="AB2316" t="s">
        <v>83</v>
      </c>
      <c r="AC2316" t="s">
        <v>44</v>
      </c>
      <c r="AD2316">
        <v>5</v>
      </c>
    </row>
    <row r="2317" spans="1:30" x14ac:dyDescent="0.35">
      <c r="A2317">
        <v>2739</v>
      </c>
      <c r="B2317" t="s">
        <v>1012</v>
      </c>
      <c r="C2317" t="s">
        <v>5820</v>
      </c>
      <c r="D2317" s="1">
        <v>44245</v>
      </c>
      <c r="E2317" s="1">
        <v>44526</v>
      </c>
      <c r="F2317">
        <f>IF(Table1[[#This Row],[ExitDate]],QUOTIENT(Table1[[#This Row],[ExitDate]]-Table1[[#This Row],[StartDate]],365/12),"")</f>
        <v>9</v>
      </c>
      <c r="G2317" t="str">
        <f>IF(Table1[[#This Row],[ExitDate]], "Attrition", "Active")</f>
        <v>Attrition</v>
      </c>
      <c r="H2317" t="s">
        <v>58</v>
      </c>
      <c r="I2317" t="s">
        <v>8322</v>
      </c>
      <c r="J2317" t="s">
        <v>8323</v>
      </c>
      <c r="K2317" t="s">
        <v>49</v>
      </c>
      <c r="L2317" t="s">
        <v>32</v>
      </c>
      <c r="M2317" t="s">
        <v>33</v>
      </c>
      <c r="N2317" t="s">
        <v>50</v>
      </c>
      <c r="O2317" t="s">
        <v>51</v>
      </c>
      <c r="P2317" t="s">
        <v>125</v>
      </c>
      <c r="Q2317" t="s">
        <v>8324</v>
      </c>
      <c r="R2317" t="s">
        <v>64</v>
      </c>
      <c r="S2317" t="s">
        <v>80</v>
      </c>
      <c r="T2317" s="2">
        <v>16336</v>
      </c>
      <c r="U2317" s="3">
        <f ca="1">YEARFRAC(Table1[[#This Row],[DOB]],TODAY())</f>
        <v>81.25555555555556</v>
      </c>
      <c r="V2317" s="3" t="str" cm="1">
        <f t="array" aca="1" ref="V2317" ca="1">_xlfn.IFS(Table1[[#This Row],[Age]] &lt; 30, "20-29", Table1[[#This Row],[Age]]&lt;40,"30-39",Table1[[#This Row],[Age]]&lt;50,"40-49",Table1[[#This Row],[Age]]&lt;60,"50-59",Table1[[#This Row],[Age]]&lt;70, "60-69",Table1[[#This Row],[Age]]&lt;80, "70-79",Table1[[#This Row],[Age]]&lt;90,"80-89")</f>
        <v>80-89</v>
      </c>
      <c r="W2317" t="s">
        <v>7849</v>
      </c>
      <c r="X2317" t="s">
        <v>102</v>
      </c>
      <c r="Y2317" t="s">
        <v>54</v>
      </c>
      <c r="Z2317">
        <v>82332</v>
      </c>
      <c r="AA2317" t="s">
        <v>92</v>
      </c>
      <c r="AB2317" t="s">
        <v>74</v>
      </c>
      <c r="AC2317" t="s">
        <v>44</v>
      </c>
      <c r="AD2317">
        <v>4</v>
      </c>
    </row>
    <row r="2318" spans="1:30" x14ac:dyDescent="0.35">
      <c r="A2318">
        <v>2740</v>
      </c>
      <c r="B2318" t="s">
        <v>1097</v>
      </c>
      <c r="C2318" t="s">
        <v>550</v>
      </c>
      <c r="D2318" s="1">
        <v>44897</v>
      </c>
      <c r="F2318" t="str">
        <f>IF(Table1[[#This Row],[ExitDate]],QUOTIENT(Table1[[#This Row],[ExitDate]]-Table1[[#This Row],[StartDate]],365/12),"")</f>
        <v/>
      </c>
      <c r="G2318" t="str">
        <f>IF(Table1[[#This Row],[ExitDate]], "Attrition", "Active")</f>
        <v>Active</v>
      </c>
      <c r="H2318" t="s">
        <v>58</v>
      </c>
      <c r="I2318" t="s">
        <v>8325</v>
      </c>
      <c r="J2318" t="s">
        <v>8326</v>
      </c>
      <c r="K2318" t="s">
        <v>138</v>
      </c>
      <c r="L2318" t="s">
        <v>32</v>
      </c>
      <c r="M2318" t="s">
        <v>62</v>
      </c>
      <c r="N2318" t="s">
        <v>63</v>
      </c>
      <c r="O2318" t="s">
        <v>51</v>
      </c>
      <c r="P2318" t="s">
        <v>36</v>
      </c>
      <c r="R2318" t="s">
        <v>64</v>
      </c>
      <c r="S2318" t="s">
        <v>65</v>
      </c>
      <c r="T2318" s="2">
        <v>30584</v>
      </c>
      <c r="U2318" s="3">
        <f ca="1">YEARFRAC(Table1[[#This Row],[DOB]],TODAY())</f>
        <v>42.244444444444447</v>
      </c>
      <c r="V2318" s="3" t="str" cm="1">
        <f t="array" aca="1" ref="V2318" ca="1">_xlfn.IFS(Table1[[#This Row],[Age]] &lt; 30, "20-29", Table1[[#This Row],[Age]]&lt;40,"30-39",Table1[[#This Row],[Age]]&lt;50,"40-49",Table1[[#This Row],[Age]]&lt;60,"50-59",Table1[[#This Row],[Age]]&lt;70, "60-69",Table1[[#This Row],[Age]]&lt;80, "70-79",Table1[[#This Row],[Age]]&lt;90,"80-89")</f>
        <v>40-49</v>
      </c>
      <c r="W2318" t="s">
        <v>7849</v>
      </c>
      <c r="X2318" t="s">
        <v>833</v>
      </c>
      <c r="Y2318" t="s">
        <v>54</v>
      </c>
      <c r="Z2318">
        <v>34011</v>
      </c>
      <c r="AA2318" t="s">
        <v>92</v>
      </c>
      <c r="AB2318" t="s">
        <v>74</v>
      </c>
      <c r="AC2318" t="s">
        <v>44</v>
      </c>
      <c r="AD2318">
        <v>1</v>
      </c>
    </row>
    <row r="2319" spans="1:30" x14ac:dyDescent="0.35">
      <c r="A2319">
        <v>2741</v>
      </c>
      <c r="B2319" t="s">
        <v>886</v>
      </c>
      <c r="C2319" t="s">
        <v>3555</v>
      </c>
      <c r="D2319" s="1">
        <v>44406</v>
      </c>
      <c r="E2319" s="1">
        <v>44686</v>
      </c>
      <c r="F2319">
        <f>IF(Table1[[#This Row],[ExitDate]],QUOTIENT(Table1[[#This Row],[ExitDate]]-Table1[[#This Row],[StartDate]],365/12),"")</f>
        <v>9</v>
      </c>
      <c r="G2319" t="str">
        <f>IF(Table1[[#This Row],[ExitDate]], "Attrition", "Active")</f>
        <v>Attrition</v>
      </c>
      <c r="H2319" t="s">
        <v>58</v>
      </c>
      <c r="I2319" t="s">
        <v>8327</v>
      </c>
      <c r="J2319" t="s">
        <v>8328</v>
      </c>
      <c r="K2319" t="s">
        <v>79</v>
      </c>
      <c r="L2319" t="s">
        <v>32</v>
      </c>
      <c r="M2319" t="s">
        <v>62</v>
      </c>
      <c r="N2319" t="s">
        <v>50</v>
      </c>
      <c r="O2319" t="s">
        <v>51</v>
      </c>
      <c r="P2319" t="s">
        <v>125</v>
      </c>
      <c r="Q2319" t="s">
        <v>8329</v>
      </c>
      <c r="R2319" t="s">
        <v>64</v>
      </c>
      <c r="S2319" t="s">
        <v>304</v>
      </c>
      <c r="T2319" s="2">
        <v>27329</v>
      </c>
      <c r="U2319" s="3">
        <f ca="1">YEARFRAC(Table1[[#This Row],[DOB]],TODAY())</f>
        <v>51.155555555555559</v>
      </c>
      <c r="V2319" s="3" t="str" cm="1">
        <f t="array" aca="1" ref="V2319" ca="1">_xlfn.IFS(Table1[[#This Row],[Age]] &lt; 30, "20-29", Table1[[#This Row],[Age]]&lt;40,"30-39",Table1[[#This Row],[Age]]&lt;50,"40-49",Table1[[#This Row],[Age]]&lt;60,"50-59",Table1[[#This Row],[Age]]&lt;70, "60-69",Table1[[#This Row],[Age]]&lt;80, "70-79",Table1[[#This Row],[Age]]&lt;90,"80-89")</f>
        <v>50-59</v>
      </c>
      <c r="W2319" t="s">
        <v>7882</v>
      </c>
      <c r="X2319" t="s">
        <v>102</v>
      </c>
      <c r="Y2319" t="s">
        <v>54</v>
      </c>
      <c r="Z2319">
        <v>88627</v>
      </c>
      <c r="AA2319" t="s">
        <v>127</v>
      </c>
      <c r="AB2319" t="s">
        <v>103</v>
      </c>
      <c r="AC2319" t="s">
        <v>44</v>
      </c>
      <c r="AD2319">
        <v>4</v>
      </c>
    </row>
    <row r="2320" spans="1:30" x14ac:dyDescent="0.35">
      <c r="A2320">
        <v>2742</v>
      </c>
      <c r="B2320" t="s">
        <v>8330</v>
      </c>
      <c r="C2320" t="s">
        <v>1478</v>
      </c>
      <c r="D2320" s="1">
        <v>44674</v>
      </c>
      <c r="E2320" s="1">
        <v>44911</v>
      </c>
      <c r="F2320">
        <f>IF(Table1[[#This Row],[ExitDate]],QUOTIENT(Table1[[#This Row],[ExitDate]]-Table1[[#This Row],[StartDate]],365/12),"")</f>
        <v>7</v>
      </c>
      <c r="G2320" t="str">
        <f>IF(Table1[[#This Row],[ExitDate]], "Attrition", "Active")</f>
        <v>Attrition</v>
      </c>
      <c r="H2320" t="s">
        <v>58</v>
      </c>
      <c r="I2320" t="s">
        <v>8331</v>
      </c>
      <c r="J2320" t="s">
        <v>8332</v>
      </c>
      <c r="K2320" t="s">
        <v>167</v>
      </c>
      <c r="L2320" t="s">
        <v>32</v>
      </c>
      <c r="M2320" t="s">
        <v>62</v>
      </c>
      <c r="N2320" t="s">
        <v>63</v>
      </c>
      <c r="O2320" t="s">
        <v>62</v>
      </c>
      <c r="P2320" t="s">
        <v>139</v>
      </c>
      <c r="Q2320" t="s">
        <v>8333</v>
      </c>
      <c r="R2320" t="s">
        <v>64</v>
      </c>
      <c r="S2320" t="s">
        <v>89</v>
      </c>
      <c r="T2320" s="2">
        <v>33520</v>
      </c>
      <c r="U2320" s="3">
        <f ca="1">YEARFRAC(Table1[[#This Row],[DOB]],TODAY())</f>
        <v>34.205555555555556</v>
      </c>
      <c r="V2320" s="3" t="str" cm="1">
        <f t="array" aca="1" ref="V2320" ca="1">_xlfn.IFS(Table1[[#This Row],[Age]] &lt; 30, "20-29", Table1[[#This Row],[Age]]&lt;40,"30-39",Table1[[#This Row],[Age]]&lt;50,"40-49",Table1[[#This Row],[Age]]&lt;60,"50-59",Table1[[#This Row],[Age]]&lt;70, "60-69",Table1[[#This Row],[Age]]&lt;80, "70-79",Table1[[#This Row],[Age]]&lt;90,"80-89")</f>
        <v>30-39</v>
      </c>
      <c r="W2320" t="s">
        <v>7871</v>
      </c>
      <c r="X2320" t="s">
        <v>225</v>
      </c>
      <c r="Y2320" t="s">
        <v>54</v>
      </c>
      <c r="Z2320">
        <v>47497</v>
      </c>
      <c r="AA2320" t="s">
        <v>127</v>
      </c>
      <c r="AB2320" t="s">
        <v>83</v>
      </c>
      <c r="AC2320" t="s">
        <v>44</v>
      </c>
      <c r="AD2320">
        <v>2</v>
      </c>
    </row>
    <row r="2321" spans="1:30" x14ac:dyDescent="0.35">
      <c r="A2321">
        <v>2743</v>
      </c>
      <c r="B2321" t="s">
        <v>1034</v>
      </c>
      <c r="C2321" t="s">
        <v>8334</v>
      </c>
      <c r="D2321" s="1">
        <v>44408</v>
      </c>
      <c r="E2321" s="1">
        <v>44658</v>
      </c>
      <c r="F2321">
        <f>IF(Table1[[#This Row],[ExitDate]],QUOTIENT(Table1[[#This Row],[ExitDate]]-Table1[[#This Row],[StartDate]],365/12),"")</f>
        <v>8</v>
      </c>
      <c r="G2321" t="str">
        <f>IF(Table1[[#This Row],[ExitDate]], "Attrition", "Active")</f>
        <v>Attrition</v>
      </c>
      <c r="H2321" t="s">
        <v>58</v>
      </c>
      <c r="I2321" t="s">
        <v>8335</v>
      </c>
      <c r="J2321" t="s">
        <v>8336</v>
      </c>
      <c r="K2321" t="s">
        <v>97</v>
      </c>
      <c r="L2321" t="s">
        <v>32</v>
      </c>
      <c r="M2321" t="s">
        <v>62</v>
      </c>
      <c r="N2321" t="s">
        <v>63</v>
      </c>
      <c r="O2321" t="s">
        <v>35</v>
      </c>
      <c r="P2321" t="s">
        <v>174</v>
      </c>
      <c r="Q2321" t="s">
        <v>8337</v>
      </c>
      <c r="R2321" t="s">
        <v>64</v>
      </c>
      <c r="S2321" t="s">
        <v>89</v>
      </c>
      <c r="T2321" s="2">
        <v>29979</v>
      </c>
      <c r="U2321" s="3">
        <f ca="1">YEARFRAC(Table1[[#This Row],[DOB]],TODAY())</f>
        <v>43.902777777777779</v>
      </c>
      <c r="V2321" s="3" t="str" cm="1">
        <f t="array" aca="1" ref="V2321" ca="1">_xlfn.IFS(Table1[[#This Row],[Age]] &lt; 30, "20-29", Table1[[#This Row],[Age]]&lt;40,"30-39",Table1[[#This Row],[Age]]&lt;50,"40-49",Table1[[#This Row],[Age]]&lt;60,"50-59",Table1[[#This Row],[Age]]&lt;70, "60-69",Table1[[#This Row],[Age]]&lt;80, "70-79",Table1[[#This Row],[Age]]&lt;90,"80-89")</f>
        <v>40-49</v>
      </c>
      <c r="W2321" t="s">
        <v>7859</v>
      </c>
      <c r="X2321" t="s">
        <v>581</v>
      </c>
      <c r="Y2321" t="s">
        <v>54</v>
      </c>
      <c r="Z2321">
        <v>16234</v>
      </c>
      <c r="AA2321" t="s">
        <v>92</v>
      </c>
      <c r="AB2321" t="s">
        <v>83</v>
      </c>
      <c r="AC2321" t="s">
        <v>44</v>
      </c>
      <c r="AD2321">
        <v>4</v>
      </c>
    </row>
    <row r="2322" spans="1:30" x14ac:dyDescent="0.35">
      <c r="A2322">
        <v>2744</v>
      </c>
      <c r="B2322" t="s">
        <v>2252</v>
      </c>
      <c r="C2322" t="s">
        <v>6488</v>
      </c>
      <c r="D2322" s="1">
        <v>43994</v>
      </c>
      <c r="F2322" t="str">
        <f>IF(Table1[[#This Row],[ExitDate]],QUOTIENT(Table1[[#This Row],[ExitDate]]-Table1[[#This Row],[StartDate]],365/12),"")</f>
        <v/>
      </c>
      <c r="G2322" t="str">
        <f>IF(Table1[[#This Row],[ExitDate]], "Attrition", "Active")</f>
        <v>Active</v>
      </c>
      <c r="H2322" t="s">
        <v>58</v>
      </c>
      <c r="I2322" t="s">
        <v>8338</v>
      </c>
      <c r="J2322" t="s">
        <v>8339</v>
      </c>
      <c r="K2322" t="s">
        <v>117</v>
      </c>
      <c r="L2322" t="s">
        <v>32</v>
      </c>
      <c r="M2322" t="s">
        <v>33</v>
      </c>
      <c r="N2322" t="s">
        <v>34</v>
      </c>
      <c r="O2322" t="s">
        <v>62</v>
      </c>
      <c r="P2322" t="s">
        <v>36</v>
      </c>
      <c r="R2322" t="s">
        <v>64</v>
      </c>
      <c r="S2322" t="s">
        <v>89</v>
      </c>
      <c r="T2322" s="2">
        <v>19926</v>
      </c>
      <c r="U2322" s="3">
        <f ca="1">YEARFRAC(Table1[[#This Row],[DOB]],TODAY())</f>
        <v>71.422222222222217</v>
      </c>
      <c r="V2322" s="3" t="str" cm="1">
        <f t="array" aca="1" ref="V2322" ca="1">_xlfn.IFS(Table1[[#This Row],[Age]] &lt; 30, "20-29", Table1[[#This Row],[Age]]&lt;40,"30-39",Table1[[#This Row],[Age]]&lt;50,"40-49",Table1[[#This Row],[Age]]&lt;60,"50-59",Table1[[#This Row],[Age]]&lt;70, "60-69",Table1[[#This Row],[Age]]&lt;80, "70-79",Table1[[#This Row],[Age]]&lt;90,"80-89")</f>
        <v>70-79</v>
      </c>
      <c r="W2322" t="s">
        <v>5850</v>
      </c>
      <c r="X2322" t="s">
        <v>82</v>
      </c>
      <c r="Y2322" t="s">
        <v>41</v>
      </c>
      <c r="Z2322">
        <v>25145</v>
      </c>
      <c r="AA2322" t="s">
        <v>127</v>
      </c>
      <c r="AB2322" t="s">
        <v>83</v>
      </c>
      <c r="AC2322" t="s">
        <v>44</v>
      </c>
      <c r="AD2322">
        <v>4</v>
      </c>
    </row>
    <row r="2323" spans="1:30" x14ac:dyDescent="0.35">
      <c r="A2323">
        <v>2745</v>
      </c>
      <c r="B2323" t="s">
        <v>3559</v>
      </c>
      <c r="C2323" t="s">
        <v>850</v>
      </c>
      <c r="D2323" s="1">
        <v>43490</v>
      </c>
      <c r="F2323" t="str">
        <f>IF(Table1[[#This Row],[ExitDate]],QUOTIENT(Table1[[#This Row],[ExitDate]]-Table1[[#This Row],[StartDate]],365/12),"")</f>
        <v/>
      </c>
      <c r="G2323" t="str">
        <f>IF(Table1[[#This Row],[ExitDate]], "Attrition", "Active")</f>
        <v>Active</v>
      </c>
      <c r="H2323" t="s">
        <v>58</v>
      </c>
      <c r="I2323" t="s">
        <v>8340</v>
      </c>
      <c r="J2323" t="s">
        <v>8341</v>
      </c>
      <c r="K2323" t="s">
        <v>61</v>
      </c>
      <c r="L2323" t="s">
        <v>32</v>
      </c>
      <c r="M2323" t="s">
        <v>33</v>
      </c>
      <c r="N2323" t="s">
        <v>63</v>
      </c>
      <c r="O2323" t="s">
        <v>51</v>
      </c>
      <c r="P2323" t="s">
        <v>36</v>
      </c>
      <c r="R2323" t="s">
        <v>64</v>
      </c>
      <c r="S2323" t="s">
        <v>118</v>
      </c>
      <c r="T2323" s="2">
        <v>37010</v>
      </c>
      <c r="U2323" s="3">
        <f ca="1">YEARFRAC(Table1[[#This Row],[DOB]],TODAY())</f>
        <v>24.65</v>
      </c>
      <c r="V2323" s="3" t="str" cm="1">
        <f t="array" aca="1" ref="V2323" ca="1">_xlfn.IFS(Table1[[#This Row],[Age]] &lt; 30, "20-29", Table1[[#This Row],[Age]]&lt;40,"30-39",Table1[[#This Row],[Age]]&lt;50,"40-49",Table1[[#This Row],[Age]]&lt;60,"50-59",Table1[[#This Row],[Age]]&lt;70, "60-69",Table1[[#This Row],[Age]]&lt;80, "70-79",Table1[[#This Row],[Age]]&lt;90,"80-89")</f>
        <v>20-29</v>
      </c>
      <c r="W2323" t="s">
        <v>7840</v>
      </c>
      <c r="X2323" t="s">
        <v>183</v>
      </c>
      <c r="Y2323" t="s">
        <v>41</v>
      </c>
      <c r="Z2323">
        <v>71081</v>
      </c>
      <c r="AA2323" t="s">
        <v>55</v>
      </c>
      <c r="AB2323" t="s">
        <v>103</v>
      </c>
      <c r="AC2323" t="s">
        <v>44</v>
      </c>
      <c r="AD2323">
        <v>5</v>
      </c>
    </row>
    <row r="2324" spans="1:30" x14ac:dyDescent="0.35">
      <c r="A2324">
        <v>2746</v>
      </c>
      <c r="B2324" t="s">
        <v>2262</v>
      </c>
      <c r="C2324" t="s">
        <v>3469</v>
      </c>
      <c r="D2324" s="1">
        <v>44128</v>
      </c>
      <c r="E2324" s="1">
        <v>45024</v>
      </c>
      <c r="F2324">
        <f>IF(Table1[[#This Row],[ExitDate]],QUOTIENT(Table1[[#This Row],[ExitDate]]-Table1[[#This Row],[StartDate]],365/12),"")</f>
        <v>29</v>
      </c>
      <c r="G2324" t="str">
        <f>IF(Table1[[#This Row],[ExitDate]], "Attrition", "Active")</f>
        <v>Attrition</v>
      </c>
      <c r="H2324" t="s">
        <v>3736</v>
      </c>
      <c r="I2324" t="s">
        <v>8342</v>
      </c>
      <c r="J2324" t="s">
        <v>8343</v>
      </c>
      <c r="K2324" t="s">
        <v>88</v>
      </c>
      <c r="L2324" t="s">
        <v>744</v>
      </c>
      <c r="M2324" t="s">
        <v>62</v>
      </c>
      <c r="N2324" t="s">
        <v>50</v>
      </c>
      <c r="O2324" t="s">
        <v>62</v>
      </c>
      <c r="P2324" t="s">
        <v>98</v>
      </c>
      <c r="Q2324" t="s">
        <v>8344</v>
      </c>
      <c r="R2324" t="s">
        <v>64</v>
      </c>
      <c r="S2324" t="s">
        <v>176</v>
      </c>
      <c r="T2324" s="2">
        <v>28262</v>
      </c>
      <c r="U2324" s="3">
        <f ca="1">YEARFRAC(Table1[[#This Row],[DOB]],TODAY())</f>
        <v>48.6</v>
      </c>
      <c r="V2324" s="3" t="str" cm="1">
        <f t="array" aca="1" ref="V2324" ca="1">_xlfn.IFS(Table1[[#This Row],[Age]] &lt; 30, "20-29", Table1[[#This Row],[Age]]&lt;40,"30-39",Table1[[#This Row],[Age]]&lt;50,"40-49",Table1[[#This Row],[Age]]&lt;60,"50-59",Table1[[#This Row],[Age]]&lt;70, "60-69",Table1[[#This Row],[Age]]&lt;80, "70-79",Table1[[#This Row],[Age]]&lt;90,"80-89")</f>
        <v>40-49</v>
      </c>
      <c r="W2324" t="s">
        <v>39</v>
      </c>
      <c r="X2324" t="s">
        <v>6</v>
      </c>
      <c r="Y2324" t="s">
        <v>41</v>
      </c>
      <c r="Z2324">
        <v>39119</v>
      </c>
      <c r="AA2324" t="s">
        <v>55</v>
      </c>
      <c r="AB2324" t="s">
        <v>43</v>
      </c>
      <c r="AC2324" t="s">
        <v>44</v>
      </c>
      <c r="AD2324">
        <v>5</v>
      </c>
    </row>
    <row r="2325" spans="1:30" x14ac:dyDescent="0.35">
      <c r="A2325">
        <v>2747</v>
      </c>
      <c r="B2325" t="s">
        <v>8345</v>
      </c>
      <c r="C2325" t="s">
        <v>8346</v>
      </c>
      <c r="D2325" s="1">
        <v>43330</v>
      </c>
      <c r="E2325" s="1">
        <v>43524</v>
      </c>
      <c r="F2325">
        <f>IF(Table1[[#This Row],[ExitDate]],QUOTIENT(Table1[[#This Row],[ExitDate]]-Table1[[#This Row],[StartDate]],365/12),"")</f>
        <v>6</v>
      </c>
      <c r="G2325" t="str">
        <f>IF(Table1[[#This Row],[ExitDate]], "Attrition", "Active")</f>
        <v>Attrition</v>
      </c>
      <c r="H2325" t="s">
        <v>28</v>
      </c>
      <c r="I2325" t="s">
        <v>8347</v>
      </c>
      <c r="J2325" t="s">
        <v>8348</v>
      </c>
      <c r="K2325" t="s">
        <v>132</v>
      </c>
      <c r="L2325" t="s">
        <v>32</v>
      </c>
      <c r="M2325" t="s">
        <v>51</v>
      </c>
      <c r="N2325" t="s">
        <v>63</v>
      </c>
      <c r="O2325" t="s">
        <v>51</v>
      </c>
      <c r="P2325" t="s">
        <v>174</v>
      </c>
      <c r="Q2325" t="s">
        <v>8349</v>
      </c>
      <c r="R2325" t="s">
        <v>37</v>
      </c>
      <c r="S2325" t="s">
        <v>80</v>
      </c>
      <c r="T2325" s="2">
        <v>22243</v>
      </c>
      <c r="U2325" s="3">
        <f ca="1">YEARFRAC(Table1[[#This Row],[DOB]],TODAY())</f>
        <v>65.083333333333329</v>
      </c>
      <c r="V2325" s="3" t="str" cm="1">
        <f t="array" aca="1" ref="V2325" ca="1">_xlfn.IFS(Table1[[#This Row],[Age]] &lt; 30, "20-29", Table1[[#This Row],[Age]]&lt;40,"30-39",Table1[[#This Row],[Age]]&lt;50,"40-49",Table1[[#This Row],[Age]]&lt;60,"50-59",Table1[[#This Row],[Age]]&lt;70, "60-69",Table1[[#This Row],[Age]]&lt;80, "70-79",Table1[[#This Row],[Age]]&lt;90,"80-89")</f>
        <v>60-69</v>
      </c>
      <c r="W2325" t="s">
        <v>39</v>
      </c>
      <c r="X2325" t="s">
        <v>162</v>
      </c>
      <c r="Y2325" t="s">
        <v>41</v>
      </c>
      <c r="Z2325">
        <v>2109</v>
      </c>
      <c r="AA2325" t="s">
        <v>55</v>
      </c>
      <c r="AB2325" t="s">
        <v>83</v>
      </c>
      <c r="AC2325" t="s">
        <v>44</v>
      </c>
      <c r="AD2325">
        <v>4</v>
      </c>
    </row>
    <row r="2326" spans="1:30" x14ac:dyDescent="0.35">
      <c r="A2326">
        <v>2748</v>
      </c>
      <c r="B2326" t="s">
        <v>8350</v>
      </c>
      <c r="C2326" t="s">
        <v>8351</v>
      </c>
      <c r="D2326" s="1">
        <v>44753</v>
      </c>
      <c r="F2326" t="str">
        <f>IF(Table1[[#This Row],[ExitDate]],QUOTIENT(Table1[[#This Row],[ExitDate]]-Table1[[#This Row],[StartDate]],365/12),"")</f>
        <v/>
      </c>
      <c r="G2326" t="str">
        <f>IF(Table1[[#This Row],[ExitDate]], "Attrition", "Active")</f>
        <v>Active</v>
      </c>
      <c r="H2326" t="s">
        <v>28</v>
      </c>
      <c r="I2326" t="s">
        <v>8352</v>
      </c>
      <c r="J2326" t="s">
        <v>8353</v>
      </c>
      <c r="K2326" t="s">
        <v>167</v>
      </c>
      <c r="L2326" t="s">
        <v>32</v>
      </c>
      <c r="M2326" t="s">
        <v>62</v>
      </c>
      <c r="N2326" t="s">
        <v>34</v>
      </c>
      <c r="O2326" t="s">
        <v>62</v>
      </c>
      <c r="P2326" t="s">
        <v>36</v>
      </c>
      <c r="R2326" t="s">
        <v>37</v>
      </c>
      <c r="S2326" t="s">
        <v>65</v>
      </c>
      <c r="T2326" s="2">
        <v>23543</v>
      </c>
      <c r="U2326" s="3">
        <f ca="1">YEARFRAC(Table1[[#This Row],[DOB]],TODAY())</f>
        <v>61.522222222222226</v>
      </c>
      <c r="V2326" s="3" t="str" cm="1">
        <f t="array" aca="1" ref="V2326" ca="1">_xlfn.IFS(Table1[[#This Row],[Age]] &lt; 30, "20-29", Table1[[#This Row],[Age]]&lt;40,"30-39",Table1[[#This Row],[Age]]&lt;50,"40-49",Table1[[#This Row],[Age]]&lt;60,"50-59",Table1[[#This Row],[Age]]&lt;70, "60-69",Table1[[#This Row],[Age]]&lt;80, "70-79",Table1[[#This Row],[Age]]&lt;90,"80-89")</f>
        <v>60-69</v>
      </c>
      <c r="W2326" t="s">
        <v>39</v>
      </c>
      <c r="X2326" t="s">
        <v>82</v>
      </c>
      <c r="Y2326" t="s">
        <v>41</v>
      </c>
      <c r="Z2326">
        <v>1801</v>
      </c>
      <c r="AA2326" t="s">
        <v>55</v>
      </c>
      <c r="AB2326" t="s">
        <v>43</v>
      </c>
      <c r="AC2326" t="s">
        <v>44</v>
      </c>
      <c r="AD2326">
        <v>1</v>
      </c>
    </row>
    <row r="2327" spans="1:30" x14ac:dyDescent="0.35">
      <c r="A2327">
        <v>2749</v>
      </c>
      <c r="B2327" t="s">
        <v>8354</v>
      </c>
      <c r="C2327" t="s">
        <v>8355</v>
      </c>
      <c r="D2327" s="1">
        <v>43419</v>
      </c>
      <c r="E2327" s="1">
        <v>43423</v>
      </c>
      <c r="F2327">
        <f>IF(Table1[[#This Row],[ExitDate]],QUOTIENT(Table1[[#This Row],[ExitDate]]-Table1[[#This Row],[StartDate]],365/12),"")</f>
        <v>0</v>
      </c>
      <c r="G2327" t="str">
        <f>IF(Table1[[#This Row],[ExitDate]], "Attrition", "Active")</f>
        <v>Attrition</v>
      </c>
      <c r="H2327" t="s">
        <v>28</v>
      </c>
      <c r="I2327" t="s">
        <v>8356</v>
      </c>
      <c r="J2327" t="s">
        <v>8357</v>
      </c>
      <c r="K2327" t="s">
        <v>88</v>
      </c>
      <c r="L2327" t="s">
        <v>744</v>
      </c>
      <c r="M2327" t="s">
        <v>62</v>
      </c>
      <c r="N2327" t="s">
        <v>63</v>
      </c>
      <c r="O2327" t="s">
        <v>51</v>
      </c>
      <c r="P2327" t="s">
        <v>139</v>
      </c>
      <c r="Q2327" t="s">
        <v>8358</v>
      </c>
      <c r="R2327" t="s">
        <v>37</v>
      </c>
      <c r="S2327" t="s">
        <v>1011</v>
      </c>
      <c r="T2327" s="2">
        <v>17996</v>
      </c>
      <c r="U2327" s="3">
        <f ca="1">YEARFRAC(Table1[[#This Row],[DOB]],TODAY())</f>
        <v>76.708333333333329</v>
      </c>
      <c r="V2327" s="3" t="str" cm="1">
        <f t="array" aca="1" ref="V2327" ca="1">_xlfn.IFS(Table1[[#This Row],[Age]] &lt; 30, "20-29", Table1[[#This Row],[Age]]&lt;40,"30-39",Table1[[#This Row],[Age]]&lt;50,"40-49",Table1[[#This Row],[Age]]&lt;60,"50-59",Table1[[#This Row],[Age]]&lt;70, "60-69",Table1[[#This Row],[Age]]&lt;80, "70-79",Table1[[#This Row],[Age]]&lt;90,"80-89")</f>
        <v>70-79</v>
      </c>
      <c r="W2327" t="s">
        <v>39</v>
      </c>
      <c r="X2327" t="s">
        <v>394</v>
      </c>
      <c r="Y2327" t="s">
        <v>41</v>
      </c>
      <c r="Z2327">
        <v>1760</v>
      </c>
      <c r="AA2327" t="s">
        <v>92</v>
      </c>
      <c r="AB2327" t="s">
        <v>43</v>
      </c>
      <c r="AC2327" t="s">
        <v>44</v>
      </c>
      <c r="AD2327">
        <v>5</v>
      </c>
    </row>
    <row r="2328" spans="1:30" x14ac:dyDescent="0.35">
      <c r="A2328">
        <v>2750</v>
      </c>
      <c r="B2328" t="s">
        <v>3207</v>
      </c>
      <c r="C2328" t="s">
        <v>2166</v>
      </c>
      <c r="D2328" s="1">
        <v>44716</v>
      </c>
      <c r="F2328" t="str">
        <f>IF(Table1[[#This Row],[ExitDate]],QUOTIENT(Table1[[#This Row],[ExitDate]]-Table1[[#This Row],[StartDate]],365/12),"")</f>
        <v/>
      </c>
      <c r="G2328" t="str">
        <f>IF(Table1[[#This Row],[ExitDate]], "Attrition", "Active")</f>
        <v>Active</v>
      </c>
      <c r="H2328" t="s">
        <v>727</v>
      </c>
      <c r="I2328" t="s">
        <v>8359</v>
      </c>
      <c r="J2328" t="s">
        <v>8360</v>
      </c>
      <c r="K2328" t="s">
        <v>79</v>
      </c>
      <c r="L2328" t="s">
        <v>32</v>
      </c>
      <c r="M2328" t="s">
        <v>62</v>
      </c>
      <c r="N2328" t="s">
        <v>63</v>
      </c>
      <c r="O2328" t="s">
        <v>62</v>
      </c>
      <c r="P2328" t="s">
        <v>36</v>
      </c>
      <c r="R2328" t="s">
        <v>37</v>
      </c>
      <c r="S2328" t="s">
        <v>89</v>
      </c>
      <c r="T2328" s="2">
        <v>17991</v>
      </c>
      <c r="U2328" s="3">
        <f ca="1">YEARFRAC(Table1[[#This Row],[DOB]],TODAY())</f>
        <v>76.722222222222229</v>
      </c>
      <c r="V2328" s="3" t="str" cm="1">
        <f t="array" aca="1" ref="V2328" ca="1">_xlfn.IFS(Table1[[#This Row],[Age]] &lt; 30, "20-29", Table1[[#This Row],[Age]]&lt;40,"30-39",Table1[[#This Row],[Age]]&lt;50,"40-49",Table1[[#This Row],[Age]]&lt;60,"50-59",Table1[[#This Row],[Age]]&lt;70, "60-69",Table1[[#This Row],[Age]]&lt;80, "70-79",Table1[[#This Row],[Age]]&lt;90,"80-89")</f>
        <v>70-79</v>
      </c>
      <c r="W2328" t="s">
        <v>39</v>
      </c>
      <c r="X2328" t="s">
        <v>82</v>
      </c>
      <c r="Y2328" t="s">
        <v>54</v>
      </c>
      <c r="Z2328">
        <v>2127</v>
      </c>
      <c r="AA2328" t="s">
        <v>127</v>
      </c>
      <c r="AB2328" t="s">
        <v>103</v>
      </c>
      <c r="AC2328" t="s">
        <v>44</v>
      </c>
      <c r="AD2328">
        <v>4</v>
      </c>
    </row>
    <row r="2329" spans="1:30" x14ac:dyDescent="0.35">
      <c r="A2329">
        <v>2751</v>
      </c>
      <c r="B2329" t="s">
        <v>8361</v>
      </c>
      <c r="C2329" t="s">
        <v>8362</v>
      </c>
      <c r="D2329" s="1">
        <v>43400</v>
      </c>
      <c r="E2329" s="1">
        <v>43656</v>
      </c>
      <c r="F2329">
        <f>IF(Table1[[#This Row],[ExitDate]],QUOTIENT(Table1[[#This Row],[ExitDate]]-Table1[[#This Row],[StartDate]],365/12),"")</f>
        <v>8</v>
      </c>
      <c r="G2329" t="str">
        <f>IF(Table1[[#This Row],[ExitDate]], "Attrition", "Active")</f>
        <v>Attrition</v>
      </c>
      <c r="H2329" t="s">
        <v>727</v>
      </c>
      <c r="I2329" t="s">
        <v>8363</v>
      </c>
      <c r="J2329" t="s">
        <v>8364</v>
      </c>
      <c r="K2329" t="s">
        <v>117</v>
      </c>
      <c r="L2329" t="s">
        <v>1804</v>
      </c>
      <c r="M2329" t="s">
        <v>62</v>
      </c>
      <c r="N2329" t="s">
        <v>63</v>
      </c>
      <c r="O2329" t="s">
        <v>51</v>
      </c>
      <c r="P2329" t="s">
        <v>139</v>
      </c>
      <c r="Q2329" t="s">
        <v>8365</v>
      </c>
      <c r="R2329" t="s">
        <v>37</v>
      </c>
      <c r="S2329" t="s">
        <v>89</v>
      </c>
      <c r="T2329" s="2">
        <v>24577</v>
      </c>
      <c r="U2329" s="3">
        <f ca="1">YEARFRAC(Table1[[#This Row],[DOB]],TODAY())</f>
        <v>58.68888888888889</v>
      </c>
      <c r="V2329" s="3" t="str" cm="1">
        <f t="array" aca="1" ref="V2329" ca="1">_xlfn.IFS(Table1[[#This Row],[Age]] &lt; 30, "20-29", Table1[[#This Row],[Age]]&lt;40,"30-39",Table1[[#This Row],[Age]]&lt;50,"40-49",Table1[[#This Row],[Age]]&lt;60,"50-59",Table1[[#This Row],[Age]]&lt;70, "60-69",Table1[[#This Row],[Age]]&lt;80, "70-79",Table1[[#This Row],[Age]]&lt;90,"80-89")</f>
        <v>50-59</v>
      </c>
      <c r="W2329" t="s">
        <v>39</v>
      </c>
      <c r="X2329" t="s">
        <v>82</v>
      </c>
      <c r="Y2329" t="s">
        <v>54</v>
      </c>
      <c r="Z2329">
        <v>1770</v>
      </c>
      <c r="AA2329" t="s">
        <v>92</v>
      </c>
      <c r="AB2329" t="s">
        <v>74</v>
      </c>
      <c r="AC2329" t="s">
        <v>44</v>
      </c>
      <c r="AD2329">
        <v>5</v>
      </c>
    </row>
    <row r="2330" spans="1:30" x14ac:dyDescent="0.35">
      <c r="A2330">
        <v>2752</v>
      </c>
      <c r="B2330" t="s">
        <v>8366</v>
      </c>
      <c r="C2330" t="s">
        <v>8367</v>
      </c>
      <c r="D2330" s="1">
        <v>44855</v>
      </c>
      <c r="E2330" s="1">
        <v>45055</v>
      </c>
      <c r="F2330">
        <f>IF(Table1[[#This Row],[ExitDate]],QUOTIENT(Table1[[#This Row],[ExitDate]]-Table1[[#This Row],[StartDate]],365/12),"")</f>
        <v>6</v>
      </c>
      <c r="G2330" t="str">
        <f>IF(Table1[[#This Row],[ExitDate]], "Attrition", "Active")</f>
        <v>Attrition</v>
      </c>
      <c r="H2330" t="s">
        <v>28</v>
      </c>
      <c r="I2330" t="s">
        <v>8368</v>
      </c>
      <c r="J2330" t="s">
        <v>8369</v>
      </c>
      <c r="K2330" t="s">
        <v>79</v>
      </c>
      <c r="L2330" t="s">
        <v>32</v>
      </c>
      <c r="M2330" t="s">
        <v>51</v>
      </c>
      <c r="N2330" t="s">
        <v>50</v>
      </c>
      <c r="O2330" t="s">
        <v>35</v>
      </c>
      <c r="P2330" t="s">
        <v>98</v>
      </c>
      <c r="Q2330" t="s">
        <v>8370</v>
      </c>
      <c r="R2330" t="s">
        <v>37</v>
      </c>
      <c r="S2330" t="s">
        <v>80</v>
      </c>
      <c r="T2330" s="2">
        <v>27908</v>
      </c>
      <c r="U2330" s="3">
        <f ca="1">YEARFRAC(Table1[[#This Row],[DOB]],TODAY())</f>
        <v>49.569444444444443</v>
      </c>
      <c r="V2330" s="3" t="str" cm="1">
        <f t="array" aca="1" ref="V2330" ca="1">_xlfn.IFS(Table1[[#This Row],[Age]] &lt; 30, "20-29", Table1[[#This Row],[Age]]&lt;40,"30-39",Table1[[#This Row],[Age]]&lt;50,"40-49",Table1[[#This Row],[Age]]&lt;60,"50-59",Table1[[#This Row],[Age]]&lt;70, "60-69",Table1[[#This Row],[Age]]&lt;80, "70-79",Table1[[#This Row],[Age]]&lt;90,"80-89")</f>
        <v>40-49</v>
      </c>
      <c r="W2330" t="s">
        <v>39</v>
      </c>
      <c r="X2330" t="s">
        <v>291</v>
      </c>
      <c r="Y2330" t="s">
        <v>54</v>
      </c>
      <c r="Z2330">
        <v>2478</v>
      </c>
      <c r="AA2330" t="s">
        <v>55</v>
      </c>
      <c r="AB2330" t="s">
        <v>103</v>
      </c>
      <c r="AC2330" t="s">
        <v>44</v>
      </c>
      <c r="AD2330">
        <v>4</v>
      </c>
    </row>
    <row r="2331" spans="1:30" x14ac:dyDescent="0.35">
      <c r="A2331">
        <v>2753</v>
      </c>
      <c r="B2331" t="s">
        <v>5992</v>
      </c>
      <c r="C2331" t="s">
        <v>8371</v>
      </c>
      <c r="D2331" s="1">
        <v>44939</v>
      </c>
      <c r="E2331" s="1">
        <v>45070</v>
      </c>
      <c r="F2331">
        <f>IF(Table1[[#This Row],[ExitDate]],QUOTIENT(Table1[[#This Row],[ExitDate]]-Table1[[#This Row],[StartDate]],365/12),"")</f>
        <v>4</v>
      </c>
      <c r="G2331" t="str">
        <f>IF(Table1[[#This Row],[ExitDate]], "Attrition", "Active")</f>
        <v>Attrition</v>
      </c>
      <c r="H2331" t="s">
        <v>28</v>
      </c>
      <c r="I2331" t="s">
        <v>8372</v>
      </c>
      <c r="J2331" t="s">
        <v>8373</v>
      </c>
      <c r="K2331" t="s">
        <v>31</v>
      </c>
      <c r="L2331" t="s">
        <v>32</v>
      </c>
      <c r="M2331" t="s">
        <v>33</v>
      </c>
      <c r="N2331" t="s">
        <v>63</v>
      </c>
      <c r="O2331" t="s">
        <v>51</v>
      </c>
      <c r="P2331" t="s">
        <v>174</v>
      </c>
      <c r="Q2331" t="s">
        <v>8374</v>
      </c>
      <c r="R2331" t="s">
        <v>37</v>
      </c>
      <c r="S2331" t="s">
        <v>89</v>
      </c>
      <c r="T2331" s="2">
        <v>30844</v>
      </c>
      <c r="U2331" s="3">
        <f ca="1">YEARFRAC(Table1[[#This Row],[DOB]],TODAY())</f>
        <v>41.533333333333331</v>
      </c>
      <c r="V2331" s="3" t="str" cm="1">
        <f t="array" aca="1" ref="V2331" ca="1">_xlfn.IFS(Table1[[#This Row],[Age]] &lt; 30, "20-29", Table1[[#This Row],[Age]]&lt;40,"30-39",Table1[[#This Row],[Age]]&lt;50,"40-49",Table1[[#This Row],[Age]]&lt;60,"50-59",Table1[[#This Row],[Age]]&lt;70, "60-69",Table1[[#This Row],[Age]]&lt;80, "70-79",Table1[[#This Row],[Age]]&lt;90,"80-89")</f>
        <v>40-49</v>
      </c>
      <c r="W2331" t="s">
        <v>39</v>
      </c>
      <c r="X2331" t="s">
        <v>91</v>
      </c>
      <c r="Y2331" t="s">
        <v>41</v>
      </c>
      <c r="Z2331">
        <v>2189</v>
      </c>
      <c r="AA2331" t="s">
        <v>92</v>
      </c>
      <c r="AB2331" t="s">
        <v>43</v>
      </c>
      <c r="AC2331" t="s">
        <v>44</v>
      </c>
      <c r="AD2331">
        <v>4</v>
      </c>
    </row>
    <row r="2332" spans="1:30" x14ac:dyDescent="0.35">
      <c r="A2332">
        <v>2754</v>
      </c>
      <c r="B2332" t="s">
        <v>8375</v>
      </c>
      <c r="C2332" t="s">
        <v>8376</v>
      </c>
      <c r="D2332" s="1">
        <v>43926</v>
      </c>
      <c r="F2332" t="str">
        <f>IF(Table1[[#This Row],[ExitDate]],QUOTIENT(Table1[[#This Row],[ExitDate]]-Table1[[#This Row],[StartDate]],365/12),"")</f>
        <v/>
      </c>
      <c r="G2332" t="str">
        <f>IF(Table1[[#This Row],[ExitDate]], "Attrition", "Active")</f>
        <v>Active</v>
      </c>
      <c r="H2332" t="s">
        <v>28</v>
      </c>
      <c r="I2332" t="s">
        <v>8377</v>
      </c>
      <c r="J2332" t="s">
        <v>8378</v>
      </c>
      <c r="K2332" t="s">
        <v>132</v>
      </c>
      <c r="L2332" t="s">
        <v>32</v>
      </c>
      <c r="M2332" t="s">
        <v>62</v>
      </c>
      <c r="N2332" t="s">
        <v>34</v>
      </c>
      <c r="O2332" t="s">
        <v>62</v>
      </c>
      <c r="P2332" t="s">
        <v>36</v>
      </c>
      <c r="R2332" t="s">
        <v>37</v>
      </c>
      <c r="S2332" t="s">
        <v>110</v>
      </c>
      <c r="T2332" s="2">
        <v>28250</v>
      </c>
      <c r="U2332" s="3">
        <f ca="1">YEARFRAC(Table1[[#This Row],[DOB]],TODAY())</f>
        <v>48.633333333333333</v>
      </c>
      <c r="V2332" s="3" t="str" cm="1">
        <f t="array" aca="1" ref="V2332" ca="1">_xlfn.IFS(Table1[[#This Row],[Age]] &lt; 30, "20-29", Table1[[#This Row],[Age]]&lt;40,"30-39",Table1[[#This Row],[Age]]&lt;50,"40-49",Table1[[#This Row],[Age]]&lt;60,"50-59",Table1[[#This Row],[Age]]&lt;70, "60-69",Table1[[#This Row],[Age]]&lt;80, "70-79",Table1[[#This Row],[Age]]&lt;90,"80-89")</f>
        <v>40-49</v>
      </c>
      <c r="W2332" t="s">
        <v>39</v>
      </c>
      <c r="X2332" t="s">
        <v>112</v>
      </c>
      <c r="Y2332" t="s">
        <v>54</v>
      </c>
      <c r="Z2332">
        <v>2109</v>
      </c>
      <c r="AA2332" t="s">
        <v>73</v>
      </c>
      <c r="AB2332" t="s">
        <v>83</v>
      </c>
      <c r="AC2332" t="s">
        <v>44</v>
      </c>
      <c r="AD2332">
        <v>2</v>
      </c>
    </row>
    <row r="2333" spans="1:30" x14ac:dyDescent="0.35">
      <c r="A2333">
        <v>2755</v>
      </c>
      <c r="B2333" t="s">
        <v>67</v>
      </c>
      <c r="C2333" t="s">
        <v>3311</v>
      </c>
      <c r="D2333" s="1">
        <v>44707</v>
      </c>
      <c r="F2333" t="str">
        <f>IF(Table1[[#This Row],[ExitDate]],QUOTIENT(Table1[[#This Row],[ExitDate]]-Table1[[#This Row],[StartDate]],365/12),"")</f>
        <v/>
      </c>
      <c r="G2333" t="str">
        <f>IF(Table1[[#This Row],[ExitDate]], "Attrition", "Active")</f>
        <v>Active</v>
      </c>
      <c r="H2333" t="s">
        <v>28</v>
      </c>
      <c r="I2333" t="s">
        <v>8379</v>
      </c>
      <c r="J2333" t="s">
        <v>8380</v>
      </c>
      <c r="K2333" t="s">
        <v>49</v>
      </c>
      <c r="L2333" t="s">
        <v>32</v>
      </c>
      <c r="M2333" t="s">
        <v>33</v>
      </c>
      <c r="N2333" t="s">
        <v>63</v>
      </c>
      <c r="O2333" t="s">
        <v>35</v>
      </c>
      <c r="P2333" t="s">
        <v>36</v>
      </c>
      <c r="R2333" t="s">
        <v>37</v>
      </c>
      <c r="S2333" t="s">
        <v>80</v>
      </c>
      <c r="T2333" s="2">
        <v>20413</v>
      </c>
      <c r="U2333" s="3">
        <f ca="1">YEARFRAC(Table1[[#This Row],[DOB]],TODAY())</f>
        <v>70.091666666666669</v>
      </c>
      <c r="V2333" s="3" t="str" cm="1">
        <f t="array" aca="1" ref="V2333" ca="1">_xlfn.IFS(Table1[[#This Row],[Age]] &lt; 30, "20-29", Table1[[#This Row],[Age]]&lt;40,"30-39",Table1[[#This Row],[Age]]&lt;50,"40-49",Table1[[#This Row],[Age]]&lt;60,"50-59",Table1[[#This Row],[Age]]&lt;70, "60-69",Table1[[#This Row],[Age]]&lt;80, "70-79",Table1[[#This Row],[Age]]&lt;90,"80-89")</f>
        <v>70-79</v>
      </c>
      <c r="W2333" t="s">
        <v>39</v>
      </c>
      <c r="X2333" t="s">
        <v>102</v>
      </c>
      <c r="Y2333" t="s">
        <v>54</v>
      </c>
      <c r="Z2333">
        <v>1701</v>
      </c>
      <c r="AA2333" t="s">
        <v>73</v>
      </c>
      <c r="AB2333" t="s">
        <v>74</v>
      </c>
      <c r="AC2333" t="s">
        <v>44</v>
      </c>
      <c r="AD2333">
        <v>2</v>
      </c>
    </row>
    <row r="2334" spans="1:30" x14ac:dyDescent="0.35">
      <c r="A2334">
        <v>2756</v>
      </c>
      <c r="B2334" t="s">
        <v>8381</v>
      </c>
      <c r="C2334" t="s">
        <v>8382</v>
      </c>
      <c r="D2334" s="1">
        <v>44321</v>
      </c>
      <c r="F2334" t="str">
        <f>IF(Table1[[#This Row],[ExitDate]],QUOTIENT(Table1[[#This Row],[ExitDate]]-Table1[[#This Row],[StartDate]],365/12),"")</f>
        <v/>
      </c>
      <c r="G2334" t="str">
        <f>IF(Table1[[#This Row],[ExitDate]], "Attrition", "Active")</f>
        <v>Active</v>
      </c>
      <c r="H2334" t="s">
        <v>727</v>
      </c>
      <c r="I2334" t="s">
        <v>8383</v>
      </c>
      <c r="J2334" t="s">
        <v>8384</v>
      </c>
      <c r="K2334" t="s">
        <v>79</v>
      </c>
      <c r="L2334" t="s">
        <v>32</v>
      </c>
      <c r="M2334" t="s">
        <v>51</v>
      </c>
      <c r="N2334" t="s">
        <v>50</v>
      </c>
      <c r="O2334" t="s">
        <v>51</v>
      </c>
      <c r="P2334" t="s">
        <v>36</v>
      </c>
      <c r="R2334" t="s">
        <v>37</v>
      </c>
      <c r="S2334" t="s">
        <v>89</v>
      </c>
      <c r="T2334" s="2">
        <v>31614</v>
      </c>
      <c r="U2334" s="3">
        <f ca="1">YEARFRAC(Table1[[#This Row],[DOB]],TODAY())</f>
        <v>39.422222222222224</v>
      </c>
      <c r="V2334" s="3" t="str" cm="1">
        <f t="array" aca="1" ref="V2334" ca="1">_xlfn.IFS(Table1[[#This Row],[Age]] &lt; 30, "20-29", Table1[[#This Row],[Age]]&lt;40,"30-39",Table1[[#This Row],[Age]]&lt;50,"40-49",Table1[[#This Row],[Age]]&lt;60,"50-59",Table1[[#This Row],[Age]]&lt;70, "60-69",Table1[[#This Row],[Age]]&lt;80, "70-79",Table1[[#This Row],[Age]]&lt;90,"80-89")</f>
        <v>30-39</v>
      </c>
      <c r="W2334" t="s">
        <v>39</v>
      </c>
      <c r="X2334" t="s">
        <v>192</v>
      </c>
      <c r="Y2334" t="s">
        <v>54</v>
      </c>
      <c r="Z2334">
        <v>2155</v>
      </c>
      <c r="AA2334" t="s">
        <v>42</v>
      </c>
      <c r="AB2334" t="s">
        <v>103</v>
      </c>
      <c r="AC2334" t="s">
        <v>44</v>
      </c>
      <c r="AD2334">
        <v>2</v>
      </c>
    </row>
    <row r="2335" spans="1:30" x14ac:dyDescent="0.35">
      <c r="A2335">
        <v>2757</v>
      </c>
      <c r="B2335" t="s">
        <v>2189</v>
      </c>
      <c r="C2335" t="s">
        <v>8385</v>
      </c>
      <c r="D2335" s="1">
        <v>45108</v>
      </c>
      <c r="E2335" s="1">
        <v>45142</v>
      </c>
      <c r="F2335">
        <f>IF(Table1[[#This Row],[ExitDate]],QUOTIENT(Table1[[#This Row],[ExitDate]]-Table1[[#This Row],[StartDate]],365/12),"")</f>
        <v>1</v>
      </c>
      <c r="G2335" t="str">
        <f>IF(Table1[[#This Row],[ExitDate]], "Attrition", "Active")</f>
        <v>Attrition</v>
      </c>
      <c r="H2335" t="s">
        <v>727</v>
      </c>
      <c r="I2335" t="s">
        <v>8386</v>
      </c>
      <c r="J2335" t="s">
        <v>8387</v>
      </c>
      <c r="K2335" t="s">
        <v>88</v>
      </c>
      <c r="L2335" t="s">
        <v>197</v>
      </c>
      <c r="M2335" t="s">
        <v>51</v>
      </c>
      <c r="N2335" t="s">
        <v>34</v>
      </c>
      <c r="O2335" t="s">
        <v>51</v>
      </c>
      <c r="P2335" t="s">
        <v>139</v>
      </c>
      <c r="Q2335" t="s">
        <v>8388</v>
      </c>
      <c r="R2335" t="s">
        <v>37</v>
      </c>
      <c r="S2335" t="s">
        <v>176</v>
      </c>
      <c r="T2335" s="2">
        <v>17551</v>
      </c>
      <c r="U2335" s="3">
        <f ca="1">YEARFRAC(Table1[[#This Row],[DOB]],TODAY())</f>
        <v>77.927777777777777</v>
      </c>
      <c r="V2335" s="3" t="str" cm="1">
        <f t="array" aca="1" ref="V2335" ca="1">_xlfn.IFS(Table1[[#This Row],[Age]] &lt; 30, "20-29", Table1[[#This Row],[Age]]&lt;40,"30-39",Table1[[#This Row],[Age]]&lt;50,"40-49",Table1[[#This Row],[Age]]&lt;60,"50-59",Table1[[#This Row],[Age]]&lt;70, "60-69",Table1[[#This Row],[Age]]&lt;80, "70-79",Table1[[#This Row],[Age]]&lt;90,"80-89")</f>
        <v>70-79</v>
      </c>
      <c r="W2335" t="s">
        <v>39</v>
      </c>
      <c r="X2335" t="s">
        <v>177</v>
      </c>
      <c r="Y2335" t="s">
        <v>41</v>
      </c>
      <c r="Z2335">
        <v>2145</v>
      </c>
      <c r="AA2335" t="s">
        <v>55</v>
      </c>
      <c r="AB2335" t="s">
        <v>103</v>
      </c>
      <c r="AC2335" t="s">
        <v>44</v>
      </c>
      <c r="AD2335">
        <v>2</v>
      </c>
    </row>
    <row r="2336" spans="1:30" x14ac:dyDescent="0.35">
      <c r="A2336">
        <v>2758</v>
      </c>
      <c r="B2336" t="s">
        <v>8389</v>
      </c>
      <c r="C2336" t="s">
        <v>8390</v>
      </c>
      <c r="D2336" s="1">
        <v>43454</v>
      </c>
      <c r="E2336" s="1">
        <v>45090</v>
      </c>
      <c r="F2336">
        <f>IF(Table1[[#This Row],[ExitDate]],QUOTIENT(Table1[[#This Row],[ExitDate]]-Table1[[#This Row],[StartDate]],365/12),"")</f>
        <v>53</v>
      </c>
      <c r="G2336" t="str">
        <f>IF(Table1[[#This Row],[ExitDate]], "Attrition", "Active")</f>
        <v>Attrition</v>
      </c>
      <c r="H2336" t="s">
        <v>28</v>
      </c>
      <c r="I2336" t="s">
        <v>8391</v>
      </c>
      <c r="J2336" t="s">
        <v>8392</v>
      </c>
      <c r="K2336" t="s">
        <v>79</v>
      </c>
      <c r="L2336" t="s">
        <v>2299</v>
      </c>
      <c r="M2336" t="s">
        <v>51</v>
      </c>
      <c r="N2336" t="s">
        <v>50</v>
      </c>
      <c r="O2336" t="s">
        <v>62</v>
      </c>
      <c r="P2336" t="s">
        <v>98</v>
      </c>
      <c r="Q2336" t="s">
        <v>8393</v>
      </c>
      <c r="R2336" t="s">
        <v>37</v>
      </c>
      <c r="S2336" t="s">
        <v>304</v>
      </c>
      <c r="T2336" s="2">
        <v>16845</v>
      </c>
      <c r="U2336" s="3">
        <f ca="1">YEARFRAC(Table1[[#This Row],[DOB]],TODAY())</f>
        <v>79.863888888888894</v>
      </c>
      <c r="V2336" s="3" t="str" cm="1">
        <f t="array" aca="1" ref="V2336" ca="1">_xlfn.IFS(Table1[[#This Row],[Age]] &lt; 30, "20-29", Table1[[#This Row],[Age]]&lt;40,"30-39",Table1[[#This Row],[Age]]&lt;50,"40-49",Table1[[#This Row],[Age]]&lt;60,"50-59",Table1[[#This Row],[Age]]&lt;70, "60-69",Table1[[#This Row],[Age]]&lt;80, "70-79",Table1[[#This Row],[Age]]&lt;90,"80-89")</f>
        <v>70-79</v>
      </c>
      <c r="W2336" t="s">
        <v>39</v>
      </c>
      <c r="X2336" t="s">
        <v>162</v>
      </c>
      <c r="Y2336" t="s">
        <v>54</v>
      </c>
      <c r="Z2336">
        <v>2050</v>
      </c>
      <c r="AA2336" t="s">
        <v>73</v>
      </c>
      <c r="AB2336" t="s">
        <v>103</v>
      </c>
      <c r="AC2336" t="s">
        <v>44</v>
      </c>
      <c r="AD2336">
        <v>2</v>
      </c>
    </row>
    <row r="2337" spans="1:30" x14ac:dyDescent="0.35">
      <c r="A2337">
        <v>2759</v>
      </c>
      <c r="B2337" t="s">
        <v>6714</v>
      </c>
      <c r="C2337" t="s">
        <v>8394</v>
      </c>
      <c r="D2337" s="1">
        <v>43338</v>
      </c>
      <c r="F2337" t="str">
        <f>IF(Table1[[#This Row],[ExitDate]],QUOTIENT(Table1[[#This Row],[ExitDate]]-Table1[[#This Row],[StartDate]],365/12),"")</f>
        <v/>
      </c>
      <c r="G2337" t="str">
        <f>IF(Table1[[#This Row],[ExitDate]], "Attrition", "Active")</f>
        <v>Active</v>
      </c>
      <c r="H2337" t="s">
        <v>28</v>
      </c>
      <c r="I2337" t="s">
        <v>8395</v>
      </c>
      <c r="J2337" t="s">
        <v>8396</v>
      </c>
      <c r="K2337" t="s">
        <v>167</v>
      </c>
      <c r="L2337" t="s">
        <v>32</v>
      </c>
      <c r="M2337" t="s">
        <v>62</v>
      </c>
      <c r="N2337" t="s">
        <v>63</v>
      </c>
      <c r="O2337" t="s">
        <v>62</v>
      </c>
      <c r="P2337" t="s">
        <v>36</v>
      </c>
      <c r="R2337" t="s">
        <v>37</v>
      </c>
      <c r="S2337" t="s">
        <v>52</v>
      </c>
      <c r="T2337" s="2">
        <v>32632</v>
      </c>
      <c r="U2337" s="3">
        <f ca="1">YEARFRAC(Table1[[#This Row],[DOB]],TODAY())</f>
        <v>36.636111111111113</v>
      </c>
      <c r="V2337" s="3" t="str" cm="1">
        <f t="array" aca="1" ref="V2337" ca="1">_xlfn.IFS(Table1[[#This Row],[Age]] &lt; 30, "20-29", Table1[[#This Row],[Age]]&lt;40,"30-39",Table1[[#This Row],[Age]]&lt;50,"40-49",Table1[[#This Row],[Age]]&lt;60,"50-59",Table1[[#This Row],[Age]]&lt;70, "60-69",Table1[[#This Row],[Age]]&lt;80, "70-79",Table1[[#This Row],[Age]]&lt;90,"80-89")</f>
        <v>30-39</v>
      </c>
      <c r="W2337" t="s">
        <v>39</v>
      </c>
      <c r="X2337" t="s">
        <v>162</v>
      </c>
      <c r="Y2337" t="s">
        <v>54</v>
      </c>
      <c r="Z2337">
        <v>2301</v>
      </c>
      <c r="AA2337" t="s">
        <v>42</v>
      </c>
      <c r="AB2337" t="s">
        <v>103</v>
      </c>
      <c r="AC2337" t="s">
        <v>44</v>
      </c>
      <c r="AD2337">
        <v>2</v>
      </c>
    </row>
    <row r="2338" spans="1:30" x14ac:dyDescent="0.35">
      <c r="A2338">
        <v>2760</v>
      </c>
      <c r="B2338" t="s">
        <v>8397</v>
      </c>
      <c r="C2338" t="s">
        <v>8398</v>
      </c>
      <c r="D2338" s="1">
        <v>44171</v>
      </c>
      <c r="E2338" s="1">
        <v>44799</v>
      </c>
      <c r="F2338">
        <f>IF(Table1[[#This Row],[ExitDate]],QUOTIENT(Table1[[#This Row],[ExitDate]]-Table1[[#This Row],[StartDate]],365/12),"")</f>
        <v>20</v>
      </c>
      <c r="G2338" t="str">
        <f>IF(Table1[[#This Row],[ExitDate]], "Attrition", "Active")</f>
        <v>Attrition</v>
      </c>
      <c r="H2338" t="s">
        <v>727</v>
      </c>
      <c r="I2338" t="s">
        <v>8399</v>
      </c>
      <c r="J2338" t="s">
        <v>8400</v>
      </c>
      <c r="K2338" t="s">
        <v>88</v>
      </c>
      <c r="L2338" t="s">
        <v>32</v>
      </c>
      <c r="M2338" t="s">
        <v>51</v>
      </c>
      <c r="N2338" t="s">
        <v>63</v>
      </c>
      <c r="O2338" t="s">
        <v>35</v>
      </c>
      <c r="P2338" t="s">
        <v>174</v>
      </c>
      <c r="Q2338" t="s">
        <v>8401</v>
      </c>
      <c r="R2338" t="s">
        <v>37</v>
      </c>
      <c r="S2338" t="s">
        <v>230</v>
      </c>
      <c r="T2338" s="2">
        <v>25404</v>
      </c>
      <c r="U2338" s="3">
        <f ca="1">YEARFRAC(Table1[[#This Row],[DOB]],TODAY())</f>
        <v>56.424999999999997</v>
      </c>
      <c r="V2338" s="3" t="str" cm="1">
        <f t="array" aca="1" ref="V2338" ca="1">_xlfn.IFS(Table1[[#This Row],[Age]] &lt; 30, "20-29", Table1[[#This Row],[Age]]&lt;40,"30-39",Table1[[#This Row],[Age]]&lt;50,"40-49",Table1[[#This Row],[Age]]&lt;60,"50-59",Table1[[#This Row],[Age]]&lt;70, "60-69",Table1[[#This Row],[Age]]&lt;80, "70-79",Table1[[#This Row],[Age]]&lt;90,"80-89")</f>
        <v>50-59</v>
      </c>
      <c r="W2338" t="s">
        <v>39</v>
      </c>
      <c r="X2338" t="s">
        <v>112</v>
      </c>
      <c r="Y2338" t="s">
        <v>54</v>
      </c>
      <c r="Z2338">
        <v>2062</v>
      </c>
      <c r="AA2338" t="s">
        <v>73</v>
      </c>
      <c r="AB2338" t="s">
        <v>74</v>
      </c>
      <c r="AC2338" t="s">
        <v>44</v>
      </c>
      <c r="AD2338">
        <v>2</v>
      </c>
    </row>
    <row r="2339" spans="1:30" x14ac:dyDescent="0.35">
      <c r="A2339">
        <v>2761</v>
      </c>
      <c r="B2339" t="s">
        <v>5911</v>
      </c>
      <c r="C2339" t="s">
        <v>8402</v>
      </c>
      <c r="D2339" s="1">
        <v>44543</v>
      </c>
      <c r="E2339" s="1">
        <v>44723</v>
      </c>
      <c r="F2339">
        <f>IF(Table1[[#This Row],[ExitDate]],QUOTIENT(Table1[[#This Row],[ExitDate]]-Table1[[#This Row],[StartDate]],365/12),"")</f>
        <v>5</v>
      </c>
      <c r="G2339" t="str">
        <f>IF(Table1[[#This Row],[ExitDate]], "Attrition", "Active")</f>
        <v>Attrition</v>
      </c>
      <c r="H2339" t="s">
        <v>28</v>
      </c>
      <c r="I2339" t="s">
        <v>8403</v>
      </c>
      <c r="J2339" t="s">
        <v>8404</v>
      </c>
      <c r="K2339" t="s">
        <v>49</v>
      </c>
      <c r="L2339" t="s">
        <v>32</v>
      </c>
      <c r="M2339" t="s">
        <v>33</v>
      </c>
      <c r="N2339" t="s">
        <v>34</v>
      </c>
      <c r="O2339" t="s">
        <v>35</v>
      </c>
      <c r="P2339" t="s">
        <v>125</v>
      </c>
      <c r="Q2339" t="s">
        <v>8405</v>
      </c>
      <c r="R2339" t="s">
        <v>37</v>
      </c>
      <c r="S2339" t="s">
        <v>304</v>
      </c>
      <c r="T2339" s="2">
        <v>35468</v>
      </c>
      <c r="U2339" s="3">
        <f ca="1">YEARFRAC(Table1[[#This Row],[DOB]],TODAY())</f>
        <v>28.877777777777776</v>
      </c>
      <c r="V2339" s="3" t="str" cm="1">
        <f t="array" aca="1" ref="V2339" ca="1">_xlfn.IFS(Table1[[#This Row],[Age]] &lt; 30, "20-29", Table1[[#This Row],[Age]]&lt;40,"30-39",Table1[[#This Row],[Age]]&lt;50,"40-49",Table1[[#This Row],[Age]]&lt;60,"50-59",Table1[[#This Row],[Age]]&lt;70, "60-69",Table1[[#This Row],[Age]]&lt;80, "70-79",Table1[[#This Row],[Age]]&lt;90,"80-89")</f>
        <v>20-29</v>
      </c>
      <c r="W2339" t="s">
        <v>39</v>
      </c>
      <c r="X2339" t="s">
        <v>82</v>
      </c>
      <c r="Y2339" t="s">
        <v>41</v>
      </c>
      <c r="Z2339">
        <v>2121</v>
      </c>
      <c r="AA2339" t="s">
        <v>127</v>
      </c>
      <c r="AB2339" t="s">
        <v>83</v>
      </c>
      <c r="AC2339" t="s">
        <v>44</v>
      </c>
      <c r="AD2339">
        <v>4</v>
      </c>
    </row>
    <row r="2340" spans="1:30" x14ac:dyDescent="0.35">
      <c r="A2340">
        <v>2762</v>
      </c>
      <c r="B2340" t="s">
        <v>6853</v>
      </c>
      <c r="C2340" t="s">
        <v>8406</v>
      </c>
      <c r="D2340" s="1">
        <v>44374</v>
      </c>
      <c r="E2340" s="1">
        <v>44563</v>
      </c>
      <c r="F2340">
        <f>IF(Table1[[#This Row],[ExitDate]],QUOTIENT(Table1[[#This Row],[ExitDate]]-Table1[[#This Row],[StartDate]],365/12),"")</f>
        <v>6</v>
      </c>
      <c r="G2340" t="str">
        <f>IF(Table1[[#This Row],[ExitDate]], "Attrition", "Active")</f>
        <v>Attrition</v>
      </c>
      <c r="H2340" t="s">
        <v>727</v>
      </c>
      <c r="I2340" t="s">
        <v>8407</v>
      </c>
      <c r="J2340" t="s">
        <v>8408</v>
      </c>
      <c r="K2340" t="s">
        <v>31</v>
      </c>
      <c r="L2340" t="s">
        <v>744</v>
      </c>
      <c r="M2340" t="s">
        <v>51</v>
      </c>
      <c r="N2340" t="s">
        <v>50</v>
      </c>
      <c r="O2340" t="s">
        <v>35</v>
      </c>
      <c r="P2340" t="s">
        <v>125</v>
      </c>
      <c r="Q2340" t="s">
        <v>8409</v>
      </c>
      <c r="R2340" t="s">
        <v>37</v>
      </c>
      <c r="S2340" t="s">
        <v>89</v>
      </c>
      <c r="T2340" s="2">
        <v>16415</v>
      </c>
      <c r="U2340" s="3">
        <f ca="1">YEARFRAC(Table1[[#This Row],[DOB]],TODAY())</f>
        <v>81.038888888888891</v>
      </c>
      <c r="V2340" s="3" t="str" cm="1">
        <f t="array" aca="1" ref="V2340" ca="1">_xlfn.IFS(Table1[[#This Row],[Age]] &lt; 30, "20-29", Table1[[#This Row],[Age]]&lt;40,"30-39",Table1[[#This Row],[Age]]&lt;50,"40-49",Table1[[#This Row],[Age]]&lt;60,"50-59",Table1[[#This Row],[Age]]&lt;70, "60-69",Table1[[#This Row],[Age]]&lt;80, "70-79",Table1[[#This Row],[Age]]&lt;90,"80-89")</f>
        <v>80-89</v>
      </c>
      <c r="W2340" t="s">
        <v>39</v>
      </c>
      <c r="X2340" t="s">
        <v>82</v>
      </c>
      <c r="Y2340" t="s">
        <v>41</v>
      </c>
      <c r="Z2340">
        <v>2343</v>
      </c>
      <c r="AA2340" t="s">
        <v>127</v>
      </c>
      <c r="AB2340" t="s">
        <v>74</v>
      </c>
      <c r="AC2340" t="s">
        <v>44</v>
      </c>
      <c r="AD2340">
        <v>4</v>
      </c>
    </row>
    <row r="2341" spans="1:30" x14ac:dyDescent="0.35">
      <c r="A2341">
        <v>2763</v>
      </c>
      <c r="B2341" t="s">
        <v>45</v>
      </c>
      <c r="C2341" t="s">
        <v>2033</v>
      </c>
      <c r="D2341" s="1">
        <v>43757</v>
      </c>
      <c r="F2341" t="str">
        <f>IF(Table1[[#This Row],[ExitDate]],QUOTIENT(Table1[[#This Row],[ExitDate]]-Table1[[#This Row],[StartDate]],365/12),"")</f>
        <v/>
      </c>
      <c r="G2341" t="str">
        <f>IF(Table1[[#This Row],[ExitDate]], "Attrition", "Active")</f>
        <v>Active</v>
      </c>
      <c r="H2341" t="s">
        <v>28</v>
      </c>
      <c r="I2341" t="s">
        <v>8410</v>
      </c>
      <c r="J2341" t="s">
        <v>8411</v>
      </c>
      <c r="K2341" t="s">
        <v>117</v>
      </c>
      <c r="L2341" t="s">
        <v>32</v>
      </c>
      <c r="M2341" t="s">
        <v>51</v>
      </c>
      <c r="N2341" t="s">
        <v>34</v>
      </c>
      <c r="O2341" t="s">
        <v>62</v>
      </c>
      <c r="P2341" t="s">
        <v>36</v>
      </c>
      <c r="R2341" t="s">
        <v>37</v>
      </c>
      <c r="S2341" t="s">
        <v>89</v>
      </c>
      <c r="T2341" s="2">
        <v>33376</v>
      </c>
      <c r="U2341" s="3">
        <f ca="1">YEARFRAC(Table1[[#This Row],[DOB]],TODAY())</f>
        <v>34.597222222222221</v>
      </c>
      <c r="V2341" s="3" t="str" cm="1">
        <f t="array" aca="1" ref="V2341" ca="1">_xlfn.IFS(Table1[[#This Row],[Age]] &lt; 30, "20-29", Table1[[#This Row],[Age]]&lt;40,"30-39",Table1[[#This Row],[Age]]&lt;50,"40-49",Table1[[#This Row],[Age]]&lt;60,"50-59",Table1[[#This Row],[Age]]&lt;70, "60-69",Table1[[#This Row],[Age]]&lt;80, "70-79",Table1[[#This Row],[Age]]&lt;90,"80-89")</f>
        <v>30-39</v>
      </c>
      <c r="W2341" t="s">
        <v>39</v>
      </c>
      <c r="X2341" t="s">
        <v>833</v>
      </c>
      <c r="Y2341" t="s">
        <v>41</v>
      </c>
      <c r="Z2341">
        <v>2176</v>
      </c>
      <c r="AA2341" t="s">
        <v>55</v>
      </c>
      <c r="AB2341" t="s">
        <v>74</v>
      </c>
      <c r="AC2341" t="s">
        <v>44</v>
      </c>
      <c r="AD2341">
        <v>2</v>
      </c>
    </row>
    <row r="2342" spans="1:30" x14ac:dyDescent="0.35">
      <c r="A2342">
        <v>2764</v>
      </c>
      <c r="B2342" t="s">
        <v>8412</v>
      </c>
      <c r="C2342" t="s">
        <v>8413</v>
      </c>
      <c r="D2342" s="1">
        <v>44891</v>
      </c>
      <c r="E2342" s="1">
        <v>44939</v>
      </c>
      <c r="F2342">
        <f>IF(Table1[[#This Row],[ExitDate]],QUOTIENT(Table1[[#This Row],[ExitDate]]-Table1[[#This Row],[StartDate]],365/12),"")</f>
        <v>1</v>
      </c>
      <c r="G2342" t="str">
        <f>IF(Table1[[#This Row],[ExitDate]], "Attrition", "Active")</f>
        <v>Attrition</v>
      </c>
      <c r="H2342" t="s">
        <v>28</v>
      </c>
      <c r="I2342" t="s">
        <v>8414</v>
      </c>
      <c r="J2342" t="s">
        <v>8415</v>
      </c>
      <c r="K2342" t="s">
        <v>97</v>
      </c>
      <c r="L2342" t="s">
        <v>32</v>
      </c>
      <c r="M2342" t="s">
        <v>51</v>
      </c>
      <c r="N2342" t="s">
        <v>34</v>
      </c>
      <c r="O2342" t="s">
        <v>62</v>
      </c>
      <c r="P2342" t="s">
        <v>98</v>
      </c>
      <c r="Q2342" t="s">
        <v>8416</v>
      </c>
      <c r="R2342" t="s">
        <v>37</v>
      </c>
      <c r="S2342" t="s">
        <v>110</v>
      </c>
      <c r="T2342" s="2">
        <v>34052</v>
      </c>
      <c r="U2342" s="3">
        <f ca="1">YEARFRAC(Table1[[#This Row],[DOB]],TODAY())</f>
        <v>32.74722222222222</v>
      </c>
      <c r="V2342" s="3" t="str" cm="1">
        <f t="array" aca="1" ref="V2342" ca="1">_xlfn.IFS(Table1[[#This Row],[Age]] &lt; 30, "20-29", Table1[[#This Row],[Age]]&lt;40,"30-39",Table1[[#This Row],[Age]]&lt;50,"40-49",Table1[[#This Row],[Age]]&lt;60,"50-59",Table1[[#This Row],[Age]]&lt;70, "60-69",Table1[[#This Row],[Age]]&lt;80, "70-79",Table1[[#This Row],[Age]]&lt;90,"80-89")</f>
        <v>30-39</v>
      </c>
      <c r="W2342" t="s">
        <v>39</v>
      </c>
      <c r="X2342" t="s">
        <v>112</v>
      </c>
      <c r="Y2342" t="s">
        <v>54</v>
      </c>
      <c r="Z2342">
        <v>1810</v>
      </c>
      <c r="AA2342" t="s">
        <v>92</v>
      </c>
      <c r="AB2342" t="s">
        <v>74</v>
      </c>
      <c r="AC2342" t="s">
        <v>44</v>
      </c>
      <c r="AD2342">
        <v>2</v>
      </c>
    </row>
    <row r="2343" spans="1:30" x14ac:dyDescent="0.35">
      <c r="A2343">
        <v>2765</v>
      </c>
      <c r="B2343" t="s">
        <v>8417</v>
      </c>
      <c r="C2343" t="s">
        <v>8418</v>
      </c>
      <c r="D2343" s="1">
        <v>43696</v>
      </c>
      <c r="F2343" t="str">
        <f>IF(Table1[[#This Row],[ExitDate]],QUOTIENT(Table1[[#This Row],[ExitDate]]-Table1[[#This Row],[StartDate]],365/12),"")</f>
        <v/>
      </c>
      <c r="G2343" t="str">
        <f>IF(Table1[[#This Row],[ExitDate]], "Attrition", "Active")</f>
        <v>Active</v>
      </c>
      <c r="H2343" t="s">
        <v>28</v>
      </c>
      <c r="I2343" t="s">
        <v>8419</v>
      </c>
      <c r="J2343" t="s">
        <v>8420</v>
      </c>
      <c r="K2343" t="s">
        <v>61</v>
      </c>
      <c r="L2343" t="s">
        <v>32</v>
      </c>
      <c r="M2343" t="s">
        <v>62</v>
      </c>
      <c r="N2343" t="s">
        <v>34</v>
      </c>
      <c r="O2343" t="s">
        <v>62</v>
      </c>
      <c r="P2343" t="s">
        <v>36</v>
      </c>
      <c r="R2343" t="s">
        <v>37</v>
      </c>
      <c r="S2343" t="s">
        <v>304</v>
      </c>
      <c r="T2343" s="2">
        <v>24662</v>
      </c>
      <c r="U2343" s="3">
        <f ca="1">YEARFRAC(Table1[[#This Row],[DOB]],TODAY())</f>
        <v>58.455555555555556</v>
      </c>
      <c r="V2343" s="3" t="str" cm="1">
        <f t="array" aca="1" ref="V2343" ca="1">_xlfn.IFS(Table1[[#This Row],[Age]] &lt; 30, "20-29", Table1[[#This Row],[Age]]&lt;40,"30-39",Table1[[#This Row],[Age]]&lt;50,"40-49",Table1[[#This Row],[Age]]&lt;60,"50-59",Table1[[#This Row],[Age]]&lt;70, "60-69",Table1[[#This Row],[Age]]&lt;80, "70-79",Table1[[#This Row],[Age]]&lt;90,"80-89")</f>
        <v>50-59</v>
      </c>
      <c r="W2343" t="s">
        <v>39</v>
      </c>
      <c r="X2343" t="s">
        <v>612</v>
      </c>
      <c r="Y2343" t="s">
        <v>54</v>
      </c>
      <c r="Z2343">
        <v>2045</v>
      </c>
      <c r="AA2343" t="s">
        <v>92</v>
      </c>
      <c r="AB2343" t="s">
        <v>43</v>
      </c>
      <c r="AC2343" t="s">
        <v>44</v>
      </c>
      <c r="AD2343">
        <v>4</v>
      </c>
    </row>
    <row r="2344" spans="1:30" x14ac:dyDescent="0.35">
      <c r="A2344">
        <v>2766</v>
      </c>
      <c r="B2344" t="s">
        <v>5979</v>
      </c>
      <c r="C2344" t="s">
        <v>8421</v>
      </c>
      <c r="D2344" s="1">
        <v>43334</v>
      </c>
      <c r="E2344" s="1">
        <v>44665</v>
      </c>
      <c r="F2344">
        <f>IF(Table1[[#This Row],[ExitDate]],QUOTIENT(Table1[[#This Row],[ExitDate]]-Table1[[#This Row],[StartDate]],365/12),"")</f>
        <v>43</v>
      </c>
      <c r="G2344" t="str">
        <f>IF(Table1[[#This Row],[ExitDate]], "Attrition", "Active")</f>
        <v>Attrition</v>
      </c>
      <c r="H2344" t="s">
        <v>727</v>
      </c>
      <c r="I2344" t="s">
        <v>8422</v>
      </c>
      <c r="J2344" t="s">
        <v>8423</v>
      </c>
      <c r="K2344" t="s">
        <v>49</v>
      </c>
      <c r="L2344" t="s">
        <v>744</v>
      </c>
      <c r="M2344" t="s">
        <v>51</v>
      </c>
      <c r="N2344" t="s">
        <v>50</v>
      </c>
      <c r="O2344" t="s">
        <v>62</v>
      </c>
      <c r="P2344" t="s">
        <v>98</v>
      </c>
      <c r="Q2344" t="s">
        <v>8424</v>
      </c>
      <c r="R2344" t="s">
        <v>37</v>
      </c>
      <c r="S2344" t="s">
        <v>110</v>
      </c>
      <c r="T2344" s="2">
        <v>20999</v>
      </c>
      <c r="U2344" s="3">
        <f ca="1">YEARFRAC(Table1[[#This Row],[DOB]],TODAY())</f>
        <v>68.486111111111114</v>
      </c>
      <c r="V2344" s="3" t="str" cm="1">
        <f t="array" aca="1" ref="V2344" ca="1">_xlfn.IFS(Table1[[#This Row],[Age]] &lt; 30, "20-29", Table1[[#This Row],[Age]]&lt;40,"30-39",Table1[[#This Row],[Age]]&lt;50,"40-49",Table1[[#This Row],[Age]]&lt;60,"50-59",Table1[[#This Row],[Age]]&lt;70, "60-69",Table1[[#This Row],[Age]]&lt;80, "70-79",Table1[[#This Row],[Age]]&lt;90,"80-89")</f>
        <v>60-69</v>
      </c>
      <c r="W2344" t="s">
        <v>39</v>
      </c>
      <c r="X2344" t="s">
        <v>112</v>
      </c>
      <c r="Y2344" t="s">
        <v>41</v>
      </c>
      <c r="Z2344">
        <v>2021</v>
      </c>
      <c r="AA2344" t="s">
        <v>55</v>
      </c>
      <c r="AB2344" t="s">
        <v>83</v>
      </c>
      <c r="AC2344" t="s">
        <v>44</v>
      </c>
      <c r="AD2344">
        <v>2</v>
      </c>
    </row>
    <row r="2345" spans="1:30" x14ac:dyDescent="0.35">
      <c r="A2345">
        <v>2767</v>
      </c>
      <c r="B2345" t="s">
        <v>5203</v>
      </c>
      <c r="C2345" t="s">
        <v>8425</v>
      </c>
      <c r="D2345" s="1">
        <v>44685</v>
      </c>
      <c r="F2345" t="str">
        <f>IF(Table1[[#This Row],[ExitDate]],QUOTIENT(Table1[[#This Row],[ExitDate]]-Table1[[#This Row],[StartDate]],365/12),"")</f>
        <v/>
      </c>
      <c r="G2345" t="str">
        <f>IF(Table1[[#This Row],[ExitDate]], "Attrition", "Active")</f>
        <v>Active</v>
      </c>
      <c r="H2345" t="s">
        <v>28</v>
      </c>
      <c r="I2345" t="s">
        <v>8426</v>
      </c>
      <c r="J2345" t="s">
        <v>8427</v>
      </c>
      <c r="K2345" t="s">
        <v>88</v>
      </c>
      <c r="L2345" t="s">
        <v>32</v>
      </c>
      <c r="M2345" t="s">
        <v>62</v>
      </c>
      <c r="N2345" t="s">
        <v>50</v>
      </c>
      <c r="O2345" t="s">
        <v>62</v>
      </c>
      <c r="P2345" t="s">
        <v>36</v>
      </c>
      <c r="R2345" t="s">
        <v>37</v>
      </c>
      <c r="S2345" t="s">
        <v>89</v>
      </c>
      <c r="T2345" s="2">
        <v>17913</v>
      </c>
      <c r="U2345" s="3">
        <f ca="1">YEARFRAC(Table1[[#This Row],[DOB]],TODAY())</f>
        <v>76.938888888888883</v>
      </c>
      <c r="V2345" s="3" t="str" cm="1">
        <f t="array" aca="1" ref="V2345" ca="1">_xlfn.IFS(Table1[[#This Row],[Age]] &lt; 30, "20-29", Table1[[#This Row],[Age]]&lt;40,"30-39",Table1[[#This Row],[Age]]&lt;50,"40-49",Table1[[#This Row],[Age]]&lt;60,"50-59",Table1[[#This Row],[Age]]&lt;70, "60-69",Table1[[#This Row],[Age]]&lt;80, "70-79",Table1[[#This Row],[Age]]&lt;90,"80-89")</f>
        <v>70-79</v>
      </c>
      <c r="W2345" t="s">
        <v>39</v>
      </c>
      <c r="X2345" t="s">
        <v>102</v>
      </c>
      <c r="Y2345" t="s">
        <v>41</v>
      </c>
      <c r="Z2345">
        <v>2747</v>
      </c>
      <c r="AA2345" t="s">
        <v>127</v>
      </c>
      <c r="AB2345" t="s">
        <v>103</v>
      </c>
      <c r="AC2345" t="s">
        <v>44</v>
      </c>
      <c r="AD2345">
        <v>2</v>
      </c>
    </row>
    <row r="2346" spans="1:30" x14ac:dyDescent="0.35">
      <c r="A2346">
        <v>2768</v>
      </c>
      <c r="B2346" t="s">
        <v>730</v>
      </c>
      <c r="C2346" t="s">
        <v>8428</v>
      </c>
      <c r="D2346" s="1">
        <v>44724</v>
      </c>
      <c r="F2346" t="str">
        <f>IF(Table1[[#This Row],[ExitDate]],QUOTIENT(Table1[[#This Row],[ExitDate]]-Table1[[#This Row],[StartDate]],365/12),"")</f>
        <v/>
      </c>
      <c r="G2346" t="str">
        <f>IF(Table1[[#This Row],[ExitDate]], "Attrition", "Active")</f>
        <v>Active</v>
      </c>
      <c r="H2346" t="s">
        <v>28</v>
      </c>
      <c r="I2346" t="s">
        <v>8429</v>
      </c>
      <c r="J2346" t="s">
        <v>8430</v>
      </c>
      <c r="K2346" t="s">
        <v>97</v>
      </c>
      <c r="L2346" t="s">
        <v>32</v>
      </c>
      <c r="M2346" t="s">
        <v>51</v>
      </c>
      <c r="N2346" t="s">
        <v>63</v>
      </c>
      <c r="O2346" t="s">
        <v>35</v>
      </c>
      <c r="P2346" t="s">
        <v>36</v>
      </c>
      <c r="R2346" t="s">
        <v>37</v>
      </c>
      <c r="S2346" t="s">
        <v>793</v>
      </c>
      <c r="T2346" s="2">
        <v>29637</v>
      </c>
      <c r="U2346" s="3">
        <f ca="1">YEARFRAC(Table1[[#This Row],[DOB]],TODAY())</f>
        <v>44.841666666666669</v>
      </c>
      <c r="V2346" s="3" t="str" cm="1">
        <f t="array" aca="1" ref="V2346" ca="1">_xlfn.IFS(Table1[[#This Row],[Age]] &lt; 30, "20-29", Table1[[#This Row],[Age]]&lt;40,"30-39",Table1[[#This Row],[Age]]&lt;50,"40-49",Table1[[#This Row],[Age]]&lt;60,"50-59",Table1[[#This Row],[Age]]&lt;70, "60-69",Table1[[#This Row],[Age]]&lt;80, "70-79",Table1[[#This Row],[Age]]&lt;90,"80-89")</f>
        <v>40-49</v>
      </c>
      <c r="W2346" t="s">
        <v>39</v>
      </c>
      <c r="X2346" t="s">
        <v>215</v>
      </c>
      <c r="Y2346" t="s">
        <v>54</v>
      </c>
      <c r="Z2346">
        <v>2026</v>
      </c>
      <c r="AA2346" t="s">
        <v>127</v>
      </c>
      <c r="AB2346" t="s">
        <v>83</v>
      </c>
      <c r="AC2346" t="s">
        <v>44</v>
      </c>
      <c r="AD2346">
        <v>2</v>
      </c>
    </row>
    <row r="2347" spans="1:30" x14ac:dyDescent="0.35">
      <c r="A2347">
        <v>2769</v>
      </c>
      <c r="B2347" t="s">
        <v>654</v>
      </c>
      <c r="C2347" t="s">
        <v>5589</v>
      </c>
      <c r="D2347" s="1">
        <v>43412</v>
      </c>
      <c r="F2347" t="str">
        <f>IF(Table1[[#This Row],[ExitDate]],QUOTIENT(Table1[[#This Row],[ExitDate]]-Table1[[#This Row],[StartDate]],365/12),"")</f>
        <v/>
      </c>
      <c r="G2347" t="str">
        <f>IF(Table1[[#This Row],[ExitDate]], "Attrition", "Active")</f>
        <v>Active</v>
      </c>
      <c r="H2347" t="s">
        <v>28</v>
      </c>
      <c r="I2347" t="s">
        <v>8431</v>
      </c>
      <c r="J2347" t="s">
        <v>8432</v>
      </c>
      <c r="K2347" t="s">
        <v>117</v>
      </c>
      <c r="L2347" t="s">
        <v>32</v>
      </c>
      <c r="M2347" t="s">
        <v>33</v>
      </c>
      <c r="N2347" t="s">
        <v>50</v>
      </c>
      <c r="O2347" t="s">
        <v>51</v>
      </c>
      <c r="P2347" t="s">
        <v>36</v>
      </c>
      <c r="R2347" t="s">
        <v>37</v>
      </c>
      <c r="S2347" t="s">
        <v>52</v>
      </c>
      <c r="T2347" s="2">
        <v>18506</v>
      </c>
      <c r="U2347" s="3">
        <f ca="1">YEARFRAC(Table1[[#This Row],[DOB]],TODAY())</f>
        <v>75.313888888888883</v>
      </c>
      <c r="V2347" s="3" t="str" cm="1">
        <f t="array" aca="1" ref="V2347" ca="1">_xlfn.IFS(Table1[[#This Row],[Age]] &lt; 30, "20-29", Table1[[#This Row],[Age]]&lt;40,"30-39",Table1[[#This Row],[Age]]&lt;50,"40-49",Table1[[#This Row],[Age]]&lt;60,"50-59",Table1[[#This Row],[Age]]&lt;70, "60-69",Table1[[#This Row],[Age]]&lt;80, "70-79",Table1[[#This Row],[Age]]&lt;90,"80-89")</f>
        <v>70-79</v>
      </c>
      <c r="W2347" t="s">
        <v>39</v>
      </c>
      <c r="X2347" t="s">
        <v>225</v>
      </c>
      <c r="Y2347" t="s">
        <v>54</v>
      </c>
      <c r="Z2347">
        <v>95073</v>
      </c>
      <c r="AA2347" t="s">
        <v>73</v>
      </c>
      <c r="AB2347" t="s">
        <v>43</v>
      </c>
      <c r="AC2347" t="s">
        <v>44</v>
      </c>
      <c r="AD2347">
        <v>4</v>
      </c>
    </row>
    <row r="2348" spans="1:30" x14ac:dyDescent="0.35">
      <c r="A2348">
        <v>2770</v>
      </c>
      <c r="B2348" t="s">
        <v>613</v>
      </c>
      <c r="C2348" t="s">
        <v>4195</v>
      </c>
      <c r="D2348" s="1">
        <v>44382</v>
      </c>
      <c r="F2348" t="str">
        <f>IF(Table1[[#This Row],[ExitDate]],QUOTIENT(Table1[[#This Row],[ExitDate]]-Table1[[#This Row],[StartDate]],365/12),"")</f>
        <v/>
      </c>
      <c r="G2348" t="str">
        <f>IF(Table1[[#This Row],[ExitDate]], "Attrition", "Active")</f>
        <v>Active</v>
      </c>
      <c r="H2348" t="s">
        <v>28</v>
      </c>
      <c r="I2348" t="s">
        <v>8433</v>
      </c>
      <c r="J2348" t="s">
        <v>8434</v>
      </c>
      <c r="K2348" t="s">
        <v>61</v>
      </c>
      <c r="L2348" t="s">
        <v>32</v>
      </c>
      <c r="M2348" t="s">
        <v>51</v>
      </c>
      <c r="N2348" t="s">
        <v>50</v>
      </c>
      <c r="O2348" t="s">
        <v>51</v>
      </c>
      <c r="P2348" t="s">
        <v>36</v>
      </c>
      <c r="R2348" t="s">
        <v>37</v>
      </c>
      <c r="S2348" t="s">
        <v>89</v>
      </c>
      <c r="T2348" s="2">
        <v>16760</v>
      </c>
      <c r="U2348" s="3">
        <f ca="1">YEARFRAC(Table1[[#This Row],[DOB]],TODAY())</f>
        <v>80.094444444444449</v>
      </c>
      <c r="V2348" s="3" t="str" cm="1">
        <f t="array" aca="1" ref="V2348" ca="1">_xlfn.IFS(Table1[[#This Row],[Age]] &lt; 30, "20-29", Table1[[#This Row],[Age]]&lt;40,"30-39",Table1[[#This Row],[Age]]&lt;50,"40-49",Table1[[#This Row],[Age]]&lt;60,"50-59",Table1[[#This Row],[Age]]&lt;70, "60-69",Table1[[#This Row],[Age]]&lt;80, "70-79",Table1[[#This Row],[Age]]&lt;90,"80-89")</f>
        <v>80-89</v>
      </c>
      <c r="W2348" t="s">
        <v>39</v>
      </c>
      <c r="X2348" t="s">
        <v>82</v>
      </c>
      <c r="Y2348" t="s">
        <v>54</v>
      </c>
      <c r="Z2348">
        <v>65497</v>
      </c>
      <c r="AA2348" t="s">
        <v>92</v>
      </c>
      <c r="AB2348" t="s">
        <v>103</v>
      </c>
      <c r="AC2348" t="s">
        <v>44</v>
      </c>
      <c r="AD2348">
        <v>5</v>
      </c>
    </row>
    <row r="2349" spans="1:30" x14ac:dyDescent="0.35">
      <c r="A2349">
        <v>2771</v>
      </c>
      <c r="B2349" t="s">
        <v>423</v>
      </c>
      <c r="C2349" t="s">
        <v>3457</v>
      </c>
      <c r="D2349" s="1">
        <v>44020</v>
      </c>
      <c r="E2349" s="1">
        <v>44463</v>
      </c>
      <c r="F2349">
        <f>IF(Table1[[#This Row],[ExitDate]],QUOTIENT(Table1[[#This Row],[ExitDate]]-Table1[[#This Row],[StartDate]],365/12),"")</f>
        <v>14</v>
      </c>
      <c r="G2349" t="str">
        <f>IF(Table1[[#This Row],[ExitDate]], "Attrition", "Active")</f>
        <v>Attrition</v>
      </c>
      <c r="H2349" t="s">
        <v>28</v>
      </c>
      <c r="I2349" t="s">
        <v>8435</v>
      </c>
      <c r="J2349" t="s">
        <v>8436</v>
      </c>
      <c r="K2349" t="s">
        <v>88</v>
      </c>
      <c r="L2349" t="s">
        <v>2299</v>
      </c>
      <c r="M2349" t="s">
        <v>62</v>
      </c>
      <c r="N2349" t="s">
        <v>50</v>
      </c>
      <c r="O2349" t="s">
        <v>35</v>
      </c>
      <c r="P2349" t="s">
        <v>139</v>
      </c>
      <c r="Q2349" t="s">
        <v>8437</v>
      </c>
      <c r="R2349" t="s">
        <v>37</v>
      </c>
      <c r="S2349" t="s">
        <v>304</v>
      </c>
      <c r="T2349" s="2">
        <v>18332</v>
      </c>
      <c r="U2349" s="3">
        <f ca="1">YEARFRAC(Table1[[#This Row],[DOB]],TODAY())</f>
        <v>75.786111111111111</v>
      </c>
      <c r="V2349" s="3" t="str" cm="1">
        <f t="array" aca="1" ref="V2349" ca="1">_xlfn.IFS(Table1[[#This Row],[Age]] &lt; 30, "20-29", Table1[[#This Row],[Age]]&lt;40,"30-39",Table1[[#This Row],[Age]]&lt;50,"40-49",Table1[[#This Row],[Age]]&lt;60,"50-59",Table1[[#This Row],[Age]]&lt;70, "60-69",Table1[[#This Row],[Age]]&lt;80, "70-79",Table1[[#This Row],[Age]]&lt;90,"80-89")</f>
        <v>70-79</v>
      </c>
      <c r="W2349" t="s">
        <v>39</v>
      </c>
      <c r="X2349" t="s">
        <v>82</v>
      </c>
      <c r="Y2349" t="s">
        <v>54</v>
      </c>
      <c r="Z2349">
        <v>37659</v>
      </c>
      <c r="AA2349" t="s">
        <v>73</v>
      </c>
      <c r="AB2349" t="s">
        <v>103</v>
      </c>
      <c r="AC2349" t="s">
        <v>44</v>
      </c>
      <c r="AD2349">
        <v>5</v>
      </c>
    </row>
    <row r="2350" spans="1:30" x14ac:dyDescent="0.35">
      <c r="A2350">
        <v>2772</v>
      </c>
      <c r="B2350" t="s">
        <v>2980</v>
      </c>
      <c r="C2350" t="s">
        <v>2837</v>
      </c>
      <c r="D2350" s="1">
        <v>43903</v>
      </c>
      <c r="F2350" t="str">
        <f>IF(Table1[[#This Row],[ExitDate]],QUOTIENT(Table1[[#This Row],[ExitDate]]-Table1[[#This Row],[StartDate]],365/12),"")</f>
        <v/>
      </c>
      <c r="G2350" t="str">
        <f>IF(Table1[[#This Row],[ExitDate]], "Attrition", "Active")</f>
        <v>Active</v>
      </c>
      <c r="H2350" t="s">
        <v>28</v>
      </c>
      <c r="I2350" t="s">
        <v>8438</v>
      </c>
      <c r="J2350" t="s">
        <v>8439</v>
      </c>
      <c r="K2350" t="s">
        <v>31</v>
      </c>
      <c r="L2350" t="s">
        <v>32</v>
      </c>
      <c r="M2350" t="s">
        <v>62</v>
      </c>
      <c r="N2350" t="s">
        <v>50</v>
      </c>
      <c r="O2350" t="s">
        <v>35</v>
      </c>
      <c r="P2350" t="s">
        <v>36</v>
      </c>
      <c r="R2350" t="s">
        <v>37</v>
      </c>
      <c r="S2350" t="s">
        <v>304</v>
      </c>
      <c r="T2350" s="2">
        <v>26769</v>
      </c>
      <c r="U2350" s="3">
        <f ca="1">YEARFRAC(Table1[[#This Row],[DOB]],TODAY())</f>
        <v>52.68888888888889</v>
      </c>
      <c r="V2350" s="3" t="str" cm="1">
        <f t="array" aca="1" ref="V2350" ca="1">_xlfn.IFS(Table1[[#This Row],[Age]] &lt; 30, "20-29", Table1[[#This Row],[Age]]&lt;40,"30-39",Table1[[#This Row],[Age]]&lt;50,"40-49",Table1[[#This Row],[Age]]&lt;60,"50-59",Table1[[#This Row],[Age]]&lt;70, "60-69",Table1[[#This Row],[Age]]&lt;80, "70-79",Table1[[#This Row],[Age]]&lt;90,"80-89")</f>
        <v>50-59</v>
      </c>
      <c r="W2350" t="s">
        <v>39</v>
      </c>
      <c r="X2350" t="s">
        <v>82</v>
      </c>
      <c r="Y2350" t="s">
        <v>54</v>
      </c>
      <c r="Z2350">
        <v>74626</v>
      </c>
      <c r="AA2350" t="s">
        <v>73</v>
      </c>
      <c r="AB2350" t="s">
        <v>83</v>
      </c>
      <c r="AC2350" t="s">
        <v>44</v>
      </c>
      <c r="AD2350">
        <v>1</v>
      </c>
    </row>
    <row r="2351" spans="1:30" x14ac:dyDescent="0.35">
      <c r="A2351">
        <v>2773</v>
      </c>
      <c r="B2351" t="s">
        <v>6403</v>
      </c>
      <c r="C2351" t="s">
        <v>6799</v>
      </c>
      <c r="D2351" s="1">
        <v>44923</v>
      </c>
      <c r="F2351" t="str">
        <f>IF(Table1[[#This Row],[ExitDate]],QUOTIENT(Table1[[#This Row],[ExitDate]]-Table1[[#This Row],[StartDate]],365/12),"")</f>
        <v/>
      </c>
      <c r="G2351" t="str">
        <f>IF(Table1[[#This Row],[ExitDate]], "Attrition", "Active")</f>
        <v>Active</v>
      </c>
      <c r="H2351" t="s">
        <v>28</v>
      </c>
      <c r="I2351" t="s">
        <v>8440</v>
      </c>
      <c r="J2351" t="s">
        <v>8441</v>
      </c>
      <c r="K2351" t="s">
        <v>132</v>
      </c>
      <c r="L2351" t="s">
        <v>32</v>
      </c>
      <c r="M2351" t="s">
        <v>62</v>
      </c>
      <c r="N2351" t="s">
        <v>63</v>
      </c>
      <c r="O2351" t="s">
        <v>62</v>
      </c>
      <c r="P2351" t="s">
        <v>36</v>
      </c>
      <c r="R2351" t="s">
        <v>37</v>
      </c>
      <c r="S2351" t="s">
        <v>147</v>
      </c>
      <c r="T2351" s="2">
        <v>23548</v>
      </c>
      <c r="U2351" s="3">
        <f ca="1">YEARFRAC(Table1[[#This Row],[DOB]],TODAY())</f>
        <v>61.508333333333333</v>
      </c>
      <c r="V2351" s="3" t="str" cm="1">
        <f t="array" aca="1" ref="V2351" ca="1">_xlfn.IFS(Table1[[#This Row],[Age]] &lt; 30, "20-29", Table1[[#This Row],[Age]]&lt;40,"30-39",Table1[[#This Row],[Age]]&lt;50,"40-49",Table1[[#This Row],[Age]]&lt;60,"50-59",Table1[[#This Row],[Age]]&lt;70, "60-69",Table1[[#This Row],[Age]]&lt;80, "70-79",Table1[[#This Row],[Age]]&lt;90,"80-89")</f>
        <v>60-69</v>
      </c>
      <c r="W2351" t="s">
        <v>39</v>
      </c>
      <c r="X2351" t="s">
        <v>82</v>
      </c>
      <c r="Y2351" t="s">
        <v>54</v>
      </c>
      <c r="Z2351">
        <v>10950</v>
      </c>
      <c r="AA2351" t="s">
        <v>42</v>
      </c>
      <c r="AB2351" t="s">
        <v>43</v>
      </c>
      <c r="AC2351" t="s">
        <v>44</v>
      </c>
      <c r="AD2351">
        <v>2</v>
      </c>
    </row>
    <row r="2352" spans="1:30" x14ac:dyDescent="0.35">
      <c r="A2352">
        <v>2774</v>
      </c>
      <c r="B2352" t="s">
        <v>2437</v>
      </c>
      <c r="C2352" t="s">
        <v>2134</v>
      </c>
      <c r="D2352" s="1">
        <v>43907</v>
      </c>
      <c r="F2352" t="str">
        <f>IF(Table1[[#This Row],[ExitDate]],QUOTIENT(Table1[[#This Row],[ExitDate]]-Table1[[#This Row],[StartDate]],365/12),"")</f>
        <v/>
      </c>
      <c r="G2352" t="str">
        <f>IF(Table1[[#This Row],[ExitDate]], "Attrition", "Active")</f>
        <v>Active</v>
      </c>
      <c r="H2352" t="s">
        <v>28</v>
      </c>
      <c r="I2352" t="s">
        <v>8014</v>
      </c>
      <c r="J2352" t="s">
        <v>8442</v>
      </c>
      <c r="K2352" t="s">
        <v>49</v>
      </c>
      <c r="L2352" t="s">
        <v>32</v>
      </c>
      <c r="M2352" t="s">
        <v>62</v>
      </c>
      <c r="N2352" t="s">
        <v>63</v>
      </c>
      <c r="O2352" t="s">
        <v>51</v>
      </c>
      <c r="P2352" t="s">
        <v>36</v>
      </c>
      <c r="R2352" t="s">
        <v>37</v>
      </c>
      <c r="S2352" t="s">
        <v>89</v>
      </c>
      <c r="T2352" s="2">
        <v>34125</v>
      </c>
      <c r="U2352" s="3">
        <f ca="1">YEARFRAC(Table1[[#This Row],[DOB]],TODAY())</f>
        <v>32.549999999999997</v>
      </c>
      <c r="V2352" s="3" t="str" cm="1">
        <f t="array" aca="1" ref="V2352" ca="1">_xlfn.IFS(Table1[[#This Row],[Age]] &lt; 30, "20-29", Table1[[#This Row],[Age]]&lt;40,"30-39",Table1[[#This Row],[Age]]&lt;50,"40-49",Table1[[#This Row],[Age]]&lt;60,"50-59",Table1[[#This Row],[Age]]&lt;70, "60-69",Table1[[#This Row],[Age]]&lt;80, "70-79",Table1[[#This Row],[Age]]&lt;90,"80-89")</f>
        <v>30-39</v>
      </c>
      <c r="W2352" t="s">
        <v>39</v>
      </c>
      <c r="X2352" t="s">
        <v>82</v>
      </c>
      <c r="Y2352" t="s">
        <v>54</v>
      </c>
      <c r="Z2352">
        <v>85907</v>
      </c>
      <c r="AA2352" t="s">
        <v>73</v>
      </c>
      <c r="AB2352" t="s">
        <v>103</v>
      </c>
      <c r="AC2352" t="s">
        <v>44</v>
      </c>
      <c r="AD2352">
        <v>5</v>
      </c>
    </row>
    <row r="2353" spans="1:30" x14ac:dyDescent="0.35">
      <c r="A2353">
        <v>2775</v>
      </c>
      <c r="B2353" t="s">
        <v>5490</v>
      </c>
      <c r="C2353" t="s">
        <v>4766</v>
      </c>
      <c r="D2353" s="1">
        <v>44933</v>
      </c>
      <c r="F2353" t="str">
        <f>IF(Table1[[#This Row],[ExitDate]],QUOTIENT(Table1[[#This Row],[ExitDate]]-Table1[[#This Row],[StartDate]],365/12),"")</f>
        <v/>
      </c>
      <c r="G2353" t="str">
        <f>IF(Table1[[#This Row],[ExitDate]], "Attrition", "Active")</f>
        <v>Active</v>
      </c>
      <c r="H2353" t="s">
        <v>28</v>
      </c>
      <c r="I2353" t="s">
        <v>8443</v>
      </c>
      <c r="J2353" t="s">
        <v>8444</v>
      </c>
      <c r="K2353" t="s">
        <v>138</v>
      </c>
      <c r="L2353" t="s">
        <v>32</v>
      </c>
      <c r="M2353" t="s">
        <v>51</v>
      </c>
      <c r="N2353" t="s">
        <v>63</v>
      </c>
      <c r="O2353" t="s">
        <v>35</v>
      </c>
      <c r="P2353" t="s">
        <v>36</v>
      </c>
      <c r="R2353" t="s">
        <v>37</v>
      </c>
      <c r="S2353" t="s">
        <v>89</v>
      </c>
      <c r="T2353" s="2">
        <v>24157</v>
      </c>
      <c r="U2353" s="3">
        <f ca="1">YEARFRAC(Table1[[#This Row],[DOB]],TODAY())</f>
        <v>59.844444444444441</v>
      </c>
      <c r="V2353" s="3" t="str" cm="1">
        <f t="array" aca="1" ref="V2353" ca="1">_xlfn.IFS(Table1[[#This Row],[Age]] &lt; 30, "20-29", Table1[[#This Row],[Age]]&lt;40,"30-39",Table1[[#This Row],[Age]]&lt;50,"40-49",Table1[[#This Row],[Age]]&lt;60,"50-59",Table1[[#This Row],[Age]]&lt;70, "60-69",Table1[[#This Row],[Age]]&lt;80, "70-79",Table1[[#This Row],[Age]]&lt;90,"80-89")</f>
        <v>50-59</v>
      </c>
      <c r="W2353" t="s">
        <v>39</v>
      </c>
      <c r="X2353" t="s">
        <v>280</v>
      </c>
      <c r="Y2353" t="s">
        <v>41</v>
      </c>
      <c r="Z2353">
        <v>50944</v>
      </c>
      <c r="AA2353" t="s">
        <v>42</v>
      </c>
      <c r="AB2353" t="s">
        <v>74</v>
      </c>
      <c r="AC2353" t="s">
        <v>44</v>
      </c>
      <c r="AD2353">
        <v>2</v>
      </c>
    </row>
    <row r="2354" spans="1:30" x14ac:dyDescent="0.35">
      <c r="A2354">
        <v>2776</v>
      </c>
      <c r="B2354" t="s">
        <v>8445</v>
      </c>
      <c r="C2354" t="s">
        <v>8446</v>
      </c>
      <c r="D2354" s="1">
        <v>44552</v>
      </c>
      <c r="F2354" t="str">
        <f>IF(Table1[[#This Row],[ExitDate]],QUOTIENT(Table1[[#This Row],[ExitDate]]-Table1[[#This Row],[StartDate]],365/12),"")</f>
        <v/>
      </c>
      <c r="G2354" t="str">
        <f>IF(Table1[[#This Row],[ExitDate]], "Attrition", "Active")</f>
        <v>Active</v>
      </c>
      <c r="H2354" t="s">
        <v>28</v>
      </c>
      <c r="I2354" t="s">
        <v>8447</v>
      </c>
      <c r="J2354" t="s">
        <v>8448</v>
      </c>
      <c r="K2354" t="s">
        <v>79</v>
      </c>
      <c r="L2354" t="s">
        <v>32</v>
      </c>
      <c r="M2354" t="s">
        <v>62</v>
      </c>
      <c r="N2354" t="s">
        <v>63</v>
      </c>
      <c r="O2354" t="s">
        <v>51</v>
      </c>
      <c r="P2354" t="s">
        <v>36</v>
      </c>
      <c r="R2354" t="s">
        <v>37</v>
      </c>
      <c r="S2354" t="s">
        <v>100</v>
      </c>
      <c r="T2354" s="2">
        <v>27431</v>
      </c>
      <c r="U2354" s="3">
        <f ca="1">YEARFRAC(Table1[[#This Row],[DOB]],TODAY())</f>
        <v>50.880555555555553</v>
      </c>
      <c r="V2354" s="3" t="str" cm="1">
        <f t="array" aca="1" ref="V2354" ca="1">_xlfn.IFS(Table1[[#This Row],[Age]] &lt; 30, "20-29", Table1[[#This Row],[Age]]&lt;40,"30-39",Table1[[#This Row],[Age]]&lt;50,"40-49",Table1[[#This Row],[Age]]&lt;60,"50-59",Table1[[#This Row],[Age]]&lt;70, "60-69",Table1[[#This Row],[Age]]&lt;80, "70-79",Table1[[#This Row],[Age]]&lt;90,"80-89")</f>
        <v>50-59</v>
      </c>
      <c r="W2354" t="s">
        <v>39</v>
      </c>
      <c r="X2354" t="s">
        <v>112</v>
      </c>
      <c r="Y2354" t="s">
        <v>54</v>
      </c>
      <c r="Z2354">
        <v>67113</v>
      </c>
      <c r="AA2354" t="s">
        <v>42</v>
      </c>
      <c r="AB2354" t="s">
        <v>74</v>
      </c>
      <c r="AC2354" t="s">
        <v>44</v>
      </c>
      <c r="AD2354">
        <v>4</v>
      </c>
    </row>
    <row r="2355" spans="1:30" x14ac:dyDescent="0.35">
      <c r="A2355">
        <v>2777</v>
      </c>
      <c r="B2355" t="s">
        <v>188</v>
      </c>
      <c r="C2355" t="s">
        <v>1487</v>
      </c>
      <c r="D2355" s="1">
        <v>43950</v>
      </c>
      <c r="E2355" s="1">
        <v>44887</v>
      </c>
      <c r="F2355">
        <f>IF(Table1[[#This Row],[ExitDate]],QUOTIENT(Table1[[#This Row],[ExitDate]]-Table1[[#This Row],[StartDate]],365/12),"")</f>
        <v>30</v>
      </c>
      <c r="G2355" t="str">
        <f>IF(Table1[[#This Row],[ExitDate]], "Attrition", "Active")</f>
        <v>Attrition</v>
      </c>
      <c r="H2355" t="s">
        <v>28</v>
      </c>
      <c r="I2355" t="s">
        <v>8449</v>
      </c>
      <c r="J2355" t="s">
        <v>8450</v>
      </c>
      <c r="K2355" t="s">
        <v>167</v>
      </c>
      <c r="L2355" t="s">
        <v>32</v>
      </c>
      <c r="M2355" t="s">
        <v>51</v>
      </c>
      <c r="N2355" t="s">
        <v>63</v>
      </c>
      <c r="O2355" t="s">
        <v>62</v>
      </c>
      <c r="P2355" t="s">
        <v>174</v>
      </c>
      <c r="Q2355" t="s">
        <v>8451</v>
      </c>
      <c r="R2355" t="s">
        <v>37</v>
      </c>
      <c r="S2355" t="s">
        <v>80</v>
      </c>
      <c r="T2355" s="2">
        <v>16284</v>
      </c>
      <c r="U2355" s="3">
        <f ca="1">YEARFRAC(Table1[[#This Row],[DOB]],TODAY())</f>
        <v>81.397222222222226</v>
      </c>
      <c r="V2355" s="3" t="str" cm="1">
        <f t="array" aca="1" ref="V2355" ca="1">_xlfn.IFS(Table1[[#This Row],[Age]] &lt; 30, "20-29", Table1[[#This Row],[Age]]&lt;40,"30-39",Table1[[#This Row],[Age]]&lt;50,"40-49",Table1[[#This Row],[Age]]&lt;60,"50-59",Table1[[#This Row],[Age]]&lt;70, "60-69",Table1[[#This Row],[Age]]&lt;80, "70-79",Table1[[#This Row],[Age]]&lt;90,"80-89")</f>
        <v>80-89</v>
      </c>
      <c r="W2355" t="s">
        <v>39</v>
      </c>
      <c r="X2355" t="s">
        <v>82</v>
      </c>
      <c r="Y2355" t="s">
        <v>54</v>
      </c>
      <c r="Z2355">
        <v>37852</v>
      </c>
      <c r="AA2355" t="s">
        <v>55</v>
      </c>
      <c r="AB2355" t="s">
        <v>74</v>
      </c>
      <c r="AC2355" t="s">
        <v>44</v>
      </c>
      <c r="AD2355">
        <v>5</v>
      </c>
    </row>
    <row r="2356" spans="1:30" x14ac:dyDescent="0.35">
      <c r="A2356">
        <v>2778</v>
      </c>
      <c r="B2356" t="s">
        <v>464</v>
      </c>
      <c r="C2356" t="s">
        <v>5027</v>
      </c>
      <c r="D2356" s="1">
        <v>44167</v>
      </c>
      <c r="F2356" t="str">
        <f>IF(Table1[[#This Row],[ExitDate]],QUOTIENT(Table1[[#This Row],[ExitDate]]-Table1[[#This Row],[StartDate]],365/12),"")</f>
        <v/>
      </c>
      <c r="G2356" t="str">
        <f>IF(Table1[[#This Row],[ExitDate]], "Attrition", "Active")</f>
        <v>Active</v>
      </c>
      <c r="H2356" t="s">
        <v>28</v>
      </c>
      <c r="I2356" t="s">
        <v>8452</v>
      </c>
      <c r="J2356" t="s">
        <v>8453</v>
      </c>
      <c r="K2356" t="s">
        <v>97</v>
      </c>
      <c r="L2356" t="s">
        <v>32</v>
      </c>
      <c r="M2356" t="s">
        <v>51</v>
      </c>
      <c r="N2356" t="s">
        <v>34</v>
      </c>
      <c r="O2356" t="s">
        <v>35</v>
      </c>
      <c r="P2356" t="s">
        <v>36</v>
      </c>
      <c r="R2356" t="s">
        <v>37</v>
      </c>
      <c r="S2356" t="s">
        <v>593</v>
      </c>
      <c r="T2356" s="2">
        <v>20148</v>
      </c>
      <c r="U2356" s="3">
        <f ca="1">YEARFRAC(Table1[[#This Row],[DOB]],TODAY())</f>
        <v>70.813888888888883</v>
      </c>
      <c r="V2356" s="3" t="str" cm="1">
        <f t="array" aca="1" ref="V2356" ca="1">_xlfn.IFS(Table1[[#This Row],[Age]] &lt; 30, "20-29", Table1[[#This Row],[Age]]&lt;40,"30-39",Table1[[#This Row],[Age]]&lt;50,"40-49",Table1[[#This Row],[Age]]&lt;60,"50-59",Table1[[#This Row],[Age]]&lt;70, "60-69",Table1[[#This Row],[Age]]&lt;80, "70-79",Table1[[#This Row],[Age]]&lt;90,"80-89")</f>
        <v>70-79</v>
      </c>
      <c r="W2356" t="s">
        <v>39</v>
      </c>
      <c r="X2356" t="s">
        <v>225</v>
      </c>
      <c r="Y2356" t="s">
        <v>54</v>
      </c>
      <c r="Z2356">
        <v>33896</v>
      </c>
      <c r="AA2356" t="s">
        <v>127</v>
      </c>
      <c r="AB2356" t="s">
        <v>103</v>
      </c>
      <c r="AC2356" t="s">
        <v>44</v>
      </c>
      <c r="AD2356">
        <v>5</v>
      </c>
    </row>
    <row r="2357" spans="1:30" x14ac:dyDescent="0.35">
      <c r="A2357">
        <v>2779</v>
      </c>
      <c r="B2357" t="s">
        <v>4511</v>
      </c>
      <c r="C2357" t="s">
        <v>829</v>
      </c>
      <c r="D2357" s="1">
        <v>44538</v>
      </c>
      <c r="E2357" s="1">
        <v>44732</v>
      </c>
      <c r="F2357">
        <f>IF(Table1[[#This Row],[ExitDate]],QUOTIENT(Table1[[#This Row],[ExitDate]]-Table1[[#This Row],[StartDate]],365/12),"")</f>
        <v>6</v>
      </c>
      <c r="G2357" t="str">
        <f>IF(Table1[[#This Row],[ExitDate]], "Attrition", "Active")</f>
        <v>Attrition</v>
      </c>
      <c r="H2357" t="s">
        <v>28</v>
      </c>
      <c r="I2357" t="s">
        <v>8454</v>
      </c>
      <c r="J2357" t="s">
        <v>8455</v>
      </c>
      <c r="K2357" t="s">
        <v>117</v>
      </c>
      <c r="L2357" t="s">
        <v>32</v>
      </c>
      <c r="M2357" t="s">
        <v>33</v>
      </c>
      <c r="N2357" t="s">
        <v>50</v>
      </c>
      <c r="O2357" t="s">
        <v>51</v>
      </c>
      <c r="P2357" t="s">
        <v>125</v>
      </c>
      <c r="Q2357" t="s">
        <v>8456</v>
      </c>
      <c r="R2357" t="s">
        <v>37</v>
      </c>
      <c r="S2357" t="s">
        <v>89</v>
      </c>
      <c r="T2357" s="2">
        <v>21017</v>
      </c>
      <c r="U2357" s="3">
        <f ca="1">YEARFRAC(Table1[[#This Row],[DOB]],TODAY())</f>
        <v>68.436111111111117</v>
      </c>
      <c r="V2357" s="3" t="str" cm="1">
        <f t="array" aca="1" ref="V2357" ca="1">_xlfn.IFS(Table1[[#This Row],[Age]] &lt; 30, "20-29", Table1[[#This Row],[Age]]&lt;40,"30-39",Table1[[#This Row],[Age]]&lt;50,"40-49",Table1[[#This Row],[Age]]&lt;60,"50-59",Table1[[#This Row],[Age]]&lt;70, "60-69",Table1[[#This Row],[Age]]&lt;80, "70-79",Table1[[#This Row],[Age]]&lt;90,"80-89")</f>
        <v>60-69</v>
      </c>
      <c r="W2357" t="s">
        <v>39</v>
      </c>
      <c r="X2357" t="s">
        <v>82</v>
      </c>
      <c r="Y2357" t="s">
        <v>54</v>
      </c>
      <c r="Z2357">
        <v>88158</v>
      </c>
      <c r="AA2357" t="s">
        <v>55</v>
      </c>
      <c r="AB2357" t="s">
        <v>83</v>
      </c>
      <c r="AC2357" t="s">
        <v>44</v>
      </c>
      <c r="AD2357">
        <v>2</v>
      </c>
    </row>
    <row r="2358" spans="1:30" x14ac:dyDescent="0.35">
      <c r="A2358">
        <v>2780</v>
      </c>
      <c r="B2358" t="s">
        <v>7990</v>
      </c>
      <c r="C2358" t="s">
        <v>1451</v>
      </c>
      <c r="D2358" s="1">
        <v>44664</v>
      </c>
      <c r="E2358" s="1">
        <v>45142</v>
      </c>
      <c r="F2358">
        <f>IF(Table1[[#This Row],[ExitDate]],QUOTIENT(Table1[[#This Row],[ExitDate]]-Table1[[#This Row],[StartDate]],365/12),"")</f>
        <v>15</v>
      </c>
      <c r="G2358" t="str">
        <f>IF(Table1[[#This Row],[ExitDate]], "Attrition", "Active")</f>
        <v>Attrition</v>
      </c>
      <c r="H2358" t="s">
        <v>28</v>
      </c>
      <c r="I2358" t="s">
        <v>8457</v>
      </c>
      <c r="J2358" t="s">
        <v>8458</v>
      </c>
      <c r="K2358" t="s">
        <v>61</v>
      </c>
      <c r="L2358" t="s">
        <v>32</v>
      </c>
      <c r="M2358" t="s">
        <v>33</v>
      </c>
      <c r="N2358" t="s">
        <v>63</v>
      </c>
      <c r="O2358" t="s">
        <v>51</v>
      </c>
      <c r="P2358" t="s">
        <v>139</v>
      </c>
      <c r="Q2358" t="s">
        <v>8459</v>
      </c>
      <c r="R2358" t="s">
        <v>37</v>
      </c>
      <c r="S2358" t="s">
        <v>80</v>
      </c>
      <c r="T2358" s="2">
        <v>18744</v>
      </c>
      <c r="U2358" s="3">
        <f ca="1">YEARFRAC(Table1[[#This Row],[DOB]],TODAY())</f>
        <v>74.658333333333331</v>
      </c>
      <c r="V2358" s="3" t="str" cm="1">
        <f t="array" aca="1" ref="V2358" ca="1">_xlfn.IFS(Table1[[#This Row],[Age]] &lt; 30, "20-29", Table1[[#This Row],[Age]]&lt;40,"30-39",Table1[[#This Row],[Age]]&lt;50,"40-49",Table1[[#This Row],[Age]]&lt;60,"50-59",Table1[[#This Row],[Age]]&lt;70, "60-69",Table1[[#This Row],[Age]]&lt;80, "70-79",Table1[[#This Row],[Age]]&lt;90,"80-89")</f>
        <v>70-79</v>
      </c>
      <c r="W2358" t="s">
        <v>39</v>
      </c>
      <c r="X2358" t="s">
        <v>225</v>
      </c>
      <c r="Y2358" t="s">
        <v>54</v>
      </c>
      <c r="Z2358">
        <v>18034</v>
      </c>
      <c r="AA2358" t="s">
        <v>42</v>
      </c>
      <c r="AB2358" t="s">
        <v>83</v>
      </c>
      <c r="AC2358" t="s">
        <v>44</v>
      </c>
      <c r="AD2358">
        <v>4</v>
      </c>
    </row>
    <row r="2359" spans="1:30" x14ac:dyDescent="0.35">
      <c r="A2359">
        <v>2781</v>
      </c>
      <c r="B2359" t="s">
        <v>6166</v>
      </c>
      <c r="C2359" t="s">
        <v>252</v>
      </c>
      <c r="D2359" s="1">
        <v>44188</v>
      </c>
      <c r="E2359" s="1">
        <v>44765</v>
      </c>
      <c r="F2359">
        <f>IF(Table1[[#This Row],[ExitDate]],QUOTIENT(Table1[[#This Row],[ExitDate]]-Table1[[#This Row],[StartDate]],365/12),"")</f>
        <v>18</v>
      </c>
      <c r="G2359" t="str">
        <f>IF(Table1[[#This Row],[ExitDate]], "Attrition", "Active")</f>
        <v>Attrition</v>
      </c>
      <c r="H2359" t="s">
        <v>28</v>
      </c>
      <c r="I2359" t="s">
        <v>8460</v>
      </c>
      <c r="J2359" t="s">
        <v>8461</v>
      </c>
      <c r="K2359" t="s">
        <v>88</v>
      </c>
      <c r="L2359" t="s">
        <v>744</v>
      </c>
      <c r="M2359" t="s">
        <v>33</v>
      </c>
      <c r="N2359" t="s">
        <v>50</v>
      </c>
      <c r="O2359" t="s">
        <v>51</v>
      </c>
      <c r="P2359" t="s">
        <v>139</v>
      </c>
      <c r="Q2359" t="s">
        <v>8462</v>
      </c>
      <c r="R2359" t="s">
        <v>37</v>
      </c>
      <c r="S2359" t="s">
        <v>89</v>
      </c>
      <c r="T2359" s="2">
        <v>25498</v>
      </c>
      <c r="U2359" s="3">
        <f ca="1">YEARFRAC(Table1[[#This Row],[DOB]],TODAY())</f>
        <v>56.169444444444444</v>
      </c>
      <c r="V2359" s="3" t="str" cm="1">
        <f t="array" aca="1" ref="V2359" ca="1">_xlfn.IFS(Table1[[#This Row],[Age]] &lt; 30, "20-29", Table1[[#This Row],[Age]]&lt;40,"30-39",Table1[[#This Row],[Age]]&lt;50,"40-49",Table1[[#This Row],[Age]]&lt;60,"50-59",Table1[[#This Row],[Age]]&lt;70, "60-69",Table1[[#This Row],[Age]]&lt;80, "70-79",Table1[[#This Row],[Age]]&lt;90,"80-89")</f>
        <v>50-59</v>
      </c>
      <c r="W2359" t="s">
        <v>39</v>
      </c>
      <c r="X2359" t="s">
        <v>215</v>
      </c>
      <c r="Y2359" t="s">
        <v>54</v>
      </c>
      <c r="Z2359">
        <v>47540</v>
      </c>
      <c r="AA2359" t="s">
        <v>127</v>
      </c>
      <c r="AB2359" t="s">
        <v>103</v>
      </c>
      <c r="AC2359" t="s">
        <v>44</v>
      </c>
      <c r="AD2359">
        <v>4</v>
      </c>
    </row>
    <row r="2360" spans="1:30" x14ac:dyDescent="0.35">
      <c r="A2360">
        <v>2782</v>
      </c>
      <c r="B2360" t="s">
        <v>3385</v>
      </c>
      <c r="C2360" t="s">
        <v>2093</v>
      </c>
      <c r="D2360" s="1">
        <v>43555</v>
      </c>
      <c r="F2360" t="str">
        <f>IF(Table1[[#This Row],[ExitDate]],QUOTIENT(Table1[[#This Row],[ExitDate]]-Table1[[#This Row],[StartDate]],365/12),"")</f>
        <v/>
      </c>
      <c r="G2360" t="str">
        <f>IF(Table1[[#This Row],[ExitDate]], "Attrition", "Active")</f>
        <v>Active</v>
      </c>
      <c r="H2360" t="s">
        <v>28</v>
      </c>
      <c r="I2360" t="s">
        <v>8463</v>
      </c>
      <c r="J2360" t="s">
        <v>8464</v>
      </c>
      <c r="K2360" t="s">
        <v>31</v>
      </c>
      <c r="L2360" t="s">
        <v>32</v>
      </c>
      <c r="M2360" t="s">
        <v>62</v>
      </c>
      <c r="N2360" t="s">
        <v>34</v>
      </c>
      <c r="O2360" t="s">
        <v>35</v>
      </c>
      <c r="P2360" t="s">
        <v>36</v>
      </c>
      <c r="R2360" t="s">
        <v>37</v>
      </c>
      <c r="S2360" t="s">
        <v>80</v>
      </c>
      <c r="T2360" s="2">
        <v>31946</v>
      </c>
      <c r="U2360" s="3">
        <f ca="1">YEARFRAC(Table1[[#This Row],[DOB]],TODAY())</f>
        <v>38.513888888888886</v>
      </c>
      <c r="V2360" s="3" t="str" cm="1">
        <f t="array" aca="1" ref="V2360" ca="1">_xlfn.IFS(Table1[[#This Row],[Age]] &lt; 30, "20-29", Table1[[#This Row],[Age]]&lt;40,"30-39",Table1[[#This Row],[Age]]&lt;50,"40-49",Table1[[#This Row],[Age]]&lt;60,"50-59",Table1[[#This Row],[Age]]&lt;70, "60-69",Table1[[#This Row],[Age]]&lt;80, "70-79",Table1[[#This Row],[Age]]&lt;90,"80-89")</f>
        <v>30-39</v>
      </c>
      <c r="W2360" t="s">
        <v>39</v>
      </c>
      <c r="X2360" t="s">
        <v>82</v>
      </c>
      <c r="Y2360" t="s">
        <v>41</v>
      </c>
      <c r="Z2360">
        <v>14142</v>
      </c>
      <c r="AA2360" t="s">
        <v>92</v>
      </c>
      <c r="AB2360" t="s">
        <v>74</v>
      </c>
      <c r="AC2360" t="s">
        <v>44</v>
      </c>
      <c r="AD2360">
        <v>2</v>
      </c>
    </row>
    <row r="2361" spans="1:30" x14ac:dyDescent="0.35">
      <c r="A2361">
        <v>2783</v>
      </c>
      <c r="B2361" t="s">
        <v>1142</v>
      </c>
      <c r="C2361" t="s">
        <v>1701</v>
      </c>
      <c r="D2361" s="1">
        <v>45088</v>
      </c>
      <c r="E2361" s="1">
        <v>45137</v>
      </c>
      <c r="F2361">
        <f>IF(Table1[[#This Row],[ExitDate]],QUOTIENT(Table1[[#This Row],[ExitDate]]-Table1[[#This Row],[StartDate]],365/12),"")</f>
        <v>1</v>
      </c>
      <c r="G2361" t="str">
        <f>IF(Table1[[#This Row],[ExitDate]], "Attrition", "Active")</f>
        <v>Attrition</v>
      </c>
      <c r="H2361" t="s">
        <v>727</v>
      </c>
      <c r="I2361" t="s">
        <v>8465</v>
      </c>
      <c r="J2361" t="s">
        <v>8466</v>
      </c>
      <c r="K2361" t="s">
        <v>132</v>
      </c>
      <c r="L2361" t="s">
        <v>32</v>
      </c>
      <c r="M2361" t="s">
        <v>51</v>
      </c>
      <c r="N2361" t="s">
        <v>50</v>
      </c>
      <c r="O2361" t="s">
        <v>35</v>
      </c>
      <c r="P2361" t="s">
        <v>125</v>
      </c>
      <c r="Q2361" t="s">
        <v>8467</v>
      </c>
      <c r="R2361" t="s">
        <v>37</v>
      </c>
      <c r="S2361" t="s">
        <v>304</v>
      </c>
      <c r="T2361" s="2">
        <v>28419</v>
      </c>
      <c r="U2361" s="3">
        <f ca="1">YEARFRAC(Table1[[#This Row],[DOB]],TODAY())</f>
        <v>48.172222222222224</v>
      </c>
      <c r="V2361" s="3" t="str" cm="1">
        <f t="array" aca="1" ref="V2361" ca="1">_xlfn.IFS(Table1[[#This Row],[Age]] &lt; 30, "20-29", Table1[[#This Row],[Age]]&lt;40,"30-39",Table1[[#This Row],[Age]]&lt;50,"40-49",Table1[[#This Row],[Age]]&lt;60,"50-59",Table1[[#This Row],[Age]]&lt;70, "60-69",Table1[[#This Row],[Age]]&lt;80, "70-79",Table1[[#This Row],[Age]]&lt;90,"80-89")</f>
        <v>40-49</v>
      </c>
      <c r="W2361" t="s">
        <v>39</v>
      </c>
      <c r="X2361" t="s">
        <v>102</v>
      </c>
      <c r="Y2361" t="s">
        <v>54</v>
      </c>
      <c r="Z2361">
        <v>68300</v>
      </c>
      <c r="AA2361" t="s">
        <v>42</v>
      </c>
      <c r="AB2361" t="s">
        <v>83</v>
      </c>
      <c r="AC2361" t="s">
        <v>44</v>
      </c>
      <c r="AD2361">
        <v>1</v>
      </c>
    </row>
    <row r="2362" spans="1:30" x14ac:dyDescent="0.35">
      <c r="A2362">
        <v>2784</v>
      </c>
      <c r="B2362" t="s">
        <v>8468</v>
      </c>
      <c r="C2362" t="s">
        <v>8469</v>
      </c>
      <c r="D2362" s="1">
        <v>44336</v>
      </c>
      <c r="E2362" s="1">
        <v>44957</v>
      </c>
      <c r="F2362">
        <f>IF(Table1[[#This Row],[ExitDate]],QUOTIENT(Table1[[#This Row],[ExitDate]]-Table1[[#This Row],[StartDate]],365/12),"")</f>
        <v>20</v>
      </c>
      <c r="G2362" t="str">
        <f>IF(Table1[[#This Row],[ExitDate]], "Attrition", "Active")</f>
        <v>Attrition</v>
      </c>
      <c r="H2362" t="s">
        <v>727</v>
      </c>
      <c r="I2362" t="s">
        <v>8470</v>
      </c>
      <c r="J2362" t="s">
        <v>8471</v>
      </c>
      <c r="K2362" t="s">
        <v>79</v>
      </c>
      <c r="L2362" t="s">
        <v>32</v>
      </c>
      <c r="M2362" t="s">
        <v>33</v>
      </c>
      <c r="N2362" t="s">
        <v>63</v>
      </c>
      <c r="O2362" t="s">
        <v>62</v>
      </c>
      <c r="P2362" t="s">
        <v>98</v>
      </c>
      <c r="Q2362" t="s">
        <v>8472</v>
      </c>
      <c r="R2362" t="s">
        <v>37</v>
      </c>
      <c r="S2362" t="s">
        <v>89</v>
      </c>
      <c r="T2362" s="2">
        <v>29653</v>
      </c>
      <c r="U2362" s="3">
        <f ca="1">YEARFRAC(Table1[[#This Row],[DOB]],TODAY())</f>
        <v>44.791666666666664</v>
      </c>
      <c r="V2362" s="3" t="str" cm="1">
        <f t="array" aca="1" ref="V2362" ca="1">_xlfn.IFS(Table1[[#This Row],[Age]] &lt; 30, "20-29", Table1[[#This Row],[Age]]&lt;40,"30-39",Table1[[#This Row],[Age]]&lt;50,"40-49",Table1[[#This Row],[Age]]&lt;60,"50-59",Table1[[#This Row],[Age]]&lt;70, "60-69",Table1[[#This Row],[Age]]&lt;80, "70-79",Table1[[#This Row],[Age]]&lt;90,"80-89")</f>
        <v>40-49</v>
      </c>
      <c r="W2362" t="s">
        <v>39</v>
      </c>
      <c r="X2362" t="s">
        <v>225</v>
      </c>
      <c r="Y2362" t="s">
        <v>54</v>
      </c>
      <c r="Z2362">
        <v>85699</v>
      </c>
      <c r="AA2362" t="s">
        <v>42</v>
      </c>
      <c r="AB2362" t="s">
        <v>103</v>
      </c>
      <c r="AC2362" t="s">
        <v>44</v>
      </c>
      <c r="AD2362">
        <v>2</v>
      </c>
    </row>
    <row r="2363" spans="1:30" x14ac:dyDescent="0.35">
      <c r="A2363">
        <v>2785</v>
      </c>
      <c r="B2363" t="s">
        <v>3692</v>
      </c>
      <c r="C2363" t="s">
        <v>42</v>
      </c>
      <c r="D2363" s="1">
        <v>44149</v>
      </c>
      <c r="F2363" t="str">
        <f>IF(Table1[[#This Row],[ExitDate]],QUOTIENT(Table1[[#This Row],[ExitDate]]-Table1[[#This Row],[StartDate]],365/12),"")</f>
        <v/>
      </c>
      <c r="G2363" t="str">
        <f>IF(Table1[[#This Row],[ExitDate]], "Attrition", "Active")</f>
        <v>Active</v>
      </c>
      <c r="H2363" t="s">
        <v>727</v>
      </c>
      <c r="I2363" t="s">
        <v>8473</v>
      </c>
      <c r="J2363" t="s">
        <v>8474</v>
      </c>
      <c r="K2363" t="s">
        <v>97</v>
      </c>
      <c r="L2363" t="s">
        <v>32</v>
      </c>
      <c r="M2363" t="s">
        <v>62</v>
      </c>
      <c r="N2363" t="s">
        <v>34</v>
      </c>
      <c r="O2363" t="s">
        <v>62</v>
      </c>
      <c r="P2363" t="s">
        <v>36</v>
      </c>
      <c r="R2363" t="s">
        <v>37</v>
      </c>
      <c r="S2363" t="s">
        <v>89</v>
      </c>
      <c r="T2363" s="2">
        <v>24659</v>
      </c>
      <c r="U2363" s="3">
        <f ca="1">YEARFRAC(Table1[[#This Row],[DOB]],TODAY())</f>
        <v>58.463888888888889</v>
      </c>
      <c r="V2363" s="3" t="str" cm="1">
        <f t="array" aca="1" ref="V2363" ca="1">_xlfn.IFS(Table1[[#This Row],[Age]] &lt; 30, "20-29", Table1[[#This Row],[Age]]&lt;40,"30-39",Table1[[#This Row],[Age]]&lt;50,"40-49",Table1[[#This Row],[Age]]&lt;60,"50-59",Table1[[#This Row],[Age]]&lt;70, "60-69",Table1[[#This Row],[Age]]&lt;80, "70-79",Table1[[#This Row],[Age]]&lt;90,"80-89")</f>
        <v>50-59</v>
      </c>
      <c r="W2363" t="s">
        <v>39</v>
      </c>
      <c r="X2363" t="s">
        <v>581</v>
      </c>
      <c r="Y2363" t="s">
        <v>54</v>
      </c>
      <c r="Z2363">
        <v>96368</v>
      </c>
      <c r="AA2363" t="s">
        <v>55</v>
      </c>
      <c r="AB2363" t="s">
        <v>43</v>
      </c>
      <c r="AC2363" t="s">
        <v>44</v>
      </c>
      <c r="AD2363">
        <v>4</v>
      </c>
    </row>
    <row r="2364" spans="1:30" x14ac:dyDescent="0.35">
      <c r="A2364">
        <v>2786</v>
      </c>
      <c r="B2364" t="s">
        <v>3546</v>
      </c>
      <c r="C2364" t="s">
        <v>3349</v>
      </c>
      <c r="D2364" s="1">
        <v>43463</v>
      </c>
      <c r="F2364" t="str">
        <f>IF(Table1[[#This Row],[ExitDate]],QUOTIENT(Table1[[#This Row],[ExitDate]]-Table1[[#This Row],[StartDate]],365/12),"")</f>
        <v/>
      </c>
      <c r="G2364" t="str">
        <f>IF(Table1[[#This Row],[ExitDate]], "Attrition", "Active")</f>
        <v>Active</v>
      </c>
      <c r="H2364" t="s">
        <v>727</v>
      </c>
      <c r="I2364" t="s">
        <v>8475</v>
      </c>
      <c r="J2364" t="s">
        <v>8476</v>
      </c>
      <c r="K2364" t="s">
        <v>167</v>
      </c>
      <c r="L2364" t="s">
        <v>32</v>
      </c>
      <c r="M2364" t="s">
        <v>33</v>
      </c>
      <c r="N2364" t="s">
        <v>50</v>
      </c>
      <c r="O2364" t="s">
        <v>62</v>
      </c>
      <c r="P2364" t="s">
        <v>36</v>
      </c>
      <c r="R2364" t="s">
        <v>37</v>
      </c>
      <c r="S2364" t="s">
        <v>89</v>
      </c>
      <c r="T2364" s="2">
        <v>36720</v>
      </c>
      <c r="U2364" s="3">
        <f ca="1">YEARFRAC(Table1[[#This Row],[DOB]],TODAY())</f>
        <v>25.444444444444443</v>
      </c>
      <c r="V2364" s="3" t="str" cm="1">
        <f t="array" aca="1" ref="V2364" ca="1">_xlfn.IFS(Table1[[#This Row],[Age]] &lt; 30, "20-29", Table1[[#This Row],[Age]]&lt;40,"30-39",Table1[[#This Row],[Age]]&lt;50,"40-49",Table1[[#This Row],[Age]]&lt;60,"50-59",Table1[[#This Row],[Age]]&lt;70, "60-69",Table1[[#This Row],[Age]]&lt;80, "70-79",Table1[[#This Row],[Age]]&lt;90,"80-89")</f>
        <v>20-29</v>
      </c>
      <c r="W2364" t="s">
        <v>39</v>
      </c>
      <c r="X2364" t="s">
        <v>82</v>
      </c>
      <c r="Y2364" t="s">
        <v>41</v>
      </c>
      <c r="Z2364">
        <v>33987</v>
      </c>
      <c r="AA2364" t="s">
        <v>127</v>
      </c>
      <c r="AB2364" t="s">
        <v>43</v>
      </c>
      <c r="AC2364" t="s">
        <v>44</v>
      </c>
      <c r="AD2364">
        <v>1</v>
      </c>
    </row>
    <row r="2365" spans="1:30" x14ac:dyDescent="0.35">
      <c r="A2365">
        <v>2787</v>
      </c>
      <c r="B2365" t="s">
        <v>8477</v>
      </c>
      <c r="C2365" t="s">
        <v>2528</v>
      </c>
      <c r="D2365" s="1">
        <v>44308</v>
      </c>
      <c r="F2365" t="str">
        <f>IF(Table1[[#This Row],[ExitDate]],QUOTIENT(Table1[[#This Row],[ExitDate]]-Table1[[#This Row],[StartDate]],365/12),"")</f>
        <v/>
      </c>
      <c r="G2365" t="str">
        <f>IF(Table1[[#This Row],[ExitDate]], "Attrition", "Active")</f>
        <v>Active</v>
      </c>
      <c r="H2365" t="s">
        <v>727</v>
      </c>
      <c r="I2365" t="s">
        <v>8478</v>
      </c>
      <c r="J2365" t="s">
        <v>8479</v>
      </c>
      <c r="K2365" t="s">
        <v>97</v>
      </c>
      <c r="L2365" t="s">
        <v>32</v>
      </c>
      <c r="M2365" t="s">
        <v>33</v>
      </c>
      <c r="N2365" t="s">
        <v>50</v>
      </c>
      <c r="O2365" t="s">
        <v>62</v>
      </c>
      <c r="P2365" t="s">
        <v>36</v>
      </c>
      <c r="R2365" t="s">
        <v>37</v>
      </c>
      <c r="S2365" t="s">
        <v>118</v>
      </c>
      <c r="T2365" s="2">
        <v>17877</v>
      </c>
      <c r="U2365" s="3">
        <f ca="1">YEARFRAC(Table1[[#This Row],[DOB]],TODAY())</f>
        <v>77.036111111111111</v>
      </c>
      <c r="V2365" s="3" t="str" cm="1">
        <f t="array" aca="1" ref="V2365" ca="1">_xlfn.IFS(Table1[[#This Row],[Age]] &lt; 30, "20-29", Table1[[#This Row],[Age]]&lt;40,"30-39",Table1[[#This Row],[Age]]&lt;50,"40-49",Table1[[#This Row],[Age]]&lt;60,"50-59",Table1[[#This Row],[Age]]&lt;70, "60-69",Table1[[#This Row],[Age]]&lt;80, "70-79",Table1[[#This Row],[Age]]&lt;90,"80-89")</f>
        <v>70-79</v>
      </c>
      <c r="W2365" t="s">
        <v>39</v>
      </c>
      <c r="X2365" t="s">
        <v>183</v>
      </c>
      <c r="Y2365" t="s">
        <v>41</v>
      </c>
      <c r="Z2365">
        <v>93541</v>
      </c>
      <c r="AA2365" t="s">
        <v>42</v>
      </c>
      <c r="AB2365" t="s">
        <v>103</v>
      </c>
      <c r="AC2365" t="s">
        <v>44</v>
      </c>
      <c r="AD2365">
        <v>4</v>
      </c>
    </row>
    <row r="2366" spans="1:30" x14ac:dyDescent="0.35">
      <c r="A2366">
        <v>2788</v>
      </c>
      <c r="B2366" t="s">
        <v>2686</v>
      </c>
      <c r="C2366" t="s">
        <v>4473</v>
      </c>
      <c r="D2366" s="1">
        <v>45080</v>
      </c>
      <c r="E2366" s="1">
        <v>45121</v>
      </c>
      <c r="F2366">
        <f>IF(Table1[[#This Row],[ExitDate]],QUOTIENT(Table1[[#This Row],[ExitDate]]-Table1[[#This Row],[StartDate]],365/12),"")</f>
        <v>1</v>
      </c>
      <c r="G2366" t="str">
        <f>IF(Table1[[#This Row],[ExitDate]], "Attrition", "Active")</f>
        <v>Attrition</v>
      </c>
      <c r="H2366" t="s">
        <v>727</v>
      </c>
      <c r="I2366" t="s">
        <v>8480</v>
      </c>
      <c r="J2366" t="s">
        <v>8481</v>
      </c>
      <c r="K2366" t="s">
        <v>117</v>
      </c>
      <c r="L2366" t="s">
        <v>744</v>
      </c>
      <c r="M2366" t="s">
        <v>33</v>
      </c>
      <c r="N2366" t="s">
        <v>34</v>
      </c>
      <c r="O2366" t="s">
        <v>62</v>
      </c>
      <c r="P2366" t="s">
        <v>98</v>
      </c>
      <c r="Q2366" t="s">
        <v>8482</v>
      </c>
      <c r="R2366" t="s">
        <v>37</v>
      </c>
      <c r="S2366" t="s">
        <v>176</v>
      </c>
      <c r="T2366" s="2">
        <v>17936</v>
      </c>
      <c r="U2366" s="3">
        <f ca="1">YEARFRAC(Table1[[#This Row],[DOB]],TODAY())</f>
        <v>76.87777777777778</v>
      </c>
      <c r="V2366" s="3" t="str" cm="1">
        <f t="array" aca="1" ref="V2366" ca="1">_xlfn.IFS(Table1[[#This Row],[Age]] &lt; 30, "20-29", Table1[[#This Row],[Age]]&lt;40,"30-39",Table1[[#This Row],[Age]]&lt;50,"40-49",Table1[[#This Row],[Age]]&lt;60,"50-59",Table1[[#This Row],[Age]]&lt;70, "60-69",Table1[[#This Row],[Age]]&lt;80, "70-79",Table1[[#This Row],[Age]]&lt;90,"80-89")</f>
        <v>70-79</v>
      </c>
      <c r="W2366" t="s">
        <v>39</v>
      </c>
      <c r="X2366" t="s">
        <v>6</v>
      </c>
      <c r="Y2366" t="s">
        <v>41</v>
      </c>
      <c r="Z2366">
        <v>87242</v>
      </c>
      <c r="AA2366" t="s">
        <v>92</v>
      </c>
      <c r="AB2366" t="s">
        <v>43</v>
      </c>
      <c r="AC2366" t="s">
        <v>44</v>
      </c>
      <c r="AD2366">
        <v>1</v>
      </c>
    </row>
    <row r="2367" spans="1:30" x14ac:dyDescent="0.35">
      <c r="A2367">
        <v>2789</v>
      </c>
      <c r="B2367" t="s">
        <v>8483</v>
      </c>
      <c r="C2367" t="s">
        <v>1955</v>
      </c>
      <c r="D2367" s="1">
        <v>44312</v>
      </c>
      <c r="E2367" s="1">
        <v>44383</v>
      </c>
      <c r="F2367">
        <f>IF(Table1[[#This Row],[ExitDate]],QUOTIENT(Table1[[#This Row],[ExitDate]]-Table1[[#This Row],[StartDate]],365/12),"")</f>
        <v>2</v>
      </c>
      <c r="G2367" t="str">
        <f>IF(Table1[[#This Row],[ExitDate]], "Attrition", "Active")</f>
        <v>Attrition</v>
      </c>
      <c r="H2367" t="s">
        <v>28</v>
      </c>
      <c r="I2367" t="s">
        <v>8484</v>
      </c>
      <c r="J2367" t="s">
        <v>8485</v>
      </c>
      <c r="K2367" t="s">
        <v>31</v>
      </c>
      <c r="L2367" t="s">
        <v>32</v>
      </c>
      <c r="M2367" t="s">
        <v>33</v>
      </c>
      <c r="N2367" t="s">
        <v>63</v>
      </c>
      <c r="O2367" t="s">
        <v>35</v>
      </c>
      <c r="P2367" t="s">
        <v>139</v>
      </c>
      <c r="Q2367" t="s">
        <v>8486</v>
      </c>
      <c r="R2367" t="s">
        <v>37</v>
      </c>
      <c r="S2367" t="s">
        <v>593</v>
      </c>
      <c r="T2367" s="2">
        <v>15496</v>
      </c>
      <c r="U2367" s="3">
        <f ca="1">YEARFRAC(Table1[[#This Row],[DOB]],TODAY())</f>
        <v>83.552777777777777</v>
      </c>
      <c r="V2367" s="3" t="str" cm="1">
        <f t="array" aca="1" ref="V2367" ca="1">_xlfn.IFS(Table1[[#This Row],[Age]] &lt; 30, "20-29", Table1[[#This Row],[Age]]&lt;40,"30-39",Table1[[#This Row],[Age]]&lt;50,"40-49",Table1[[#This Row],[Age]]&lt;60,"50-59",Table1[[#This Row],[Age]]&lt;70, "60-69",Table1[[#This Row],[Age]]&lt;80, "70-79",Table1[[#This Row],[Age]]&lt;90,"80-89")</f>
        <v>80-89</v>
      </c>
      <c r="W2367" t="s">
        <v>39</v>
      </c>
      <c r="X2367" t="s">
        <v>242</v>
      </c>
      <c r="Y2367" t="s">
        <v>54</v>
      </c>
      <c r="Z2367">
        <v>31575</v>
      </c>
      <c r="AA2367" t="s">
        <v>127</v>
      </c>
      <c r="AB2367" t="s">
        <v>103</v>
      </c>
      <c r="AC2367" t="s">
        <v>44</v>
      </c>
      <c r="AD2367">
        <v>4</v>
      </c>
    </row>
    <row r="2368" spans="1:30" x14ac:dyDescent="0.35">
      <c r="A2368">
        <v>2790</v>
      </c>
      <c r="B2368" t="s">
        <v>4500</v>
      </c>
      <c r="C2368" t="s">
        <v>1606</v>
      </c>
      <c r="D2368" s="1">
        <v>43585</v>
      </c>
      <c r="E2368" s="1">
        <v>43747</v>
      </c>
      <c r="F2368">
        <f>IF(Table1[[#This Row],[ExitDate]],QUOTIENT(Table1[[#This Row],[ExitDate]]-Table1[[#This Row],[StartDate]],365/12),"")</f>
        <v>5</v>
      </c>
      <c r="G2368" t="str">
        <f>IF(Table1[[#This Row],[ExitDate]], "Attrition", "Active")</f>
        <v>Attrition</v>
      </c>
      <c r="H2368" t="s">
        <v>28</v>
      </c>
      <c r="I2368" t="s">
        <v>8487</v>
      </c>
      <c r="J2368" t="s">
        <v>8488</v>
      </c>
      <c r="K2368" t="s">
        <v>49</v>
      </c>
      <c r="L2368" t="s">
        <v>32</v>
      </c>
      <c r="M2368" t="s">
        <v>33</v>
      </c>
      <c r="N2368" t="s">
        <v>63</v>
      </c>
      <c r="O2368" t="s">
        <v>51</v>
      </c>
      <c r="P2368" t="s">
        <v>98</v>
      </c>
      <c r="Q2368" t="s">
        <v>8489</v>
      </c>
      <c r="R2368" t="s">
        <v>37</v>
      </c>
      <c r="S2368" t="s">
        <v>331</v>
      </c>
      <c r="T2368" s="2">
        <v>21770</v>
      </c>
      <c r="U2368" s="3">
        <f ca="1">YEARFRAC(Table1[[#This Row],[DOB]],TODAY())</f>
        <v>66.375</v>
      </c>
      <c r="V2368" s="3" t="str" cm="1">
        <f t="array" aca="1" ref="V2368" ca="1">_xlfn.IFS(Table1[[#This Row],[Age]] &lt; 30, "20-29", Table1[[#This Row],[Age]]&lt;40,"30-39",Table1[[#This Row],[Age]]&lt;50,"40-49",Table1[[#This Row],[Age]]&lt;60,"50-59",Table1[[#This Row],[Age]]&lt;70, "60-69",Table1[[#This Row],[Age]]&lt;80, "70-79",Table1[[#This Row],[Age]]&lt;90,"80-89")</f>
        <v>60-69</v>
      </c>
      <c r="W2368" t="s">
        <v>39</v>
      </c>
      <c r="X2368" t="s">
        <v>82</v>
      </c>
      <c r="Y2368" t="s">
        <v>54</v>
      </c>
      <c r="Z2368">
        <v>64694</v>
      </c>
      <c r="AA2368" t="s">
        <v>55</v>
      </c>
      <c r="AB2368" t="s">
        <v>43</v>
      </c>
      <c r="AC2368" t="s">
        <v>44</v>
      </c>
      <c r="AD2368">
        <v>4</v>
      </c>
    </row>
    <row r="2369" spans="1:30" x14ac:dyDescent="0.35">
      <c r="A2369">
        <v>2791</v>
      </c>
      <c r="B2369" t="s">
        <v>8490</v>
      </c>
      <c r="C2369" t="s">
        <v>1768</v>
      </c>
      <c r="D2369" s="1">
        <v>44381</v>
      </c>
      <c r="E2369" s="1">
        <v>45102</v>
      </c>
      <c r="F2369">
        <f>IF(Table1[[#This Row],[ExitDate]],QUOTIENT(Table1[[#This Row],[ExitDate]]-Table1[[#This Row],[StartDate]],365/12),"")</f>
        <v>23</v>
      </c>
      <c r="G2369" t="str">
        <f>IF(Table1[[#This Row],[ExitDate]], "Attrition", "Active")</f>
        <v>Attrition</v>
      </c>
      <c r="H2369" t="s">
        <v>28</v>
      </c>
      <c r="I2369" t="s">
        <v>8491</v>
      </c>
      <c r="J2369" t="s">
        <v>8492</v>
      </c>
      <c r="K2369" t="s">
        <v>138</v>
      </c>
      <c r="L2369" t="s">
        <v>32</v>
      </c>
      <c r="M2369" t="s">
        <v>33</v>
      </c>
      <c r="N2369" t="s">
        <v>63</v>
      </c>
      <c r="O2369" t="s">
        <v>35</v>
      </c>
      <c r="P2369" t="s">
        <v>98</v>
      </c>
      <c r="Q2369" t="s">
        <v>8493</v>
      </c>
      <c r="R2369" t="s">
        <v>37</v>
      </c>
      <c r="S2369" t="s">
        <v>89</v>
      </c>
      <c r="T2369" s="2">
        <v>17103</v>
      </c>
      <c r="U2369" s="3">
        <f ca="1">YEARFRAC(Table1[[#This Row],[DOB]],TODAY())</f>
        <v>79.152777777777771</v>
      </c>
      <c r="V2369" s="3" t="str" cm="1">
        <f t="array" aca="1" ref="V2369" ca="1">_xlfn.IFS(Table1[[#This Row],[Age]] &lt; 30, "20-29", Table1[[#This Row],[Age]]&lt;40,"30-39",Table1[[#This Row],[Age]]&lt;50,"40-49",Table1[[#This Row],[Age]]&lt;60,"50-59",Table1[[#This Row],[Age]]&lt;70, "60-69",Table1[[#This Row],[Age]]&lt;80, "70-79",Table1[[#This Row],[Age]]&lt;90,"80-89")</f>
        <v>70-79</v>
      </c>
      <c r="W2369" t="s">
        <v>39</v>
      </c>
      <c r="X2369" t="s">
        <v>192</v>
      </c>
      <c r="Y2369" t="s">
        <v>54</v>
      </c>
      <c r="Z2369">
        <v>43706</v>
      </c>
      <c r="AA2369" t="s">
        <v>42</v>
      </c>
      <c r="AB2369" t="s">
        <v>43</v>
      </c>
      <c r="AC2369" t="s">
        <v>44</v>
      </c>
      <c r="AD2369">
        <v>2</v>
      </c>
    </row>
    <row r="2370" spans="1:30" x14ac:dyDescent="0.35">
      <c r="A2370">
        <v>2792</v>
      </c>
      <c r="B2370" t="s">
        <v>8494</v>
      </c>
      <c r="C2370" t="s">
        <v>8495</v>
      </c>
      <c r="D2370" s="1">
        <v>44981</v>
      </c>
      <c r="F2370" t="str">
        <f>IF(Table1[[#This Row],[ExitDate]],QUOTIENT(Table1[[#This Row],[ExitDate]]-Table1[[#This Row],[StartDate]],365/12),"")</f>
        <v/>
      </c>
      <c r="G2370" t="str">
        <f>IF(Table1[[#This Row],[ExitDate]], "Attrition", "Active")</f>
        <v>Active</v>
      </c>
      <c r="H2370" t="s">
        <v>28</v>
      </c>
      <c r="I2370" t="s">
        <v>8496</v>
      </c>
      <c r="J2370" t="s">
        <v>8497</v>
      </c>
      <c r="K2370" t="s">
        <v>117</v>
      </c>
      <c r="L2370" t="s">
        <v>32</v>
      </c>
      <c r="M2370" t="s">
        <v>51</v>
      </c>
      <c r="N2370" t="s">
        <v>50</v>
      </c>
      <c r="O2370" t="s">
        <v>35</v>
      </c>
      <c r="P2370" t="s">
        <v>36</v>
      </c>
      <c r="R2370" t="s">
        <v>37</v>
      </c>
      <c r="S2370" t="s">
        <v>110</v>
      </c>
      <c r="T2370" s="2">
        <v>19489</v>
      </c>
      <c r="U2370" s="3">
        <f ca="1">YEARFRAC(Table1[[#This Row],[DOB]],TODAY())</f>
        <v>72.61944444444444</v>
      </c>
      <c r="V2370" s="3" t="str" cm="1">
        <f t="array" aca="1" ref="V2370" ca="1">_xlfn.IFS(Table1[[#This Row],[Age]] &lt; 30, "20-29", Table1[[#This Row],[Age]]&lt;40,"30-39",Table1[[#This Row],[Age]]&lt;50,"40-49",Table1[[#This Row],[Age]]&lt;60,"50-59",Table1[[#This Row],[Age]]&lt;70, "60-69",Table1[[#This Row],[Age]]&lt;80, "70-79",Table1[[#This Row],[Age]]&lt;90,"80-89")</f>
        <v>70-79</v>
      </c>
      <c r="W2370" t="s">
        <v>39</v>
      </c>
      <c r="X2370" t="s">
        <v>102</v>
      </c>
      <c r="Y2370" t="s">
        <v>54</v>
      </c>
      <c r="Z2370">
        <v>19908</v>
      </c>
      <c r="AA2370" t="s">
        <v>92</v>
      </c>
      <c r="AB2370" t="s">
        <v>74</v>
      </c>
      <c r="AC2370" t="s">
        <v>44</v>
      </c>
      <c r="AD2370">
        <v>1</v>
      </c>
    </row>
    <row r="2371" spans="1:30" x14ac:dyDescent="0.35">
      <c r="A2371">
        <v>2793</v>
      </c>
      <c r="B2371" t="s">
        <v>1999</v>
      </c>
      <c r="C2371" t="s">
        <v>189</v>
      </c>
      <c r="D2371" s="1">
        <v>44257</v>
      </c>
      <c r="F2371" t="str">
        <f>IF(Table1[[#This Row],[ExitDate]],QUOTIENT(Table1[[#This Row],[ExitDate]]-Table1[[#This Row],[StartDate]],365/12),"")</f>
        <v/>
      </c>
      <c r="G2371" t="str">
        <f>IF(Table1[[#This Row],[ExitDate]], "Attrition", "Active")</f>
        <v>Active</v>
      </c>
      <c r="H2371" t="s">
        <v>28</v>
      </c>
      <c r="I2371" t="s">
        <v>8498</v>
      </c>
      <c r="J2371" t="s">
        <v>8499</v>
      </c>
      <c r="K2371" t="s">
        <v>61</v>
      </c>
      <c r="L2371" t="s">
        <v>32</v>
      </c>
      <c r="M2371" t="s">
        <v>62</v>
      </c>
      <c r="N2371" t="s">
        <v>50</v>
      </c>
      <c r="O2371" t="s">
        <v>62</v>
      </c>
      <c r="P2371" t="s">
        <v>36</v>
      </c>
      <c r="R2371" t="s">
        <v>37</v>
      </c>
      <c r="S2371" t="s">
        <v>503</v>
      </c>
      <c r="T2371" s="2">
        <v>29817</v>
      </c>
      <c r="U2371" s="3">
        <f ca="1">YEARFRAC(Table1[[#This Row],[DOB]],TODAY())</f>
        <v>44.344444444444441</v>
      </c>
      <c r="V2371" s="3" t="str" cm="1">
        <f t="array" aca="1" ref="V2371" ca="1">_xlfn.IFS(Table1[[#This Row],[Age]] &lt; 30, "20-29", Table1[[#This Row],[Age]]&lt;40,"30-39",Table1[[#This Row],[Age]]&lt;50,"40-49",Table1[[#This Row],[Age]]&lt;60,"50-59",Table1[[#This Row],[Age]]&lt;70, "60-69",Table1[[#This Row],[Age]]&lt;80, "70-79",Table1[[#This Row],[Age]]&lt;90,"80-89")</f>
        <v>40-49</v>
      </c>
      <c r="W2371" t="s">
        <v>39</v>
      </c>
      <c r="X2371" t="s">
        <v>6</v>
      </c>
      <c r="Y2371" t="s">
        <v>54</v>
      </c>
      <c r="Z2371">
        <v>1901</v>
      </c>
      <c r="AA2371" t="s">
        <v>92</v>
      </c>
      <c r="AB2371" t="s">
        <v>103</v>
      </c>
      <c r="AC2371" t="s">
        <v>44</v>
      </c>
      <c r="AD2371">
        <v>1</v>
      </c>
    </row>
    <row r="2372" spans="1:30" x14ac:dyDescent="0.35">
      <c r="A2372">
        <v>2794</v>
      </c>
      <c r="B2372" t="s">
        <v>2432</v>
      </c>
      <c r="C2372" t="s">
        <v>7252</v>
      </c>
      <c r="D2372" s="1">
        <v>44557</v>
      </c>
      <c r="F2372" t="str">
        <f>IF(Table1[[#This Row],[ExitDate]],QUOTIENT(Table1[[#This Row],[ExitDate]]-Table1[[#This Row],[StartDate]],365/12),"")</f>
        <v/>
      </c>
      <c r="G2372" t="str">
        <f>IF(Table1[[#This Row],[ExitDate]], "Attrition", "Active")</f>
        <v>Active</v>
      </c>
      <c r="H2372" t="s">
        <v>28</v>
      </c>
      <c r="I2372" t="s">
        <v>8500</v>
      </c>
      <c r="J2372" t="s">
        <v>8501</v>
      </c>
      <c r="K2372" t="s">
        <v>167</v>
      </c>
      <c r="L2372" t="s">
        <v>32</v>
      </c>
      <c r="M2372" t="s">
        <v>33</v>
      </c>
      <c r="N2372" t="s">
        <v>63</v>
      </c>
      <c r="O2372" t="s">
        <v>35</v>
      </c>
      <c r="P2372" t="s">
        <v>36</v>
      </c>
      <c r="R2372" t="s">
        <v>37</v>
      </c>
      <c r="S2372" t="s">
        <v>89</v>
      </c>
      <c r="T2372" s="2">
        <v>27896</v>
      </c>
      <c r="U2372" s="3">
        <f ca="1">YEARFRAC(Table1[[#This Row],[DOB]],TODAY())</f>
        <v>49.602777777777774</v>
      </c>
      <c r="V2372" s="3" t="str" cm="1">
        <f t="array" aca="1" ref="V2372" ca="1">_xlfn.IFS(Table1[[#This Row],[Age]] &lt; 30, "20-29", Table1[[#This Row],[Age]]&lt;40,"30-39",Table1[[#This Row],[Age]]&lt;50,"40-49",Table1[[#This Row],[Age]]&lt;60,"50-59",Table1[[#This Row],[Age]]&lt;70, "60-69",Table1[[#This Row],[Age]]&lt;80, "70-79",Table1[[#This Row],[Age]]&lt;90,"80-89")</f>
        <v>40-49</v>
      </c>
      <c r="W2372" t="s">
        <v>39</v>
      </c>
      <c r="X2372" t="s">
        <v>82</v>
      </c>
      <c r="Y2372" t="s">
        <v>54</v>
      </c>
      <c r="Z2372">
        <v>1877</v>
      </c>
      <c r="AA2372" t="s">
        <v>55</v>
      </c>
      <c r="AB2372" t="s">
        <v>74</v>
      </c>
      <c r="AC2372" t="s">
        <v>44</v>
      </c>
      <c r="AD2372">
        <v>5</v>
      </c>
    </row>
    <row r="2373" spans="1:30" x14ac:dyDescent="0.35">
      <c r="A2373">
        <v>2795</v>
      </c>
      <c r="B2373" t="s">
        <v>6238</v>
      </c>
      <c r="C2373" t="s">
        <v>8179</v>
      </c>
      <c r="D2373" s="1">
        <v>44752</v>
      </c>
      <c r="E2373" s="1">
        <v>44815</v>
      </c>
      <c r="F2373">
        <f>IF(Table1[[#This Row],[ExitDate]],QUOTIENT(Table1[[#This Row],[ExitDate]]-Table1[[#This Row],[StartDate]],365/12),"")</f>
        <v>2</v>
      </c>
      <c r="G2373" t="str">
        <f>IF(Table1[[#This Row],[ExitDate]], "Attrition", "Active")</f>
        <v>Attrition</v>
      </c>
      <c r="H2373" t="s">
        <v>28</v>
      </c>
      <c r="I2373" t="s">
        <v>8502</v>
      </c>
      <c r="J2373" t="s">
        <v>8503</v>
      </c>
      <c r="K2373" t="s">
        <v>132</v>
      </c>
      <c r="L2373" t="s">
        <v>32</v>
      </c>
      <c r="M2373" t="s">
        <v>51</v>
      </c>
      <c r="N2373" t="s">
        <v>34</v>
      </c>
      <c r="O2373" t="s">
        <v>35</v>
      </c>
      <c r="P2373" t="s">
        <v>174</v>
      </c>
      <c r="Q2373" t="s">
        <v>8504</v>
      </c>
      <c r="R2373" t="s">
        <v>37</v>
      </c>
      <c r="S2373" t="s">
        <v>100</v>
      </c>
      <c r="T2373" s="2">
        <v>17924</v>
      </c>
      <c r="U2373" s="3">
        <f ca="1">YEARFRAC(Table1[[#This Row],[DOB]],TODAY())</f>
        <v>76.908333333333331</v>
      </c>
      <c r="V2373" s="3" t="str" cm="1">
        <f t="array" aca="1" ref="V2373" ca="1">_xlfn.IFS(Table1[[#This Row],[Age]] &lt; 30, "20-29", Table1[[#This Row],[Age]]&lt;40,"30-39",Table1[[#This Row],[Age]]&lt;50,"40-49",Table1[[#This Row],[Age]]&lt;60,"50-59",Table1[[#This Row],[Age]]&lt;70, "60-69",Table1[[#This Row],[Age]]&lt;80, "70-79",Table1[[#This Row],[Age]]&lt;90,"80-89")</f>
        <v>70-79</v>
      </c>
      <c r="W2373" t="s">
        <v>39</v>
      </c>
      <c r="X2373" t="s">
        <v>702</v>
      </c>
      <c r="Y2373" t="s">
        <v>41</v>
      </c>
      <c r="Z2373">
        <v>74746</v>
      </c>
      <c r="AA2373" t="s">
        <v>127</v>
      </c>
      <c r="AB2373" t="s">
        <v>74</v>
      </c>
      <c r="AC2373" t="s">
        <v>44</v>
      </c>
      <c r="AD2373">
        <v>4</v>
      </c>
    </row>
    <row r="2374" spans="1:30" x14ac:dyDescent="0.35">
      <c r="A2374">
        <v>2796</v>
      </c>
      <c r="B2374" t="s">
        <v>8505</v>
      </c>
      <c r="C2374" t="s">
        <v>5589</v>
      </c>
      <c r="D2374" s="1">
        <v>44823</v>
      </c>
      <c r="E2374" s="1">
        <v>45094</v>
      </c>
      <c r="F2374">
        <f>IF(Table1[[#This Row],[ExitDate]],QUOTIENT(Table1[[#This Row],[ExitDate]]-Table1[[#This Row],[StartDate]],365/12),"")</f>
        <v>8</v>
      </c>
      <c r="G2374" t="str">
        <f>IF(Table1[[#This Row],[ExitDate]], "Attrition", "Active")</f>
        <v>Attrition</v>
      </c>
      <c r="H2374" t="s">
        <v>28</v>
      </c>
      <c r="I2374" t="s">
        <v>8506</v>
      </c>
      <c r="J2374" t="s">
        <v>8507</v>
      </c>
      <c r="K2374" t="s">
        <v>79</v>
      </c>
      <c r="L2374" t="s">
        <v>32</v>
      </c>
      <c r="M2374" t="s">
        <v>33</v>
      </c>
      <c r="N2374" t="s">
        <v>50</v>
      </c>
      <c r="O2374" t="s">
        <v>62</v>
      </c>
      <c r="P2374" t="s">
        <v>174</v>
      </c>
      <c r="Q2374" t="s">
        <v>8508</v>
      </c>
      <c r="R2374" t="s">
        <v>37</v>
      </c>
      <c r="S2374" t="s">
        <v>110</v>
      </c>
      <c r="T2374" s="2">
        <v>33482</v>
      </c>
      <c r="U2374" s="3">
        <f ca="1">YEARFRAC(Table1[[#This Row],[DOB]],TODAY())</f>
        <v>34.31111111111111</v>
      </c>
      <c r="V2374" s="3" t="str" cm="1">
        <f t="array" aca="1" ref="V2374" ca="1">_xlfn.IFS(Table1[[#This Row],[Age]] &lt; 30, "20-29", Table1[[#This Row],[Age]]&lt;40,"30-39",Table1[[#This Row],[Age]]&lt;50,"40-49",Table1[[#This Row],[Age]]&lt;60,"50-59",Table1[[#This Row],[Age]]&lt;70, "60-69",Table1[[#This Row],[Age]]&lt;80, "70-79",Table1[[#This Row],[Age]]&lt;90,"80-89")</f>
        <v>30-39</v>
      </c>
      <c r="W2374" t="s">
        <v>39</v>
      </c>
      <c r="X2374" t="s">
        <v>2798</v>
      </c>
      <c r="Y2374" t="s">
        <v>41</v>
      </c>
      <c r="Z2374">
        <v>96469</v>
      </c>
      <c r="AA2374" t="s">
        <v>127</v>
      </c>
      <c r="AB2374" t="s">
        <v>83</v>
      </c>
      <c r="AC2374" t="s">
        <v>44</v>
      </c>
      <c r="AD2374">
        <v>1</v>
      </c>
    </row>
    <row r="2375" spans="1:30" x14ac:dyDescent="0.35">
      <c r="A2375">
        <v>2797</v>
      </c>
      <c r="B2375" t="s">
        <v>5461</v>
      </c>
      <c r="C2375" t="s">
        <v>8509</v>
      </c>
      <c r="D2375" s="1">
        <v>44346</v>
      </c>
      <c r="F2375" t="str">
        <f>IF(Table1[[#This Row],[ExitDate]],QUOTIENT(Table1[[#This Row],[ExitDate]]-Table1[[#This Row],[StartDate]],365/12),"")</f>
        <v/>
      </c>
      <c r="G2375" t="str">
        <f>IF(Table1[[#This Row],[ExitDate]], "Attrition", "Active")</f>
        <v>Active</v>
      </c>
      <c r="H2375" t="s">
        <v>28</v>
      </c>
      <c r="I2375" t="s">
        <v>8510</v>
      </c>
      <c r="J2375" t="s">
        <v>8511</v>
      </c>
      <c r="K2375" t="s">
        <v>97</v>
      </c>
      <c r="L2375" t="s">
        <v>32</v>
      </c>
      <c r="M2375" t="s">
        <v>33</v>
      </c>
      <c r="N2375" t="s">
        <v>50</v>
      </c>
      <c r="O2375" t="s">
        <v>35</v>
      </c>
      <c r="P2375" t="s">
        <v>36</v>
      </c>
      <c r="R2375" t="s">
        <v>37</v>
      </c>
      <c r="S2375" t="s">
        <v>52</v>
      </c>
      <c r="T2375" s="2">
        <v>23694</v>
      </c>
      <c r="U2375" s="3">
        <f ca="1">YEARFRAC(Table1[[#This Row],[DOB]],TODAY())</f>
        <v>61.111111111111114</v>
      </c>
      <c r="V2375" s="3" t="str" cm="1">
        <f t="array" aca="1" ref="V2375" ca="1">_xlfn.IFS(Table1[[#This Row],[Age]] &lt; 30, "20-29", Table1[[#This Row],[Age]]&lt;40,"30-39",Table1[[#This Row],[Age]]&lt;50,"40-49",Table1[[#This Row],[Age]]&lt;60,"50-59",Table1[[#This Row],[Age]]&lt;70, "60-69",Table1[[#This Row],[Age]]&lt;80, "70-79",Table1[[#This Row],[Age]]&lt;90,"80-89")</f>
        <v>60-69</v>
      </c>
      <c r="W2375" t="s">
        <v>39</v>
      </c>
      <c r="X2375" t="s">
        <v>162</v>
      </c>
      <c r="Y2375" t="s">
        <v>54</v>
      </c>
      <c r="Z2375">
        <v>24994</v>
      </c>
      <c r="AA2375" t="s">
        <v>73</v>
      </c>
      <c r="AB2375" t="s">
        <v>83</v>
      </c>
      <c r="AC2375" t="s">
        <v>104</v>
      </c>
      <c r="AD2375">
        <v>1</v>
      </c>
    </row>
    <row r="2376" spans="1:30" x14ac:dyDescent="0.35">
      <c r="A2376">
        <v>2798</v>
      </c>
      <c r="B2376" t="s">
        <v>8202</v>
      </c>
      <c r="C2376" t="s">
        <v>8512</v>
      </c>
      <c r="D2376" s="1">
        <v>43928</v>
      </c>
      <c r="F2376" t="str">
        <f>IF(Table1[[#This Row],[ExitDate]],QUOTIENT(Table1[[#This Row],[ExitDate]]-Table1[[#This Row],[StartDate]],365/12),"")</f>
        <v/>
      </c>
      <c r="G2376" t="str">
        <f>IF(Table1[[#This Row],[ExitDate]], "Attrition", "Active")</f>
        <v>Active</v>
      </c>
      <c r="H2376" t="s">
        <v>28</v>
      </c>
      <c r="I2376" t="s">
        <v>8513</v>
      </c>
      <c r="J2376" t="s">
        <v>8514</v>
      </c>
      <c r="K2376" t="s">
        <v>88</v>
      </c>
      <c r="L2376" t="s">
        <v>32</v>
      </c>
      <c r="M2376" t="s">
        <v>33</v>
      </c>
      <c r="N2376" t="s">
        <v>50</v>
      </c>
      <c r="O2376" t="s">
        <v>51</v>
      </c>
      <c r="P2376" t="s">
        <v>36</v>
      </c>
      <c r="R2376" t="s">
        <v>37</v>
      </c>
      <c r="S2376" t="s">
        <v>110</v>
      </c>
      <c r="T2376" s="2">
        <v>25340</v>
      </c>
      <c r="U2376" s="3">
        <f ca="1">YEARFRAC(Table1[[#This Row],[DOB]],TODAY())</f>
        <v>56.6</v>
      </c>
      <c r="V2376" s="3" t="str" cm="1">
        <f t="array" aca="1" ref="V2376" ca="1">_xlfn.IFS(Table1[[#This Row],[Age]] &lt; 30, "20-29", Table1[[#This Row],[Age]]&lt;40,"30-39",Table1[[#This Row],[Age]]&lt;50,"40-49",Table1[[#This Row],[Age]]&lt;60,"50-59",Table1[[#This Row],[Age]]&lt;70, "60-69",Table1[[#This Row],[Age]]&lt;80, "70-79",Table1[[#This Row],[Age]]&lt;90,"80-89")</f>
        <v>50-59</v>
      </c>
      <c r="W2376" t="s">
        <v>39</v>
      </c>
      <c r="X2376" t="s">
        <v>1540</v>
      </c>
      <c r="Y2376" t="s">
        <v>54</v>
      </c>
      <c r="Z2376">
        <v>89805</v>
      </c>
      <c r="AA2376" t="s">
        <v>127</v>
      </c>
      <c r="AB2376" t="s">
        <v>103</v>
      </c>
      <c r="AC2376" t="s">
        <v>44</v>
      </c>
      <c r="AD2376">
        <v>2</v>
      </c>
    </row>
    <row r="2377" spans="1:30" x14ac:dyDescent="0.35">
      <c r="A2377">
        <v>2799</v>
      </c>
      <c r="B2377" t="s">
        <v>3797</v>
      </c>
      <c r="C2377" t="s">
        <v>2271</v>
      </c>
      <c r="D2377" s="1">
        <v>44306</v>
      </c>
      <c r="E2377" s="1">
        <v>44821</v>
      </c>
      <c r="F2377">
        <f>IF(Table1[[#This Row],[ExitDate]],QUOTIENT(Table1[[#This Row],[ExitDate]]-Table1[[#This Row],[StartDate]],365/12),"")</f>
        <v>16</v>
      </c>
      <c r="G2377" t="str">
        <f>IF(Table1[[#This Row],[ExitDate]], "Attrition", "Active")</f>
        <v>Attrition</v>
      </c>
      <c r="H2377" t="s">
        <v>28</v>
      </c>
      <c r="I2377" t="s">
        <v>8515</v>
      </c>
      <c r="J2377" t="s">
        <v>8516</v>
      </c>
      <c r="K2377" t="s">
        <v>31</v>
      </c>
      <c r="L2377" t="s">
        <v>32</v>
      </c>
      <c r="M2377" t="s">
        <v>51</v>
      </c>
      <c r="N2377" t="s">
        <v>50</v>
      </c>
      <c r="O2377" t="s">
        <v>51</v>
      </c>
      <c r="P2377" t="s">
        <v>125</v>
      </c>
      <c r="Q2377" t="s">
        <v>8517</v>
      </c>
      <c r="R2377" t="s">
        <v>37</v>
      </c>
      <c r="S2377" t="s">
        <v>110</v>
      </c>
      <c r="T2377" s="2">
        <v>32194</v>
      </c>
      <c r="U2377" s="3">
        <f ca="1">YEARFRAC(Table1[[#This Row],[DOB]],TODAY())</f>
        <v>37.838888888888889</v>
      </c>
      <c r="V2377" s="3" t="str" cm="1">
        <f t="array" aca="1" ref="V2377" ca="1">_xlfn.IFS(Table1[[#This Row],[Age]] &lt; 30, "20-29", Table1[[#This Row],[Age]]&lt;40,"30-39",Table1[[#This Row],[Age]]&lt;50,"40-49",Table1[[#This Row],[Age]]&lt;60,"50-59",Table1[[#This Row],[Age]]&lt;70, "60-69",Table1[[#This Row],[Age]]&lt;80, "70-79",Table1[[#This Row],[Age]]&lt;90,"80-89")</f>
        <v>30-39</v>
      </c>
      <c r="W2377" t="s">
        <v>39</v>
      </c>
      <c r="X2377" t="s">
        <v>112</v>
      </c>
      <c r="Y2377" t="s">
        <v>54</v>
      </c>
      <c r="Z2377">
        <v>54859</v>
      </c>
      <c r="AA2377" t="s">
        <v>42</v>
      </c>
      <c r="AB2377" t="s">
        <v>103</v>
      </c>
      <c r="AC2377" t="s">
        <v>44</v>
      </c>
      <c r="AD2377">
        <v>2</v>
      </c>
    </row>
    <row r="2378" spans="1:30" x14ac:dyDescent="0.35">
      <c r="A2378">
        <v>2800</v>
      </c>
      <c r="B2378" t="s">
        <v>1621</v>
      </c>
      <c r="C2378" t="s">
        <v>617</v>
      </c>
      <c r="D2378" s="1">
        <v>43679</v>
      </c>
      <c r="F2378" t="str">
        <f>IF(Table1[[#This Row],[ExitDate]],QUOTIENT(Table1[[#This Row],[ExitDate]]-Table1[[#This Row],[StartDate]],365/12),"")</f>
        <v/>
      </c>
      <c r="G2378" t="str">
        <f>IF(Table1[[#This Row],[ExitDate]], "Attrition", "Active")</f>
        <v>Active</v>
      </c>
      <c r="H2378" t="s">
        <v>28</v>
      </c>
      <c r="I2378" t="s">
        <v>8518</v>
      </c>
      <c r="J2378" t="s">
        <v>8519</v>
      </c>
      <c r="K2378" t="s">
        <v>49</v>
      </c>
      <c r="L2378" t="s">
        <v>32</v>
      </c>
      <c r="M2378" t="s">
        <v>33</v>
      </c>
      <c r="N2378" t="s">
        <v>63</v>
      </c>
      <c r="O2378" t="s">
        <v>35</v>
      </c>
      <c r="P2378" t="s">
        <v>36</v>
      </c>
      <c r="R2378" t="s">
        <v>37</v>
      </c>
      <c r="S2378" t="s">
        <v>80</v>
      </c>
      <c r="T2378" s="2">
        <v>17724</v>
      </c>
      <c r="U2378" s="3">
        <f ca="1">YEARFRAC(Table1[[#This Row],[DOB]],TODAY())</f>
        <v>77.452777777777783</v>
      </c>
      <c r="V2378" s="3" t="str" cm="1">
        <f t="array" aca="1" ref="V2378" ca="1">_xlfn.IFS(Table1[[#This Row],[Age]] &lt; 30, "20-29", Table1[[#This Row],[Age]]&lt;40,"30-39",Table1[[#This Row],[Age]]&lt;50,"40-49",Table1[[#This Row],[Age]]&lt;60,"50-59",Table1[[#This Row],[Age]]&lt;70, "60-69",Table1[[#This Row],[Age]]&lt;80, "70-79",Table1[[#This Row],[Age]]&lt;90,"80-89")</f>
        <v>70-79</v>
      </c>
      <c r="W2378" t="s">
        <v>39</v>
      </c>
      <c r="X2378" t="s">
        <v>225</v>
      </c>
      <c r="Y2378" t="s">
        <v>54</v>
      </c>
      <c r="Z2378">
        <v>69497</v>
      </c>
      <c r="AA2378" t="s">
        <v>92</v>
      </c>
      <c r="AB2378" t="s">
        <v>83</v>
      </c>
      <c r="AC2378" t="s">
        <v>44</v>
      </c>
      <c r="AD2378">
        <v>1</v>
      </c>
    </row>
    <row r="2379" spans="1:30" x14ac:dyDescent="0.35">
      <c r="A2379">
        <v>2801</v>
      </c>
      <c r="B2379" t="s">
        <v>2754</v>
      </c>
      <c r="C2379" t="s">
        <v>7554</v>
      </c>
      <c r="D2379" s="1">
        <v>44572</v>
      </c>
      <c r="F2379" t="str">
        <f>IF(Table1[[#This Row],[ExitDate]],QUOTIENT(Table1[[#This Row],[ExitDate]]-Table1[[#This Row],[StartDate]],365/12),"")</f>
        <v/>
      </c>
      <c r="G2379" t="str">
        <f>IF(Table1[[#This Row],[ExitDate]], "Attrition", "Active")</f>
        <v>Active</v>
      </c>
      <c r="H2379" t="s">
        <v>28</v>
      </c>
      <c r="I2379" t="s">
        <v>8520</v>
      </c>
      <c r="J2379" t="s">
        <v>8521</v>
      </c>
      <c r="K2379" t="s">
        <v>138</v>
      </c>
      <c r="L2379" t="s">
        <v>32</v>
      </c>
      <c r="M2379" t="s">
        <v>62</v>
      </c>
      <c r="N2379" t="s">
        <v>34</v>
      </c>
      <c r="O2379" t="s">
        <v>35</v>
      </c>
      <c r="P2379" t="s">
        <v>36</v>
      </c>
      <c r="R2379" t="s">
        <v>37</v>
      </c>
      <c r="S2379" t="s">
        <v>89</v>
      </c>
      <c r="T2379" s="2">
        <v>34970</v>
      </c>
      <c r="U2379" s="3">
        <f ca="1">YEARFRAC(Table1[[#This Row],[DOB]],TODAY())</f>
        <v>30.236111111111111</v>
      </c>
      <c r="V2379" s="3" t="str" cm="1">
        <f t="array" aca="1" ref="V2379" ca="1">_xlfn.IFS(Table1[[#This Row],[Age]] &lt; 30, "20-29", Table1[[#This Row],[Age]]&lt;40,"30-39",Table1[[#This Row],[Age]]&lt;50,"40-49",Table1[[#This Row],[Age]]&lt;60,"50-59",Table1[[#This Row],[Age]]&lt;70, "60-69",Table1[[#This Row],[Age]]&lt;80, "70-79",Table1[[#This Row],[Age]]&lt;90,"80-89")</f>
        <v>30-39</v>
      </c>
      <c r="W2379" t="s">
        <v>39</v>
      </c>
      <c r="X2379" t="s">
        <v>280</v>
      </c>
      <c r="Y2379" t="s">
        <v>54</v>
      </c>
      <c r="Z2379">
        <v>97933</v>
      </c>
      <c r="AA2379" t="s">
        <v>42</v>
      </c>
      <c r="AB2379" t="s">
        <v>103</v>
      </c>
      <c r="AC2379" t="s">
        <v>44</v>
      </c>
      <c r="AD2379">
        <v>5</v>
      </c>
    </row>
    <row r="2380" spans="1:30" x14ac:dyDescent="0.35">
      <c r="A2380">
        <v>2802</v>
      </c>
      <c r="B2380" t="s">
        <v>6387</v>
      </c>
      <c r="C2380" t="s">
        <v>4903</v>
      </c>
      <c r="D2380" s="1">
        <v>44150</v>
      </c>
      <c r="F2380" t="str">
        <f>IF(Table1[[#This Row],[ExitDate]],QUOTIENT(Table1[[#This Row],[ExitDate]]-Table1[[#This Row],[StartDate]],365/12),"")</f>
        <v/>
      </c>
      <c r="G2380" t="str">
        <f>IF(Table1[[#This Row],[ExitDate]], "Attrition", "Active")</f>
        <v>Active</v>
      </c>
      <c r="H2380" t="s">
        <v>28</v>
      </c>
      <c r="I2380" t="s">
        <v>8522</v>
      </c>
      <c r="J2380" t="s">
        <v>8523</v>
      </c>
      <c r="K2380" t="s">
        <v>117</v>
      </c>
      <c r="L2380" t="s">
        <v>32</v>
      </c>
      <c r="M2380" t="s">
        <v>33</v>
      </c>
      <c r="N2380" t="s">
        <v>34</v>
      </c>
      <c r="O2380" t="s">
        <v>51</v>
      </c>
      <c r="P2380" t="s">
        <v>36</v>
      </c>
      <c r="R2380" t="s">
        <v>37</v>
      </c>
      <c r="S2380" t="s">
        <v>80</v>
      </c>
      <c r="T2380" s="2">
        <v>28348</v>
      </c>
      <c r="U2380" s="3">
        <f ca="1">YEARFRAC(Table1[[#This Row],[DOB]],TODAY())</f>
        <v>48.366666666666667</v>
      </c>
      <c r="V2380" s="3" t="str" cm="1">
        <f t="array" aca="1" ref="V2380" ca="1">_xlfn.IFS(Table1[[#This Row],[Age]] &lt; 30, "20-29", Table1[[#This Row],[Age]]&lt;40,"30-39",Table1[[#This Row],[Age]]&lt;50,"40-49",Table1[[#This Row],[Age]]&lt;60,"50-59",Table1[[#This Row],[Age]]&lt;70, "60-69",Table1[[#This Row],[Age]]&lt;80, "70-79",Table1[[#This Row],[Age]]&lt;90,"80-89")</f>
        <v>40-49</v>
      </c>
      <c r="W2380" t="s">
        <v>39</v>
      </c>
      <c r="X2380" t="s">
        <v>102</v>
      </c>
      <c r="Y2380" t="s">
        <v>41</v>
      </c>
      <c r="Z2380">
        <v>56662</v>
      </c>
      <c r="AA2380" t="s">
        <v>42</v>
      </c>
      <c r="AB2380" t="s">
        <v>83</v>
      </c>
      <c r="AC2380" t="s">
        <v>44</v>
      </c>
      <c r="AD2380">
        <v>4</v>
      </c>
    </row>
    <row r="2381" spans="1:30" x14ac:dyDescent="0.35">
      <c r="A2381">
        <v>2803</v>
      </c>
      <c r="B2381" t="s">
        <v>2194</v>
      </c>
      <c r="C2381" t="s">
        <v>524</v>
      </c>
      <c r="D2381" s="1">
        <v>43959</v>
      </c>
      <c r="F2381" t="str">
        <f>IF(Table1[[#This Row],[ExitDate]],QUOTIENT(Table1[[#This Row],[ExitDate]]-Table1[[#This Row],[StartDate]],365/12),"")</f>
        <v/>
      </c>
      <c r="G2381" t="str">
        <f>IF(Table1[[#This Row],[ExitDate]], "Attrition", "Active")</f>
        <v>Active</v>
      </c>
      <c r="H2381" t="s">
        <v>28</v>
      </c>
      <c r="I2381" t="s">
        <v>8524</v>
      </c>
      <c r="J2381" t="s">
        <v>8525</v>
      </c>
      <c r="K2381" t="s">
        <v>61</v>
      </c>
      <c r="L2381" t="s">
        <v>32</v>
      </c>
      <c r="M2381" t="s">
        <v>51</v>
      </c>
      <c r="N2381" t="s">
        <v>63</v>
      </c>
      <c r="O2381" t="s">
        <v>51</v>
      </c>
      <c r="P2381" t="s">
        <v>36</v>
      </c>
      <c r="R2381" t="s">
        <v>37</v>
      </c>
      <c r="S2381" t="s">
        <v>80</v>
      </c>
      <c r="T2381" s="2">
        <v>23988</v>
      </c>
      <c r="U2381" s="3">
        <f ca="1">YEARFRAC(Table1[[#This Row],[DOB]],TODAY())</f>
        <v>60.305555555555557</v>
      </c>
      <c r="V2381" s="3" t="str" cm="1">
        <f t="array" aca="1" ref="V2381" ca="1">_xlfn.IFS(Table1[[#This Row],[Age]] &lt; 30, "20-29", Table1[[#This Row],[Age]]&lt;40,"30-39",Table1[[#This Row],[Age]]&lt;50,"40-49",Table1[[#This Row],[Age]]&lt;60,"50-59",Table1[[#This Row],[Age]]&lt;70, "60-69",Table1[[#This Row],[Age]]&lt;80, "70-79",Table1[[#This Row],[Age]]&lt;90,"80-89")</f>
        <v>60-69</v>
      </c>
      <c r="W2381" t="s">
        <v>39</v>
      </c>
      <c r="X2381" t="s">
        <v>225</v>
      </c>
      <c r="Y2381" t="s">
        <v>41</v>
      </c>
      <c r="Z2381">
        <v>13566</v>
      </c>
      <c r="AA2381" t="s">
        <v>127</v>
      </c>
      <c r="AB2381" t="s">
        <v>83</v>
      </c>
      <c r="AC2381" t="s">
        <v>44</v>
      </c>
      <c r="AD2381">
        <v>5</v>
      </c>
    </row>
    <row r="2382" spans="1:30" x14ac:dyDescent="0.35">
      <c r="A2382">
        <v>2804</v>
      </c>
      <c r="B2382" t="s">
        <v>5323</v>
      </c>
      <c r="C2382" t="s">
        <v>2642</v>
      </c>
      <c r="D2382" s="1">
        <v>43534</v>
      </c>
      <c r="F2382" t="str">
        <f>IF(Table1[[#This Row],[ExitDate]],QUOTIENT(Table1[[#This Row],[ExitDate]]-Table1[[#This Row],[StartDate]],365/12),"")</f>
        <v/>
      </c>
      <c r="G2382" t="str">
        <f>IF(Table1[[#This Row],[ExitDate]], "Attrition", "Active")</f>
        <v>Active</v>
      </c>
      <c r="H2382" t="s">
        <v>727</v>
      </c>
      <c r="I2382" t="s">
        <v>8526</v>
      </c>
      <c r="J2382" t="s">
        <v>8527</v>
      </c>
      <c r="K2382" t="s">
        <v>132</v>
      </c>
      <c r="L2382" t="s">
        <v>32</v>
      </c>
      <c r="M2382" t="s">
        <v>51</v>
      </c>
      <c r="N2382" t="s">
        <v>63</v>
      </c>
      <c r="O2382" t="s">
        <v>62</v>
      </c>
      <c r="P2382" t="s">
        <v>36</v>
      </c>
      <c r="R2382" t="s">
        <v>37</v>
      </c>
      <c r="S2382" t="s">
        <v>176</v>
      </c>
      <c r="T2382" s="2">
        <v>19419</v>
      </c>
      <c r="U2382" s="3">
        <f ca="1">YEARFRAC(Table1[[#This Row],[DOB]],TODAY())</f>
        <v>72.811111111111117</v>
      </c>
      <c r="V2382" s="3" t="str" cm="1">
        <f t="array" aca="1" ref="V2382" ca="1">_xlfn.IFS(Table1[[#This Row],[Age]] &lt; 30, "20-29", Table1[[#This Row],[Age]]&lt;40,"30-39",Table1[[#This Row],[Age]]&lt;50,"40-49",Table1[[#This Row],[Age]]&lt;60,"50-59",Table1[[#This Row],[Age]]&lt;70, "60-69",Table1[[#This Row],[Age]]&lt;80, "70-79",Table1[[#This Row],[Age]]&lt;90,"80-89")</f>
        <v>70-79</v>
      </c>
      <c r="W2382" t="s">
        <v>39</v>
      </c>
      <c r="X2382" t="s">
        <v>177</v>
      </c>
      <c r="Y2382" t="s">
        <v>54</v>
      </c>
      <c r="Z2382">
        <v>4554</v>
      </c>
      <c r="AA2382" t="s">
        <v>55</v>
      </c>
      <c r="AB2382" t="s">
        <v>83</v>
      </c>
      <c r="AC2382" t="s">
        <v>44</v>
      </c>
      <c r="AD2382">
        <v>4</v>
      </c>
    </row>
    <row r="2383" spans="1:30" x14ac:dyDescent="0.35">
      <c r="A2383">
        <v>2805</v>
      </c>
      <c r="B2383" t="s">
        <v>3135</v>
      </c>
      <c r="C2383" t="s">
        <v>332</v>
      </c>
      <c r="D2383" s="1">
        <v>44670</v>
      </c>
      <c r="F2383" t="str">
        <f>IF(Table1[[#This Row],[ExitDate]],QUOTIENT(Table1[[#This Row],[ExitDate]]-Table1[[#This Row],[StartDate]],365/12),"")</f>
        <v/>
      </c>
      <c r="G2383" t="str">
        <f>IF(Table1[[#This Row],[ExitDate]], "Attrition", "Active")</f>
        <v>Active</v>
      </c>
      <c r="H2383" t="s">
        <v>727</v>
      </c>
      <c r="I2383" t="s">
        <v>8528</v>
      </c>
      <c r="J2383" t="s">
        <v>8529</v>
      </c>
      <c r="K2383" t="s">
        <v>79</v>
      </c>
      <c r="L2383" t="s">
        <v>32</v>
      </c>
      <c r="M2383" t="s">
        <v>62</v>
      </c>
      <c r="N2383" t="s">
        <v>34</v>
      </c>
      <c r="O2383" t="s">
        <v>51</v>
      </c>
      <c r="P2383" t="s">
        <v>36</v>
      </c>
      <c r="R2383" t="s">
        <v>37</v>
      </c>
      <c r="S2383" t="s">
        <v>89</v>
      </c>
      <c r="T2383" s="2">
        <v>32354</v>
      </c>
      <c r="U2383" s="3">
        <f ca="1">YEARFRAC(Table1[[#This Row],[DOB]],TODAY())</f>
        <v>37.397222222222226</v>
      </c>
      <c r="V2383" s="3" t="str" cm="1">
        <f t="array" aca="1" ref="V2383" ca="1">_xlfn.IFS(Table1[[#This Row],[Age]] &lt; 30, "20-29", Table1[[#This Row],[Age]]&lt;40,"30-39",Table1[[#This Row],[Age]]&lt;50,"40-49",Table1[[#This Row],[Age]]&lt;60,"50-59",Table1[[#This Row],[Age]]&lt;70, "60-69",Table1[[#This Row],[Age]]&lt;80, "70-79",Table1[[#This Row],[Age]]&lt;90,"80-89")</f>
        <v>30-39</v>
      </c>
      <c r="W2383" t="s">
        <v>39</v>
      </c>
      <c r="X2383" t="s">
        <v>91</v>
      </c>
      <c r="Y2383" t="s">
        <v>54</v>
      </c>
      <c r="Z2383">
        <v>19835</v>
      </c>
      <c r="AA2383" t="s">
        <v>42</v>
      </c>
      <c r="AB2383" t="s">
        <v>43</v>
      </c>
      <c r="AC2383" t="s">
        <v>44</v>
      </c>
      <c r="AD2383">
        <v>1</v>
      </c>
    </row>
    <row r="2384" spans="1:30" x14ac:dyDescent="0.35">
      <c r="A2384">
        <v>2806</v>
      </c>
      <c r="B2384" t="s">
        <v>5440</v>
      </c>
      <c r="C2384" t="s">
        <v>2653</v>
      </c>
      <c r="D2384" s="1">
        <v>43799</v>
      </c>
      <c r="F2384" t="str">
        <f>IF(Table1[[#This Row],[ExitDate]],QUOTIENT(Table1[[#This Row],[ExitDate]]-Table1[[#This Row],[StartDate]],365/12),"")</f>
        <v/>
      </c>
      <c r="G2384" t="str">
        <f>IF(Table1[[#This Row],[ExitDate]], "Attrition", "Active")</f>
        <v>Active</v>
      </c>
      <c r="H2384" t="s">
        <v>727</v>
      </c>
      <c r="I2384" t="s">
        <v>8530</v>
      </c>
      <c r="J2384" t="s">
        <v>8531</v>
      </c>
      <c r="K2384" t="s">
        <v>97</v>
      </c>
      <c r="L2384" t="s">
        <v>32</v>
      </c>
      <c r="M2384" t="s">
        <v>62</v>
      </c>
      <c r="N2384" t="s">
        <v>50</v>
      </c>
      <c r="O2384" t="s">
        <v>51</v>
      </c>
      <c r="P2384" t="s">
        <v>36</v>
      </c>
      <c r="R2384" t="s">
        <v>37</v>
      </c>
      <c r="S2384" t="s">
        <v>331</v>
      </c>
      <c r="T2384" s="2">
        <v>22819</v>
      </c>
      <c r="U2384" s="3">
        <f ca="1">YEARFRAC(Table1[[#This Row],[DOB]],TODAY())</f>
        <v>63.50277777777778</v>
      </c>
      <c r="V2384" s="3" t="str" cm="1">
        <f t="array" aca="1" ref="V2384" ca="1">_xlfn.IFS(Table1[[#This Row],[Age]] &lt; 30, "20-29", Table1[[#This Row],[Age]]&lt;40,"30-39",Table1[[#This Row],[Age]]&lt;50,"40-49",Table1[[#This Row],[Age]]&lt;60,"50-59",Table1[[#This Row],[Age]]&lt;70, "60-69",Table1[[#This Row],[Age]]&lt;80, "70-79",Table1[[#This Row],[Age]]&lt;90,"80-89")</f>
        <v>60-69</v>
      </c>
      <c r="W2384" t="s">
        <v>39</v>
      </c>
      <c r="X2384" t="s">
        <v>6</v>
      </c>
      <c r="Y2384" t="s">
        <v>41</v>
      </c>
      <c r="Z2384">
        <v>47920</v>
      </c>
      <c r="AA2384" t="s">
        <v>127</v>
      </c>
      <c r="AB2384" t="s">
        <v>103</v>
      </c>
      <c r="AC2384" t="s">
        <v>44</v>
      </c>
      <c r="AD2384">
        <v>2</v>
      </c>
    </row>
    <row r="2385" spans="1:30" x14ac:dyDescent="0.35">
      <c r="A2385">
        <v>2807</v>
      </c>
      <c r="B2385" t="s">
        <v>7577</v>
      </c>
      <c r="C2385" t="s">
        <v>2101</v>
      </c>
      <c r="D2385" s="1">
        <v>44383</v>
      </c>
      <c r="E2385" s="1">
        <v>44933</v>
      </c>
      <c r="F2385">
        <f>IF(Table1[[#This Row],[ExitDate]],QUOTIENT(Table1[[#This Row],[ExitDate]]-Table1[[#This Row],[StartDate]],365/12),"")</f>
        <v>18</v>
      </c>
      <c r="G2385" t="str">
        <f>IF(Table1[[#This Row],[ExitDate]], "Attrition", "Active")</f>
        <v>Attrition</v>
      </c>
      <c r="H2385" t="s">
        <v>727</v>
      </c>
      <c r="I2385" t="s">
        <v>8532</v>
      </c>
      <c r="J2385" t="s">
        <v>8533</v>
      </c>
      <c r="K2385" t="s">
        <v>88</v>
      </c>
      <c r="L2385" t="s">
        <v>744</v>
      </c>
      <c r="M2385" t="s">
        <v>51</v>
      </c>
      <c r="N2385" t="s">
        <v>50</v>
      </c>
      <c r="O2385" t="s">
        <v>51</v>
      </c>
      <c r="P2385" t="s">
        <v>98</v>
      </c>
      <c r="Q2385" t="s">
        <v>8534</v>
      </c>
      <c r="R2385" t="s">
        <v>37</v>
      </c>
      <c r="S2385" t="s">
        <v>304</v>
      </c>
      <c r="T2385" s="2">
        <v>28232</v>
      </c>
      <c r="U2385" s="3">
        <f ca="1">YEARFRAC(Table1[[#This Row],[DOB]],TODAY())</f>
        <v>48.68333333333333</v>
      </c>
      <c r="V2385" s="3" t="str" cm="1">
        <f t="array" aca="1" ref="V2385" ca="1">_xlfn.IFS(Table1[[#This Row],[Age]] &lt; 30, "20-29", Table1[[#This Row],[Age]]&lt;40,"30-39",Table1[[#This Row],[Age]]&lt;50,"40-49",Table1[[#This Row],[Age]]&lt;60,"50-59",Table1[[#This Row],[Age]]&lt;70, "60-69",Table1[[#This Row],[Age]]&lt;80, "70-79",Table1[[#This Row],[Age]]&lt;90,"80-89")</f>
        <v>40-49</v>
      </c>
      <c r="W2385" t="s">
        <v>39</v>
      </c>
      <c r="X2385" t="s">
        <v>91</v>
      </c>
      <c r="Y2385" t="s">
        <v>41</v>
      </c>
      <c r="Z2385">
        <v>55399</v>
      </c>
      <c r="AA2385" t="s">
        <v>42</v>
      </c>
      <c r="AB2385" t="s">
        <v>83</v>
      </c>
      <c r="AC2385" t="s">
        <v>44</v>
      </c>
      <c r="AD2385">
        <v>2</v>
      </c>
    </row>
    <row r="2386" spans="1:30" x14ac:dyDescent="0.35">
      <c r="A2386">
        <v>2808</v>
      </c>
      <c r="B2386" t="s">
        <v>907</v>
      </c>
      <c r="C2386" t="s">
        <v>7594</v>
      </c>
      <c r="D2386" s="1">
        <v>43431</v>
      </c>
      <c r="F2386" t="str">
        <f>IF(Table1[[#This Row],[ExitDate]],QUOTIENT(Table1[[#This Row],[ExitDate]]-Table1[[#This Row],[StartDate]],365/12),"")</f>
        <v/>
      </c>
      <c r="G2386" t="str">
        <f>IF(Table1[[#This Row],[ExitDate]], "Attrition", "Active")</f>
        <v>Active</v>
      </c>
      <c r="H2386" t="s">
        <v>727</v>
      </c>
      <c r="I2386" t="s">
        <v>8535</v>
      </c>
      <c r="J2386" t="s">
        <v>8536</v>
      </c>
      <c r="K2386" t="s">
        <v>31</v>
      </c>
      <c r="L2386" t="s">
        <v>32</v>
      </c>
      <c r="M2386" t="s">
        <v>51</v>
      </c>
      <c r="N2386" t="s">
        <v>63</v>
      </c>
      <c r="O2386" t="s">
        <v>35</v>
      </c>
      <c r="P2386" t="s">
        <v>36</v>
      </c>
      <c r="R2386" t="s">
        <v>37</v>
      </c>
      <c r="S2386" t="s">
        <v>935</v>
      </c>
      <c r="T2386" s="2">
        <v>34328</v>
      </c>
      <c r="U2386" s="3">
        <f ca="1">YEARFRAC(Table1[[#This Row],[DOB]],TODAY())</f>
        <v>31.994444444444444</v>
      </c>
      <c r="V2386" s="3" t="str" cm="1">
        <f t="array" aca="1" ref="V2386" ca="1">_xlfn.IFS(Table1[[#This Row],[Age]] &lt; 30, "20-29", Table1[[#This Row],[Age]]&lt;40,"30-39",Table1[[#This Row],[Age]]&lt;50,"40-49",Table1[[#This Row],[Age]]&lt;60,"50-59",Table1[[#This Row],[Age]]&lt;70, "60-69",Table1[[#This Row],[Age]]&lt;80, "70-79",Table1[[#This Row],[Age]]&lt;90,"80-89")</f>
        <v>30-39</v>
      </c>
      <c r="W2386" t="s">
        <v>39</v>
      </c>
      <c r="X2386" t="s">
        <v>112</v>
      </c>
      <c r="Y2386" t="s">
        <v>41</v>
      </c>
      <c r="Z2386">
        <v>35224</v>
      </c>
      <c r="AA2386" t="s">
        <v>127</v>
      </c>
      <c r="AB2386" t="s">
        <v>103</v>
      </c>
      <c r="AC2386" t="s">
        <v>44</v>
      </c>
      <c r="AD2386">
        <v>4</v>
      </c>
    </row>
    <row r="2387" spans="1:30" x14ac:dyDescent="0.35">
      <c r="A2387">
        <v>2809</v>
      </c>
      <c r="B2387" t="s">
        <v>5485</v>
      </c>
      <c r="C2387" t="s">
        <v>3249</v>
      </c>
      <c r="D2387" s="1">
        <v>44956</v>
      </c>
      <c r="F2387" t="str">
        <f>IF(Table1[[#This Row],[ExitDate]],QUOTIENT(Table1[[#This Row],[ExitDate]]-Table1[[#This Row],[StartDate]],365/12),"")</f>
        <v/>
      </c>
      <c r="G2387" t="str">
        <f>IF(Table1[[#This Row],[ExitDate]], "Attrition", "Active")</f>
        <v>Active</v>
      </c>
      <c r="H2387" t="s">
        <v>28</v>
      </c>
      <c r="I2387" t="s">
        <v>8537</v>
      </c>
      <c r="J2387" t="s">
        <v>8538</v>
      </c>
      <c r="K2387" t="s">
        <v>97</v>
      </c>
      <c r="L2387" t="s">
        <v>32</v>
      </c>
      <c r="M2387" t="s">
        <v>62</v>
      </c>
      <c r="N2387" t="s">
        <v>34</v>
      </c>
      <c r="O2387" t="s">
        <v>51</v>
      </c>
      <c r="P2387" t="s">
        <v>36</v>
      </c>
      <c r="R2387" t="s">
        <v>37</v>
      </c>
      <c r="S2387" t="s">
        <v>147</v>
      </c>
      <c r="T2387" s="2">
        <v>23431</v>
      </c>
      <c r="U2387" s="3">
        <f ca="1">YEARFRAC(Table1[[#This Row],[DOB]],TODAY())</f>
        <v>61.830555555555556</v>
      </c>
      <c r="V2387" s="3" t="str" cm="1">
        <f t="array" aca="1" ref="V2387" ca="1">_xlfn.IFS(Table1[[#This Row],[Age]] &lt; 30, "20-29", Table1[[#This Row],[Age]]&lt;40,"30-39",Table1[[#This Row],[Age]]&lt;50,"40-49",Table1[[#This Row],[Age]]&lt;60,"50-59",Table1[[#This Row],[Age]]&lt;70, "60-69",Table1[[#This Row],[Age]]&lt;80, "70-79",Table1[[#This Row],[Age]]&lt;90,"80-89")</f>
        <v>60-69</v>
      </c>
      <c r="W2387" t="s">
        <v>39</v>
      </c>
      <c r="X2387" t="s">
        <v>149</v>
      </c>
      <c r="Y2387" t="s">
        <v>54</v>
      </c>
      <c r="Z2387">
        <v>39078</v>
      </c>
      <c r="AA2387" t="s">
        <v>55</v>
      </c>
      <c r="AB2387" t="s">
        <v>74</v>
      </c>
      <c r="AC2387" t="s">
        <v>44</v>
      </c>
      <c r="AD2387">
        <v>2</v>
      </c>
    </row>
    <row r="2388" spans="1:30" x14ac:dyDescent="0.35">
      <c r="A2388">
        <v>2810</v>
      </c>
      <c r="B2388" t="s">
        <v>5701</v>
      </c>
      <c r="C2388" t="s">
        <v>4524</v>
      </c>
      <c r="D2388" s="1">
        <v>44882</v>
      </c>
      <c r="E2388" s="1">
        <v>44965</v>
      </c>
      <c r="F2388">
        <f>IF(Table1[[#This Row],[ExitDate]],QUOTIENT(Table1[[#This Row],[ExitDate]]-Table1[[#This Row],[StartDate]],365/12),"")</f>
        <v>2</v>
      </c>
      <c r="G2388" t="str">
        <f>IF(Table1[[#This Row],[ExitDate]], "Attrition", "Active")</f>
        <v>Attrition</v>
      </c>
      <c r="H2388" t="s">
        <v>28</v>
      </c>
      <c r="I2388" t="s">
        <v>8539</v>
      </c>
      <c r="J2388" t="s">
        <v>8540</v>
      </c>
      <c r="K2388" t="s">
        <v>117</v>
      </c>
      <c r="L2388" t="s">
        <v>32</v>
      </c>
      <c r="M2388" t="s">
        <v>62</v>
      </c>
      <c r="N2388" t="s">
        <v>50</v>
      </c>
      <c r="O2388" t="s">
        <v>51</v>
      </c>
      <c r="P2388" t="s">
        <v>125</v>
      </c>
      <c r="Q2388" t="s">
        <v>8541</v>
      </c>
      <c r="R2388" t="s">
        <v>37</v>
      </c>
      <c r="S2388" t="s">
        <v>89</v>
      </c>
      <c r="T2388" s="2">
        <v>21650</v>
      </c>
      <c r="U2388" s="3">
        <f ca="1">YEARFRAC(Table1[[#This Row],[DOB]],TODAY())</f>
        <v>66.702777777777783</v>
      </c>
      <c r="V2388" s="3" t="str" cm="1">
        <f t="array" aca="1" ref="V2388" ca="1">_xlfn.IFS(Table1[[#This Row],[Age]] &lt; 30, "20-29", Table1[[#This Row],[Age]]&lt;40,"30-39",Table1[[#This Row],[Age]]&lt;50,"40-49",Table1[[#This Row],[Age]]&lt;60,"50-59",Table1[[#This Row],[Age]]&lt;70, "60-69",Table1[[#This Row],[Age]]&lt;80, "70-79",Table1[[#This Row],[Age]]&lt;90,"80-89")</f>
        <v>60-69</v>
      </c>
      <c r="W2388" t="s">
        <v>39</v>
      </c>
      <c r="X2388" t="s">
        <v>82</v>
      </c>
      <c r="Y2388" t="s">
        <v>54</v>
      </c>
      <c r="Z2388">
        <v>72285</v>
      </c>
      <c r="AA2388" t="s">
        <v>73</v>
      </c>
      <c r="AB2388" t="s">
        <v>83</v>
      </c>
      <c r="AC2388" t="s">
        <v>44</v>
      </c>
      <c r="AD2388">
        <v>4</v>
      </c>
    </row>
    <row r="2389" spans="1:30" x14ac:dyDescent="0.35">
      <c r="A2389">
        <v>2811</v>
      </c>
      <c r="B2389" t="s">
        <v>5447</v>
      </c>
      <c r="C2389" t="s">
        <v>6450</v>
      </c>
      <c r="D2389" s="1">
        <v>43325</v>
      </c>
      <c r="E2389" s="1">
        <v>43979</v>
      </c>
      <c r="F2389">
        <f>IF(Table1[[#This Row],[ExitDate]],QUOTIENT(Table1[[#This Row],[ExitDate]]-Table1[[#This Row],[StartDate]],365/12),"")</f>
        <v>21</v>
      </c>
      <c r="G2389" t="str">
        <f>IF(Table1[[#This Row],[ExitDate]], "Attrition", "Active")</f>
        <v>Attrition</v>
      </c>
      <c r="H2389" t="s">
        <v>28</v>
      </c>
      <c r="I2389" t="s">
        <v>8542</v>
      </c>
      <c r="J2389" t="s">
        <v>8543</v>
      </c>
      <c r="K2389" t="s">
        <v>61</v>
      </c>
      <c r="L2389" t="s">
        <v>32</v>
      </c>
      <c r="M2389" t="s">
        <v>51</v>
      </c>
      <c r="N2389" t="s">
        <v>50</v>
      </c>
      <c r="O2389" t="s">
        <v>62</v>
      </c>
      <c r="P2389" t="s">
        <v>174</v>
      </c>
      <c r="Q2389" t="s">
        <v>8544</v>
      </c>
      <c r="R2389" t="s">
        <v>37</v>
      </c>
      <c r="S2389" t="s">
        <v>89</v>
      </c>
      <c r="T2389" s="2">
        <v>35068</v>
      </c>
      <c r="U2389" s="3">
        <f ca="1">YEARFRAC(Table1[[#This Row],[DOB]],TODAY())</f>
        <v>29.969444444444445</v>
      </c>
      <c r="V2389" s="3" t="str" cm="1">
        <f t="array" aca="1" ref="V2389" ca="1">_xlfn.IFS(Table1[[#This Row],[Age]] &lt; 30, "20-29", Table1[[#This Row],[Age]]&lt;40,"30-39",Table1[[#This Row],[Age]]&lt;50,"40-49",Table1[[#This Row],[Age]]&lt;60,"50-59",Table1[[#This Row],[Age]]&lt;70, "60-69",Table1[[#This Row],[Age]]&lt;80, "70-79",Table1[[#This Row],[Age]]&lt;90,"80-89")</f>
        <v>20-29</v>
      </c>
      <c r="W2389" t="s">
        <v>39</v>
      </c>
      <c r="X2389" t="s">
        <v>82</v>
      </c>
      <c r="Y2389" t="s">
        <v>54</v>
      </c>
      <c r="Z2389">
        <v>82960</v>
      </c>
      <c r="AA2389" t="s">
        <v>55</v>
      </c>
      <c r="AB2389" t="s">
        <v>43</v>
      </c>
      <c r="AC2389" t="s">
        <v>44</v>
      </c>
      <c r="AD2389">
        <v>2</v>
      </c>
    </row>
    <row r="2390" spans="1:30" x14ac:dyDescent="0.35">
      <c r="A2390">
        <v>2812</v>
      </c>
      <c r="B2390" t="s">
        <v>3344</v>
      </c>
      <c r="C2390" t="s">
        <v>6105</v>
      </c>
      <c r="D2390" s="1">
        <v>44379</v>
      </c>
      <c r="E2390" s="1">
        <v>45116</v>
      </c>
      <c r="F2390">
        <f>IF(Table1[[#This Row],[ExitDate]],QUOTIENT(Table1[[#This Row],[ExitDate]]-Table1[[#This Row],[StartDate]],365/12),"")</f>
        <v>24</v>
      </c>
      <c r="G2390" t="str">
        <f>IF(Table1[[#This Row],[ExitDate]], "Attrition", "Active")</f>
        <v>Attrition</v>
      </c>
      <c r="H2390" t="s">
        <v>28</v>
      </c>
      <c r="I2390" t="s">
        <v>8545</v>
      </c>
      <c r="J2390" t="s">
        <v>8546</v>
      </c>
      <c r="K2390" t="s">
        <v>88</v>
      </c>
      <c r="L2390" t="s">
        <v>2299</v>
      </c>
      <c r="M2390" t="s">
        <v>51</v>
      </c>
      <c r="N2390" t="s">
        <v>63</v>
      </c>
      <c r="O2390" t="s">
        <v>35</v>
      </c>
      <c r="P2390" t="s">
        <v>125</v>
      </c>
      <c r="Q2390" t="s">
        <v>8547</v>
      </c>
      <c r="R2390" t="s">
        <v>37</v>
      </c>
      <c r="S2390" t="s">
        <v>100</v>
      </c>
      <c r="T2390" s="2">
        <v>16938</v>
      </c>
      <c r="U2390" s="3">
        <f ca="1">YEARFRAC(Table1[[#This Row],[DOB]],TODAY())</f>
        <v>79.602777777777774</v>
      </c>
      <c r="V2390" s="3" t="str" cm="1">
        <f t="array" aca="1" ref="V2390" ca="1">_xlfn.IFS(Table1[[#This Row],[Age]] &lt; 30, "20-29", Table1[[#This Row],[Age]]&lt;40,"30-39",Table1[[#This Row],[Age]]&lt;50,"40-49",Table1[[#This Row],[Age]]&lt;60,"50-59",Table1[[#This Row],[Age]]&lt;70, "60-69",Table1[[#This Row],[Age]]&lt;80, "70-79",Table1[[#This Row],[Age]]&lt;90,"80-89")</f>
        <v>70-79</v>
      </c>
      <c r="W2390" t="s">
        <v>39</v>
      </c>
      <c r="X2390" t="s">
        <v>242</v>
      </c>
      <c r="Y2390" t="s">
        <v>54</v>
      </c>
      <c r="Z2390">
        <v>44272</v>
      </c>
      <c r="AA2390" t="s">
        <v>42</v>
      </c>
      <c r="AB2390" t="s">
        <v>103</v>
      </c>
      <c r="AC2390" t="s">
        <v>44</v>
      </c>
      <c r="AD2390">
        <v>4</v>
      </c>
    </row>
    <row r="2391" spans="1:30" x14ac:dyDescent="0.35">
      <c r="A2391">
        <v>2813</v>
      </c>
      <c r="B2391" t="s">
        <v>8548</v>
      </c>
      <c r="C2391" t="s">
        <v>7252</v>
      </c>
      <c r="D2391" s="1">
        <v>44740</v>
      </c>
      <c r="F2391" t="str">
        <f>IF(Table1[[#This Row],[ExitDate]],QUOTIENT(Table1[[#This Row],[ExitDate]]-Table1[[#This Row],[StartDate]],365/12),"")</f>
        <v/>
      </c>
      <c r="G2391" t="str">
        <f>IF(Table1[[#This Row],[ExitDate]], "Attrition", "Active")</f>
        <v>Active</v>
      </c>
      <c r="H2391" t="s">
        <v>28</v>
      </c>
      <c r="I2391" t="s">
        <v>8549</v>
      </c>
      <c r="J2391" t="s">
        <v>8550</v>
      </c>
      <c r="K2391" t="s">
        <v>31</v>
      </c>
      <c r="L2391" t="s">
        <v>32</v>
      </c>
      <c r="M2391" t="s">
        <v>33</v>
      </c>
      <c r="N2391" t="s">
        <v>63</v>
      </c>
      <c r="O2391" t="s">
        <v>62</v>
      </c>
      <c r="P2391" t="s">
        <v>36</v>
      </c>
      <c r="R2391" t="s">
        <v>37</v>
      </c>
      <c r="S2391" t="s">
        <v>304</v>
      </c>
      <c r="T2391" s="2">
        <v>26903</v>
      </c>
      <c r="U2391" s="3">
        <f ca="1">YEARFRAC(Table1[[#This Row],[DOB]],TODAY())</f>
        <v>52.322222222222223</v>
      </c>
      <c r="V2391" s="3" t="str" cm="1">
        <f t="array" aca="1" ref="V2391" ca="1">_xlfn.IFS(Table1[[#This Row],[Age]] &lt; 30, "20-29", Table1[[#This Row],[Age]]&lt;40,"30-39",Table1[[#This Row],[Age]]&lt;50,"40-49",Table1[[#This Row],[Age]]&lt;60,"50-59",Table1[[#This Row],[Age]]&lt;70, "60-69",Table1[[#This Row],[Age]]&lt;80, "70-79",Table1[[#This Row],[Age]]&lt;90,"80-89")</f>
        <v>50-59</v>
      </c>
      <c r="W2391" t="s">
        <v>39</v>
      </c>
      <c r="X2391" t="s">
        <v>707</v>
      </c>
      <c r="Y2391" t="s">
        <v>54</v>
      </c>
      <c r="Z2391">
        <v>56124</v>
      </c>
      <c r="AA2391" t="s">
        <v>73</v>
      </c>
      <c r="AB2391" t="s">
        <v>74</v>
      </c>
      <c r="AC2391" t="s">
        <v>44</v>
      </c>
      <c r="AD2391">
        <v>1</v>
      </c>
    </row>
    <row r="2392" spans="1:30" x14ac:dyDescent="0.35">
      <c r="A2392">
        <v>2814</v>
      </c>
      <c r="B2392" t="s">
        <v>1263</v>
      </c>
      <c r="C2392" t="s">
        <v>1437</v>
      </c>
      <c r="D2392" s="1">
        <v>43490</v>
      </c>
      <c r="F2392" t="str">
        <f>IF(Table1[[#This Row],[ExitDate]],QUOTIENT(Table1[[#This Row],[ExitDate]]-Table1[[#This Row],[StartDate]],365/12),"")</f>
        <v/>
      </c>
      <c r="G2392" t="str">
        <f>IF(Table1[[#This Row],[ExitDate]], "Attrition", "Active")</f>
        <v>Active</v>
      </c>
      <c r="H2392" t="s">
        <v>28</v>
      </c>
      <c r="I2392" t="s">
        <v>8551</v>
      </c>
      <c r="J2392" t="s">
        <v>8552</v>
      </c>
      <c r="K2392" t="s">
        <v>132</v>
      </c>
      <c r="L2392" t="s">
        <v>32</v>
      </c>
      <c r="M2392" t="s">
        <v>51</v>
      </c>
      <c r="N2392" t="s">
        <v>50</v>
      </c>
      <c r="O2392" t="s">
        <v>35</v>
      </c>
      <c r="P2392" t="s">
        <v>36</v>
      </c>
      <c r="R2392" t="s">
        <v>37</v>
      </c>
      <c r="S2392" t="s">
        <v>89</v>
      </c>
      <c r="T2392" s="2">
        <v>27665</v>
      </c>
      <c r="U2392" s="3">
        <f ca="1">YEARFRAC(Table1[[#This Row],[DOB]],TODAY())</f>
        <v>50.236111111111114</v>
      </c>
      <c r="V2392" s="3" t="str" cm="1">
        <f t="array" aca="1" ref="V2392" ca="1">_xlfn.IFS(Table1[[#This Row],[Age]] &lt; 30, "20-29", Table1[[#This Row],[Age]]&lt;40,"30-39",Table1[[#This Row],[Age]]&lt;50,"40-49",Table1[[#This Row],[Age]]&lt;60,"50-59",Table1[[#This Row],[Age]]&lt;70, "60-69",Table1[[#This Row],[Age]]&lt;80, "70-79",Table1[[#This Row],[Age]]&lt;90,"80-89")</f>
        <v>50-59</v>
      </c>
      <c r="W2392" t="s">
        <v>39</v>
      </c>
      <c r="X2392" t="s">
        <v>102</v>
      </c>
      <c r="Y2392" t="s">
        <v>54</v>
      </c>
      <c r="Z2392">
        <v>19550</v>
      </c>
      <c r="AA2392" t="s">
        <v>55</v>
      </c>
      <c r="AB2392" t="s">
        <v>74</v>
      </c>
      <c r="AC2392" t="s">
        <v>44</v>
      </c>
      <c r="AD2392">
        <v>2</v>
      </c>
    </row>
    <row r="2393" spans="1:30" x14ac:dyDescent="0.35">
      <c r="A2393">
        <v>2815</v>
      </c>
      <c r="B2393" t="s">
        <v>2571</v>
      </c>
      <c r="C2393" t="s">
        <v>1602</v>
      </c>
      <c r="D2393" s="1">
        <v>45130</v>
      </c>
      <c r="F2393" t="str">
        <f>IF(Table1[[#This Row],[ExitDate]],QUOTIENT(Table1[[#This Row],[ExitDate]]-Table1[[#This Row],[StartDate]],365/12),"")</f>
        <v/>
      </c>
      <c r="G2393" t="str">
        <f>IF(Table1[[#This Row],[ExitDate]], "Attrition", "Active")</f>
        <v>Active</v>
      </c>
      <c r="H2393" t="s">
        <v>28</v>
      </c>
      <c r="I2393" t="s">
        <v>8553</v>
      </c>
      <c r="J2393" t="s">
        <v>8554</v>
      </c>
      <c r="K2393" t="s">
        <v>49</v>
      </c>
      <c r="L2393" t="s">
        <v>32</v>
      </c>
      <c r="M2393" t="s">
        <v>33</v>
      </c>
      <c r="N2393" t="s">
        <v>34</v>
      </c>
      <c r="O2393" t="s">
        <v>51</v>
      </c>
      <c r="P2393" t="s">
        <v>36</v>
      </c>
      <c r="R2393" t="s">
        <v>37</v>
      </c>
      <c r="S2393" t="s">
        <v>176</v>
      </c>
      <c r="T2393" s="2">
        <v>28700</v>
      </c>
      <c r="U2393" s="3">
        <f ca="1">YEARFRAC(Table1[[#This Row],[DOB]],TODAY())</f>
        <v>47.4</v>
      </c>
      <c r="V2393" s="3" t="str" cm="1">
        <f t="array" aca="1" ref="V2393" ca="1">_xlfn.IFS(Table1[[#This Row],[Age]] &lt; 30, "20-29", Table1[[#This Row],[Age]]&lt;40,"30-39",Table1[[#This Row],[Age]]&lt;50,"40-49",Table1[[#This Row],[Age]]&lt;60,"50-59",Table1[[#This Row],[Age]]&lt;70, "60-69",Table1[[#This Row],[Age]]&lt;80, "70-79",Table1[[#This Row],[Age]]&lt;90,"80-89")</f>
        <v>40-49</v>
      </c>
      <c r="W2393" t="s">
        <v>39</v>
      </c>
      <c r="X2393" t="s">
        <v>242</v>
      </c>
      <c r="Y2393" t="s">
        <v>41</v>
      </c>
      <c r="Z2393">
        <v>62651</v>
      </c>
      <c r="AA2393" t="s">
        <v>127</v>
      </c>
      <c r="AB2393" t="s">
        <v>74</v>
      </c>
      <c r="AC2393" t="s">
        <v>44</v>
      </c>
      <c r="AD2393">
        <v>4</v>
      </c>
    </row>
    <row r="2394" spans="1:30" x14ac:dyDescent="0.35">
      <c r="A2394">
        <v>2816</v>
      </c>
      <c r="B2394" t="s">
        <v>6026</v>
      </c>
      <c r="C2394" t="s">
        <v>1326</v>
      </c>
      <c r="D2394" s="1">
        <v>44767</v>
      </c>
      <c r="F2394" t="str">
        <f>IF(Table1[[#This Row],[ExitDate]],QUOTIENT(Table1[[#This Row],[ExitDate]]-Table1[[#This Row],[StartDate]],365/12),"")</f>
        <v/>
      </c>
      <c r="G2394" t="str">
        <f>IF(Table1[[#This Row],[ExitDate]], "Attrition", "Active")</f>
        <v>Active</v>
      </c>
      <c r="H2394" t="s">
        <v>28</v>
      </c>
      <c r="I2394" t="s">
        <v>5055</v>
      </c>
      <c r="J2394" t="s">
        <v>8555</v>
      </c>
      <c r="K2394" t="s">
        <v>138</v>
      </c>
      <c r="L2394" t="s">
        <v>32</v>
      </c>
      <c r="M2394" t="s">
        <v>62</v>
      </c>
      <c r="N2394" t="s">
        <v>34</v>
      </c>
      <c r="O2394" t="s">
        <v>35</v>
      </c>
      <c r="P2394" t="s">
        <v>36</v>
      </c>
      <c r="R2394" t="s">
        <v>37</v>
      </c>
      <c r="S2394" t="s">
        <v>80</v>
      </c>
      <c r="T2394" s="2">
        <v>33942</v>
      </c>
      <c r="U2394" s="3">
        <f ca="1">YEARFRAC(Table1[[#This Row],[DOB]],TODAY())</f>
        <v>33.052777777777777</v>
      </c>
      <c r="V2394" s="3" t="str" cm="1">
        <f t="array" aca="1" ref="V2394" ca="1">_xlfn.IFS(Table1[[#This Row],[Age]] &lt; 30, "20-29", Table1[[#This Row],[Age]]&lt;40,"30-39",Table1[[#This Row],[Age]]&lt;50,"40-49",Table1[[#This Row],[Age]]&lt;60,"50-59",Table1[[#This Row],[Age]]&lt;70, "60-69",Table1[[#This Row],[Age]]&lt;80, "70-79",Table1[[#This Row],[Age]]&lt;90,"80-89")</f>
        <v>30-39</v>
      </c>
      <c r="W2394" t="s">
        <v>39</v>
      </c>
      <c r="X2394" t="s">
        <v>149</v>
      </c>
      <c r="Y2394" t="s">
        <v>41</v>
      </c>
      <c r="Z2394">
        <v>15802</v>
      </c>
      <c r="AA2394" t="s">
        <v>92</v>
      </c>
      <c r="AB2394" t="s">
        <v>83</v>
      </c>
      <c r="AC2394" t="s">
        <v>44</v>
      </c>
      <c r="AD2394">
        <v>5</v>
      </c>
    </row>
    <row r="2395" spans="1:30" x14ac:dyDescent="0.35">
      <c r="A2395">
        <v>2817</v>
      </c>
      <c r="B2395" t="s">
        <v>3339</v>
      </c>
      <c r="C2395" t="s">
        <v>1573</v>
      </c>
      <c r="D2395" s="1">
        <v>44937</v>
      </c>
      <c r="F2395" t="str">
        <f>IF(Table1[[#This Row],[ExitDate]],QUOTIENT(Table1[[#This Row],[ExitDate]]-Table1[[#This Row],[StartDate]],365/12),"")</f>
        <v/>
      </c>
      <c r="G2395" t="str">
        <f>IF(Table1[[#This Row],[ExitDate]], "Attrition", "Active")</f>
        <v>Active</v>
      </c>
      <c r="H2395" t="s">
        <v>28</v>
      </c>
      <c r="I2395" t="s">
        <v>8556</v>
      </c>
      <c r="J2395" t="s">
        <v>8557</v>
      </c>
      <c r="K2395" t="s">
        <v>79</v>
      </c>
      <c r="L2395" t="s">
        <v>32</v>
      </c>
      <c r="M2395" t="s">
        <v>33</v>
      </c>
      <c r="N2395" t="s">
        <v>50</v>
      </c>
      <c r="O2395" t="s">
        <v>51</v>
      </c>
      <c r="P2395" t="s">
        <v>36</v>
      </c>
      <c r="R2395" t="s">
        <v>37</v>
      </c>
      <c r="S2395" t="s">
        <v>89</v>
      </c>
      <c r="T2395" s="2">
        <v>36050</v>
      </c>
      <c r="U2395" s="3">
        <f ca="1">YEARFRAC(Table1[[#This Row],[DOB]],TODAY())</f>
        <v>27.280555555555555</v>
      </c>
      <c r="V2395" s="3" t="str" cm="1">
        <f t="array" aca="1" ref="V2395" ca="1">_xlfn.IFS(Table1[[#This Row],[Age]] &lt; 30, "20-29", Table1[[#This Row],[Age]]&lt;40,"30-39",Table1[[#This Row],[Age]]&lt;50,"40-49",Table1[[#This Row],[Age]]&lt;60,"50-59",Table1[[#This Row],[Age]]&lt;70, "60-69",Table1[[#This Row],[Age]]&lt;80, "70-79",Table1[[#This Row],[Age]]&lt;90,"80-89")</f>
        <v>20-29</v>
      </c>
      <c r="W2395" t="s">
        <v>39</v>
      </c>
      <c r="X2395" t="s">
        <v>82</v>
      </c>
      <c r="Y2395" t="s">
        <v>54</v>
      </c>
      <c r="Z2395">
        <v>79678</v>
      </c>
      <c r="AA2395" t="s">
        <v>42</v>
      </c>
      <c r="AB2395" t="s">
        <v>43</v>
      </c>
      <c r="AC2395" t="s">
        <v>44</v>
      </c>
      <c r="AD2395">
        <v>4</v>
      </c>
    </row>
    <row r="2396" spans="1:30" x14ac:dyDescent="0.35">
      <c r="A2396">
        <v>2818</v>
      </c>
      <c r="B2396" t="s">
        <v>5588</v>
      </c>
      <c r="C2396" t="s">
        <v>2871</v>
      </c>
      <c r="D2396" s="1">
        <v>45135</v>
      </c>
      <c r="E2396" s="1">
        <v>45137</v>
      </c>
      <c r="F2396">
        <f>IF(Table1[[#This Row],[ExitDate]],QUOTIENT(Table1[[#This Row],[ExitDate]]-Table1[[#This Row],[StartDate]],365/12),"")</f>
        <v>0</v>
      </c>
      <c r="G2396" t="str">
        <f>IF(Table1[[#This Row],[ExitDate]], "Attrition", "Active")</f>
        <v>Attrition</v>
      </c>
      <c r="H2396" t="s">
        <v>28</v>
      </c>
      <c r="I2396" t="s">
        <v>8558</v>
      </c>
      <c r="J2396" t="s">
        <v>8559</v>
      </c>
      <c r="K2396" t="s">
        <v>167</v>
      </c>
      <c r="L2396" t="s">
        <v>32</v>
      </c>
      <c r="M2396" t="s">
        <v>51</v>
      </c>
      <c r="N2396" t="s">
        <v>63</v>
      </c>
      <c r="O2396" t="s">
        <v>35</v>
      </c>
      <c r="P2396" t="s">
        <v>98</v>
      </c>
      <c r="Q2396" t="s">
        <v>8560</v>
      </c>
      <c r="R2396" t="s">
        <v>37</v>
      </c>
      <c r="S2396" t="s">
        <v>230</v>
      </c>
      <c r="T2396" s="2">
        <v>23395</v>
      </c>
      <c r="U2396" s="3">
        <f ca="1">YEARFRAC(Table1[[#This Row],[DOB]],TODAY())</f>
        <v>61.927777777777777</v>
      </c>
      <c r="V2396" s="3" t="str" cm="1">
        <f t="array" aca="1" ref="V2396" ca="1">_xlfn.IFS(Table1[[#This Row],[Age]] &lt; 30, "20-29", Table1[[#This Row],[Age]]&lt;40,"30-39",Table1[[#This Row],[Age]]&lt;50,"40-49",Table1[[#This Row],[Age]]&lt;60,"50-59",Table1[[#This Row],[Age]]&lt;70, "60-69",Table1[[#This Row],[Age]]&lt;80, "70-79",Table1[[#This Row],[Age]]&lt;90,"80-89")</f>
        <v>60-69</v>
      </c>
      <c r="W2396" t="s">
        <v>39</v>
      </c>
      <c r="X2396" t="s">
        <v>112</v>
      </c>
      <c r="Y2396" t="s">
        <v>54</v>
      </c>
      <c r="Z2396">
        <v>9992</v>
      </c>
      <c r="AA2396" t="s">
        <v>55</v>
      </c>
      <c r="AB2396" t="s">
        <v>74</v>
      </c>
      <c r="AC2396" t="s">
        <v>104</v>
      </c>
      <c r="AD2396">
        <v>2</v>
      </c>
    </row>
    <row r="2397" spans="1:30" x14ac:dyDescent="0.35">
      <c r="A2397">
        <v>2819</v>
      </c>
      <c r="B2397" t="s">
        <v>1182</v>
      </c>
      <c r="C2397" t="s">
        <v>5761</v>
      </c>
      <c r="D2397" s="1">
        <v>45052</v>
      </c>
      <c r="F2397" t="str">
        <f>IF(Table1[[#This Row],[ExitDate]],QUOTIENT(Table1[[#This Row],[ExitDate]]-Table1[[#This Row],[StartDate]],365/12),"")</f>
        <v/>
      </c>
      <c r="G2397" t="str">
        <f>IF(Table1[[#This Row],[ExitDate]], "Attrition", "Active")</f>
        <v>Active</v>
      </c>
      <c r="H2397" t="s">
        <v>28</v>
      </c>
      <c r="I2397" t="s">
        <v>8561</v>
      </c>
      <c r="J2397" t="s">
        <v>8562</v>
      </c>
      <c r="K2397" t="s">
        <v>97</v>
      </c>
      <c r="L2397" t="s">
        <v>32</v>
      </c>
      <c r="M2397" t="s">
        <v>62</v>
      </c>
      <c r="N2397" t="s">
        <v>34</v>
      </c>
      <c r="O2397" t="s">
        <v>51</v>
      </c>
      <c r="P2397" t="s">
        <v>36</v>
      </c>
      <c r="R2397" t="s">
        <v>37</v>
      </c>
      <c r="S2397" t="s">
        <v>80</v>
      </c>
      <c r="T2397" s="2">
        <v>36559</v>
      </c>
      <c r="U2397" s="3">
        <f ca="1">YEARFRAC(Table1[[#This Row],[DOB]],TODAY())</f>
        <v>25.888888888888889</v>
      </c>
      <c r="V2397" s="3" t="str" cm="1">
        <f t="array" aca="1" ref="V2397" ca="1">_xlfn.IFS(Table1[[#This Row],[Age]] &lt; 30, "20-29", Table1[[#This Row],[Age]]&lt;40,"30-39",Table1[[#This Row],[Age]]&lt;50,"40-49",Table1[[#This Row],[Age]]&lt;60,"50-59",Table1[[#This Row],[Age]]&lt;70, "60-69",Table1[[#This Row],[Age]]&lt;80, "70-79",Table1[[#This Row],[Age]]&lt;90,"80-89")</f>
        <v>20-29</v>
      </c>
      <c r="W2397" t="s">
        <v>39</v>
      </c>
      <c r="X2397" t="s">
        <v>291</v>
      </c>
      <c r="Y2397" t="s">
        <v>54</v>
      </c>
      <c r="Z2397">
        <v>74805</v>
      </c>
      <c r="AA2397" t="s">
        <v>42</v>
      </c>
      <c r="AB2397" t="s">
        <v>43</v>
      </c>
      <c r="AC2397" t="s">
        <v>44</v>
      </c>
      <c r="AD2397">
        <v>4</v>
      </c>
    </row>
    <row r="2398" spans="1:30" x14ac:dyDescent="0.35">
      <c r="A2398">
        <v>2820</v>
      </c>
      <c r="B2398" t="s">
        <v>1888</v>
      </c>
      <c r="C2398" t="s">
        <v>2995</v>
      </c>
      <c r="D2398" s="1">
        <v>44822</v>
      </c>
      <c r="F2398" t="str">
        <f>IF(Table1[[#This Row],[ExitDate]],QUOTIENT(Table1[[#This Row],[ExitDate]]-Table1[[#This Row],[StartDate]],365/12),"")</f>
        <v/>
      </c>
      <c r="G2398" t="str">
        <f>IF(Table1[[#This Row],[ExitDate]], "Attrition", "Active")</f>
        <v>Active</v>
      </c>
      <c r="H2398" t="s">
        <v>28</v>
      </c>
      <c r="I2398" t="s">
        <v>8563</v>
      </c>
      <c r="J2398" t="s">
        <v>8564</v>
      </c>
      <c r="K2398" t="s">
        <v>117</v>
      </c>
      <c r="L2398" t="s">
        <v>32</v>
      </c>
      <c r="M2398" t="s">
        <v>62</v>
      </c>
      <c r="N2398" t="s">
        <v>34</v>
      </c>
      <c r="O2398" t="s">
        <v>35</v>
      </c>
      <c r="P2398" t="s">
        <v>36</v>
      </c>
      <c r="R2398" t="s">
        <v>37</v>
      </c>
      <c r="S2398" t="s">
        <v>304</v>
      </c>
      <c r="T2398" s="2">
        <v>29045</v>
      </c>
      <c r="U2398" s="3">
        <f ca="1">YEARFRAC(Table1[[#This Row],[DOB]],TODAY())</f>
        <v>46.455555555555556</v>
      </c>
      <c r="V2398" s="3" t="str" cm="1">
        <f t="array" aca="1" ref="V2398" ca="1">_xlfn.IFS(Table1[[#This Row],[Age]] &lt; 30, "20-29", Table1[[#This Row],[Age]]&lt;40,"30-39",Table1[[#This Row],[Age]]&lt;50,"40-49",Table1[[#This Row],[Age]]&lt;60,"50-59",Table1[[#This Row],[Age]]&lt;70, "60-69",Table1[[#This Row],[Age]]&lt;80, "70-79",Table1[[#This Row],[Age]]&lt;90,"80-89")</f>
        <v>40-49</v>
      </c>
      <c r="W2398" t="s">
        <v>39</v>
      </c>
      <c r="X2398" t="s">
        <v>82</v>
      </c>
      <c r="Y2398" t="s">
        <v>54</v>
      </c>
      <c r="Z2398">
        <v>42750</v>
      </c>
      <c r="AA2398" t="s">
        <v>55</v>
      </c>
      <c r="AB2398" t="s">
        <v>103</v>
      </c>
      <c r="AC2398" t="s">
        <v>44</v>
      </c>
      <c r="AD2398">
        <v>2</v>
      </c>
    </row>
    <row r="2399" spans="1:30" x14ac:dyDescent="0.35">
      <c r="A2399">
        <v>2821</v>
      </c>
      <c r="B2399" t="s">
        <v>8565</v>
      </c>
      <c r="C2399" t="s">
        <v>8566</v>
      </c>
      <c r="D2399" s="1">
        <v>43716</v>
      </c>
      <c r="E2399" s="1">
        <v>44449</v>
      </c>
      <c r="F2399">
        <f>IF(Table1[[#This Row],[ExitDate]],QUOTIENT(Table1[[#This Row],[ExitDate]]-Table1[[#This Row],[StartDate]],365/12),"")</f>
        <v>24</v>
      </c>
      <c r="G2399" t="str">
        <f>IF(Table1[[#This Row],[ExitDate]], "Attrition", "Active")</f>
        <v>Attrition</v>
      </c>
      <c r="H2399" t="s">
        <v>28</v>
      </c>
      <c r="I2399" t="s">
        <v>8567</v>
      </c>
      <c r="J2399" t="s">
        <v>8568</v>
      </c>
      <c r="K2399" t="s">
        <v>61</v>
      </c>
      <c r="L2399" t="s">
        <v>32</v>
      </c>
      <c r="M2399" t="s">
        <v>62</v>
      </c>
      <c r="N2399" t="s">
        <v>63</v>
      </c>
      <c r="O2399" t="s">
        <v>35</v>
      </c>
      <c r="P2399" t="s">
        <v>139</v>
      </c>
      <c r="Q2399" t="s">
        <v>8569</v>
      </c>
      <c r="R2399" t="s">
        <v>37</v>
      </c>
      <c r="S2399" t="s">
        <v>89</v>
      </c>
      <c r="T2399" s="2">
        <v>36060</v>
      </c>
      <c r="U2399" s="3">
        <f ca="1">YEARFRAC(Table1[[#This Row],[DOB]],TODAY())</f>
        <v>27.252777777777776</v>
      </c>
      <c r="V2399" s="3" t="str" cm="1">
        <f t="array" aca="1" ref="V2399" ca="1">_xlfn.IFS(Table1[[#This Row],[Age]] &lt; 30, "20-29", Table1[[#This Row],[Age]]&lt;40,"30-39",Table1[[#This Row],[Age]]&lt;50,"40-49",Table1[[#This Row],[Age]]&lt;60,"50-59",Table1[[#This Row],[Age]]&lt;70, "60-69",Table1[[#This Row],[Age]]&lt;80, "70-79",Table1[[#This Row],[Age]]&lt;90,"80-89")</f>
        <v>20-29</v>
      </c>
      <c r="W2399" t="s">
        <v>39</v>
      </c>
      <c r="X2399" t="s">
        <v>102</v>
      </c>
      <c r="Y2399" t="s">
        <v>54</v>
      </c>
      <c r="Z2399">
        <v>36681</v>
      </c>
      <c r="AA2399" t="s">
        <v>55</v>
      </c>
      <c r="AB2399" t="s">
        <v>74</v>
      </c>
      <c r="AC2399" t="s">
        <v>44</v>
      </c>
      <c r="AD2399">
        <v>2</v>
      </c>
    </row>
    <row r="2400" spans="1:30" x14ac:dyDescent="0.35">
      <c r="A2400">
        <v>2822</v>
      </c>
      <c r="B2400" t="s">
        <v>2185</v>
      </c>
      <c r="C2400" t="s">
        <v>499</v>
      </c>
      <c r="D2400" s="1">
        <v>43707</v>
      </c>
      <c r="F2400" t="str">
        <f>IF(Table1[[#This Row],[ExitDate]],QUOTIENT(Table1[[#This Row],[ExitDate]]-Table1[[#This Row],[StartDate]],365/12),"")</f>
        <v/>
      </c>
      <c r="G2400" t="str">
        <f>IF(Table1[[#This Row],[ExitDate]], "Attrition", "Active")</f>
        <v>Active</v>
      </c>
      <c r="H2400" t="s">
        <v>28</v>
      </c>
      <c r="I2400" t="s">
        <v>8570</v>
      </c>
      <c r="J2400" t="s">
        <v>8571</v>
      </c>
      <c r="K2400" t="s">
        <v>88</v>
      </c>
      <c r="L2400" t="s">
        <v>32</v>
      </c>
      <c r="M2400" t="s">
        <v>51</v>
      </c>
      <c r="N2400" t="s">
        <v>63</v>
      </c>
      <c r="O2400" t="s">
        <v>51</v>
      </c>
      <c r="P2400" t="s">
        <v>36</v>
      </c>
      <c r="R2400" t="s">
        <v>37</v>
      </c>
      <c r="S2400" t="s">
        <v>52</v>
      </c>
      <c r="T2400" s="2">
        <v>21624</v>
      </c>
      <c r="U2400" s="3">
        <f ca="1">YEARFRAC(Table1[[#This Row],[DOB]],TODAY())</f>
        <v>66.772222222222226</v>
      </c>
      <c r="V2400" s="3" t="str" cm="1">
        <f t="array" aca="1" ref="V2400" ca="1">_xlfn.IFS(Table1[[#This Row],[Age]] &lt; 30, "20-29", Table1[[#This Row],[Age]]&lt;40,"30-39",Table1[[#This Row],[Age]]&lt;50,"40-49",Table1[[#This Row],[Age]]&lt;60,"50-59",Table1[[#This Row],[Age]]&lt;70, "60-69",Table1[[#This Row],[Age]]&lt;80, "70-79",Table1[[#This Row],[Age]]&lt;90,"80-89")</f>
        <v>60-69</v>
      </c>
      <c r="W2400" t="s">
        <v>39</v>
      </c>
      <c r="X2400" t="s">
        <v>162</v>
      </c>
      <c r="Y2400" t="s">
        <v>41</v>
      </c>
      <c r="Z2400">
        <v>87892</v>
      </c>
      <c r="AA2400" t="s">
        <v>42</v>
      </c>
      <c r="AB2400" t="s">
        <v>103</v>
      </c>
      <c r="AC2400" t="s">
        <v>44</v>
      </c>
      <c r="AD2400">
        <v>4</v>
      </c>
    </row>
    <row r="2401" spans="1:30" x14ac:dyDescent="0.35">
      <c r="A2401">
        <v>2823</v>
      </c>
      <c r="B2401" t="s">
        <v>2046</v>
      </c>
      <c r="C2401" t="s">
        <v>1035</v>
      </c>
      <c r="D2401" s="1">
        <v>45068</v>
      </c>
      <c r="F2401" t="str">
        <f>IF(Table1[[#This Row],[ExitDate]],QUOTIENT(Table1[[#This Row],[ExitDate]]-Table1[[#This Row],[StartDate]],365/12),"")</f>
        <v/>
      </c>
      <c r="G2401" t="str">
        <f>IF(Table1[[#This Row],[ExitDate]], "Attrition", "Active")</f>
        <v>Active</v>
      </c>
      <c r="H2401" t="s">
        <v>28</v>
      </c>
      <c r="I2401" t="s">
        <v>8572</v>
      </c>
      <c r="J2401" t="s">
        <v>8573</v>
      </c>
      <c r="K2401" t="s">
        <v>31</v>
      </c>
      <c r="L2401" t="s">
        <v>32</v>
      </c>
      <c r="M2401" t="s">
        <v>33</v>
      </c>
      <c r="N2401" t="s">
        <v>63</v>
      </c>
      <c r="O2401" t="s">
        <v>51</v>
      </c>
      <c r="P2401" t="s">
        <v>36</v>
      </c>
      <c r="R2401" t="s">
        <v>37</v>
      </c>
      <c r="S2401" t="s">
        <v>80</v>
      </c>
      <c r="T2401" s="2">
        <v>31388</v>
      </c>
      <c r="U2401" s="3">
        <f ca="1">YEARFRAC(Table1[[#This Row],[DOB]],TODAY())</f>
        <v>40.044444444444444</v>
      </c>
      <c r="V2401" s="3" t="str" cm="1">
        <f t="array" aca="1" ref="V2401" ca="1">_xlfn.IFS(Table1[[#This Row],[Age]] &lt; 30, "20-29", Table1[[#This Row],[Age]]&lt;40,"30-39",Table1[[#This Row],[Age]]&lt;50,"40-49",Table1[[#This Row],[Age]]&lt;60,"50-59",Table1[[#This Row],[Age]]&lt;70, "60-69",Table1[[#This Row],[Age]]&lt;80, "70-79",Table1[[#This Row],[Age]]&lt;90,"80-89")</f>
        <v>40-49</v>
      </c>
      <c r="W2401" t="s">
        <v>39</v>
      </c>
      <c r="X2401" t="s">
        <v>215</v>
      </c>
      <c r="Y2401" t="s">
        <v>41</v>
      </c>
      <c r="Z2401">
        <v>59827</v>
      </c>
      <c r="AA2401" t="s">
        <v>42</v>
      </c>
      <c r="AB2401" t="s">
        <v>103</v>
      </c>
      <c r="AC2401" t="s">
        <v>44</v>
      </c>
      <c r="AD2401">
        <v>2</v>
      </c>
    </row>
    <row r="2402" spans="1:30" x14ac:dyDescent="0.35">
      <c r="A2402">
        <v>2824</v>
      </c>
      <c r="B2402" t="s">
        <v>2517</v>
      </c>
      <c r="C2402" t="s">
        <v>450</v>
      </c>
      <c r="D2402" s="1">
        <v>44257</v>
      </c>
      <c r="F2402" t="str">
        <f>IF(Table1[[#This Row],[ExitDate]],QUOTIENT(Table1[[#This Row],[ExitDate]]-Table1[[#This Row],[StartDate]],365/12),"")</f>
        <v/>
      </c>
      <c r="G2402" t="str">
        <f>IF(Table1[[#This Row],[ExitDate]], "Attrition", "Active")</f>
        <v>Active</v>
      </c>
      <c r="H2402" t="s">
        <v>727</v>
      </c>
      <c r="I2402" t="s">
        <v>8574</v>
      </c>
      <c r="J2402" t="s">
        <v>8575</v>
      </c>
      <c r="K2402" t="s">
        <v>49</v>
      </c>
      <c r="L2402" t="s">
        <v>32</v>
      </c>
      <c r="M2402" t="s">
        <v>51</v>
      </c>
      <c r="N2402" t="s">
        <v>50</v>
      </c>
      <c r="O2402" t="s">
        <v>62</v>
      </c>
      <c r="P2402" t="s">
        <v>36</v>
      </c>
      <c r="R2402" t="s">
        <v>37</v>
      </c>
      <c r="S2402" t="s">
        <v>304</v>
      </c>
      <c r="T2402" s="2">
        <v>23005</v>
      </c>
      <c r="U2402" s="3">
        <f ca="1">YEARFRAC(Table1[[#This Row],[DOB]],TODAY())</f>
        <v>62.994444444444447</v>
      </c>
      <c r="V2402" s="3" t="str" cm="1">
        <f t="array" aca="1" ref="V2402" ca="1">_xlfn.IFS(Table1[[#This Row],[Age]] &lt; 30, "20-29", Table1[[#This Row],[Age]]&lt;40,"30-39",Table1[[#This Row],[Age]]&lt;50,"40-49",Table1[[#This Row],[Age]]&lt;60,"50-59",Table1[[#This Row],[Age]]&lt;70, "60-69",Table1[[#This Row],[Age]]&lt;80, "70-79",Table1[[#This Row],[Age]]&lt;90,"80-89")</f>
        <v>60-69</v>
      </c>
      <c r="W2402" t="s">
        <v>39</v>
      </c>
      <c r="X2402" t="s">
        <v>82</v>
      </c>
      <c r="Y2402" t="s">
        <v>54</v>
      </c>
      <c r="Z2402">
        <v>3624</v>
      </c>
      <c r="AA2402" t="s">
        <v>55</v>
      </c>
      <c r="AB2402" t="s">
        <v>43</v>
      </c>
      <c r="AC2402" t="s">
        <v>44</v>
      </c>
      <c r="AD2402">
        <v>5</v>
      </c>
    </row>
    <row r="2403" spans="1:30" x14ac:dyDescent="0.35">
      <c r="A2403">
        <v>2825</v>
      </c>
      <c r="B2403" t="s">
        <v>8576</v>
      </c>
      <c r="C2403" t="s">
        <v>3615</v>
      </c>
      <c r="D2403" s="1">
        <v>44970</v>
      </c>
      <c r="F2403" t="str">
        <f>IF(Table1[[#This Row],[ExitDate]],QUOTIENT(Table1[[#This Row],[ExitDate]]-Table1[[#This Row],[StartDate]],365/12),"")</f>
        <v/>
      </c>
      <c r="G2403" t="str">
        <f>IF(Table1[[#This Row],[ExitDate]], "Attrition", "Active")</f>
        <v>Active</v>
      </c>
      <c r="H2403" t="s">
        <v>727</v>
      </c>
      <c r="I2403" t="s">
        <v>8577</v>
      </c>
      <c r="J2403" t="s">
        <v>8578</v>
      </c>
      <c r="K2403" t="s">
        <v>138</v>
      </c>
      <c r="L2403" t="s">
        <v>32</v>
      </c>
      <c r="M2403" t="s">
        <v>62</v>
      </c>
      <c r="N2403" t="s">
        <v>34</v>
      </c>
      <c r="O2403" t="s">
        <v>35</v>
      </c>
      <c r="P2403" t="s">
        <v>36</v>
      </c>
      <c r="R2403" t="s">
        <v>37</v>
      </c>
      <c r="S2403" t="s">
        <v>241</v>
      </c>
      <c r="T2403" s="2">
        <v>30314</v>
      </c>
      <c r="U2403" s="3">
        <f ca="1">YEARFRAC(Table1[[#This Row],[DOB]],TODAY())</f>
        <v>42.983333333333334</v>
      </c>
      <c r="V2403" s="3" t="str" cm="1">
        <f t="array" aca="1" ref="V2403" ca="1">_xlfn.IFS(Table1[[#This Row],[Age]] &lt; 30, "20-29", Table1[[#This Row],[Age]]&lt;40,"30-39",Table1[[#This Row],[Age]]&lt;50,"40-49",Table1[[#This Row],[Age]]&lt;60,"50-59",Table1[[#This Row],[Age]]&lt;70, "60-69",Table1[[#This Row],[Age]]&lt;80, "70-79",Table1[[#This Row],[Age]]&lt;90,"80-89")</f>
        <v>40-49</v>
      </c>
      <c r="W2403" t="s">
        <v>39</v>
      </c>
      <c r="X2403" t="s">
        <v>418</v>
      </c>
      <c r="Y2403" t="s">
        <v>54</v>
      </c>
      <c r="Z2403">
        <v>80760</v>
      </c>
      <c r="AA2403" t="s">
        <v>55</v>
      </c>
      <c r="AB2403" t="s">
        <v>43</v>
      </c>
      <c r="AC2403" t="s">
        <v>44</v>
      </c>
      <c r="AD2403">
        <v>4</v>
      </c>
    </row>
    <row r="2404" spans="1:30" x14ac:dyDescent="0.35">
      <c r="A2404">
        <v>2826</v>
      </c>
      <c r="B2404" t="s">
        <v>3785</v>
      </c>
      <c r="C2404" t="s">
        <v>4607</v>
      </c>
      <c r="D2404" s="1">
        <v>44784</v>
      </c>
      <c r="E2404" s="1">
        <v>44896</v>
      </c>
      <c r="F2404">
        <f>IF(Table1[[#This Row],[ExitDate]],QUOTIENT(Table1[[#This Row],[ExitDate]]-Table1[[#This Row],[StartDate]],365/12),"")</f>
        <v>3</v>
      </c>
      <c r="G2404" t="str">
        <f>IF(Table1[[#This Row],[ExitDate]], "Attrition", "Active")</f>
        <v>Attrition</v>
      </c>
      <c r="H2404" t="s">
        <v>727</v>
      </c>
      <c r="I2404" t="s">
        <v>8579</v>
      </c>
      <c r="J2404" t="s">
        <v>8580</v>
      </c>
      <c r="K2404" t="s">
        <v>79</v>
      </c>
      <c r="L2404" t="s">
        <v>1804</v>
      </c>
      <c r="M2404" t="s">
        <v>33</v>
      </c>
      <c r="N2404" t="s">
        <v>63</v>
      </c>
      <c r="O2404" t="s">
        <v>62</v>
      </c>
      <c r="P2404" t="s">
        <v>98</v>
      </c>
      <c r="Q2404" t="s">
        <v>8581</v>
      </c>
      <c r="R2404" t="s">
        <v>37</v>
      </c>
      <c r="S2404" t="s">
        <v>80</v>
      </c>
      <c r="T2404" s="2">
        <v>19827</v>
      </c>
      <c r="U2404" s="3">
        <f ca="1">YEARFRAC(Table1[[#This Row],[DOB]],TODAY())</f>
        <v>71.694444444444443</v>
      </c>
      <c r="V2404" s="3" t="str" cm="1">
        <f t="array" aca="1" ref="V2404" ca="1">_xlfn.IFS(Table1[[#This Row],[Age]] &lt; 30, "20-29", Table1[[#This Row],[Age]]&lt;40,"30-39",Table1[[#This Row],[Age]]&lt;50,"40-49",Table1[[#This Row],[Age]]&lt;60,"50-59",Table1[[#This Row],[Age]]&lt;70, "60-69",Table1[[#This Row],[Age]]&lt;80, "70-79",Table1[[#This Row],[Age]]&lt;90,"80-89")</f>
        <v>70-79</v>
      </c>
      <c r="W2404" t="s">
        <v>39</v>
      </c>
      <c r="X2404" t="s">
        <v>102</v>
      </c>
      <c r="Y2404" t="s">
        <v>41</v>
      </c>
      <c r="Z2404">
        <v>96266</v>
      </c>
      <c r="AA2404" t="s">
        <v>55</v>
      </c>
      <c r="AB2404" t="s">
        <v>83</v>
      </c>
      <c r="AC2404" t="s">
        <v>44</v>
      </c>
      <c r="AD2404">
        <v>5</v>
      </c>
    </row>
    <row r="2405" spans="1:30" x14ac:dyDescent="0.35">
      <c r="A2405">
        <v>2827</v>
      </c>
      <c r="B2405" t="s">
        <v>4331</v>
      </c>
      <c r="C2405" t="s">
        <v>4692</v>
      </c>
      <c r="D2405" s="1">
        <v>43880</v>
      </c>
      <c r="E2405" s="1">
        <v>44905</v>
      </c>
      <c r="F2405">
        <f>IF(Table1[[#This Row],[ExitDate]],QUOTIENT(Table1[[#This Row],[ExitDate]]-Table1[[#This Row],[StartDate]],365/12),"")</f>
        <v>33</v>
      </c>
      <c r="G2405" t="str">
        <f>IF(Table1[[#This Row],[ExitDate]], "Attrition", "Active")</f>
        <v>Attrition</v>
      </c>
      <c r="H2405" t="s">
        <v>727</v>
      </c>
      <c r="I2405" t="s">
        <v>8582</v>
      </c>
      <c r="J2405" t="s">
        <v>8583</v>
      </c>
      <c r="K2405" t="s">
        <v>167</v>
      </c>
      <c r="L2405" t="s">
        <v>744</v>
      </c>
      <c r="M2405" t="s">
        <v>62</v>
      </c>
      <c r="N2405" t="s">
        <v>50</v>
      </c>
      <c r="O2405" t="s">
        <v>62</v>
      </c>
      <c r="P2405" t="s">
        <v>98</v>
      </c>
      <c r="Q2405" t="s">
        <v>8584</v>
      </c>
      <c r="R2405" t="s">
        <v>37</v>
      </c>
      <c r="S2405" t="s">
        <v>89</v>
      </c>
      <c r="T2405" s="2">
        <v>29442</v>
      </c>
      <c r="U2405" s="3">
        <f ca="1">YEARFRAC(Table1[[#This Row],[DOB]],TODAY())</f>
        <v>45.37222222222222</v>
      </c>
      <c r="V2405" s="3" t="str" cm="1">
        <f t="array" aca="1" ref="V2405" ca="1">_xlfn.IFS(Table1[[#This Row],[Age]] &lt; 30, "20-29", Table1[[#This Row],[Age]]&lt;40,"30-39",Table1[[#This Row],[Age]]&lt;50,"40-49",Table1[[#This Row],[Age]]&lt;60,"50-59",Table1[[#This Row],[Age]]&lt;70, "60-69",Table1[[#This Row],[Age]]&lt;80, "70-79",Table1[[#This Row],[Age]]&lt;90,"80-89")</f>
        <v>40-49</v>
      </c>
      <c r="W2405" t="s">
        <v>39</v>
      </c>
      <c r="X2405" t="s">
        <v>91</v>
      </c>
      <c r="Y2405" t="s">
        <v>41</v>
      </c>
      <c r="Z2405">
        <v>23357</v>
      </c>
      <c r="AA2405" t="s">
        <v>73</v>
      </c>
      <c r="AB2405" t="s">
        <v>83</v>
      </c>
      <c r="AC2405" t="s">
        <v>44</v>
      </c>
      <c r="AD2405">
        <v>4</v>
      </c>
    </row>
    <row r="2406" spans="1:30" x14ac:dyDescent="0.35">
      <c r="A2406">
        <v>2828</v>
      </c>
      <c r="B2406" t="s">
        <v>221</v>
      </c>
      <c r="C2406" t="s">
        <v>1838</v>
      </c>
      <c r="D2406" s="1">
        <v>44484</v>
      </c>
      <c r="E2406" s="1">
        <v>45011</v>
      </c>
      <c r="F2406">
        <f>IF(Table1[[#This Row],[ExitDate]],QUOTIENT(Table1[[#This Row],[ExitDate]]-Table1[[#This Row],[StartDate]],365/12),"")</f>
        <v>17</v>
      </c>
      <c r="G2406" t="str">
        <f>IF(Table1[[#This Row],[ExitDate]], "Attrition", "Active")</f>
        <v>Attrition</v>
      </c>
      <c r="H2406" t="s">
        <v>727</v>
      </c>
      <c r="I2406" t="s">
        <v>8585</v>
      </c>
      <c r="J2406" t="s">
        <v>8586</v>
      </c>
      <c r="K2406" t="s">
        <v>97</v>
      </c>
      <c r="L2406" t="s">
        <v>744</v>
      </c>
      <c r="M2406" t="s">
        <v>62</v>
      </c>
      <c r="N2406" t="s">
        <v>50</v>
      </c>
      <c r="O2406" t="s">
        <v>35</v>
      </c>
      <c r="P2406" t="s">
        <v>139</v>
      </c>
      <c r="Q2406" t="s">
        <v>8587</v>
      </c>
      <c r="R2406" t="s">
        <v>37</v>
      </c>
      <c r="S2406" t="s">
        <v>89</v>
      </c>
      <c r="T2406" s="2">
        <v>16203</v>
      </c>
      <c r="U2406" s="3">
        <f ca="1">YEARFRAC(Table1[[#This Row],[DOB]],TODAY())</f>
        <v>81.61666666666666</v>
      </c>
      <c r="V2406" s="3" t="str" cm="1">
        <f t="array" aca="1" ref="V2406" ca="1">_xlfn.IFS(Table1[[#This Row],[Age]] &lt; 30, "20-29", Table1[[#This Row],[Age]]&lt;40,"30-39",Table1[[#This Row],[Age]]&lt;50,"40-49",Table1[[#This Row],[Age]]&lt;60,"50-59",Table1[[#This Row],[Age]]&lt;70, "60-69",Table1[[#This Row],[Age]]&lt;80, "70-79",Table1[[#This Row],[Age]]&lt;90,"80-89")</f>
        <v>80-89</v>
      </c>
      <c r="W2406" t="s">
        <v>39</v>
      </c>
      <c r="X2406" t="s">
        <v>102</v>
      </c>
      <c r="Y2406" t="s">
        <v>41</v>
      </c>
      <c r="Z2406">
        <v>95784</v>
      </c>
      <c r="AA2406" t="s">
        <v>92</v>
      </c>
      <c r="AB2406" t="s">
        <v>74</v>
      </c>
      <c r="AC2406" t="s">
        <v>44</v>
      </c>
      <c r="AD2406">
        <v>2</v>
      </c>
    </row>
    <row r="2407" spans="1:30" x14ac:dyDescent="0.35">
      <c r="A2407">
        <v>2829</v>
      </c>
      <c r="B2407" t="s">
        <v>3070</v>
      </c>
      <c r="C2407" t="s">
        <v>3929</v>
      </c>
      <c r="D2407" s="1">
        <v>44881</v>
      </c>
      <c r="F2407" t="str">
        <f>IF(Table1[[#This Row],[ExitDate]],QUOTIENT(Table1[[#This Row],[ExitDate]]-Table1[[#This Row],[StartDate]],365/12),"")</f>
        <v/>
      </c>
      <c r="G2407" t="str">
        <f>IF(Table1[[#This Row],[ExitDate]], "Attrition", "Active")</f>
        <v>Active</v>
      </c>
      <c r="H2407" t="s">
        <v>28</v>
      </c>
      <c r="I2407" t="s">
        <v>8588</v>
      </c>
      <c r="J2407" t="s">
        <v>8589</v>
      </c>
      <c r="K2407" t="s">
        <v>97</v>
      </c>
      <c r="L2407" t="s">
        <v>32</v>
      </c>
      <c r="M2407" t="s">
        <v>51</v>
      </c>
      <c r="N2407" t="s">
        <v>63</v>
      </c>
      <c r="O2407" t="s">
        <v>51</v>
      </c>
      <c r="P2407" t="s">
        <v>36</v>
      </c>
      <c r="R2407" t="s">
        <v>37</v>
      </c>
      <c r="S2407" t="s">
        <v>110</v>
      </c>
      <c r="T2407" s="2">
        <v>17271</v>
      </c>
      <c r="U2407" s="3">
        <f ca="1">YEARFRAC(Table1[[#This Row],[DOB]],TODAY())</f>
        <v>78.691666666666663</v>
      </c>
      <c r="V2407" s="3" t="str" cm="1">
        <f t="array" aca="1" ref="V2407" ca="1">_xlfn.IFS(Table1[[#This Row],[Age]] &lt; 30, "20-29", Table1[[#This Row],[Age]]&lt;40,"30-39",Table1[[#This Row],[Age]]&lt;50,"40-49",Table1[[#This Row],[Age]]&lt;60,"50-59",Table1[[#This Row],[Age]]&lt;70, "60-69",Table1[[#This Row],[Age]]&lt;80, "70-79",Table1[[#This Row],[Age]]&lt;90,"80-89")</f>
        <v>70-79</v>
      </c>
      <c r="W2407" t="s">
        <v>39</v>
      </c>
      <c r="X2407" t="s">
        <v>183</v>
      </c>
      <c r="Y2407" t="s">
        <v>54</v>
      </c>
      <c r="Z2407">
        <v>11197</v>
      </c>
      <c r="AA2407" t="s">
        <v>73</v>
      </c>
      <c r="AB2407" t="s">
        <v>74</v>
      </c>
      <c r="AC2407" t="s">
        <v>44</v>
      </c>
      <c r="AD2407">
        <v>2</v>
      </c>
    </row>
    <row r="2408" spans="1:30" x14ac:dyDescent="0.35">
      <c r="A2408">
        <v>2830</v>
      </c>
      <c r="B2408" t="s">
        <v>5599</v>
      </c>
      <c r="C2408" t="s">
        <v>2800</v>
      </c>
      <c r="D2408" s="1">
        <v>44742</v>
      </c>
      <c r="E2408" s="1">
        <v>44960</v>
      </c>
      <c r="F2408">
        <f>IF(Table1[[#This Row],[ExitDate]],QUOTIENT(Table1[[#This Row],[ExitDate]]-Table1[[#This Row],[StartDate]],365/12),"")</f>
        <v>7</v>
      </c>
      <c r="G2408" t="str">
        <f>IF(Table1[[#This Row],[ExitDate]], "Attrition", "Active")</f>
        <v>Attrition</v>
      </c>
      <c r="H2408" t="s">
        <v>28</v>
      </c>
      <c r="I2408" t="s">
        <v>8590</v>
      </c>
      <c r="J2408" t="s">
        <v>8591</v>
      </c>
      <c r="K2408" t="s">
        <v>117</v>
      </c>
      <c r="L2408" t="s">
        <v>32</v>
      </c>
      <c r="M2408" t="s">
        <v>62</v>
      </c>
      <c r="N2408" t="s">
        <v>63</v>
      </c>
      <c r="O2408" t="s">
        <v>51</v>
      </c>
      <c r="P2408" t="s">
        <v>125</v>
      </c>
      <c r="Q2408" t="s">
        <v>8592</v>
      </c>
      <c r="R2408" t="s">
        <v>37</v>
      </c>
      <c r="S2408" t="s">
        <v>100</v>
      </c>
      <c r="T2408" s="2">
        <v>34480</v>
      </c>
      <c r="U2408" s="3">
        <f ca="1">YEARFRAC(Table1[[#This Row],[DOB]],TODAY())</f>
        <v>31.574999999999999</v>
      </c>
      <c r="V2408" s="3" t="str" cm="1">
        <f t="array" aca="1" ref="V2408" ca="1">_xlfn.IFS(Table1[[#This Row],[Age]] &lt; 30, "20-29", Table1[[#This Row],[Age]]&lt;40,"30-39",Table1[[#This Row],[Age]]&lt;50,"40-49",Table1[[#This Row],[Age]]&lt;60,"50-59",Table1[[#This Row],[Age]]&lt;70, "60-69",Table1[[#This Row],[Age]]&lt;80, "70-79",Table1[[#This Row],[Age]]&lt;90,"80-89")</f>
        <v>30-39</v>
      </c>
      <c r="W2408" t="s">
        <v>39</v>
      </c>
      <c r="X2408" t="s">
        <v>612</v>
      </c>
      <c r="Y2408" t="s">
        <v>54</v>
      </c>
      <c r="Z2408">
        <v>62490</v>
      </c>
      <c r="AA2408" t="s">
        <v>42</v>
      </c>
      <c r="AB2408" t="s">
        <v>83</v>
      </c>
      <c r="AC2408" t="s">
        <v>44</v>
      </c>
      <c r="AD2408">
        <v>1</v>
      </c>
    </row>
    <row r="2409" spans="1:30" x14ac:dyDescent="0.35">
      <c r="A2409">
        <v>2831</v>
      </c>
      <c r="B2409" t="s">
        <v>3045</v>
      </c>
      <c r="C2409" t="s">
        <v>1991</v>
      </c>
      <c r="D2409" s="1">
        <v>44405</v>
      </c>
      <c r="F2409" t="str">
        <f>IF(Table1[[#This Row],[ExitDate]],QUOTIENT(Table1[[#This Row],[ExitDate]]-Table1[[#This Row],[StartDate]],365/12),"")</f>
        <v/>
      </c>
      <c r="G2409" t="str">
        <f>IF(Table1[[#This Row],[ExitDate]], "Attrition", "Active")</f>
        <v>Active</v>
      </c>
      <c r="H2409" t="s">
        <v>28</v>
      </c>
      <c r="I2409" t="s">
        <v>8593</v>
      </c>
      <c r="J2409" t="s">
        <v>8594</v>
      </c>
      <c r="K2409" t="s">
        <v>61</v>
      </c>
      <c r="L2409" t="s">
        <v>32</v>
      </c>
      <c r="M2409" t="s">
        <v>62</v>
      </c>
      <c r="N2409" t="s">
        <v>34</v>
      </c>
      <c r="O2409" t="s">
        <v>62</v>
      </c>
      <c r="P2409" t="s">
        <v>36</v>
      </c>
      <c r="R2409" t="s">
        <v>37</v>
      </c>
      <c r="S2409" t="s">
        <v>52</v>
      </c>
      <c r="T2409" s="2">
        <v>19113</v>
      </c>
      <c r="U2409" s="3">
        <f ca="1">YEARFRAC(Table1[[#This Row],[DOB]],TODAY())</f>
        <v>73.650000000000006</v>
      </c>
      <c r="V2409" s="3" t="str" cm="1">
        <f t="array" aca="1" ref="V2409" ca="1">_xlfn.IFS(Table1[[#This Row],[Age]] &lt; 30, "20-29", Table1[[#This Row],[Age]]&lt;40,"30-39",Table1[[#This Row],[Age]]&lt;50,"40-49",Table1[[#This Row],[Age]]&lt;60,"50-59",Table1[[#This Row],[Age]]&lt;70, "60-69",Table1[[#This Row],[Age]]&lt;80, "70-79",Table1[[#This Row],[Age]]&lt;90,"80-89")</f>
        <v>70-79</v>
      </c>
      <c r="W2409" t="s">
        <v>39</v>
      </c>
      <c r="X2409" t="s">
        <v>162</v>
      </c>
      <c r="Y2409" t="s">
        <v>54</v>
      </c>
      <c r="Z2409">
        <v>20276</v>
      </c>
      <c r="AA2409" t="s">
        <v>42</v>
      </c>
      <c r="AB2409" t="s">
        <v>43</v>
      </c>
      <c r="AC2409" t="s">
        <v>44</v>
      </c>
      <c r="AD2409">
        <v>2</v>
      </c>
    </row>
    <row r="2410" spans="1:30" x14ac:dyDescent="0.35">
      <c r="A2410">
        <v>2832</v>
      </c>
      <c r="B2410" t="s">
        <v>8595</v>
      </c>
      <c r="C2410" t="s">
        <v>1941</v>
      </c>
      <c r="D2410" s="1">
        <v>44521</v>
      </c>
      <c r="F2410" t="str">
        <f>IF(Table1[[#This Row],[ExitDate]],QUOTIENT(Table1[[#This Row],[ExitDate]]-Table1[[#This Row],[StartDate]],365/12),"")</f>
        <v/>
      </c>
      <c r="G2410" t="str">
        <f>IF(Table1[[#This Row],[ExitDate]], "Attrition", "Active")</f>
        <v>Active</v>
      </c>
      <c r="H2410" t="s">
        <v>28</v>
      </c>
      <c r="I2410" t="s">
        <v>8596</v>
      </c>
      <c r="J2410" t="s">
        <v>8597</v>
      </c>
      <c r="K2410" t="s">
        <v>88</v>
      </c>
      <c r="L2410" t="s">
        <v>32</v>
      </c>
      <c r="M2410" t="s">
        <v>33</v>
      </c>
      <c r="N2410" t="s">
        <v>34</v>
      </c>
      <c r="O2410" t="s">
        <v>62</v>
      </c>
      <c r="P2410" t="s">
        <v>36</v>
      </c>
      <c r="R2410" t="s">
        <v>37</v>
      </c>
      <c r="S2410" t="s">
        <v>89</v>
      </c>
      <c r="T2410" s="2">
        <v>27397</v>
      </c>
      <c r="U2410" s="3">
        <f ca="1">YEARFRAC(Table1[[#This Row],[DOB]],TODAY())</f>
        <v>50.972222222222221</v>
      </c>
      <c r="V2410" s="3" t="str" cm="1">
        <f t="array" aca="1" ref="V2410" ca="1">_xlfn.IFS(Table1[[#This Row],[Age]] &lt; 30, "20-29", Table1[[#This Row],[Age]]&lt;40,"30-39",Table1[[#This Row],[Age]]&lt;50,"40-49",Table1[[#This Row],[Age]]&lt;60,"50-59",Table1[[#This Row],[Age]]&lt;70, "60-69",Table1[[#This Row],[Age]]&lt;80, "70-79",Table1[[#This Row],[Age]]&lt;90,"80-89")</f>
        <v>50-59</v>
      </c>
      <c r="W2410" t="s">
        <v>39</v>
      </c>
      <c r="X2410" t="s">
        <v>82</v>
      </c>
      <c r="Y2410" t="s">
        <v>54</v>
      </c>
      <c r="Z2410">
        <v>31155</v>
      </c>
      <c r="AA2410" t="s">
        <v>42</v>
      </c>
      <c r="AB2410" t="s">
        <v>83</v>
      </c>
      <c r="AC2410" t="s">
        <v>44</v>
      </c>
      <c r="AD2410">
        <v>5</v>
      </c>
    </row>
    <row r="2411" spans="1:30" x14ac:dyDescent="0.35">
      <c r="A2411">
        <v>2833</v>
      </c>
      <c r="B2411" t="s">
        <v>1368</v>
      </c>
      <c r="C2411" t="s">
        <v>8598</v>
      </c>
      <c r="D2411" s="1">
        <v>44116</v>
      </c>
      <c r="F2411" t="str">
        <f>IF(Table1[[#This Row],[ExitDate]],QUOTIENT(Table1[[#This Row],[ExitDate]]-Table1[[#This Row],[StartDate]],365/12),"")</f>
        <v/>
      </c>
      <c r="G2411" t="str">
        <f>IF(Table1[[#This Row],[ExitDate]], "Attrition", "Active")</f>
        <v>Active</v>
      </c>
      <c r="H2411" t="s">
        <v>28</v>
      </c>
      <c r="I2411" t="s">
        <v>8599</v>
      </c>
      <c r="J2411" t="s">
        <v>8600</v>
      </c>
      <c r="K2411" t="s">
        <v>31</v>
      </c>
      <c r="L2411" t="s">
        <v>32</v>
      </c>
      <c r="M2411" t="s">
        <v>33</v>
      </c>
      <c r="N2411" t="s">
        <v>50</v>
      </c>
      <c r="O2411" t="s">
        <v>62</v>
      </c>
      <c r="P2411" t="s">
        <v>36</v>
      </c>
      <c r="R2411" t="s">
        <v>37</v>
      </c>
      <c r="S2411" t="s">
        <v>80</v>
      </c>
      <c r="T2411" s="2">
        <v>32592</v>
      </c>
      <c r="U2411" s="3">
        <f ca="1">YEARFRAC(Table1[[#This Row],[DOB]],TODAY())</f>
        <v>36.744444444444447</v>
      </c>
      <c r="V2411" s="3" t="str" cm="1">
        <f t="array" aca="1" ref="V2411" ca="1">_xlfn.IFS(Table1[[#This Row],[Age]] &lt; 30, "20-29", Table1[[#This Row],[Age]]&lt;40,"30-39",Table1[[#This Row],[Age]]&lt;50,"40-49",Table1[[#This Row],[Age]]&lt;60,"50-59",Table1[[#This Row],[Age]]&lt;70, "60-69",Table1[[#This Row],[Age]]&lt;80, "70-79",Table1[[#This Row],[Age]]&lt;90,"80-89")</f>
        <v>30-39</v>
      </c>
      <c r="W2411" t="s">
        <v>39</v>
      </c>
      <c r="X2411" t="s">
        <v>82</v>
      </c>
      <c r="Y2411" t="s">
        <v>54</v>
      </c>
      <c r="Z2411">
        <v>11072</v>
      </c>
      <c r="AA2411" t="s">
        <v>127</v>
      </c>
      <c r="AB2411" t="s">
        <v>83</v>
      </c>
      <c r="AC2411" t="s">
        <v>44</v>
      </c>
      <c r="AD2411">
        <v>2</v>
      </c>
    </row>
    <row r="2412" spans="1:30" x14ac:dyDescent="0.35">
      <c r="A2412">
        <v>2834</v>
      </c>
      <c r="B2412" t="s">
        <v>1097</v>
      </c>
      <c r="C2412" t="s">
        <v>2850</v>
      </c>
      <c r="D2412" s="1">
        <v>43375</v>
      </c>
      <c r="E2412" s="1">
        <v>44091</v>
      </c>
      <c r="F2412">
        <f>IF(Table1[[#This Row],[ExitDate]],QUOTIENT(Table1[[#This Row],[ExitDate]]-Table1[[#This Row],[StartDate]],365/12),"")</f>
        <v>23</v>
      </c>
      <c r="G2412" t="str">
        <f>IF(Table1[[#This Row],[ExitDate]], "Attrition", "Active")</f>
        <v>Attrition</v>
      </c>
      <c r="H2412" t="s">
        <v>28</v>
      </c>
      <c r="I2412" t="s">
        <v>8601</v>
      </c>
      <c r="J2412" t="s">
        <v>8602</v>
      </c>
      <c r="K2412" t="s">
        <v>132</v>
      </c>
      <c r="L2412" t="s">
        <v>32</v>
      </c>
      <c r="M2412" t="s">
        <v>62</v>
      </c>
      <c r="N2412" t="s">
        <v>50</v>
      </c>
      <c r="O2412" t="s">
        <v>62</v>
      </c>
      <c r="P2412" t="s">
        <v>98</v>
      </c>
      <c r="Q2412" t="s">
        <v>8603</v>
      </c>
      <c r="R2412" t="s">
        <v>37</v>
      </c>
      <c r="S2412" t="s">
        <v>80</v>
      </c>
      <c r="T2412" s="2">
        <v>16026</v>
      </c>
      <c r="U2412" s="3">
        <f ca="1">YEARFRAC(Table1[[#This Row],[DOB]],TODAY())</f>
        <v>82.102777777777774</v>
      </c>
      <c r="V2412" s="3" t="str" cm="1">
        <f t="array" aca="1" ref="V2412" ca="1">_xlfn.IFS(Table1[[#This Row],[Age]] &lt; 30, "20-29", Table1[[#This Row],[Age]]&lt;40,"30-39",Table1[[#This Row],[Age]]&lt;50,"40-49",Table1[[#This Row],[Age]]&lt;60,"50-59",Table1[[#This Row],[Age]]&lt;70, "60-69",Table1[[#This Row],[Age]]&lt;80, "70-79",Table1[[#This Row],[Age]]&lt;90,"80-89")</f>
        <v>80-89</v>
      </c>
      <c r="W2412" t="s">
        <v>39</v>
      </c>
      <c r="X2412" t="s">
        <v>102</v>
      </c>
      <c r="Y2412" t="s">
        <v>41</v>
      </c>
      <c r="Z2412">
        <v>95191</v>
      </c>
      <c r="AA2412" t="s">
        <v>127</v>
      </c>
      <c r="AB2412" t="s">
        <v>103</v>
      </c>
      <c r="AC2412" t="s">
        <v>44</v>
      </c>
      <c r="AD2412">
        <v>5</v>
      </c>
    </row>
    <row r="2413" spans="1:30" x14ac:dyDescent="0.35">
      <c r="A2413">
        <v>2835</v>
      </c>
      <c r="B2413" t="s">
        <v>8604</v>
      </c>
      <c r="C2413" t="s">
        <v>7483</v>
      </c>
      <c r="D2413" s="1">
        <v>44394</v>
      </c>
      <c r="E2413" s="1">
        <v>44984</v>
      </c>
      <c r="F2413">
        <f>IF(Table1[[#This Row],[ExitDate]],QUOTIENT(Table1[[#This Row],[ExitDate]]-Table1[[#This Row],[StartDate]],365/12),"")</f>
        <v>19</v>
      </c>
      <c r="G2413" t="str">
        <f>IF(Table1[[#This Row],[ExitDate]], "Attrition", "Active")</f>
        <v>Attrition</v>
      </c>
      <c r="H2413" t="s">
        <v>28</v>
      </c>
      <c r="I2413" t="s">
        <v>8605</v>
      </c>
      <c r="J2413" t="s">
        <v>8606</v>
      </c>
      <c r="K2413" t="s">
        <v>49</v>
      </c>
      <c r="L2413" t="s">
        <v>32</v>
      </c>
      <c r="M2413" t="s">
        <v>33</v>
      </c>
      <c r="N2413" t="s">
        <v>34</v>
      </c>
      <c r="O2413" t="s">
        <v>51</v>
      </c>
      <c r="P2413" t="s">
        <v>125</v>
      </c>
      <c r="Q2413" t="s">
        <v>8607</v>
      </c>
      <c r="R2413" t="s">
        <v>37</v>
      </c>
      <c r="S2413" t="s">
        <v>110</v>
      </c>
      <c r="T2413" s="2">
        <v>34800</v>
      </c>
      <c r="U2413" s="3">
        <f ca="1">YEARFRAC(Table1[[#This Row],[DOB]],TODAY())</f>
        <v>30.7</v>
      </c>
      <c r="V2413" s="3" t="str" cm="1">
        <f t="array" aca="1" ref="V2413" ca="1">_xlfn.IFS(Table1[[#This Row],[Age]] &lt; 30, "20-29", Table1[[#This Row],[Age]]&lt;40,"30-39",Table1[[#This Row],[Age]]&lt;50,"40-49",Table1[[#This Row],[Age]]&lt;60,"50-59",Table1[[#This Row],[Age]]&lt;70, "60-69",Table1[[#This Row],[Age]]&lt;80, "70-79",Table1[[#This Row],[Age]]&lt;90,"80-89")</f>
        <v>30-39</v>
      </c>
      <c r="W2413" t="s">
        <v>39</v>
      </c>
      <c r="X2413" t="s">
        <v>418</v>
      </c>
      <c r="Y2413" t="s">
        <v>41</v>
      </c>
      <c r="Z2413">
        <v>81501</v>
      </c>
      <c r="AA2413" t="s">
        <v>42</v>
      </c>
      <c r="AB2413" t="s">
        <v>103</v>
      </c>
      <c r="AC2413" t="s">
        <v>44</v>
      </c>
      <c r="AD2413">
        <v>5</v>
      </c>
    </row>
    <row r="2414" spans="1:30" x14ac:dyDescent="0.35">
      <c r="A2414">
        <v>2836</v>
      </c>
      <c r="B2414" t="s">
        <v>5407</v>
      </c>
      <c r="C2414" t="s">
        <v>6779</v>
      </c>
      <c r="D2414" s="1">
        <v>44664</v>
      </c>
      <c r="F2414" t="str">
        <f>IF(Table1[[#This Row],[ExitDate]],QUOTIENT(Table1[[#This Row],[ExitDate]]-Table1[[#This Row],[StartDate]],365/12),"")</f>
        <v/>
      </c>
      <c r="G2414" t="str">
        <f>IF(Table1[[#This Row],[ExitDate]], "Attrition", "Active")</f>
        <v>Active</v>
      </c>
      <c r="H2414" t="s">
        <v>28</v>
      </c>
      <c r="I2414" t="s">
        <v>8608</v>
      </c>
      <c r="J2414" t="s">
        <v>8609</v>
      </c>
      <c r="K2414" t="s">
        <v>138</v>
      </c>
      <c r="L2414" t="s">
        <v>32</v>
      </c>
      <c r="M2414" t="s">
        <v>33</v>
      </c>
      <c r="N2414" t="s">
        <v>34</v>
      </c>
      <c r="O2414" t="s">
        <v>51</v>
      </c>
      <c r="P2414" t="s">
        <v>36</v>
      </c>
      <c r="R2414" t="s">
        <v>37</v>
      </c>
      <c r="S2414" t="s">
        <v>331</v>
      </c>
      <c r="T2414" s="2">
        <v>32423</v>
      </c>
      <c r="U2414" s="3">
        <f ca="1">YEARFRAC(Table1[[#This Row],[DOB]],TODAY())</f>
        <v>37.211111111111109</v>
      </c>
      <c r="V2414" s="3" t="str" cm="1">
        <f t="array" aca="1" ref="V2414" ca="1">_xlfn.IFS(Table1[[#This Row],[Age]] &lt; 30, "20-29", Table1[[#This Row],[Age]]&lt;40,"30-39",Table1[[#This Row],[Age]]&lt;50,"40-49",Table1[[#This Row],[Age]]&lt;60,"50-59",Table1[[#This Row],[Age]]&lt;70, "60-69",Table1[[#This Row],[Age]]&lt;80, "70-79",Table1[[#This Row],[Age]]&lt;90,"80-89")</f>
        <v>30-39</v>
      </c>
      <c r="W2414" t="s">
        <v>39</v>
      </c>
      <c r="X2414" t="s">
        <v>162</v>
      </c>
      <c r="Y2414" t="s">
        <v>41</v>
      </c>
      <c r="Z2414">
        <v>8731</v>
      </c>
      <c r="AA2414" t="s">
        <v>92</v>
      </c>
      <c r="AB2414" t="s">
        <v>103</v>
      </c>
      <c r="AC2414" t="s">
        <v>44</v>
      </c>
      <c r="AD2414">
        <v>2</v>
      </c>
    </row>
    <row r="2415" spans="1:30" x14ac:dyDescent="0.35">
      <c r="A2415">
        <v>2837</v>
      </c>
      <c r="B2415" t="s">
        <v>1072</v>
      </c>
      <c r="C2415" t="s">
        <v>3233</v>
      </c>
      <c r="D2415" s="1">
        <v>44275</v>
      </c>
      <c r="E2415" s="1">
        <v>44975</v>
      </c>
      <c r="F2415">
        <f>IF(Table1[[#This Row],[ExitDate]],QUOTIENT(Table1[[#This Row],[ExitDate]]-Table1[[#This Row],[StartDate]],365/12),"")</f>
        <v>23</v>
      </c>
      <c r="G2415" t="str">
        <f>IF(Table1[[#This Row],[ExitDate]], "Attrition", "Active")</f>
        <v>Attrition</v>
      </c>
      <c r="H2415" t="s">
        <v>28</v>
      </c>
      <c r="I2415" t="s">
        <v>8610</v>
      </c>
      <c r="J2415" t="s">
        <v>8611</v>
      </c>
      <c r="K2415" t="s">
        <v>79</v>
      </c>
      <c r="L2415" t="s">
        <v>32</v>
      </c>
      <c r="M2415" t="s">
        <v>51</v>
      </c>
      <c r="N2415" t="s">
        <v>34</v>
      </c>
      <c r="O2415" t="s">
        <v>35</v>
      </c>
      <c r="P2415" t="s">
        <v>98</v>
      </c>
      <c r="Q2415" t="s">
        <v>8612</v>
      </c>
      <c r="R2415" t="s">
        <v>37</v>
      </c>
      <c r="S2415" t="s">
        <v>147</v>
      </c>
      <c r="T2415" s="2">
        <v>16263</v>
      </c>
      <c r="U2415" s="3">
        <f ca="1">YEARFRAC(Table1[[#This Row],[DOB]],TODAY())</f>
        <v>81.452777777777783</v>
      </c>
      <c r="V2415" s="3" t="str" cm="1">
        <f t="array" aca="1" ref="V2415" ca="1">_xlfn.IFS(Table1[[#This Row],[Age]] &lt; 30, "20-29", Table1[[#This Row],[Age]]&lt;40,"30-39",Table1[[#This Row],[Age]]&lt;50,"40-49",Table1[[#This Row],[Age]]&lt;60,"50-59",Table1[[#This Row],[Age]]&lt;70, "60-69",Table1[[#This Row],[Age]]&lt;80, "70-79",Table1[[#This Row],[Age]]&lt;90,"80-89")</f>
        <v>80-89</v>
      </c>
      <c r="W2415" t="s">
        <v>39</v>
      </c>
      <c r="X2415" t="s">
        <v>1505</v>
      </c>
      <c r="Y2415" t="s">
        <v>54</v>
      </c>
      <c r="Z2415">
        <v>32946</v>
      </c>
      <c r="AA2415" t="s">
        <v>127</v>
      </c>
      <c r="AB2415" t="s">
        <v>74</v>
      </c>
      <c r="AC2415" t="s">
        <v>44</v>
      </c>
      <c r="AD2415">
        <v>4</v>
      </c>
    </row>
    <row r="2416" spans="1:30" x14ac:dyDescent="0.35">
      <c r="A2416">
        <v>2838</v>
      </c>
      <c r="B2416" t="s">
        <v>8613</v>
      </c>
      <c r="C2416" t="s">
        <v>456</v>
      </c>
      <c r="D2416" s="1">
        <v>44448</v>
      </c>
      <c r="E2416" s="1">
        <v>44505</v>
      </c>
      <c r="F2416">
        <f>IF(Table1[[#This Row],[ExitDate]],QUOTIENT(Table1[[#This Row],[ExitDate]]-Table1[[#This Row],[StartDate]],365/12),"")</f>
        <v>1</v>
      </c>
      <c r="G2416" t="str">
        <f>IF(Table1[[#This Row],[ExitDate]], "Attrition", "Active")</f>
        <v>Attrition</v>
      </c>
      <c r="H2416" t="s">
        <v>28</v>
      </c>
      <c r="I2416" t="s">
        <v>8614</v>
      </c>
      <c r="J2416" t="s">
        <v>8615</v>
      </c>
      <c r="K2416" t="s">
        <v>167</v>
      </c>
      <c r="L2416" t="s">
        <v>32</v>
      </c>
      <c r="M2416" t="s">
        <v>51</v>
      </c>
      <c r="N2416" t="s">
        <v>50</v>
      </c>
      <c r="O2416" t="s">
        <v>35</v>
      </c>
      <c r="P2416" t="s">
        <v>174</v>
      </c>
      <c r="Q2416" t="s">
        <v>8616</v>
      </c>
      <c r="R2416" t="s">
        <v>37</v>
      </c>
      <c r="S2416" t="s">
        <v>65</v>
      </c>
      <c r="T2416" s="2">
        <v>16570</v>
      </c>
      <c r="U2416" s="3">
        <f ca="1">YEARFRAC(Table1[[#This Row],[DOB]],TODAY())</f>
        <v>80.611111111111114</v>
      </c>
      <c r="V2416" s="3" t="str" cm="1">
        <f t="array" aca="1" ref="V2416" ca="1">_xlfn.IFS(Table1[[#This Row],[Age]] &lt; 30, "20-29", Table1[[#This Row],[Age]]&lt;40,"30-39",Table1[[#This Row],[Age]]&lt;50,"40-49",Table1[[#This Row],[Age]]&lt;60,"50-59",Table1[[#This Row],[Age]]&lt;70, "60-69",Table1[[#This Row],[Age]]&lt;80, "70-79",Table1[[#This Row],[Age]]&lt;90,"80-89")</f>
        <v>80-89</v>
      </c>
      <c r="W2416" t="s">
        <v>39</v>
      </c>
      <c r="X2416" t="s">
        <v>183</v>
      </c>
      <c r="Y2416" t="s">
        <v>54</v>
      </c>
      <c r="Z2416">
        <v>93005</v>
      </c>
      <c r="AA2416" t="s">
        <v>92</v>
      </c>
      <c r="AB2416" t="s">
        <v>74</v>
      </c>
      <c r="AC2416" t="s">
        <v>44</v>
      </c>
      <c r="AD2416">
        <v>5</v>
      </c>
    </row>
    <row r="2417" spans="1:30" x14ac:dyDescent="0.35">
      <c r="A2417">
        <v>2839</v>
      </c>
      <c r="B2417" t="s">
        <v>8617</v>
      </c>
      <c r="C2417" t="s">
        <v>5360</v>
      </c>
      <c r="D2417" s="1">
        <v>43805</v>
      </c>
      <c r="E2417" s="1">
        <v>44648</v>
      </c>
      <c r="F2417">
        <f>IF(Table1[[#This Row],[ExitDate]],QUOTIENT(Table1[[#This Row],[ExitDate]]-Table1[[#This Row],[StartDate]],365/12),"")</f>
        <v>27</v>
      </c>
      <c r="G2417" t="str">
        <f>IF(Table1[[#This Row],[ExitDate]], "Attrition", "Active")</f>
        <v>Attrition</v>
      </c>
      <c r="H2417" t="s">
        <v>28</v>
      </c>
      <c r="I2417" t="s">
        <v>8618</v>
      </c>
      <c r="J2417" t="s">
        <v>8619</v>
      </c>
      <c r="K2417" t="s">
        <v>97</v>
      </c>
      <c r="L2417" t="s">
        <v>32</v>
      </c>
      <c r="M2417" t="s">
        <v>51</v>
      </c>
      <c r="N2417" t="s">
        <v>34</v>
      </c>
      <c r="O2417" t="s">
        <v>51</v>
      </c>
      <c r="P2417" t="s">
        <v>174</v>
      </c>
      <c r="Q2417" t="s">
        <v>8620</v>
      </c>
      <c r="R2417" t="s">
        <v>37</v>
      </c>
      <c r="S2417" t="s">
        <v>80</v>
      </c>
      <c r="T2417" s="2">
        <v>25452</v>
      </c>
      <c r="U2417" s="3">
        <f ca="1">YEARFRAC(Table1[[#This Row],[DOB]],TODAY())</f>
        <v>56.297222222222224</v>
      </c>
      <c r="V2417" s="3" t="str" cm="1">
        <f t="array" aca="1" ref="V2417" ca="1">_xlfn.IFS(Table1[[#This Row],[Age]] &lt; 30, "20-29", Table1[[#This Row],[Age]]&lt;40,"30-39",Table1[[#This Row],[Age]]&lt;50,"40-49",Table1[[#This Row],[Age]]&lt;60,"50-59",Table1[[#This Row],[Age]]&lt;70, "60-69",Table1[[#This Row],[Age]]&lt;80, "70-79",Table1[[#This Row],[Age]]&lt;90,"80-89")</f>
        <v>50-59</v>
      </c>
      <c r="W2417" t="s">
        <v>39</v>
      </c>
      <c r="X2417" t="s">
        <v>225</v>
      </c>
      <c r="Y2417" t="s">
        <v>54</v>
      </c>
      <c r="Z2417">
        <v>72072</v>
      </c>
      <c r="AA2417" t="s">
        <v>92</v>
      </c>
      <c r="AB2417" t="s">
        <v>83</v>
      </c>
      <c r="AC2417" t="s">
        <v>44</v>
      </c>
      <c r="AD2417">
        <v>1</v>
      </c>
    </row>
    <row r="2418" spans="1:30" x14ac:dyDescent="0.35">
      <c r="A2418">
        <v>2840</v>
      </c>
      <c r="B2418" t="s">
        <v>3169</v>
      </c>
      <c r="C2418" t="s">
        <v>1955</v>
      </c>
      <c r="D2418" s="1">
        <v>45042</v>
      </c>
      <c r="E2418" s="1">
        <v>45065</v>
      </c>
      <c r="F2418">
        <f>IF(Table1[[#This Row],[ExitDate]],QUOTIENT(Table1[[#This Row],[ExitDate]]-Table1[[#This Row],[StartDate]],365/12),"")</f>
        <v>0</v>
      </c>
      <c r="G2418" t="str">
        <f>IF(Table1[[#This Row],[ExitDate]], "Attrition", "Active")</f>
        <v>Attrition</v>
      </c>
      <c r="H2418" t="s">
        <v>28</v>
      </c>
      <c r="I2418" t="s">
        <v>8621</v>
      </c>
      <c r="J2418" t="s">
        <v>8622</v>
      </c>
      <c r="K2418" t="s">
        <v>117</v>
      </c>
      <c r="L2418" t="s">
        <v>32</v>
      </c>
      <c r="M2418" t="s">
        <v>33</v>
      </c>
      <c r="N2418" t="s">
        <v>63</v>
      </c>
      <c r="O2418" t="s">
        <v>51</v>
      </c>
      <c r="P2418" t="s">
        <v>174</v>
      </c>
      <c r="Q2418" t="s">
        <v>8623</v>
      </c>
      <c r="R2418" t="s">
        <v>37</v>
      </c>
      <c r="S2418" t="s">
        <v>230</v>
      </c>
      <c r="T2418" s="2">
        <v>36645</v>
      </c>
      <c r="U2418" s="3">
        <f ca="1">YEARFRAC(Table1[[#This Row],[DOB]],TODAY())</f>
        <v>25.65</v>
      </c>
      <c r="V2418" s="3" t="str" cm="1">
        <f t="array" aca="1" ref="V2418" ca="1">_xlfn.IFS(Table1[[#This Row],[Age]] &lt; 30, "20-29", Table1[[#This Row],[Age]]&lt;40,"30-39",Table1[[#This Row],[Age]]&lt;50,"40-49",Table1[[#This Row],[Age]]&lt;60,"50-59",Table1[[#This Row],[Age]]&lt;70, "60-69",Table1[[#This Row],[Age]]&lt;80, "70-79",Table1[[#This Row],[Age]]&lt;90,"80-89")</f>
        <v>20-29</v>
      </c>
      <c r="W2418" t="s">
        <v>39</v>
      </c>
      <c r="X2418" t="s">
        <v>112</v>
      </c>
      <c r="Y2418" t="s">
        <v>54</v>
      </c>
      <c r="Z2418">
        <v>74671</v>
      </c>
      <c r="AA2418" t="s">
        <v>55</v>
      </c>
      <c r="AB2418" t="s">
        <v>103</v>
      </c>
      <c r="AC2418" t="s">
        <v>44</v>
      </c>
      <c r="AD2418">
        <v>2</v>
      </c>
    </row>
    <row r="2419" spans="1:30" x14ac:dyDescent="0.35">
      <c r="A2419">
        <v>2841</v>
      </c>
      <c r="B2419" t="s">
        <v>7322</v>
      </c>
      <c r="C2419" t="s">
        <v>4134</v>
      </c>
      <c r="D2419" s="1">
        <v>43561</v>
      </c>
      <c r="F2419" t="str">
        <f>IF(Table1[[#This Row],[ExitDate]],QUOTIENT(Table1[[#This Row],[ExitDate]]-Table1[[#This Row],[StartDate]],365/12),"")</f>
        <v/>
      </c>
      <c r="G2419" t="str">
        <f>IF(Table1[[#This Row],[ExitDate]], "Attrition", "Active")</f>
        <v>Active</v>
      </c>
      <c r="H2419" t="s">
        <v>28</v>
      </c>
      <c r="I2419" t="s">
        <v>8624</v>
      </c>
      <c r="J2419" t="s">
        <v>8625</v>
      </c>
      <c r="K2419" t="s">
        <v>61</v>
      </c>
      <c r="L2419" t="s">
        <v>32</v>
      </c>
      <c r="M2419" t="s">
        <v>33</v>
      </c>
      <c r="N2419" t="s">
        <v>63</v>
      </c>
      <c r="O2419" t="s">
        <v>35</v>
      </c>
      <c r="P2419" t="s">
        <v>36</v>
      </c>
      <c r="R2419" t="s">
        <v>37</v>
      </c>
      <c r="S2419" t="s">
        <v>80</v>
      </c>
      <c r="T2419" s="2">
        <v>22568</v>
      </c>
      <c r="U2419" s="3">
        <f ca="1">YEARFRAC(Table1[[#This Row],[DOB]],TODAY())</f>
        <v>64.191666666666663</v>
      </c>
      <c r="V2419" s="3" t="str" cm="1">
        <f t="array" aca="1" ref="V2419" ca="1">_xlfn.IFS(Table1[[#This Row],[Age]] &lt; 30, "20-29", Table1[[#This Row],[Age]]&lt;40,"30-39",Table1[[#This Row],[Age]]&lt;50,"40-49",Table1[[#This Row],[Age]]&lt;60,"50-59",Table1[[#This Row],[Age]]&lt;70, "60-69",Table1[[#This Row],[Age]]&lt;80, "70-79",Table1[[#This Row],[Age]]&lt;90,"80-89")</f>
        <v>60-69</v>
      </c>
      <c r="W2419" t="s">
        <v>39</v>
      </c>
      <c r="X2419" t="s">
        <v>225</v>
      </c>
      <c r="Y2419" t="s">
        <v>54</v>
      </c>
      <c r="Z2419">
        <v>6774</v>
      </c>
      <c r="AA2419" t="s">
        <v>55</v>
      </c>
      <c r="AB2419" t="s">
        <v>83</v>
      </c>
      <c r="AC2419" t="s">
        <v>44</v>
      </c>
      <c r="AD2419">
        <v>5</v>
      </c>
    </row>
    <row r="2420" spans="1:30" x14ac:dyDescent="0.35">
      <c r="A2420">
        <v>2842</v>
      </c>
      <c r="B2420" t="s">
        <v>668</v>
      </c>
      <c r="C2420" t="s">
        <v>3189</v>
      </c>
      <c r="D2420" s="1">
        <v>44123</v>
      </c>
      <c r="E2420" s="1">
        <v>44985</v>
      </c>
      <c r="F2420">
        <f>IF(Table1[[#This Row],[ExitDate]],QUOTIENT(Table1[[#This Row],[ExitDate]]-Table1[[#This Row],[StartDate]],365/12),"")</f>
        <v>28</v>
      </c>
      <c r="G2420" t="str">
        <f>IF(Table1[[#This Row],[ExitDate]], "Attrition", "Active")</f>
        <v>Attrition</v>
      </c>
      <c r="H2420" t="s">
        <v>28</v>
      </c>
      <c r="I2420" t="s">
        <v>8626</v>
      </c>
      <c r="J2420" t="s">
        <v>8627</v>
      </c>
      <c r="K2420" t="s">
        <v>88</v>
      </c>
      <c r="L2420" t="s">
        <v>744</v>
      </c>
      <c r="M2420" t="s">
        <v>51</v>
      </c>
      <c r="N2420" t="s">
        <v>63</v>
      </c>
      <c r="O2420" t="s">
        <v>35</v>
      </c>
      <c r="P2420" t="s">
        <v>174</v>
      </c>
      <c r="Q2420" t="s">
        <v>8628</v>
      </c>
      <c r="R2420" t="s">
        <v>37</v>
      </c>
      <c r="S2420" t="s">
        <v>80</v>
      </c>
      <c r="T2420" s="2">
        <v>23939</v>
      </c>
      <c r="U2420" s="3">
        <f ca="1">YEARFRAC(Table1[[#This Row],[DOB]],TODAY())</f>
        <v>60.43611111111111</v>
      </c>
      <c r="V2420" s="3" t="str" cm="1">
        <f t="array" aca="1" ref="V2420" ca="1">_xlfn.IFS(Table1[[#This Row],[Age]] &lt; 30, "20-29", Table1[[#This Row],[Age]]&lt;40,"30-39",Table1[[#This Row],[Age]]&lt;50,"40-49",Table1[[#This Row],[Age]]&lt;60,"50-59",Table1[[#This Row],[Age]]&lt;70, "60-69",Table1[[#This Row],[Age]]&lt;80, "70-79",Table1[[#This Row],[Age]]&lt;90,"80-89")</f>
        <v>60-69</v>
      </c>
      <c r="W2420" t="s">
        <v>39</v>
      </c>
      <c r="X2420" t="s">
        <v>82</v>
      </c>
      <c r="Y2420" t="s">
        <v>41</v>
      </c>
      <c r="Z2420">
        <v>90492</v>
      </c>
      <c r="AA2420" t="s">
        <v>92</v>
      </c>
      <c r="AB2420" t="s">
        <v>43</v>
      </c>
      <c r="AC2420" t="s">
        <v>44</v>
      </c>
      <c r="AD2420">
        <v>1</v>
      </c>
    </row>
    <row r="2421" spans="1:30" x14ac:dyDescent="0.35">
      <c r="A2421">
        <v>2843</v>
      </c>
      <c r="B2421" t="s">
        <v>8629</v>
      </c>
      <c r="C2421" t="s">
        <v>1053</v>
      </c>
      <c r="D2421" s="1">
        <v>44522</v>
      </c>
      <c r="F2421" t="str">
        <f>IF(Table1[[#This Row],[ExitDate]],QUOTIENT(Table1[[#This Row],[ExitDate]]-Table1[[#This Row],[StartDate]],365/12),"")</f>
        <v/>
      </c>
      <c r="G2421" t="str">
        <f>IF(Table1[[#This Row],[ExitDate]], "Attrition", "Active")</f>
        <v>Active</v>
      </c>
      <c r="H2421" t="s">
        <v>727</v>
      </c>
      <c r="I2421" t="s">
        <v>6280</v>
      </c>
      <c r="J2421" t="s">
        <v>8630</v>
      </c>
      <c r="K2421" t="s">
        <v>132</v>
      </c>
      <c r="L2421" t="s">
        <v>32</v>
      </c>
      <c r="M2421" t="s">
        <v>62</v>
      </c>
      <c r="N2421" t="s">
        <v>34</v>
      </c>
      <c r="O2421" t="s">
        <v>35</v>
      </c>
      <c r="P2421" t="s">
        <v>36</v>
      </c>
      <c r="R2421" t="s">
        <v>37</v>
      </c>
      <c r="S2421" t="s">
        <v>80</v>
      </c>
      <c r="T2421" s="2">
        <v>15677</v>
      </c>
      <c r="U2421" s="3">
        <f ca="1">YEARFRAC(Table1[[#This Row],[DOB]],TODAY())</f>
        <v>83.058333333333337</v>
      </c>
      <c r="V2421" s="3" t="str" cm="1">
        <f t="array" aca="1" ref="V2421" ca="1">_xlfn.IFS(Table1[[#This Row],[Age]] &lt; 30, "20-29", Table1[[#This Row],[Age]]&lt;40,"30-39",Table1[[#This Row],[Age]]&lt;50,"40-49",Table1[[#This Row],[Age]]&lt;60,"50-59",Table1[[#This Row],[Age]]&lt;70, "60-69",Table1[[#This Row],[Age]]&lt;80, "70-79",Table1[[#This Row],[Age]]&lt;90,"80-89")</f>
        <v>80-89</v>
      </c>
      <c r="W2421" t="s">
        <v>39</v>
      </c>
      <c r="X2421" t="s">
        <v>102</v>
      </c>
      <c r="Y2421" t="s">
        <v>54</v>
      </c>
      <c r="Z2421">
        <v>31013</v>
      </c>
      <c r="AA2421" t="s">
        <v>92</v>
      </c>
      <c r="AB2421" t="s">
        <v>83</v>
      </c>
      <c r="AC2421" t="s">
        <v>44</v>
      </c>
      <c r="AD2421">
        <v>1</v>
      </c>
    </row>
    <row r="2422" spans="1:30" x14ac:dyDescent="0.35">
      <c r="A2422">
        <v>2844</v>
      </c>
      <c r="B2422" t="s">
        <v>2084</v>
      </c>
      <c r="C2422" t="s">
        <v>3653</v>
      </c>
      <c r="D2422" s="1">
        <v>44195</v>
      </c>
      <c r="E2422" s="1">
        <v>45132</v>
      </c>
      <c r="F2422">
        <f>IF(Table1[[#This Row],[ExitDate]],QUOTIENT(Table1[[#This Row],[ExitDate]]-Table1[[#This Row],[StartDate]],365/12),"")</f>
        <v>30</v>
      </c>
      <c r="G2422" t="str">
        <f>IF(Table1[[#This Row],[ExitDate]], "Attrition", "Active")</f>
        <v>Attrition</v>
      </c>
      <c r="H2422" t="s">
        <v>727</v>
      </c>
      <c r="I2422" t="s">
        <v>8631</v>
      </c>
      <c r="J2422" t="s">
        <v>8632</v>
      </c>
      <c r="K2422" t="s">
        <v>79</v>
      </c>
      <c r="L2422" t="s">
        <v>1804</v>
      </c>
      <c r="M2422" t="s">
        <v>33</v>
      </c>
      <c r="N2422" t="s">
        <v>50</v>
      </c>
      <c r="O2422" t="s">
        <v>51</v>
      </c>
      <c r="P2422" t="s">
        <v>139</v>
      </c>
      <c r="Q2422" t="s">
        <v>8633</v>
      </c>
      <c r="R2422" t="s">
        <v>37</v>
      </c>
      <c r="S2422" t="s">
        <v>110</v>
      </c>
      <c r="T2422" s="2">
        <v>15591</v>
      </c>
      <c r="U2422" s="3">
        <f ca="1">YEARFRAC(Table1[[#This Row],[DOB]],TODAY())</f>
        <v>83.294444444444451</v>
      </c>
      <c r="V2422" s="3" t="str" cm="1">
        <f t="array" aca="1" ref="V2422" ca="1">_xlfn.IFS(Table1[[#This Row],[Age]] &lt; 30, "20-29", Table1[[#This Row],[Age]]&lt;40,"30-39",Table1[[#This Row],[Age]]&lt;50,"40-49",Table1[[#This Row],[Age]]&lt;60,"50-59",Table1[[#This Row],[Age]]&lt;70, "60-69",Table1[[#This Row],[Age]]&lt;80, "70-79",Table1[[#This Row],[Age]]&lt;90,"80-89")</f>
        <v>80-89</v>
      </c>
      <c r="W2422" t="s">
        <v>39</v>
      </c>
      <c r="X2422" t="s">
        <v>102</v>
      </c>
      <c r="Y2422" t="s">
        <v>54</v>
      </c>
      <c r="Z2422">
        <v>31828</v>
      </c>
      <c r="AA2422" t="s">
        <v>127</v>
      </c>
      <c r="AB2422" t="s">
        <v>43</v>
      </c>
      <c r="AC2422" t="s">
        <v>44</v>
      </c>
      <c r="AD2422">
        <v>5</v>
      </c>
    </row>
    <row r="2423" spans="1:30" x14ac:dyDescent="0.35">
      <c r="A2423">
        <v>2845</v>
      </c>
      <c r="B2423" t="s">
        <v>5877</v>
      </c>
      <c r="C2423" t="s">
        <v>5320</v>
      </c>
      <c r="D2423" s="1">
        <v>44077</v>
      </c>
      <c r="F2423" t="str">
        <f>IF(Table1[[#This Row],[ExitDate]],QUOTIENT(Table1[[#This Row],[ExitDate]]-Table1[[#This Row],[StartDate]],365/12),"")</f>
        <v/>
      </c>
      <c r="G2423" t="str">
        <f>IF(Table1[[#This Row],[ExitDate]], "Attrition", "Active")</f>
        <v>Active</v>
      </c>
      <c r="H2423" t="s">
        <v>727</v>
      </c>
      <c r="I2423" t="s">
        <v>8634</v>
      </c>
      <c r="J2423" t="s">
        <v>8635</v>
      </c>
      <c r="K2423" t="s">
        <v>97</v>
      </c>
      <c r="L2423" t="s">
        <v>32</v>
      </c>
      <c r="M2423" t="s">
        <v>62</v>
      </c>
      <c r="N2423" t="s">
        <v>63</v>
      </c>
      <c r="O2423" t="s">
        <v>51</v>
      </c>
      <c r="P2423" t="s">
        <v>36</v>
      </c>
      <c r="R2423" t="s">
        <v>37</v>
      </c>
      <c r="S2423" t="s">
        <v>80</v>
      </c>
      <c r="T2423" s="2">
        <v>29024</v>
      </c>
      <c r="U2423" s="3">
        <f ca="1">YEARFRAC(Table1[[#This Row],[DOB]],TODAY())</f>
        <v>46.513888888888886</v>
      </c>
      <c r="V2423" s="3" t="str" cm="1">
        <f t="array" aca="1" ref="V2423" ca="1">_xlfn.IFS(Table1[[#This Row],[Age]] &lt; 30, "20-29", Table1[[#This Row],[Age]]&lt;40,"30-39",Table1[[#This Row],[Age]]&lt;50,"40-49",Table1[[#This Row],[Age]]&lt;60,"50-59",Table1[[#This Row],[Age]]&lt;70, "60-69",Table1[[#This Row],[Age]]&lt;80, "70-79",Table1[[#This Row],[Age]]&lt;90,"80-89")</f>
        <v>40-49</v>
      </c>
      <c r="W2423" t="s">
        <v>39</v>
      </c>
      <c r="X2423" t="s">
        <v>225</v>
      </c>
      <c r="Y2423" t="s">
        <v>41</v>
      </c>
      <c r="Z2423">
        <v>60312</v>
      </c>
      <c r="AA2423" t="s">
        <v>42</v>
      </c>
      <c r="AB2423" t="s">
        <v>74</v>
      </c>
      <c r="AC2423" t="s">
        <v>44</v>
      </c>
      <c r="AD2423">
        <v>4</v>
      </c>
    </row>
    <row r="2424" spans="1:30" x14ac:dyDescent="0.35">
      <c r="A2424">
        <v>2846</v>
      </c>
      <c r="B2424" t="s">
        <v>4708</v>
      </c>
      <c r="C2424" t="s">
        <v>5728</v>
      </c>
      <c r="D2424" s="1">
        <v>43752</v>
      </c>
      <c r="E2424" s="1">
        <v>44792</v>
      </c>
      <c r="F2424">
        <f>IF(Table1[[#This Row],[ExitDate]],QUOTIENT(Table1[[#This Row],[ExitDate]]-Table1[[#This Row],[StartDate]],365/12),"")</f>
        <v>34</v>
      </c>
      <c r="G2424" t="str">
        <f>IF(Table1[[#This Row],[ExitDate]], "Attrition", "Active")</f>
        <v>Attrition</v>
      </c>
      <c r="H2424" t="s">
        <v>727</v>
      </c>
      <c r="I2424" t="s">
        <v>8636</v>
      </c>
      <c r="J2424" t="s">
        <v>8637</v>
      </c>
      <c r="K2424" t="s">
        <v>88</v>
      </c>
      <c r="L2424" t="s">
        <v>744</v>
      </c>
      <c r="M2424" t="s">
        <v>33</v>
      </c>
      <c r="N2424" t="s">
        <v>34</v>
      </c>
      <c r="O2424" t="s">
        <v>62</v>
      </c>
      <c r="P2424" t="s">
        <v>125</v>
      </c>
      <c r="Q2424" t="s">
        <v>8638</v>
      </c>
      <c r="R2424" t="s">
        <v>37</v>
      </c>
      <c r="S2424" t="s">
        <v>593</v>
      </c>
      <c r="T2424" s="2">
        <v>20334</v>
      </c>
      <c r="U2424" s="3">
        <f ca="1">YEARFRAC(Table1[[#This Row],[DOB]],TODAY())</f>
        <v>70.308333333333337</v>
      </c>
      <c r="V2424" s="3" t="str" cm="1">
        <f t="array" aca="1" ref="V2424" ca="1">_xlfn.IFS(Table1[[#This Row],[Age]] &lt; 30, "20-29", Table1[[#This Row],[Age]]&lt;40,"30-39",Table1[[#This Row],[Age]]&lt;50,"40-49",Table1[[#This Row],[Age]]&lt;60,"50-59",Table1[[#This Row],[Age]]&lt;70, "60-69",Table1[[#This Row],[Age]]&lt;80, "70-79",Table1[[#This Row],[Age]]&lt;90,"80-89")</f>
        <v>70-79</v>
      </c>
      <c r="W2424" t="s">
        <v>39</v>
      </c>
      <c r="X2424" t="s">
        <v>102</v>
      </c>
      <c r="Y2424" t="s">
        <v>41</v>
      </c>
      <c r="Z2424">
        <v>31642</v>
      </c>
      <c r="AA2424" t="s">
        <v>42</v>
      </c>
      <c r="AB2424" t="s">
        <v>103</v>
      </c>
      <c r="AC2424" t="s">
        <v>44</v>
      </c>
      <c r="AD2424">
        <v>5</v>
      </c>
    </row>
    <row r="2425" spans="1:30" x14ac:dyDescent="0.35">
      <c r="A2425">
        <v>2847</v>
      </c>
      <c r="B2425" t="s">
        <v>3944</v>
      </c>
      <c r="C2425" t="s">
        <v>3311</v>
      </c>
      <c r="D2425" s="1">
        <v>44246</v>
      </c>
      <c r="E2425" s="1">
        <v>44457</v>
      </c>
      <c r="F2425">
        <f>IF(Table1[[#This Row],[ExitDate]],QUOTIENT(Table1[[#This Row],[ExitDate]]-Table1[[#This Row],[StartDate]],365/12),"")</f>
        <v>6</v>
      </c>
      <c r="G2425" t="str">
        <f>IF(Table1[[#This Row],[ExitDate]], "Attrition", "Active")</f>
        <v>Attrition</v>
      </c>
      <c r="H2425" t="s">
        <v>727</v>
      </c>
      <c r="I2425" t="s">
        <v>8639</v>
      </c>
      <c r="J2425" t="s">
        <v>8640</v>
      </c>
      <c r="K2425" t="s">
        <v>31</v>
      </c>
      <c r="L2425" t="s">
        <v>197</v>
      </c>
      <c r="M2425" t="s">
        <v>51</v>
      </c>
      <c r="N2425" t="s">
        <v>34</v>
      </c>
      <c r="O2425" t="s">
        <v>62</v>
      </c>
      <c r="P2425" t="s">
        <v>98</v>
      </c>
      <c r="Q2425" t="s">
        <v>8641</v>
      </c>
      <c r="R2425" t="s">
        <v>37</v>
      </c>
      <c r="S2425" t="s">
        <v>793</v>
      </c>
      <c r="T2425" s="2">
        <v>24284</v>
      </c>
      <c r="U2425" s="3">
        <f ca="1">YEARFRAC(Table1[[#This Row],[DOB]],TODAY())</f>
        <v>59.491666666666667</v>
      </c>
      <c r="V2425" s="3" t="str" cm="1">
        <f t="array" aca="1" ref="V2425" ca="1">_xlfn.IFS(Table1[[#This Row],[Age]] &lt; 30, "20-29", Table1[[#This Row],[Age]]&lt;40,"30-39",Table1[[#This Row],[Age]]&lt;50,"40-49",Table1[[#This Row],[Age]]&lt;60,"50-59",Table1[[#This Row],[Age]]&lt;70, "60-69",Table1[[#This Row],[Age]]&lt;80, "70-79",Table1[[#This Row],[Age]]&lt;90,"80-89")</f>
        <v>50-59</v>
      </c>
      <c r="W2425" t="s">
        <v>39</v>
      </c>
      <c r="X2425" t="s">
        <v>82</v>
      </c>
      <c r="Y2425" t="s">
        <v>41</v>
      </c>
      <c r="Z2425">
        <v>81717</v>
      </c>
      <c r="AA2425" t="s">
        <v>92</v>
      </c>
      <c r="AB2425" t="s">
        <v>83</v>
      </c>
      <c r="AC2425" t="s">
        <v>44</v>
      </c>
      <c r="AD2425">
        <v>2</v>
      </c>
    </row>
    <row r="2426" spans="1:30" x14ac:dyDescent="0.35">
      <c r="A2426">
        <v>2848</v>
      </c>
      <c r="B2426" t="s">
        <v>6517</v>
      </c>
      <c r="C2426" t="s">
        <v>171</v>
      </c>
      <c r="D2426" s="1">
        <v>44633</v>
      </c>
      <c r="E2426" s="1">
        <v>44806</v>
      </c>
      <c r="F2426">
        <f>IF(Table1[[#This Row],[ExitDate]],QUOTIENT(Table1[[#This Row],[ExitDate]]-Table1[[#This Row],[StartDate]],365/12),"")</f>
        <v>5</v>
      </c>
      <c r="G2426" t="str">
        <f>IF(Table1[[#This Row],[ExitDate]], "Attrition", "Active")</f>
        <v>Attrition</v>
      </c>
      <c r="H2426" t="s">
        <v>28</v>
      </c>
      <c r="I2426" t="s">
        <v>8642</v>
      </c>
      <c r="J2426" t="s">
        <v>8643</v>
      </c>
      <c r="K2426" t="s">
        <v>88</v>
      </c>
      <c r="L2426" t="s">
        <v>2299</v>
      </c>
      <c r="M2426" t="s">
        <v>62</v>
      </c>
      <c r="N2426" t="s">
        <v>50</v>
      </c>
      <c r="O2426" t="s">
        <v>35</v>
      </c>
      <c r="P2426" t="s">
        <v>98</v>
      </c>
      <c r="Q2426" t="s">
        <v>8644</v>
      </c>
      <c r="R2426" t="s">
        <v>37</v>
      </c>
      <c r="S2426" t="s">
        <v>176</v>
      </c>
      <c r="T2426" s="2">
        <v>16830</v>
      </c>
      <c r="U2426" s="3">
        <f ca="1">YEARFRAC(Table1[[#This Row],[DOB]],TODAY())</f>
        <v>79.902777777777771</v>
      </c>
      <c r="V2426" s="3" t="str" cm="1">
        <f t="array" aca="1" ref="V2426" ca="1">_xlfn.IFS(Table1[[#This Row],[Age]] &lt; 30, "20-29", Table1[[#This Row],[Age]]&lt;40,"30-39",Table1[[#This Row],[Age]]&lt;50,"40-49",Table1[[#This Row],[Age]]&lt;60,"50-59",Table1[[#This Row],[Age]]&lt;70, "60-69",Table1[[#This Row],[Age]]&lt;80, "70-79",Table1[[#This Row],[Age]]&lt;90,"80-89")</f>
        <v>70-79</v>
      </c>
      <c r="W2426" t="s">
        <v>39</v>
      </c>
      <c r="X2426" t="s">
        <v>418</v>
      </c>
      <c r="Y2426" t="s">
        <v>54</v>
      </c>
      <c r="Z2426">
        <v>59518</v>
      </c>
      <c r="AA2426" t="s">
        <v>42</v>
      </c>
      <c r="AB2426" t="s">
        <v>74</v>
      </c>
      <c r="AC2426" t="s">
        <v>104</v>
      </c>
      <c r="AD2426">
        <v>1</v>
      </c>
    </row>
    <row r="2427" spans="1:30" x14ac:dyDescent="0.35">
      <c r="A2427">
        <v>2849</v>
      </c>
      <c r="B2427" t="s">
        <v>7554</v>
      </c>
      <c r="C2427" t="s">
        <v>5075</v>
      </c>
      <c r="D2427" s="1">
        <v>43375</v>
      </c>
      <c r="F2427" t="str">
        <f>IF(Table1[[#This Row],[ExitDate]],QUOTIENT(Table1[[#This Row],[ExitDate]]-Table1[[#This Row],[StartDate]],365/12),"")</f>
        <v/>
      </c>
      <c r="G2427" t="str">
        <f>IF(Table1[[#This Row],[ExitDate]], "Attrition", "Active")</f>
        <v>Active</v>
      </c>
      <c r="H2427" t="s">
        <v>28</v>
      </c>
      <c r="I2427" t="s">
        <v>8645</v>
      </c>
      <c r="J2427" t="s">
        <v>8646</v>
      </c>
      <c r="K2427" t="s">
        <v>31</v>
      </c>
      <c r="L2427" t="s">
        <v>32</v>
      </c>
      <c r="M2427" t="s">
        <v>51</v>
      </c>
      <c r="N2427" t="s">
        <v>34</v>
      </c>
      <c r="O2427" t="s">
        <v>62</v>
      </c>
      <c r="P2427" t="s">
        <v>36</v>
      </c>
      <c r="R2427" t="s">
        <v>37</v>
      </c>
      <c r="S2427" t="s">
        <v>80</v>
      </c>
      <c r="T2427" s="2">
        <v>18106</v>
      </c>
      <c r="U2427" s="3">
        <f ca="1">YEARFRAC(Table1[[#This Row],[DOB]],TODAY())</f>
        <v>76.405555555555551</v>
      </c>
      <c r="V2427" s="3" t="str" cm="1">
        <f t="array" aca="1" ref="V2427" ca="1">_xlfn.IFS(Table1[[#This Row],[Age]] &lt; 30, "20-29", Table1[[#This Row],[Age]]&lt;40,"30-39",Table1[[#This Row],[Age]]&lt;50,"40-49",Table1[[#This Row],[Age]]&lt;60,"50-59",Table1[[#This Row],[Age]]&lt;70, "60-69",Table1[[#This Row],[Age]]&lt;80, "70-79",Table1[[#This Row],[Age]]&lt;90,"80-89")</f>
        <v>70-79</v>
      </c>
      <c r="W2427" t="s">
        <v>39</v>
      </c>
      <c r="X2427" t="s">
        <v>102</v>
      </c>
      <c r="Y2427" t="s">
        <v>54</v>
      </c>
      <c r="Z2427">
        <v>4583</v>
      </c>
      <c r="AA2427" t="s">
        <v>55</v>
      </c>
      <c r="AB2427" t="s">
        <v>74</v>
      </c>
      <c r="AC2427" t="s">
        <v>44</v>
      </c>
      <c r="AD2427">
        <v>5</v>
      </c>
    </row>
    <row r="2428" spans="1:30" x14ac:dyDescent="0.35">
      <c r="A2428">
        <v>2850</v>
      </c>
      <c r="B2428" t="s">
        <v>7379</v>
      </c>
      <c r="C2428" t="s">
        <v>194</v>
      </c>
      <c r="D2428" s="1">
        <v>44840</v>
      </c>
      <c r="E2428" s="1">
        <v>44850</v>
      </c>
      <c r="F2428">
        <f>IF(Table1[[#This Row],[ExitDate]],QUOTIENT(Table1[[#This Row],[ExitDate]]-Table1[[#This Row],[StartDate]],365/12),"")</f>
        <v>0</v>
      </c>
      <c r="G2428" t="str">
        <f>IF(Table1[[#This Row],[ExitDate]], "Attrition", "Active")</f>
        <v>Attrition</v>
      </c>
      <c r="H2428" t="s">
        <v>28</v>
      </c>
      <c r="I2428" t="s">
        <v>8647</v>
      </c>
      <c r="J2428" t="s">
        <v>8648</v>
      </c>
      <c r="K2428" t="s">
        <v>49</v>
      </c>
      <c r="L2428" t="s">
        <v>32</v>
      </c>
      <c r="M2428" t="s">
        <v>62</v>
      </c>
      <c r="N2428" t="s">
        <v>34</v>
      </c>
      <c r="O2428" t="s">
        <v>51</v>
      </c>
      <c r="P2428" t="s">
        <v>139</v>
      </c>
      <c r="Q2428" t="s">
        <v>8649</v>
      </c>
      <c r="R2428" t="s">
        <v>37</v>
      </c>
      <c r="S2428" t="s">
        <v>80</v>
      </c>
      <c r="T2428" s="2">
        <v>26509</v>
      </c>
      <c r="U2428" s="3">
        <f ca="1">YEARFRAC(Table1[[#This Row],[DOB]],TODAY())</f>
        <v>53.4</v>
      </c>
      <c r="V2428" s="3" t="str" cm="1">
        <f t="array" aca="1" ref="V2428" ca="1">_xlfn.IFS(Table1[[#This Row],[Age]] &lt; 30, "20-29", Table1[[#This Row],[Age]]&lt;40,"30-39",Table1[[#This Row],[Age]]&lt;50,"40-49",Table1[[#This Row],[Age]]&lt;60,"50-59",Table1[[#This Row],[Age]]&lt;70, "60-69",Table1[[#This Row],[Age]]&lt;80, "70-79",Table1[[#This Row],[Age]]&lt;90,"80-89")</f>
        <v>50-59</v>
      </c>
      <c r="W2428" t="s">
        <v>39</v>
      </c>
      <c r="X2428" t="s">
        <v>102</v>
      </c>
      <c r="Y2428" t="s">
        <v>54</v>
      </c>
      <c r="Z2428">
        <v>6816</v>
      </c>
      <c r="AA2428" t="s">
        <v>55</v>
      </c>
      <c r="AB2428" t="s">
        <v>103</v>
      </c>
      <c r="AC2428" t="s">
        <v>104</v>
      </c>
      <c r="AD2428">
        <v>1</v>
      </c>
    </row>
    <row r="2429" spans="1:30" x14ac:dyDescent="0.35">
      <c r="A2429">
        <v>2851</v>
      </c>
      <c r="B2429" t="s">
        <v>8650</v>
      </c>
      <c r="C2429" t="s">
        <v>1035</v>
      </c>
      <c r="D2429" s="1">
        <v>44095</v>
      </c>
      <c r="F2429" t="str">
        <f>IF(Table1[[#This Row],[ExitDate]],QUOTIENT(Table1[[#This Row],[ExitDate]]-Table1[[#This Row],[StartDate]],365/12),"")</f>
        <v/>
      </c>
      <c r="G2429" t="str">
        <f>IF(Table1[[#This Row],[ExitDate]], "Attrition", "Active")</f>
        <v>Active</v>
      </c>
      <c r="H2429" t="s">
        <v>28</v>
      </c>
      <c r="I2429" t="s">
        <v>8651</v>
      </c>
      <c r="J2429" t="s">
        <v>8652</v>
      </c>
      <c r="K2429" t="s">
        <v>138</v>
      </c>
      <c r="L2429" t="s">
        <v>32</v>
      </c>
      <c r="M2429" t="s">
        <v>62</v>
      </c>
      <c r="N2429" t="s">
        <v>63</v>
      </c>
      <c r="O2429" t="s">
        <v>51</v>
      </c>
      <c r="P2429" t="s">
        <v>36</v>
      </c>
      <c r="R2429" t="s">
        <v>37</v>
      </c>
      <c r="S2429" t="s">
        <v>89</v>
      </c>
      <c r="T2429" s="2">
        <v>24536</v>
      </c>
      <c r="U2429" s="3">
        <f ca="1">YEARFRAC(Table1[[#This Row],[DOB]],TODAY())</f>
        <v>58.8</v>
      </c>
      <c r="V2429" s="3" t="str" cm="1">
        <f t="array" aca="1" ref="V2429" ca="1">_xlfn.IFS(Table1[[#This Row],[Age]] &lt; 30, "20-29", Table1[[#This Row],[Age]]&lt;40,"30-39",Table1[[#This Row],[Age]]&lt;50,"40-49",Table1[[#This Row],[Age]]&lt;60,"50-59",Table1[[#This Row],[Age]]&lt;70, "60-69",Table1[[#This Row],[Age]]&lt;80, "70-79",Table1[[#This Row],[Age]]&lt;90,"80-89")</f>
        <v>50-59</v>
      </c>
      <c r="W2429" t="s">
        <v>39</v>
      </c>
      <c r="X2429" t="s">
        <v>833</v>
      </c>
      <c r="Y2429" t="s">
        <v>54</v>
      </c>
      <c r="Z2429">
        <v>26839</v>
      </c>
      <c r="AA2429" t="s">
        <v>92</v>
      </c>
      <c r="AB2429" t="s">
        <v>103</v>
      </c>
      <c r="AC2429" t="s">
        <v>44</v>
      </c>
      <c r="AD2429">
        <v>4</v>
      </c>
    </row>
    <row r="2430" spans="1:30" x14ac:dyDescent="0.35">
      <c r="A2430">
        <v>2852</v>
      </c>
      <c r="B2430" t="s">
        <v>1999</v>
      </c>
      <c r="C2430" t="s">
        <v>1259</v>
      </c>
      <c r="D2430" s="1">
        <v>44536</v>
      </c>
      <c r="F2430" t="str">
        <f>IF(Table1[[#This Row],[ExitDate]],QUOTIENT(Table1[[#This Row],[ExitDate]]-Table1[[#This Row],[StartDate]],365/12),"")</f>
        <v/>
      </c>
      <c r="G2430" t="str">
        <f>IF(Table1[[#This Row],[ExitDate]], "Attrition", "Active")</f>
        <v>Active</v>
      </c>
      <c r="H2430" t="s">
        <v>28</v>
      </c>
      <c r="I2430" t="s">
        <v>8653</v>
      </c>
      <c r="J2430" t="s">
        <v>8654</v>
      </c>
      <c r="K2430" t="s">
        <v>117</v>
      </c>
      <c r="L2430" t="s">
        <v>32</v>
      </c>
      <c r="M2430" t="s">
        <v>51</v>
      </c>
      <c r="N2430" t="s">
        <v>34</v>
      </c>
      <c r="O2430" t="s">
        <v>35</v>
      </c>
      <c r="P2430" t="s">
        <v>36</v>
      </c>
      <c r="R2430" t="s">
        <v>37</v>
      </c>
      <c r="S2430" t="s">
        <v>89</v>
      </c>
      <c r="T2430" s="2">
        <v>17126</v>
      </c>
      <c r="U2430" s="3">
        <f ca="1">YEARFRAC(Table1[[#This Row],[DOB]],TODAY())</f>
        <v>79.091666666666669</v>
      </c>
      <c r="V2430" s="3" t="str" cm="1">
        <f t="array" aca="1" ref="V2430" ca="1">_xlfn.IFS(Table1[[#This Row],[Age]] &lt; 30, "20-29", Table1[[#This Row],[Age]]&lt;40,"30-39",Table1[[#This Row],[Age]]&lt;50,"40-49",Table1[[#This Row],[Age]]&lt;60,"50-59",Table1[[#This Row],[Age]]&lt;70, "60-69",Table1[[#This Row],[Age]]&lt;80, "70-79",Table1[[#This Row],[Age]]&lt;90,"80-89")</f>
        <v>70-79</v>
      </c>
      <c r="W2430" t="s">
        <v>39</v>
      </c>
      <c r="X2430" t="s">
        <v>82</v>
      </c>
      <c r="Y2430" t="s">
        <v>54</v>
      </c>
      <c r="Z2430">
        <v>87984</v>
      </c>
      <c r="AA2430" t="s">
        <v>73</v>
      </c>
      <c r="AB2430" t="s">
        <v>43</v>
      </c>
      <c r="AC2430" t="s">
        <v>44</v>
      </c>
      <c r="AD2430">
        <v>1</v>
      </c>
    </row>
    <row r="2431" spans="1:30" x14ac:dyDescent="0.35">
      <c r="A2431">
        <v>2853</v>
      </c>
      <c r="B2431" t="s">
        <v>2214</v>
      </c>
      <c r="C2431" t="s">
        <v>1524</v>
      </c>
      <c r="D2431" s="1">
        <v>44881</v>
      </c>
      <c r="E2431" s="1">
        <v>45006</v>
      </c>
      <c r="F2431">
        <f>IF(Table1[[#This Row],[ExitDate]],QUOTIENT(Table1[[#This Row],[ExitDate]]-Table1[[#This Row],[StartDate]],365/12),"")</f>
        <v>4</v>
      </c>
      <c r="G2431" t="str">
        <f>IF(Table1[[#This Row],[ExitDate]], "Attrition", "Active")</f>
        <v>Attrition</v>
      </c>
      <c r="H2431" t="s">
        <v>28</v>
      </c>
      <c r="I2431" t="s">
        <v>8655</v>
      </c>
      <c r="J2431" t="s">
        <v>8656</v>
      </c>
      <c r="K2431" t="s">
        <v>61</v>
      </c>
      <c r="L2431" t="s">
        <v>2299</v>
      </c>
      <c r="M2431" t="s">
        <v>33</v>
      </c>
      <c r="N2431" t="s">
        <v>63</v>
      </c>
      <c r="O2431" t="s">
        <v>51</v>
      </c>
      <c r="P2431" t="s">
        <v>174</v>
      </c>
      <c r="Q2431" t="s">
        <v>8657</v>
      </c>
      <c r="R2431" t="s">
        <v>37</v>
      </c>
      <c r="S2431" t="s">
        <v>80</v>
      </c>
      <c r="T2431" s="2">
        <v>34430</v>
      </c>
      <c r="U2431" s="3">
        <f ca="1">YEARFRAC(Table1[[#This Row],[DOB]],TODAY())</f>
        <v>31.713888888888889</v>
      </c>
      <c r="V2431" s="3" t="str" cm="1">
        <f t="array" aca="1" ref="V2431" ca="1">_xlfn.IFS(Table1[[#This Row],[Age]] &lt; 30, "20-29", Table1[[#This Row],[Age]]&lt;40,"30-39",Table1[[#This Row],[Age]]&lt;50,"40-49",Table1[[#This Row],[Age]]&lt;60,"50-59",Table1[[#This Row],[Age]]&lt;70, "60-69",Table1[[#This Row],[Age]]&lt;80, "70-79",Table1[[#This Row],[Age]]&lt;90,"80-89")</f>
        <v>30-39</v>
      </c>
      <c r="W2431" t="s">
        <v>39</v>
      </c>
      <c r="X2431" t="s">
        <v>215</v>
      </c>
      <c r="Y2431" t="s">
        <v>54</v>
      </c>
      <c r="Z2431">
        <v>70147</v>
      </c>
      <c r="AA2431" t="s">
        <v>73</v>
      </c>
      <c r="AB2431" t="s">
        <v>43</v>
      </c>
      <c r="AC2431" t="s">
        <v>235</v>
      </c>
      <c r="AD2431">
        <v>5</v>
      </c>
    </row>
    <row r="2432" spans="1:30" x14ac:dyDescent="0.35">
      <c r="A2432">
        <v>2854</v>
      </c>
      <c r="B2432" t="s">
        <v>8658</v>
      </c>
      <c r="C2432" t="s">
        <v>232</v>
      </c>
      <c r="D2432" s="1">
        <v>44775</v>
      </c>
      <c r="E2432" s="1">
        <v>45134</v>
      </c>
      <c r="F2432">
        <f>IF(Table1[[#This Row],[ExitDate]],QUOTIENT(Table1[[#This Row],[ExitDate]]-Table1[[#This Row],[StartDate]],365/12),"")</f>
        <v>11</v>
      </c>
      <c r="G2432" t="str">
        <f>IF(Table1[[#This Row],[ExitDate]], "Attrition", "Active")</f>
        <v>Attrition</v>
      </c>
      <c r="H2432" t="s">
        <v>28</v>
      </c>
      <c r="I2432" t="s">
        <v>8659</v>
      </c>
      <c r="J2432" t="s">
        <v>8660</v>
      </c>
      <c r="K2432" t="s">
        <v>167</v>
      </c>
      <c r="L2432" t="s">
        <v>32</v>
      </c>
      <c r="M2432" t="s">
        <v>51</v>
      </c>
      <c r="N2432" t="s">
        <v>50</v>
      </c>
      <c r="O2432" t="s">
        <v>62</v>
      </c>
      <c r="P2432" t="s">
        <v>125</v>
      </c>
      <c r="Q2432" t="s">
        <v>8661</v>
      </c>
      <c r="R2432" t="s">
        <v>37</v>
      </c>
      <c r="S2432" t="s">
        <v>118</v>
      </c>
      <c r="T2432" s="2">
        <v>16789</v>
      </c>
      <c r="U2432" s="3">
        <f ca="1">YEARFRAC(Table1[[#This Row],[DOB]],TODAY())</f>
        <v>80.013888888888886</v>
      </c>
      <c r="V2432" s="3" t="str" cm="1">
        <f t="array" aca="1" ref="V2432" ca="1">_xlfn.IFS(Table1[[#This Row],[Age]] &lt; 30, "20-29", Table1[[#This Row],[Age]]&lt;40,"30-39",Table1[[#This Row],[Age]]&lt;50,"40-49",Table1[[#This Row],[Age]]&lt;60,"50-59",Table1[[#This Row],[Age]]&lt;70, "60-69",Table1[[#This Row],[Age]]&lt;80, "70-79",Table1[[#This Row],[Age]]&lt;90,"80-89")</f>
        <v>80-89</v>
      </c>
      <c r="W2432" t="s">
        <v>39</v>
      </c>
      <c r="X2432" t="s">
        <v>118</v>
      </c>
      <c r="Y2432" t="s">
        <v>41</v>
      </c>
      <c r="Z2432">
        <v>76409</v>
      </c>
      <c r="AA2432" t="s">
        <v>55</v>
      </c>
      <c r="AB2432" t="s">
        <v>83</v>
      </c>
      <c r="AC2432" t="s">
        <v>235</v>
      </c>
      <c r="AD2432">
        <v>2</v>
      </c>
    </row>
    <row r="2433" spans="1:30" x14ac:dyDescent="0.35">
      <c r="A2433">
        <v>2855</v>
      </c>
      <c r="B2433" t="s">
        <v>1077</v>
      </c>
      <c r="C2433" t="s">
        <v>3457</v>
      </c>
      <c r="D2433" s="1">
        <v>44580</v>
      </c>
      <c r="F2433" t="str">
        <f>IF(Table1[[#This Row],[ExitDate]],QUOTIENT(Table1[[#This Row],[ExitDate]]-Table1[[#This Row],[StartDate]],365/12),"")</f>
        <v/>
      </c>
      <c r="G2433" t="str">
        <f>IF(Table1[[#This Row],[ExitDate]], "Attrition", "Active")</f>
        <v>Active</v>
      </c>
      <c r="H2433" t="s">
        <v>28</v>
      </c>
      <c r="I2433" t="s">
        <v>8662</v>
      </c>
      <c r="J2433" t="s">
        <v>8663</v>
      </c>
      <c r="K2433" t="s">
        <v>132</v>
      </c>
      <c r="L2433" t="s">
        <v>32</v>
      </c>
      <c r="M2433" t="s">
        <v>51</v>
      </c>
      <c r="N2433" t="s">
        <v>34</v>
      </c>
      <c r="O2433" t="s">
        <v>62</v>
      </c>
      <c r="P2433" t="s">
        <v>36</v>
      </c>
      <c r="R2433" t="s">
        <v>37</v>
      </c>
      <c r="S2433" t="s">
        <v>89</v>
      </c>
      <c r="T2433" s="2">
        <v>28904</v>
      </c>
      <c r="U2433" s="3">
        <f ca="1">YEARFRAC(Table1[[#This Row],[DOB]],TODAY())</f>
        <v>46.847222222222221</v>
      </c>
      <c r="V2433" s="3" t="str" cm="1">
        <f t="array" aca="1" ref="V2433" ca="1">_xlfn.IFS(Table1[[#This Row],[Age]] &lt; 30, "20-29", Table1[[#This Row],[Age]]&lt;40,"30-39",Table1[[#This Row],[Age]]&lt;50,"40-49",Table1[[#This Row],[Age]]&lt;60,"50-59",Table1[[#This Row],[Age]]&lt;70, "60-69",Table1[[#This Row],[Age]]&lt;80, "70-79",Table1[[#This Row],[Age]]&lt;90,"80-89")</f>
        <v>40-49</v>
      </c>
      <c r="W2433" t="s">
        <v>39</v>
      </c>
      <c r="X2433" t="s">
        <v>72</v>
      </c>
      <c r="Y2433" t="s">
        <v>41</v>
      </c>
      <c r="Z2433">
        <v>75727</v>
      </c>
      <c r="AA2433" t="s">
        <v>92</v>
      </c>
      <c r="AB2433" t="s">
        <v>74</v>
      </c>
      <c r="AC2433" t="s">
        <v>235</v>
      </c>
      <c r="AD2433">
        <v>4</v>
      </c>
    </row>
    <row r="2434" spans="1:30" x14ac:dyDescent="0.35">
      <c r="A2434">
        <v>2856</v>
      </c>
      <c r="B2434" t="s">
        <v>4555</v>
      </c>
      <c r="C2434" t="s">
        <v>486</v>
      </c>
      <c r="D2434" s="1">
        <v>44660</v>
      </c>
      <c r="F2434" t="str">
        <f>IF(Table1[[#This Row],[ExitDate]],QUOTIENT(Table1[[#This Row],[ExitDate]]-Table1[[#This Row],[StartDate]],365/12),"")</f>
        <v/>
      </c>
      <c r="G2434" t="str">
        <f>IF(Table1[[#This Row],[ExitDate]], "Attrition", "Active")</f>
        <v>Active</v>
      </c>
      <c r="H2434" t="s">
        <v>28</v>
      </c>
      <c r="I2434" t="s">
        <v>8664</v>
      </c>
      <c r="J2434" t="s">
        <v>8665</v>
      </c>
      <c r="K2434" t="s">
        <v>79</v>
      </c>
      <c r="L2434" t="s">
        <v>32</v>
      </c>
      <c r="M2434" t="s">
        <v>62</v>
      </c>
      <c r="N2434" t="s">
        <v>50</v>
      </c>
      <c r="O2434" t="s">
        <v>35</v>
      </c>
      <c r="P2434" t="s">
        <v>36</v>
      </c>
      <c r="R2434" t="s">
        <v>37</v>
      </c>
      <c r="S2434" t="s">
        <v>2014</v>
      </c>
      <c r="T2434" s="2">
        <v>19222</v>
      </c>
      <c r="U2434" s="3">
        <f ca="1">YEARFRAC(Table1[[#This Row],[DOB]],TODAY())</f>
        <v>73.352777777777774</v>
      </c>
      <c r="V2434" s="3" t="str" cm="1">
        <f t="array" aca="1" ref="V2434" ca="1">_xlfn.IFS(Table1[[#This Row],[Age]] &lt; 30, "20-29", Table1[[#This Row],[Age]]&lt;40,"30-39",Table1[[#This Row],[Age]]&lt;50,"40-49",Table1[[#This Row],[Age]]&lt;60,"50-59",Table1[[#This Row],[Age]]&lt;70, "60-69",Table1[[#This Row],[Age]]&lt;80, "70-79",Table1[[#This Row],[Age]]&lt;90,"80-89")</f>
        <v>70-79</v>
      </c>
      <c r="W2434" t="s">
        <v>39</v>
      </c>
      <c r="X2434" t="s">
        <v>183</v>
      </c>
      <c r="Y2434" t="s">
        <v>41</v>
      </c>
      <c r="Z2434">
        <v>14553</v>
      </c>
      <c r="AA2434" t="s">
        <v>42</v>
      </c>
      <c r="AB2434" t="s">
        <v>83</v>
      </c>
      <c r="AC2434" t="s">
        <v>235</v>
      </c>
      <c r="AD2434">
        <v>5</v>
      </c>
    </row>
    <row r="2435" spans="1:30" x14ac:dyDescent="0.35">
      <c r="A2435">
        <v>2857</v>
      </c>
      <c r="B2435" t="s">
        <v>3336</v>
      </c>
      <c r="C2435" t="s">
        <v>7137</v>
      </c>
      <c r="D2435" s="1">
        <v>43665</v>
      </c>
      <c r="E2435" s="1">
        <v>44781</v>
      </c>
      <c r="F2435">
        <f>IF(Table1[[#This Row],[ExitDate]],QUOTIENT(Table1[[#This Row],[ExitDate]]-Table1[[#This Row],[StartDate]],365/12),"")</f>
        <v>36</v>
      </c>
      <c r="G2435" t="str">
        <f>IF(Table1[[#This Row],[ExitDate]], "Attrition", "Active")</f>
        <v>Attrition</v>
      </c>
      <c r="H2435" t="s">
        <v>28</v>
      </c>
      <c r="I2435" t="s">
        <v>8666</v>
      </c>
      <c r="J2435" t="s">
        <v>8667</v>
      </c>
      <c r="K2435" t="s">
        <v>97</v>
      </c>
      <c r="L2435" t="s">
        <v>32</v>
      </c>
      <c r="M2435" t="s">
        <v>62</v>
      </c>
      <c r="N2435" t="s">
        <v>50</v>
      </c>
      <c r="O2435" t="s">
        <v>51</v>
      </c>
      <c r="P2435" t="s">
        <v>98</v>
      </c>
      <c r="Q2435" t="s">
        <v>8668</v>
      </c>
      <c r="R2435" t="s">
        <v>37</v>
      </c>
      <c r="S2435" t="s">
        <v>80</v>
      </c>
      <c r="T2435" s="2">
        <v>27334</v>
      </c>
      <c r="U2435" s="3">
        <f ca="1">YEARFRAC(Table1[[#This Row],[DOB]],TODAY())</f>
        <v>51.144444444444446</v>
      </c>
      <c r="V2435" s="3" t="str" cm="1">
        <f t="array" aca="1" ref="V2435" ca="1">_xlfn.IFS(Table1[[#This Row],[Age]] &lt; 30, "20-29", Table1[[#This Row],[Age]]&lt;40,"30-39",Table1[[#This Row],[Age]]&lt;50,"40-49",Table1[[#This Row],[Age]]&lt;60,"50-59",Table1[[#This Row],[Age]]&lt;70, "60-69",Table1[[#This Row],[Age]]&lt;80, "70-79",Table1[[#This Row],[Age]]&lt;90,"80-89")</f>
        <v>50-59</v>
      </c>
      <c r="W2435" t="s">
        <v>39</v>
      </c>
      <c r="X2435" t="s">
        <v>82</v>
      </c>
      <c r="Y2435" t="s">
        <v>54</v>
      </c>
      <c r="Z2435">
        <v>93847</v>
      </c>
      <c r="AA2435" t="s">
        <v>42</v>
      </c>
      <c r="AB2435" t="s">
        <v>74</v>
      </c>
      <c r="AC2435" t="s">
        <v>44</v>
      </c>
      <c r="AD2435">
        <v>2</v>
      </c>
    </row>
    <row r="2436" spans="1:30" x14ac:dyDescent="0.35">
      <c r="A2436">
        <v>2858</v>
      </c>
      <c r="B2436" t="s">
        <v>5536</v>
      </c>
      <c r="C2436" t="s">
        <v>1915</v>
      </c>
      <c r="D2436" s="1">
        <v>44441</v>
      </c>
      <c r="E2436" s="1">
        <v>44879</v>
      </c>
      <c r="F2436">
        <f>IF(Table1[[#This Row],[ExitDate]],QUOTIENT(Table1[[#This Row],[ExitDate]]-Table1[[#This Row],[StartDate]],365/12),"")</f>
        <v>14</v>
      </c>
      <c r="G2436" t="str">
        <f>IF(Table1[[#This Row],[ExitDate]], "Attrition", "Active")</f>
        <v>Attrition</v>
      </c>
      <c r="H2436" t="s">
        <v>28</v>
      </c>
      <c r="I2436" t="s">
        <v>8669</v>
      </c>
      <c r="J2436" t="s">
        <v>8670</v>
      </c>
      <c r="K2436" t="s">
        <v>88</v>
      </c>
      <c r="L2436" t="s">
        <v>32</v>
      </c>
      <c r="M2436" t="s">
        <v>62</v>
      </c>
      <c r="N2436" t="s">
        <v>34</v>
      </c>
      <c r="O2436" t="s">
        <v>35</v>
      </c>
      <c r="P2436" t="s">
        <v>139</v>
      </c>
      <c r="Q2436" t="s">
        <v>8671</v>
      </c>
      <c r="R2436" t="s">
        <v>37</v>
      </c>
      <c r="S2436" t="s">
        <v>110</v>
      </c>
      <c r="T2436" s="2">
        <v>27043</v>
      </c>
      <c r="U2436" s="3">
        <f ca="1">YEARFRAC(Table1[[#This Row],[DOB]],TODAY())</f>
        <v>51.94166666666667</v>
      </c>
      <c r="V2436" s="3" t="str" cm="1">
        <f t="array" aca="1" ref="V2436" ca="1">_xlfn.IFS(Table1[[#This Row],[Age]] &lt; 30, "20-29", Table1[[#This Row],[Age]]&lt;40,"30-39",Table1[[#This Row],[Age]]&lt;50,"40-49",Table1[[#This Row],[Age]]&lt;60,"50-59",Table1[[#This Row],[Age]]&lt;70, "60-69",Table1[[#This Row],[Age]]&lt;80, "70-79",Table1[[#This Row],[Age]]&lt;90,"80-89")</f>
        <v>50-59</v>
      </c>
      <c r="W2436" t="s">
        <v>39</v>
      </c>
      <c r="X2436" t="s">
        <v>112</v>
      </c>
      <c r="Y2436" t="s">
        <v>54</v>
      </c>
      <c r="Z2436">
        <v>22983</v>
      </c>
      <c r="AA2436" t="s">
        <v>73</v>
      </c>
      <c r="AB2436" t="s">
        <v>83</v>
      </c>
      <c r="AC2436" t="s">
        <v>44</v>
      </c>
      <c r="AD2436">
        <v>5</v>
      </c>
    </row>
    <row r="2437" spans="1:30" x14ac:dyDescent="0.35">
      <c r="A2437">
        <v>2859</v>
      </c>
      <c r="B2437" t="s">
        <v>8249</v>
      </c>
      <c r="C2437" t="s">
        <v>1501</v>
      </c>
      <c r="D2437" s="1">
        <v>43497</v>
      </c>
      <c r="F2437" t="str">
        <f>IF(Table1[[#This Row],[ExitDate]],QUOTIENT(Table1[[#This Row],[ExitDate]]-Table1[[#This Row],[StartDate]],365/12),"")</f>
        <v/>
      </c>
      <c r="G2437" t="str">
        <f>IF(Table1[[#This Row],[ExitDate]], "Attrition", "Active")</f>
        <v>Active</v>
      </c>
      <c r="H2437" t="s">
        <v>28</v>
      </c>
      <c r="I2437" t="s">
        <v>8672</v>
      </c>
      <c r="J2437" t="s">
        <v>8673</v>
      </c>
      <c r="K2437" t="s">
        <v>31</v>
      </c>
      <c r="L2437" t="s">
        <v>32</v>
      </c>
      <c r="M2437" t="s">
        <v>62</v>
      </c>
      <c r="N2437" t="s">
        <v>34</v>
      </c>
      <c r="O2437" t="s">
        <v>51</v>
      </c>
      <c r="P2437" t="s">
        <v>36</v>
      </c>
      <c r="R2437" t="s">
        <v>37</v>
      </c>
      <c r="S2437" t="s">
        <v>89</v>
      </c>
      <c r="T2437" s="2">
        <v>16503</v>
      </c>
      <c r="U2437" s="3">
        <f ca="1">YEARFRAC(Table1[[#This Row],[DOB]],TODAY())</f>
        <v>80.794444444444451</v>
      </c>
      <c r="V2437" s="3" t="str" cm="1">
        <f t="array" aca="1" ref="V2437" ca="1">_xlfn.IFS(Table1[[#This Row],[Age]] &lt; 30, "20-29", Table1[[#This Row],[Age]]&lt;40,"30-39",Table1[[#This Row],[Age]]&lt;50,"40-49",Table1[[#This Row],[Age]]&lt;60,"50-59",Table1[[#This Row],[Age]]&lt;70, "60-69",Table1[[#This Row],[Age]]&lt;80, "70-79",Table1[[#This Row],[Age]]&lt;90,"80-89")</f>
        <v>80-89</v>
      </c>
      <c r="W2437" t="s">
        <v>39</v>
      </c>
      <c r="X2437" t="s">
        <v>112</v>
      </c>
      <c r="Y2437" t="s">
        <v>54</v>
      </c>
      <c r="Z2437">
        <v>36227</v>
      </c>
      <c r="AA2437" t="s">
        <v>73</v>
      </c>
      <c r="AB2437" t="s">
        <v>103</v>
      </c>
      <c r="AC2437" t="s">
        <v>235</v>
      </c>
      <c r="AD2437">
        <v>2</v>
      </c>
    </row>
    <row r="2438" spans="1:30" x14ac:dyDescent="0.35">
      <c r="A2438">
        <v>2860</v>
      </c>
      <c r="B2438" t="s">
        <v>1730</v>
      </c>
      <c r="C2438" t="s">
        <v>3425</v>
      </c>
      <c r="D2438" s="1">
        <v>45029</v>
      </c>
      <c r="E2438" s="1">
        <v>45072</v>
      </c>
      <c r="F2438">
        <f>IF(Table1[[#This Row],[ExitDate]],QUOTIENT(Table1[[#This Row],[ExitDate]]-Table1[[#This Row],[StartDate]],365/12),"")</f>
        <v>1</v>
      </c>
      <c r="G2438" t="str">
        <f>IF(Table1[[#This Row],[ExitDate]], "Attrition", "Active")</f>
        <v>Attrition</v>
      </c>
      <c r="H2438" t="s">
        <v>28</v>
      </c>
      <c r="I2438" t="s">
        <v>8674</v>
      </c>
      <c r="J2438" t="s">
        <v>8675</v>
      </c>
      <c r="K2438" t="s">
        <v>49</v>
      </c>
      <c r="L2438" t="s">
        <v>32</v>
      </c>
      <c r="M2438" t="s">
        <v>51</v>
      </c>
      <c r="N2438" t="s">
        <v>34</v>
      </c>
      <c r="O2438" t="s">
        <v>51</v>
      </c>
      <c r="P2438" t="s">
        <v>174</v>
      </c>
      <c r="Q2438" t="s">
        <v>8676</v>
      </c>
      <c r="R2438" t="s">
        <v>37</v>
      </c>
      <c r="S2438" t="s">
        <v>80</v>
      </c>
      <c r="T2438" s="2">
        <v>22585</v>
      </c>
      <c r="U2438" s="3">
        <f ca="1">YEARFRAC(Table1[[#This Row],[DOB]],TODAY())</f>
        <v>64.147222222222226</v>
      </c>
      <c r="V2438" s="3" t="str" cm="1">
        <f t="array" aca="1" ref="V2438" ca="1">_xlfn.IFS(Table1[[#This Row],[Age]] &lt; 30, "20-29", Table1[[#This Row],[Age]]&lt;40,"30-39",Table1[[#This Row],[Age]]&lt;50,"40-49",Table1[[#This Row],[Age]]&lt;60,"50-59",Table1[[#This Row],[Age]]&lt;70, "60-69",Table1[[#This Row],[Age]]&lt;80, "70-79",Table1[[#This Row],[Age]]&lt;90,"80-89")</f>
        <v>60-69</v>
      </c>
      <c r="W2438" t="s">
        <v>39</v>
      </c>
      <c r="X2438" t="s">
        <v>82</v>
      </c>
      <c r="Y2438" t="s">
        <v>54</v>
      </c>
      <c r="Z2438">
        <v>54190</v>
      </c>
      <c r="AA2438" t="s">
        <v>92</v>
      </c>
      <c r="AB2438" t="s">
        <v>83</v>
      </c>
      <c r="AC2438" t="s">
        <v>44</v>
      </c>
      <c r="AD2438">
        <v>2</v>
      </c>
    </row>
    <row r="2439" spans="1:30" x14ac:dyDescent="0.35">
      <c r="A2439">
        <v>2861</v>
      </c>
      <c r="B2439" t="s">
        <v>2583</v>
      </c>
      <c r="C2439" t="s">
        <v>1640</v>
      </c>
      <c r="D2439" s="1">
        <v>43379</v>
      </c>
      <c r="F2439" t="str">
        <f>IF(Table1[[#This Row],[ExitDate]],QUOTIENT(Table1[[#This Row],[ExitDate]]-Table1[[#This Row],[StartDate]],365/12),"")</f>
        <v/>
      </c>
      <c r="G2439" t="str">
        <f>IF(Table1[[#This Row],[ExitDate]], "Attrition", "Active")</f>
        <v>Active</v>
      </c>
      <c r="H2439" t="s">
        <v>28</v>
      </c>
      <c r="I2439" t="s">
        <v>8677</v>
      </c>
      <c r="J2439" t="s">
        <v>8678</v>
      </c>
      <c r="K2439" t="s">
        <v>138</v>
      </c>
      <c r="L2439" t="s">
        <v>32</v>
      </c>
      <c r="M2439" t="s">
        <v>62</v>
      </c>
      <c r="N2439" t="s">
        <v>34</v>
      </c>
      <c r="O2439" t="s">
        <v>62</v>
      </c>
      <c r="P2439" t="s">
        <v>36</v>
      </c>
      <c r="R2439" t="s">
        <v>37</v>
      </c>
      <c r="S2439" t="s">
        <v>80</v>
      </c>
      <c r="T2439" s="2">
        <v>31606</v>
      </c>
      <c r="U2439" s="3">
        <f ca="1">YEARFRAC(Table1[[#This Row],[DOB]],TODAY())</f>
        <v>39.444444444444443</v>
      </c>
      <c r="V2439" s="3" t="str" cm="1">
        <f t="array" aca="1" ref="V2439" ca="1">_xlfn.IFS(Table1[[#This Row],[Age]] &lt; 30, "20-29", Table1[[#This Row],[Age]]&lt;40,"30-39",Table1[[#This Row],[Age]]&lt;50,"40-49",Table1[[#This Row],[Age]]&lt;60,"50-59",Table1[[#This Row],[Age]]&lt;70, "60-69",Table1[[#This Row],[Age]]&lt;80, "70-79",Table1[[#This Row],[Age]]&lt;90,"80-89")</f>
        <v>30-39</v>
      </c>
      <c r="W2439" t="s">
        <v>39</v>
      </c>
      <c r="X2439" t="s">
        <v>102</v>
      </c>
      <c r="Y2439" t="s">
        <v>54</v>
      </c>
      <c r="Z2439">
        <v>31403</v>
      </c>
      <c r="AA2439" t="s">
        <v>42</v>
      </c>
      <c r="AB2439" t="s">
        <v>43</v>
      </c>
      <c r="AC2439" t="s">
        <v>44</v>
      </c>
      <c r="AD2439">
        <v>2</v>
      </c>
    </row>
    <row r="2440" spans="1:30" x14ac:dyDescent="0.35">
      <c r="A2440">
        <v>2862</v>
      </c>
      <c r="B2440" t="s">
        <v>698</v>
      </c>
      <c r="C2440" t="s">
        <v>1302</v>
      </c>
      <c r="D2440" s="1">
        <v>43914</v>
      </c>
      <c r="E2440" s="1">
        <v>44644</v>
      </c>
      <c r="F2440">
        <f>IF(Table1[[#This Row],[ExitDate]],QUOTIENT(Table1[[#This Row],[ExitDate]]-Table1[[#This Row],[StartDate]],365/12),"")</f>
        <v>24</v>
      </c>
      <c r="G2440" t="str">
        <f>IF(Table1[[#This Row],[ExitDate]], "Attrition", "Active")</f>
        <v>Attrition</v>
      </c>
      <c r="H2440" t="s">
        <v>727</v>
      </c>
      <c r="I2440" t="s">
        <v>8679</v>
      </c>
      <c r="J2440" t="s">
        <v>8680</v>
      </c>
      <c r="K2440" t="s">
        <v>132</v>
      </c>
      <c r="L2440" t="s">
        <v>32</v>
      </c>
      <c r="M2440" t="s">
        <v>51</v>
      </c>
      <c r="N2440" t="s">
        <v>63</v>
      </c>
      <c r="O2440" t="s">
        <v>51</v>
      </c>
      <c r="P2440" t="s">
        <v>174</v>
      </c>
      <c r="Q2440" t="s">
        <v>8681</v>
      </c>
      <c r="R2440" t="s">
        <v>37</v>
      </c>
      <c r="S2440" t="s">
        <v>110</v>
      </c>
      <c r="T2440" s="2">
        <v>15901</v>
      </c>
      <c r="U2440" s="3">
        <f ca="1">YEARFRAC(Table1[[#This Row],[DOB]],TODAY())</f>
        <v>82.441666666666663</v>
      </c>
      <c r="V2440" s="3" t="str" cm="1">
        <f t="array" aca="1" ref="V2440" ca="1">_xlfn.IFS(Table1[[#This Row],[Age]] &lt; 30, "20-29", Table1[[#This Row],[Age]]&lt;40,"30-39",Table1[[#This Row],[Age]]&lt;50,"40-49",Table1[[#This Row],[Age]]&lt;60,"50-59",Table1[[#This Row],[Age]]&lt;70, "60-69",Table1[[#This Row],[Age]]&lt;80, "70-79",Table1[[#This Row],[Age]]&lt;90,"80-89")</f>
        <v>80-89</v>
      </c>
      <c r="W2440" t="s">
        <v>39</v>
      </c>
      <c r="X2440" t="s">
        <v>112</v>
      </c>
      <c r="Y2440" t="s">
        <v>54</v>
      </c>
      <c r="Z2440">
        <v>13985</v>
      </c>
      <c r="AA2440" t="s">
        <v>73</v>
      </c>
      <c r="AB2440" t="s">
        <v>74</v>
      </c>
      <c r="AC2440" t="s">
        <v>44</v>
      </c>
      <c r="AD2440">
        <v>4</v>
      </c>
    </row>
    <row r="2441" spans="1:30" x14ac:dyDescent="0.35">
      <c r="A2441">
        <v>2863</v>
      </c>
      <c r="B2441" t="s">
        <v>3521</v>
      </c>
      <c r="C2441" t="s">
        <v>8682</v>
      </c>
      <c r="D2441" s="1">
        <v>44477</v>
      </c>
      <c r="F2441" t="str">
        <f>IF(Table1[[#This Row],[ExitDate]],QUOTIENT(Table1[[#This Row],[ExitDate]]-Table1[[#This Row],[StartDate]],365/12),"")</f>
        <v/>
      </c>
      <c r="G2441" t="str">
        <f>IF(Table1[[#This Row],[ExitDate]], "Attrition", "Active")</f>
        <v>Active</v>
      </c>
      <c r="H2441" t="s">
        <v>727</v>
      </c>
      <c r="I2441" t="s">
        <v>8683</v>
      </c>
      <c r="J2441" t="s">
        <v>8684</v>
      </c>
      <c r="K2441" t="s">
        <v>49</v>
      </c>
      <c r="L2441" t="s">
        <v>32</v>
      </c>
      <c r="M2441" t="s">
        <v>62</v>
      </c>
      <c r="N2441" t="s">
        <v>63</v>
      </c>
      <c r="O2441" t="s">
        <v>35</v>
      </c>
      <c r="P2441" t="s">
        <v>36</v>
      </c>
      <c r="R2441" t="s">
        <v>37</v>
      </c>
      <c r="S2441" t="s">
        <v>503</v>
      </c>
      <c r="T2441" s="2">
        <v>16049</v>
      </c>
      <c r="U2441" s="3">
        <f ca="1">YEARFRAC(Table1[[#This Row],[DOB]],TODAY())</f>
        <v>82.038888888888891</v>
      </c>
      <c r="V2441" s="3" t="str" cm="1">
        <f t="array" aca="1" ref="V2441" ca="1">_xlfn.IFS(Table1[[#This Row],[Age]] &lt; 30, "20-29", Table1[[#This Row],[Age]]&lt;40,"30-39",Table1[[#This Row],[Age]]&lt;50,"40-49",Table1[[#This Row],[Age]]&lt;60,"50-59",Table1[[#This Row],[Age]]&lt;70, "60-69",Table1[[#This Row],[Age]]&lt;80, "70-79",Table1[[#This Row],[Age]]&lt;90,"80-89")</f>
        <v>80-89</v>
      </c>
      <c r="W2441" t="s">
        <v>39</v>
      </c>
      <c r="X2441" t="s">
        <v>177</v>
      </c>
      <c r="Y2441" t="s">
        <v>54</v>
      </c>
      <c r="Z2441">
        <v>14407</v>
      </c>
      <c r="AA2441" t="s">
        <v>73</v>
      </c>
      <c r="AB2441" t="s">
        <v>43</v>
      </c>
      <c r="AC2441" t="s">
        <v>235</v>
      </c>
      <c r="AD2441">
        <v>4</v>
      </c>
    </row>
    <row r="2442" spans="1:30" x14ac:dyDescent="0.35">
      <c r="A2442">
        <v>2864</v>
      </c>
      <c r="B2442" t="s">
        <v>2571</v>
      </c>
      <c r="C2442" t="s">
        <v>1572</v>
      </c>
      <c r="D2442" s="1">
        <v>44697</v>
      </c>
      <c r="F2442" t="str">
        <f>IF(Table1[[#This Row],[ExitDate]],QUOTIENT(Table1[[#This Row],[ExitDate]]-Table1[[#This Row],[StartDate]],365/12),"")</f>
        <v/>
      </c>
      <c r="G2442" t="str">
        <f>IF(Table1[[#This Row],[ExitDate]], "Attrition", "Active")</f>
        <v>Active</v>
      </c>
      <c r="H2442" t="s">
        <v>727</v>
      </c>
      <c r="I2442" t="s">
        <v>8685</v>
      </c>
      <c r="J2442" t="s">
        <v>8686</v>
      </c>
      <c r="K2442" t="s">
        <v>138</v>
      </c>
      <c r="L2442" t="s">
        <v>32</v>
      </c>
      <c r="M2442" t="s">
        <v>51</v>
      </c>
      <c r="N2442" t="s">
        <v>63</v>
      </c>
      <c r="O2442" t="s">
        <v>62</v>
      </c>
      <c r="P2442" t="s">
        <v>36</v>
      </c>
      <c r="R2442" t="s">
        <v>37</v>
      </c>
      <c r="S2442" t="s">
        <v>89</v>
      </c>
      <c r="T2442" s="2">
        <v>35059</v>
      </c>
      <c r="U2442" s="3">
        <f ca="1">YEARFRAC(Table1[[#This Row],[DOB]],TODAY())</f>
        <v>29.991666666666667</v>
      </c>
      <c r="V2442" s="3" t="str" cm="1">
        <f t="array" aca="1" ref="V2442" ca="1">_xlfn.IFS(Table1[[#This Row],[Age]] &lt; 30, "20-29", Table1[[#This Row],[Age]]&lt;40,"30-39",Table1[[#This Row],[Age]]&lt;50,"40-49",Table1[[#This Row],[Age]]&lt;60,"50-59",Table1[[#This Row],[Age]]&lt;70, "60-69",Table1[[#This Row],[Age]]&lt;80, "70-79",Table1[[#This Row],[Age]]&lt;90,"80-89")</f>
        <v>20-29</v>
      </c>
      <c r="W2442" t="s">
        <v>39</v>
      </c>
      <c r="X2442" t="s">
        <v>102</v>
      </c>
      <c r="Y2442" t="s">
        <v>54</v>
      </c>
      <c r="Z2442">
        <v>37065</v>
      </c>
      <c r="AA2442" t="s">
        <v>127</v>
      </c>
      <c r="AB2442" t="s">
        <v>74</v>
      </c>
      <c r="AC2442" t="s">
        <v>44</v>
      </c>
      <c r="AD2442">
        <v>2</v>
      </c>
    </row>
    <row r="2443" spans="1:30" x14ac:dyDescent="0.35">
      <c r="A2443">
        <v>2865</v>
      </c>
      <c r="B2443" t="s">
        <v>8687</v>
      </c>
      <c r="C2443" t="s">
        <v>343</v>
      </c>
      <c r="D2443" s="1">
        <v>44691</v>
      </c>
      <c r="E2443" s="1">
        <v>44851</v>
      </c>
      <c r="F2443">
        <f>IF(Table1[[#This Row],[ExitDate]],QUOTIENT(Table1[[#This Row],[ExitDate]]-Table1[[#This Row],[StartDate]],365/12),"")</f>
        <v>5</v>
      </c>
      <c r="G2443" t="str">
        <f>IF(Table1[[#This Row],[ExitDate]], "Attrition", "Active")</f>
        <v>Attrition</v>
      </c>
      <c r="H2443" t="s">
        <v>727</v>
      </c>
      <c r="I2443" t="s">
        <v>8688</v>
      </c>
      <c r="J2443" t="s">
        <v>8689</v>
      </c>
      <c r="K2443" t="s">
        <v>79</v>
      </c>
      <c r="L2443" t="s">
        <v>744</v>
      </c>
      <c r="M2443" t="s">
        <v>51</v>
      </c>
      <c r="N2443" t="s">
        <v>34</v>
      </c>
      <c r="O2443" t="s">
        <v>51</v>
      </c>
      <c r="P2443" t="s">
        <v>174</v>
      </c>
      <c r="Q2443" t="s">
        <v>8690</v>
      </c>
      <c r="R2443" t="s">
        <v>37</v>
      </c>
      <c r="S2443" t="s">
        <v>80</v>
      </c>
      <c r="T2443" s="2">
        <v>25442</v>
      </c>
      <c r="U2443" s="3">
        <f ca="1">YEARFRAC(Table1[[#This Row],[DOB]],TODAY())</f>
        <v>56.322222222222223</v>
      </c>
      <c r="V2443" s="3" t="str" cm="1">
        <f t="array" aca="1" ref="V2443" ca="1">_xlfn.IFS(Table1[[#This Row],[Age]] &lt; 30, "20-29", Table1[[#This Row],[Age]]&lt;40,"30-39",Table1[[#This Row],[Age]]&lt;50,"40-49",Table1[[#This Row],[Age]]&lt;60,"50-59",Table1[[#This Row],[Age]]&lt;70, "60-69",Table1[[#This Row],[Age]]&lt;80, "70-79",Table1[[#This Row],[Age]]&lt;90,"80-89")</f>
        <v>50-59</v>
      </c>
      <c r="W2443" t="s">
        <v>39</v>
      </c>
      <c r="X2443" t="s">
        <v>225</v>
      </c>
      <c r="Y2443" t="s">
        <v>41</v>
      </c>
      <c r="Z2443">
        <v>26583</v>
      </c>
      <c r="AA2443" t="s">
        <v>42</v>
      </c>
      <c r="AB2443" t="s">
        <v>103</v>
      </c>
      <c r="AC2443" t="s">
        <v>44</v>
      </c>
      <c r="AD2443">
        <v>1</v>
      </c>
    </row>
    <row r="2444" spans="1:30" x14ac:dyDescent="0.35">
      <c r="A2444">
        <v>2866</v>
      </c>
      <c r="B2444" t="s">
        <v>8691</v>
      </c>
      <c r="C2444" t="s">
        <v>324</v>
      </c>
      <c r="D2444" s="1">
        <v>44516</v>
      </c>
      <c r="F2444" t="str">
        <f>IF(Table1[[#This Row],[ExitDate]],QUOTIENT(Table1[[#This Row],[ExitDate]]-Table1[[#This Row],[StartDate]],365/12),"")</f>
        <v/>
      </c>
      <c r="G2444" t="str">
        <f>IF(Table1[[#This Row],[ExitDate]], "Attrition", "Active")</f>
        <v>Active</v>
      </c>
      <c r="H2444" t="s">
        <v>727</v>
      </c>
      <c r="I2444" t="s">
        <v>8692</v>
      </c>
      <c r="J2444" t="s">
        <v>8693</v>
      </c>
      <c r="K2444" t="s">
        <v>88</v>
      </c>
      <c r="L2444" t="s">
        <v>32</v>
      </c>
      <c r="M2444" t="s">
        <v>51</v>
      </c>
      <c r="N2444" t="s">
        <v>34</v>
      </c>
      <c r="O2444" t="s">
        <v>35</v>
      </c>
      <c r="P2444" t="s">
        <v>36</v>
      </c>
      <c r="R2444" t="s">
        <v>37</v>
      </c>
      <c r="S2444" t="s">
        <v>89</v>
      </c>
      <c r="T2444" s="2">
        <v>18878</v>
      </c>
      <c r="U2444" s="3">
        <f ca="1">YEARFRAC(Table1[[#This Row],[DOB]],TODAY())</f>
        <v>74.294444444444451</v>
      </c>
      <c r="V2444" s="3" t="str" cm="1">
        <f t="array" aca="1" ref="V2444" ca="1">_xlfn.IFS(Table1[[#This Row],[Age]] &lt; 30, "20-29", Table1[[#This Row],[Age]]&lt;40,"30-39",Table1[[#This Row],[Age]]&lt;50,"40-49",Table1[[#This Row],[Age]]&lt;60,"50-59",Table1[[#This Row],[Age]]&lt;70, "60-69",Table1[[#This Row],[Age]]&lt;80, "70-79",Table1[[#This Row],[Age]]&lt;90,"80-89")</f>
        <v>70-79</v>
      </c>
      <c r="W2444" t="s">
        <v>39</v>
      </c>
      <c r="X2444" t="s">
        <v>192</v>
      </c>
      <c r="Y2444" t="s">
        <v>41</v>
      </c>
      <c r="Z2444">
        <v>49151</v>
      </c>
      <c r="AA2444" t="s">
        <v>55</v>
      </c>
      <c r="AB2444" t="s">
        <v>74</v>
      </c>
      <c r="AC2444" t="s">
        <v>44</v>
      </c>
      <c r="AD2444">
        <v>2</v>
      </c>
    </row>
    <row r="2445" spans="1:30" x14ac:dyDescent="0.35">
      <c r="A2445">
        <v>2867</v>
      </c>
      <c r="B2445" t="s">
        <v>8468</v>
      </c>
      <c r="C2445" t="s">
        <v>568</v>
      </c>
      <c r="D2445" s="1">
        <v>43521</v>
      </c>
      <c r="F2445" t="str">
        <f>IF(Table1[[#This Row],[ExitDate]],QUOTIENT(Table1[[#This Row],[ExitDate]]-Table1[[#This Row],[StartDate]],365/12),"")</f>
        <v/>
      </c>
      <c r="G2445" t="str">
        <f>IF(Table1[[#This Row],[ExitDate]], "Attrition", "Active")</f>
        <v>Active</v>
      </c>
      <c r="H2445" t="s">
        <v>727</v>
      </c>
      <c r="I2445" t="s">
        <v>8694</v>
      </c>
      <c r="J2445" t="s">
        <v>8695</v>
      </c>
      <c r="K2445" t="s">
        <v>31</v>
      </c>
      <c r="L2445" t="s">
        <v>32</v>
      </c>
      <c r="M2445" t="s">
        <v>51</v>
      </c>
      <c r="N2445" t="s">
        <v>50</v>
      </c>
      <c r="O2445" t="s">
        <v>35</v>
      </c>
      <c r="P2445" t="s">
        <v>36</v>
      </c>
      <c r="R2445" t="s">
        <v>37</v>
      </c>
      <c r="S2445" t="s">
        <v>1011</v>
      </c>
      <c r="T2445" s="2">
        <v>34500</v>
      </c>
      <c r="U2445" s="3">
        <f ca="1">YEARFRAC(Table1[[#This Row],[DOB]],TODAY())</f>
        <v>31.522222222222222</v>
      </c>
      <c r="V2445" s="3" t="str" cm="1">
        <f t="array" aca="1" ref="V2445" ca="1">_xlfn.IFS(Table1[[#This Row],[Age]] &lt; 30, "20-29", Table1[[#This Row],[Age]]&lt;40,"30-39",Table1[[#This Row],[Age]]&lt;50,"40-49",Table1[[#This Row],[Age]]&lt;60,"50-59",Table1[[#This Row],[Age]]&lt;70, "60-69",Table1[[#This Row],[Age]]&lt;80, "70-79",Table1[[#This Row],[Age]]&lt;90,"80-89")</f>
        <v>30-39</v>
      </c>
      <c r="W2445" t="s">
        <v>39</v>
      </c>
      <c r="X2445" t="s">
        <v>242</v>
      </c>
      <c r="Y2445" t="s">
        <v>41</v>
      </c>
      <c r="Z2445">
        <v>75033</v>
      </c>
      <c r="AA2445" t="s">
        <v>42</v>
      </c>
      <c r="AB2445" t="s">
        <v>74</v>
      </c>
      <c r="AC2445" t="s">
        <v>44</v>
      </c>
      <c r="AD2445">
        <v>2</v>
      </c>
    </row>
    <row r="2446" spans="1:30" x14ac:dyDescent="0.35">
      <c r="A2446">
        <v>2868</v>
      </c>
      <c r="B2446" t="s">
        <v>5992</v>
      </c>
      <c r="C2446" t="s">
        <v>3615</v>
      </c>
      <c r="D2446" s="1">
        <v>44743</v>
      </c>
      <c r="F2446" t="str">
        <f>IF(Table1[[#This Row],[ExitDate]],QUOTIENT(Table1[[#This Row],[ExitDate]]-Table1[[#This Row],[StartDate]],365/12),"")</f>
        <v/>
      </c>
      <c r="G2446" t="str">
        <f>IF(Table1[[#This Row],[ExitDate]], "Attrition", "Active")</f>
        <v>Active</v>
      </c>
      <c r="H2446" t="s">
        <v>28</v>
      </c>
      <c r="I2446" t="s">
        <v>1192</v>
      </c>
      <c r="J2446" t="s">
        <v>8696</v>
      </c>
      <c r="K2446" t="s">
        <v>79</v>
      </c>
      <c r="L2446" t="s">
        <v>32</v>
      </c>
      <c r="M2446" t="s">
        <v>62</v>
      </c>
      <c r="N2446" t="s">
        <v>50</v>
      </c>
      <c r="O2446" t="s">
        <v>35</v>
      </c>
      <c r="P2446" t="s">
        <v>36</v>
      </c>
      <c r="R2446" t="s">
        <v>37</v>
      </c>
      <c r="S2446" t="s">
        <v>118</v>
      </c>
      <c r="T2446" s="2">
        <v>16947</v>
      </c>
      <c r="U2446" s="3">
        <f ca="1">YEARFRAC(Table1[[#This Row],[DOB]],TODAY())</f>
        <v>79.577777777777783</v>
      </c>
      <c r="V2446" s="3" t="str" cm="1">
        <f t="array" aca="1" ref="V2446" ca="1">_xlfn.IFS(Table1[[#This Row],[Age]] &lt; 30, "20-29", Table1[[#This Row],[Age]]&lt;40,"30-39",Table1[[#This Row],[Age]]&lt;50,"40-49",Table1[[#This Row],[Age]]&lt;60,"50-59",Table1[[#This Row],[Age]]&lt;70, "60-69",Table1[[#This Row],[Age]]&lt;80, "70-79",Table1[[#This Row],[Age]]&lt;90,"80-89")</f>
        <v>70-79</v>
      </c>
      <c r="W2446" t="s">
        <v>39</v>
      </c>
      <c r="X2446" t="s">
        <v>707</v>
      </c>
      <c r="Y2446" t="s">
        <v>54</v>
      </c>
      <c r="Z2446">
        <v>64530</v>
      </c>
      <c r="AA2446" t="s">
        <v>92</v>
      </c>
      <c r="AB2446" t="s">
        <v>83</v>
      </c>
      <c r="AC2446" t="s">
        <v>44</v>
      </c>
      <c r="AD2446">
        <v>5</v>
      </c>
    </row>
    <row r="2447" spans="1:30" x14ac:dyDescent="0.35">
      <c r="A2447">
        <v>2869</v>
      </c>
      <c r="B2447" t="s">
        <v>2278</v>
      </c>
      <c r="C2447" t="s">
        <v>8697</v>
      </c>
      <c r="D2447" s="1">
        <v>44912</v>
      </c>
      <c r="F2447" t="str">
        <f>IF(Table1[[#This Row],[ExitDate]],QUOTIENT(Table1[[#This Row],[ExitDate]]-Table1[[#This Row],[StartDate]],365/12),"")</f>
        <v/>
      </c>
      <c r="G2447" t="str">
        <f>IF(Table1[[#This Row],[ExitDate]], "Attrition", "Active")</f>
        <v>Active</v>
      </c>
      <c r="H2447" t="s">
        <v>28</v>
      </c>
      <c r="I2447" t="s">
        <v>8698</v>
      </c>
      <c r="J2447" t="s">
        <v>8699</v>
      </c>
      <c r="K2447" t="s">
        <v>167</v>
      </c>
      <c r="L2447" t="s">
        <v>32</v>
      </c>
      <c r="M2447" t="s">
        <v>33</v>
      </c>
      <c r="N2447" t="s">
        <v>50</v>
      </c>
      <c r="O2447" t="s">
        <v>62</v>
      </c>
      <c r="P2447" t="s">
        <v>36</v>
      </c>
      <c r="R2447" t="s">
        <v>37</v>
      </c>
      <c r="S2447" t="s">
        <v>52</v>
      </c>
      <c r="T2447" s="2">
        <v>15787</v>
      </c>
      <c r="U2447" s="3">
        <f ca="1">YEARFRAC(Table1[[#This Row],[DOB]],TODAY())</f>
        <v>82.75277777777778</v>
      </c>
      <c r="V2447" s="3" t="str" cm="1">
        <f t="array" aca="1" ref="V2447" ca="1">_xlfn.IFS(Table1[[#This Row],[Age]] &lt; 30, "20-29", Table1[[#This Row],[Age]]&lt;40,"30-39",Table1[[#This Row],[Age]]&lt;50,"40-49",Table1[[#This Row],[Age]]&lt;60,"50-59",Table1[[#This Row],[Age]]&lt;70, "60-69",Table1[[#This Row],[Age]]&lt;80, "70-79",Table1[[#This Row],[Age]]&lt;90,"80-89")</f>
        <v>80-89</v>
      </c>
      <c r="W2447" t="s">
        <v>39</v>
      </c>
      <c r="X2447" t="s">
        <v>162</v>
      </c>
      <c r="Y2447" t="s">
        <v>54</v>
      </c>
      <c r="Z2447">
        <v>53404</v>
      </c>
      <c r="AA2447" t="s">
        <v>92</v>
      </c>
      <c r="AB2447" t="s">
        <v>43</v>
      </c>
      <c r="AC2447" t="s">
        <v>44</v>
      </c>
      <c r="AD2447">
        <v>2</v>
      </c>
    </row>
    <row r="2448" spans="1:30" x14ac:dyDescent="0.35">
      <c r="A2448">
        <v>2870</v>
      </c>
      <c r="B2448" t="s">
        <v>6215</v>
      </c>
      <c r="C2448" t="s">
        <v>3768</v>
      </c>
      <c r="D2448" s="1">
        <v>45133</v>
      </c>
      <c r="E2448" s="1">
        <v>45138</v>
      </c>
      <c r="F2448">
        <f>IF(Table1[[#This Row],[ExitDate]],QUOTIENT(Table1[[#This Row],[ExitDate]]-Table1[[#This Row],[StartDate]],365/12),"")</f>
        <v>0</v>
      </c>
      <c r="G2448" t="str">
        <f>IF(Table1[[#This Row],[ExitDate]], "Attrition", "Active")</f>
        <v>Attrition</v>
      </c>
      <c r="H2448" t="s">
        <v>28</v>
      </c>
      <c r="I2448" t="s">
        <v>8700</v>
      </c>
      <c r="J2448" t="s">
        <v>8701</v>
      </c>
      <c r="K2448" t="s">
        <v>97</v>
      </c>
      <c r="L2448" t="s">
        <v>32</v>
      </c>
      <c r="M2448" t="s">
        <v>51</v>
      </c>
      <c r="N2448" t="s">
        <v>63</v>
      </c>
      <c r="O2448" t="s">
        <v>51</v>
      </c>
      <c r="P2448" t="s">
        <v>139</v>
      </c>
      <c r="Q2448" t="s">
        <v>8702</v>
      </c>
      <c r="R2448" t="s">
        <v>37</v>
      </c>
      <c r="S2448" t="s">
        <v>2014</v>
      </c>
      <c r="T2448" s="2">
        <v>18514</v>
      </c>
      <c r="U2448" s="3">
        <f ca="1">YEARFRAC(Table1[[#This Row],[DOB]],TODAY())</f>
        <v>75.291666666666671</v>
      </c>
      <c r="V2448" s="3" t="str" cm="1">
        <f t="array" aca="1" ref="V2448" ca="1">_xlfn.IFS(Table1[[#This Row],[Age]] &lt; 30, "20-29", Table1[[#This Row],[Age]]&lt;40,"30-39",Table1[[#This Row],[Age]]&lt;50,"40-49",Table1[[#This Row],[Age]]&lt;60,"50-59",Table1[[#This Row],[Age]]&lt;70, "60-69",Table1[[#This Row],[Age]]&lt;80, "70-79",Table1[[#This Row],[Age]]&lt;90,"80-89")</f>
        <v>70-79</v>
      </c>
      <c r="W2448" t="s">
        <v>39</v>
      </c>
      <c r="X2448" t="s">
        <v>707</v>
      </c>
      <c r="Y2448" t="s">
        <v>54</v>
      </c>
      <c r="Z2448">
        <v>32806</v>
      </c>
      <c r="AA2448" t="s">
        <v>92</v>
      </c>
      <c r="AB2448" t="s">
        <v>83</v>
      </c>
      <c r="AC2448" t="s">
        <v>44</v>
      </c>
      <c r="AD2448">
        <v>4</v>
      </c>
    </row>
    <row r="2449" spans="1:30" x14ac:dyDescent="0.35">
      <c r="A2449">
        <v>2871</v>
      </c>
      <c r="B2449" t="s">
        <v>4953</v>
      </c>
      <c r="C2449" t="s">
        <v>2528</v>
      </c>
      <c r="D2449" s="1">
        <v>44631</v>
      </c>
      <c r="E2449" s="1">
        <v>44775</v>
      </c>
      <c r="F2449">
        <f>IF(Table1[[#This Row],[ExitDate]],QUOTIENT(Table1[[#This Row],[ExitDate]]-Table1[[#This Row],[StartDate]],365/12),"")</f>
        <v>4</v>
      </c>
      <c r="G2449" t="str">
        <f>IF(Table1[[#This Row],[ExitDate]], "Attrition", "Active")</f>
        <v>Attrition</v>
      </c>
      <c r="H2449" t="s">
        <v>28</v>
      </c>
      <c r="I2449" t="s">
        <v>8703</v>
      </c>
      <c r="J2449" t="s">
        <v>8704</v>
      </c>
      <c r="K2449" t="s">
        <v>117</v>
      </c>
      <c r="L2449" t="s">
        <v>32</v>
      </c>
      <c r="M2449" t="s">
        <v>33</v>
      </c>
      <c r="N2449" t="s">
        <v>50</v>
      </c>
      <c r="O2449" t="s">
        <v>51</v>
      </c>
      <c r="P2449" t="s">
        <v>125</v>
      </c>
      <c r="Q2449" t="s">
        <v>8705</v>
      </c>
      <c r="R2449" t="s">
        <v>37</v>
      </c>
      <c r="S2449" t="s">
        <v>331</v>
      </c>
      <c r="T2449" s="2">
        <v>19476</v>
      </c>
      <c r="U2449" s="3">
        <f ca="1">YEARFRAC(Table1[[#This Row],[DOB]],TODAY())</f>
        <v>72.655555555555551</v>
      </c>
      <c r="V2449" s="3" t="str" cm="1">
        <f t="array" aca="1" ref="V2449" ca="1">_xlfn.IFS(Table1[[#This Row],[Age]] &lt; 30, "20-29", Table1[[#This Row],[Age]]&lt;40,"30-39",Table1[[#This Row],[Age]]&lt;50,"40-49",Table1[[#This Row],[Age]]&lt;60,"50-59",Table1[[#This Row],[Age]]&lt;70, "60-69",Table1[[#This Row],[Age]]&lt;80, "70-79",Table1[[#This Row],[Age]]&lt;90,"80-89")</f>
        <v>70-79</v>
      </c>
      <c r="W2449" t="s">
        <v>39</v>
      </c>
      <c r="X2449" t="s">
        <v>418</v>
      </c>
      <c r="Y2449" t="s">
        <v>54</v>
      </c>
      <c r="Z2449">
        <v>46150</v>
      </c>
      <c r="AA2449" t="s">
        <v>55</v>
      </c>
      <c r="AB2449" t="s">
        <v>103</v>
      </c>
      <c r="AC2449" t="s">
        <v>44</v>
      </c>
      <c r="AD2449">
        <v>5</v>
      </c>
    </row>
    <row r="2450" spans="1:30" x14ac:dyDescent="0.35">
      <c r="A2450">
        <v>2872</v>
      </c>
      <c r="B2450" t="s">
        <v>4914</v>
      </c>
      <c r="C2450" t="s">
        <v>343</v>
      </c>
      <c r="D2450" s="1">
        <v>44011</v>
      </c>
      <c r="E2450" s="1">
        <v>44336</v>
      </c>
      <c r="F2450">
        <f>IF(Table1[[#This Row],[ExitDate]],QUOTIENT(Table1[[#This Row],[ExitDate]]-Table1[[#This Row],[StartDate]],365/12),"")</f>
        <v>10</v>
      </c>
      <c r="G2450" t="str">
        <f>IF(Table1[[#This Row],[ExitDate]], "Attrition", "Active")</f>
        <v>Attrition</v>
      </c>
      <c r="H2450" t="s">
        <v>28</v>
      </c>
      <c r="I2450" t="s">
        <v>8706</v>
      </c>
      <c r="J2450" t="s">
        <v>8707</v>
      </c>
      <c r="K2450" t="s">
        <v>61</v>
      </c>
      <c r="L2450" t="s">
        <v>32</v>
      </c>
      <c r="M2450" t="s">
        <v>33</v>
      </c>
      <c r="N2450" t="s">
        <v>63</v>
      </c>
      <c r="O2450" t="s">
        <v>62</v>
      </c>
      <c r="P2450" t="s">
        <v>174</v>
      </c>
      <c r="Q2450" t="s">
        <v>8708</v>
      </c>
      <c r="R2450" t="s">
        <v>37</v>
      </c>
      <c r="S2450" t="s">
        <v>304</v>
      </c>
      <c r="T2450" s="2">
        <v>24809</v>
      </c>
      <c r="U2450" s="3">
        <f ca="1">YEARFRAC(Table1[[#This Row],[DOB]],TODAY())</f>
        <v>58.055555555555557</v>
      </c>
      <c r="V2450" s="3" t="str" cm="1">
        <f t="array" aca="1" ref="V2450" ca="1">_xlfn.IFS(Table1[[#This Row],[Age]] &lt; 30, "20-29", Table1[[#This Row],[Age]]&lt;40,"30-39",Table1[[#This Row],[Age]]&lt;50,"40-49",Table1[[#This Row],[Age]]&lt;60,"50-59",Table1[[#This Row],[Age]]&lt;70, "60-69",Table1[[#This Row],[Age]]&lt;80, "70-79",Table1[[#This Row],[Age]]&lt;90,"80-89")</f>
        <v>50-59</v>
      </c>
      <c r="W2450" t="s">
        <v>39</v>
      </c>
      <c r="X2450" t="s">
        <v>215</v>
      </c>
      <c r="Y2450" t="s">
        <v>54</v>
      </c>
      <c r="Z2450">
        <v>97145</v>
      </c>
      <c r="AA2450" t="s">
        <v>55</v>
      </c>
      <c r="AB2450" t="s">
        <v>83</v>
      </c>
      <c r="AC2450" t="s">
        <v>44</v>
      </c>
      <c r="AD2450">
        <v>2</v>
      </c>
    </row>
    <row r="2451" spans="1:30" x14ac:dyDescent="0.35">
      <c r="A2451">
        <v>2873</v>
      </c>
      <c r="B2451" t="s">
        <v>3593</v>
      </c>
      <c r="C2451" t="s">
        <v>6159</v>
      </c>
      <c r="D2451" s="1">
        <v>44648</v>
      </c>
      <c r="F2451" t="str">
        <f>IF(Table1[[#This Row],[ExitDate]],QUOTIENT(Table1[[#This Row],[ExitDate]]-Table1[[#This Row],[StartDate]],365/12),"")</f>
        <v/>
      </c>
      <c r="G2451" t="str">
        <f>IF(Table1[[#This Row],[ExitDate]], "Attrition", "Active")</f>
        <v>Active</v>
      </c>
      <c r="H2451" t="s">
        <v>28</v>
      </c>
      <c r="I2451" t="s">
        <v>8532</v>
      </c>
      <c r="J2451" t="s">
        <v>8709</v>
      </c>
      <c r="K2451" t="s">
        <v>88</v>
      </c>
      <c r="L2451" t="s">
        <v>32</v>
      </c>
      <c r="M2451" t="s">
        <v>51</v>
      </c>
      <c r="N2451" t="s">
        <v>50</v>
      </c>
      <c r="O2451" t="s">
        <v>62</v>
      </c>
      <c r="P2451" t="s">
        <v>36</v>
      </c>
      <c r="R2451" t="s">
        <v>37</v>
      </c>
      <c r="S2451" t="s">
        <v>89</v>
      </c>
      <c r="T2451" s="2">
        <v>36050</v>
      </c>
      <c r="U2451" s="3">
        <f ca="1">YEARFRAC(Table1[[#This Row],[DOB]],TODAY())</f>
        <v>27.280555555555555</v>
      </c>
      <c r="V2451" s="3" t="str" cm="1">
        <f t="array" aca="1" ref="V2451" ca="1">_xlfn.IFS(Table1[[#This Row],[Age]] &lt; 30, "20-29", Table1[[#This Row],[Age]]&lt;40,"30-39",Table1[[#This Row],[Age]]&lt;50,"40-49",Table1[[#This Row],[Age]]&lt;60,"50-59",Table1[[#This Row],[Age]]&lt;70, "60-69",Table1[[#This Row],[Age]]&lt;80, "70-79",Table1[[#This Row],[Age]]&lt;90,"80-89")</f>
        <v>20-29</v>
      </c>
      <c r="W2451" t="s">
        <v>39</v>
      </c>
      <c r="X2451" t="s">
        <v>6</v>
      </c>
      <c r="Y2451" t="s">
        <v>54</v>
      </c>
      <c r="Z2451">
        <v>92640</v>
      </c>
      <c r="AA2451" t="s">
        <v>55</v>
      </c>
      <c r="AB2451" t="s">
        <v>103</v>
      </c>
      <c r="AC2451" t="s">
        <v>44</v>
      </c>
      <c r="AD2451">
        <v>4</v>
      </c>
    </row>
    <row r="2452" spans="1:30" x14ac:dyDescent="0.35">
      <c r="A2452">
        <v>2874</v>
      </c>
      <c r="B2452" t="s">
        <v>7581</v>
      </c>
      <c r="C2452" t="s">
        <v>3016</v>
      </c>
      <c r="D2452" s="1">
        <v>44606</v>
      </c>
      <c r="F2452" t="str">
        <f>IF(Table1[[#This Row],[ExitDate]],QUOTIENT(Table1[[#This Row],[ExitDate]]-Table1[[#This Row],[StartDate]],365/12),"")</f>
        <v/>
      </c>
      <c r="G2452" t="str">
        <f>IF(Table1[[#This Row],[ExitDate]], "Attrition", "Active")</f>
        <v>Active</v>
      </c>
      <c r="H2452" t="s">
        <v>28</v>
      </c>
      <c r="I2452" t="s">
        <v>8710</v>
      </c>
      <c r="J2452" t="s">
        <v>8711</v>
      </c>
      <c r="K2452" t="s">
        <v>31</v>
      </c>
      <c r="L2452" t="s">
        <v>32</v>
      </c>
      <c r="M2452" t="s">
        <v>51</v>
      </c>
      <c r="N2452" t="s">
        <v>50</v>
      </c>
      <c r="O2452" t="s">
        <v>62</v>
      </c>
      <c r="P2452" t="s">
        <v>36</v>
      </c>
      <c r="R2452" t="s">
        <v>37</v>
      </c>
      <c r="S2452" t="s">
        <v>230</v>
      </c>
      <c r="T2452" s="2">
        <v>19705</v>
      </c>
      <c r="U2452" s="3">
        <f ca="1">YEARFRAC(Table1[[#This Row],[DOB]],TODAY())</f>
        <v>72.030555555555551</v>
      </c>
      <c r="V2452" s="3" t="str" cm="1">
        <f t="array" aca="1" ref="V2452" ca="1">_xlfn.IFS(Table1[[#This Row],[Age]] &lt; 30, "20-29", Table1[[#This Row],[Age]]&lt;40,"30-39",Table1[[#This Row],[Age]]&lt;50,"40-49",Table1[[#This Row],[Age]]&lt;60,"50-59",Table1[[#This Row],[Age]]&lt;70, "60-69",Table1[[#This Row],[Age]]&lt;80, "70-79",Table1[[#This Row],[Age]]&lt;90,"80-89")</f>
        <v>70-79</v>
      </c>
      <c r="W2452" t="s">
        <v>39</v>
      </c>
      <c r="X2452" t="s">
        <v>112</v>
      </c>
      <c r="Y2452" t="s">
        <v>54</v>
      </c>
      <c r="Z2452">
        <v>26011</v>
      </c>
      <c r="AA2452" t="s">
        <v>42</v>
      </c>
      <c r="AB2452" t="s">
        <v>103</v>
      </c>
      <c r="AC2452" t="s">
        <v>44</v>
      </c>
      <c r="AD2452">
        <v>1</v>
      </c>
    </row>
    <row r="2453" spans="1:30" x14ac:dyDescent="0.35">
      <c r="A2453">
        <v>2875</v>
      </c>
      <c r="B2453" t="s">
        <v>3559</v>
      </c>
      <c r="C2453" t="s">
        <v>293</v>
      </c>
      <c r="D2453" s="1">
        <v>44190</v>
      </c>
      <c r="E2453" s="1">
        <v>44452</v>
      </c>
      <c r="F2453">
        <f>IF(Table1[[#This Row],[ExitDate]],QUOTIENT(Table1[[#This Row],[ExitDate]]-Table1[[#This Row],[StartDate]],365/12),"")</f>
        <v>8</v>
      </c>
      <c r="G2453" t="str">
        <f>IF(Table1[[#This Row],[ExitDate]], "Attrition", "Active")</f>
        <v>Attrition</v>
      </c>
      <c r="H2453" t="s">
        <v>28</v>
      </c>
      <c r="I2453" t="s">
        <v>8712</v>
      </c>
      <c r="J2453" t="s">
        <v>8713</v>
      </c>
      <c r="K2453" t="s">
        <v>132</v>
      </c>
      <c r="L2453" t="s">
        <v>32</v>
      </c>
      <c r="M2453" t="s">
        <v>62</v>
      </c>
      <c r="N2453" t="s">
        <v>34</v>
      </c>
      <c r="O2453" t="s">
        <v>35</v>
      </c>
      <c r="P2453" t="s">
        <v>98</v>
      </c>
      <c r="Q2453" t="s">
        <v>8714</v>
      </c>
      <c r="R2453" t="s">
        <v>37</v>
      </c>
      <c r="S2453" t="s">
        <v>80</v>
      </c>
      <c r="T2453" s="2">
        <v>29740</v>
      </c>
      <c r="U2453" s="3">
        <f ca="1">YEARFRAC(Table1[[#This Row],[DOB]],TODAY())</f>
        <v>44.555555555555557</v>
      </c>
      <c r="V2453" s="3" t="str" cm="1">
        <f t="array" aca="1" ref="V2453" ca="1">_xlfn.IFS(Table1[[#This Row],[Age]] &lt; 30, "20-29", Table1[[#This Row],[Age]]&lt;40,"30-39",Table1[[#This Row],[Age]]&lt;50,"40-49",Table1[[#This Row],[Age]]&lt;60,"50-59",Table1[[#This Row],[Age]]&lt;70, "60-69",Table1[[#This Row],[Age]]&lt;80, "70-79",Table1[[#This Row],[Age]]&lt;90,"80-89")</f>
        <v>40-49</v>
      </c>
      <c r="W2453" t="s">
        <v>39</v>
      </c>
      <c r="X2453" t="s">
        <v>612</v>
      </c>
      <c r="Y2453" t="s">
        <v>41</v>
      </c>
      <c r="Z2453">
        <v>60773</v>
      </c>
      <c r="AA2453" t="s">
        <v>92</v>
      </c>
      <c r="AB2453" t="s">
        <v>103</v>
      </c>
      <c r="AC2453" t="s">
        <v>44</v>
      </c>
      <c r="AD2453">
        <v>4</v>
      </c>
    </row>
    <row r="2454" spans="1:30" x14ac:dyDescent="0.35">
      <c r="A2454">
        <v>2876</v>
      </c>
      <c r="B2454" t="s">
        <v>8715</v>
      </c>
      <c r="C2454" t="s">
        <v>3922</v>
      </c>
      <c r="D2454" s="1">
        <v>45043</v>
      </c>
      <c r="F2454" t="str">
        <f>IF(Table1[[#This Row],[ExitDate]],QUOTIENT(Table1[[#This Row],[ExitDate]]-Table1[[#This Row],[StartDate]],365/12),"")</f>
        <v/>
      </c>
      <c r="G2454" t="str">
        <f>IF(Table1[[#This Row],[ExitDate]], "Attrition", "Active")</f>
        <v>Active</v>
      </c>
      <c r="H2454" t="s">
        <v>28</v>
      </c>
      <c r="I2454" t="s">
        <v>8716</v>
      </c>
      <c r="J2454" t="s">
        <v>8717</v>
      </c>
      <c r="K2454" t="s">
        <v>49</v>
      </c>
      <c r="L2454" t="s">
        <v>32</v>
      </c>
      <c r="M2454" t="s">
        <v>51</v>
      </c>
      <c r="N2454" t="s">
        <v>50</v>
      </c>
      <c r="O2454" t="s">
        <v>35</v>
      </c>
      <c r="P2454" t="s">
        <v>36</v>
      </c>
      <c r="R2454" t="s">
        <v>37</v>
      </c>
      <c r="S2454" t="s">
        <v>89</v>
      </c>
      <c r="T2454" s="2">
        <v>20919</v>
      </c>
      <c r="U2454" s="3">
        <f ca="1">YEARFRAC(Table1[[#This Row],[DOB]],TODAY())</f>
        <v>68.705555555555549</v>
      </c>
      <c r="V2454" s="3" t="str" cm="1">
        <f t="array" aca="1" ref="V2454" ca="1">_xlfn.IFS(Table1[[#This Row],[Age]] &lt; 30, "20-29", Table1[[#This Row],[Age]]&lt;40,"30-39",Table1[[#This Row],[Age]]&lt;50,"40-49",Table1[[#This Row],[Age]]&lt;60,"50-59",Table1[[#This Row],[Age]]&lt;70, "60-69",Table1[[#This Row],[Age]]&lt;80, "70-79",Table1[[#This Row],[Age]]&lt;90,"80-89")</f>
        <v>60-69</v>
      </c>
      <c r="W2454" t="s">
        <v>39</v>
      </c>
      <c r="X2454" t="s">
        <v>4081</v>
      </c>
      <c r="Y2454" t="s">
        <v>41</v>
      </c>
      <c r="Z2454">
        <v>91201</v>
      </c>
      <c r="AA2454" t="s">
        <v>127</v>
      </c>
      <c r="AB2454" t="s">
        <v>103</v>
      </c>
      <c r="AC2454" t="s">
        <v>44</v>
      </c>
      <c r="AD2454">
        <v>4</v>
      </c>
    </row>
    <row r="2455" spans="1:30" x14ac:dyDescent="0.35">
      <c r="A2455">
        <v>2877</v>
      </c>
      <c r="B2455" t="s">
        <v>8718</v>
      </c>
      <c r="C2455" t="s">
        <v>1590</v>
      </c>
      <c r="D2455" s="1">
        <v>44876</v>
      </c>
      <c r="E2455" s="1">
        <v>44902</v>
      </c>
      <c r="F2455">
        <f>IF(Table1[[#This Row],[ExitDate]],QUOTIENT(Table1[[#This Row],[ExitDate]]-Table1[[#This Row],[StartDate]],365/12),"")</f>
        <v>0</v>
      </c>
      <c r="G2455" t="str">
        <f>IF(Table1[[#This Row],[ExitDate]], "Attrition", "Active")</f>
        <v>Attrition</v>
      </c>
      <c r="H2455" t="s">
        <v>28</v>
      </c>
      <c r="I2455" t="s">
        <v>8719</v>
      </c>
      <c r="J2455" t="s">
        <v>8720</v>
      </c>
      <c r="K2455" t="s">
        <v>138</v>
      </c>
      <c r="L2455" t="s">
        <v>32</v>
      </c>
      <c r="M2455" t="s">
        <v>33</v>
      </c>
      <c r="N2455" t="s">
        <v>63</v>
      </c>
      <c r="O2455" t="s">
        <v>51</v>
      </c>
      <c r="P2455" t="s">
        <v>125</v>
      </c>
      <c r="Q2455" t="s">
        <v>8721</v>
      </c>
      <c r="R2455" t="s">
        <v>37</v>
      </c>
      <c r="S2455" t="s">
        <v>176</v>
      </c>
      <c r="T2455" s="2">
        <v>16434</v>
      </c>
      <c r="U2455" s="3">
        <f ca="1">YEARFRAC(Table1[[#This Row],[DOB]],TODAY())</f>
        <v>80.986111111111114</v>
      </c>
      <c r="V2455" s="3" t="str" cm="1">
        <f t="array" aca="1" ref="V2455" ca="1">_xlfn.IFS(Table1[[#This Row],[Age]] &lt; 30, "20-29", Table1[[#This Row],[Age]]&lt;40,"30-39",Table1[[#This Row],[Age]]&lt;50,"40-49",Table1[[#This Row],[Age]]&lt;60,"50-59",Table1[[#This Row],[Age]]&lt;70, "60-69",Table1[[#This Row],[Age]]&lt;80, "70-79",Table1[[#This Row],[Age]]&lt;90,"80-89")</f>
        <v>80-89</v>
      </c>
      <c r="W2455" t="s">
        <v>39</v>
      </c>
      <c r="X2455" t="s">
        <v>242</v>
      </c>
      <c r="Y2455" t="s">
        <v>41</v>
      </c>
      <c r="Z2455">
        <v>51590</v>
      </c>
      <c r="AA2455" t="s">
        <v>127</v>
      </c>
      <c r="AB2455" t="s">
        <v>43</v>
      </c>
      <c r="AC2455" t="s">
        <v>44</v>
      </c>
      <c r="AD2455">
        <v>2</v>
      </c>
    </row>
    <row r="2456" spans="1:30" x14ac:dyDescent="0.35">
      <c r="A2456">
        <v>2878</v>
      </c>
      <c r="B2456" t="s">
        <v>4103</v>
      </c>
      <c r="C2456" t="s">
        <v>3103</v>
      </c>
      <c r="D2456" s="1">
        <v>44320</v>
      </c>
      <c r="E2456" s="1">
        <v>44481</v>
      </c>
      <c r="F2456">
        <f>IF(Table1[[#This Row],[ExitDate]],QUOTIENT(Table1[[#This Row],[ExitDate]]-Table1[[#This Row],[StartDate]],365/12),"")</f>
        <v>5</v>
      </c>
      <c r="G2456" t="str">
        <f>IF(Table1[[#This Row],[ExitDate]], "Attrition", "Active")</f>
        <v>Attrition</v>
      </c>
      <c r="H2456" t="s">
        <v>28</v>
      </c>
      <c r="I2456" t="s">
        <v>8722</v>
      </c>
      <c r="J2456" t="s">
        <v>8723</v>
      </c>
      <c r="K2456" t="s">
        <v>79</v>
      </c>
      <c r="L2456" t="s">
        <v>32</v>
      </c>
      <c r="M2456" t="s">
        <v>51</v>
      </c>
      <c r="N2456" t="s">
        <v>50</v>
      </c>
      <c r="O2456" t="s">
        <v>51</v>
      </c>
      <c r="P2456" t="s">
        <v>125</v>
      </c>
      <c r="Q2456" t="s">
        <v>8724</v>
      </c>
      <c r="R2456" t="s">
        <v>37</v>
      </c>
      <c r="S2456" t="s">
        <v>65</v>
      </c>
      <c r="T2456" s="2">
        <v>21043</v>
      </c>
      <c r="U2456" s="3">
        <f ca="1">YEARFRAC(Table1[[#This Row],[DOB]],TODAY())</f>
        <v>68.36666666666666</v>
      </c>
      <c r="V2456" s="3" t="str" cm="1">
        <f t="array" aca="1" ref="V2456" ca="1">_xlfn.IFS(Table1[[#This Row],[Age]] &lt; 30, "20-29", Table1[[#This Row],[Age]]&lt;40,"30-39",Table1[[#This Row],[Age]]&lt;50,"40-49",Table1[[#This Row],[Age]]&lt;60,"50-59",Table1[[#This Row],[Age]]&lt;70, "60-69",Table1[[#This Row],[Age]]&lt;80, "70-79",Table1[[#This Row],[Age]]&lt;90,"80-89")</f>
        <v>60-69</v>
      </c>
      <c r="W2456" t="s">
        <v>39</v>
      </c>
      <c r="X2456" t="s">
        <v>5082</v>
      </c>
      <c r="Y2456" t="s">
        <v>54</v>
      </c>
      <c r="Z2456">
        <v>26501</v>
      </c>
      <c r="AA2456" t="s">
        <v>92</v>
      </c>
      <c r="AB2456" t="s">
        <v>83</v>
      </c>
      <c r="AC2456" t="s">
        <v>44</v>
      </c>
      <c r="AD2456">
        <v>2</v>
      </c>
    </row>
    <row r="2457" spans="1:30" x14ac:dyDescent="0.35">
      <c r="A2457">
        <v>2879</v>
      </c>
      <c r="B2457" t="s">
        <v>5370</v>
      </c>
      <c r="C2457" t="s">
        <v>8148</v>
      </c>
      <c r="D2457" s="1">
        <v>43454</v>
      </c>
      <c r="F2457" t="str">
        <f>IF(Table1[[#This Row],[ExitDate]],QUOTIENT(Table1[[#This Row],[ExitDate]]-Table1[[#This Row],[StartDate]],365/12),"")</f>
        <v/>
      </c>
      <c r="G2457" t="str">
        <f>IF(Table1[[#This Row],[ExitDate]], "Attrition", "Active")</f>
        <v>Active</v>
      </c>
      <c r="H2457" t="s">
        <v>28</v>
      </c>
      <c r="I2457" t="s">
        <v>8725</v>
      </c>
      <c r="J2457" t="s">
        <v>8726</v>
      </c>
      <c r="K2457" t="s">
        <v>167</v>
      </c>
      <c r="L2457" t="s">
        <v>32</v>
      </c>
      <c r="M2457" t="s">
        <v>62</v>
      </c>
      <c r="N2457" t="s">
        <v>50</v>
      </c>
      <c r="O2457" t="s">
        <v>62</v>
      </c>
      <c r="P2457" t="s">
        <v>36</v>
      </c>
      <c r="R2457" t="s">
        <v>37</v>
      </c>
      <c r="S2457" t="s">
        <v>118</v>
      </c>
      <c r="T2457" s="2">
        <v>22965</v>
      </c>
      <c r="U2457" s="3">
        <f ca="1">YEARFRAC(Table1[[#This Row],[DOB]],TODAY())</f>
        <v>63.105555555555554</v>
      </c>
      <c r="V2457" s="3" t="str" cm="1">
        <f t="array" aca="1" ref="V2457" ca="1">_xlfn.IFS(Table1[[#This Row],[Age]] &lt; 30, "20-29", Table1[[#This Row],[Age]]&lt;40,"30-39",Table1[[#This Row],[Age]]&lt;50,"40-49",Table1[[#This Row],[Age]]&lt;60,"50-59",Table1[[#This Row],[Age]]&lt;70, "60-69",Table1[[#This Row],[Age]]&lt;80, "70-79",Table1[[#This Row],[Age]]&lt;90,"80-89")</f>
        <v>60-69</v>
      </c>
      <c r="W2457" t="s">
        <v>39</v>
      </c>
      <c r="X2457" t="s">
        <v>707</v>
      </c>
      <c r="Y2457" t="s">
        <v>54</v>
      </c>
      <c r="Z2457">
        <v>97759</v>
      </c>
      <c r="AA2457" t="s">
        <v>92</v>
      </c>
      <c r="AB2457" t="s">
        <v>83</v>
      </c>
      <c r="AC2457" t="s">
        <v>44</v>
      </c>
      <c r="AD2457">
        <v>2</v>
      </c>
    </row>
    <row r="2458" spans="1:30" x14ac:dyDescent="0.35">
      <c r="A2458">
        <v>2880</v>
      </c>
      <c r="B2458" t="s">
        <v>3484</v>
      </c>
      <c r="C2458" t="s">
        <v>609</v>
      </c>
      <c r="D2458" s="1">
        <v>44358</v>
      </c>
      <c r="E2458" s="1">
        <v>44898</v>
      </c>
      <c r="F2458">
        <f>IF(Table1[[#This Row],[ExitDate]],QUOTIENT(Table1[[#This Row],[ExitDate]]-Table1[[#This Row],[StartDate]],365/12),"")</f>
        <v>17</v>
      </c>
      <c r="G2458" t="str">
        <f>IF(Table1[[#This Row],[ExitDate]], "Attrition", "Active")</f>
        <v>Attrition</v>
      </c>
      <c r="H2458" t="s">
        <v>28</v>
      </c>
      <c r="I2458" t="s">
        <v>8727</v>
      </c>
      <c r="J2458" t="s">
        <v>8728</v>
      </c>
      <c r="K2458" t="s">
        <v>97</v>
      </c>
      <c r="L2458" t="s">
        <v>32</v>
      </c>
      <c r="M2458" t="s">
        <v>33</v>
      </c>
      <c r="N2458" t="s">
        <v>50</v>
      </c>
      <c r="O2458" t="s">
        <v>35</v>
      </c>
      <c r="P2458" t="s">
        <v>139</v>
      </c>
      <c r="Q2458" t="s">
        <v>8729</v>
      </c>
      <c r="R2458" t="s">
        <v>37</v>
      </c>
      <c r="S2458" t="s">
        <v>80</v>
      </c>
      <c r="T2458" s="2">
        <v>36759</v>
      </c>
      <c r="U2458" s="3">
        <f ca="1">YEARFRAC(Table1[[#This Row],[DOB]],TODAY())</f>
        <v>25.338888888888889</v>
      </c>
      <c r="V2458" s="3" t="str" cm="1">
        <f t="array" aca="1" ref="V2458" ca="1">_xlfn.IFS(Table1[[#This Row],[Age]] &lt; 30, "20-29", Table1[[#This Row],[Age]]&lt;40,"30-39",Table1[[#This Row],[Age]]&lt;50,"40-49",Table1[[#This Row],[Age]]&lt;60,"50-59",Table1[[#This Row],[Age]]&lt;70, "60-69",Table1[[#This Row],[Age]]&lt;80, "70-79",Table1[[#This Row],[Age]]&lt;90,"80-89")</f>
        <v>20-29</v>
      </c>
      <c r="W2458" t="s">
        <v>39</v>
      </c>
      <c r="X2458" t="s">
        <v>3809</v>
      </c>
      <c r="Y2458" t="s">
        <v>41</v>
      </c>
      <c r="Z2458">
        <v>89647</v>
      </c>
      <c r="AA2458" t="s">
        <v>92</v>
      </c>
      <c r="AB2458" t="s">
        <v>74</v>
      </c>
      <c r="AC2458" t="s">
        <v>44</v>
      </c>
      <c r="AD2458">
        <v>4</v>
      </c>
    </row>
    <row r="2459" spans="1:30" x14ac:dyDescent="0.35">
      <c r="A2459">
        <v>2881</v>
      </c>
      <c r="B2459" t="s">
        <v>6798</v>
      </c>
      <c r="C2459" t="s">
        <v>3478</v>
      </c>
      <c r="D2459" s="1">
        <v>45084</v>
      </c>
      <c r="F2459" t="str">
        <f>IF(Table1[[#This Row],[ExitDate]],QUOTIENT(Table1[[#This Row],[ExitDate]]-Table1[[#This Row],[StartDate]],365/12),"")</f>
        <v/>
      </c>
      <c r="G2459" t="str">
        <f>IF(Table1[[#This Row],[ExitDate]], "Attrition", "Active")</f>
        <v>Active</v>
      </c>
      <c r="H2459" t="s">
        <v>28</v>
      </c>
      <c r="I2459" t="s">
        <v>8730</v>
      </c>
      <c r="J2459" t="s">
        <v>8731</v>
      </c>
      <c r="K2459" t="s">
        <v>117</v>
      </c>
      <c r="L2459" t="s">
        <v>32</v>
      </c>
      <c r="M2459" t="s">
        <v>33</v>
      </c>
      <c r="N2459" t="s">
        <v>63</v>
      </c>
      <c r="O2459" t="s">
        <v>62</v>
      </c>
      <c r="P2459" t="s">
        <v>36</v>
      </c>
      <c r="R2459" t="s">
        <v>37</v>
      </c>
      <c r="S2459" t="s">
        <v>89</v>
      </c>
      <c r="T2459" s="2">
        <v>20567</v>
      </c>
      <c r="U2459" s="3">
        <f ca="1">YEARFRAC(Table1[[#This Row],[DOB]],TODAY())</f>
        <v>69.669444444444451</v>
      </c>
      <c r="V2459" s="3" t="str" cm="1">
        <f t="array" aca="1" ref="V2459" ca="1">_xlfn.IFS(Table1[[#This Row],[Age]] &lt; 30, "20-29", Table1[[#This Row],[Age]]&lt;40,"30-39",Table1[[#This Row],[Age]]&lt;50,"40-49",Table1[[#This Row],[Age]]&lt;60,"50-59",Table1[[#This Row],[Age]]&lt;70, "60-69",Table1[[#This Row],[Age]]&lt;80, "70-79",Table1[[#This Row],[Age]]&lt;90,"80-89")</f>
        <v>60-69</v>
      </c>
      <c r="W2459" t="s">
        <v>39</v>
      </c>
      <c r="X2459" t="s">
        <v>82</v>
      </c>
      <c r="Y2459" t="s">
        <v>54</v>
      </c>
      <c r="Z2459">
        <v>19510</v>
      </c>
      <c r="AA2459" t="s">
        <v>127</v>
      </c>
      <c r="AB2459" t="s">
        <v>103</v>
      </c>
      <c r="AC2459" t="s">
        <v>44</v>
      </c>
      <c r="AD2459">
        <v>4</v>
      </c>
    </row>
    <row r="2460" spans="1:30" x14ac:dyDescent="0.35">
      <c r="A2460">
        <v>2882</v>
      </c>
      <c r="B2460" t="s">
        <v>8732</v>
      </c>
      <c r="C2460" t="s">
        <v>1531</v>
      </c>
      <c r="D2460" s="1">
        <v>43606</v>
      </c>
      <c r="E2460" s="1">
        <v>43835</v>
      </c>
      <c r="F2460">
        <f>IF(Table1[[#This Row],[ExitDate]],QUOTIENT(Table1[[#This Row],[ExitDate]]-Table1[[#This Row],[StartDate]],365/12),"")</f>
        <v>7</v>
      </c>
      <c r="G2460" t="str">
        <f>IF(Table1[[#This Row],[ExitDate]], "Attrition", "Active")</f>
        <v>Attrition</v>
      </c>
      <c r="H2460" t="s">
        <v>28</v>
      </c>
      <c r="I2460" t="s">
        <v>8733</v>
      </c>
      <c r="J2460" t="s">
        <v>8734</v>
      </c>
      <c r="K2460" t="s">
        <v>61</v>
      </c>
      <c r="L2460" t="s">
        <v>744</v>
      </c>
      <c r="M2460" t="s">
        <v>51</v>
      </c>
      <c r="N2460" t="s">
        <v>63</v>
      </c>
      <c r="O2460" t="s">
        <v>62</v>
      </c>
      <c r="P2460" t="s">
        <v>139</v>
      </c>
      <c r="Q2460" t="s">
        <v>8735</v>
      </c>
      <c r="R2460" t="s">
        <v>37</v>
      </c>
      <c r="S2460" t="s">
        <v>285</v>
      </c>
      <c r="T2460" s="2">
        <v>28823</v>
      </c>
      <c r="U2460" s="3">
        <f ca="1">YEARFRAC(Table1[[#This Row],[DOB]],TODAY())</f>
        <v>47.06666666666667</v>
      </c>
      <c r="V2460" s="3" t="str" cm="1">
        <f t="array" aca="1" ref="V2460" ca="1">_xlfn.IFS(Table1[[#This Row],[Age]] &lt; 30, "20-29", Table1[[#This Row],[Age]]&lt;40,"30-39",Table1[[#This Row],[Age]]&lt;50,"40-49",Table1[[#This Row],[Age]]&lt;60,"50-59",Table1[[#This Row],[Age]]&lt;70, "60-69",Table1[[#This Row],[Age]]&lt;80, "70-79",Table1[[#This Row],[Age]]&lt;90,"80-89")</f>
        <v>40-49</v>
      </c>
      <c r="W2460" t="s">
        <v>39</v>
      </c>
      <c r="X2460" t="s">
        <v>948</v>
      </c>
      <c r="Y2460" t="s">
        <v>54</v>
      </c>
      <c r="Z2460">
        <v>85827</v>
      </c>
      <c r="AA2460" t="s">
        <v>127</v>
      </c>
      <c r="AB2460" t="s">
        <v>43</v>
      </c>
      <c r="AC2460" t="s">
        <v>44</v>
      </c>
      <c r="AD2460">
        <v>4</v>
      </c>
    </row>
    <row r="2461" spans="1:30" x14ac:dyDescent="0.35">
      <c r="A2461">
        <v>2883</v>
      </c>
      <c r="B2461" t="s">
        <v>594</v>
      </c>
      <c r="C2461" t="s">
        <v>4614</v>
      </c>
      <c r="D2461" s="1">
        <v>43525</v>
      </c>
      <c r="F2461" t="str">
        <f>IF(Table1[[#This Row],[ExitDate]],QUOTIENT(Table1[[#This Row],[ExitDate]]-Table1[[#This Row],[StartDate]],365/12),"")</f>
        <v/>
      </c>
      <c r="G2461" t="str">
        <f>IF(Table1[[#This Row],[ExitDate]], "Attrition", "Active")</f>
        <v>Active</v>
      </c>
      <c r="H2461" t="s">
        <v>727</v>
      </c>
      <c r="I2461" t="s">
        <v>8736</v>
      </c>
      <c r="J2461" t="s">
        <v>8737</v>
      </c>
      <c r="K2461" t="s">
        <v>31</v>
      </c>
      <c r="L2461" t="s">
        <v>32</v>
      </c>
      <c r="M2461" t="s">
        <v>51</v>
      </c>
      <c r="N2461" t="s">
        <v>34</v>
      </c>
      <c r="O2461" t="s">
        <v>62</v>
      </c>
      <c r="P2461" t="s">
        <v>36</v>
      </c>
      <c r="R2461" t="s">
        <v>37</v>
      </c>
      <c r="S2461" t="s">
        <v>80</v>
      </c>
      <c r="T2461" s="2">
        <v>22099</v>
      </c>
      <c r="U2461" s="3">
        <f ca="1">YEARFRAC(Table1[[#This Row],[DOB]],TODAY())</f>
        <v>65.474999999999994</v>
      </c>
      <c r="V2461" s="3" t="str" cm="1">
        <f t="array" aca="1" ref="V2461" ca="1">_xlfn.IFS(Table1[[#This Row],[Age]] &lt; 30, "20-29", Table1[[#This Row],[Age]]&lt;40,"30-39",Table1[[#This Row],[Age]]&lt;50,"40-49",Table1[[#This Row],[Age]]&lt;60,"50-59",Table1[[#This Row],[Age]]&lt;70, "60-69",Table1[[#This Row],[Age]]&lt;80, "70-79",Table1[[#This Row],[Age]]&lt;90,"80-89")</f>
        <v>60-69</v>
      </c>
      <c r="W2461" t="s">
        <v>39</v>
      </c>
      <c r="X2461" t="s">
        <v>215</v>
      </c>
      <c r="Y2461" t="s">
        <v>54</v>
      </c>
      <c r="Z2461">
        <v>74091</v>
      </c>
      <c r="AA2461" t="s">
        <v>55</v>
      </c>
      <c r="AB2461" t="s">
        <v>83</v>
      </c>
      <c r="AC2461" t="s">
        <v>44</v>
      </c>
      <c r="AD2461">
        <v>4</v>
      </c>
    </row>
    <row r="2462" spans="1:30" x14ac:dyDescent="0.35">
      <c r="A2462">
        <v>2884</v>
      </c>
      <c r="B2462" t="s">
        <v>8738</v>
      </c>
      <c r="C2462" t="s">
        <v>231</v>
      </c>
      <c r="D2462" s="1">
        <v>44618</v>
      </c>
      <c r="F2462" t="str">
        <f>IF(Table1[[#This Row],[ExitDate]],QUOTIENT(Table1[[#This Row],[ExitDate]]-Table1[[#This Row],[StartDate]],365/12),"")</f>
        <v/>
      </c>
      <c r="G2462" t="str">
        <f>IF(Table1[[#This Row],[ExitDate]], "Attrition", "Active")</f>
        <v>Active</v>
      </c>
      <c r="H2462" t="s">
        <v>727</v>
      </c>
      <c r="I2462" t="s">
        <v>8739</v>
      </c>
      <c r="J2462" t="s">
        <v>8740</v>
      </c>
      <c r="K2462" t="s">
        <v>132</v>
      </c>
      <c r="L2462" t="s">
        <v>32</v>
      </c>
      <c r="M2462" t="s">
        <v>51</v>
      </c>
      <c r="N2462" t="s">
        <v>50</v>
      </c>
      <c r="O2462" t="s">
        <v>51</v>
      </c>
      <c r="P2462" t="s">
        <v>36</v>
      </c>
      <c r="R2462" t="s">
        <v>37</v>
      </c>
      <c r="S2462" t="s">
        <v>304</v>
      </c>
      <c r="T2462" s="2">
        <v>29112</v>
      </c>
      <c r="U2462" s="3">
        <f ca="1">YEARFRAC(Table1[[#This Row],[DOB]],TODAY())</f>
        <v>46.274999999999999</v>
      </c>
      <c r="V2462" s="3" t="str" cm="1">
        <f t="array" aca="1" ref="V2462" ca="1">_xlfn.IFS(Table1[[#This Row],[Age]] &lt; 30, "20-29", Table1[[#This Row],[Age]]&lt;40,"30-39",Table1[[#This Row],[Age]]&lt;50,"40-49",Table1[[#This Row],[Age]]&lt;60,"50-59",Table1[[#This Row],[Age]]&lt;70, "60-69",Table1[[#This Row],[Age]]&lt;80, "70-79",Table1[[#This Row],[Age]]&lt;90,"80-89")</f>
        <v>40-49</v>
      </c>
      <c r="W2462" t="s">
        <v>39</v>
      </c>
      <c r="X2462" t="s">
        <v>102</v>
      </c>
      <c r="Y2462" t="s">
        <v>54</v>
      </c>
      <c r="Z2462">
        <v>76359</v>
      </c>
      <c r="AA2462" t="s">
        <v>73</v>
      </c>
      <c r="AB2462" t="s">
        <v>83</v>
      </c>
      <c r="AC2462" t="s">
        <v>44</v>
      </c>
      <c r="AD2462">
        <v>2</v>
      </c>
    </row>
    <row r="2463" spans="1:30" x14ac:dyDescent="0.35">
      <c r="A2463">
        <v>2885</v>
      </c>
      <c r="B2463" t="s">
        <v>4180</v>
      </c>
      <c r="C2463" t="s">
        <v>1969</v>
      </c>
      <c r="D2463" s="1">
        <v>44665</v>
      </c>
      <c r="E2463" s="1">
        <v>44844</v>
      </c>
      <c r="F2463">
        <f>IF(Table1[[#This Row],[ExitDate]],QUOTIENT(Table1[[#This Row],[ExitDate]]-Table1[[#This Row],[StartDate]],365/12),"")</f>
        <v>5</v>
      </c>
      <c r="G2463" t="str">
        <f>IF(Table1[[#This Row],[ExitDate]], "Attrition", "Active")</f>
        <v>Attrition</v>
      </c>
      <c r="H2463" t="s">
        <v>727</v>
      </c>
      <c r="I2463" t="s">
        <v>8741</v>
      </c>
      <c r="J2463" t="s">
        <v>8742</v>
      </c>
      <c r="K2463" t="s">
        <v>49</v>
      </c>
      <c r="L2463" t="s">
        <v>1804</v>
      </c>
      <c r="M2463" t="s">
        <v>62</v>
      </c>
      <c r="N2463" t="s">
        <v>63</v>
      </c>
      <c r="O2463" t="s">
        <v>51</v>
      </c>
      <c r="P2463" t="s">
        <v>174</v>
      </c>
      <c r="Q2463" t="s">
        <v>8743</v>
      </c>
      <c r="R2463" t="s">
        <v>37</v>
      </c>
      <c r="S2463" t="s">
        <v>89</v>
      </c>
      <c r="T2463" s="2">
        <v>28152</v>
      </c>
      <c r="U2463" s="3">
        <f ca="1">YEARFRAC(Table1[[#This Row],[DOB]],TODAY())</f>
        <v>48.905555555555559</v>
      </c>
      <c r="V2463" s="3" t="str" cm="1">
        <f t="array" aca="1" ref="V2463" ca="1">_xlfn.IFS(Table1[[#This Row],[Age]] &lt; 30, "20-29", Table1[[#This Row],[Age]]&lt;40,"30-39",Table1[[#This Row],[Age]]&lt;50,"40-49",Table1[[#This Row],[Age]]&lt;60,"50-59",Table1[[#This Row],[Age]]&lt;70, "60-69",Table1[[#This Row],[Age]]&lt;80, "70-79",Table1[[#This Row],[Age]]&lt;90,"80-89")</f>
        <v>40-49</v>
      </c>
      <c r="W2463" t="s">
        <v>39</v>
      </c>
      <c r="X2463" t="s">
        <v>351</v>
      </c>
      <c r="Y2463" t="s">
        <v>54</v>
      </c>
      <c r="Z2463">
        <v>61247</v>
      </c>
      <c r="AA2463" t="s">
        <v>127</v>
      </c>
      <c r="AB2463" t="s">
        <v>74</v>
      </c>
      <c r="AC2463" t="s">
        <v>44</v>
      </c>
      <c r="AD2463">
        <v>1</v>
      </c>
    </row>
    <row r="2464" spans="1:30" x14ac:dyDescent="0.35">
      <c r="A2464">
        <v>2886</v>
      </c>
      <c r="B2464" t="s">
        <v>7860</v>
      </c>
      <c r="C2464" t="s">
        <v>1511</v>
      </c>
      <c r="D2464" s="1">
        <v>44049</v>
      </c>
      <c r="F2464" t="str">
        <f>IF(Table1[[#This Row],[ExitDate]],QUOTIENT(Table1[[#This Row],[ExitDate]]-Table1[[#This Row],[StartDate]],365/12),"")</f>
        <v/>
      </c>
      <c r="G2464" t="str">
        <f>IF(Table1[[#This Row],[ExitDate]], "Attrition", "Active")</f>
        <v>Active</v>
      </c>
      <c r="H2464" t="s">
        <v>727</v>
      </c>
      <c r="I2464" t="s">
        <v>8744</v>
      </c>
      <c r="J2464" t="s">
        <v>8745</v>
      </c>
      <c r="K2464" t="s">
        <v>138</v>
      </c>
      <c r="L2464" t="s">
        <v>32</v>
      </c>
      <c r="M2464" t="s">
        <v>33</v>
      </c>
      <c r="N2464" t="s">
        <v>50</v>
      </c>
      <c r="O2464" t="s">
        <v>35</v>
      </c>
      <c r="P2464" t="s">
        <v>36</v>
      </c>
      <c r="R2464" t="s">
        <v>37</v>
      </c>
      <c r="S2464" t="s">
        <v>89</v>
      </c>
      <c r="T2464" s="2">
        <v>30619</v>
      </c>
      <c r="U2464" s="3">
        <f ca="1">YEARFRAC(Table1[[#This Row],[DOB]],TODAY())</f>
        <v>42.147222222222226</v>
      </c>
      <c r="V2464" s="3" t="str" cm="1">
        <f t="array" aca="1" ref="V2464" ca="1">_xlfn.IFS(Table1[[#This Row],[Age]] &lt; 30, "20-29", Table1[[#This Row],[Age]]&lt;40,"30-39",Table1[[#This Row],[Age]]&lt;50,"40-49",Table1[[#This Row],[Age]]&lt;60,"50-59",Table1[[#This Row],[Age]]&lt;70, "60-69",Table1[[#This Row],[Age]]&lt;80, "70-79",Table1[[#This Row],[Age]]&lt;90,"80-89")</f>
        <v>40-49</v>
      </c>
      <c r="W2464" t="s">
        <v>39</v>
      </c>
      <c r="X2464" t="s">
        <v>6</v>
      </c>
      <c r="Y2464" t="s">
        <v>54</v>
      </c>
      <c r="Z2464">
        <v>93231</v>
      </c>
      <c r="AA2464" t="s">
        <v>127</v>
      </c>
      <c r="AB2464" t="s">
        <v>83</v>
      </c>
      <c r="AC2464" t="s">
        <v>44</v>
      </c>
      <c r="AD2464">
        <v>2</v>
      </c>
    </row>
    <row r="2465" spans="1:30" x14ac:dyDescent="0.35">
      <c r="A2465">
        <v>2887</v>
      </c>
      <c r="B2465" t="s">
        <v>7601</v>
      </c>
      <c r="C2465" t="s">
        <v>1369</v>
      </c>
      <c r="D2465" s="1">
        <v>43858</v>
      </c>
      <c r="E2465" s="1">
        <v>44607</v>
      </c>
      <c r="F2465">
        <f>IF(Table1[[#This Row],[ExitDate]],QUOTIENT(Table1[[#This Row],[ExitDate]]-Table1[[#This Row],[StartDate]],365/12),"")</f>
        <v>24</v>
      </c>
      <c r="G2465" t="str">
        <f>IF(Table1[[#This Row],[ExitDate]], "Attrition", "Active")</f>
        <v>Attrition</v>
      </c>
      <c r="H2465" t="s">
        <v>727</v>
      </c>
      <c r="I2465" t="s">
        <v>8746</v>
      </c>
      <c r="J2465" t="s">
        <v>8747</v>
      </c>
      <c r="K2465" t="s">
        <v>79</v>
      </c>
      <c r="L2465" t="s">
        <v>744</v>
      </c>
      <c r="M2465" t="s">
        <v>62</v>
      </c>
      <c r="N2465" t="s">
        <v>50</v>
      </c>
      <c r="O2465" t="s">
        <v>35</v>
      </c>
      <c r="P2465" t="s">
        <v>174</v>
      </c>
      <c r="Q2465" t="s">
        <v>8748</v>
      </c>
      <c r="R2465" t="s">
        <v>37</v>
      </c>
      <c r="S2465" t="s">
        <v>285</v>
      </c>
      <c r="T2465" s="2">
        <v>31894</v>
      </c>
      <c r="U2465" s="3">
        <f ca="1">YEARFRAC(Table1[[#This Row],[DOB]],TODAY())</f>
        <v>38.655555555555559</v>
      </c>
      <c r="V2465" s="3" t="str" cm="1">
        <f t="array" aca="1" ref="V2465" ca="1">_xlfn.IFS(Table1[[#This Row],[Age]] &lt; 30, "20-29", Table1[[#This Row],[Age]]&lt;40,"30-39",Table1[[#This Row],[Age]]&lt;50,"40-49",Table1[[#This Row],[Age]]&lt;60,"50-59",Table1[[#This Row],[Age]]&lt;70, "60-69",Table1[[#This Row],[Age]]&lt;80, "70-79",Table1[[#This Row],[Age]]&lt;90,"80-89")</f>
        <v>30-39</v>
      </c>
      <c r="W2465" t="s">
        <v>39</v>
      </c>
      <c r="X2465" t="s">
        <v>3106</v>
      </c>
      <c r="Y2465" t="s">
        <v>41</v>
      </c>
      <c r="Z2465">
        <v>22862</v>
      </c>
      <c r="AA2465" t="s">
        <v>92</v>
      </c>
      <c r="AB2465" t="s">
        <v>83</v>
      </c>
      <c r="AC2465" t="s">
        <v>44</v>
      </c>
      <c r="AD2465">
        <v>5</v>
      </c>
    </row>
    <row r="2466" spans="1:30" x14ac:dyDescent="0.35">
      <c r="A2466">
        <v>2888</v>
      </c>
      <c r="B2466" t="s">
        <v>297</v>
      </c>
      <c r="C2466" t="s">
        <v>1274</v>
      </c>
      <c r="D2466" s="1">
        <v>44303</v>
      </c>
      <c r="E2466" s="1">
        <v>44638</v>
      </c>
      <c r="F2466">
        <f>IF(Table1[[#This Row],[ExitDate]],QUOTIENT(Table1[[#This Row],[ExitDate]]-Table1[[#This Row],[StartDate]],365/12),"")</f>
        <v>11</v>
      </c>
      <c r="G2466" t="str">
        <f>IF(Table1[[#This Row],[ExitDate]], "Attrition", "Active")</f>
        <v>Attrition</v>
      </c>
      <c r="H2466" t="s">
        <v>727</v>
      </c>
      <c r="I2466" t="s">
        <v>8749</v>
      </c>
      <c r="J2466" t="s">
        <v>8750</v>
      </c>
      <c r="K2466" t="s">
        <v>167</v>
      </c>
      <c r="L2466" t="s">
        <v>197</v>
      </c>
      <c r="M2466" t="s">
        <v>33</v>
      </c>
      <c r="N2466" t="s">
        <v>50</v>
      </c>
      <c r="O2466" t="s">
        <v>35</v>
      </c>
      <c r="P2466" t="s">
        <v>139</v>
      </c>
      <c r="Q2466" t="s">
        <v>8751</v>
      </c>
      <c r="R2466" t="s">
        <v>37</v>
      </c>
      <c r="S2466" t="s">
        <v>593</v>
      </c>
      <c r="T2466" s="2">
        <v>30432</v>
      </c>
      <c r="U2466" s="3">
        <f ca="1">YEARFRAC(Table1[[#This Row],[DOB]],TODAY())</f>
        <v>42.658333333333331</v>
      </c>
      <c r="V2466" s="3" t="str" cm="1">
        <f t="array" aca="1" ref="V2466" ca="1">_xlfn.IFS(Table1[[#This Row],[Age]] &lt; 30, "20-29", Table1[[#This Row],[Age]]&lt;40,"30-39",Table1[[#This Row],[Age]]&lt;50,"40-49",Table1[[#This Row],[Age]]&lt;60,"50-59",Table1[[#This Row],[Age]]&lt;70, "60-69",Table1[[#This Row],[Age]]&lt;80, "70-79",Table1[[#This Row],[Age]]&lt;90,"80-89")</f>
        <v>40-49</v>
      </c>
      <c r="W2466" t="s">
        <v>39</v>
      </c>
      <c r="X2466" t="s">
        <v>225</v>
      </c>
      <c r="Y2466" t="s">
        <v>41</v>
      </c>
      <c r="Z2466">
        <v>74469</v>
      </c>
      <c r="AA2466" t="s">
        <v>42</v>
      </c>
      <c r="AB2466" t="s">
        <v>43</v>
      </c>
      <c r="AC2466" t="s">
        <v>44</v>
      </c>
      <c r="AD2466">
        <v>5</v>
      </c>
    </row>
    <row r="2467" spans="1:30" x14ac:dyDescent="0.35">
      <c r="A2467">
        <v>2889</v>
      </c>
      <c r="B2467" t="s">
        <v>6565</v>
      </c>
      <c r="C2467" t="s">
        <v>755</v>
      </c>
      <c r="D2467" s="1">
        <v>43737</v>
      </c>
      <c r="E2467" s="1">
        <v>45105</v>
      </c>
      <c r="F2467">
        <f>IF(Table1[[#This Row],[ExitDate]],QUOTIENT(Table1[[#This Row],[ExitDate]]-Table1[[#This Row],[StartDate]],365/12),"")</f>
        <v>44</v>
      </c>
      <c r="G2467" t="str">
        <f>IF(Table1[[#This Row],[ExitDate]], "Attrition", "Active")</f>
        <v>Attrition</v>
      </c>
      <c r="H2467" t="s">
        <v>727</v>
      </c>
      <c r="I2467" t="s">
        <v>8752</v>
      </c>
      <c r="J2467" t="s">
        <v>8753</v>
      </c>
      <c r="K2467" t="s">
        <v>97</v>
      </c>
      <c r="L2467" t="s">
        <v>197</v>
      </c>
      <c r="M2467" t="s">
        <v>51</v>
      </c>
      <c r="N2467" t="s">
        <v>50</v>
      </c>
      <c r="O2467" t="s">
        <v>35</v>
      </c>
      <c r="P2467" t="s">
        <v>125</v>
      </c>
      <c r="Q2467" t="s">
        <v>8754</v>
      </c>
      <c r="R2467" t="s">
        <v>37</v>
      </c>
      <c r="S2467" t="s">
        <v>230</v>
      </c>
      <c r="T2467" s="2">
        <v>32441</v>
      </c>
      <c r="U2467" s="3">
        <f ca="1">YEARFRAC(Table1[[#This Row],[DOB]],TODAY())</f>
        <v>37.161111111111111</v>
      </c>
      <c r="V2467" s="3" t="str" cm="1">
        <f t="array" aca="1" ref="V2467" ca="1">_xlfn.IFS(Table1[[#This Row],[Age]] &lt; 30, "20-29", Table1[[#This Row],[Age]]&lt;40,"30-39",Table1[[#This Row],[Age]]&lt;50,"40-49",Table1[[#This Row],[Age]]&lt;60,"50-59",Table1[[#This Row],[Age]]&lt;70, "60-69",Table1[[#This Row],[Age]]&lt;80, "70-79",Table1[[#This Row],[Age]]&lt;90,"80-89")</f>
        <v>30-39</v>
      </c>
      <c r="W2467" t="s">
        <v>39</v>
      </c>
      <c r="X2467" t="s">
        <v>112</v>
      </c>
      <c r="Y2467" t="s">
        <v>41</v>
      </c>
      <c r="Z2467">
        <v>53693</v>
      </c>
      <c r="AA2467" t="s">
        <v>55</v>
      </c>
      <c r="AB2467" t="s">
        <v>74</v>
      </c>
      <c r="AC2467" t="s">
        <v>44</v>
      </c>
      <c r="AD2467">
        <v>1</v>
      </c>
    </row>
    <row r="2468" spans="1:30" x14ac:dyDescent="0.35">
      <c r="A2468">
        <v>2890</v>
      </c>
      <c r="B2468" t="s">
        <v>8755</v>
      </c>
      <c r="C2468" t="s">
        <v>3649</v>
      </c>
      <c r="D2468" s="1">
        <v>44841</v>
      </c>
      <c r="F2468" t="str">
        <f>IF(Table1[[#This Row],[ExitDate]],QUOTIENT(Table1[[#This Row],[ExitDate]]-Table1[[#This Row],[StartDate]],365/12),"")</f>
        <v/>
      </c>
      <c r="G2468" t="str">
        <f>IF(Table1[[#This Row],[ExitDate]], "Attrition", "Active")</f>
        <v>Active</v>
      </c>
      <c r="H2468" t="s">
        <v>28</v>
      </c>
      <c r="I2468" t="s">
        <v>8756</v>
      </c>
      <c r="J2468" t="s">
        <v>8757</v>
      </c>
      <c r="K2468" t="s">
        <v>79</v>
      </c>
      <c r="L2468" t="s">
        <v>32</v>
      </c>
      <c r="M2468" t="s">
        <v>62</v>
      </c>
      <c r="N2468" t="s">
        <v>50</v>
      </c>
      <c r="O2468" t="s">
        <v>62</v>
      </c>
      <c r="P2468" t="s">
        <v>36</v>
      </c>
      <c r="R2468" t="s">
        <v>37</v>
      </c>
      <c r="S2468" t="s">
        <v>65</v>
      </c>
      <c r="T2468" s="2">
        <v>32344</v>
      </c>
      <c r="U2468" s="3">
        <f ca="1">YEARFRAC(Table1[[#This Row],[DOB]],TODAY())</f>
        <v>37.424999999999997</v>
      </c>
      <c r="V2468" s="3" t="str" cm="1">
        <f t="array" aca="1" ref="V2468" ca="1">_xlfn.IFS(Table1[[#This Row],[Age]] &lt; 30, "20-29", Table1[[#This Row],[Age]]&lt;40,"30-39",Table1[[#This Row],[Age]]&lt;50,"40-49",Table1[[#This Row],[Age]]&lt;60,"50-59",Table1[[#This Row],[Age]]&lt;70, "60-69",Table1[[#This Row],[Age]]&lt;80, "70-79",Table1[[#This Row],[Age]]&lt;90,"80-89")</f>
        <v>30-39</v>
      </c>
      <c r="W2468" t="s">
        <v>39</v>
      </c>
      <c r="X2468" t="s">
        <v>183</v>
      </c>
      <c r="Y2468" t="s">
        <v>54</v>
      </c>
      <c r="Z2468">
        <v>89622</v>
      </c>
      <c r="AA2468" t="s">
        <v>92</v>
      </c>
      <c r="AB2468" t="s">
        <v>74</v>
      </c>
      <c r="AC2468" t="s">
        <v>44</v>
      </c>
      <c r="AD2468">
        <v>2</v>
      </c>
    </row>
    <row r="2469" spans="1:30" x14ac:dyDescent="0.35">
      <c r="A2469">
        <v>2891</v>
      </c>
      <c r="B2469" t="s">
        <v>8758</v>
      </c>
      <c r="C2469" t="s">
        <v>4982</v>
      </c>
      <c r="D2469" s="1">
        <v>44419</v>
      </c>
      <c r="E2469" s="1">
        <v>44507</v>
      </c>
      <c r="F2469">
        <f>IF(Table1[[#This Row],[ExitDate]],QUOTIENT(Table1[[#This Row],[ExitDate]]-Table1[[#This Row],[StartDate]],365/12),"")</f>
        <v>2</v>
      </c>
      <c r="G2469" t="str">
        <f>IF(Table1[[#This Row],[ExitDate]], "Attrition", "Active")</f>
        <v>Attrition</v>
      </c>
      <c r="H2469" t="s">
        <v>28</v>
      </c>
      <c r="I2469" t="s">
        <v>8759</v>
      </c>
      <c r="J2469" t="s">
        <v>8760</v>
      </c>
      <c r="K2469" t="s">
        <v>167</v>
      </c>
      <c r="L2469" t="s">
        <v>32</v>
      </c>
      <c r="M2469" t="s">
        <v>33</v>
      </c>
      <c r="N2469" t="s">
        <v>50</v>
      </c>
      <c r="O2469" t="s">
        <v>35</v>
      </c>
      <c r="P2469" t="s">
        <v>125</v>
      </c>
      <c r="Q2469" t="s">
        <v>8761</v>
      </c>
      <c r="R2469" t="s">
        <v>37</v>
      </c>
      <c r="S2469" t="s">
        <v>304</v>
      </c>
      <c r="T2469" s="2">
        <v>34927</v>
      </c>
      <c r="U2469" s="3">
        <f ca="1">YEARFRAC(Table1[[#This Row],[DOB]],TODAY())</f>
        <v>30.352777777777778</v>
      </c>
      <c r="V2469" s="3" t="str" cm="1">
        <f t="array" aca="1" ref="V2469" ca="1">_xlfn.IFS(Table1[[#This Row],[Age]] &lt; 30, "20-29", Table1[[#This Row],[Age]]&lt;40,"30-39",Table1[[#This Row],[Age]]&lt;50,"40-49",Table1[[#This Row],[Age]]&lt;60,"50-59",Table1[[#This Row],[Age]]&lt;70, "60-69",Table1[[#This Row],[Age]]&lt;80, "70-79",Table1[[#This Row],[Age]]&lt;90,"80-89")</f>
        <v>30-39</v>
      </c>
      <c r="W2469" t="s">
        <v>39</v>
      </c>
      <c r="X2469" t="s">
        <v>82</v>
      </c>
      <c r="Y2469" t="s">
        <v>54</v>
      </c>
      <c r="Z2469">
        <v>7700</v>
      </c>
      <c r="AA2469" t="s">
        <v>92</v>
      </c>
      <c r="AB2469" t="s">
        <v>43</v>
      </c>
      <c r="AC2469" t="s">
        <v>44</v>
      </c>
      <c r="AD2469">
        <v>1</v>
      </c>
    </row>
    <row r="2470" spans="1:30" x14ac:dyDescent="0.35">
      <c r="A2470">
        <v>2892</v>
      </c>
      <c r="B2470" t="s">
        <v>472</v>
      </c>
      <c r="C2470" t="s">
        <v>660</v>
      </c>
      <c r="D2470" s="1">
        <v>44296</v>
      </c>
      <c r="E2470" s="1">
        <v>44866</v>
      </c>
      <c r="F2470">
        <f>IF(Table1[[#This Row],[ExitDate]],QUOTIENT(Table1[[#This Row],[ExitDate]]-Table1[[#This Row],[StartDate]],365/12),"")</f>
        <v>18</v>
      </c>
      <c r="G2470" t="str">
        <f>IF(Table1[[#This Row],[ExitDate]], "Attrition", "Active")</f>
        <v>Attrition</v>
      </c>
      <c r="H2470" t="s">
        <v>28</v>
      </c>
      <c r="I2470" t="s">
        <v>8762</v>
      </c>
      <c r="J2470" t="s">
        <v>8763</v>
      </c>
      <c r="K2470" t="s">
        <v>97</v>
      </c>
      <c r="L2470" t="s">
        <v>32</v>
      </c>
      <c r="M2470" t="s">
        <v>33</v>
      </c>
      <c r="N2470" t="s">
        <v>50</v>
      </c>
      <c r="O2470" t="s">
        <v>62</v>
      </c>
      <c r="P2470" t="s">
        <v>125</v>
      </c>
      <c r="Q2470" t="s">
        <v>8764</v>
      </c>
      <c r="R2470" t="s">
        <v>37</v>
      </c>
      <c r="S2470" t="s">
        <v>331</v>
      </c>
      <c r="T2470" s="2">
        <v>22256</v>
      </c>
      <c r="U2470" s="3">
        <f ca="1">YEARFRAC(Table1[[#This Row],[DOB]],TODAY())</f>
        <v>65.047222222222217</v>
      </c>
      <c r="V2470" s="3" t="str" cm="1">
        <f t="array" aca="1" ref="V2470" ca="1">_xlfn.IFS(Table1[[#This Row],[Age]] &lt; 30, "20-29", Table1[[#This Row],[Age]]&lt;40,"30-39",Table1[[#This Row],[Age]]&lt;50,"40-49",Table1[[#This Row],[Age]]&lt;60,"50-59",Table1[[#This Row],[Age]]&lt;70, "60-69",Table1[[#This Row],[Age]]&lt;80, "70-79",Table1[[#This Row],[Age]]&lt;90,"80-89")</f>
        <v>60-69</v>
      </c>
      <c r="W2470" t="s">
        <v>39</v>
      </c>
      <c r="X2470" t="s">
        <v>162</v>
      </c>
      <c r="Y2470" t="s">
        <v>54</v>
      </c>
      <c r="Z2470">
        <v>26250</v>
      </c>
      <c r="AA2470" t="s">
        <v>55</v>
      </c>
      <c r="AB2470" t="s">
        <v>103</v>
      </c>
      <c r="AC2470" t="s">
        <v>44</v>
      </c>
      <c r="AD2470">
        <v>2</v>
      </c>
    </row>
    <row r="2471" spans="1:30" x14ac:dyDescent="0.35">
      <c r="A2471">
        <v>2893</v>
      </c>
      <c r="B2471" t="s">
        <v>8765</v>
      </c>
      <c r="C2471" t="s">
        <v>660</v>
      </c>
      <c r="D2471" s="1">
        <v>44616</v>
      </c>
      <c r="F2471" t="str">
        <f>IF(Table1[[#This Row],[ExitDate]],QUOTIENT(Table1[[#This Row],[ExitDate]]-Table1[[#This Row],[StartDate]],365/12),"")</f>
        <v/>
      </c>
      <c r="G2471" t="str">
        <f>IF(Table1[[#This Row],[ExitDate]], "Attrition", "Active")</f>
        <v>Active</v>
      </c>
      <c r="H2471" t="s">
        <v>28</v>
      </c>
      <c r="I2471" t="s">
        <v>8766</v>
      </c>
      <c r="J2471" t="s">
        <v>8767</v>
      </c>
      <c r="K2471" t="s">
        <v>117</v>
      </c>
      <c r="L2471" t="s">
        <v>32</v>
      </c>
      <c r="M2471" t="s">
        <v>62</v>
      </c>
      <c r="N2471" t="s">
        <v>50</v>
      </c>
      <c r="O2471" t="s">
        <v>35</v>
      </c>
      <c r="P2471" t="s">
        <v>36</v>
      </c>
      <c r="R2471" t="s">
        <v>37</v>
      </c>
      <c r="S2471" t="s">
        <v>89</v>
      </c>
      <c r="T2471" s="2">
        <v>16462</v>
      </c>
      <c r="U2471" s="3">
        <f ca="1">YEARFRAC(Table1[[#This Row],[DOB]],TODAY())</f>
        <v>80.911111111111111</v>
      </c>
      <c r="V2471" s="3" t="str" cm="1">
        <f t="array" aca="1" ref="V2471" ca="1">_xlfn.IFS(Table1[[#This Row],[Age]] &lt; 30, "20-29", Table1[[#This Row],[Age]]&lt;40,"30-39",Table1[[#This Row],[Age]]&lt;50,"40-49",Table1[[#This Row],[Age]]&lt;60,"50-59",Table1[[#This Row],[Age]]&lt;70, "60-69",Table1[[#This Row],[Age]]&lt;80, "70-79",Table1[[#This Row],[Age]]&lt;90,"80-89")</f>
        <v>80-89</v>
      </c>
      <c r="W2471" t="s">
        <v>39</v>
      </c>
      <c r="X2471" t="s">
        <v>225</v>
      </c>
      <c r="Y2471" t="s">
        <v>54</v>
      </c>
      <c r="Z2471">
        <v>73855</v>
      </c>
      <c r="AA2471" t="s">
        <v>42</v>
      </c>
      <c r="AB2471" t="s">
        <v>103</v>
      </c>
      <c r="AC2471" t="s">
        <v>44</v>
      </c>
      <c r="AD2471">
        <v>2</v>
      </c>
    </row>
    <row r="2472" spans="1:30" x14ac:dyDescent="0.35">
      <c r="A2472">
        <v>2894</v>
      </c>
      <c r="B2472" t="s">
        <v>8768</v>
      </c>
      <c r="C2472" t="s">
        <v>2409</v>
      </c>
      <c r="D2472" s="1">
        <v>44743</v>
      </c>
      <c r="F2472" t="str">
        <f>IF(Table1[[#This Row],[ExitDate]],QUOTIENT(Table1[[#This Row],[ExitDate]]-Table1[[#This Row],[StartDate]],365/12),"")</f>
        <v/>
      </c>
      <c r="G2472" t="str">
        <f>IF(Table1[[#This Row],[ExitDate]], "Attrition", "Active")</f>
        <v>Active</v>
      </c>
      <c r="H2472" t="s">
        <v>28</v>
      </c>
      <c r="I2472" t="s">
        <v>8769</v>
      </c>
      <c r="J2472" t="s">
        <v>8770</v>
      </c>
      <c r="K2472" t="s">
        <v>61</v>
      </c>
      <c r="L2472" t="s">
        <v>32</v>
      </c>
      <c r="M2472" t="s">
        <v>51</v>
      </c>
      <c r="N2472" t="s">
        <v>63</v>
      </c>
      <c r="O2472" t="s">
        <v>62</v>
      </c>
      <c r="P2472" t="s">
        <v>36</v>
      </c>
      <c r="R2472" t="s">
        <v>37</v>
      </c>
      <c r="S2472" t="s">
        <v>89</v>
      </c>
      <c r="T2472" s="2">
        <v>18101</v>
      </c>
      <c r="U2472" s="3">
        <f ca="1">YEARFRAC(Table1[[#This Row],[DOB]],TODAY())</f>
        <v>76.419444444444451</v>
      </c>
      <c r="V2472" s="3" t="str" cm="1">
        <f t="array" aca="1" ref="V2472" ca="1">_xlfn.IFS(Table1[[#This Row],[Age]] &lt; 30, "20-29", Table1[[#This Row],[Age]]&lt;40,"30-39",Table1[[#This Row],[Age]]&lt;50,"40-49",Table1[[#This Row],[Age]]&lt;60,"50-59",Table1[[#This Row],[Age]]&lt;70, "60-69",Table1[[#This Row],[Age]]&lt;80, "70-79",Table1[[#This Row],[Age]]&lt;90,"80-89")</f>
        <v>70-79</v>
      </c>
      <c r="W2472" t="s">
        <v>39</v>
      </c>
      <c r="X2472" t="s">
        <v>225</v>
      </c>
      <c r="Y2472" t="s">
        <v>54</v>
      </c>
      <c r="Z2472">
        <v>34327</v>
      </c>
      <c r="AA2472" t="s">
        <v>42</v>
      </c>
      <c r="AB2472" t="s">
        <v>74</v>
      </c>
      <c r="AC2472" t="s">
        <v>44</v>
      </c>
      <c r="AD2472">
        <v>4</v>
      </c>
    </row>
    <row r="2473" spans="1:30" x14ac:dyDescent="0.35">
      <c r="A2473">
        <v>2895</v>
      </c>
      <c r="B2473" t="s">
        <v>5115</v>
      </c>
      <c r="C2473" t="s">
        <v>8771</v>
      </c>
      <c r="D2473" s="1">
        <v>45020</v>
      </c>
      <c r="E2473" s="1">
        <v>45097</v>
      </c>
      <c r="F2473">
        <f>IF(Table1[[#This Row],[ExitDate]],QUOTIENT(Table1[[#This Row],[ExitDate]]-Table1[[#This Row],[StartDate]],365/12),"")</f>
        <v>2</v>
      </c>
      <c r="G2473" t="str">
        <f>IF(Table1[[#This Row],[ExitDate]], "Attrition", "Active")</f>
        <v>Attrition</v>
      </c>
      <c r="H2473" t="s">
        <v>28</v>
      </c>
      <c r="I2473" t="s">
        <v>8772</v>
      </c>
      <c r="J2473" t="s">
        <v>8773</v>
      </c>
      <c r="K2473" t="s">
        <v>88</v>
      </c>
      <c r="L2473" t="s">
        <v>2299</v>
      </c>
      <c r="M2473" t="s">
        <v>62</v>
      </c>
      <c r="N2473" t="s">
        <v>50</v>
      </c>
      <c r="O2473" t="s">
        <v>35</v>
      </c>
      <c r="P2473" t="s">
        <v>174</v>
      </c>
      <c r="Q2473" t="s">
        <v>8774</v>
      </c>
      <c r="R2473" t="s">
        <v>37</v>
      </c>
      <c r="S2473" t="s">
        <v>89</v>
      </c>
      <c r="T2473" s="2">
        <v>35896</v>
      </c>
      <c r="U2473" s="3">
        <f ca="1">YEARFRAC(Table1[[#This Row],[DOB]],TODAY())</f>
        <v>27.7</v>
      </c>
      <c r="V2473" s="3" t="str" cm="1">
        <f t="array" aca="1" ref="V2473" ca="1">_xlfn.IFS(Table1[[#This Row],[Age]] &lt; 30, "20-29", Table1[[#This Row],[Age]]&lt;40,"30-39",Table1[[#This Row],[Age]]&lt;50,"40-49",Table1[[#This Row],[Age]]&lt;60,"50-59",Table1[[#This Row],[Age]]&lt;70, "60-69",Table1[[#This Row],[Age]]&lt;80, "70-79",Table1[[#This Row],[Age]]&lt;90,"80-89")</f>
        <v>20-29</v>
      </c>
      <c r="W2473" t="s">
        <v>39</v>
      </c>
      <c r="X2473" t="s">
        <v>581</v>
      </c>
      <c r="Y2473" t="s">
        <v>54</v>
      </c>
      <c r="Z2473">
        <v>9647</v>
      </c>
      <c r="AA2473" t="s">
        <v>127</v>
      </c>
      <c r="AB2473" t="s">
        <v>83</v>
      </c>
      <c r="AC2473" t="s">
        <v>44</v>
      </c>
      <c r="AD2473">
        <v>2</v>
      </c>
    </row>
    <row r="2474" spans="1:30" x14ac:dyDescent="0.35">
      <c r="A2474">
        <v>2896</v>
      </c>
      <c r="B2474" t="s">
        <v>6701</v>
      </c>
      <c r="C2474" t="s">
        <v>931</v>
      </c>
      <c r="D2474" s="1">
        <v>44494</v>
      </c>
      <c r="F2474" t="str">
        <f>IF(Table1[[#This Row],[ExitDate]],QUOTIENT(Table1[[#This Row],[ExitDate]]-Table1[[#This Row],[StartDate]],365/12),"")</f>
        <v/>
      </c>
      <c r="G2474" t="str">
        <f>IF(Table1[[#This Row],[ExitDate]], "Attrition", "Active")</f>
        <v>Active</v>
      </c>
      <c r="H2474" t="s">
        <v>28</v>
      </c>
      <c r="I2474" t="s">
        <v>8775</v>
      </c>
      <c r="J2474" t="s">
        <v>8776</v>
      </c>
      <c r="K2474" t="s">
        <v>31</v>
      </c>
      <c r="L2474" t="s">
        <v>32</v>
      </c>
      <c r="M2474" t="s">
        <v>62</v>
      </c>
      <c r="N2474" t="s">
        <v>63</v>
      </c>
      <c r="O2474" t="s">
        <v>51</v>
      </c>
      <c r="P2474" t="s">
        <v>36</v>
      </c>
      <c r="R2474" t="s">
        <v>37</v>
      </c>
      <c r="S2474" t="s">
        <v>89</v>
      </c>
      <c r="T2474" s="2">
        <v>29187</v>
      </c>
      <c r="U2474" s="3">
        <f ca="1">YEARFRAC(Table1[[#This Row],[DOB]],TODAY())</f>
        <v>46.069444444444443</v>
      </c>
      <c r="V2474" s="3" t="str" cm="1">
        <f t="array" aca="1" ref="V2474" ca="1">_xlfn.IFS(Table1[[#This Row],[Age]] &lt; 30, "20-29", Table1[[#This Row],[Age]]&lt;40,"30-39",Table1[[#This Row],[Age]]&lt;50,"40-49",Table1[[#This Row],[Age]]&lt;60,"50-59",Table1[[#This Row],[Age]]&lt;70, "60-69",Table1[[#This Row],[Age]]&lt;80, "70-79",Table1[[#This Row],[Age]]&lt;90,"80-89")</f>
        <v>40-49</v>
      </c>
      <c r="W2474" t="s">
        <v>39</v>
      </c>
      <c r="X2474" t="s">
        <v>82</v>
      </c>
      <c r="Y2474" t="s">
        <v>54</v>
      </c>
      <c r="Z2474">
        <v>68059</v>
      </c>
      <c r="AA2474" t="s">
        <v>73</v>
      </c>
      <c r="AB2474" t="s">
        <v>103</v>
      </c>
      <c r="AC2474" t="s">
        <v>44</v>
      </c>
      <c r="AD2474">
        <v>4</v>
      </c>
    </row>
    <row r="2475" spans="1:30" x14ac:dyDescent="0.35">
      <c r="A2475">
        <v>2897</v>
      </c>
      <c r="B2475" t="s">
        <v>8777</v>
      </c>
      <c r="C2475" t="s">
        <v>8190</v>
      </c>
      <c r="D2475" s="1">
        <v>44624</v>
      </c>
      <c r="E2475" s="1">
        <v>45109</v>
      </c>
      <c r="F2475">
        <f>IF(Table1[[#This Row],[ExitDate]],QUOTIENT(Table1[[#This Row],[ExitDate]]-Table1[[#This Row],[StartDate]],365/12),"")</f>
        <v>15</v>
      </c>
      <c r="G2475" t="str">
        <f>IF(Table1[[#This Row],[ExitDate]], "Attrition", "Active")</f>
        <v>Attrition</v>
      </c>
      <c r="H2475" t="s">
        <v>28</v>
      </c>
      <c r="I2475" t="s">
        <v>8778</v>
      </c>
      <c r="J2475" t="s">
        <v>8779</v>
      </c>
      <c r="K2475" t="s">
        <v>132</v>
      </c>
      <c r="L2475" t="s">
        <v>32</v>
      </c>
      <c r="M2475" t="s">
        <v>62</v>
      </c>
      <c r="N2475" t="s">
        <v>34</v>
      </c>
      <c r="O2475" t="s">
        <v>51</v>
      </c>
      <c r="P2475" t="s">
        <v>174</v>
      </c>
      <c r="Q2475" t="s">
        <v>8780</v>
      </c>
      <c r="R2475" t="s">
        <v>37</v>
      </c>
      <c r="S2475" t="s">
        <v>89</v>
      </c>
      <c r="T2475" s="2">
        <v>23172</v>
      </c>
      <c r="U2475" s="3">
        <f ca="1">YEARFRAC(Table1[[#This Row],[DOB]],TODAY())</f>
        <v>62.536111111111111</v>
      </c>
      <c r="V2475" s="3" t="str" cm="1">
        <f t="array" aca="1" ref="V2475" ca="1">_xlfn.IFS(Table1[[#This Row],[Age]] &lt; 30, "20-29", Table1[[#This Row],[Age]]&lt;40,"30-39",Table1[[#This Row],[Age]]&lt;50,"40-49",Table1[[#This Row],[Age]]&lt;60,"50-59",Table1[[#This Row],[Age]]&lt;70, "60-69",Table1[[#This Row],[Age]]&lt;80, "70-79",Table1[[#This Row],[Age]]&lt;90,"80-89")</f>
        <v>60-69</v>
      </c>
      <c r="W2475" t="s">
        <v>39</v>
      </c>
      <c r="X2475" t="s">
        <v>286</v>
      </c>
      <c r="Y2475" t="s">
        <v>41</v>
      </c>
      <c r="Z2475">
        <v>48860</v>
      </c>
      <c r="AA2475" t="s">
        <v>55</v>
      </c>
      <c r="AB2475" t="s">
        <v>43</v>
      </c>
      <c r="AC2475" t="s">
        <v>44</v>
      </c>
      <c r="AD2475">
        <v>4</v>
      </c>
    </row>
    <row r="2476" spans="1:30" x14ac:dyDescent="0.35">
      <c r="A2476">
        <v>2898</v>
      </c>
      <c r="B2476" t="s">
        <v>8781</v>
      </c>
      <c r="C2476" t="s">
        <v>5509</v>
      </c>
      <c r="D2476" s="1">
        <v>43819</v>
      </c>
      <c r="F2476" t="str">
        <f>IF(Table1[[#This Row],[ExitDate]],QUOTIENT(Table1[[#This Row],[ExitDate]]-Table1[[#This Row],[StartDate]],365/12),"")</f>
        <v/>
      </c>
      <c r="G2476" t="str">
        <f>IF(Table1[[#This Row],[ExitDate]], "Attrition", "Active")</f>
        <v>Active</v>
      </c>
      <c r="H2476" t="s">
        <v>28</v>
      </c>
      <c r="I2476" t="s">
        <v>8782</v>
      </c>
      <c r="J2476" t="s">
        <v>8783</v>
      </c>
      <c r="K2476" t="s">
        <v>49</v>
      </c>
      <c r="L2476" t="s">
        <v>32</v>
      </c>
      <c r="M2476" t="s">
        <v>33</v>
      </c>
      <c r="N2476" t="s">
        <v>50</v>
      </c>
      <c r="O2476" t="s">
        <v>62</v>
      </c>
      <c r="P2476" t="s">
        <v>36</v>
      </c>
      <c r="R2476" t="s">
        <v>37</v>
      </c>
      <c r="S2476" t="s">
        <v>89</v>
      </c>
      <c r="T2476" s="2">
        <v>31786</v>
      </c>
      <c r="U2476" s="3">
        <f ca="1">YEARFRAC(Table1[[#This Row],[DOB]],TODAY())</f>
        <v>38.955555555555556</v>
      </c>
      <c r="V2476" s="3" t="str" cm="1">
        <f t="array" aca="1" ref="V2476" ca="1">_xlfn.IFS(Table1[[#This Row],[Age]] &lt; 30, "20-29", Table1[[#This Row],[Age]]&lt;40,"30-39",Table1[[#This Row],[Age]]&lt;50,"40-49",Table1[[#This Row],[Age]]&lt;60,"50-59",Table1[[#This Row],[Age]]&lt;70, "60-69",Table1[[#This Row],[Age]]&lt;80, "70-79",Table1[[#This Row],[Age]]&lt;90,"80-89")</f>
        <v>30-39</v>
      </c>
      <c r="W2476" t="s">
        <v>39</v>
      </c>
      <c r="X2476" t="s">
        <v>177</v>
      </c>
      <c r="Y2476" t="s">
        <v>41</v>
      </c>
      <c r="Z2476">
        <v>53945</v>
      </c>
      <c r="AA2476" t="s">
        <v>73</v>
      </c>
      <c r="AB2476" t="s">
        <v>74</v>
      </c>
      <c r="AC2476" t="s">
        <v>44</v>
      </c>
      <c r="AD2476">
        <v>4</v>
      </c>
    </row>
    <row r="2477" spans="1:30" x14ac:dyDescent="0.35">
      <c r="A2477">
        <v>2899</v>
      </c>
      <c r="B2477" t="s">
        <v>8784</v>
      </c>
      <c r="C2477" t="s">
        <v>3526</v>
      </c>
      <c r="D2477" s="1">
        <v>44085</v>
      </c>
      <c r="E2477" s="1">
        <v>44651</v>
      </c>
      <c r="F2477">
        <f>IF(Table1[[#This Row],[ExitDate]],QUOTIENT(Table1[[#This Row],[ExitDate]]-Table1[[#This Row],[StartDate]],365/12),"")</f>
        <v>18</v>
      </c>
      <c r="G2477" t="str">
        <f>IF(Table1[[#This Row],[ExitDate]], "Attrition", "Active")</f>
        <v>Attrition</v>
      </c>
      <c r="H2477" t="s">
        <v>28</v>
      </c>
      <c r="I2477" t="s">
        <v>8785</v>
      </c>
      <c r="J2477" t="s">
        <v>8786</v>
      </c>
      <c r="K2477" t="s">
        <v>138</v>
      </c>
      <c r="L2477" t="s">
        <v>32</v>
      </c>
      <c r="M2477" t="s">
        <v>51</v>
      </c>
      <c r="N2477" t="s">
        <v>63</v>
      </c>
      <c r="O2477" t="s">
        <v>51</v>
      </c>
      <c r="P2477" t="s">
        <v>125</v>
      </c>
      <c r="Q2477" t="s">
        <v>8787</v>
      </c>
      <c r="R2477" t="s">
        <v>37</v>
      </c>
      <c r="S2477" t="s">
        <v>176</v>
      </c>
      <c r="T2477" s="2">
        <v>33723</v>
      </c>
      <c r="U2477" s="3">
        <f ca="1">YEARFRAC(Table1[[#This Row],[DOB]],TODAY())</f>
        <v>33.65</v>
      </c>
      <c r="V2477" s="3" t="str" cm="1">
        <f t="array" aca="1" ref="V2477" ca="1">_xlfn.IFS(Table1[[#This Row],[Age]] &lt; 30, "20-29", Table1[[#This Row],[Age]]&lt;40,"30-39",Table1[[#This Row],[Age]]&lt;50,"40-49",Table1[[#This Row],[Age]]&lt;60,"50-59",Table1[[#This Row],[Age]]&lt;70, "60-69",Table1[[#This Row],[Age]]&lt;80, "70-79",Table1[[#This Row],[Age]]&lt;90,"80-89")</f>
        <v>30-39</v>
      </c>
      <c r="W2477" t="s">
        <v>39</v>
      </c>
      <c r="X2477" t="s">
        <v>177</v>
      </c>
      <c r="Y2477" t="s">
        <v>54</v>
      </c>
      <c r="Z2477">
        <v>26846</v>
      </c>
      <c r="AA2477" t="s">
        <v>73</v>
      </c>
      <c r="AB2477" t="s">
        <v>74</v>
      </c>
      <c r="AC2477" t="s">
        <v>44</v>
      </c>
      <c r="AD2477">
        <v>5</v>
      </c>
    </row>
    <row r="2478" spans="1:30" x14ac:dyDescent="0.35">
      <c r="A2478">
        <v>2900</v>
      </c>
      <c r="B2478" t="s">
        <v>5138</v>
      </c>
      <c r="C2478" t="s">
        <v>8788</v>
      </c>
      <c r="D2478" s="1">
        <v>44500</v>
      </c>
      <c r="E2478" s="1">
        <v>45119</v>
      </c>
      <c r="F2478">
        <f>IF(Table1[[#This Row],[ExitDate]],QUOTIENT(Table1[[#This Row],[ExitDate]]-Table1[[#This Row],[StartDate]],365/12),"")</f>
        <v>20</v>
      </c>
      <c r="G2478" t="str">
        <f>IF(Table1[[#This Row],[ExitDate]], "Attrition", "Active")</f>
        <v>Attrition</v>
      </c>
      <c r="H2478" t="s">
        <v>28</v>
      </c>
      <c r="I2478" t="s">
        <v>8789</v>
      </c>
      <c r="J2478" t="s">
        <v>8790</v>
      </c>
      <c r="K2478" t="s">
        <v>79</v>
      </c>
      <c r="L2478" t="s">
        <v>32</v>
      </c>
      <c r="M2478" t="s">
        <v>51</v>
      </c>
      <c r="N2478" t="s">
        <v>63</v>
      </c>
      <c r="O2478" t="s">
        <v>35</v>
      </c>
      <c r="P2478" t="s">
        <v>125</v>
      </c>
      <c r="Q2478" t="s">
        <v>8791</v>
      </c>
      <c r="R2478" t="s">
        <v>37</v>
      </c>
      <c r="S2478" t="s">
        <v>80</v>
      </c>
      <c r="T2478" s="2">
        <v>19268</v>
      </c>
      <c r="U2478" s="3">
        <f ca="1">YEARFRAC(Table1[[#This Row],[DOB]],TODAY())</f>
        <v>73.227777777777774</v>
      </c>
      <c r="V2478" s="3" t="str" cm="1">
        <f t="array" aca="1" ref="V2478" ca="1">_xlfn.IFS(Table1[[#This Row],[Age]] &lt; 30, "20-29", Table1[[#This Row],[Age]]&lt;40,"30-39",Table1[[#This Row],[Age]]&lt;50,"40-49",Table1[[#This Row],[Age]]&lt;60,"50-59",Table1[[#This Row],[Age]]&lt;70, "60-69",Table1[[#This Row],[Age]]&lt;80, "70-79",Table1[[#This Row],[Age]]&lt;90,"80-89")</f>
        <v>70-79</v>
      </c>
      <c r="W2478" t="s">
        <v>39</v>
      </c>
      <c r="X2478" t="s">
        <v>653</v>
      </c>
      <c r="Y2478" t="s">
        <v>54</v>
      </c>
      <c r="Z2478">
        <v>32806</v>
      </c>
      <c r="AA2478" t="s">
        <v>42</v>
      </c>
      <c r="AB2478" t="s">
        <v>43</v>
      </c>
      <c r="AC2478" t="s">
        <v>104</v>
      </c>
      <c r="AD2478">
        <v>2</v>
      </c>
    </row>
    <row r="2479" spans="1:30" x14ac:dyDescent="0.35">
      <c r="A2479">
        <v>2901</v>
      </c>
      <c r="B2479" t="s">
        <v>8792</v>
      </c>
      <c r="C2479" t="s">
        <v>3056</v>
      </c>
      <c r="D2479" s="1">
        <v>43394</v>
      </c>
      <c r="E2479" s="1">
        <v>43579</v>
      </c>
      <c r="F2479">
        <f>IF(Table1[[#This Row],[ExitDate]],QUOTIENT(Table1[[#This Row],[ExitDate]]-Table1[[#This Row],[StartDate]],365/12),"")</f>
        <v>6</v>
      </c>
      <c r="G2479" t="str">
        <f>IF(Table1[[#This Row],[ExitDate]], "Attrition", "Active")</f>
        <v>Attrition</v>
      </c>
      <c r="H2479" t="s">
        <v>28</v>
      </c>
      <c r="I2479" t="s">
        <v>8793</v>
      </c>
      <c r="J2479" t="s">
        <v>8794</v>
      </c>
      <c r="K2479" t="s">
        <v>167</v>
      </c>
      <c r="L2479" t="s">
        <v>32</v>
      </c>
      <c r="M2479" t="s">
        <v>51</v>
      </c>
      <c r="N2479" t="s">
        <v>50</v>
      </c>
      <c r="O2479" t="s">
        <v>51</v>
      </c>
      <c r="P2479" t="s">
        <v>98</v>
      </c>
      <c r="Q2479" t="s">
        <v>8795</v>
      </c>
      <c r="R2479" t="s">
        <v>37</v>
      </c>
      <c r="S2479" t="s">
        <v>304</v>
      </c>
      <c r="T2479" s="2">
        <v>33593</v>
      </c>
      <c r="U2479" s="3">
        <f ca="1">YEARFRAC(Table1[[#This Row],[DOB]],TODAY())</f>
        <v>34.005555555555553</v>
      </c>
      <c r="V2479" s="3" t="str" cm="1">
        <f t="array" aca="1" ref="V2479" ca="1">_xlfn.IFS(Table1[[#This Row],[Age]] &lt; 30, "20-29", Table1[[#This Row],[Age]]&lt;40,"30-39",Table1[[#This Row],[Age]]&lt;50,"40-49",Table1[[#This Row],[Age]]&lt;60,"50-59",Table1[[#This Row],[Age]]&lt;70, "60-69",Table1[[#This Row],[Age]]&lt;80, "70-79",Table1[[#This Row],[Age]]&lt;90,"80-89")</f>
        <v>30-39</v>
      </c>
      <c r="W2479" t="s">
        <v>39</v>
      </c>
      <c r="X2479" t="s">
        <v>225</v>
      </c>
      <c r="Y2479" t="s">
        <v>41</v>
      </c>
      <c r="Z2479">
        <v>52065</v>
      </c>
      <c r="AA2479" t="s">
        <v>42</v>
      </c>
      <c r="AB2479" t="s">
        <v>74</v>
      </c>
      <c r="AC2479" t="s">
        <v>44</v>
      </c>
      <c r="AD2479">
        <v>4</v>
      </c>
    </row>
    <row r="2480" spans="1:30" x14ac:dyDescent="0.35">
      <c r="A2480">
        <v>2902</v>
      </c>
      <c r="B2480" t="s">
        <v>8796</v>
      </c>
      <c r="C2480" t="s">
        <v>3170</v>
      </c>
      <c r="D2480" s="1">
        <v>44203</v>
      </c>
      <c r="F2480" t="str">
        <f>IF(Table1[[#This Row],[ExitDate]],QUOTIENT(Table1[[#This Row],[ExitDate]]-Table1[[#This Row],[StartDate]],365/12),"")</f>
        <v/>
      </c>
      <c r="G2480" t="str">
        <f>IF(Table1[[#This Row],[ExitDate]], "Attrition", "Active")</f>
        <v>Active</v>
      </c>
      <c r="H2480" t="s">
        <v>28</v>
      </c>
      <c r="I2480" t="s">
        <v>8797</v>
      </c>
      <c r="J2480" t="s">
        <v>8798</v>
      </c>
      <c r="K2480" t="s">
        <v>97</v>
      </c>
      <c r="L2480" t="s">
        <v>32</v>
      </c>
      <c r="M2480" t="s">
        <v>51</v>
      </c>
      <c r="N2480" t="s">
        <v>63</v>
      </c>
      <c r="O2480" t="s">
        <v>51</v>
      </c>
      <c r="P2480" t="s">
        <v>36</v>
      </c>
      <c r="R2480" t="s">
        <v>37</v>
      </c>
      <c r="S2480" t="s">
        <v>89</v>
      </c>
      <c r="T2480" s="2">
        <v>22351</v>
      </c>
      <c r="U2480" s="3">
        <f ca="1">YEARFRAC(Table1[[#This Row],[DOB]],TODAY())</f>
        <v>64.783333333333331</v>
      </c>
      <c r="V2480" s="3" t="str" cm="1">
        <f t="array" aca="1" ref="V2480" ca="1">_xlfn.IFS(Table1[[#This Row],[Age]] &lt; 30, "20-29", Table1[[#This Row],[Age]]&lt;40,"30-39",Table1[[#This Row],[Age]]&lt;50,"40-49",Table1[[#This Row],[Age]]&lt;60,"50-59",Table1[[#This Row],[Age]]&lt;70, "60-69",Table1[[#This Row],[Age]]&lt;80, "70-79",Table1[[#This Row],[Age]]&lt;90,"80-89")</f>
        <v>60-69</v>
      </c>
      <c r="W2480" t="s">
        <v>39</v>
      </c>
      <c r="X2480" t="s">
        <v>82</v>
      </c>
      <c r="Y2480" t="s">
        <v>41</v>
      </c>
      <c r="Z2480">
        <v>34499</v>
      </c>
      <c r="AA2480" t="s">
        <v>92</v>
      </c>
      <c r="AB2480" t="s">
        <v>43</v>
      </c>
      <c r="AC2480" t="s">
        <v>44</v>
      </c>
      <c r="AD2480">
        <v>1</v>
      </c>
    </row>
    <row r="2481" spans="1:30" x14ac:dyDescent="0.35">
      <c r="A2481">
        <v>2903</v>
      </c>
      <c r="B2481" t="s">
        <v>4663</v>
      </c>
      <c r="C2481" t="s">
        <v>3050</v>
      </c>
      <c r="D2481" s="1">
        <v>44966</v>
      </c>
      <c r="E2481" s="1">
        <v>45053</v>
      </c>
      <c r="F2481">
        <f>IF(Table1[[#This Row],[ExitDate]],QUOTIENT(Table1[[#This Row],[ExitDate]]-Table1[[#This Row],[StartDate]],365/12),"")</f>
        <v>2</v>
      </c>
      <c r="G2481" t="str">
        <f>IF(Table1[[#This Row],[ExitDate]], "Attrition", "Active")</f>
        <v>Attrition</v>
      </c>
      <c r="H2481" t="s">
        <v>28</v>
      </c>
      <c r="I2481" t="s">
        <v>8799</v>
      </c>
      <c r="J2481" t="s">
        <v>8800</v>
      </c>
      <c r="K2481" t="s">
        <v>117</v>
      </c>
      <c r="L2481" t="s">
        <v>32</v>
      </c>
      <c r="M2481" t="s">
        <v>51</v>
      </c>
      <c r="N2481" t="s">
        <v>50</v>
      </c>
      <c r="O2481" t="s">
        <v>62</v>
      </c>
      <c r="P2481" t="s">
        <v>125</v>
      </c>
      <c r="Q2481" t="s">
        <v>8801</v>
      </c>
      <c r="R2481" t="s">
        <v>37</v>
      </c>
      <c r="S2481" t="s">
        <v>110</v>
      </c>
      <c r="T2481" s="2">
        <v>35852</v>
      </c>
      <c r="U2481" s="3">
        <f ca="1">YEARFRAC(Table1[[#This Row],[DOB]],TODAY())</f>
        <v>27.824999999999999</v>
      </c>
      <c r="V2481" s="3" t="str" cm="1">
        <f t="array" aca="1" ref="V2481" ca="1">_xlfn.IFS(Table1[[#This Row],[Age]] &lt; 30, "20-29", Table1[[#This Row],[Age]]&lt;40,"30-39",Table1[[#This Row],[Age]]&lt;50,"40-49",Table1[[#This Row],[Age]]&lt;60,"50-59",Table1[[#This Row],[Age]]&lt;70, "60-69",Table1[[#This Row],[Age]]&lt;80, "70-79",Table1[[#This Row],[Age]]&lt;90,"80-89")</f>
        <v>20-29</v>
      </c>
      <c r="W2481" t="s">
        <v>39</v>
      </c>
      <c r="X2481" t="s">
        <v>112</v>
      </c>
      <c r="Y2481" t="s">
        <v>54</v>
      </c>
      <c r="Z2481">
        <v>14416</v>
      </c>
      <c r="AA2481" t="s">
        <v>127</v>
      </c>
      <c r="AB2481" t="s">
        <v>74</v>
      </c>
      <c r="AC2481" t="s">
        <v>235</v>
      </c>
      <c r="AD2481">
        <v>5</v>
      </c>
    </row>
    <row r="2482" spans="1:30" x14ac:dyDescent="0.35">
      <c r="A2482">
        <v>2904</v>
      </c>
      <c r="B2482" t="s">
        <v>8802</v>
      </c>
      <c r="C2482" t="s">
        <v>673</v>
      </c>
      <c r="D2482" s="1">
        <v>43876</v>
      </c>
      <c r="E2482" s="1">
        <v>44124</v>
      </c>
      <c r="F2482">
        <f>IF(Table1[[#This Row],[ExitDate]],QUOTIENT(Table1[[#This Row],[ExitDate]]-Table1[[#This Row],[StartDate]],365/12),"")</f>
        <v>8</v>
      </c>
      <c r="G2482" t="str">
        <f>IF(Table1[[#This Row],[ExitDate]], "Attrition", "Active")</f>
        <v>Attrition</v>
      </c>
      <c r="H2482" t="s">
        <v>28</v>
      </c>
      <c r="I2482" t="s">
        <v>8803</v>
      </c>
      <c r="J2482" t="s">
        <v>8804</v>
      </c>
      <c r="K2482" t="s">
        <v>61</v>
      </c>
      <c r="L2482" t="s">
        <v>744</v>
      </c>
      <c r="M2482" t="s">
        <v>62</v>
      </c>
      <c r="N2482" t="s">
        <v>50</v>
      </c>
      <c r="O2482" t="s">
        <v>51</v>
      </c>
      <c r="P2482" t="s">
        <v>139</v>
      </c>
      <c r="Q2482" t="s">
        <v>8805</v>
      </c>
      <c r="R2482" t="s">
        <v>37</v>
      </c>
      <c r="S2482" t="s">
        <v>176</v>
      </c>
      <c r="T2482" s="2">
        <v>17080</v>
      </c>
      <c r="U2482" s="3">
        <f ca="1">YEARFRAC(Table1[[#This Row],[DOB]],TODAY())</f>
        <v>79.216666666666669</v>
      </c>
      <c r="V2482" s="3" t="str" cm="1">
        <f t="array" aca="1" ref="V2482" ca="1">_xlfn.IFS(Table1[[#This Row],[Age]] &lt; 30, "20-29", Table1[[#This Row],[Age]]&lt;40,"30-39",Table1[[#This Row],[Age]]&lt;50,"40-49",Table1[[#This Row],[Age]]&lt;60,"50-59",Table1[[#This Row],[Age]]&lt;70, "60-69",Table1[[#This Row],[Age]]&lt;80, "70-79",Table1[[#This Row],[Age]]&lt;90,"80-89")</f>
        <v>70-79</v>
      </c>
      <c r="W2482" t="s">
        <v>39</v>
      </c>
      <c r="X2482" t="s">
        <v>102</v>
      </c>
      <c r="Y2482" t="s">
        <v>41</v>
      </c>
      <c r="Z2482">
        <v>84227</v>
      </c>
      <c r="AA2482" t="s">
        <v>73</v>
      </c>
      <c r="AB2482" t="s">
        <v>43</v>
      </c>
      <c r="AC2482" t="s">
        <v>104</v>
      </c>
      <c r="AD2482">
        <v>4</v>
      </c>
    </row>
    <row r="2483" spans="1:30" x14ac:dyDescent="0.35">
      <c r="A2483">
        <v>2905</v>
      </c>
      <c r="B2483" t="s">
        <v>8468</v>
      </c>
      <c r="C2483" t="s">
        <v>4233</v>
      </c>
      <c r="D2483" s="1">
        <v>44848</v>
      </c>
      <c r="F2483" t="str">
        <f>IF(Table1[[#This Row],[ExitDate]],QUOTIENT(Table1[[#This Row],[ExitDate]]-Table1[[#This Row],[StartDate]],365/12),"")</f>
        <v/>
      </c>
      <c r="G2483" t="str">
        <f>IF(Table1[[#This Row],[ExitDate]], "Attrition", "Active")</f>
        <v>Active</v>
      </c>
      <c r="H2483" t="s">
        <v>727</v>
      </c>
      <c r="I2483" t="s">
        <v>8806</v>
      </c>
      <c r="J2483" t="s">
        <v>8807</v>
      </c>
      <c r="K2483" t="s">
        <v>61</v>
      </c>
      <c r="L2483" t="s">
        <v>32</v>
      </c>
      <c r="M2483" t="s">
        <v>62</v>
      </c>
      <c r="N2483" t="s">
        <v>34</v>
      </c>
      <c r="O2483" t="s">
        <v>62</v>
      </c>
      <c r="P2483" t="s">
        <v>36</v>
      </c>
      <c r="R2483" t="s">
        <v>37</v>
      </c>
      <c r="S2483" t="s">
        <v>503</v>
      </c>
      <c r="T2483" s="2">
        <v>27003</v>
      </c>
      <c r="U2483" s="3">
        <f ca="1">YEARFRAC(Table1[[#This Row],[DOB]],TODAY())</f>
        <v>52.05</v>
      </c>
      <c r="V2483" s="3" t="str" cm="1">
        <f t="array" aca="1" ref="V2483" ca="1">_xlfn.IFS(Table1[[#This Row],[Age]] &lt; 30, "20-29", Table1[[#This Row],[Age]]&lt;40,"30-39",Table1[[#This Row],[Age]]&lt;50,"40-49",Table1[[#This Row],[Age]]&lt;60,"50-59",Table1[[#This Row],[Age]]&lt;70, "60-69",Table1[[#This Row],[Age]]&lt;80, "70-79",Table1[[#This Row],[Age]]&lt;90,"80-89")</f>
        <v>50-59</v>
      </c>
      <c r="W2483" t="s">
        <v>39</v>
      </c>
      <c r="X2483" t="s">
        <v>8808</v>
      </c>
      <c r="Y2483" t="s">
        <v>54</v>
      </c>
      <c r="Z2483">
        <v>96294</v>
      </c>
      <c r="AA2483" t="s">
        <v>127</v>
      </c>
      <c r="AB2483" t="s">
        <v>103</v>
      </c>
      <c r="AC2483" t="s">
        <v>44</v>
      </c>
      <c r="AD2483">
        <v>1</v>
      </c>
    </row>
    <row r="2484" spans="1:30" x14ac:dyDescent="0.35">
      <c r="A2484">
        <v>2906</v>
      </c>
      <c r="B2484" t="s">
        <v>4252</v>
      </c>
      <c r="C2484" t="s">
        <v>2071</v>
      </c>
      <c r="D2484" s="1">
        <v>43375</v>
      </c>
      <c r="F2484" t="str">
        <f>IF(Table1[[#This Row],[ExitDate]],QUOTIENT(Table1[[#This Row],[ExitDate]]-Table1[[#This Row],[StartDate]],365/12),"")</f>
        <v/>
      </c>
      <c r="G2484" t="str">
        <f>IF(Table1[[#This Row],[ExitDate]], "Attrition", "Active")</f>
        <v>Active</v>
      </c>
      <c r="H2484" t="s">
        <v>727</v>
      </c>
      <c r="I2484" t="s">
        <v>8809</v>
      </c>
      <c r="J2484" t="s">
        <v>8810</v>
      </c>
      <c r="K2484" t="s">
        <v>167</v>
      </c>
      <c r="L2484" t="s">
        <v>32</v>
      </c>
      <c r="M2484" t="s">
        <v>33</v>
      </c>
      <c r="N2484" t="s">
        <v>63</v>
      </c>
      <c r="O2484" t="s">
        <v>51</v>
      </c>
      <c r="P2484" t="s">
        <v>36</v>
      </c>
      <c r="R2484" t="s">
        <v>37</v>
      </c>
      <c r="S2484" t="s">
        <v>89</v>
      </c>
      <c r="T2484" s="2">
        <v>28897</v>
      </c>
      <c r="U2484" s="3">
        <f ca="1">YEARFRAC(Table1[[#This Row],[DOB]],TODAY())</f>
        <v>46.866666666666667</v>
      </c>
      <c r="V2484" s="3" t="str" cm="1">
        <f t="array" aca="1" ref="V2484" ca="1">_xlfn.IFS(Table1[[#This Row],[Age]] &lt; 30, "20-29", Table1[[#This Row],[Age]]&lt;40,"30-39",Table1[[#This Row],[Age]]&lt;50,"40-49",Table1[[#This Row],[Age]]&lt;60,"50-59",Table1[[#This Row],[Age]]&lt;70, "60-69",Table1[[#This Row],[Age]]&lt;80, "70-79",Table1[[#This Row],[Age]]&lt;90,"80-89")</f>
        <v>40-49</v>
      </c>
      <c r="W2484" t="s">
        <v>39</v>
      </c>
      <c r="X2484" t="s">
        <v>102</v>
      </c>
      <c r="Y2484" t="s">
        <v>54</v>
      </c>
      <c r="Z2484">
        <v>87232</v>
      </c>
      <c r="AA2484" t="s">
        <v>127</v>
      </c>
      <c r="AB2484" t="s">
        <v>103</v>
      </c>
      <c r="AC2484" t="s">
        <v>235</v>
      </c>
      <c r="AD2484">
        <v>5</v>
      </c>
    </row>
    <row r="2485" spans="1:30" x14ac:dyDescent="0.35">
      <c r="A2485">
        <v>2907</v>
      </c>
      <c r="B2485" t="s">
        <v>2985</v>
      </c>
      <c r="C2485" t="s">
        <v>1339</v>
      </c>
      <c r="D2485" s="1">
        <v>44004</v>
      </c>
      <c r="F2485" t="str">
        <f>IF(Table1[[#This Row],[ExitDate]],QUOTIENT(Table1[[#This Row],[ExitDate]]-Table1[[#This Row],[StartDate]],365/12),"")</f>
        <v/>
      </c>
      <c r="G2485" t="str">
        <f>IF(Table1[[#This Row],[ExitDate]], "Attrition", "Active")</f>
        <v>Active</v>
      </c>
      <c r="H2485" t="s">
        <v>727</v>
      </c>
      <c r="I2485" t="s">
        <v>8811</v>
      </c>
      <c r="J2485" t="s">
        <v>8812</v>
      </c>
      <c r="K2485" t="s">
        <v>132</v>
      </c>
      <c r="L2485" t="s">
        <v>32</v>
      </c>
      <c r="M2485" t="s">
        <v>62</v>
      </c>
      <c r="N2485" t="s">
        <v>34</v>
      </c>
      <c r="O2485" t="s">
        <v>51</v>
      </c>
      <c r="P2485" t="s">
        <v>36</v>
      </c>
      <c r="R2485" t="s">
        <v>37</v>
      </c>
      <c r="S2485" t="s">
        <v>503</v>
      </c>
      <c r="T2485" s="2">
        <v>22709</v>
      </c>
      <c r="U2485" s="3">
        <f ca="1">YEARFRAC(Table1[[#This Row],[DOB]],TODAY())</f>
        <v>63.802777777777777</v>
      </c>
      <c r="V2485" s="3" t="str" cm="1">
        <f t="array" aca="1" ref="V2485" ca="1">_xlfn.IFS(Table1[[#This Row],[Age]] &lt; 30, "20-29", Table1[[#This Row],[Age]]&lt;40,"30-39",Table1[[#This Row],[Age]]&lt;50,"40-49",Table1[[#This Row],[Age]]&lt;60,"50-59",Table1[[#This Row],[Age]]&lt;70, "60-69",Table1[[#This Row],[Age]]&lt;80, "70-79",Table1[[#This Row],[Age]]&lt;90,"80-89")</f>
        <v>60-69</v>
      </c>
      <c r="W2485" t="s">
        <v>39</v>
      </c>
      <c r="X2485" t="s">
        <v>6</v>
      </c>
      <c r="Y2485" t="s">
        <v>54</v>
      </c>
      <c r="Z2485">
        <v>38430</v>
      </c>
      <c r="AA2485" t="s">
        <v>42</v>
      </c>
      <c r="AB2485" t="s">
        <v>43</v>
      </c>
      <c r="AC2485" t="s">
        <v>235</v>
      </c>
      <c r="AD2485">
        <v>4</v>
      </c>
    </row>
    <row r="2486" spans="1:30" x14ac:dyDescent="0.35">
      <c r="A2486">
        <v>2908</v>
      </c>
      <c r="B2486" t="s">
        <v>2726</v>
      </c>
      <c r="C2486" t="s">
        <v>2807</v>
      </c>
      <c r="D2486" s="1">
        <v>44274</v>
      </c>
      <c r="F2486" t="str">
        <f>IF(Table1[[#This Row],[ExitDate]],QUOTIENT(Table1[[#This Row],[ExitDate]]-Table1[[#This Row],[StartDate]],365/12),"")</f>
        <v/>
      </c>
      <c r="G2486" t="str">
        <f>IF(Table1[[#This Row],[ExitDate]], "Attrition", "Active")</f>
        <v>Active</v>
      </c>
      <c r="H2486" t="s">
        <v>727</v>
      </c>
      <c r="I2486" t="s">
        <v>8813</v>
      </c>
      <c r="J2486" t="s">
        <v>8814</v>
      </c>
      <c r="K2486" t="s">
        <v>79</v>
      </c>
      <c r="L2486" t="s">
        <v>32</v>
      </c>
      <c r="M2486" t="s">
        <v>33</v>
      </c>
      <c r="N2486" t="s">
        <v>34</v>
      </c>
      <c r="O2486" t="s">
        <v>35</v>
      </c>
      <c r="P2486" t="s">
        <v>36</v>
      </c>
      <c r="R2486" t="s">
        <v>37</v>
      </c>
      <c r="S2486" t="s">
        <v>176</v>
      </c>
      <c r="T2486" s="2">
        <v>29317</v>
      </c>
      <c r="U2486" s="3">
        <f ca="1">YEARFRAC(Table1[[#This Row],[DOB]],TODAY())</f>
        <v>45.713888888888889</v>
      </c>
      <c r="V2486" s="3" t="str" cm="1">
        <f t="array" aca="1" ref="V2486" ca="1">_xlfn.IFS(Table1[[#This Row],[Age]] &lt; 30, "20-29", Table1[[#This Row],[Age]]&lt;40,"30-39",Table1[[#This Row],[Age]]&lt;50,"40-49",Table1[[#This Row],[Age]]&lt;60,"50-59",Table1[[#This Row],[Age]]&lt;70, "60-69",Table1[[#This Row],[Age]]&lt;80, "70-79",Table1[[#This Row],[Age]]&lt;90,"80-89")</f>
        <v>40-49</v>
      </c>
      <c r="W2486" t="s">
        <v>39</v>
      </c>
      <c r="X2486" t="s">
        <v>177</v>
      </c>
      <c r="Y2486" t="s">
        <v>54</v>
      </c>
      <c r="Z2486">
        <v>49657</v>
      </c>
      <c r="AA2486" t="s">
        <v>127</v>
      </c>
      <c r="AB2486" t="s">
        <v>74</v>
      </c>
      <c r="AC2486" t="s">
        <v>104</v>
      </c>
      <c r="AD2486">
        <v>1</v>
      </c>
    </row>
    <row r="2487" spans="1:30" x14ac:dyDescent="0.35">
      <c r="A2487">
        <v>2909</v>
      </c>
      <c r="B2487" t="s">
        <v>1758</v>
      </c>
      <c r="C2487" t="s">
        <v>2185</v>
      </c>
      <c r="D2487" s="1">
        <v>43552</v>
      </c>
      <c r="F2487" t="str">
        <f>IF(Table1[[#This Row],[ExitDate]],QUOTIENT(Table1[[#This Row],[ExitDate]]-Table1[[#This Row],[StartDate]],365/12),"")</f>
        <v/>
      </c>
      <c r="G2487" t="str">
        <f>IF(Table1[[#This Row],[ExitDate]], "Attrition", "Active")</f>
        <v>Active</v>
      </c>
      <c r="H2487" t="s">
        <v>727</v>
      </c>
      <c r="I2487" t="s">
        <v>8815</v>
      </c>
      <c r="J2487" t="s">
        <v>8816</v>
      </c>
      <c r="K2487" t="s">
        <v>97</v>
      </c>
      <c r="L2487" t="s">
        <v>32</v>
      </c>
      <c r="M2487" t="s">
        <v>62</v>
      </c>
      <c r="N2487" t="s">
        <v>34</v>
      </c>
      <c r="O2487" t="s">
        <v>51</v>
      </c>
      <c r="P2487" t="s">
        <v>36</v>
      </c>
      <c r="R2487" t="s">
        <v>37</v>
      </c>
      <c r="S2487" t="s">
        <v>89</v>
      </c>
      <c r="T2487" s="2">
        <v>15251</v>
      </c>
      <c r="U2487" s="3">
        <f ca="1">YEARFRAC(Table1[[#This Row],[DOB]],TODAY())</f>
        <v>84.224999999999994</v>
      </c>
      <c r="V2487" s="3" t="str" cm="1">
        <f t="array" aca="1" ref="V2487" ca="1">_xlfn.IFS(Table1[[#This Row],[Age]] &lt; 30, "20-29", Table1[[#This Row],[Age]]&lt;40,"30-39",Table1[[#This Row],[Age]]&lt;50,"40-49",Table1[[#This Row],[Age]]&lt;60,"50-59",Table1[[#This Row],[Age]]&lt;70, "60-69",Table1[[#This Row],[Age]]&lt;80, "70-79",Table1[[#This Row],[Age]]&lt;90,"80-89")</f>
        <v>80-89</v>
      </c>
      <c r="W2487" t="s">
        <v>39</v>
      </c>
      <c r="X2487" t="s">
        <v>82</v>
      </c>
      <c r="Y2487" t="s">
        <v>41</v>
      </c>
      <c r="Z2487">
        <v>45022</v>
      </c>
      <c r="AA2487" t="s">
        <v>55</v>
      </c>
      <c r="AB2487" t="s">
        <v>74</v>
      </c>
      <c r="AC2487" t="s">
        <v>235</v>
      </c>
      <c r="AD2487">
        <v>1</v>
      </c>
    </row>
    <row r="2488" spans="1:30" x14ac:dyDescent="0.35">
      <c r="A2488">
        <v>2910</v>
      </c>
      <c r="B2488" t="s">
        <v>8817</v>
      </c>
      <c r="C2488" t="s">
        <v>1602</v>
      </c>
      <c r="D2488" s="1">
        <v>44682</v>
      </c>
      <c r="F2488" t="str">
        <f>IF(Table1[[#This Row],[ExitDate]],QUOTIENT(Table1[[#This Row],[ExitDate]]-Table1[[#This Row],[StartDate]],365/12),"")</f>
        <v/>
      </c>
      <c r="G2488" t="str">
        <f>IF(Table1[[#This Row],[ExitDate]], "Attrition", "Active")</f>
        <v>Active</v>
      </c>
      <c r="H2488" t="s">
        <v>727</v>
      </c>
      <c r="I2488" t="s">
        <v>8818</v>
      </c>
      <c r="J2488" t="s">
        <v>8819</v>
      </c>
      <c r="K2488" t="s">
        <v>88</v>
      </c>
      <c r="L2488" t="s">
        <v>32</v>
      </c>
      <c r="M2488" t="s">
        <v>51</v>
      </c>
      <c r="N2488" t="s">
        <v>50</v>
      </c>
      <c r="O2488" t="s">
        <v>62</v>
      </c>
      <c r="P2488" t="s">
        <v>36</v>
      </c>
      <c r="R2488" t="s">
        <v>37</v>
      </c>
      <c r="S2488" t="s">
        <v>89</v>
      </c>
      <c r="T2488" s="2">
        <v>16812</v>
      </c>
      <c r="U2488" s="3">
        <f ca="1">YEARFRAC(Table1[[#This Row],[DOB]],TODAY())</f>
        <v>79.952777777777783</v>
      </c>
      <c r="V2488" s="3" t="str" cm="1">
        <f t="array" aca="1" ref="V2488" ca="1">_xlfn.IFS(Table1[[#This Row],[Age]] &lt; 30, "20-29", Table1[[#This Row],[Age]]&lt;40,"30-39",Table1[[#This Row],[Age]]&lt;50,"40-49",Table1[[#This Row],[Age]]&lt;60,"50-59",Table1[[#This Row],[Age]]&lt;70, "60-69",Table1[[#This Row],[Age]]&lt;80, "70-79",Table1[[#This Row],[Age]]&lt;90,"80-89")</f>
        <v>70-79</v>
      </c>
      <c r="W2488" t="s">
        <v>39</v>
      </c>
      <c r="X2488" t="s">
        <v>82</v>
      </c>
      <c r="Y2488" t="s">
        <v>41</v>
      </c>
      <c r="Z2488">
        <v>89600</v>
      </c>
      <c r="AA2488" t="s">
        <v>42</v>
      </c>
      <c r="AB2488" t="s">
        <v>103</v>
      </c>
      <c r="AC2488" t="s">
        <v>104</v>
      </c>
      <c r="AD2488">
        <v>1</v>
      </c>
    </row>
    <row r="2489" spans="1:30" x14ac:dyDescent="0.35">
      <c r="A2489">
        <v>2911</v>
      </c>
      <c r="B2489" t="s">
        <v>3676</v>
      </c>
      <c r="C2489" t="s">
        <v>7918</v>
      </c>
      <c r="D2489" s="1">
        <v>43319</v>
      </c>
      <c r="F2489" t="str">
        <f>IF(Table1[[#This Row],[ExitDate]],QUOTIENT(Table1[[#This Row],[ExitDate]]-Table1[[#This Row],[StartDate]],365/12),"")</f>
        <v/>
      </c>
      <c r="G2489" t="str">
        <f>IF(Table1[[#This Row],[ExitDate]], "Attrition", "Active")</f>
        <v>Active</v>
      </c>
      <c r="H2489" t="s">
        <v>28</v>
      </c>
      <c r="I2489" t="s">
        <v>8820</v>
      </c>
      <c r="J2489" t="s">
        <v>8821</v>
      </c>
      <c r="K2489" t="s">
        <v>79</v>
      </c>
      <c r="L2489" t="s">
        <v>32</v>
      </c>
      <c r="M2489" t="s">
        <v>51</v>
      </c>
      <c r="N2489" t="s">
        <v>50</v>
      </c>
      <c r="O2489" t="s">
        <v>62</v>
      </c>
      <c r="P2489" t="s">
        <v>36</v>
      </c>
      <c r="R2489" t="s">
        <v>37</v>
      </c>
      <c r="S2489" t="s">
        <v>38</v>
      </c>
      <c r="T2489" s="2">
        <v>19345</v>
      </c>
      <c r="U2489" s="3">
        <f ca="1">YEARFRAC(Table1[[#This Row],[DOB]],TODAY())</f>
        <v>73.016666666666666</v>
      </c>
      <c r="V2489" s="3" t="str" cm="1">
        <f t="array" aca="1" ref="V2489" ca="1">_xlfn.IFS(Table1[[#This Row],[Age]] &lt; 30, "20-29", Table1[[#This Row],[Age]]&lt;40,"30-39",Table1[[#This Row],[Age]]&lt;50,"40-49",Table1[[#This Row],[Age]]&lt;60,"50-59",Table1[[#This Row],[Age]]&lt;70, "60-69",Table1[[#This Row],[Age]]&lt;80, "70-79",Table1[[#This Row],[Age]]&lt;90,"80-89")</f>
        <v>70-79</v>
      </c>
      <c r="W2489" t="s">
        <v>39</v>
      </c>
      <c r="X2489" t="s">
        <v>612</v>
      </c>
      <c r="Y2489" t="s">
        <v>54</v>
      </c>
      <c r="Z2489">
        <v>3468</v>
      </c>
      <c r="AA2489" t="s">
        <v>127</v>
      </c>
      <c r="AB2489" t="s">
        <v>103</v>
      </c>
      <c r="AC2489" t="s">
        <v>104</v>
      </c>
      <c r="AD2489">
        <v>2</v>
      </c>
    </row>
    <row r="2490" spans="1:30" x14ac:dyDescent="0.35">
      <c r="A2490">
        <v>2912</v>
      </c>
      <c r="B2490" t="s">
        <v>8822</v>
      </c>
      <c r="C2490" t="s">
        <v>1895</v>
      </c>
      <c r="D2490" s="1">
        <v>44682</v>
      </c>
      <c r="F2490" t="str">
        <f>IF(Table1[[#This Row],[ExitDate]],QUOTIENT(Table1[[#This Row],[ExitDate]]-Table1[[#This Row],[StartDate]],365/12),"")</f>
        <v/>
      </c>
      <c r="G2490" t="str">
        <f>IF(Table1[[#This Row],[ExitDate]], "Attrition", "Active")</f>
        <v>Active</v>
      </c>
      <c r="H2490" t="s">
        <v>28</v>
      </c>
      <c r="I2490" t="s">
        <v>8823</v>
      </c>
      <c r="J2490" t="s">
        <v>8824</v>
      </c>
      <c r="K2490" t="s">
        <v>167</v>
      </c>
      <c r="L2490" t="s">
        <v>32</v>
      </c>
      <c r="M2490" t="s">
        <v>62</v>
      </c>
      <c r="N2490" t="s">
        <v>34</v>
      </c>
      <c r="O2490" t="s">
        <v>35</v>
      </c>
      <c r="P2490" t="s">
        <v>36</v>
      </c>
      <c r="R2490" t="s">
        <v>37</v>
      </c>
      <c r="S2490" t="s">
        <v>176</v>
      </c>
      <c r="T2490" s="2">
        <v>22796</v>
      </c>
      <c r="U2490" s="3">
        <f ca="1">YEARFRAC(Table1[[#This Row],[DOB]],TODAY())</f>
        <v>63.56388888888889</v>
      </c>
      <c r="V2490" s="3" t="str" cm="1">
        <f t="array" aca="1" ref="V2490" ca="1">_xlfn.IFS(Table1[[#This Row],[Age]] &lt; 30, "20-29", Table1[[#This Row],[Age]]&lt;40,"30-39",Table1[[#This Row],[Age]]&lt;50,"40-49",Table1[[#This Row],[Age]]&lt;60,"50-59",Table1[[#This Row],[Age]]&lt;70, "60-69",Table1[[#This Row],[Age]]&lt;80, "70-79",Table1[[#This Row],[Age]]&lt;90,"80-89")</f>
        <v>60-69</v>
      </c>
      <c r="W2490" t="s">
        <v>39</v>
      </c>
      <c r="X2490" t="s">
        <v>968</v>
      </c>
      <c r="Y2490" t="s">
        <v>54</v>
      </c>
      <c r="Z2490">
        <v>72466</v>
      </c>
      <c r="AA2490" t="s">
        <v>92</v>
      </c>
      <c r="AB2490" t="s">
        <v>43</v>
      </c>
      <c r="AC2490" t="s">
        <v>235</v>
      </c>
      <c r="AD2490">
        <v>4</v>
      </c>
    </row>
    <row r="2491" spans="1:30" x14ac:dyDescent="0.35">
      <c r="A2491">
        <v>2913</v>
      </c>
      <c r="B2491" t="s">
        <v>6532</v>
      </c>
      <c r="C2491" t="s">
        <v>537</v>
      </c>
      <c r="D2491" s="1">
        <v>43802</v>
      </c>
      <c r="F2491" t="str">
        <f>IF(Table1[[#This Row],[ExitDate]],QUOTIENT(Table1[[#This Row],[ExitDate]]-Table1[[#This Row],[StartDate]],365/12),"")</f>
        <v/>
      </c>
      <c r="G2491" t="str">
        <f>IF(Table1[[#This Row],[ExitDate]], "Attrition", "Active")</f>
        <v>Active</v>
      </c>
      <c r="H2491" t="s">
        <v>28</v>
      </c>
      <c r="I2491" t="s">
        <v>8825</v>
      </c>
      <c r="J2491" t="s">
        <v>8826</v>
      </c>
      <c r="K2491" t="s">
        <v>97</v>
      </c>
      <c r="L2491" t="s">
        <v>32</v>
      </c>
      <c r="M2491" t="s">
        <v>62</v>
      </c>
      <c r="N2491" t="s">
        <v>63</v>
      </c>
      <c r="O2491" t="s">
        <v>51</v>
      </c>
      <c r="P2491" t="s">
        <v>36</v>
      </c>
      <c r="R2491" t="s">
        <v>37</v>
      </c>
      <c r="S2491" t="s">
        <v>147</v>
      </c>
      <c r="T2491" s="2">
        <v>18551</v>
      </c>
      <c r="U2491" s="3">
        <f ca="1">YEARFRAC(Table1[[#This Row],[DOB]],TODAY())</f>
        <v>75.188888888888883</v>
      </c>
      <c r="V2491" s="3" t="str" cm="1">
        <f t="array" aca="1" ref="V2491" ca="1">_xlfn.IFS(Table1[[#This Row],[Age]] &lt; 30, "20-29", Table1[[#This Row],[Age]]&lt;40,"30-39",Table1[[#This Row],[Age]]&lt;50,"40-49",Table1[[#This Row],[Age]]&lt;60,"50-59",Table1[[#This Row],[Age]]&lt;70, "60-69",Table1[[#This Row],[Age]]&lt;80, "70-79",Table1[[#This Row],[Age]]&lt;90,"80-89")</f>
        <v>70-79</v>
      </c>
      <c r="W2491" t="s">
        <v>39</v>
      </c>
      <c r="X2491" t="s">
        <v>149</v>
      </c>
      <c r="Y2491" t="s">
        <v>54</v>
      </c>
      <c r="Z2491">
        <v>70198</v>
      </c>
      <c r="AA2491" t="s">
        <v>55</v>
      </c>
      <c r="AB2491" t="s">
        <v>103</v>
      </c>
      <c r="AC2491" t="s">
        <v>235</v>
      </c>
      <c r="AD2491">
        <v>2</v>
      </c>
    </row>
    <row r="2492" spans="1:30" x14ac:dyDescent="0.35">
      <c r="A2492">
        <v>2914</v>
      </c>
      <c r="B2492" t="s">
        <v>8214</v>
      </c>
      <c r="C2492" t="s">
        <v>6555</v>
      </c>
      <c r="D2492" s="1">
        <v>43832</v>
      </c>
      <c r="E2492" s="1">
        <v>45141</v>
      </c>
      <c r="F2492">
        <f>IF(Table1[[#This Row],[ExitDate]],QUOTIENT(Table1[[#This Row],[ExitDate]]-Table1[[#This Row],[StartDate]],365/12),"")</f>
        <v>43</v>
      </c>
      <c r="G2492" t="str">
        <f>IF(Table1[[#This Row],[ExitDate]], "Attrition", "Active")</f>
        <v>Attrition</v>
      </c>
      <c r="H2492" t="s">
        <v>28</v>
      </c>
      <c r="I2492" t="s">
        <v>8827</v>
      </c>
      <c r="J2492" t="s">
        <v>8828</v>
      </c>
      <c r="K2492" t="s">
        <v>117</v>
      </c>
      <c r="L2492" t="s">
        <v>32</v>
      </c>
      <c r="M2492" t="s">
        <v>62</v>
      </c>
      <c r="N2492" t="s">
        <v>34</v>
      </c>
      <c r="O2492" t="s">
        <v>51</v>
      </c>
      <c r="P2492" t="s">
        <v>139</v>
      </c>
      <c r="Q2492" t="s">
        <v>8829</v>
      </c>
      <c r="R2492" t="s">
        <v>37</v>
      </c>
      <c r="S2492" t="s">
        <v>147</v>
      </c>
      <c r="T2492" s="2">
        <v>26635</v>
      </c>
      <c r="U2492" s="3">
        <f ca="1">YEARFRAC(Table1[[#This Row],[DOB]],TODAY())</f>
        <v>53.05833333333333</v>
      </c>
      <c r="V2492" s="3" t="str" cm="1">
        <f t="array" aca="1" ref="V2492" ca="1">_xlfn.IFS(Table1[[#This Row],[Age]] &lt; 30, "20-29", Table1[[#This Row],[Age]]&lt;40,"30-39",Table1[[#This Row],[Age]]&lt;50,"40-49",Table1[[#This Row],[Age]]&lt;60,"50-59",Table1[[#This Row],[Age]]&lt;70, "60-69",Table1[[#This Row],[Age]]&lt;80, "70-79",Table1[[#This Row],[Age]]&lt;90,"80-89")</f>
        <v>50-59</v>
      </c>
      <c r="W2492" t="s">
        <v>39</v>
      </c>
      <c r="X2492" t="s">
        <v>82</v>
      </c>
      <c r="Y2492" t="s">
        <v>54</v>
      </c>
      <c r="Z2492">
        <v>56864</v>
      </c>
      <c r="AA2492" t="s">
        <v>55</v>
      </c>
      <c r="AB2492" t="s">
        <v>43</v>
      </c>
      <c r="AC2492" t="s">
        <v>104</v>
      </c>
      <c r="AD2492">
        <v>2</v>
      </c>
    </row>
    <row r="2493" spans="1:30" x14ac:dyDescent="0.35">
      <c r="A2493">
        <v>2915</v>
      </c>
      <c r="B2493" t="s">
        <v>3593</v>
      </c>
      <c r="C2493" t="s">
        <v>3417</v>
      </c>
      <c r="D2493" s="1">
        <v>44681</v>
      </c>
      <c r="E2493" s="1">
        <v>45140</v>
      </c>
      <c r="F2493">
        <f>IF(Table1[[#This Row],[ExitDate]],QUOTIENT(Table1[[#This Row],[ExitDate]]-Table1[[#This Row],[StartDate]],365/12),"")</f>
        <v>15</v>
      </c>
      <c r="G2493" t="str">
        <f>IF(Table1[[#This Row],[ExitDate]], "Attrition", "Active")</f>
        <v>Attrition</v>
      </c>
      <c r="H2493" t="s">
        <v>28</v>
      </c>
      <c r="I2493" t="s">
        <v>8830</v>
      </c>
      <c r="J2493" t="s">
        <v>8831</v>
      </c>
      <c r="K2493" t="s">
        <v>61</v>
      </c>
      <c r="L2493" t="s">
        <v>2299</v>
      </c>
      <c r="M2493" t="s">
        <v>62</v>
      </c>
      <c r="N2493" t="s">
        <v>63</v>
      </c>
      <c r="O2493" t="s">
        <v>51</v>
      </c>
      <c r="P2493" t="s">
        <v>98</v>
      </c>
      <c r="Q2493" t="s">
        <v>8832</v>
      </c>
      <c r="R2493" t="s">
        <v>37</v>
      </c>
      <c r="S2493" t="s">
        <v>89</v>
      </c>
      <c r="T2493" s="2">
        <v>33850</v>
      </c>
      <c r="U2493" s="3">
        <f ca="1">YEARFRAC(Table1[[#This Row],[DOB]],TODAY())</f>
        <v>33.305555555555557</v>
      </c>
      <c r="V2493" s="3" t="str" cm="1">
        <f t="array" aca="1" ref="V2493" ca="1">_xlfn.IFS(Table1[[#This Row],[Age]] &lt; 30, "20-29", Table1[[#This Row],[Age]]&lt;40,"30-39",Table1[[#This Row],[Age]]&lt;50,"40-49",Table1[[#This Row],[Age]]&lt;60,"50-59",Table1[[#This Row],[Age]]&lt;70, "60-69",Table1[[#This Row],[Age]]&lt;80, "70-79",Table1[[#This Row],[Age]]&lt;90,"80-89")</f>
        <v>30-39</v>
      </c>
      <c r="W2493" t="s">
        <v>39</v>
      </c>
      <c r="X2493" t="s">
        <v>102</v>
      </c>
      <c r="Y2493" t="s">
        <v>54</v>
      </c>
      <c r="Z2493">
        <v>14468</v>
      </c>
      <c r="AA2493" t="s">
        <v>127</v>
      </c>
      <c r="AB2493" t="s">
        <v>43</v>
      </c>
      <c r="AC2493" t="s">
        <v>104</v>
      </c>
      <c r="AD2493">
        <v>1</v>
      </c>
    </row>
    <row r="2494" spans="1:30" x14ac:dyDescent="0.35">
      <c r="A2494">
        <v>2916</v>
      </c>
      <c r="B2494" t="s">
        <v>67</v>
      </c>
      <c r="C2494" t="s">
        <v>1073</v>
      </c>
      <c r="D2494" s="1">
        <v>44016</v>
      </c>
      <c r="E2494" s="1">
        <v>44262</v>
      </c>
      <c r="F2494">
        <f>IF(Table1[[#This Row],[ExitDate]],QUOTIENT(Table1[[#This Row],[ExitDate]]-Table1[[#This Row],[StartDate]],365/12),"")</f>
        <v>8</v>
      </c>
      <c r="G2494" t="str">
        <f>IF(Table1[[#This Row],[ExitDate]], "Attrition", "Active")</f>
        <v>Attrition</v>
      </c>
      <c r="H2494" t="s">
        <v>28</v>
      </c>
      <c r="I2494" t="s">
        <v>8833</v>
      </c>
      <c r="J2494" t="s">
        <v>8834</v>
      </c>
      <c r="K2494" t="s">
        <v>88</v>
      </c>
      <c r="L2494" t="s">
        <v>2299</v>
      </c>
      <c r="M2494" t="s">
        <v>51</v>
      </c>
      <c r="N2494" t="s">
        <v>34</v>
      </c>
      <c r="O2494" t="s">
        <v>35</v>
      </c>
      <c r="P2494" t="s">
        <v>125</v>
      </c>
      <c r="Q2494" t="s">
        <v>8835</v>
      </c>
      <c r="R2494" t="s">
        <v>37</v>
      </c>
      <c r="S2494" t="s">
        <v>65</v>
      </c>
      <c r="T2494" s="2">
        <v>19386</v>
      </c>
      <c r="U2494" s="3">
        <f ca="1">YEARFRAC(Table1[[#This Row],[DOB]],TODAY())</f>
        <v>72.905555555555551</v>
      </c>
      <c r="V2494" s="3" t="str" cm="1">
        <f t="array" aca="1" ref="V2494" ca="1">_xlfn.IFS(Table1[[#This Row],[Age]] &lt; 30, "20-29", Table1[[#This Row],[Age]]&lt;40,"30-39",Table1[[#This Row],[Age]]&lt;50,"40-49",Table1[[#This Row],[Age]]&lt;60,"50-59",Table1[[#This Row],[Age]]&lt;70, "60-69",Table1[[#This Row],[Age]]&lt;80, "70-79",Table1[[#This Row],[Age]]&lt;90,"80-89")</f>
        <v>70-79</v>
      </c>
      <c r="W2494" t="s">
        <v>39</v>
      </c>
      <c r="X2494" t="s">
        <v>394</v>
      </c>
      <c r="Y2494" t="s">
        <v>54</v>
      </c>
      <c r="Z2494">
        <v>92604</v>
      </c>
      <c r="AA2494" t="s">
        <v>42</v>
      </c>
      <c r="AB2494" t="s">
        <v>74</v>
      </c>
      <c r="AC2494" t="s">
        <v>235</v>
      </c>
      <c r="AD2494">
        <v>2</v>
      </c>
    </row>
    <row r="2495" spans="1:30" x14ac:dyDescent="0.35">
      <c r="A2495">
        <v>2917</v>
      </c>
      <c r="B2495" t="s">
        <v>8836</v>
      </c>
      <c r="C2495" t="s">
        <v>8837</v>
      </c>
      <c r="D2495" s="1">
        <v>43866</v>
      </c>
      <c r="F2495" t="str">
        <f>IF(Table1[[#This Row],[ExitDate]],QUOTIENT(Table1[[#This Row],[ExitDate]]-Table1[[#This Row],[StartDate]],365/12),"")</f>
        <v/>
      </c>
      <c r="G2495" t="str">
        <f>IF(Table1[[#This Row],[ExitDate]], "Attrition", "Active")</f>
        <v>Active</v>
      </c>
      <c r="H2495" t="s">
        <v>28</v>
      </c>
      <c r="I2495" t="s">
        <v>8838</v>
      </c>
      <c r="J2495" t="s">
        <v>8839</v>
      </c>
      <c r="K2495" t="s">
        <v>31</v>
      </c>
      <c r="L2495" t="s">
        <v>32</v>
      </c>
      <c r="M2495" t="s">
        <v>33</v>
      </c>
      <c r="N2495" t="s">
        <v>50</v>
      </c>
      <c r="O2495" t="s">
        <v>51</v>
      </c>
      <c r="P2495" t="s">
        <v>36</v>
      </c>
      <c r="R2495" t="s">
        <v>37</v>
      </c>
      <c r="S2495" t="s">
        <v>89</v>
      </c>
      <c r="T2495" s="2">
        <v>33597</v>
      </c>
      <c r="U2495" s="3">
        <f ca="1">YEARFRAC(Table1[[#This Row],[DOB]],TODAY())</f>
        <v>33.994444444444447</v>
      </c>
      <c r="V2495" s="3" t="str" cm="1">
        <f t="array" aca="1" ref="V2495" ca="1">_xlfn.IFS(Table1[[#This Row],[Age]] &lt; 30, "20-29", Table1[[#This Row],[Age]]&lt;40,"30-39",Table1[[#This Row],[Age]]&lt;50,"40-49",Table1[[#This Row],[Age]]&lt;60,"50-59",Table1[[#This Row],[Age]]&lt;70, "60-69",Table1[[#This Row],[Age]]&lt;80, "70-79",Table1[[#This Row],[Age]]&lt;90,"80-89")</f>
        <v>30-39</v>
      </c>
      <c r="W2495" t="s">
        <v>39</v>
      </c>
      <c r="X2495" t="s">
        <v>102</v>
      </c>
      <c r="Y2495" t="s">
        <v>54</v>
      </c>
      <c r="Z2495">
        <v>79382</v>
      </c>
      <c r="AA2495" t="s">
        <v>73</v>
      </c>
      <c r="AB2495" t="s">
        <v>43</v>
      </c>
      <c r="AC2495" t="s">
        <v>104</v>
      </c>
      <c r="AD2495">
        <v>4</v>
      </c>
    </row>
    <row r="2496" spans="1:30" x14ac:dyDescent="0.35">
      <c r="A2496">
        <v>2918</v>
      </c>
      <c r="B2496" t="s">
        <v>4552</v>
      </c>
      <c r="C2496" t="s">
        <v>887</v>
      </c>
      <c r="D2496" s="1">
        <v>43456</v>
      </c>
      <c r="E2496" s="1">
        <v>44763</v>
      </c>
      <c r="F2496">
        <f>IF(Table1[[#This Row],[ExitDate]],QUOTIENT(Table1[[#This Row],[ExitDate]]-Table1[[#This Row],[StartDate]],365/12),"")</f>
        <v>42</v>
      </c>
      <c r="G2496" t="str">
        <f>IF(Table1[[#This Row],[ExitDate]], "Attrition", "Active")</f>
        <v>Attrition</v>
      </c>
      <c r="H2496" t="s">
        <v>28</v>
      </c>
      <c r="I2496" t="s">
        <v>8840</v>
      </c>
      <c r="J2496" t="s">
        <v>8841</v>
      </c>
      <c r="K2496" t="s">
        <v>132</v>
      </c>
      <c r="L2496" t="s">
        <v>32</v>
      </c>
      <c r="M2496" t="s">
        <v>51</v>
      </c>
      <c r="N2496" t="s">
        <v>63</v>
      </c>
      <c r="O2496" t="s">
        <v>62</v>
      </c>
      <c r="P2496" t="s">
        <v>139</v>
      </c>
      <c r="Q2496" t="s">
        <v>8842</v>
      </c>
      <c r="R2496" t="s">
        <v>37</v>
      </c>
      <c r="S2496" t="s">
        <v>89</v>
      </c>
      <c r="T2496" s="2">
        <v>28983</v>
      </c>
      <c r="U2496" s="3">
        <f ca="1">YEARFRAC(Table1[[#This Row],[DOB]],TODAY())</f>
        <v>46.625</v>
      </c>
      <c r="V2496" s="3" t="str" cm="1">
        <f t="array" aca="1" ref="V2496" ca="1">_xlfn.IFS(Table1[[#This Row],[Age]] &lt; 30, "20-29", Table1[[#This Row],[Age]]&lt;40,"30-39",Table1[[#This Row],[Age]]&lt;50,"40-49",Table1[[#This Row],[Age]]&lt;60,"50-59",Table1[[#This Row],[Age]]&lt;70, "60-69",Table1[[#This Row],[Age]]&lt;80, "70-79",Table1[[#This Row],[Age]]&lt;90,"80-89")</f>
        <v>40-49</v>
      </c>
      <c r="W2496" t="s">
        <v>39</v>
      </c>
      <c r="X2496" t="s">
        <v>162</v>
      </c>
      <c r="Y2496" t="s">
        <v>41</v>
      </c>
      <c r="Z2496">
        <v>2719</v>
      </c>
      <c r="AA2496" t="s">
        <v>92</v>
      </c>
      <c r="AB2496" t="s">
        <v>43</v>
      </c>
      <c r="AC2496" t="s">
        <v>104</v>
      </c>
      <c r="AD2496">
        <v>4</v>
      </c>
    </row>
    <row r="2497" spans="1:30" x14ac:dyDescent="0.35">
      <c r="A2497">
        <v>2919</v>
      </c>
      <c r="B2497" t="s">
        <v>8843</v>
      </c>
      <c r="C2497" t="s">
        <v>986</v>
      </c>
      <c r="D2497" s="1">
        <v>43576</v>
      </c>
      <c r="F2497" t="str">
        <f>IF(Table1[[#This Row],[ExitDate]],QUOTIENT(Table1[[#This Row],[ExitDate]]-Table1[[#This Row],[StartDate]],365/12),"")</f>
        <v/>
      </c>
      <c r="G2497" t="str">
        <f>IF(Table1[[#This Row],[ExitDate]], "Attrition", "Active")</f>
        <v>Active</v>
      </c>
      <c r="H2497" t="s">
        <v>28</v>
      </c>
      <c r="I2497" t="s">
        <v>8844</v>
      </c>
      <c r="J2497" t="s">
        <v>8845</v>
      </c>
      <c r="K2497" t="s">
        <v>49</v>
      </c>
      <c r="L2497" t="s">
        <v>32</v>
      </c>
      <c r="M2497" t="s">
        <v>62</v>
      </c>
      <c r="N2497" t="s">
        <v>50</v>
      </c>
      <c r="O2497" t="s">
        <v>51</v>
      </c>
      <c r="P2497" t="s">
        <v>36</v>
      </c>
      <c r="R2497" t="s">
        <v>37</v>
      </c>
      <c r="S2497" t="s">
        <v>89</v>
      </c>
      <c r="T2497" s="2">
        <v>32454</v>
      </c>
      <c r="U2497" s="3">
        <f ca="1">YEARFRAC(Table1[[#This Row],[DOB]],TODAY())</f>
        <v>37.12777777777778</v>
      </c>
      <c r="V2497" s="3" t="str" cm="1">
        <f t="array" aca="1" ref="V2497" ca="1">_xlfn.IFS(Table1[[#This Row],[Age]] &lt; 30, "20-29", Table1[[#This Row],[Age]]&lt;40,"30-39",Table1[[#This Row],[Age]]&lt;50,"40-49",Table1[[#This Row],[Age]]&lt;60,"50-59",Table1[[#This Row],[Age]]&lt;70, "60-69",Table1[[#This Row],[Age]]&lt;80, "70-79",Table1[[#This Row],[Age]]&lt;90,"80-89")</f>
        <v>30-39</v>
      </c>
      <c r="W2497" t="s">
        <v>39</v>
      </c>
      <c r="X2497" t="s">
        <v>612</v>
      </c>
      <c r="Y2497" t="s">
        <v>41</v>
      </c>
      <c r="Z2497">
        <v>29718</v>
      </c>
      <c r="AA2497" t="s">
        <v>42</v>
      </c>
      <c r="AB2497" t="s">
        <v>74</v>
      </c>
      <c r="AC2497" t="s">
        <v>235</v>
      </c>
      <c r="AD2497">
        <v>5</v>
      </c>
    </row>
    <row r="2498" spans="1:30" x14ac:dyDescent="0.35">
      <c r="A2498">
        <v>2920</v>
      </c>
      <c r="B2498" t="s">
        <v>8477</v>
      </c>
      <c r="C2498" t="s">
        <v>2850</v>
      </c>
      <c r="D2498" s="1">
        <v>43924</v>
      </c>
      <c r="F2498" t="str">
        <f>IF(Table1[[#This Row],[ExitDate]],QUOTIENT(Table1[[#This Row],[ExitDate]]-Table1[[#This Row],[StartDate]],365/12),"")</f>
        <v/>
      </c>
      <c r="G2498" t="str">
        <f>IF(Table1[[#This Row],[ExitDate]], "Attrition", "Active")</f>
        <v>Active</v>
      </c>
      <c r="H2498" t="s">
        <v>28</v>
      </c>
      <c r="I2498" t="s">
        <v>8846</v>
      </c>
      <c r="J2498" t="s">
        <v>8847</v>
      </c>
      <c r="K2498" t="s">
        <v>138</v>
      </c>
      <c r="L2498" t="s">
        <v>32</v>
      </c>
      <c r="M2498" t="s">
        <v>62</v>
      </c>
      <c r="N2498" t="s">
        <v>50</v>
      </c>
      <c r="O2498" t="s">
        <v>51</v>
      </c>
      <c r="P2498" t="s">
        <v>36</v>
      </c>
      <c r="R2498" t="s">
        <v>37</v>
      </c>
      <c r="S2498" t="s">
        <v>89</v>
      </c>
      <c r="T2498" s="2">
        <v>21592</v>
      </c>
      <c r="U2498" s="3">
        <f ca="1">YEARFRAC(Table1[[#This Row],[DOB]],TODAY())</f>
        <v>66.86666666666666</v>
      </c>
      <c r="V2498" s="3" t="str" cm="1">
        <f t="array" aca="1" ref="V2498" ca="1">_xlfn.IFS(Table1[[#This Row],[Age]] &lt; 30, "20-29", Table1[[#This Row],[Age]]&lt;40,"30-39",Table1[[#This Row],[Age]]&lt;50,"40-49",Table1[[#This Row],[Age]]&lt;60,"50-59",Table1[[#This Row],[Age]]&lt;70, "60-69",Table1[[#This Row],[Age]]&lt;80, "70-79",Table1[[#This Row],[Age]]&lt;90,"80-89")</f>
        <v>60-69</v>
      </c>
      <c r="W2498" t="s">
        <v>39</v>
      </c>
      <c r="X2498" t="s">
        <v>102</v>
      </c>
      <c r="Y2498" t="s">
        <v>54</v>
      </c>
      <c r="Z2498">
        <v>80589</v>
      </c>
      <c r="AA2498" t="s">
        <v>55</v>
      </c>
      <c r="AB2498" t="s">
        <v>74</v>
      </c>
      <c r="AC2498" t="s">
        <v>104</v>
      </c>
      <c r="AD2498">
        <v>5</v>
      </c>
    </row>
    <row r="2499" spans="1:30" x14ac:dyDescent="0.35">
      <c r="A2499">
        <v>2921</v>
      </c>
      <c r="B2499" t="s">
        <v>2829</v>
      </c>
      <c r="C2499" t="s">
        <v>1373</v>
      </c>
      <c r="D2499" s="1">
        <v>43365</v>
      </c>
      <c r="E2499" s="1">
        <v>43748</v>
      </c>
      <c r="F2499">
        <f>IF(Table1[[#This Row],[ExitDate]],QUOTIENT(Table1[[#This Row],[ExitDate]]-Table1[[#This Row],[StartDate]],365/12),"")</f>
        <v>12</v>
      </c>
      <c r="G2499" t="str">
        <f>IF(Table1[[#This Row],[ExitDate]], "Attrition", "Active")</f>
        <v>Attrition</v>
      </c>
      <c r="H2499" t="s">
        <v>28</v>
      </c>
      <c r="I2499" t="s">
        <v>8848</v>
      </c>
      <c r="J2499" t="s">
        <v>8849</v>
      </c>
      <c r="K2499" t="s">
        <v>79</v>
      </c>
      <c r="L2499" t="s">
        <v>32</v>
      </c>
      <c r="M2499" t="s">
        <v>62</v>
      </c>
      <c r="N2499" t="s">
        <v>63</v>
      </c>
      <c r="O2499" t="s">
        <v>51</v>
      </c>
      <c r="P2499" t="s">
        <v>139</v>
      </c>
      <c r="Q2499" t="s">
        <v>8850</v>
      </c>
      <c r="R2499" t="s">
        <v>37</v>
      </c>
      <c r="S2499" t="s">
        <v>52</v>
      </c>
      <c r="T2499" s="2">
        <v>21040</v>
      </c>
      <c r="U2499" s="3">
        <f ca="1">YEARFRAC(Table1[[#This Row],[DOB]],TODAY())</f>
        <v>68.375</v>
      </c>
      <c r="V2499" s="3" t="str" cm="1">
        <f t="array" aca="1" ref="V2499" ca="1">_xlfn.IFS(Table1[[#This Row],[Age]] &lt; 30, "20-29", Table1[[#This Row],[Age]]&lt;40,"30-39",Table1[[#This Row],[Age]]&lt;50,"40-49",Table1[[#This Row],[Age]]&lt;60,"50-59",Table1[[#This Row],[Age]]&lt;70, "60-69",Table1[[#This Row],[Age]]&lt;80, "70-79",Table1[[#This Row],[Age]]&lt;90,"80-89")</f>
        <v>60-69</v>
      </c>
      <c r="W2499" t="s">
        <v>39</v>
      </c>
      <c r="X2499" t="s">
        <v>162</v>
      </c>
      <c r="Y2499" t="s">
        <v>41</v>
      </c>
      <c r="Z2499">
        <v>66834</v>
      </c>
      <c r="AA2499" t="s">
        <v>127</v>
      </c>
      <c r="AB2499" t="s">
        <v>103</v>
      </c>
      <c r="AC2499" t="s">
        <v>104</v>
      </c>
      <c r="AD2499">
        <v>2</v>
      </c>
    </row>
    <row r="2500" spans="1:30" x14ac:dyDescent="0.35">
      <c r="A2500">
        <v>2922</v>
      </c>
      <c r="B2500" t="s">
        <v>4303</v>
      </c>
      <c r="C2500" t="s">
        <v>1716</v>
      </c>
      <c r="D2500" s="1">
        <v>44848</v>
      </c>
      <c r="E2500" s="1">
        <v>45113</v>
      </c>
      <c r="F2500">
        <f>IF(Table1[[#This Row],[ExitDate]],QUOTIENT(Table1[[#This Row],[ExitDate]]-Table1[[#This Row],[StartDate]],365/12),"")</f>
        <v>8</v>
      </c>
      <c r="G2500" t="str">
        <f>IF(Table1[[#This Row],[ExitDate]], "Attrition", "Active")</f>
        <v>Attrition</v>
      </c>
      <c r="H2500" t="s">
        <v>28</v>
      </c>
      <c r="I2500" t="s">
        <v>8851</v>
      </c>
      <c r="J2500" t="s">
        <v>8852</v>
      </c>
      <c r="K2500" t="s">
        <v>88</v>
      </c>
      <c r="L2500" t="s">
        <v>32</v>
      </c>
      <c r="M2500" t="s">
        <v>51</v>
      </c>
      <c r="N2500" t="s">
        <v>63</v>
      </c>
      <c r="O2500" t="s">
        <v>62</v>
      </c>
      <c r="P2500" t="s">
        <v>98</v>
      </c>
      <c r="Q2500" t="s">
        <v>8853</v>
      </c>
      <c r="R2500" t="s">
        <v>37</v>
      </c>
      <c r="S2500" t="s">
        <v>80</v>
      </c>
      <c r="T2500" s="2">
        <v>34084</v>
      </c>
      <c r="U2500" s="3">
        <f ca="1">YEARFRAC(Table1[[#This Row],[DOB]],TODAY())</f>
        <v>32.661111111111111</v>
      </c>
      <c r="V2500" s="3" t="str" cm="1">
        <f t="array" aca="1" ref="V2500" ca="1">_xlfn.IFS(Table1[[#This Row],[Age]] &lt; 30, "20-29", Table1[[#This Row],[Age]]&lt;40,"30-39",Table1[[#This Row],[Age]]&lt;50,"40-49",Table1[[#This Row],[Age]]&lt;60,"50-59",Table1[[#This Row],[Age]]&lt;70, "60-69",Table1[[#This Row],[Age]]&lt;80, "70-79",Table1[[#This Row],[Age]]&lt;90,"80-89")</f>
        <v>30-39</v>
      </c>
      <c r="W2500" t="s">
        <v>39</v>
      </c>
      <c r="X2500" t="s">
        <v>82</v>
      </c>
      <c r="Y2500" t="s">
        <v>41</v>
      </c>
      <c r="Z2500">
        <v>69281</v>
      </c>
      <c r="AA2500" t="s">
        <v>73</v>
      </c>
      <c r="AB2500" t="s">
        <v>83</v>
      </c>
      <c r="AC2500" t="s">
        <v>104</v>
      </c>
      <c r="AD2500">
        <v>5</v>
      </c>
    </row>
    <row r="2501" spans="1:30" x14ac:dyDescent="0.35">
      <c r="A2501">
        <v>2923</v>
      </c>
      <c r="B2501" t="s">
        <v>436</v>
      </c>
      <c r="C2501" t="s">
        <v>3158</v>
      </c>
      <c r="D2501" s="1">
        <v>44604</v>
      </c>
      <c r="E2501" s="1">
        <v>44826</v>
      </c>
      <c r="F2501">
        <f>IF(Table1[[#This Row],[ExitDate]],QUOTIENT(Table1[[#This Row],[ExitDate]]-Table1[[#This Row],[StartDate]],365/12),"")</f>
        <v>7</v>
      </c>
      <c r="G2501" t="str">
        <f>IF(Table1[[#This Row],[ExitDate]], "Attrition", "Active")</f>
        <v>Attrition</v>
      </c>
      <c r="H2501" t="s">
        <v>28</v>
      </c>
      <c r="I2501" t="s">
        <v>8854</v>
      </c>
      <c r="J2501" t="s">
        <v>8855</v>
      </c>
      <c r="K2501" t="s">
        <v>31</v>
      </c>
      <c r="L2501" t="s">
        <v>32</v>
      </c>
      <c r="M2501" t="s">
        <v>51</v>
      </c>
      <c r="N2501" t="s">
        <v>50</v>
      </c>
      <c r="O2501" t="s">
        <v>51</v>
      </c>
      <c r="P2501" t="s">
        <v>174</v>
      </c>
      <c r="Q2501" t="s">
        <v>8856</v>
      </c>
      <c r="R2501" t="s">
        <v>37</v>
      </c>
      <c r="S2501" t="s">
        <v>89</v>
      </c>
      <c r="T2501" s="2">
        <v>29403</v>
      </c>
      <c r="U2501" s="3">
        <f ca="1">YEARFRAC(Table1[[#This Row],[DOB]],TODAY())</f>
        <v>45.477777777777774</v>
      </c>
      <c r="V2501" s="3" t="str" cm="1">
        <f t="array" aca="1" ref="V2501" ca="1">_xlfn.IFS(Table1[[#This Row],[Age]] &lt; 30, "20-29", Table1[[#This Row],[Age]]&lt;40,"30-39",Table1[[#This Row],[Age]]&lt;50,"40-49",Table1[[#This Row],[Age]]&lt;60,"50-59",Table1[[#This Row],[Age]]&lt;70, "60-69",Table1[[#This Row],[Age]]&lt;80, "70-79",Table1[[#This Row],[Age]]&lt;90,"80-89")</f>
        <v>40-49</v>
      </c>
      <c r="W2501" t="s">
        <v>39</v>
      </c>
      <c r="X2501" t="s">
        <v>102</v>
      </c>
      <c r="Y2501" t="s">
        <v>41</v>
      </c>
      <c r="Z2501">
        <v>79321</v>
      </c>
      <c r="AA2501" t="s">
        <v>42</v>
      </c>
      <c r="AB2501" t="s">
        <v>83</v>
      </c>
      <c r="AC2501" t="s">
        <v>235</v>
      </c>
      <c r="AD2501">
        <v>4</v>
      </c>
    </row>
    <row r="2502" spans="1:30" x14ac:dyDescent="0.35">
      <c r="A2502">
        <v>2924</v>
      </c>
      <c r="B2502" t="s">
        <v>2606</v>
      </c>
      <c r="C2502" t="s">
        <v>6274</v>
      </c>
      <c r="D2502" s="1">
        <v>44278</v>
      </c>
      <c r="E2502" s="1">
        <v>45127</v>
      </c>
      <c r="F2502">
        <f>IF(Table1[[#This Row],[ExitDate]],QUOTIENT(Table1[[#This Row],[ExitDate]]-Table1[[#This Row],[StartDate]],365/12),"")</f>
        <v>27</v>
      </c>
      <c r="G2502" t="str">
        <f>IF(Table1[[#This Row],[ExitDate]], "Attrition", "Active")</f>
        <v>Attrition</v>
      </c>
      <c r="H2502" t="s">
        <v>28</v>
      </c>
      <c r="I2502" t="s">
        <v>8857</v>
      </c>
      <c r="J2502" t="s">
        <v>8858</v>
      </c>
      <c r="K2502" t="s">
        <v>49</v>
      </c>
      <c r="L2502" t="s">
        <v>744</v>
      </c>
      <c r="M2502" t="s">
        <v>33</v>
      </c>
      <c r="N2502" t="s">
        <v>63</v>
      </c>
      <c r="O2502" t="s">
        <v>51</v>
      </c>
      <c r="P2502" t="s">
        <v>139</v>
      </c>
      <c r="Q2502" t="s">
        <v>8859</v>
      </c>
      <c r="R2502" t="s">
        <v>37</v>
      </c>
      <c r="S2502" t="s">
        <v>89</v>
      </c>
      <c r="T2502" s="2">
        <v>28990</v>
      </c>
      <c r="U2502" s="3">
        <f ca="1">YEARFRAC(Table1[[#This Row],[DOB]],TODAY())</f>
        <v>46.605555555555554</v>
      </c>
      <c r="V2502" s="3" t="str" cm="1">
        <f t="array" aca="1" ref="V2502" ca="1">_xlfn.IFS(Table1[[#This Row],[Age]] &lt; 30, "20-29", Table1[[#This Row],[Age]]&lt;40,"30-39",Table1[[#This Row],[Age]]&lt;50,"40-49",Table1[[#This Row],[Age]]&lt;60,"50-59",Table1[[#This Row],[Age]]&lt;70, "60-69",Table1[[#This Row],[Age]]&lt;80, "70-79",Table1[[#This Row],[Age]]&lt;90,"80-89")</f>
        <v>40-49</v>
      </c>
      <c r="W2502" t="s">
        <v>39</v>
      </c>
      <c r="X2502" t="s">
        <v>225</v>
      </c>
      <c r="Y2502" t="s">
        <v>54</v>
      </c>
      <c r="Z2502">
        <v>84575</v>
      </c>
      <c r="AA2502" t="s">
        <v>127</v>
      </c>
      <c r="AB2502" t="s">
        <v>83</v>
      </c>
      <c r="AC2502" t="s">
        <v>104</v>
      </c>
      <c r="AD2502">
        <v>5</v>
      </c>
    </row>
    <row r="2503" spans="1:30" x14ac:dyDescent="0.35">
      <c r="A2503">
        <v>2925</v>
      </c>
      <c r="B2503" t="s">
        <v>7996</v>
      </c>
      <c r="C2503" t="s">
        <v>8860</v>
      </c>
      <c r="D2503" s="1">
        <v>43342</v>
      </c>
      <c r="E2503" s="1">
        <v>44388</v>
      </c>
      <c r="F2503">
        <f>IF(Table1[[#This Row],[ExitDate]],QUOTIENT(Table1[[#This Row],[ExitDate]]-Table1[[#This Row],[StartDate]],365/12),"")</f>
        <v>34</v>
      </c>
      <c r="G2503" t="str">
        <f>IF(Table1[[#This Row],[ExitDate]], "Attrition", "Active")</f>
        <v>Attrition</v>
      </c>
      <c r="H2503" t="s">
        <v>727</v>
      </c>
      <c r="I2503" t="s">
        <v>8861</v>
      </c>
      <c r="J2503" t="s">
        <v>8862</v>
      </c>
      <c r="K2503" t="s">
        <v>31</v>
      </c>
      <c r="L2503" t="s">
        <v>32</v>
      </c>
      <c r="M2503" t="s">
        <v>51</v>
      </c>
      <c r="N2503" t="s">
        <v>63</v>
      </c>
      <c r="O2503" t="s">
        <v>35</v>
      </c>
      <c r="P2503" t="s">
        <v>98</v>
      </c>
      <c r="Q2503" t="s">
        <v>8863</v>
      </c>
      <c r="R2503" t="s">
        <v>37</v>
      </c>
      <c r="S2503" t="s">
        <v>65</v>
      </c>
      <c r="T2503" s="2">
        <v>26560</v>
      </c>
      <c r="U2503" s="3">
        <f ca="1">YEARFRAC(Table1[[#This Row],[DOB]],TODAY())</f>
        <v>53.263888888888886</v>
      </c>
      <c r="V2503" s="3" t="str" cm="1">
        <f t="array" aca="1" ref="V2503" ca="1">_xlfn.IFS(Table1[[#This Row],[Age]] &lt; 30, "20-29", Table1[[#This Row],[Age]]&lt;40,"30-39",Table1[[#This Row],[Age]]&lt;50,"40-49",Table1[[#This Row],[Age]]&lt;60,"50-59",Table1[[#This Row],[Age]]&lt;70, "60-69",Table1[[#This Row],[Age]]&lt;80, "70-79",Table1[[#This Row],[Age]]&lt;90,"80-89")</f>
        <v>50-59</v>
      </c>
      <c r="W2503" t="s">
        <v>39</v>
      </c>
      <c r="X2503" t="s">
        <v>394</v>
      </c>
      <c r="Y2503" t="s">
        <v>54</v>
      </c>
      <c r="Z2503">
        <v>65881</v>
      </c>
      <c r="AA2503" t="s">
        <v>73</v>
      </c>
      <c r="AB2503" t="s">
        <v>103</v>
      </c>
      <c r="AC2503" t="s">
        <v>104</v>
      </c>
      <c r="AD2503">
        <v>4</v>
      </c>
    </row>
    <row r="2504" spans="1:30" x14ac:dyDescent="0.35">
      <c r="A2504">
        <v>2926</v>
      </c>
      <c r="B2504" t="s">
        <v>8864</v>
      </c>
      <c r="C2504" t="s">
        <v>7520</v>
      </c>
      <c r="D2504" s="1">
        <v>44905</v>
      </c>
      <c r="E2504" s="1">
        <v>45109</v>
      </c>
      <c r="F2504">
        <f>IF(Table1[[#This Row],[ExitDate]],QUOTIENT(Table1[[#This Row],[ExitDate]]-Table1[[#This Row],[StartDate]],365/12),"")</f>
        <v>6</v>
      </c>
      <c r="G2504" t="str">
        <f>IF(Table1[[#This Row],[ExitDate]], "Attrition", "Active")</f>
        <v>Attrition</v>
      </c>
      <c r="H2504" t="s">
        <v>727</v>
      </c>
      <c r="I2504" t="s">
        <v>8865</v>
      </c>
      <c r="J2504" t="s">
        <v>8866</v>
      </c>
      <c r="K2504" t="s">
        <v>132</v>
      </c>
      <c r="L2504" t="s">
        <v>1804</v>
      </c>
      <c r="M2504" t="s">
        <v>51</v>
      </c>
      <c r="N2504" t="s">
        <v>63</v>
      </c>
      <c r="O2504" t="s">
        <v>35</v>
      </c>
      <c r="P2504" t="s">
        <v>174</v>
      </c>
      <c r="Q2504" t="s">
        <v>8867</v>
      </c>
      <c r="R2504" t="s">
        <v>37</v>
      </c>
      <c r="S2504" t="s">
        <v>89</v>
      </c>
      <c r="T2504" s="2">
        <v>36502</v>
      </c>
      <c r="U2504" s="3">
        <f ca="1">YEARFRAC(Table1[[#This Row],[DOB]],TODAY())</f>
        <v>26.041666666666668</v>
      </c>
      <c r="V2504" s="3" t="str" cm="1">
        <f t="array" aca="1" ref="V2504" ca="1">_xlfn.IFS(Table1[[#This Row],[Age]] &lt; 30, "20-29", Table1[[#This Row],[Age]]&lt;40,"30-39",Table1[[#This Row],[Age]]&lt;50,"40-49",Table1[[#This Row],[Age]]&lt;60,"50-59",Table1[[#This Row],[Age]]&lt;70, "60-69",Table1[[#This Row],[Age]]&lt;80, "70-79",Table1[[#This Row],[Age]]&lt;90,"80-89")</f>
        <v>20-29</v>
      </c>
      <c r="W2504" t="s">
        <v>39</v>
      </c>
      <c r="X2504" t="s">
        <v>91</v>
      </c>
      <c r="Y2504" t="s">
        <v>54</v>
      </c>
      <c r="Z2504">
        <v>27671</v>
      </c>
      <c r="AA2504" t="s">
        <v>92</v>
      </c>
      <c r="AB2504" t="s">
        <v>43</v>
      </c>
      <c r="AC2504" t="s">
        <v>235</v>
      </c>
      <c r="AD2504">
        <v>5</v>
      </c>
    </row>
    <row r="2505" spans="1:30" x14ac:dyDescent="0.35">
      <c r="A2505">
        <v>2927</v>
      </c>
      <c r="B2505" t="s">
        <v>7909</v>
      </c>
      <c r="C2505" t="s">
        <v>8868</v>
      </c>
      <c r="D2505" s="1">
        <v>44961</v>
      </c>
      <c r="E2505" s="1">
        <v>45132</v>
      </c>
      <c r="F2505">
        <f>IF(Table1[[#This Row],[ExitDate]],QUOTIENT(Table1[[#This Row],[ExitDate]]-Table1[[#This Row],[StartDate]],365/12),"")</f>
        <v>5</v>
      </c>
      <c r="G2505" t="str">
        <f>IF(Table1[[#This Row],[ExitDate]], "Attrition", "Active")</f>
        <v>Attrition</v>
      </c>
      <c r="H2505" t="s">
        <v>727</v>
      </c>
      <c r="I2505" t="s">
        <v>8869</v>
      </c>
      <c r="J2505" t="s">
        <v>8870</v>
      </c>
      <c r="K2505" t="s">
        <v>49</v>
      </c>
      <c r="L2505" t="s">
        <v>1804</v>
      </c>
      <c r="M2505" t="s">
        <v>51</v>
      </c>
      <c r="N2505" t="s">
        <v>50</v>
      </c>
      <c r="O2505" t="s">
        <v>51</v>
      </c>
      <c r="P2505" t="s">
        <v>174</v>
      </c>
      <c r="Q2505" t="s">
        <v>8871</v>
      </c>
      <c r="R2505" t="s">
        <v>37</v>
      </c>
      <c r="S2505" t="s">
        <v>65</v>
      </c>
      <c r="T2505" s="2">
        <v>30000</v>
      </c>
      <c r="U2505" s="3">
        <f ca="1">YEARFRAC(Table1[[#This Row],[DOB]],TODAY())</f>
        <v>43.847222222222221</v>
      </c>
      <c r="V2505" s="3" t="str" cm="1">
        <f t="array" aca="1" ref="V2505" ca="1">_xlfn.IFS(Table1[[#This Row],[Age]] &lt; 30, "20-29", Table1[[#This Row],[Age]]&lt;40,"30-39",Table1[[#This Row],[Age]]&lt;50,"40-49",Table1[[#This Row],[Age]]&lt;60,"50-59",Table1[[#This Row],[Age]]&lt;70, "60-69",Table1[[#This Row],[Age]]&lt;80, "70-79",Table1[[#This Row],[Age]]&lt;90,"80-89")</f>
        <v>40-49</v>
      </c>
      <c r="W2505" t="s">
        <v>39</v>
      </c>
      <c r="X2505" t="s">
        <v>6</v>
      </c>
      <c r="Y2505" t="s">
        <v>54</v>
      </c>
      <c r="Z2505">
        <v>53549</v>
      </c>
      <c r="AA2505" t="s">
        <v>92</v>
      </c>
      <c r="AB2505" t="s">
        <v>103</v>
      </c>
      <c r="AC2505" t="s">
        <v>104</v>
      </c>
      <c r="AD2505">
        <v>1</v>
      </c>
    </row>
    <row r="2506" spans="1:30" x14ac:dyDescent="0.35">
      <c r="A2506">
        <v>2928</v>
      </c>
      <c r="B2506" t="s">
        <v>1963</v>
      </c>
      <c r="C2506" t="s">
        <v>368</v>
      </c>
      <c r="D2506" s="1">
        <v>44206</v>
      </c>
      <c r="F2506" t="str">
        <f>IF(Table1[[#This Row],[ExitDate]],QUOTIENT(Table1[[#This Row],[ExitDate]]-Table1[[#This Row],[StartDate]],365/12),"")</f>
        <v/>
      </c>
      <c r="G2506" t="str">
        <f>IF(Table1[[#This Row],[ExitDate]], "Attrition", "Active")</f>
        <v>Active</v>
      </c>
      <c r="H2506" t="s">
        <v>727</v>
      </c>
      <c r="I2506" t="s">
        <v>8872</v>
      </c>
      <c r="J2506" t="s">
        <v>8873</v>
      </c>
      <c r="K2506" t="s">
        <v>138</v>
      </c>
      <c r="L2506" t="s">
        <v>32</v>
      </c>
      <c r="M2506" t="s">
        <v>62</v>
      </c>
      <c r="N2506" t="s">
        <v>63</v>
      </c>
      <c r="O2506" t="s">
        <v>51</v>
      </c>
      <c r="P2506" t="s">
        <v>36</v>
      </c>
      <c r="R2506" t="s">
        <v>37</v>
      </c>
      <c r="S2506" t="s">
        <v>80</v>
      </c>
      <c r="T2506" s="2">
        <v>26401</v>
      </c>
      <c r="U2506" s="3">
        <f ca="1">YEARFRAC(Table1[[#This Row],[DOB]],TODAY())</f>
        <v>53.697222222222223</v>
      </c>
      <c r="V2506" s="3" t="str" cm="1">
        <f t="array" aca="1" ref="V2506" ca="1">_xlfn.IFS(Table1[[#This Row],[Age]] &lt; 30, "20-29", Table1[[#This Row],[Age]]&lt;40,"30-39",Table1[[#This Row],[Age]]&lt;50,"40-49",Table1[[#This Row],[Age]]&lt;60,"50-59",Table1[[#This Row],[Age]]&lt;70, "60-69",Table1[[#This Row],[Age]]&lt;80, "70-79",Table1[[#This Row],[Age]]&lt;90,"80-89")</f>
        <v>50-59</v>
      </c>
      <c r="W2506" t="s">
        <v>39</v>
      </c>
      <c r="X2506" t="s">
        <v>162</v>
      </c>
      <c r="Y2506" t="s">
        <v>41</v>
      </c>
      <c r="Z2506">
        <v>49168</v>
      </c>
      <c r="AA2506" t="s">
        <v>55</v>
      </c>
      <c r="AB2506" t="s">
        <v>103</v>
      </c>
      <c r="AC2506" t="s">
        <v>44</v>
      </c>
      <c r="AD2506">
        <v>5</v>
      </c>
    </row>
    <row r="2507" spans="1:30" x14ac:dyDescent="0.35">
      <c r="A2507">
        <v>2929</v>
      </c>
      <c r="B2507" t="s">
        <v>4374</v>
      </c>
      <c r="C2507" t="s">
        <v>2190</v>
      </c>
      <c r="D2507" s="1">
        <v>44062</v>
      </c>
      <c r="E2507" s="1">
        <v>44514</v>
      </c>
      <c r="F2507">
        <f>IF(Table1[[#This Row],[ExitDate]],QUOTIENT(Table1[[#This Row],[ExitDate]]-Table1[[#This Row],[StartDate]],365/12),"")</f>
        <v>14</v>
      </c>
      <c r="G2507" t="str">
        <f>IF(Table1[[#This Row],[ExitDate]], "Attrition", "Active")</f>
        <v>Attrition</v>
      </c>
      <c r="H2507" t="s">
        <v>727</v>
      </c>
      <c r="I2507" t="s">
        <v>8874</v>
      </c>
      <c r="J2507" t="s">
        <v>8875</v>
      </c>
      <c r="K2507" t="s">
        <v>79</v>
      </c>
      <c r="L2507" t="s">
        <v>744</v>
      </c>
      <c r="M2507" t="s">
        <v>62</v>
      </c>
      <c r="N2507" t="s">
        <v>63</v>
      </c>
      <c r="O2507" t="s">
        <v>35</v>
      </c>
      <c r="P2507" t="s">
        <v>174</v>
      </c>
      <c r="Q2507" t="s">
        <v>8876</v>
      </c>
      <c r="R2507" t="s">
        <v>37</v>
      </c>
      <c r="S2507" t="s">
        <v>89</v>
      </c>
      <c r="T2507" s="2">
        <v>31568</v>
      </c>
      <c r="U2507" s="3">
        <f ca="1">YEARFRAC(Table1[[#This Row],[DOB]],TODAY())</f>
        <v>39.549999999999997</v>
      </c>
      <c r="V2507" s="3" t="str" cm="1">
        <f t="array" aca="1" ref="V2507" ca="1">_xlfn.IFS(Table1[[#This Row],[Age]] &lt; 30, "20-29", Table1[[#This Row],[Age]]&lt;40,"30-39",Table1[[#This Row],[Age]]&lt;50,"40-49",Table1[[#This Row],[Age]]&lt;60,"50-59",Table1[[#This Row],[Age]]&lt;70, "60-69",Table1[[#This Row],[Age]]&lt;80, "70-79",Table1[[#This Row],[Age]]&lt;90,"80-89")</f>
        <v>30-39</v>
      </c>
      <c r="W2507" t="s">
        <v>39</v>
      </c>
      <c r="X2507" t="s">
        <v>82</v>
      </c>
      <c r="Y2507" t="s">
        <v>41</v>
      </c>
      <c r="Z2507">
        <v>70404</v>
      </c>
      <c r="AA2507" t="s">
        <v>42</v>
      </c>
      <c r="AB2507" t="s">
        <v>43</v>
      </c>
      <c r="AC2507" t="s">
        <v>235</v>
      </c>
      <c r="AD2507">
        <v>2</v>
      </c>
    </row>
    <row r="2508" spans="1:30" x14ac:dyDescent="0.35">
      <c r="A2508">
        <v>2930</v>
      </c>
      <c r="B2508" t="s">
        <v>6002</v>
      </c>
      <c r="C2508" t="s">
        <v>4328</v>
      </c>
      <c r="D2508" s="1">
        <v>45037</v>
      </c>
      <c r="F2508" t="str">
        <f>IF(Table1[[#This Row],[ExitDate]],QUOTIENT(Table1[[#This Row],[ExitDate]]-Table1[[#This Row],[StartDate]],365/12),"")</f>
        <v/>
      </c>
      <c r="G2508" t="str">
        <f>IF(Table1[[#This Row],[ExitDate]], "Attrition", "Active")</f>
        <v>Active</v>
      </c>
      <c r="H2508" t="s">
        <v>727</v>
      </c>
      <c r="I2508" t="s">
        <v>8877</v>
      </c>
      <c r="J2508" t="s">
        <v>8878</v>
      </c>
      <c r="K2508" t="s">
        <v>167</v>
      </c>
      <c r="L2508" t="s">
        <v>32</v>
      </c>
      <c r="M2508" t="s">
        <v>51</v>
      </c>
      <c r="N2508" t="s">
        <v>50</v>
      </c>
      <c r="O2508" t="s">
        <v>62</v>
      </c>
      <c r="P2508" t="s">
        <v>36</v>
      </c>
      <c r="R2508" t="s">
        <v>37</v>
      </c>
      <c r="S2508" t="s">
        <v>593</v>
      </c>
      <c r="T2508" s="2">
        <v>36239</v>
      </c>
      <c r="U2508" s="3">
        <f ca="1">YEARFRAC(Table1[[#This Row],[DOB]],TODAY())</f>
        <v>26.758333333333333</v>
      </c>
      <c r="V2508" s="3" t="str" cm="1">
        <f t="array" aca="1" ref="V2508" ca="1">_xlfn.IFS(Table1[[#This Row],[Age]] &lt; 30, "20-29", Table1[[#This Row],[Age]]&lt;40,"30-39",Table1[[#This Row],[Age]]&lt;50,"40-49",Table1[[#This Row],[Age]]&lt;60,"50-59",Table1[[#This Row],[Age]]&lt;70, "60-69",Table1[[#This Row],[Age]]&lt;80, "70-79",Table1[[#This Row],[Age]]&lt;90,"80-89")</f>
        <v>20-29</v>
      </c>
      <c r="W2508" t="s">
        <v>39</v>
      </c>
      <c r="X2508" t="s">
        <v>6</v>
      </c>
      <c r="Y2508" t="s">
        <v>41</v>
      </c>
      <c r="Z2508">
        <v>13746</v>
      </c>
      <c r="AA2508" t="s">
        <v>92</v>
      </c>
      <c r="AB2508" t="s">
        <v>43</v>
      </c>
      <c r="AC2508" t="s">
        <v>104</v>
      </c>
      <c r="AD2508">
        <v>2</v>
      </c>
    </row>
    <row r="2509" spans="1:30" x14ac:dyDescent="0.35">
      <c r="A2509">
        <v>2931</v>
      </c>
      <c r="B2509" t="s">
        <v>1470</v>
      </c>
      <c r="C2509" t="s">
        <v>5931</v>
      </c>
      <c r="D2509" s="1">
        <v>43859</v>
      </c>
      <c r="E2509" s="1">
        <v>44205</v>
      </c>
      <c r="F2509">
        <f>IF(Table1[[#This Row],[ExitDate]],QUOTIENT(Table1[[#This Row],[ExitDate]]-Table1[[#This Row],[StartDate]],365/12),"")</f>
        <v>11</v>
      </c>
      <c r="G2509" t="str">
        <f>IF(Table1[[#This Row],[ExitDate]], "Attrition", "Active")</f>
        <v>Attrition</v>
      </c>
      <c r="H2509" t="s">
        <v>28</v>
      </c>
      <c r="I2509" t="s">
        <v>8879</v>
      </c>
      <c r="J2509" t="s">
        <v>8880</v>
      </c>
      <c r="K2509" t="s">
        <v>138</v>
      </c>
      <c r="L2509" t="s">
        <v>2299</v>
      </c>
      <c r="M2509" t="s">
        <v>62</v>
      </c>
      <c r="N2509" t="s">
        <v>63</v>
      </c>
      <c r="O2509" t="s">
        <v>35</v>
      </c>
      <c r="P2509" t="s">
        <v>139</v>
      </c>
      <c r="Q2509" t="s">
        <v>8881</v>
      </c>
      <c r="R2509" t="s">
        <v>37</v>
      </c>
      <c r="S2509" t="s">
        <v>89</v>
      </c>
      <c r="T2509" s="2">
        <v>25395</v>
      </c>
      <c r="U2509" s="3">
        <f ca="1">YEARFRAC(Table1[[#This Row],[DOB]],TODAY())</f>
        <v>56.45</v>
      </c>
      <c r="V2509" s="3" t="str" cm="1">
        <f t="array" aca="1" ref="V2509" ca="1">_xlfn.IFS(Table1[[#This Row],[Age]] &lt; 30, "20-29", Table1[[#This Row],[Age]]&lt;40,"30-39",Table1[[#This Row],[Age]]&lt;50,"40-49",Table1[[#This Row],[Age]]&lt;60,"50-59",Table1[[#This Row],[Age]]&lt;70, "60-69",Table1[[#This Row],[Age]]&lt;80, "70-79",Table1[[#This Row],[Age]]&lt;90,"80-89")</f>
        <v>50-59</v>
      </c>
      <c r="W2509" t="s">
        <v>39</v>
      </c>
      <c r="X2509" t="s">
        <v>102</v>
      </c>
      <c r="Y2509" t="s">
        <v>54</v>
      </c>
      <c r="Z2509">
        <v>12946</v>
      </c>
      <c r="AA2509" t="s">
        <v>55</v>
      </c>
      <c r="AB2509" t="s">
        <v>74</v>
      </c>
      <c r="AC2509" t="s">
        <v>104</v>
      </c>
      <c r="AD2509">
        <v>2</v>
      </c>
    </row>
    <row r="2510" spans="1:30" x14ac:dyDescent="0.35">
      <c r="A2510">
        <v>2932</v>
      </c>
      <c r="B2510" t="s">
        <v>8882</v>
      </c>
      <c r="C2510" t="s">
        <v>1768</v>
      </c>
      <c r="D2510" s="1">
        <v>44427</v>
      </c>
      <c r="E2510" s="1">
        <v>45071</v>
      </c>
      <c r="F2510">
        <f>IF(Table1[[#This Row],[ExitDate]],QUOTIENT(Table1[[#This Row],[ExitDate]]-Table1[[#This Row],[StartDate]],365/12),"")</f>
        <v>21</v>
      </c>
      <c r="G2510" t="str">
        <f>IF(Table1[[#This Row],[ExitDate]], "Attrition", "Active")</f>
        <v>Attrition</v>
      </c>
      <c r="H2510" t="s">
        <v>28</v>
      </c>
      <c r="I2510" t="s">
        <v>8883</v>
      </c>
      <c r="J2510" t="s">
        <v>8884</v>
      </c>
      <c r="K2510" t="s">
        <v>79</v>
      </c>
      <c r="L2510" t="s">
        <v>2299</v>
      </c>
      <c r="M2510" t="s">
        <v>51</v>
      </c>
      <c r="N2510" t="s">
        <v>50</v>
      </c>
      <c r="O2510" t="s">
        <v>62</v>
      </c>
      <c r="P2510" t="s">
        <v>98</v>
      </c>
      <c r="Q2510" t="s">
        <v>8885</v>
      </c>
      <c r="R2510" t="s">
        <v>37</v>
      </c>
      <c r="S2510" t="s">
        <v>38</v>
      </c>
      <c r="T2510" s="2">
        <v>17545</v>
      </c>
      <c r="U2510" s="3">
        <f ca="1">YEARFRAC(Table1[[#This Row],[DOB]],TODAY())</f>
        <v>77.944444444444443</v>
      </c>
      <c r="V2510" s="3" t="str" cm="1">
        <f t="array" aca="1" ref="V2510" ca="1">_xlfn.IFS(Table1[[#This Row],[Age]] &lt; 30, "20-29", Table1[[#This Row],[Age]]&lt;40,"30-39",Table1[[#This Row],[Age]]&lt;50,"40-49",Table1[[#This Row],[Age]]&lt;60,"50-59",Table1[[#This Row],[Age]]&lt;70, "60-69",Table1[[#This Row],[Age]]&lt;80, "70-79",Table1[[#This Row],[Age]]&lt;90,"80-89")</f>
        <v>70-79</v>
      </c>
      <c r="W2510" t="s">
        <v>39</v>
      </c>
      <c r="X2510" t="s">
        <v>1505</v>
      </c>
      <c r="Y2510" t="s">
        <v>54</v>
      </c>
      <c r="Z2510">
        <v>6449</v>
      </c>
      <c r="AA2510" t="s">
        <v>55</v>
      </c>
      <c r="AB2510" t="s">
        <v>43</v>
      </c>
      <c r="AC2510" t="s">
        <v>44</v>
      </c>
      <c r="AD2510">
        <v>4</v>
      </c>
    </row>
    <row r="2511" spans="1:30" x14ac:dyDescent="0.35">
      <c r="A2511">
        <v>2933</v>
      </c>
      <c r="B2511" t="s">
        <v>2833</v>
      </c>
      <c r="C2511" t="s">
        <v>4651</v>
      </c>
      <c r="D2511" s="1">
        <v>44273</v>
      </c>
      <c r="F2511" t="str">
        <f>IF(Table1[[#This Row],[ExitDate]],QUOTIENT(Table1[[#This Row],[ExitDate]]-Table1[[#This Row],[StartDate]],365/12),"")</f>
        <v/>
      </c>
      <c r="G2511" t="str">
        <f>IF(Table1[[#This Row],[ExitDate]], "Attrition", "Active")</f>
        <v>Active</v>
      </c>
      <c r="H2511" t="s">
        <v>28</v>
      </c>
      <c r="I2511" t="s">
        <v>8886</v>
      </c>
      <c r="J2511" t="s">
        <v>8887</v>
      </c>
      <c r="K2511" t="s">
        <v>167</v>
      </c>
      <c r="L2511" t="s">
        <v>32</v>
      </c>
      <c r="M2511" t="s">
        <v>62</v>
      </c>
      <c r="N2511" t="s">
        <v>50</v>
      </c>
      <c r="O2511" t="s">
        <v>51</v>
      </c>
      <c r="P2511" t="s">
        <v>36</v>
      </c>
      <c r="R2511" t="s">
        <v>37</v>
      </c>
      <c r="S2511" t="s">
        <v>304</v>
      </c>
      <c r="T2511" s="2">
        <v>17970</v>
      </c>
      <c r="U2511" s="3">
        <f ca="1">YEARFRAC(Table1[[#This Row],[DOB]],TODAY())</f>
        <v>76.777777777777771</v>
      </c>
      <c r="V2511" s="3" t="str" cm="1">
        <f t="array" aca="1" ref="V2511" ca="1">_xlfn.IFS(Table1[[#This Row],[Age]] &lt; 30, "20-29", Table1[[#This Row],[Age]]&lt;40,"30-39",Table1[[#This Row],[Age]]&lt;50,"40-49",Table1[[#This Row],[Age]]&lt;60,"50-59",Table1[[#This Row],[Age]]&lt;70, "60-69",Table1[[#This Row],[Age]]&lt;80, "70-79",Table1[[#This Row],[Age]]&lt;90,"80-89")</f>
        <v>70-79</v>
      </c>
      <c r="W2511" t="s">
        <v>39</v>
      </c>
      <c r="X2511" t="s">
        <v>82</v>
      </c>
      <c r="Y2511" t="s">
        <v>54</v>
      </c>
      <c r="Z2511">
        <v>52150</v>
      </c>
      <c r="AA2511" t="s">
        <v>42</v>
      </c>
      <c r="AB2511" t="s">
        <v>74</v>
      </c>
      <c r="AC2511" t="s">
        <v>235</v>
      </c>
      <c r="AD2511">
        <v>1</v>
      </c>
    </row>
    <row r="2512" spans="1:30" x14ac:dyDescent="0.35">
      <c r="A2512">
        <v>2934</v>
      </c>
      <c r="B2512" t="s">
        <v>8888</v>
      </c>
      <c r="C2512" t="s">
        <v>532</v>
      </c>
      <c r="D2512" s="1">
        <v>44493</v>
      </c>
      <c r="E2512" s="1">
        <v>44802</v>
      </c>
      <c r="F2512">
        <f>IF(Table1[[#This Row],[ExitDate]],QUOTIENT(Table1[[#This Row],[ExitDate]]-Table1[[#This Row],[StartDate]],365/12),"")</f>
        <v>10</v>
      </c>
      <c r="G2512" t="str">
        <f>IF(Table1[[#This Row],[ExitDate]], "Attrition", "Active")</f>
        <v>Attrition</v>
      </c>
      <c r="H2512" t="s">
        <v>28</v>
      </c>
      <c r="I2512" t="s">
        <v>8889</v>
      </c>
      <c r="J2512" t="s">
        <v>8890</v>
      </c>
      <c r="K2512" t="s">
        <v>97</v>
      </c>
      <c r="L2512" t="s">
        <v>32</v>
      </c>
      <c r="M2512" t="s">
        <v>33</v>
      </c>
      <c r="N2512" t="s">
        <v>63</v>
      </c>
      <c r="O2512" t="s">
        <v>35</v>
      </c>
      <c r="P2512" t="s">
        <v>125</v>
      </c>
      <c r="Q2512" t="s">
        <v>8891</v>
      </c>
      <c r="R2512" t="s">
        <v>37</v>
      </c>
      <c r="S2512" t="s">
        <v>89</v>
      </c>
      <c r="T2512" s="2">
        <v>23329</v>
      </c>
      <c r="U2512" s="3">
        <f ca="1">YEARFRAC(Table1[[#This Row],[DOB]],TODAY())</f>
        <v>62.108333333333334</v>
      </c>
      <c r="V2512" s="3" t="str" cm="1">
        <f t="array" aca="1" ref="V2512" ca="1">_xlfn.IFS(Table1[[#This Row],[Age]] &lt; 30, "20-29", Table1[[#This Row],[Age]]&lt;40,"30-39",Table1[[#This Row],[Age]]&lt;50,"40-49",Table1[[#This Row],[Age]]&lt;60,"50-59",Table1[[#This Row],[Age]]&lt;70, "60-69",Table1[[#This Row],[Age]]&lt;80, "70-79",Table1[[#This Row],[Age]]&lt;90,"80-89")</f>
        <v>60-69</v>
      </c>
      <c r="W2512" t="s">
        <v>39</v>
      </c>
      <c r="X2512" t="s">
        <v>82</v>
      </c>
      <c r="Y2512" t="s">
        <v>54</v>
      </c>
      <c r="Z2512">
        <v>63659</v>
      </c>
      <c r="AA2512" t="s">
        <v>127</v>
      </c>
      <c r="AB2512" t="s">
        <v>43</v>
      </c>
      <c r="AC2512" t="s">
        <v>44</v>
      </c>
      <c r="AD2512">
        <v>2</v>
      </c>
    </row>
    <row r="2513" spans="1:30" x14ac:dyDescent="0.35">
      <c r="A2513">
        <v>2935</v>
      </c>
      <c r="B2513" t="s">
        <v>3318</v>
      </c>
      <c r="C2513" t="s">
        <v>4766</v>
      </c>
      <c r="D2513" s="1">
        <v>44107</v>
      </c>
      <c r="E2513" s="1">
        <v>45052</v>
      </c>
      <c r="F2513">
        <f>IF(Table1[[#This Row],[ExitDate]],QUOTIENT(Table1[[#This Row],[ExitDate]]-Table1[[#This Row],[StartDate]],365/12),"")</f>
        <v>31</v>
      </c>
      <c r="G2513" t="str">
        <f>IF(Table1[[#This Row],[ExitDate]], "Attrition", "Active")</f>
        <v>Attrition</v>
      </c>
      <c r="H2513" t="s">
        <v>28</v>
      </c>
      <c r="I2513" t="s">
        <v>8892</v>
      </c>
      <c r="J2513" t="s">
        <v>8893</v>
      </c>
      <c r="K2513" t="s">
        <v>117</v>
      </c>
      <c r="L2513" t="s">
        <v>32</v>
      </c>
      <c r="M2513" t="s">
        <v>33</v>
      </c>
      <c r="N2513" t="s">
        <v>63</v>
      </c>
      <c r="O2513" t="s">
        <v>51</v>
      </c>
      <c r="P2513" t="s">
        <v>98</v>
      </c>
      <c r="Q2513" t="s">
        <v>8894</v>
      </c>
      <c r="R2513" t="s">
        <v>37</v>
      </c>
      <c r="S2513" t="s">
        <v>304</v>
      </c>
      <c r="T2513" s="2">
        <v>35042</v>
      </c>
      <c r="U2513" s="3">
        <f ca="1">YEARFRAC(Table1[[#This Row],[DOB]],TODAY())</f>
        <v>30.038888888888888</v>
      </c>
      <c r="V2513" s="3" t="str" cm="1">
        <f t="array" aca="1" ref="V2513" ca="1">_xlfn.IFS(Table1[[#This Row],[Age]] &lt; 30, "20-29", Table1[[#This Row],[Age]]&lt;40,"30-39",Table1[[#This Row],[Age]]&lt;50,"40-49",Table1[[#This Row],[Age]]&lt;60,"50-59",Table1[[#This Row],[Age]]&lt;70, "60-69",Table1[[#This Row],[Age]]&lt;80, "70-79",Table1[[#This Row],[Age]]&lt;90,"80-89")</f>
        <v>30-39</v>
      </c>
      <c r="W2513" t="s">
        <v>39</v>
      </c>
      <c r="X2513" t="s">
        <v>351</v>
      </c>
      <c r="Y2513" t="s">
        <v>54</v>
      </c>
      <c r="Z2513">
        <v>6131</v>
      </c>
      <c r="AA2513" t="s">
        <v>42</v>
      </c>
      <c r="AB2513" t="s">
        <v>103</v>
      </c>
      <c r="AC2513" t="s">
        <v>44</v>
      </c>
      <c r="AD2513">
        <v>5</v>
      </c>
    </row>
    <row r="2514" spans="1:30" x14ac:dyDescent="0.35">
      <c r="A2514">
        <v>2936</v>
      </c>
      <c r="B2514" t="s">
        <v>1523</v>
      </c>
      <c r="C2514" t="s">
        <v>1205</v>
      </c>
      <c r="D2514" s="1">
        <v>44978</v>
      </c>
      <c r="F2514" t="str">
        <f>IF(Table1[[#This Row],[ExitDate]],QUOTIENT(Table1[[#This Row],[ExitDate]]-Table1[[#This Row],[StartDate]],365/12),"")</f>
        <v/>
      </c>
      <c r="G2514" t="str">
        <f>IF(Table1[[#This Row],[ExitDate]], "Attrition", "Active")</f>
        <v>Active</v>
      </c>
      <c r="H2514" t="s">
        <v>28</v>
      </c>
      <c r="I2514" t="s">
        <v>8895</v>
      </c>
      <c r="J2514" t="s">
        <v>8896</v>
      </c>
      <c r="K2514" t="s">
        <v>61</v>
      </c>
      <c r="L2514" t="s">
        <v>32</v>
      </c>
      <c r="M2514" t="s">
        <v>33</v>
      </c>
      <c r="N2514" t="s">
        <v>34</v>
      </c>
      <c r="O2514" t="s">
        <v>51</v>
      </c>
      <c r="P2514" t="s">
        <v>36</v>
      </c>
      <c r="R2514" t="s">
        <v>37</v>
      </c>
      <c r="S2514" t="s">
        <v>80</v>
      </c>
      <c r="T2514" s="2">
        <v>30940</v>
      </c>
      <c r="U2514" s="3">
        <f ca="1">YEARFRAC(Table1[[#This Row],[DOB]],TODAY())</f>
        <v>41.272222222222226</v>
      </c>
      <c r="V2514" s="3" t="str" cm="1">
        <f t="array" aca="1" ref="V2514" ca="1">_xlfn.IFS(Table1[[#This Row],[Age]] &lt; 30, "20-29", Table1[[#This Row],[Age]]&lt;40,"30-39",Table1[[#This Row],[Age]]&lt;50,"40-49",Table1[[#This Row],[Age]]&lt;60,"50-59",Table1[[#This Row],[Age]]&lt;70, "60-69",Table1[[#This Row],[Age]]&lt;80, "70-79",Table1[[#This Row],[Age]]&lt;90,"80-89")</f>
        <v>40-49</v>
      </c>
      <c r="W2514" t="s">
        <v>39</v>
      </c>
      <c r="X2514" t="s">
        <v>162</v>
      </c>
      <c r="Y2514" t="s">
        <v>54</v>
      </c>
      <c r="Z2514">
        <v>80724</v>
      </c>
      <c r="AA2514" t="s">
        <v>127</v>
      </c>
      <c r="AB2514" t="s">
        <v>83</v>
      </c>
      <c r="AC2514" t="s">
        <v>235</v>
      </c>
      <c r="AD2514">
        <v>1</v>
      </c>
    </row>
    <row r="2515" spans="1:30" x14ac:dyDescent="0.35">
      <c r="A2515">
        <v>2937</v>
      </c>
      <c r="B2515" t="s">
        <v>2458</v>
      </c>
      <c r="C2515" t="s">
        <v>3202</v>
      </c>
      <c r="D2515" s="1">
        <v>44044</v>
      </c>
      <c r="F2515" t="str">
        <f>IF(Table1[[#This Row],[ExitDate]],QUOTIENT(Table1[[#This Row],[ExitDate]]-Table1[[#This Row],[StartDate]],365/12),"")</f>
        <v/>
      </c>
      <c r="G2515" t="str">
        <f>IF(Table1[[#This Row],[ExitDate]], "Attrition", "Active")</f>
        <v>Active</v>
      </c>
      <c r="H2515" t="s">
        <v>28</v>
      </c>
      <c r="I2515" t="s">
        <v>8897</v>
      </c>
      <c r="J2515" t="s">
        <v>8898</v>
      </c>
      <c r="K2515" t="s">
        <v>88</v>
      </c>
      <c r="L2515" t="s">
        <v>32</v>
      </c>
      <c r="M2515" t="s">
        <v>33</v>
      </c>
      <c r="N2515" t="s">
        <v>50</v>
      </c>
      <c r="O2515" t="s">
        <v>35</v>
      </c>
      <c r="P2515" t="s">
        <v>36</v>
      </c>
      <c r="R2515" t="s">
        <v>37</v>
      </c>
      <c r="S2515" t="s">
        <v>503</v>
      </c>
      <c r="T2515" s="2">
        <v>19198</v>
      </c>
      <c r="U2515" s="3">
        <f ca="1">YEARFRAC(Table1[[#This Row],[DOB]],TODAY())</f>
        <v>73.416666666666671</v>
      </c>
      <c r="V2515" s="3" t="str" cm="1">
        <f t="array" aca="1" ref="V2515" ca="1">_xlfn.IFS(Table1[[#This Row],[Age]] &lt; 30, "20-29", Table1[[#This Row],[Age]]&lt;40,"30-39",Table1[[#This Row],[Age]]&lt;50,"40-49",Table1[[#This Row],[Age]]&lt;60,"50-59",Table1[[#This Row],[Age]]&lt;70, "60-69",Table1[[#This Row],[Age]]&lt;80, "70-79",Table1[[#This Row],[Age]]&lt;90,"80-89")</f>
        <v>70-79</v>
      </c>
      <c r="W2515" t="s">
        <v>39</v>
      </c>
      <c r="X2515" t="s">
        <v>6</v>
      </c>
      <c r="Y2515" t="s">
        <v>54</v>
      </c>
      <c r="Z2515">
        <v>53421</v>
      </c>
      <c r="AA2515" t="s">
        <v>92</v>
      </c>
      <c r="AB2515" t="s">
        <v>83</v>
      </c>
      <c r="AC2515" t="s">
        <v>235</v>
      </c>
      <c r="AD2515">
        <v>2</v>
      </c>
    </row>
    <row r="2516" spans="1:30" x14ac:dyDescent="0.35">
      <c r="A2516">
        <v>2938</v>
      </c>
      <c r="B2516" t="s">
        <v>3958</v>
      </c>
      <c r="C2516" t="s">
        <v>4999</v>
      </c>
      <c r="D2516" s="1">
        <v>44934</v>
      </c>
      <c r="E2516" s="1">
        <v>45056</v>
      </c>
      <c r="F2516">
        <f>IF(Table1[[#This Row],[ExitDate]],QUOTIENT(Table1[[#This Row],[ExitDate]]-Table1[[#This Row],[StartDate]],365/12),"")</f>
        <v>4</v>
      </c>
      <c r="G2516" t="str">
        <f>IF(Table1[[#This Row],[ExitDate]], "Attrition", "Active")</f>
        <v>Attrition</v>
      </c>
      <c r="H2516" t="s">
        <v>28</v>
      </c>
      <c r="I2516" t="s">
        <v>8899</v>
      </c>
      <c r="J2516" t="s">
        <v>8900</v>
      </c>
      <c r="K2516" t="s">
        <v>31</v>
      </c>
      <c r="L2516" t="s">
        <v>32</v>
      </c>
      <c r="M2516" t="s">
        <v>62</v>
      </c>
      <c r="N2516" t="s">
        <v>34</v>
      </c>
      <c r="O2516" t="s">
        <v>62</v>
      </c>
      <c r="P2516" t="s">
        <v>98</v>
      </c>
      <c r="Q2516" t="s">
        <v>8901</v>
      </c>
      <c r="R2516" t="s">
        <v>37</v>
      </c>
      <c r="S2516" t="s">
        <v>52</v>
      </c>
      <c r="T2516" s="2">
        <v>26644</v>
      </c>
      <c r="U2516" s="3">
        <f ca="1">YEARFRAC(Table1[[#This Row],[DOB]],TODAY())</f>
        <v>53.033333333333331</v>
      </c>
      <c r="V2516" s="3" t="str" cm="1">
        <f t="array" aca="1" ref="V2516" ca="1">_xlfn.IFS(Table1[[#This Row],[Age]] &lt; 30, "20-29", Table1[[#This Row],[Age]]&lt;40,"30-39",Table1[[#This Row],[Age]]&lt;50,"40-49",Table1[[#This Row],[Age]]&lt;60,"50-59",Table1[[#This Row],[Age]]&lt;70, "60-69",Table1[[#This Row],[Age]]&lt;80, "70-79",Table1[[#This Row],[Age]]&lt;90,"80-89")</f>
        <v>50-59</v>
      </c>
      <c r="W2516" t="s">
        <v>39</v>
      </c>
      <c r="X2516" t="s">
        <v>162</v>
      </c>
      <c r="Y2516" t="s">
        <v>54</v>
      </c>
      <c r="Z2516">
        <v>43780</v>
      </c>
      <c r="AA2516" t="s">
        <v>42</v>
      </c>
      <c r="AB2516" t="s">
        <v>83</v>
      </c>
      <c r="AC2516" t="s">
        <v>235</v>
      </c>
      <c r="AD2516">
        <v>1</v>
      </c>
    </row>
    <row r="2517" spans="1:30" x14ac:dyDescent="0.35">
      <c r="A2517">
        <v>2939</v>
      </c>
      <c r="B2517" t="s">
        <v>2326</v>
      </c>
      <c r="C2517" t="s">
        <v>211</v>
      </c>
      <c r="D2517" s="1">
        <v>44768</v>
      </c>
      <c r="E2517" s="1">
        <v>44873</v>
      </c>
      <c r="F2517">
        <f>IF(Table1[[#This Row],[ExitDate]],QUOTIENT(Table1[[#This Row],[ExitDate]]-Table1[[#This Row],[StartDate]],365/12),"")</f>
        <v>3</v>
      </c>
      <c r="G2517" t="str">
        <f>IF(Table1[[#This Row],[ExitDate]], "Attrition", "Active")</f>
        <v>Attrition</v>
      </c>
      <c r="H2517" t="s">
        <v>28</v>
      </c>
      <c r="I2517" t="s">
        <v>8902</v>
      </c>
      <c r="J2517" t="s">
        <v>8903</v>
      </c>
      <c r="K2517" t="s">
        <v>132</v>
      </c>
      <c r="L2517" t="s">
        <v>32</v>
      </c>
      <c r="M2517" t="s">
        <v>33</v>
      </c>
      <c r="N2517" t="s">
        <v>63</v>
      </c>
      <c r="O2517" t="s">
        <v>62</v>
      </c>
      <c r="P2517" t="s">
        <v>125</v>
      </c>
      <c r="Q2517" t="s">
        <v>8904</v>
      </c>
      <c r="R2517" t="s">
        <v>37</v>
      </c>
      <c r="S2517" t="s">
        <v>100</v>
      </c>
      <c r="T2517" s="2">
        <v>29425</v>
      </c>
      <c r="U2517" s="3">
        <f ca="1">YEARFRAC(Table1[[#This Row],[DOB]],TODAY())</f>
        <v>45.416666666666664</v>
      </c>
      <c r="V2517" s="3" t="str" cm="1">
        <f t="array" aca="1" ref="V2517" ca="1">_xlfn.IFS(Table1[[#This Row],[Age]] &lt; 30, "20-29", Table1[[#This Row],[Age]]&lt;40,"30-39",Table1[[#This Row],[Age]]&lt;50,"40-49",Table1[[#This Row],[Age]]&lt;60,"50-59",Table1[[#This Row],[Age]]&lt;70, "60-69",Table1[[#This Row],[Age]]&lt;80, "70-79",Table1[[#This Row],[Age]]&lt;90,"80-89")</f>
        <v>40-49</v>
      </c>
      <c r="W2517" t="s">
        <v>39</v>
      </c>
      <c r="X2517" t="s">
        <v>612</v>
      </c>
      <c r="Y2517" t="s">
        <v>41</v>
      </c>
      <c r="Z2517">
        <v>40426</v>
      </c>
      <c r="AA2517" t="s">
        <v>55</v>
      </c>
      <c r="AB2517" t="s">
        <v>74</v>
      </c>
      <c r="AC2517" t="s">
        <v>235</v>
      </c>
      <c r="AD2517">
        <v>2</v>
      </c>
    </row>
    <row r="2518" spans="1:30" x14ac:dyDescent="0.35">
      <c r="A2518">
        <v>2940</v>
      </c>
      <c r="B2518" t="s">
        <v>3635</v>
      </c>
      <c r="C2518" t="s">
        <v>2528</v>
      </c>
      <c r="D2518" s="1">
        <v>44074</v>
      </c>
      <c r="E2518" s="1">
        <v>45086</v>
      </c>
      <c r="F2518">
        <f>IF(Table1[[#This Row],[ExitDate]],QUOTIENT(Table1[[#This Row],[ExitDate]]-Table1[[#This Row],[StartDate]],365/12),"")</f>
        <v>33</v>
      </c>
      <c r="G2518" t="str">
        <f>IF(Table1[[#This Row],[ExitDate]], "Attrition", "Active")</f>
        <v>Attrition</v>
      </c>
      <c r="H2518" t="s">
        <v>28</v>
      </c>
      <c r="I2518" t="s">
        <v>8905</v>
      </c>
      <c r="J2518" t="s">
        <v>8906</v>
      </c>
      <c r="K2518" t="s">
        <v>49</v>
      </c>
      <c r="L2518" t="s">
        <v>32</v>
      </c>
      <c r="M2518" t="s">
        <v>33</v>
      </c>
      <c r="N2518" t="s">
        <v>50</v>
      </c>
      <c r="O2518" t="s">
        <v>51</v>
      </c>
      <c r="P2518" t="s">
        <v>125</v>
      </c>
      <c r="Q2518" t="s">
        <v>8907</v>
      </c>
      <c r="R2518" t="s">
        <v>37</v>
      </c>
      <c r="S2518" t="s">
        <v>503</v>
      </c>
      <c r="T2518" s="2">
        <v>26638</v>
      </c>
      <c r="U2518" s="3">
        <f ca="1">YEARFRAC(Table1[[#This Row],[DOB]],TODAY())</f>
        <v>53.05</v>
      </c>
      <c r="V2518" s="3" t="str" cm="1">
        <f t="array" aca="1" ref="V2518" ca="1">_xlfn.IFS(Table1[[#This Row],[Age]] &lt; 30, "20-29", Table1[[#This Row],[Age]]&lt;40,"30-39",Table1[[#This Row],[Age]]&lt;50,"40-49",Table1[[#This Row],[Age]]&lt;60,"50-59",Table1[[#This Row],[Age]]&lt;70, "60-69",Table1[[#This Row],[Age]]&lt;80, "70-79",Table1[[#This Row],[Age]]&lt;90,"80-89")</f>
        <v>50-59</v>
      </c>
      <c r="W2518" t="s">
        <v>39</v>
      </c>
      <c r="X2518" t="s">
        <v>6</v>
      </c>
      <c r="Y2518" t="s">
        <v>41</v>
      </c>
      <c r="Z2518">
        <v>2982</v>
      </c>
      <c r="AA2518" t="s">
        <v>92</v>
      </c>
      <c r="AB2518" t="s">
        <v>74</v>
      </c>
      <c r="AC2518" t="s">
        <v>235</v>
      </c>
      <c r="AD2518">
        <v>5</v>
      </c>
    </row>
    <row r="2519" spans="1:30" x14ac:dyDescent="0.35">
      <c r="A2519">
        <v>2941</v>
      </c>
      <c r="B2519" t="s">
        <v>8908</v>
      </c>
      <c r="C2519" t="s">
        <v>6315</v>
      </c>
      <c r="D2519" s="1">
        <v>44870</v>
      </c>
      <c r="E2519" s="1">
        <v>44979</v>
      </c>
      <c r="F2519">
        <f>IF(Table1[[#This Row],[ExitDate]],QUOTIENT(Table1[[#This Row],[ExitDate]]-Table1[[#This Row],[StartDate]],365/12),"")</f>
        <v>3</v>
      </c>
      <c r="G2519" t="str">
        <f>IF(Table1[[#This Row],[ExitDate]], "Attrition", "Active")</f>
        <v>Attrition</v>
      </c>
      <c r="H2519" t="s">
        <v>28</v>
      </c>
      <c r="I2519" t="s">
        <v>8909</v>
      </c>
      <c r="J2519" t="s">
        <v>8910</v>
      </c>
      <c r="K2519" t="s">
        <v>138</v>
      </c>
      <c r="L2519" t="s">
        <v>32</v>
      </c>
      <c r="M2519" t="s">
        <v>51</v>
      </c>
      <c r="N2519" t="s">
        <v>63</v>
      </c>
      <c r="O2519" t="s">
        <v>62</v>
      </c>
      <c r="P2519" t="s">
        <v>98</v>
      </c>
      <c r="Q2519" t="s">
        <v>8911</v>
      </c>
      <c r="R2519" t="s">
        <v>37</v>
      </c>
      <c r="S2519" t="s">
        <v>110</v>
      </c>
      <c r="T2519" s="2">
        <v>34450</v>
      </c>
      <c r="U2519" s="3">
        <f ca="1">YEARFRAC(Table1[[#This Row],[DOB]],TODAY())</f>
        <v>31.658333333333335</v>
      </c>
      <c r="V2519" s="3" t="str" cm="1">
        <f t="array" aca="1" ref="V2519" ca="1">_xlfn.IFS(Table1[[#This Row],[Age]] &lt; 30, "20-29", Table1[[#This Row],[Age]]&lt;40,"30-39",Table1[[#This Row],[Age]]&lt;50,"40-49",Table1[[#This Row],[Age]]&lt;60,"50-59",Table1[[#This Row],[Age]]&lt;70, "60-69",Table1[[#This Row],[Age]]&lt;80, "70-79",Table1[[#This Row],[Age]]&lt;90,"80-89")</f>
        <v>30-39</v>
      </c>
      <c r="W2519" t="s">
        <v>39</v>
      </c>
      <c r="X2519" t="s">
        <v>112</v>
      </c>
      <c r="Y2519" t="s">
        <v>54</v>
      </c>
      <c r="Z2519">
        <v>16333</v>
      </c>
      <c r="AA2519" t="s">
        <v>55</v>
      </c>
      <c r="AB2519" t="s">
        <v>103</v>
      </c>
      <c r="AC2519" t="s">
        <v>235</v>
      </c>
      <c r="AD2519">
        <v>2</v>
      </c>
    </row>
    <row r="2520" spans="1:30" x14ac:dyDescent="0.35">
      <c r="A2520">
        <v>2942</v>
      </c>
      <c r="B2520" t="s">
        <v>8912</v>
      </c>
      <c r="C2520" t="s">
        <v>3935</v>
      </c>
      <c r="D2520" s="1">
        <v>43615</v>
      </c>
      <c r="E2520" s="1">
        <v>43838</v>
      </c>
      <c r="F2520">
        <f>IF(Table1[[#This Row],[ExitDate]],QUOTIENT(Table1[[#This Row],[ExitDate]]-Table1[[#This Row],[StartDate]],365/12),"")</f>
        <v>7</v>
      </c>
      <c r="G2520" t="str">
        <f>IF(Table1[[#This Row],[ExitDate]], "Attrition", "Active")</f>
        <v>Attrition</v>
      </c>
      <c r="H2520" t="s">
        <v>28</v>
      </c>
      <c r="I2520" t="s">
        <v>8913</v>
      </c>
      <c r="J2520" t="s">
        <v>8914</v>
      </c>
      <c r="K2520" t="s">
        <v>79</v>
      </c>
      <c r="L2520" t="s">
        <v>32</v>
      </c>
      <c r="M2520" t="s">
        <v>62</v>
      </c>
      <c r="N2520" t="s">
        <v>34</v>
      </c>
      <c r="O2520" t="s">
        <v>51</v>
      </c>
      <c r="P2520" t="s">
        <v>139</v>
      </c>
      <c r="Q2520" t="s">
        <v>8915</v>
      </c>
      <c r="R2520" t="s">
        <v>37</v>
      </c>
      <c r="S2520" t="s">
        <v>65</v>
      </c>
      <c r="T2520" s="2">
        <v>17958</v>
      </c>
      <c r="U2520" s="3">
        <f ca="1">YEARFRAC(Table1[[#This Row],[DOB]],TODAY())</f>
        <v>76.811111111111117</v>
      </c>
      <c r="V2520" s="3" t="str" cm="1">
        <f t="array" aca="1" ref="V2520" ca="1">_xlfn.IFS(Table1[[#This Row],[Age]] &lt; 30, "20-29", Table1[[#This Row],[Age]]&lt;40,"30-39",Table1[[#This Row],[Age]]&lt;50,"40-49",Table1[[#This Row],[Age]]&lt;60,"50-59",Table1[[#This Row],[Age]]&lt;70, "60-69",Table1[[#This Row],[Age]]&lt;80, "70-79",Table1[[#This Row],[Age]]&lt;90,"80-89")</f>
        <v>70-79</v>
      </c>
      <c r="W2520" t="s">
        <v>39</v>
      </c>
      <c r="X2520" t="s">
        <v>102</v>
      </c>
      <c r="Y2520" t="s">
        <v>41</v>
      </c>
      <c r="Z2520">
        <v>21328</v>
      </c>
      <c r="AA2520" t="s">
        <v>92</v>
      </c>
      <c r="AB2520" t="s">
        <v>43</v>
      </c>
      <c r="AC2520" t="s">
        <v>235</v>
      </c>
      <c r="AD2520">
        <v>2</v>
      </c>
    </row>
    <row r="2521" spans="1:30" x14ac:dyDescent="0.35">
      <c r="A2521">
        <v>2943</v>
      </c>
      <c r="B2521" t="s">
        <v>2023</v>
      </c>
      <c r="C2521" t="s">
        <v>564</v>
      </c>
      <c r="D2521" s="1">
        <v>43808</v>
      </c>
      <c r="F2521" t="str">
        <f>IF(Table1[[#This Row],[ExitDate]],QUOTIENT(Table1[[#This Row],[ExitDate]]-Table1[[#This Row],[StartDate]],365/12),"")</f>
        <v/>
      </c>
      <c r="G2521" t="str">
        <f>IF(Table1[[#This Row],[ExitDate]], "Attrition", "Active")</f>
        <v>Active</v>
      </c>
      <c r="H2521" t="s">
        <v>28</v>
      </c>
      <c r="I2521" t="s">
        <v>8916</v>
      </c>
      <c r="J2521" t="s">
        <v>8917</v>
      </c>
      <c r="K2521" t="s">
        <v>167</v>
      </c>
      <c r="L2521" t="s">
        <v>32</v>
      </c>
      <c r="M2521" t="s">
        <v>62</v>
      </c>
      <c r="N2521" t="s">
        <v>63</v>
      </c>
      <c r="O2521" t="s">
        <v>51</v>
      </c>
      <c r="P2521" t="s">
        <v>36</v>
      </c>
      <c r="R2521" t="s">
        <v>37</v>
      </c>
      <c r="S2521" t="s">
        <v>65</v>
      </c>
      <c r="T2521" s="2">
        <v>23056</v>
      </c>
      <c r="U2521" s="3">
        <f ca="1">YEARFRAC(Table1[[#This Row],[DOB]],TODAY())</f>
        <v>62.858333333333334</v>
      </c>
      <c r="V2521" s="3" t="str" cm="1">
        <f t="array" aca="1" ref="V2521" ca="1">_xlfn.IFS(Table1[[#This Row],[Age]] &lt; 30, "20-29", Table1[[#This Row],[Age]]&lt;40,"30-39",Table1[[#This Row],[Age]]&lt;50,"40-49",Table1[[#This Row],[Age]]&lt;60,"50-59",Table1[[#This Row],[Age]]&lt;70, "60-69",Table1[[#This Row],[Age]]&lt;80, "70-79",Table1[[#This Row],[Age]]&lt;90,"80-89")</f>
        <v>60-69</v>
      </c>
      <c r="W2521" t="s">
        <v>39</v>
      </c>
      <c r="X2521" t="s">
        <v>82</v>
      </c>
      <c r="Y2521" t="s">
        <v>41</v>
      </c>
      <c r="Z2521">
        <v>26651</v>
      </c>
      <c r="AA2521" t="s">
        <v>73</v>
      </c>
      <c r="AB2521" t="s">
        <v>74</v>
      </c>
      <c r="AC2521" t="s">
        <v>235</v>
      </c>
      <c r="AD2521">
        <v>2</v>
      </c>
    </row>
    <row r="2522" spans="1:30" x14ac:dyDescent="0.35">
      <c r="A2522">
        <v>2944</v>
      </c>
      <c r="B2522" t="s">
        <v>4348</v>
      </c>
      <c r="C2522" t="s">
        <v>8918</v>
      </c>
      <c r="D2522" s="1">
        <v>43595</v>
      </c>
      <c r="F2522" t="str">
        <f>IF(Table1[[#This Row],[ExitDate]],QUOTIENT(Table1[[#This Row],[ExitDate]]-Table1[[#This Row],[StartDate]],365/12),"")</f>
        <v/>
      </c>
      <c r="G2522" t="str">
        <f>IF(Table1[[#This Row],[ExitDate]], "Attrition", "Active")</f>
        <v>Active</v>
      </c>
      <c r="H2522" t="s">
        <v>28</v>
      </c>
      <c r="I2522" t="s">
        <v>8919</v>
      </c>
      <c r="J2522" t="s">
        <v>8920</v>
      </c>
      <c r="K2522" t="s">
        <v>97</v>
      </c>
      <c r="L2522" t="s">
        <v>32</v>
      </c>
      <c r="M2522" t="s">
        <v>51</v>
      </c>
      <c r="N2522" t="s">
        <v>34</v>
      </c>
      <c r="O2522" t="s">
        <v>51</v>
      </c>
      <c r="P2522" t="s">
        <v>36</v>
      </c>
      <c r="R2522" t="s">
        <v>37</v>
      </c>
      <c r="S2522" t="s">
        <v>100</v>
      </c>
      <c r="T2522" s="2">
        <v>19092</v>
      </c>
      <c r="U2522" s="3">
        <f ca="1">YEARFRAC(Table1[[#This Row],[DOB]],TODAY())</f>
        <v>73.708333333333329</v>
      </c>
      <c r="V2522" s="3" t="str" cm="1">
        <f t="array" aca="1" ref="V2522" ca="1">_xlfn.IFS(Table1[[#This Row],[Age]] &lt; 30, "20-29", Table1[[#This Row],[Age]]&lt;40,"30-39",Table1[[#This Row],[Age]]&lt;50,"40-49",Table1[[#This Row],[Age]]&lt;60,"50-59",Table1[[#This Row],[Age]]&lt;70, "60-69",Table1[[#This Row],[Age]]&lt;80, "70-79",Table1[[#This Row],[Age]]&lt;90,"80-89")</f>
        <v>70-79</v>
      </c>
      <c r="W2522" t="s">
        <v>39</v>
      </c>
      <c r="X2522" t="s">
        <v>112</v>
      </c>
      <c r="Y2522" t="s">
        <v>41</v>
      </c>
      <c r="Z2522">
        <v>62663</v>
      </c>
      <c r="AA2522" t="s">
        <v>73</v>
      </c>
      <c r="AB2522" t="s">
        <v>43</v>
      </c>
      <c r="AC2522" t="s">
        <v>235</v>
      </c>
      <c r="AD2522">
        <v>1</v>
      </c>
    </row>
    <row r="2523" spans="1:30" x14ac:dyDescent="0.35">
      <c r="A2523">
        <v>2945</v>
      </c>
      <c r="B2523" t="s">
        <v>2629</v>
      </c>
      <c r="C2523" t="s">
        <v>3245</v>
      </c>
      <c r="D2523" s="1">
        <v>43711</v>
      </c>
      <c r="E2523" s="1">
        <v>44638</v>
      </c>
      <c r="F2523">
        <f>IF(Table1[[#This Row],[ExitDate]],QUOTIENT(Table1[[#This Row],[ExitDate]]-Table1[[#This Row],[StartDate]],365/12),"")</f>
        <v>30</v>
      </c>
      <c r="G2523" t="str">
        <f>IF(Table1[[#This Row],[ExitDate]], "Attrition", "Active")</f>
        <v>Attrition</v>
      </c>
      <c r="H2523" t="s">
        <v>28</v>
      </c>
      <c r="I2523" t="s">
        <v>8921</v>
      </c>
      <c r="J2523" t="s">
        <v>8922</v>
      </c>
      <c r="K2523" t="s">
        <v>117</v>
      </c>
      <c r="L2523" t="s">
        <v>744</v>
      </c>
      <c r="M2523" t="s">
        <v>62</v>
      </c>
      <c r="N2523" t="s">
        <v>63</v>
      </c>
      <c r="O2523" t="s">
        <v>35</v>
      </c>
      <c r="P2523" t="s">
        <v>174</v>
      </c>
      <c r="Q2523" t="s">
        <v>8923</v>
      </c>
      <c r="R2523" t="s">
        <v>37</v>
      </c>
      <c r="S2523" t="s">
        <v>52</v>
      </c>
      <c r="T2523" s="2">
        <v>27993</v>
      </c>
      <c r="U2523" s="3">
        <f ca="1">YEARFRAC(Table1[[#This Row],[DOB]],TODAY())</f>
        <v>49.338888888888889</v>
      </c>
      <c r="V2523" s="3" t="str" cm="1">
        <f t="array" aca="1" ref="V2523" ca="1">_xlfn.IFS(Table1[[#This Row],[Age]] &lt; 30, "20-29", Table1[[#This Row],[Age]]&lt;40,"30-39",Table1[[#This Row],[Age]]&lt;50,"40-49",Table1[[#This Row],[Age]]&lt;60,"50-59",Table1[[#This Row],[Age]]&lt;70, "60-69",Table1[[#This Row],[Age]]&lt;80, "70-79",Table1[[#This Row],[Age]]&lt;90,"80-89")</f>
        <v>40-49</v>
      </c>
      <c r="W2523" t="s">
        <v>39</v>
      </c>
      <c r="X2523" t="s">
        <v>225</v>
      </c>
      <c r="Y2523" t="s">
        <v>54</v>
      </c>
      <c r="Z2523">
        <v>26477</v>
      </c>
      <c r="AA2523" t="s">
        <v>42</v>
      </c>
      <c r="AB2523" t="s">
        <v>43</v>
      </c>
      <c r="AC2523" t="s">
        <v>235</v>
      </c>
      <c r="AD2523">
        <v>4</v>
      </c>
    </row>
    <row r="2524" spans="1:30" x14ac:dyDescent="0.35">
      <c r="A2524">
        <v>2946</v>
      </c>
      <c r="B2524" t="s">
        <v>8924</v>
      </c>
      <c r="C2524" t="s">
        <v>2230</v>
      </c>
      <c r="D2524" s="1">
        <v>43356</v>
      </c>
      <c r="F2524" t="str">
        <f>IF(Table1[[#This Row],[ExitDate]],QUOTIENT(Table1[[#This Row],[ExitDate]]-Table1[[#This Row],[StartDate]],365/12),"")</f>
        <v/>
      </c>
      <c r="G2524" t="str">
        <f>IF(Table1[[#This Row],[ExitDate]], "Attrition", "Active")</f>
        <v>Active</v>
      </c>
      <c r="H2524" t="s">
        <v>727</v>
      </c>
      <c r="I2524" t="s">
        <v>8925</v>
      </c>
      <c r="J2524" t="s">
        <v>8926</v>
      </c>
      <c r="K2524" t="s">
        <v>88</v>
      </c>
      <c r="L2524" t="s">
        <v>32</v>
      </c>
      <c r="M2524" t="s">
        <v>33</v>
      </c>
      <c r="N2524" t="s">
        <v>50</v>
      </c>
      <c r="O2524" t="s">
        <v>62</v>
      </c>
      <c r="P2524" t="s">
        <v>36</v>
      </c>
      <c r="R2524" t="s">
        <v>37</v>
      </c>
      <c r="S2524" t="s">
        <v>147</v>
      </c>
      <c r="T2524" s="2">
        <v>30862</v>
      </c>
      <c r="U2524" s="3">
        <f ca="1">YEARFRAC(Table1[[#This Row],[DOB]],TODAY())</f>
        <v>41.483333333333334</v>
      </c>
      <c r="V2524" s="3" t="str" cm="1">
        <f t="array" aca="1" ref="V2524" ca="1">_xlfn.IFS(Table1[[#This Row],[Age]] &lt; 30, "20-29", Table1[[#This Row],[Age]]&lt;40,"30-39",Table1[[#This Row],[Age]]&lt;50,"40-49",Table1[[#This Row],[Age]]&lt;60,"50-59",Table1[[#This Row],[Age]]&lt;70, "60-69",Table1[[#This Row],[Age]]&lt;80, "70-79",Table1[[#This Row],[Age]]&lt;90,"80-89")</f>
        <v>40-49</v>
      </c>
      <c r="W2524" t="s">
        <v>39</v>
      </c>
      <c r="X2524" t="s">
        <v>102</v>
      </c>
      <c r="Y2524" t="s">
        <v>54</v>
      </c>
      <c r="Z2524">
        <v>8439</v>
      </c>
      <c r="AA2524" t="s">
        <v>92</v>
      </c>
      <c r="AB2524" t="s">
        <v>103</v>
      </c>
      <c r="AC2524" t="s">
        <v>235</v>
      </c>
      <c r="AD2524">
        <v>2</v>
      </c>
    </row>
    <row r="2525" spans="1:30" x14ac:dyDescent="0.35">
      <c r="A2525">
        <v>2947</v>
      </c>
      <c r="B2525" t="s">
        <v>8927</v>
      </c>
      <c r="C2525" t="s">
        <v>4363</v>
      </c>
      <c r="D2525" s="1">
        <v>44357</v>
      </c>
      <c r="F2525" t="str">
        <f>IF(Table1[[#This Row],[ExitDate]],QUOTIENT(Table1[[#This Row],[ExitDate]]-Table1[[#This Row],[StartDate]],365/12),"")</f>
        <v/>
      </c>
      <c r="G2525" t="str">
        <f>IF(Table1[[#This Row],[ExitDate]], "Attrition", "Active")</f>
        <v>Active</v>
      </c>
      <c r="H2525" t="s">
        <v>727</v>
      </c>
      <c r="I2525" t="s">
        <v>8928</v>
      </c>
      <c r="J2525" t="s">
        <v>8929</v>
      </c>
      <c r="K2525" t="s">
        <v>31</v>
      </c>
      <c r="L2525" t="s">
        <v>32</v>
      </c>
      <c r="M2525" t="s">
        <v>51</v>
      </c>
      <c r="N2525" t="s">
        <v>34</v>
      </c>
      <c r="O2525" t="s">
        <v>35</v>
      </c>
      <c r="P2525" t="s">
        <v>36</v>
      </c>
      <c r="R2525" t="s">
        <v>37</v>
      </c>
      <c r="S2525" t="s">
        <v>304</v>
      </c>
      <c r="T2525" s="2">
        <v>21415</v>
      </c>
      <c r="U2525" s="3">
        <f ca="1">YEARFRAC(Table1[[#This Row],[DOB]],TODAY())</f>
        <v>67.347222222222229</v>
      </c>
      <c r="V2525" s="3" t="str" cm="1">
        <f t="array" aca="1" ref="V2525" ca="1">_xlfn.IFS(Table1[[#This Row],[Age]] &lt; 30, "20-29", Table1[[#This Row],[Age]]&lt;40,"30-39",Table1[[#This Row],[Age]]&lt;50,"40-49",Table1[[#This Row],[Age]]&lt;60,"50-59",Table1[[#This Row],[Age]]&lt;70, "60-69",Table1[[#This Row],[Age]]&lt;80, "70-79",Table1[[#This Row],[Age]]&lt;90,"80-89")</f>
        <v>60-69</v>
      </c>
      <c r="W2525" t="s">
        <v>39</v>
      </c>
      <c r="X2525" t="s">
        <v>225</v>
      </c>
      <c r="Y2525" t="s">
        <v>54</v>
      </c>
      <c r="Z2525">
        <v>11214</v>
      </c>
      <c r="AA2525" t="s">
        <v>127</v>
      </c>
      <c r="AB2525" t="s">
        <v>103</v>
      </c>
      <c r="AC2525" t="s">
        <v>44</v>
      </c>
      <c r="AD2525">
        <v>1</v>
      </c>
    </row>
    <row r="2526" spans="1:30" x14ac:dyDescent="0.35">
      <c r="A2526">
        <v>2948</v>
      </c>
      <c r="B2526" t="s">
        <v>3559</v>
      </c>
      <c r="C2526" t="s">
        <v>320</v>
      </c>
      <c r="D2526" s="1">
        <v>43746</v>
      </c>
      <c r="E2526" s="1">
        <v>45093</v>
      </c>
      <c r="F2526">
        <f>IF(Table1[[#This Row],[ExitDate]],QUOTIENT(Table1[[#This Row],[ExitDate]]-Table1[[#This Row],[StartDate]],365/12),"")</f>
        <v>44</v>
      </c>
      <c r="G2526" t="str">
        <f>IF(Table1[[#This Row],[ExitDate]], "Attrition", "Active")</f>
        <v>Attrition</v>
      </c>
      <c r="H2526" t="s">
        <v>727</v>
      </c>
      <c r="I2526" t="s">
        <v>8930</v>
      </c>
      <c r="J2526" t="s">
        <v>8931</v>
      </c>
      <c r="K2526" t="s">
        <v>132</v>
      </c>
      <c r="L2526" t="s">
        <v>1804</v>
      </c>
      <c r="M2526" t="s">
        <v>33</v>
      </c>
      <c r="N2526" t="s">
        <v>63</v>
      </c>
      <c r="O2526" t="s">
        <v>35</v>
      </c>
      <c r="P2526" t="s">
        <v>98</v>
      </c>
      <c r="Q2526" t="s">
        <v>8932</v>
      </c>
      <c r="R2526" t="s">
        <v>37</v>
      </c>
      <c r="S2526" t="s">
        <v>285</v>
      </c>
      <c r="T2526" s="2">
        <v>36462</v>
      </c>
      <c r="U2526" s="3">
        <f ca="1">YEARFRAC(Table1[[#This Row],[DOB]],TODAY())</f>
        <v>26.15</v>
      </c>
      <c r="V2526" s="3" t="str" cm="1">
        <f t="array" aca="1" ref="V2526" ca="1">_xlfn.IFS(Table1[[#This Row],[Age]] &lt; 30, "20-29", Table1[[#This Row],[Age]]&lt;40,"30-39",Table1[[#This Row],[Age]]&lt;50,"40-49",Table1[[#This Row],[Age]]&lt;60,"50-59",Table1[[#This Row],[Age]]&lt;70, "60-69",Table1[[#This Row],[Age]]&lt;80, "70-79",Table1[[#This Row],[Age]]&lt;90,"80-89")</f>
        <v>20-29</v>
      </c>
      <c r="W2526" t="s">
        <v>39</v>
      </c>
      <c r="X2526" t="s">
        <v>242</v>
      </c>
      <c r="Y2526" t="s">
        <v>54</v>
      </c>
      <c r="Z2526">
        <v>10150</v>
      </c>
      <c r="AA2526" t="s">
        <v>73</v>
      </c>
      <c r="AB2526" t="s">
        <v>74</v>
      </c>
      <c r="AC2526" t="s">
        <v>235</v>
      </c>
      <c r="AD2526">
        <v>2</v>
      </c>
    </row>
    <row r="2527" spans="1:30" x14ac:dyDescent="0.35">
      <c r="A2527">
        <v>2949</v>
      </c>
      <c r="B2527" t="s">
        <v>8933</v>
      </c>
      <c r="C2527" t="s">
        <v>2794</v>
      </c>
      <c r="D2527" s="1">
        <v>44350</v>
      </c>
      <c r="E2527" s="1">
        <v>45030</v>
      </c>
      <c r="F2527">
        <f>IF(Table1[[#This Row],[ExitDate]],QUOTIENT(Table1[[#This Row],[ExitDate]]-Table1[[#This Row],[StartDate]],365/12),"")</f>
        <v>22</v>
      </c>
      <c r="G2527" t="str">
        <f>IF(Table1[[#This Row],[ExitDate]], "Attrition", "Active")</f>
        <v>Attrition</v>
      </c>
      <c r="H2527" t="s">
        <v>727</v>
      </c>
      <c r="I2527" t="s">
        <v>8934</v>
      </c>
      <c r="J2527" t="s">
        <v>8935</v>
      </c>
      <c r="K2527" t="s">
        <v>49</v>
      </c>
      <c r="L2527" t="s">
        <v>1804</v>
      </c>
      <c r="M2527" t="s">
        <v>33</v>
      </c>
      <c r="N2527" t="s">
        <v>50</v>
      </c>
      <c r="O2527" t="s">
        <v>35</v>
      </c>
      <c r="P2527" t="s">
        <v>174</v>
      </c>
      <c r="Q2527" t="s">
        <v>8936</v>
      </c>
      <c r="R2527" t="s">
        <v>37</v>
      </c>
      <c r="S2527" t="s">
        <v>147</v>
      </c>
      <c r="T2527" s="2">
        <v>21128</v>
      </c>
      <c r="U2527" s="3">
        <f ca="1">YEARFRAC(Table1[[#This Row],[DOB]],TODAY())</f>
        <v>68.136111111111106</v>
      </c>
      <c r="V2527" s="3" t="str" cm="1">
        <f t="array" aca="1" ref="V2527" ca="1">_xlfn.IFS(Table1[[#This Row],[Age]] &lt; 30, "20-29", Table1[[#This Row],[Age]]&lt;40,"30-39",Table1[[#This Row],[Age]]&lt;50,"40-49",Table1[[#This Row],[Age]]&lt;60,"50-59",Table1[[#This Row],[Age]]&lt;70, "60-69",Table1[[#This Row],[Age]]&lt;80, "70-79",Table1[[#This Row],[Age]]&lt;90,"80-89")</f>
        <v>60-69</v>
      </c>
      <c r="W2527" t="s">
        <v>39</v>
      </c>
      <c r="X2527" t="s">
        <v>149</v>
      </c>
      <c r="Y2527" t="s">
        <v>41</v>
      </c>
      <c r="Z2527">
        <v>92718</v>
      </c>
      <c r="AA2527" t="s">
        <v>55</v>
      </c>
      <c r="AB2527" t="s">
        <v>74</v>
      </c>
      <c r="AC2527" t="s">
        <v>44</v>
      </c>
      <c r="AD2527">
        <v>4</v>
      </c>
    </row>
    <row r="2528" spans="1:30" x14ac:dyDescent="0.35">
      <c r="A2528">
        <v>2950</v>
      </c>
      <c r="B2528" t="s">
        <v>2404</v>
      </c>
      <c r="C2528" t="s">
        <v>896</v>
      </c>
      <c r="D2528" s="1">
        <v>43357</v>
      </c>
      <c r="E2528" s="1">
        <v>43469</v>
      </c>
      <c r="F2528">
        <f>IF(Table1[[#This Row],[ExitDate]],QUOTIENT(Table1[[#This Row],[ExitDate]]-Table1[[#This Row],[StartDate]],365/12),"")</f>
        <v>3</v>
      </c>
      <c r="G2528" t="str">
        <f>IF(Table1[[#This Row],[ExitDate]], "Attrition", "Active")</f>
        <v>Attrition</v>
      </c>
      <c r="H2528" t="s">
        <v>727</v>
      </c>
      <c r="I2528" t="s">
        <v>8937</v>
      </c>
      <c r="J2528" t="s">
        <v>8938</v>
      </c>
      <c r="K2528" t="s">
        <v>138</v>
      </c>
      <c r="L2528" t="s">
        <v>744</v>
      </c>
      <c r="M2528" t="s">
        <v>51</v>
      </c>
      <c r="N2528" t="s">
        <v>34</v>
      </c>
      <c r="O2528" t="s">
        <v>35</v>
      </c>
      <c r="P2528" t="s">
        <v>98</v>
      </c>
      <c r="Q2528" t="s">
        <v>8939</v>
      </c>
      <c r="R2528" t="s">
        <v>37</v>
      </c>
      <c r="S2528" t="s">
        <v>695</v>
      </c>
      <c r="T2528" s="2">
        <v>15710</v>
      </c>
      <c r="U2528" s="3">
        <f ca="1">YEARFRAC(Table1[[#This Row],[DOB]],TODAY())</f>
        <v>82.969444444444449</v>
      </c>
      <c r="V2528" s="3" t="str" cm="1">
        <f t="array" aca="1" ref="V2528" ca="1">_xlfn.IFS(Table1[[#This Row],[Age]] &lt; 30, "20-29", Table1[[#This Row],[Age]]&lt;40,"30-39",Table1[[#This Row],[Age]]&lt;50,"40-49",Table1[[#This Row],[Age]]&lt;60,"50-59",Table1[[#This Row],[Age]]&lt;70, "60-69",Table1[[#This Row],[Age]]&lt;80, "70-79",Table1[[#This Row],[Age]]&lt;90,"80-89")</f>
        <v>80-89</v>
      </c>
      <c r="W2528" t="s">
        <v>39</v>
      </c>
      <c r="X2528" t="s">
        <v>242</v>
      </c>
      <c r="Y2528" t="s">
        <v>41</v>
      </c>
      <c r="Z2528">
        <v>75308</v>
      </c>
      <c r="AA2528" t="s">
        <v>42</v>
      </c>
      <c r="AB2528" t="s">
        <v>83</v>
      </c>
      <c r="AC2528" t="s">
        <v>235</v>
      </c>
      <c r="AD2528">
        <v>4</v>
      </c>
    </row>
    <row r="2529" spans="1:30" x14ac:dyDescent="0.35">
      <c r="A2529">
        <v>2951</v>
      </c>
      <c r="B2529" t="s">
        <v>1389</v>
      </c>
      <c r="C2529" t="s">
        <v>3412</v>
      </c>
      <c r="D2529" s="1">
        <v>43611</v>
      </c>
      <c r="F2529" t="str">
        <f>IF(Table1[[#This Row],[ExitDate]],QUOTIENT(Table1[[#This Row],[ExitDate]]-Table1[[#This Row],[StartDate]],365/12),"")</f>
        <v/>
      </c>
      <c r="G2529" t="str">
        <f>IF(Table1[[#This Row],[ExitDate]], "Attrition", "Active")</f>
        <v>Active</v>
      </c>
      <c r="H2529" t="s">
        <v>727</v>
      </c>
      <c r="I2529" t="s">
        <v>8940</v>
      </c>
      <c r="J2529" t="s">
        <v>8941</v>
      </c>
      <c r="K2529" t="s">
        <v>79</v>
      </c>
      <c r="L2529" t="s">
        <v>32</v>
      </c>
      <c r="M2529" t="s">
        <v>62</v>
      </c>
      <c r="N2529" t="s">
        <v>34</v>
      </c>
      <c r="O2529" t="s">
        <v>51</v>
      </c>
      <c r="P2529" t="s">
        <v>36</v>
      </c>
      <c r="R2529" t="s">
        <v>37</v>
      </c>
      <c r="S2529" t="s">
        <v>80</v>
      </c>
      <c r="T2529" s="2">
        <v>15984</v>
      </c>
      <c r="U2529" s="3">
        <f ca="1">YEARFRAC(Table1[[#This Row],[DOB]],TODAY())</f>
        <v>82.216666666666669</v>
      </c>
      <c r="V2529" s="3" t="str" cm="1">
        <f t="array" aca="1" ref="V2529" ca="1">_xlfn.IFS(Table1[[#This Row],[Age]] &lt; 30, "20-29", Table1[[#This Row],[Age]]&lt;40,"30-39",Table1[[#This Row],[Age]]&lt;50,"40-49",Table1[[#This Row],[Age]]&lt;60,"50-59",Table1[[#This Row],[Age]]&lt;70, "60-69",Table1[[#This Row],[Age]]&lt;80, "70-79",Table1[[#This Row],[Age]]&lt;90,"80-89")</f>
        <v>80-89</v>
      </c>
      <c r="W2529" t="s">
        <v>39</v>
      </c>
      <c r="X2529" t="s">
        <v>225</v>
      </c>
      <c r="Y2529" t="s">
        <v>41</v>
      </c>
      <c r="Z2529">
        <v>16532</v>
      </c>
      <c r="AA2529" t="s">
        <v>92</v>
      </c>
      <c r="AB2529" t="s">
        <v>43</v>
      </c>
      <c r="AC2529" t="s">
        <v>44</v>
      </c>
      <c r="AD2529">
        <v>2</v>
      </c>
    </row>
    <row r="2530" spans="1:30" x14ac:dyDescent="0.35">
      <c r="A2530">
        <v>2952</v>
      </c>
      <c r="B2530" t="s">
        <v>226</v>
      </c>
      <c r="C2530" t="s">
        <v>2790</v>
      </c>
      <c r="D2530" s="1">
        <v>43651</v>
      </c>
      <c r="F2530" t="str">
        <f>IF(Table1[[#This Row],[ExitDate]],QUOTIENT(Table1[[#This Row],[ExitDate]]-Table1[[#This Row],[StartDate]],365/12),"")</f>
        <v/>
      </c>
      <c r="G2530" t="str">
        <f>IF(Table1[[#This Row],[ExitDate]], "Attrition", "Active")</f>
        <v>Active</v>
      </c>
      <c r="H2530" t="s">
        <v>727</v>
      </c>
      <c r="I2530" t="s">
        <v>8942</v>
      </c>
      <c r="J2530" t="s">
        <v>8943</v>
      </c>
      <c r="K2530" t="s">
        <v>167</v>
      </c>
      <c r="L2530" t="s">
        <v>32</v>
      </c>
      <c r="M2530" t="s">
        <v>33</v>
      </c>
      <c r="N2530" t="s">
        <v>34</v>
      </c>
      <c r="O2530" t="s">
        <v>62</v>
      </c>
      <c r="P2530" t="s">
        <v>36</v>
      </c>
      <c r="R2530" t="s">
        <v>37</v>
      </c>
      <c r="S2530" t="s">
        <v>100</v>
      </c>
      <c r="T2530" s="2">
        <v>19110</v>
      </c>
      <c r="U2530" s="3">
        <f ca="1">YEARFRAC(Table1[[#This Row],[DOB]],TODAY())</f>
        <v>73.658333333333331</v>
      </c>
      <c r="V2530" s="3" t="str" cm="1">
        <f t="array" aca="1" ref="V2530" ca="1">_xlfn.IFS(Table1[[#This Row],[Age]] &lt; 30, "20-29", Table1[[#This Row],[Age]]&lt;40,"30-39",Table1[[#This Row],[Age]]&lt;50,"40-49",Table1[[#This Row],[Age]]&lt;60,"50-59",Table1[[#This Row],[Age]]&lt;70, "60-69",Table1[[#This Row],[Age]]&lt;80, "70-79",Table1[[#This Row],[Age]]&lt;90,"80-89")</f>
        <v>70-79</v>
      </c>
      <c r="W2530" t="s">
        <v>39</v>
      </c>
      <c r="X2530" t="s">
        <v>102</v>
      </c>
      <c r="Y2530" t="s">
        <v>41</v>
      </c>
      <c r="Z2530">
        <v>16292</v>
      </c>
      <c r="AA2530" t="s">
        <v>92</v>
      </c>
      <c r="AB2530" t="s">
        <v>43</v>
      </c>
      <c r="AC2530" t="s">
        <v>44</v>
      </c>
      <c r="AD2530">
        <v>4</v>
      </c>
    </row>
    <row r="2531" spans="1:30" x14ac:dyDescent="0.35">
      <c r="A2531">
        <v>2953</v>
      </c>
      <c r="B2531" t="s">
        <v>1408</v>
      </c>
      <c r="C2531" t="s">
        <v>1614</v>
      </c>
      <c r="D2531" s="1">
        <v>43774</v>
      </c>
      <c r="F2531" t="str">
        <f>IF(Table1[[#This Row],[ExitDate]],QUOTIENT(Table1[[#This Row],[ExitDate]]-Table1[[#This Row],[StartDate]],365/12),"")</f>
        <v/>
      </c>
      <c r="G2531" t="str">
        <f>IF(Table1[[#This Row],[ExitDate]], "Attrition", "Active")</f>
        <v>Active</v>
      </c>
      <c r="H2531" t="s">
        <v>28</v>
      </c>
      <c r="I2531" t="s">
        <v>8944</v>
      </c>
      <c r="J2531" t="s">
        <v>8945</v>
      </c>
      <c r="K2531" t="s">
        <v>79</v>
      </c>
      <c r="L2531" t="s">
        <v>32</v>
      </c>
      <c r="M2531" t="s">
        <v>62</v>
      </c>
      <c r="N2531" t="s">
        <v>63</v>
      </c>
      <c r="O2531" t="s">
        <v>62</v>
      </c>
      <c r="P2531" t="s">
        <v>36</v>
      </c>
      <c r="R2531" t="s">
        <v>37</v>
      </c>
      <c r="S2531" t="s">
        <v>89</v>
      </c>
      <c r="T2531" s="2">
        <v>20898</v>
      </c>
      <c r="U2531" s="3">
        <f ca="1">YEARFRAC(Table1[[#This Row],[DOB]],TODAY())</f>
        <v>68.761111111111106</v>
      </c>
      <c r="V2531" s="3" t="str" cm="1">
        <f t="array" aca="1" ref="V2531" ca="1">_xlfn.IFS(Table1[[#This Row],[Age]] &lt; 30, "20-29", Table1[[#This Row],[Age]]&lt;40,"30-39",Table1[[#This Row],[Age]]&lt;50,"40-49",Table1[[#This Row],[Age]]&lt;60,"50-59",Table1[[#This Row],[Age]]&lt;70, "60-69",Table1[[#This Row],[Age]]&lt;80, "70-79",Table1[[#This Row],[Age]]&lt;90,"80-89")</f>
        <v>60-69</v>
      </c>
      <c r="W2531" t="s">
        <v>39</v>
      </c>
      <c r="X2531" t="s">
        <v>102</v>
      </c>
      <c r="Y2531" t="s">
        <v>54</v>
      </c>
      <c r="Z2531">
        <v>95723</v>
      </c>
      <c r="AA2531" t="s">
        <v>73</v>
      </c>
      <c r="AB2531" t="s">
        <v>43</v>
      </c>
      <c r="AC2531" t="s">
        <v>44</v>
      </c>
      <c r="AD2531">
        <v>5</v>
      </c>
    </row>
    <row r="2532" spans="1:30" x14ac:dyDescent="0.35">
      <c r="A2532">
        <v>2954</v>
      </c>
      <c r="B2532" t="s">
        <v>403</v>
      </c>
      <c r="C2532" t="s">
        <v>7406</v>
      </c>
      <c r="D2532" s="1">
        <v>43668</v>
      </c>
      <c r="E2532" s="1">
        <v>44487</v>
      </c>
      <c r="F2532">
        <f>IF(Table1[[#This Row],[ExitDate]],QUOTIENT(Table1[[#This Row],[ExitDate]]-Table1[[#This Row],[StartDate]],365/12),"")</f>
        <v>26</v>
      </c>
      <c r="G2532" t="str">
        <f>IF(Table1[[#This Row],[ExitDate]], "Attrition", "Active")</f>
        <v>Attrition</v>
      </c>
      <c r="H2532" t="s">
        <v>28</v>
      </c>
      <c r="I2532" t="s">
        <v>8946</v>
      </c>
      <c r="J2532" t="s">
        <v>8947</v>
      </c>
      <c r="K2532" t="s">
        <v>97</v>
      </c>
      <c r="L2532" t="s">
        <v>32</v>
      </c>
      <c r="M2532" t="s">
        <v>51</v>
      </c>
      <c r="N2532" t="s">
        <v>63</v>
      </c>
      <c r="O2532" t="s">
        <v>51</v>
      </c>
      <c r="P2532" t="s">
        <v>174</v>
      </c>
      <c r="Q2532" t="s">
        <v>8948</v>
      </c>
      <c r="R2532" t="s">
        <v>37</v>
      </c>
      <c r="S2532" t="s">
        <v>89</v>
      </c>
      <c r="T2532" s="2">
        <v>20311</v>
      </c>
      <c r="U2532" s="3">
        <f ca="1">YEARFRAC(Table1[[#This Row],[DOB]],TODAY())</f>
        <v>70.36944444444444</v>
      </c>
      <c r="V2532" s="3" t="str" cm="1">
        <f t="array" aca="1" ref="V2532" ca="1">_xlfn.IFS(Table1[[#This Row],[Age]] &lt; 30, "20-29", Table1[[#This Row],[Age]]&lt;40,"30-39",Table1[[#This Row],[Age]]&lt;50,"40-49",Table1[[#This Row],[Age]]&lt;60,"50-59",Table1[[#This Row],[Age]]&lt;70, "60-69",Table1[[#This Row],[Age]]&lt;80, "70-79",Table1[[#This Row],[Age]]&lt;90,"80-89")</f>
        <v>70-79</v>
      </c>
      <c r="W2532" t="s">
        <v>39</v>
      </c>
      <c r="X2532" t="s">
        <v>177</v>
      </c>
      <c r="Y2532" t="s">
        <v>41</v>
      </c>
      <c r="Z2532">
        <v>10422</v>
      </c>
      <c r="AA2532" t="s">
        <v>92</v>
      </c>
      <c r="AB2532" t="s">
        <v>43</v>
      </c>
      <c r="AC2532" t="s">
        <v>44</v>
      </c>
      <c r="AD2532">
        <v>2</v>
      </c>
    </row>
    <row r="2533" spans="1:30" x14ac:dyDescent="0.35">
      <c r="A2533">
        <v>2955</v>
      </c>
      <c r="B2533" t="s">
        <v>7811</v>
      </c>
      <c r="C2533" t="s">
        <v>1381</v>
      </c>
      <c r="D2533" s="1">
        <v>44095</v>
      </c>
      <c r="E2533" s="1">
        <v>45007</v>
      </c>
      <c r="F2533">
        <f>IF(Table1[[#This Row],[ExitDate]],QUOTIENT(Table1[[#This Row],[ExitDate]]-Table1[[#This Row],[StartDate]],365/12),"")</f>
        <v>29</v>
      </c>
      <c r="G2533" t="str">
        <f>IF(Table1[[#This Row],[ExitDate]], "Attrition", "Active")</f>
        <v>Attrition</v>
      </c>
      <c r="H2533" t="s">
        <v>28</v>
      </c>
      <c r="I2533" t="s">
        <v>8949</v>
      </c>
      <c r="J2533" t="s">
        <v>8950</v>
      </c>
      <c r="K2533" t="s">
        <v>167</v>
      </c>
      <c r="L2533" t="s">
        <v>32</v>
      </c>
      <c r="M2533" t="s">
        <v>62</v>
      </c>
      <c r="N2533" t="s">
        <v>50</v>
      </c>
      <c r="O2533" t="s">
        <v>51</v>
      </c>
      <c r="P2533" t="s">
        <v>139</v>
      </c>
      <c r="Q2533" t="s">
        <v>8951</v>
      </c>
      <c r="R2533" t="s">
        <v>37</v>
      </c>
      <c r="S2533" t="s">
        <v>80</v>
      </c>
      <c r="T2533" s="2">
        <v>21715</v>
      </c>
      <c r="U2533" s="3">
        <f ca="1">YEARFRAC(Table1[[#This Row],[DOB]],TODAY())</f>
        <v>66.525000000000006</v>
      </c>
      <c r="V2533" s="3" t="str" cm="1">
        <f t="array" aca="1" ref="V2533" ca="1">_xlfn.IFS(Table1[[#This Row],[Age]] &lt; 30, "20-29", Table1[[#This Row],[Age]]&lt;40,"30-39",Table1[[#This Row],[Age]]&lt;50,"40-49",Table1[[#This Row],[Age]]&lt;60,"50-59",Table1[[#This Row],[Age]]&lt;70, "60-69",Table1[[#This Row],[Age]]&lt;80, "70-79",Table1[[#This Row],[Age]]&lt;90,"80-89")</f>
        <v>60-69</v>
      </c>
      <c r="W2533" t="s">
        <v>39</v>
      </c>
      <c r="X2533" t="s">
        <v>102</v>
      </c>
      <c r="Y2533" t="s">
        <v>54</v>
      </c>
      <c r="Z2533">
        <v>17669</v>
      </c>
      <c r="AA2533" t="s">
        <v>73</v>
      </c>
      <c r="AB2533" t="s">
        <v>83</v>
      </c>
      <c r="AC2533" t="s">
        <v>44</v>
      </c>
      <c r="AD2533">
        <v>1</v>
      </c>
    </row>
    <row r="2534" spans="1:30" x14ac:dyDescent="0.35">
      <c r="A2534">
        <v>2956</v>
      </c>
      <c r="B2534" t="s">
        <v>8952</v>
      </c>
      <c r="C2534" t="s">
        <v>8953</v>
      </c>
      <c r="D2534" s="1">
        <v>43780</v>
      </c>
      <c r="F2534" t="str">
        <f>IF(Table1[[#This Row],[ExitDate]],QUOTIENT(Table1[[#This Row],[ExitDate]]-Table1[[#This Row],[StartDate]],365/12),"")</f>
        <v/>
      </c>
      <c r="G2534" t="str">
        <f>IF(Table1[[#This Row],[ExitDate]], "Attrition", "Active")</f>
        <v>Active</v>
      </c>
      <c r="H2534" t="s">
        <v>28</v>
      </c>
      <c r="I2534" t="s">
        <v>8954</v>
      </c>
      <c r="J2534" t="s">
        <v>8955</v>
      </c>
      <c r="K2534" t="s">
        <v>97</v>
      </c>
      <c r="L2534" t="s">
        <v>32</v>
      </c>
      <c r="M2534" t="s">
        <v>51</v>
      </c>
      <c r="N2534" t="s">
        <v>34</v>
      </c>
      <c r="O2534" t="s">
        <v>62</v>
      </c>
      <c r="P2534" t="s">
        <v>36</v>
      </c>
      <c r="R2534" t="s">
        <v>37</v>
      </c>
      <c r="S2534" t="s">
        <v>110</v>
      </c>
      <c r="T2534" s="2">
        <v>36509</v>
      </c>
      <c r="U2534" s="3">
        <f ca="1">YEARFRAC(Table1[[#This Row],[DOB]],TODAY())</f>
        <v>26.022222222222222</v>
      </c>
      <c r="V2534" s="3" t="str" cm="1">
        <f t="array" aca="1" ref="V2534" ca="1">_xlfn.IFS(Table1[[#This Row],[Age]] &lt; 30, "20-29", Table1[[#This Row],[Age]]&lt;40,"30-39",Table1[[#This Row],[Age]]&lt;50,"40-49",Table1[[#This Row],[Age]]&lt;60,"50-59",Table1[[#This Row],[Age]]&lt;70, "60-69",Table1[[#This Row],[Age]]&lt;80, "70-79",Table1[[#This Row],[Age]]&lt;90,"80-89")</f>
        <v>20-29</v>
      </c>
      <c r="W2534" t="s">
        <v>39</v>
      </c>
      <c r="X2534" t="s">
        <v>418</v>
      </c>
      <c r="Y2534" t="s">
        <v>54</v>
      </c>
      <c r="Z2534">
        <v>51029</v>
      </c>
      <c r="AA2534" t="s">
        <v>55</v>
      </c>
      <c r="AB2534" t="s">
        <v>43</v>
      </c>
      <c r="AC2534" t="s">
        <v>44</v>
      </c>
      <c r="AD2534">
        <v>2</v>
      </c>
    </row>
    <row r="2535" spans="1:30" x14ac:dyDescent="0.35">
      <c r="A2535">
        <v>2957</v>
      </c>
      <c r="B2535" t="s">
        <v>5367</v>
      </c>
      <c r="C2535" t="s">
        <v>2220</v>
      </c>
      <c r="D2535" s="1">
        <v>44235</v>
      </c>
      <c r="F2535" t="str">
        <f>IF(Table1[[#This Row],[ExitDate]],QUOTIENT(Table1[[#This Row],[ExitDate]]-Table1[[#This Row],[StartDate]],365/12),"")</f>
        <v/>
      </c>
      <c r="G2535" t="str">
        <f>IF(Table1[[#This Row],[ExitDate]], "Attrition", "Active")</f>
        <v>Active</v>
      </c>
      <c r="H2535" t="s">
        <v>28</v>
      </c>
      <c r="I2535" t="s">
        <v>8956</v>
      </c>
      <c r="J2535" t="s">
        <v>8957</v>
      </c>
      <c r="K2535" t="s">
        <v>117</v>
      </c>
      <c r="L2535" t="s">
        <v>32</v>
      </c>
      <c r="M2535" t="s">
        <v>51</v>
      </c>
      <c r="N2535" t="s">
        <v>63</v>
      </c>
      <c r="O2535" t="s">
        <v>35</v>
      </c>
      <c r="P2535" t="s">
        <v>36</v>
      </c>
      <c r="R2535" t="s">
        <v>37</v>
      </c>
      <c r="S2535" t="s">
        <v>89</v>
      </c>
      <c r="T2535" s="2">
        <v>21928</v>
      </c>
      <c r="U2535" s="3">
        <f ca="1">YEARFRAC(Table1[[#This Row],[DOB]],TODAY())</f>
        <v>65.944444444444443</v>
      </c>
      <c r="V2535" s="3" t="str" cm="1">
        <f t="array" aca="1" ref="V2535" ca="1">_xlfn.IFS(Table1[[#This Row],[Age]] &lt; 30, "20-29", Table1[[#This Row],[Age]]&lt;40,"30-39",Table1[[#This Row],[Age]]&lt;50,"40-49",Table1[[#This Row],[Age]]&lt;60,"50-59",Table1[[#This Row],[Age]]&lt;70, "60-69",Table1[[#This Row],[Age]]&lt;80, "70-79",Table1[[#This Row],[Age]]&lt;90,"80-89")</f>
        <v>60-69</v>
      </c>
      <c r="W2535" t="s">
        <v>39</v>
      </c>
      <c r="X2535" t="s">
        <v>225</v>
      </c>
      <c r="Y2535" t="s">
        <v>54</v>
      </c>
      <c r="Z2535">
        <v>58080</v>
      </c>
      <c r="AA2535" t="s">
        <v>55</v>
      </c>
      <c r="AB2535" t="s">
        <v>74</v>
      </c>
      <c r="AC2535" t="s">
        <v>44</v>
      </c>
      <c r="AD2535">
        <v>1</v>
      </c>
    </row>
    <row r="2536" spans="1:30" x14ac:dyDescent="0.35">
      <c r="A2536">
        <v>2958</v>
      </c>
      <c r="B2536" t="s">
        <v>3322</v>
      </c>
      <c r="C2536" t="s">
        <v>7093</v>
      </c>
      <c r="D2536" s="1">
        <v>43983</v>
      </c>
      <c r="F2536" t="str">
        <f>IF(Table1[[#This Row],[ExitDate]],QUOTIENT(Table1[[#This Row],[ExitDate]]-Table1[[#This Row],[StartDate]],365/12),"")</f>
        <v/>
      </c>
      <c r="G2536" t="str">
        <f>IF(Table1[[#This Row],[ExitDate]], "Attrition", "Active")</f>
        <v>Active</v>
      </c>
      <c r="H2536" t="s">
        <v>28</v>
      </c>
      <c r="I2536" t="s">
        <v>8958</v>
      </c>
      <c r="J2536" t="s">
        <v>8959</v>
      </c>
      <c r="K2536" t="s">
        <v>61</v>
      </c>
      <c r="L2536" t="s">
        <v>32</v>
      </c>
      <c r="M2536" t="s">
        <v>33</v>
      </c>
      <c r="N2536" t="s">
        <v>34</v>
      </c>
      <c r="O2536" t="s">
        <v>62</v>
      </c>
      <c r="P2536" t="s">
        <v>36</v>
      </c>
      <c r="R2536" t="s">
        <v>37</v>
      </c>
      <c r="S2536" t="s">
        <v>695</v>
      </c>
      <c r="T2536" s="2">
        <v>16536</v>
      </c>
      <c r="U2536" s="3">
        <f ca="1">YEARFRAC(Table1[[#This Row],[DOB]],TODAY())</f>
        <v>80.705555555555549</v>
      </c>
      <c r="V2536" s="3" t="str" cm="1">
        <f t="array" aca="1" ref="V2536" ca="1">_xlfn.IFS(Table1[[#This Row],[Age]] &lt; 30, "20-29", Table1[[#This Row],[Age]]&lt;40,"30-39",Table1[[#This Row],[Age]]&lt;50,"40-49",Table1[[#This Row],[Age]]&lt;60,"50-59",Table1[[#This Row],[Age]]&lt;70, "60-69",Table1[[#This Row],[Age]]&lt;80, "70-79",Table1[[#This Row],[Age]]&lt;90,"80-89")</f>
        <v>80-89</v>
      </c>
      <c r="W2536" t="s">
        <v>39</v>
      </c>
      <c r="X2536" t="s">
        <v>1257</v>
      </c>
      <c r="Y2536" t="s">
        <v>54</v>
      </c>
      <c r="Z2536">
        <v>8328</v>
      </c>
      <c r="AA2536" t="s">
        <v>92</v>
      </c>
      <c r="AB2536" t="s">
        <v>103</v>
      </c>
      <c r="AC2536" t="s">
        <v>44</v>
      </c>
      <c r="AD2536">
        <v>4</v>
      </c>
    </row>
    <row r="2537" spans="1:30" x14ac:dyDescent="0.35">
      <c r="A2537">
        <v>2959</v>
      </c>
      <c r="B2537" t="s">
        <v>8802</v>
      </c>
      <c r="C2537" t="s">
        <v>5584</v>
      </c>
      <c r="D2537" s="1">
        <v>44860</v>
      </c>
      <c r="E2537" s="1">
        <v>44866</v>
      </c>
      <c r="F2537">
        <f>IF(Table1[[#This Row],[ExitDate]],QUOTIENT(Table1[[#This Row],[ExitDate]]-Table1[[#This Row],[StartDate]],365/12),"")</f>
        <v>0</v>
      </c>
      <c r="G2537" t="str">
        <f>IF(Table1[[#This Row],[ExitDate]], "Attrition", "Active")</f>
        <v>Attrition</v>
      </c>
      <c r="H2537" t="s">
        <v>28</v>
      </c>
      <c r="I2537" t="s">
        <v>8960</v>
      </c>
      <c r="J2537" t="s">
        <v>8961</v>
      </c>
      <c r="K2537" t="s">
        <v>88</v>
      </c>
      <c r="L2537" t="s">
        <v>2299</v>
      </c>
      <c r="M2537" t="s">
        <v>51</v>
      </c>
      <c r="N2537" t="s">
        <v>50</v>
      </c>
      <c r="O2537" t="s">
        <v>35</v>
      </c>
      <c r="P2537" t="s">
        <v>125</v>
      </c>
      <c r="Q2537" t="s">
        <v>8962</v>
      </c>
      <c r="R2537" t="s">
        <v>37</v>
      </c>
      <c r="S2537" t="s">
        <v>52</v>
      </c>
      <c r="T2537" s="2">
        <v>15583</v>
      </c>
      <c r="U2537" s="3">
        <f ca="1">YEARFRAC(Table1[[#This Row],[DOB]],TODAY())</f>
        <v>83.313888888888883</v>
      </c>
      <c r="V2537" s="3" t="str" cm="1">
        <f t="array" aca="1" ref="V2537" ca="1">_xlfn.IFS(Table1[[#This Row],[Age]] &lt; 30, "20-29", Table1[[#This Row],[Age]]&lt;40,"30-39",Table1[[#This Row],[Age]]&lt;50,"40-49",Table1[[#This Row],[Age]]&lt;60,"50-59",Table1[[#This Row],[Age]]&lt;70, "60-69",Table1[[#This Row],[Age]]&lt;80, "70-79",Table1[[#This Row],[Age]]&lt;90,"80-89")</f>
        <v>80-89</v>
      </c>
      <c r="W2537" t="s">
        <v>39</v>
      </c>
      <c r="X2537" t="s">
        <v>162</v>
      </c>
      <c r="Y2537" t="s">
        <v>54</v>
      </c>
      <c r="Z2537">
        <v>1015</v>
      </c>
      <c r="AA2537" t="s">
        <v>55</v>
      </c>
      <c r="AB2537" t="s">
        <v>43</v>
      </c>
      <c r="AC2537" t="s">
        <v>44</v>
      </c>
      <c r="AD2537">
        <v>2</v>
      </c>
    </row>
    <row r="2538" spans="1:30" x14ac:dyDescent="0.35">
      <c r="A2538">
        <v>2960</v>
      </c>
      <c r="B2538" t="s">
        <v>8963</v>
      </c>
      <c r="C2538" t="s">
        <v>485</v>
      </c>
      <c r="D2538" s="1">
        <v>43508</v>
      </c>
      <c r="E2538" s="1">
        <v>45033</v>
      </c>
      <c r="F2538">
        <f>IF(Table1[[#This Row],[ExitDate]],QUOTIENT(Table1[[#This Row],[ExitDate]]-Table1[[#This Row],[StartDate]],365/12),"")</f>
        <v>50</v>
      </c>
      <c r="G2538" t="str">
        <f>IF(Table1[[#This Row],[ExitDate]], "Attrition", "Active")</f>
        <v>Attrition</v>
      </c>
      <c r="H2538" t="s">
        <v>28</v>
      </c>
      <c r="I2538" t="s">
        <v>8964</v>
      </c>
      <c r="J2538" t="s">
        <v>8965</v>
      </c>
      <c r="K2538" t="s">
        <v>31</v>
      </c>
      <c r="L2538" t="s">
        <v>32</v>
      </c>
      <c r="M2538" t="s">
        <v>62</v>
      </c>
      <c r="N2538" t="s">
        <v>34</v>
      </c>
      <c r="O2538" t="s">
        <v>51</v>
      </c>
      <c r="P2538" t="s">
        <v>125</v>
      </c>
      <c r="Q2538" t="s">
        <v>8966</v>
      </c>
      <c r="R2538" t="s">
        <v>37</v>
      </c>
      <c r="S2538" t="s">
        <v>80</v>
      </c>
      <c r="T2538" s="2">
        <v>28024</v>
      </c>
      <c r="U2538" s="3">
        <f ca="1">YEARFRAC(Table1[[#This Row],[DOB]],TODAY())</f>
        <v>49.255555555555553</v>
      </c>
      <c r="V2538" s="3" t="str" cm="1">
        <f t="array" aca="1" ref="V2538" ca="1">_xlfn.IFS(Table1[[#This Row],[Age]] &lt; 30, "20-29", Table1[[#This Row],[Age]]&lt;40,"30-39",Table1[[#This Row],[Age]]&lt;50,"40-49",Table1[[#This Row],[Age]]&lt;60,"50-59",Table1[[#This Row],[Age]]&lt;70, "60-69",Table1[[#This Row],[Age]]&lt;80, "70-79",Table1[[#This Row],[Age]]&lt;90,"80-89")</f>
        <v>40-49</v>
      </c>
      <c r="W2538" t="s">
        <v>39</v>
      </c>
      <c r="X2538" t="s">
        <v>102</v>
      </c>
      <c r="Y2538" t="s">
        <v>41</v>
      </c>
      <c r="Z2538">
        <v>30280</v>
      </c>
      <c r="AA2538" t="s">
        <v>42</v>
      </c>
      <c r="AB2538" t="s">
        <v>103</v>
      </c>
      <c r="AC2538" t="s">
        <v>44</v>
      </c>
      <c r="AD2538">
        <v>2</v>
      </c>
    </row>
    <row r="2539" spans="1:30" x14ac:dyDescent="0.35">
      <c r="A2539">
        <v>2961</v>
      </c>
      <c r="B2539" t="s">
        <v>4086</v>
      </c>
      <c r="C2539" t="s">
        <v>8967</v>
      </c>
      <c r="D2539" s="1">
        <v>44853</v>
      </c>
      <c r="E2539" s="1">
        <v>45129</v>
      </c>
      <c r="F2539">
        <f>IF(Table1[[#This Row],[ExitDate]],QUOTIENT(Table1[[#This Row],[ExitDate]]-Table1[[#This Row],[StartDate]],365/12),"")</f>
        <v>9</v>
      </c>
      <c r="G2539" t="str">
        <f>IF(Table1[[#This Row],[ExitDate]], "Attrition", "Active")</f>
        <v>Attrition</v>
      </c>
      <c r="H2539" t="s">
        <v>28</v>
      </c>
      <c r="I2539" t="s">
        <v>8968</v>
      </c>
      <c r="J2539" t="s">
        <v>8969</v>
      </c>
      <c r="K2539" t="s">
        <v>132</v>
      </c>
      <c r="L2539" t="s">
        <v>32</v>
      </c>
      <c r="M2539" t="s">
        <v>62</v>
      </c>
      <c r="N2539" t="s">
        <v>50</v>
      </c>
      <c r="O2539" t="s">
        <v>62</v>
      </c>
      <c r="P2539" t="s">
        <v>174</v>
      </c>
      <c r="Q2539" t="s">
        <v>8970</v>
      </c>
      <c r="R2539" t="s">
        <v>37</v>
      </c>
      <c r="S2539" t="s">
        <v>89</v>
      </c>
      <c r="T2539" s="2">
        <v>28479</v>
      </c>
      <c r="U2539" s="3">
        <f ca="1">YEARFRAC(Table1[[#This Row],[DOB]],TODAY())</f>
        <v>48.008333333333333</v>
      </c>
      <c r="V2539" s="3" t="str" cm="1">
        <f t="array" aca="1" ref="V2539" ca="1">_xlfn.IFS(Table1[[#This Row],[Age]] &lt; 30, "20-29", Table1[[#This Row],[Age]]&lt;40,"30-39",Table1[[#This Row],[Age]]&lt;50,"40-49",Table1[[#This Row],[Age]]&lt;60,"50-59",Table1[[#This Row],[Age]]&lt;70, "60-69",Table1[[#This Row],[Age]]&lt;80, "70-79",Table1[[#This Row],[Age]]&lt;90,"80-89")</f>
        <v>40-49</v>
      </c>
      <c r="W2539" t="s">
        <v>39</v>
      </c>
      <c r="X2539" t="s">
        <v>82</v>
      </c>
      <c r="Y2539" t="s">
        <v>41</v>
      </c>
      <c r="Z2539">
        <v>24889</v>
      </c>
      <c r="AA2539" t="s">
        <v>127</v>
      </c>
      <c r="AB2539" t="s">
        <v>103</v>
      </c>
      <c r="AC2539" t="s">
        <v>44</v>
      </c>
      <c r="AD2539">
        <v>2</v>
      </c>
    </row>
    <row r="2540" spans="1:30" x14ac:dyDescent="0.35">
      <c r="A2540">
        <v>2962</v>
      </c>
      <c r="B2540" t="s">
        <v>205</v>
      </c>
      <c r="C2540" t="s">
        <v>4034</v>
      </c>
      <c r="D2540" s="1">
        <v>43811</v>
      </c>
      <c r="F2540" t="str">
        <f>IF(Table1[[#This Row],[ExitDate]],QUOTIENT(Table1[[#This Row],[ExitDate]]-Table1[[#This Row],[StartDate]],365/12),"")</f>
        <v/>
      </c>
      <c r="G2540" t="str">
        <f>IF(Table1[[#This Row],[ExitDate]], "Attrition", "Active")</f>
        <v>Active</v>
      </c>
      <c r="H2540" t="s">
        <v>28</v>
      </c>
      <c r="I2540" t="s">
        <v>8971</v>
      </c>
      <c r="J2540" t="s">
        <v>8972</v>
      </c>
      <c r="K2540" t="s">
        <v>49</v>
      </c>
      <c r="L2540" t="s">
        <v>32</v>
      </c>
      <c r="M2540" t="s">
        <v>62</v>
      </c>
      <c r="N2540" t="s">
        <v>50</v>
      </c>
      <c r="O2540" t="s">
        <v>62</v>
      </c>
      <c r="P2540" t="s">
        <v>36</v>
      </c>
      <c r="R2540" t="s">
        <v>37</v>
      </c>
      <c r="S2540" t="s">
        <v>110</v>
      </c>
      <c r="T2540" s="2">
        <v>30227</v>
      </c>
      <c r="U2540" s="3">
        <f ca="1">YEARFRAC(Table1[[#This Row],[DOB]],TODAY())</f>
        <v>43.222222222222221</v>
      </c>
      <c r="V2540" s="3" t="str" cm="1">
        <f t="array" aca="1" ref="V2540" ca="1">_xlfn.IFS(Table1[[#This Row],[Age]] &lt; 30, "20-29", Table1[[#This Row],[Age]]&lt;40,"30-39",Table1[[#This Row],[Age]]&lt;50,"40-49",Table1[[#This Row],[Age]]&lt;60,"50-59",Table1[[#This Row],[Age]]&lt;70, "60-69",Table1[[#This Row],[Age]]&lt;80, "70-79",Table1[[#This Row],[Age]]&lt;90,"80-89")</f>
        <v>40-49</v>
      </c>
      <c r="W2540" t="s">
        <v>39</v>
      </c>
      <c r="X2540" t="s">
        <v>102</v>
      </c>
      <c r="Y2540" t="s">
        <v>41</v>
      </c>
      <c r="Z2540">
        <v>2798</v>
      </c>
      <c r="AA2540" t="s">
        <v>55</v>
      </c>
      <c r="AB2540" t="s">
        <v>74</v>
      </c>
      <c r="AC2540" t="s">
        <v>44</v>
      </c>
      <c r="AD2540">
        <v>1</v>
      </c>
    </row>
    <row r="2541" spans="1:30" x14ac:dyDescent="0.35">
      <c r="A2541">
        <v>2963</v>
      </c>
      <c r="B2541" t="s">
        <v>6590</v>
      </c>
      <c r="C2541" t="s">
        <v>6159</v>
      </c>
      <c r="D2541" s="1">
        <v>44529</v>
      </c>
      <c r="F2541" t="str">
        <f>IF(Table1[[#This Row],[ExitDate]],QUOTIENT(Table1[[#This Row],[ExitDate]]-Table1[[#This Row],[StartDate]],365/12),"")</f>
        <v/>
      </c>
      <c r="G2541" t="str">
        <f>IF(Table1[[#This Row],[ExitDate]], "Attrition", "Active")</f>
        <v>Active</v>
      </c>
      <c r="H2541" t="s">
        <v>28</v>
      </c>
      <c r="I2541" t="s">
        <v>8973</v>
      </c>
      <c r="J2541" t="s">
        <v>8974</v>
      </c>
      <c r="K2541" t="s">
        <v>138</v>
      </c>
      <c r="L2541" t="s">
        <v>32</v>
      </c>
      <c r="M2541" t="s">
        <v>62</v>
      </c>
      <c r="N2541" t="s">
        <v>63</v>
      </c>
      <c r="O2541" t="s">
        <v>62</v>
      </c>
      <c r="P2541" t="s">
        <v>36</v>
      </c>
      <c r="R2541" t="s">
        <v>37</v>
      </c>
      <c r="S2541" t="s">
        <v>89</v>
      </c>
      <c r="T2541" s="2">
        <v>27641</v>
      </c>
      <c r="U2541" s="3">
        <f ca="1">YEARFRAC(Table1[[#This Row],[DOB]],TODAY())</f>
        <v>50.302777777777777</v>
      </c>
      <c r="V2541" s="3" t="str" cm="1">
        <f t="array" aca="1" ref="V2541" ca="1">_xlfn.IFS(Table1[[#This Row],[Age]] &lt; 30, "20-29", Table1[[#This Row],[Age]]&lt;40,"30-39",Table1[[#This Row],[Age]]&lt;50,"40-49",Table1[[#This Row],[Age]]&lt;60,"50-59",Table1[[#This Row],[Age]]&lt;70, "60-69",Table1[[#This Row],[Age]]&lt;80, "70-79",Table1[[#This Row],[Age]]&lt;90,"80-89")</f>
        <v>50-59</v>
      </c>
      <c r="W2541" t="s">
        <v>39</v>
      </c>
      <c r="X2541" t="s">
        <v>91</v>
      </c>
      <c r="Y2541" t="s">
        <v>54</v>
      </c>
      <c r="Z2541">
        <v>1654</v>
      </c>
      <c r="AA2541" t="s">
        <v>73</v>
      </c>
      <c r="AB2541" t="s">
        <v>83</v>
      </c>
      <c r="AC2541" t="s">
        <v>44</v>
      </c>
      <c r="AD2541">
        <v>2</v>
      </c>
    </row>
    <row r="2542" spans="1:30" x14ac:dyDescent="0.35">
      <c r="A2542">
        <v>2964</v>
      </c>
      <c r="B2542" t="s">
        <v>8975</v>
      </c>
      <c r="C2542" t="s">
        <v>8976</v>
      </c>
      <c r="D2542" s="1">
        <v>44331</v>
      </c>
      <c r="F2542" t="str">
        <f>IF(Table1[[#This Row],[ExitDate]],QUOTIENT(Table1[[#This Row],[ExitDate]]-Table1[[#This Row],[StartDate]],365/12),"")</f>
        <v/>
      </c>
      <c r="G2542" t="str">
        <f>IF(Table1[[#This Row],[ExitDate]], "Attrition", "Active")</f>
        <v>Active</v>
      </c>
      <c r="H2542" t="s">
        <v>28</v>
      </c>
      <c r="I2542" t="s">
        <v>8977</v>
      </c>
      <c r="J2542" t="s">
        <v>8978</v>
      </c>
      <c r="K2542" t="s">
        <v>79</v>
      </c>
      <c r="L2542" t="s">
        <v>32</v>
      </c>
      <c r="M2542" t="s">
        <v>51</v>
      </c>
      <c r="N2542" t="s">
        <v>63</v>
      </c>
      <c r="O2542" t="s">
        <v>62</v>
      </c>
      <c r="P2542" t="s">
        <v>36</v>
      </c>
      <c r="R2542" t="s">
        <v>37</v>
      </c>
      <c r="S2542" t="s">
        <v>89</v>
      </c>
      <c r="T2542" s="2">
        <v>21338</v>
      </c>
      <c r="U2542" s="3">
        <f ca="1">YEARFRAC(Table1[[#This Row],[DOB]],TODAY())</f>
        <v>67.558333333333337</v>
      </c>
      <c r="V2542" s="3" t="str" cm="1">
        <f t="array" aca="1" ref="V2542" ca="1">_xlfn.IFS(Table1[[#This Row],[Age]] &lt; 30, "20-29", Table1[[#This Row],[Age]]&lt;40,"30-39",Table1[[#This Row],[Age]]&lt;50,"40-49",Table1[[#This Row],[Age]]&lt;60,"50-59",Table1[[#This Row],[Age]]&lt;70, "60-69",Table1[[#This Row],[Age]]&lt;80, "70-79",Table1[[#This Row],[Age]]&lt;90,"80-89")</f>
        <v>60-69</v>
      </c>
      <c r="W2542" t="s">
        <v>39</v>
      </c>
      <c r="X2542" t="s">
        <v>192</v>
      </c>
      <c r="Y2542" t="s">
        <v>41</v>
      </c>
      <c r="Z2542">
        <v>88998</v>
      </c>
      <c r="AA2542" t="s">
        <v>73</v>
      </c>
      <c r="AB2542" t="s">
        <v>103</v>
      </c>
      <c r="AC2542" t="s">
        <v>44</v>
      </c>
      <c r="AD2542">
        <v>2</v>
      </c>
    </row>
    <row r="2543" spans="1:30" x14ac:dyDescent="0.35">
      <c r="A2543">
        <v>2965</v>
      </c>
      <c r="B2543" t="s">
        <v>8629</v>
      </c>
      <c r="C2543" t="s">
        <v>8979</v>
      </c>
      <c r="D2543" s="1">
        <v>44953</v>
      </c>
      <c r="E2543" s="1">
        <v>45052</v>
      </c>
      <c r="F2543">
        <f>IF(Table1[[#This Row],[ExitDate]],QUOTIENT(Table1[[#This Row],[ExitDate]]-Table1[[#This Row],[StartDate]],365/12),"")</f>
        <v>3</v>
      </c>
      <c r="G2543" t="str">
        <f>IF(Table1[[#This Row],[ExitDate]], "Attrition", "Active")</f>
        <v>Attrition</v>
      </c>
      <c r="H2543" t="s">
        <v>28</v>
      </c>
      <c r="I2543" t="s">
        <v>8980</v>
      </c>
      <c r="J2543" t="s">
        <v>8981</v>
      </c>
      <c r="K2543" t="s">
        <v>167</v>
      </c>
      <c r="L2543" t="s">
        <v>32</v>
      </c>
      <c r="M2543" t="s">
        <v>33</v>
      </c>
      <c r="N2543" t="s">
        <v>63</v>
      </c>
      <c r="O2543" t="s">
        <v>35</v>
      </c>
      <c r="P2543" t="s">
        <v>98</v>
      </c>
      <c r="Q2543" t="s">
        <v>8982</v>
      </c>
      <c r="R2543" t="s">
        <v>37</v>
      </c>
      <c r="S2543" t="s">
        <v>89</v>
      </c>
      <c r="T2543" s="2">
        <v>20824</v>
      </c>
      <c r="U2543" s="3">
        <f ca="1">YEARFRAC(Table1[[#This Row],[DOB]],TODAY())</f>
        <v>68.969444444444449</v>
      </c>
      <c r="V2543" s="3" t="str" cm="1">
        <f t="array" aca="1" ref="V2543" ca="1">_xlfn.IFS(Table1[[#This Row],[Age]] &lt; 30, "20-29", Table1[[#This Row],[Age]]&lt;40,"30-39",Table1[[#This Row],[Age]]&lt;50,"40-49",Table1[[#This Row],[Age]]&lt;60,"50-59",Table1[[#This Row],[Age]]&lt;70, "60-69",Table1[[#This Row],[Age]]&lt;80, "70-79",Table1[[#This Row],[Age]]&lt;90,"80-89")</f>
        <v>60-69</v>
      </c>
      <c r="W2543" t="s">
        <v>39</v>
      </c>
      <c r="X2543" t="s">
        <v>192</v>
      </c>
      <c r="Y2543" t="s">
        <v>41</v>
      </c>
      <c r="Z2543">
        <v>90813</v>
      </c>
      <c r="AA2543" t="s">
        <v>55</v>
      </c>
      <c r="AB2543" t="s">
        <v>103</v>
      </c>
      <c r="AC2543" t="s">
        <v>44</v>
      </c>
      <c r="AD2543">
        <v>1</v>
      </c>
    </row>
    <row r="2544" spans="1:30" x14ac:dyDescent="0.35">
      <c r="A2544">
        <v>2966</v>
      </c>
      <c r="B2544" t="s">
        <v>2661</v>
      </c>
      <c r="C2544" t="s">
        <v>4363</v>
      </c>
      <c r="D2544" s="1">
        <v>44015</v>
      </c>
      <c r="E2544" s="1">
        <v>45109</v>
      </c>
      <c r="F2544">
        <f>IF(Table1[[#This Row],[ExitDate]],QUOTIENT(Table1[[#This Row],[ExitDate]]-Table1[[#This Row],[StartDate]],365/12),"")</f>
        <v>35</v>
      </c>
      <c r="G2544" t="str">
        <f>IF(Table1[[#This Row],[ExitDate]], "Attrition", "Active")</f>
        <v>Attrition</v>
      </c>
      <c r="H2544" t="s">
        <v>28</v>
      </c>
      <c r="I2544" t="s">
        <v>8983</v>
      </c>
      <c r="J2544" t="s">
        <v>8984</v>
      </c>
      <c r="K2544" t="s">
        <v>97</v>
      </c>
      <c r="L2544" t="s">
        <v>32</v>
      </c>
      <c r="M2544" t="s">
        <v>62</v>
      </c>
      <c r="N2544" t="s">
        <v>50</v>
      </c>
      <c r="O2544" t="s">
        <v>35</v>
      </c>
      <c r="P2544" t="s">
        <v>174</v>
      </c>
      <c r="Q2544" t="s">
        <v>8985</v>
      </c>
      <c r="R2544" t="s">
        <v>37</v>
      </c>
      <c r="S2544" t="s">
        <v>52</v>
      </c>
      <c r="T2544" s="2">
        <v>22394</v>
      </c>
      <c r="U2544" s="3">
        <f ca="1">YEARFRAC(Table1[[#This Row],[DOB]],TODAY())</f>
        <v>64.666666666666671</v>
      </c>
      <c r="V2544" s="3" t="str" cm="1">
        <f t="array" aca="1" ref="V2544" ca="1">_xlfn.IFS(Table1[[#This Row],[Age]] &lt; 30, "20-29", Table1[[#This Row],[Age]]&lt;40,"30-39",Table1[[#This Row],[Age]]&lt;50,"40-49",Table1[[#This Row],[Age]]&lt;60,"50-59",Table1[[#This Row],[Age]]&lt;70, "60-69",Table1[[#This Row],[Age]]&lt;80, "70-79",Table1[[#This Row],[Age]]&lt;90,"80-89")</f>
        <v>60-69</v>
      </c>
      <c r="W2544" t="s">
        <v>39</v>
      </c>
      <c r="X2544" t="s">
        <v>82</v>
      </c>
      <c r="Y2544" t="s">
        <v>54</v>
      </c>
      <c r="Z2544">
        <v>24429</v>
      </c>
      <c r="AA2544" t="s">
        <v>42</v>
      </c>
      <c r="AB2544" t="s">
        <v>103</v>
      </c>
      <c r="AC2544" t="s">
        <v>44</v>
      </c>
      <c r="AD2544">
        <v>4</v>
      </c>
    </row>
    <row r="2545" spans="1:30" x14ac:dyDescent="0.35">
      <c r="A2545">
        <v>2967</v>
      </c>
      <c r="B2545" t="s">
        <v>8986</v>
      </c>
      <c r="C2545" t="s">
        <v>1626</v>
      </c>
      <c r="D2545" s="1">
        <v>44921</v>
      </c>
      <c r="E2545" s="1">
        <v>45102</v>
      </c>
      <c r="F2545">
        <f>IF(Table1[[#This Row],[ExitDate]],QUOTIENT(Table1[[#This Row],[ExitDate]]-Table1[[#This Row],[StartDate]],365/12),"")</f>
        <v>5</v>
      </c>
      <c r="G2545" t="str">
        <f>IF(Table1[[#This Row],[ExitDate]], "Attrition", "Active")</f>
        <v>Attrition</v>
      </c>
      <c r="H2545" t="s">
        <v>28</v>
      </c>
      <c r="I2545" t="s">
        <v>8987</v>
      </c>
      <c r="J2545" t="s">
        <v>8988</v>
      </c>
      <c r="K2545" t="s">
        <v>117</v>
      </c>
      <c r="L2545" t="s">
        <v>32</v>
      </c>
      <c r="M2545" t="s">
        <v>62</v>
      </c>
      <c r="N2545" t="s">
        <v>50</v>
      </c>
      <c r="O2545" t="s">
        <v>51</v>
      </c>
      <c r="P2545" t="s">
        <v>139</v>
      </c>
      <c r="Q2545" t="s">
        <v>8989</v>
      </c>
      <c r="R2545" t="s">
        <v>37</v>
      </c>
      <c r="S2545" t="s">
        <v>89</v>
      </c>
      <c r="T2545" s="2">
        <v>30656</v>
      </c>
      <c r="U2545" s="3">
        <f ca="1">YEARFRAC(Table1[[#This Row],[DOB]],TODAY())</f>
        <v>42.047222222222224</v>
      </c>
      <c r="V2545" s="3" t="str" cm="1">
        <f t="array" aca="1" ref="V2545" ca="1">_xlfn.IFS(Table1[[#This Row],[Age]] &lt; 30, "20-29", Table1[[#This Row],[Age]]&lt;40,"30-39",Table1[[#This Row],[Age]]&lt;50,"40-49",Table1[[#This Row],[Age]]&lt;60,"50-59",Table1[[#This Row],[Age]]&lt;70, "60-69",Table1[[#This Row],[Age]]&lt;80, "70-79",Table1[[#This Row],[Age]]&lt;90,"80-89")</f>
        <v>40-49</v>
      </c>
      <c r="W2545" t="s">
        <v>39</v>
      </c>
      <c r="X2545" t="s">
        <v>394</v>
      </c>
      <c r="Y2545" t="s">
        <v>41</v>
      </c>
      <c r="Z2545">
        <v>2130</v>
      </c>
      <c r="AA2545" t="s">
        <v>73</v>
      </c>
      <c r="AB2545" t="s">
        <v>83</v>
      </c>
      <c r="AC2545" t="s">
        <v>44</v>
      </c>
      <c r="AD2545">
        <v>4</v>
      </c>
    </row>
    <row r="2546" spans="1:30" x14ac:dyDescent="0.35">
      <c r="A2546">
        <v>2968</v>
      </c>
      <c r="B2546" t="s">
        <v>8990</v>
      </c>
      <c r="C2546" t="s">
        <v>8991</v>
      </c>
      <c r="D2546" s="1">
        <v>43457</v>
      </c>
      <c r="F2546" t="str">
        <f>IF(Table1[[#This Row],[ExitDate]],QUOTIENT(Table1[[#This Row],[ExitDate]]-Table1[[#This Row],[StartDate]],365/12),"")</f>
        <v/>
      </c>
      <c r="G2546" t="str">
        <f>IF(Table1[[#This Row],[ExitDate]], "Attrition", "Active")</f>
        <v>Active</v>
      </c>
      <c r="H2546" t="s">
        <v>28</v>
      </c>
      <c r="I2546" t="s">
        <v>8992</v>
      </c>
      <c r="J2546" t="s">
        <v>8993</v>
      </c>
      <c r="K2546" t="s">
        <v>31</v>
      </c>
      <c r="L2546" t="s">
        <v>32</v>
      </c>
      <c r="M2546" t="s">
        <v>51</v>
      </c>
      <c r="N2546" t="s">
        <v>63</v>
      </c>
      <c r="O2546" t="s">
        <v>35</v>
      </c>
      <c r="P2546" t="s">
        <v>36</v>
      </c>
      <c r="R2546" t="s">
        <v>37</v>
      </c>
      <c r="S2546" t="s">
        <v>80</v>
      </c>
      <c r="T2546" s="2">
        <v>29742</v>
      </c>
      <c r="U2546" s="3">
        <f ca="1">YEARFRAC(Table1[[#This Row],[DOB]],TODAY())</f>
        <v>44.55</v>
      </c>
      <c r="V2546" s="3" t="str" cm="1">
        <f t="array" aca="1" ref="V2546" ca="1">_xlfn.IFS(Table1[[#This Row],[Age]] &lt; 30, "20-29", Table1[[#This Row],[Age]]&lt;40,"30-39",Table1[[#This Row],[Age]]&lt;50,"40-49",Table1[[#This Row],[Age]]&lt;60,"50-59",Table1[[#This Row],[Age]]&lt;70, "60-69",Table1[[#This Row],[Age]]&lt;80, "70-79",Table1[[#This Row],[Age]]&lt;90,"80-89")</f>
        <v>40-49</v>
      </c>
      <c r="W2546" t="s">
        <v>39</v>
      </c>
      <c r="X2546" t="s">
        <v>102</v>
      </c>
      <c r="Y2546" t="s">
        <v>41</v>
      </c>
      <c r="Z2546">
        <v>2027</v>
      </c>
      <c r="AA2546" t="s">
        <v>92</v>
      </c>
      <c r="AB2546" t="s">
        <v>74</v>
      </c>
      <c r="AC2546" t="s">
        <v>44</v>
      </c>
      <c r="AD2546">
        <v>4</v>
      </c>
    </row>
    <row r="2547" spans="1:30" x14ac:dyDescent="0.35">
      <c r="A2547">
        <v>2969</v>
      </c>
      <c r="B2547" t="s">
        <v>5291</v>
      </c>
      <c r="C2547" t="s">
        <v>1183</v>
      </c>
      <c r="D2547" s="1">
        <v>44102</v>
      </c>
      <c r="E2547" s="1">
        <v>44485</v>
      </c>
      <c r="F2547">
        <f>IF(Table1[[#This Row],[ExitDate]],QUOTIENT(Table1[[#This Row],[ExitDate]]-Table1[[#This Row],[StartDate]],365/12),"")</f>
        <v>12</v>
      </c>
      <c r="G2547" t="str">
        <f>IF(Table1[[#This Row],[ExitDate]], "Attrition", "Active")</f>
        <v>Attrition</v>
      </c>
      <c r="H2547" t="s">
        <v>727</v>
      </c>
      <c r="I2547" t="s">
        <v>8994</v>
      </c>
      <c r="J2547" t="s">
        <v>8995</v>
      </c>
      <c r="K2547" t="s">
        <v>97</v>
      </c>
      <c r="L2547" t="s">
        <v>744</v>
      </c>
      <c r="M2547" t="s">
        <v>33</v>
      </c>
      <c r="N2547" t="s">
        <v>50</v>
      </c>
      <c r="O2547" t="s">
        <v>51</v>
      </c>
      <c r="P2547" t="s">
        <v>174</v>
      </c>
      <c r="Q2547" t="s">
        <v>8996</v>
      </c>
      <c r="R2547" t="s">
        <v>37</v>
      </c>
      <c r="S2547" t="s">
        <v>80</v>
      </c>
      <c r="T2547" s="2">
        <v>32139</v>
      </c>
      <c r="U2547" s="3">
        <f ca="1">YEARFRAC(Table1[[#This Row],[DOB]],TODAY())</f>
        <v>37.986111111111114</v>
      </c>
      <c r="V2547" s="3" t="str" cm="1">
        <f t="array" aca="1" ref="V2547" ca="1">_xlfn.IFS(Table1[[#This Row],[Age]] &lt; 30, "20-29", Table1[[#This Row],[Age]]&lt;40,"30-39",Table1[[#This Row],[Age]]&lt;50,"40-49",Table1[[#This Row],[Age]]&lt;60,"50-59",Table1[[#This Row],[Age]]&lt;70, "60-69",Table1[[#This Row],[Age]]&lt;80, "70-79",Table1[[#This Row],[Age]]&lt;90,"80-89")</f>
        <v>30-39</v>
      </c>
      <c r="W2547" t="s">
        <v>39</v>
      </c>
      <c r="X2547" t="s">
        <v>82</v>
      </c>
      <c r="Y2547" t="s">
        <v>41</v>
      </c>
      <c r="Z2547">
        <v>1886</v>
      </c>
      <c r="AA2547" t="s">
        <v>55</v>
      </c>
      <c r="AB2547" t="s">
        <v>83</v>
      </c>
      <c r="AC2547" t="s">
        <v>44</v>
      </c>
      <c r="AD2547">
        <v>2</v>
      </c>
    </row>
    <row r="2548" spans="1:30" x14ac:dyDescent="0.35">
      <c r="A2548">
        <v>2970</v>
      </c>
      <c r="B2548" t="s">
        <v>8997</v>
      </c>
      <c r="C2548" t="s">
        <v>8998</v>
      </c>
      <c r="D2548" s="1">
        <v>44090</v>
      </c>
      <c r="E2548" s="1">
        <v>44449</v>
      </c>
      <c r="F2548">
        <f>IF(Table1[[#This Row],[ExitDate]],QUOTIENT(Table1[[#This Row],[ExitDate]]-Table1[[#This Row],[StartDate]],365/12),"")</f>
        <v>11</v>
      </c>
      <c r="G2548" t="str">
        <f>IF(Table1[[#This Row],[ExitDate]], "Attrition", "Active")</f>
        <v>Attrition</v>
      </c>
      <c r="H2548" t="s">
        <v>28</v>
      </c>
      <c r="I2548" t="s">
        <v>8999</v>
      </c>
      <c r="J2548" t="s">
        <v>9000</v>
      </c>
      <c r="K2548" t="s">
        <v>138</v>
      </c>
      <c r="L2548" t="s">
        <v>32</v>
      </c>
      <c r="M2548" t="s">
        <v>62</v>
      </c>
      <c r="N2548" t="s">
        <v>63</v>
      </c>
      <c r="O2548" t="s">
        <v>35</v>
      </c>
      <c r="P2548" t="s">
        <v>174</v>
      </c>
      <c r="Q2548" t="s">
        <v>9001</v>
      </c>
      <c r="R2548" t="s">
        <v>37</v>
      </c>
      <c r="S2548" t="s">
        <v>80</v>
      </c>
      <c r="T2548" s="2">
        <v>30071</v>
      </c>
      <c r="U2548" s="3">
        <f ca="1">YEARFRAC(Table1[[#This Row],[DOB]],TODAY())</f>
        <v>43.647222222222226</v>
      </c>
      <c r="V2548" s="3" t="str" cm="1">
        <f t="array" aca="1" ref="V2548" ca="1">_xlfn.IFS(Table1[[#This Row],[Age]] &lt; 30, "20-29", Table1[[#This Row],[Age]]&lt;40,"30-39",Table1[[#This Row],[Age]]&lt;50,"40-49",Table1[[#This Row],[Age]]&lt;60,"50-59",Table1[[#This Row],[Age]]&lt;70, "60-69",Table1[[#This Row],[Age]]&lt;80, "70-79",Table1[[#This Row],[Age]]&lt;90,"80-89")</f>
        <v>40-49</v>
      </c>
      <c r="W2548" t="s">
        <v>39</v>
      </c>
      <c r="X2548" t="s">
        <v>72</v>
      </c>
      <c r="Y2548" t="s">
        <v>41</v>
      </c>
      <c r="Z2548">
        <v>2451</v>
      </c>
      <c r="AA2548" t="s">
        <v>55</v>
      </c>
      <c r="AB2548" t="s">
        <v>43</v>
      </c>
      <c r="AC2548" t="s">
        <v>44</v>
      </c>
      <c r="AD2548">
        <v>5</v>
      </c>
    </row>
    <row r="2549" spans="1:30" x14ac:dyDescent="0.35">
      <c r="A2549">
        <v>2971</v>
      </c>
      <c r="B2549" t="s">
        <v>9002</v>
      </c>
      <c r="C2549" t="s">
        <v>9003</v>
      </c>
      <c r="D2549" s="1">
        <v>43870</v>
      </c>
      <c r="E2549" s="1">
        <v>44269</v>
      </c>
      <c r="F2549">
        <f>IF(Table1[[#This Row],[ExitDate]],QUOTIENT(Table1[[#This Row],[ExitDate]]-Table1[[#This Row],[StartDate]],365/12),"")</f>
        <v>13</v>
      </c>
      <c r="G2549" t="str">
        <f>IF(Table1[[#This Row],[ExitDate]], "Attrition", "Active")</f>
        <v>Attrition</v>
      </c>
      <c r="H2549" t="s">
        <v>727</v>
      </c>
      <c r="I2549" t="s">
        <v>9004</v>
      </c>
      <c r="J2549" t="s">
        <v>9005</v>
      </c>
      <c r="K2549" t="s">
        <v>79</v>
      </c>
      <c r="L2549" t="s">
        <v>32</v>
      </c>
      <c r="M2549" t="s">
        <v>33</v>
      </c>
      <c r="N2549" t="s">
        <v>34</v>
      </c>
      <c r="O2549" t="s">
        <v>35</v>
      </c>
      <c r="P2549" t="s">
        <v>98</v>
      </c>
      <c r="Q2549" t="s">
        <v>9006</v>
      </c>
      <c r="R2549" t="s">
        <v>37</v>
      </c>
      <c r="S2549" t="s">
        <v>52</v>
      </c>
      <c r="T2549" s="2">
        <v>35345</v>
      </c>
      <c r="U2549" s="3">
        <f ca="1">YEARFRAC(Table1[[#This Row],[DOB]],TODAY())</f>
        <v>29.211111111111112</v>
      </c>
      <c r="V2549" s="3" t="str" cm="1">
        <f t="array" aca="1" ref="V2549" ca="1">_xlfn.IFS(Table1[[#This Row],[Age]] &lt; 30, "20-29", Table1[[#This Row],[Age]]&lt;40,"30-39",Table1[[#This Row],[Age]]&lt;50,"40-49",Table1[[#This Row],[Age]]&lt;60,"50-59",Table1[[#This Row],[Age]]&lt;70, "60-69",Table1[[#This Row],[Age]]&lt;80, "70-79",Table1[[#This Row],[Age]]&lt;90,"80-89")</f>
        <v>20-29</v>
      </c>
      <c r="W2549" t="s">
        <v>39</v>
      </c>
      <c r="X2549" t="s">
        <v>149</v>
      </c>
      <c r="Y2549" t="s">
        <v>41</v>
      </c>
      <c r="Z2549">
        <v>2149</v>
      </c>
      <c r="AA2549" t="s">
        <v>42</v>
      </c>
      <c r="AB2549" t="s">
        <v>103</v>
      </c>
      <c r="AC2549" t="s">
        <v>44</v>
      </c>
      <c r="AD2549">
        <v>1</v>
      </c>
    </row>
    <row r="2550" spans="1:30" x14ac:dyDescent="0.35">
      <c r="A2550">
        <v>2972</v>
      </c>
      <c r="B2550" t="s">
        <v>9007</v>
      </c>
      <c r="C2550" t="s">
        <v>252</v>
      </c>
      <c r="D2550" s="1">
        <v>44970</v>
      </c>
      <c r="F2550" t="str">
        <f>IF(Table1[[#This Row],[ExitDate]],QUOTIENT(Table1[[#This Row],[ExitDate]]-Table1[[#This Row],[StartDate]],365/12),"")</f>
        <v/>
      </c>
      <c r="G2550" t="str">
        <f>IF(Table1[[#This Row],[ExitDate]], "Attrition", "Active")</f>
        <v>Active</v>
      </c>
      <c r="H2550" t="s">
        <v>28</v>
      </c>
      <c r="I2550" t="s">
        <v>9008</v>
      </c>
      <c r="J2550" t="s">
        <v>9009</v>
      </c>
      <c r="K2550" t="s">
        <v>79</v>
      </c>
      <c r="L2550" t="s">
        <v>32</v>
      </c>
      <c r="M2550" t="s">
        <v>62</v>
      </c>
      <c r="N2550" t="s">
        <v>63</v>
      </c>
      <c r="O2550" t="s">
        <v>51</v>
      </c>
      <c r="P2550" t="s">
        <v>36</v>
      </c>
      <c r="R2550" t="s">
        <v>37</v>
      </c>
      <c r="S2550" t="s">
        <v>80</v>
      </c>
      <c r="T2550" s="2">
        <v>17626</v>
      </c>
      <c r="U2550" s="3">
        <f ca="1">YEARFRAC(Table1[[#This Row],[DOB]],TODAY())</f>
        <v>77.722222222222229</v>
      </c>
      <c r="V2550" s="3" t="str" cm="1">
        <f t="array" aca="1" ref="V2550" ca="1">_xlfn.IFS(Table1[[#This Row],[Age]] &lt; 30, "20-29", Table1[[#This Row],[Age]]&lt;40,"30-39",Table1[[#This Row],[Age]]&lt;50,"40-49",Table1[[#This Row],[Age]]&lt;60,"50-59",Table1[[#This Row],[Age]]&lt;70, "60-69",Table1[[#This Row],[Age]]&lt;80, "70-79",Table1[[#This Row],[Age]]&lt;90,"80-89")</f>
        <v>70-79</v>
      </c>
      <c r="W2550" t="s">
        <v>39</v>
      </c>
      <c r="X2550" t="s">
        <v>82</v>
      </c>
      <c r="Y2550" t="s">
        <v>41</v>
      </c>
      <c r="Z2550">
        <v>1460</v>
      </c>
      <c r="AA2550" t="s">
        <v>73</v>
      </c>
      <c r="AB2550" t="s">
        <v>43</v>
      </c>
      <c r="AC2550" t="s">
        <v>44</v>
      </c>
      <c r="AD2550">
        <v>1</v>
      </c>
    </row>
    <row r="2551" spans="1:30" x14ac:dyDescent="0.35">
      <c r="A2551">
        <v>2973</v>
      </c>
      <c r="B2551" t="s">
        <v>2759</v>
      </c>
      <c r="C2551" t="s">
        <v>4233</v>
      </c>
      <c r="D2551" s="1">
        <v>43800</v>
      </c>
      <c r="F2551" t="str">
        <f>IF(Table1[[#This Row],[ExitDate]],QUOTIENT(Table1[[#This Row],[ExitDate]]-Table1[[#This Row],[StartDate]],365/12),"")</f>
        <v/>
      </c>
      <c r="G2551" t="str">
        <f>IF(Table1[[#This Row],[ExitDate]], "Attrition", "Active")</f>
        <v>Active</v>
      </c>
      <c r="H2551" t="s">
        <v>28</v>
      </c>
      <c r="I2551" t="s">
        <v>9010</v>
      </c>
      <c r="J2551" t="s">
        <v>9011</v>
      </c>
      <c r="K2551" t="s">
        <v>132</v>
      </c>
      <c r="L2551" t="s">
        <v>32</v>
      </c>
      <c r="M2551" t="s">
        <v>51</v>
      </c>
      <c r="N2551" t="s">
        <v>34</v>
      </c>
      <c r="O2551" t="s">
        <v>51</v>
      </c>
      <c r="P2551" t="s">
        <v>36</v>
      </c>
      <c r="R2551" t="s">
        <v>37</v>
      </c>
      <c r="S2551" t="s">
        <v>80</v>
      </c>
      <c r="T2551" s="2">
        <v>18793</v>
      </c>
      <c r="U2551" s="3">
        <f ca="1">YEARFRAC(Table1[[#This Row],[DOB]],TODAY())</f>
        <v>74.525000000000006</v>
      </c>
      <c r="V2551" s="3" t="str" cm="1">
        <f t="array" aca="1" ref="V2551" ca="1">_xlfn.IFS(Table1[[#This Row],[Age]] &lt; 30, "20-29", Table1[[#This Row],[Age]]&lt;40,"30-39",Table1[[#This Row],[Age]]&lt;50,"40-49",Table1[[#This Row],[Age]]&lt;60,"50-59",Table1[[#This Row],[Age]]&lt;70, "60-69",Table1[[#This Row],[Age]]&lt;80, "70-79",Table1[[#This Row],[Age]]&lt;90,"80-89")</f>
        <v>70-79</v>
      </c>
      <c r="W2551" t="s">
        <v>39</v>
      </c>
      <c r="X2551" t="s">
        <v>291</v>
      </c>
      <c r="Y2551" t="s">
        <v>41</v>
      </c>
      <c r="Z2551">
        <v>2109</v>
      </c>
      <c r="AA2551" t="s">
        <v>73</v>
      </c>
      <c r="AB2551" t="s">
        <v>83</v>
      </c>
      <c r="AC2551" t="s">
        <v>44</v>
      </c>
      <c r="AD2551">
        <v>5</v>
      </c>
    </row>
    <row r="2552" spans="1:30" x14ac:dyDescent="0.35">
      <c r="A2552">
        <v>2974</v>
      </c>
      <c r="B2552" t="s">
        <v>2895</v>
      </c>
      <c r="C2552" t="s">
        <v>3126</v>
      </c>
      <c r="D2552" s="1">
        <v>44869</v>
      </c>
      <c r="F2552" t="str">
        <f>IF(Table1[[#This Row],[ExitDate]],QUOTIENT(Table1[[#This Row],[ExitDate]]-Table1[[#This Row],[StartDate]],365/12),"")</f>
        <v/>
      </c>
      <c r="G2552" t="str">
        <f>IF(Table1[[#This Row],[ExitDate]], "Attrition", "Active")</f>
        <v>Active</v>
      </c>
      <c r="H2552" t="s">
        <v>28</v>
      </c>
      <c r="I2552" t="s">
        <v>9012</v>
      </c>
      <c r="J2552" t="s">
        <v>9013</v>
      </c>
      <c r="K2552" t="s">
        <v>132</v>
      </c>
      <c r="L2552" t="s">
        <v>32</v>
      </c>
      <c r="M2552" t="s">
        <v>62</v>
      </c>
      <c r="N2552" t="s">
        <v>34</v>
      </c>
      <c r="O2552" t="s">
        <v>51</v>
      </c>
      <c r="P2552" t="s">
        <v>36</v>
      </c>
      <c r="R2552" t="s">
        <v>37</v>
      </c>
      <c r="S2552" t="s">
        <v>89</v>
      </c>
      <c r="T2552" s="2">
        <v>16474</v>
      </c>
      <c r="U2552" s="3">
        <f ca="1">YEARFRAC(Table1[[#This Row],[DOB]],TODAY())</f>
        <v>80.88055555555556</v>
      </c>
      <c r="V2552" s="3" t="str" cm="1">
        <f t="array" aca="1" ref="V2552" ca="1">_xlfn.IFS(Table1[[#This Row],[Age]] &lt; 30, "20-29", Table1[[#This Row],[Age]]&lt;40,"30-39",Table1[[#This Row],[Age]]&lt;50,"40-49",Table1[[#This Row],[Age]]&lt;60,"50-59",Table1[[#This Row],[Age]]&lt;70, "60-69",Table1[[#This Row],[Age]]&lt;80, "70-79",Table1[[#This Row],[Age]]&lt;90,"80-89")</f>
        <v>80-89</v>
      </c>
      <c r="W2552" t="s">
        <v>39</v>
      </c>
      <c r="X2552" t="s">
        <v>82</v>
      </c>
      <c r="Y2552" t="s">
        <v>41</v>
      </c>
      <c r="Z2552">
        <v>1749</v>
      </c>
      <c r="AA2552" t="s">
        <v>92</v>
      </c>
      <c r="AB2552" t="s">
        <v>74</v>
      </c>
      <c r="AC2552" t="s">
        <v>44</v>
      </c>
      <c r="AD2552">
        <v>5</v>
      </c>
    </row>
    <row r="2553" spans="1:30" x14ac:dyDescent="0.35">
      <c r="A2553">
        <v>2975</v>
      </c>
      <c r="B2553" t="s">
        <v>9014</v>
      </c>
      <c r="C2553" t="s">
        <v>9015</v>
      </c>
      <c r="D2553" s="1">
        <v>44300</v>
      </c>
      <c r="E2553" s="1">
        <v>44734</v>
      </c>
      <c r="F2553">
        <f>IF(Table1[[#This Row],[ExitDate]],QUOTIENT(Table1[[#This Row],[ExitDate]]-Table1[[#This Row],[StartDate]],365/12),"")</f>
        <v>14</v>
      </c>
      <c r="G2553" t="str">
        <f>IF(Table1[[#This Row],[ExitDate]], "Attrition", "Active")</f>
        <v>Attrition</v>
      </c>
      <c r="H2553" t="s">
        <v>28</v>
      </c>
      <c r="I2553" t="s">
        <v>9016</v>
      </c>
      <c r="J2553" t="s">
        <v>9017</v>
      </c>
      <c r="K2553" t="s">
        <v>97</v>
      </c>
      <c r="L2553" t="s">
        <v>32</v>
      </c>
      <c r="M2553" t="s">
        <v>62</v>
      </c>
      <c r="N2553" t="s">
        <v>50</v>
      </c>
      <c r="O2553" t="s">
        <v>35</v>
      </c>
      <c r="P2553" t="s">
        <v>174</v>
      </c>
      <c r="Q2553" t="s">
        <v>9018</v>
      </c>
      <c r="R2553" t="s">
        <v>37</v>
      </c>
      <c r="S2553" t="s">
        <v>935</v>
      </c>
      <c r="T2553" s="2">
        <v>17701</v>
      </c>
      <c r="U2553" s="3">
        <f ca="1">YEARFRAC(Table1[[#This Row],[DOB]],TODAY())</f>
        <v>77.516666666666666</v>
      </c>
      <c r="V2553" s="3" t="str" cm="1">
        <f t="array" aca="1" ref="V2553" ca="1">_xlfn.IFS(Table1[[#This Row],[Age]] &lt; 30, "20-29", Table1[[#This Row],[Age]]&lt;40,"30-39",Table1[[#This Row],[Age]]&lt;50,"40-49",Table1[[#This Row],[Age]]&lt;60,"50-59",Table1[[#This Row],[Age]]&lt;70, "60-69",Table1[[#This Row],[Age]]&lt;80, "70-79",Table1[[#This Row],[Age]]&lt;90,"80-89")</f>
        <v>70-79</v>
      </c>
      <c r="W2553" t="s">
        <v>39</v>
      </c>
      <c r="X2553" t="s">
        <v>112</v>
      </c>
      <c r="Y2553" t="s">
        <v>54</v>
      </c>
      <c r="Z2553">
        <v>1721</v>
      </c>
      <c r="AA2553" t="s">
        <v>127</v>
      </c>
      <c r="AB2553" t="s">
        <v>83</v>
      </c>
      <c r="AC2553" t="s">
        <v>44</v>
      </c>
      <c r="AD2553">
        <v>4</v>
      </c>
    </row>
    <row r="2554" spans="1:30" x14ac:dyDescent="0.35">
      <c r="A2554">
        <v>2976</v>
      </c>
      <c r="B2554" t="s">
        <v>3035</v>
      </c>
      <c r="C2554" t="s">
        <v>6085</v>
      </c>
      <c r="D2554" s="1">
        <v>44421</v>
      </c>
      <c r="E2554" s="1">
        <v>44481</v>
      </c>
      <c r="F2554">
        <f>IF(Table1[[#This Row],[ExitDate]],QUOTIENT(Table1[[#This Row],[ExitDate]]-Table1[[#This Row],[StartDate]],365/12),"")</f>
        <v>1</v>
      </c>
      <c r="G2554" t="str">
        <f>IF(Table1[[#This Row],[ExitDate]], "Attrition", "Active")</f>
        <v>Attrition</v>
      </c>
      <c r="H2554" t="s">
        <v>28</v>
      </c>
      <c r="I2554" t="s">
        <v>9019</v>
      </c>
      <c r="J2554" t="s">
        <v>9020</v>
      </c>
      <c r="K2554" t="s">
        <v>79</v>
      </c>
      <c r="L2554" t="s">
        <v>1804</v>
      </c>
      <c r="M2554" t="s">
        <v>62</v>
      </c>
      <c r="N2554" t="s">
        <v>50</v>
      </c>
      <c r="O2554" t="s">
        <v>35</v>
      </c>
      <c r="P2554" t="s">
        <v>98</v>
      </c>
      <c r="Q2554" t="s">
        <v>9021</v>
      </c>
      <c r="R2554" t="s">
        <v>37</v>
      </c>
      <c r="S2554" t="s">
        <v>89</v>
      </c>
      <c r="T2554" s="2">
        <v>33622</v>
      </c>
      <c r="U2554" s="3">
        <f ca="1">YEARFRAC(Table1[[#This Row],[DOB]],TODAY())</f>
        <v>33.927777777777777</v>
      </c>
      <c r="V2554" s="3" t="str" cm="1">
        <f t="array" aca="1" ref="V2554" ca="1">_xlfn.IFS(Table1[[#This Row],[Age]] &lt; 30, "20-29", Table1[[#This Row],[Age]]&lt;40,"30-39",Table1[[#This Row],[Age]]&lt;50,"40-49",Table1[[#This Row],[Age]]&lt;60,"50-59",Table1[[#This Row],[Age]]&lt;70, "60-69",Table1[[#This Row],[Age]]&lt;80, "70-79",Table1[[#This Row],[Age]]&lt;90,"80-89")</f>
        <v>30-39</v>
      </c>
      <c r="W2554" t="s">
        <v>39</v>
      </c>
      <c r="X2554" t="s">
        <v>82</v>
      </c>
      <c r="Y2554" t="s">
        <v>54</v>
      </c>
      <c r="Z2554">
        <v>2136</v>
      </c>
      <c r="AA2554" t="s">
        <v>55</v>
      </c>
      <c r="AB2554" t="s">
        <v>103</v>
      </c>
      <c r="AC2554" t="s">
        <v>44</v>
      </c>
      <c r="AD2554">
        <v>1</v>
      </c>
    </row>
    <row r="2555" spans="1:30" x14ac:dyDescent="0.35">
      <c r="A2555">
        <v>2977</v>
      </c>
      <c r="B2555" t="s">
        <v>573</v>
      </c>
      <c r="C2555" t="s">
        <v>9022</v>
      </c>
      <c r="D2555" s="1">
        <v>44071</v>
      </c>
      <c r="F2555" t="str">
        <f>IF(Table1[[#This Row],[ExitDate]],QUOTIENT(Table1[[#This Row],[ExitDate]]-Table1[[#This Row],[StartDate]],365/12),"")</f>
        <v/>
      </c>
      <c r="G2555" t="str">
        <f>IF(Table1[[#This Row],[ExitDate]], "Attrition", "Active")</f>
        <v>Active</v>
      </c>
      <c r="H2555" t="s">
        <v>727</v>
      </c>
      <c r="I2555" t="s">
        <v>9023</v>
      </c>
      <c r="J2555" t="s">
        <v>9024</v>
      </c>
      <c r="K2555" t="s">
        <v>117</v>
      </c>
      <c r="L2555" t="s">
        <v>32</v>
      </c>
      <c r="M2555" t="s">
        <v>51</v>
      </c>
      <c r="N2555" t="s">
        <v>50</v>
      </c>
      <c r="O2555" t="s">
        <v>35</v>
      </c>
      <c r="P2555" t="s">
        <v>36</v>
      </c>
      <c r="R2555" t="s">
        <v>37</v>
      </c>
      <c r="S2555" t="s">
        <v>503</v>
      </c>
      <c r="T2555" s="2">
        <v>32121</v>
      </c>
      <c r="U2555" s="3">
        <f ca="1">YEARFRAC(Table1[[#This Row],[DOB]],TODAY())</f>
        <v>38.036111111111111</v>
      </c>
      <c r="V2555" s="3" t="str" cm="1">
        <f t="array" aca="1" ref="V2555" ca="1">_xlfn.IFS(Table1[[#This Row],[Age]] &lt; 30, "20-29", Table1[[#This Row],[Age]]&lt;40,"30-39",Table1[[#This Row],[Age]]&lt;50,"40-49",Table1[[#This Row],[Age]]&lt;60,"50-59",Table1[[#This Row],[Age]]&lt;70, "60-69",Table1[[#This Row],[Age]]&lt;80, "70-79",Table1[[#This Row],[Age]]&lt;90,"80-89")</f>
        <v>30-39</v>
      </c>
      <c r="W2555" t="s">
        <v>39</v>
      </c>
      <c r="X2555" t="s">
        <v>6</v>
      </c>
      <c r="Y2555" t="s">
        <v>54</v>
      </c>
      <c r="Z2555">
        <v>1890</v>
      </c>
      <c r="AA2555" t="s">
        <v>92</v>
      </c>
      <c r="AB2555" t="s">
        <v>103</v>
      </c>
      <c r="AC2555" t="s">
        <v>44</v>
      </c>
      <c r="AD2555">
        <v>2</v>
      </c>
    </row>
    <row r="2556" spans="1:30" x14ac:dyDescent="0.35">
      <c r="A2556">
        <v>2978</v>
      </c>
      <c r="B2556" t="s">
        <v>6707</v>
      </c>
      <c r="C2556" t="s">
        <v>9025</v>
      </c>
      <c r="D2556" s="1">
        <v>44789</v>
      </c>
      <c r="F2556" t="str">
        <f>IF(Table1[[#This Row],[ExitDate]],QUOTIENT(Table1[[#This Row],[ExitDate]]-Table1[[#This Row],[StartDate]],365/12),"")</f>
        <v/>
      </c>
      <c r="G2556" t="str">
        <f>IF(Table1[[#This Row],[ExitDate]], "Attrition", "Active")</f>
        <v>Active</v>
      </c>
      <c r="H2556" t="s">
        <v>28</v>
      </c>
      <c r="I2556" t="s">
        <v>9026</v>
      </c>
      <c r="J2556" t="s">
        <v>9027</v>
      </c>
      <c r="K2556" t="s">
        <v>31</v>
      </c>
      <c r="L2556" t="s">
        <v>32</v>
      </c>
      <c r="M2556" t="s">
        <v>62</v>
      </c>
      <c r="N2556" t="s">
        <v>34</v>
      </c>
      <c r="O2556" t="s">
        <v>51</v>
      </c>
      <c r="P2556" t="s">
        <v>36</v>
      </c>
      <c r="R2556" t="s">
        <v>37</v>
      </c>
      <c r="S2556" t="s">
        <v>503</v>
      </c>
      <c r="T2556" s="2">
        <v>29840</v>
      </c>
      <c r="U2556" s="3">
        <f ca="1">YEARFRAC(Table1[[#This Row],[DOB]],TODAY())</f>
        <v>44.283333333333331</v>
      </c>
      <c r="V2556" s="3" t="str" cm="1">
        <f t="array" aca="1" ref="V2556" ca="1">_xlfn.IFS(Table1[[#This Row],[Age]] &lt; 30, "20-29", Table1[[#This Row],[Age]]&lt;40,"30-39",Table1[[#This Row],[Age]]&lt;50,"40-49",Table1[[#This Row],[Age]]&lt;60,"50-59",Table1[[#This Row],[Age]]&lt;70, "60-69",Table1[[#This Row],[Age]]&lt;80, "70-79",Table1[[#This Row],[Age]]&lt;90,"80-89")</f>
        <v>40-49</v>
      </c>
      <c r="W2556" t="s">
        <v>39</v>
      </c>
      <c r="X2556" t="s">
        <v>6</v>
      </c>
      <c r="Y2556" t="s">
        <v>54</v>
      </c>
      <c r="Z2556">
        <v>2199</v>
      </c>
      <c r="AA2556" t="s">
        <v>55</v>
      </c>
      <c r="AB2556" t="s">
        <v>103</v>
      </c>
      <c r="AC2556" t="s">
        <v>44</v>
      </c>
      <c r="AD2556">
        <v>4</v>
      </c>
    </row>
    <row r="2557" spans="1:30" x14ac:dyDescent="0.35">
      <c r="A2557">
        <v>2979</v>
      </c>
      <c r="B2557" t="s">
        <v>5291</v>
      </c>
      <c r="C2557" t="s">
        <v>4336</v>
      </c>
      <c r="D2557" s="1">
        <v>44618</v>
      </c>
      <c r="F2557" t="str">
        <f>IF(Table1[[#This Row],[ExitDate]],QUOTIENT(Table1[[#This Row],[ExitDate]]-Table1[[#This Row],[StartDate]],365/12),"")</f>
        <v/>
      </c>
      <c r="G2557" t="str">
        <f>IF(Table1[[#This Row],[ExitDate]], "Attrition", "Active")</f>
        <v>Active</v>
      </c>
      <c r="H2557" t="s">
        <v>28</v>
      </c>
      <c r="I2557" t="s">
        <v>9028</v>
      </c>
      <c r="J2557" t="s">
        <v>9029</v>
      </c>
      <c r="K2557" t="s">
        <v>61</v>
      </c>
      <c r="L2557" t="s">
        <v>32</v>
      </c>
      <c r="M2557" t="s">
        <v>62</v>
      </c>
      <c r="N2557" t="s">
        <v>50</v>
      </c>
      <c r="O2557" t="s">
        <v>35</v>
      </c>
      <c r="P2557" t="s">
        <v>36</v>
      </c>
      <c r="R2557" t="s">
        <v>37</v>
      </c>
      <c r="S2557" t="s">
        <v>89</v>
      </c>
      <c r="T2557" s="2">
        <v>37058</v>
      </c>
      <c r="U2557" s="3">
        <f ca="1">YEARFRAC(Table1[[#This Row],[DOB]],TODAY())</f>
        <v>24.519444444444446</v>
      </c>
      <c r="V2557" s="3" t="str" cm="1">
        <f t="array" aca="1" ref="V2557" ca="1">_xlfn.IFS(Table1[[#This Row],[Age]] &lt; 30, "20-29", Table1[[#This Row],[Age]]&lt;40,"30-39",Table1[[#This Row],[Age]]&lt;50,"40-49",Table1[[#This Row],[Age]]&lt;60,"50-59",Table1[[#This Row],[Age]]&lt;70, "60-69",Table1[[#This Row],[Age]]&lt;80, "70-79",Table1[[#This Row],[Age]]&lt;90,"80-89")</f>
        <v>20-29</v>
      </c>
      <c r="W2557" t="s">
        <v>39</v>
      </c>
      <c r="X2557" t="s">
        <v>82</v>
      </c>
      <c r="Y2557" t="s">
        <v>41</v>
      </c>
      <c r="Z2557">
        <v>2189</v>
      </c>
      <c r="AA2557" t="s">
        <v>73</v>
      </c>
      <c r="AB2557" t="s">
        <v>43</v>
      </c>
      <c r="AC2557" t="s">
        <v>44</v>
      </c>
      <c r="AD2557">
        <v>2</v>
      </c>
    </row>
    <row r="2558" spans="1:30" x14ac:dyDescent="0.35">
      <c r="A2558">
        <v>2980</v>
      </c>
      <c r="B2558" t="s">
        <v>5972</v>
      </c>
      <c r="C2558" t="s">
        <v>9030</v>
      </c>
      <c r="D2558" s="1">
        <v>43829</v>
      </c>
      <c r="F2558" t="str">
        <f>IF(Table1[[#This Row],[ExitDate]],QUOTIENT(Table1[[#This Row],[ExitDate]]-Table1[[#This Row],[StartDate]],365/12),"")</f>
        <v/>
      </c>
      <c r="G2558" t="str">
        <f>IF(Table1[[#This Row],[ExitDate]], "Attrition", "Active")</f>
        <v>Active</v>
      </c>
      <c r="H2558" t="s">
        <v>28</v>
      </c>
      <c r="I2558" t="s">
        <v>9031</v>
      </c>
      <c r="J2558" t="s">
        <v>9032</v>
      </c>
      <c r="K2558" t="s">
        <v>132</v>
      </c>
      <c r="L2558" t="s">
        <v>32</v>
      </c>
      <c r="M2558" t="s">
        <v>51</v>
      </c>
      <c r="N2558" t="s">
        <v>50</v>
      </c>
      <c r="O2558" t="s">
        <v>35</v>
      </c>
      <c r="P2558" t="s">
        <v>36</v>
      </c>
      <c r="R2558" t="s">
        <v>37</v>
      </c>
      <c r="S2558" t="s">
        <v>80</v>
      </c>
      <c r="T2558" s="2">
        <v>21072</v>
      </c>
      <c r="U2558" s="3">
        <f ca="1">YEARFRAC(Table1[[#This Row],[DOB]],TODAY())</f>
        <v>68.288888888888891</v>
      </c>
      <c r="V2558" s="3" t="str" cm="1">
        <f t="array" aca="1" ref="V2558" ca="1">_xlfn.IFS(Table1[[#This Row],[Age]] &lt; 30, "20-29", Table1[[#This Row],[Age]]&lt;40,"30-39",Table1[[#This Row],[Age]]&lt;50,"40-49",Table1[[#This Row],[Age]]&lt;60,"50-59",Table1[[#This Row],[Age]]&lt;70, "60-69",Table1[[#This Row],[Age]]&lt;80, "70-79",Table1[[#This Row],[Age]]&lt;90,"80-89")</f>
        <v>60-69</v>
      </c>
      <c r="W2558" t="s">
        <v>39</v>
      </c>
      <c r="X2558" t="s">
        <v>102</v>
      </c>
      <c r="Y2558" t="s">
        <v>41</v>
      </c>
      <c r="Z2558">
        <v>1876</v>
      </c>
      <c r="AA2558" t="s">
        <v>55</v>
      </c>
      <c r="AB2558" t="s">
        <v>103</v>
      </c>
      <c r="AC2558" t="s">
        <v>44</v>
      </c>
      <c r="AD2558">
        <v>2</v>
      </c>
    </row>
    <row r="2559" spans="1:30" x14ac:dyDescent="0.35">
      <c r="A2559">
        <v>2981</v>
      </c>
      <c r="B2559" t="s">
        <v>9033</v>
      </c>
      <c r="C2559" t="s">
        <v>9034</v>
      </c>
      <c r="D2559" s="1">
        <v>44765</v>
      </c>
      <c r="E2559" s="1">
        <v>44991</v>
      </c>
      <c r="F2559">
        <f>IF(Table1[[#This Row],[ExitDate]],QUOTIENT(Table1[[#This Row],[ExitDate]]-Table1[[#This Row],[StartDate]],365/12),"")</f>
        <v>7</v>
      </c>
      <c r="G2559" t="str">
        <f>IF(Table1[[#This Row],[ExitDate]], "Attrition", "Active")</f>
        <v>Attrition</v>
      </c>
      <c r="H2559" t="s">
        <v>28</v>
      </c>
      <c r="I2559" t="s">
        <v>9035</v>
      </c>
      <c r="J2559" t="s">
        <v>9036</v>
      </c>
      <c r="K2559" t="s">
        <v>79</v>
      </c>
      <c r="L2559" t="s">
        <v>32</v>
      </c>
      <c r="M2559" t="s">
        <v>51</v>
      </c>
      <c r="N2559" t="s">
        <v>63</v>
      </c>
      <c r="O2559" t="s">
        <v>62</v>
      </c>
      <c r="P2559" t="s">
        <v>174</v>
      </c>
      <c r="Q2559" t="s">
        <v>9037</v>
      </c>
      <c r="R2559" t="s">
        <v>37</v>
      </c>
      <c r="S2559" t="s">
        <v>52</v>
      </c>
      <c r="T2559" s="2">
        <v>29214</v>
      </c>
      <c r="U2559" s="3">
        <f ca="1">YEARFRAC(Table1[[#This Row],[DOB]],TODAY())</f>
        <v>45.994444444444447</v>
      </c>
      <c r="V2559" s="3" t="str" cm="1">
        <f t="array" aca="1" ref="V2559" ca="1">_xlfn.IFS(Table1[[#This Row],[Age]] &lt; 30, "20-29", Table1[[#This Row],[Age]]&lt;40,"30-39",Table1[[#This Row],[Age]]&lt;50,"40-49",Table1[[#This Row],[Age]]&lt;60,"50-59",Table1[[#This Row],[Age]]&lt;70, "60-69",Table1[[#This Row],[Age]]&lt;80, "70-79",Table1[[#This Row],[Age]]&lt;90,"80-89")</f>
        <v>40-49</v>
      </c>
      <c r="W2559" t="s">
        <v>39</v>
      </c>
      <c r="X2559" t="s">
        <v>225</v>
      </c>
      <c r="Y2559" t="s">
        <v>41</v>
      </c>
      <c r="Z2559">
        <v>2044</v>
      </c>
      <c r="AA2559" t="s">
        <v>92</v>
      </c>
      <c r="AB2559" t="s">
        <v>74</v>
      </c>
      <c r="AC2559" t="s">
        <v>44</v>
      </c>
      <c r="AD2559">
        <v>1</v>
      </c>
    </row>
    <row r="2560" spans="1:30" x14ac:dyDescent="0.35">
      <c r="A2560">
        <v>2982</v>
      </c>
      <c r="B2560" t="s">
        <v>1824</v>
      </c>
      <c r="C2560" t="s">
        <v>225</v>
      </c>
      <c r="D2560" s="1">
        <v>43387</v>
      </c>
      <c r="F2560" t="str">
        <f>IF(Table1[[#This Row],[ExitDate]],QUOTIENT(Table1[[#This Row],[ExitDate]]-Table1[[#This Row],[StartDate]],365/12),"")</f>
        <v/>
      </c>
      <c r="G2560" t="str">
        <f>IF(Table1[[#This Row],[ExitDate]], "Attrition", "Active")</f>
        <v>Active</v>
      </c>
      <c r="H2560" t="s">
        <v>727</v>
      </c>
      <c r="I2560" t="s">
        <v>9038</v>
      </c>
      <c r="J2560" t="s">
        <v>9039</v>
      </c>
      <c r="K2560" t="s">
        <v>97</v>
      </c>
      <c r="L2560" t="s">
        <v>32</v>
      </c>
      <c r="M2560" t="s">
        <v>62</v>
      </c>
      <c r="N2560" t="s">
        <v>63</v>
      </c>
      <c r="O2560" t="s">
        <v>35</v>
      </c>
      <c r="P2560" t="s">
        <v>36</v>
      </c>
      <c r="R2560" t="s">
        <v>37</v>
      </c>
      <c r="S2560" t="s">
        <v>89</v>
      </c>
      <c r="T2560" s="2">
        <v>19017</v>
      </c>
      <c r="U2560" s="3">
        <f ca="1">YEARFRAC(Table1[[#This Row],[DOB]],TODAY())</f>
        <v>73.913888888888891</v>
      </c>
      <c r="V2560" s="3" t="str" cm="1">
        <f t="array" aca="1" ref="V2560" ca="1">_xlfn.IFS(Table1[[#This Row],[Age]] &lt; 30, "20-29", Table1[[#This Row],[Age]]&lt;40,"30-39",Table1[[#This Row],[Age]]&lt;50,"40-49",Table1[[#This Row],[Age]]&lt;60,"50-59",Table1[[#This Row],[Age]]&lt;70, "60-69",Table1[[#This Row],[Age]]&lt;80, "70-79",Table1[[#This Row],[Age]]&lt;90,"80-89")</f>
        <v>70-79</v>
      </c>
      <c r="W2560" t="s">
        <v>39</v>
      </c>
      <c r="X2560" t="s">
        <v>102</v>
      </c>
      <c r="Y2560" t="s">
        <v>41</v>
      </c>
      <c r="Z2560">
        <v>2170</v>
      </c>
      <c r="AA2560" t="s">
        <v>73</v>
      </c>
      <c r="AB2560" t="s">
        <v>83</v>
      </c>
      <c r="AC2560" t="s">
        <v>44</v>
      </c>
      <c r="AD2560">
        <v>2</v>
      </c>
    </row>
    <row r="2561" spans="1:30" x14ac:dyDescent="0.35">
      <c r="A2561">
        <v>2983</v>
      </c>
      <c r="B2561" t="s">
        <v>3785</v>
      </c>
      <c r="C2561" t="s">
        <v>293</v>
      </c>
      <c r="D2561" s="1">
        <v>44247</v>
      </c>
      <c r="F2561" t="str">
        <f>IF(Table1[[#This Row],[ExitDate]],QUOTIENT(Table1[[#This Row],[ExitDate]]-Table1[[#This Row],[StartDate]],365/12),"")</f>
        <v/>
      </c>
      <c r="G2561" t="str">
        <f>IF(Table1[[#This Row],[ExitDate]], "Attrition", "Active")</f>
        <v>Active</v>
      </c>
      <c r="H2561" t="s">
        <v>727</v>
      </c>
      <c r="I2561" t="s">
        <v>9040</v>
      </c>
      <c r="J2561" t="s">
        <v>9041</v>
      </c>
      <c r="K2561" t="s">
        <v>61</v>
      </c>
      <c r="L2561" t="s">
        <v>32</v>
      </c>
      <c r="M2561" t="s">
        <v>62</v>
      </c>
      <c r="N2561" t="s">
        <v>34</v>
      </c>
      <c r="O2561" t="s">
        <v>35</v>
      </c>
      <c r="P2561" t="s">
        <v>36</v>
      </c>
      <c r="R2561" t="s">
        <v>37</v>
      </c>
      <c r="S2561" t="s">
        <v>147</v>
      </c>
      <c r="T2561" s="2">
        <v>22751</v>
      </c>
      <c r="U2561" s="3">
        <f ca="1">YEARFRAC(Table1[[#This Row],[DOB]],TODAY())</f>
        <v>63.68888888888889</v>
      </c>
      <c r="V2561" s="3" t="str" cm="1">
        <f t="array" aca="1" ref="V2561" ca="1">_xlfn.IFS(Table1[[#This Row],[Age]] &lt; 30, "20-29", Table1[[#This Row],[Age]]&lt;40,"30-39",Table1[[#This Row],[Age]]&lt;50,"40-49",Table1[[#This Row],[Age]]&lt;60,"50-59",Table1[[#This Row],[Age]]&lt;70, "60-69",Table1[[#This Row],[Age]]&lt;80, "70-79",Table1[[#This Row],[Age]]&lt;90,"80-89")</f>
        <v>60-69</v>
      </c>
      <c r="W2561" t="s">
        <v>39</v>
      </c>
      <c r="X2561" t="s">
        <v>162</v>
      </c>
      <c r="Y2561" t="s">
        <v>54</v>
      </c>
      <c r="Z2561">
        <v>2459</v>
      </c>
      <c r="AA2561" t="s">
        <v>55</v>
      </c>
      <c r="AB2561" t="s">
        <v>43</v>
      </c>
      <c r="AC2561" t="s">
        <v>44</v>
      </c>
      <c r="AD2561">
        <v>2</v>
      </c>
    </row>
    <row r="2562" spans="1:30" x14ac:dyDescent="0.35">
      <c r="A2562">
        <v>2984</v>
      </c>
      <c r="B2562" t="s">
        <v>9042</v>
      </c>
      <c r="C2562" t="s">
        <v>9043</v>
      </c>
      <c r="D2562" s="1">
        <v>43918</v>
      </c>
      <c r="E2562" s="1">
        <v>44156</v>
      </c>
      <c r="F2562">
        <f>IF(Table1[[#This Row],[ExitDate]],QUOTIENT(Table1[[#This Row],[ExitDate]]-Table1[[#This Row],[StartDate]],365/12),"")</f>
        <v>7</v>
      </c>
      <c r="G2562" t="str">
        <f>IF(Table1[[#This Row],[ExitDate]], "Attrition", "Active")</f>
        <v>Attrition</v>
      </c>
      <c r="H2562" t="s">
        <v>727</v>
      </c>
      <c r="I2562" t="s">
        <v>9044</v>
      </c>
      <c r="J2562" t="s">
        <v>9045</v>
      </c>
      <c r="K2562" t="s">
        <v>167</v>
      </c>
      <c r="L2562" t="s">
        <v>32</v>
      </c>
      <c r="M2562" t="s">
        <v>33</v>
      </c>
      <c r="N2562" t="s">
        <v>63</v>
      </c>
      <c r="O2562" t="s">
        <v>35</v>
      </c>
      <c r="P2562" t="s">
        <v>174</v>
      </c>
      <c r="Q2562" t="s">
        <v>9046</v>
      </c>
      <c r="R2562" t="s">
        <v>37</v>
      </c>
      <c r="S2562" t="s">
        <v>110</v>
      </c>
      <c r="T2562" s="2">
        <v>27487</v>
      </c>
      <c r="U2562" s="3">
        <f ca="1">YEARFRAC(Table1[[#This Row],[DOB]],TODAY())</f>
        <v>50.722222222222221</v>
      </c>
      <c r="V2562" s="3" t="str" cm="1">
        <f t="array" aca="1" ref="V2562" ca="1">_xlfn.IFS(Table1[[#This Row],[Age]] &lt; 30, "20-29", Table1[[#This Row],[Age]]&lt;40,"30-39",Table1[[#This Row],[Age]]&lt;50,"40-49",Table1[[#This Row],[Age]]&lt;60,"50-59",Table1[[#This Row],[Age]]&lt;70, "60-69",Table1[[#This Row],[Age]]&lt;80, "70-79",Table1[[#This Row],[Age]]&lt;90,"80-89")</f>
        <v>50-59</v>
      </c>
      <c r="W2562" t="s">
        <v>39</v>
      </c>
      <c r="X2562" t="s">
        <v>112</v>
      </c>
      <c r="Y2562" t="s">
        <v>41</v>
      </c>
      <c r="Z2562">
        <v>1821</v>
      </c>
      <c r="AA2562" t="s">
        <v>92</v>
      </c>
      <c r="AB2562" t="s">
        <v>103</v>
      </c>
      <c r="AC2562" t="s">
        <v>44</v>
      </c>
      <c r="AD2562">
        <v>5</v>
      </c>
    </row>
    <row r="2563" spans="1:30" x14ac:dyDescent="0.35">
      <c r="A2563">
        <v>2985</v>
      </c>
      <c r="B2563" t="s">
        <v>1810</v>
      </c>
      <c r="C2563" t="s">
        <v>9047</v>
      </c>
      <c r="D2563" s="1">
        <v>43501</v>
      </c>
      <c r="E2563" s="1">
        <v>44022</v>
      </c>
      <c r="F2563">
        <f>IF(Table1[[#This Row],[ExitDate]],QUOTIENT(Table1[[#This Row],[ExitDate]]-Table1[[#This Row],[StartDate]],365/12),"")</f>
        <v>17</v>
      </c>
      <c r="G2563" t="str">
        <f>IF(Table1[[#This Row],[ExitDate]], "Attrition", "Active")</f>
        <v>Attrition</v>
      </c>
      <c r="H2563" t="s">
        <v>28</v>
      </c>
      <c r="I2563" t="s">
        <v>9048</v>
      </c>
      <c r="J2563" t="s">
        <v>9049</v>
      </c>
      <c r="K2563" t="s">
        <v>132</v>
      </c>
      <c r="L2563" t="s">
        <v>32</v>
      </c>
      <c r="M2563" t="s">
        <v>33</v>
      </c>
      <c r="N2563" t="s">
        <v>50</v>
      </c>
      <c r="O2563" t="s">
        <v>51</v>
      </c>
      <c r="P2563" t="s">
        <v>139</v>
      </c>
      <c r="Q2563" t="s">
        <v>9050</v>
      </c>
      <c r="R2563" t="s">
        <v>37</v>
      </c>
      <c r="S2563" t="s">
        <v>65</v>
      </c>
      <c r="T2563" s="2">
        <v>25828</v>
      </c>
      <c r="U2563" s="3">
        <f ca="1">YEARFRAC(Table1[[#This Row],[DOB]],TODAY())</f>
        <v>55.266666666666666</v>
      </c>
      <c r="V2563" s="3" t="str" cm="1">
        <f t="array" aca="1" ref="V2563" ca="1">_xlfn.IFS(Table1[[#This Row],[Age]] &lt; 30, "20-29", Table1[[#This Row],[Age]]&lt;40,"30-39",Table1[[#This Row],[Age]]&lt;50,"40-49",Table1[[#This Row],[Age]]&lt;60,"50-59",Table1[[#This Row],[Age]]&lt;70, "60-69",Table1[[#This Row],[Age]]&lt;80, "70-79",Table1[[#This Row],[Age]]&lt;90,"80-89")</f>
        <v>50-59</v>
      </c>
      <c r="W2563" t="s">
        <v>39</v>
      </c>
      <c r="X2563" t="s">
        <v>6</v>
      </c>
      <c r="Y2563" t="s">
        <v>54</v>
      </c>
      <c r="Z2563">
        <v>2149</v>
      </c>
      <c r="AA2563" t="s">
        <v>55</v>
      </c>
      <c r="AB2563" t="s">
        <v>83</v>
      </c>
      <c r="AC2563" t="s">
        <v>44</v>
      </c>
      <c r="AD2563">
        <v>1</v>
      </c>
    </row>
    <row r="2564" spans="1:30" x14ac:dyDescent="0.35">
      <c r="A2564">
        <v>2986</v>
      </c>
      <c r="B2564" t="s">
        <v>9051</v>
      </c>
      <c r="C2564" t="s">
        <v>9052</v>
      </c>
      <c r="D2564" s="1">
        <v>45035</v>
      </c>
      <c r="F2564" t="str">
        <f>IF(Table1[[#This Row],[ExitDate]],QUOTIENT(Table1[[#This Row],[ExitDate]]-Table1[[#This Row],[StartDate]],365/12),"")</f>
        <v/>
      </c>
      <c r="G2564" t="str">
        <f>IF(Table1[[#This Row],[ExitDate]], "Attrition", "Active")</f>
        <v>Active</v>
      </c>
      <c r="H2564" t="s">
        <v>28</v>
      </c>
      <c r="I2564" t="s">
        <v>9053</v>
      </c>
      <c r="J2564" t="s">
        <v>9054</v>
      </c>
      <c r="K2564" t="s">
        <v>117</v>
      </c>
      <c r="L2564" t="s">
        <v>32</v>
      </c>
      <c r="M2564" t="s">
        <v>62</v>
      </c>
      <c r="N2564" t="s">
        <v>63</v>
      </c>
      <c r="O2564" t="s">
        <v>35</v>
      </c>
      <c r="P2564" t="s">
        <v>36</v>
      </c>
      <c r="R2564" t="s">
        <v>37</v>
      </c>
      <c r="S2564" t="s">
        <v>100</v>
      </c>
      <c r="T2564" s="2">
        <v>25944</v>
      </c>
      <c r="U2564" s="3">
        <f ca="1">YEARFRAC(Table1[[#This Row],[DOB]],TODAY())</f>
        <v>54.95</v>
      </c>
      <c r="V2564" s="3" t="str" cm="1">
        <f t="array" aca="1" ref="V2564" ca="1">_xlfn.IFS(Table1[[#This Row],[Age]] &lt; 30, "20-29", Table1[[#This Row],[Age]]&lt;40,"30-39",Table1[[#This Row],[Age]]&lt;50,"40-49",Table1[[#This Row],[Age]]&lt;60,"50-59",Table1[[#This Row],[Age]]&lt;70, "60-69",Table1[[#This Row],[Age]]&lt;80, "70-79",Table1[[#This Row],[Age]]&lt;90,"80-89")</f>
        <v>50-59</v>
      </c>
      <c r="W2564" t="s">
        <v>39</v>
      </c>
      <c r="X2564" t="s">
        <v>177</v>
      </c>
      <c r="Y2564" t="s">
        <v>41</v>
      </c>
      <c r="Z2564">
        <v>2176</v>
      </c>
      <c r="AA2564" t="s">
        <v>127</v>
      </c>
      <c r="AB2564" t="s">
        <v>74</v>
      </c>
      <c r="AC2564" t="s">
        <v>44</v>
      </c>
      <c r="AD2564">
        <v>1</v>
      </c>
    </row>
    <row r="2565" spans="1:30" x14ac:dyDescent="0.35">
      <c r="A2565">
        <v>2987</v>
      </c>
      <c r="B2565" t="s">
        <v>9055</v>
      </c>
      <c r="C2565" t="s">
        <v>9056</v>
      </c>
      <c r="D2565" s="1">
        <v>44098</v>
      </c>
      <c r="F2565" t="str">
        <f>IF(Table1[[#This Row],[ExitDate]],QUOTIENT(Table1[[#This Row],[ExitDate]]-Table1[[#This Row],[StartDate]],365/12),"")</f>
        <v/>
      </c>
      <c r="G2565" t="str">
        <f>IF(Table1[[#This Row],[ExitDate]], "Attrition", "Active")</f>
        <v>Active</v>
      </c>
      <c r="H2565" t="s">
        <v>28</v>
      </c>
      <c r="I2565" t="s">
        <v>9057</v>
      </c>
      <c r="J2565" t="s">
        <v>9058</v>
      </c>
      <c r="K2565" t="s">
        <v>79</v>
      </c>
      <c r="L2565" t="s">
        <v>32</v>
      </c>
      <c r="M2565" t="s">
        <v>33</v>
      </c>
      <c r="N2565" t="s">
        <v>63</v>
      </c>
      <c r="O2565" t="s">
        <v>62</v>
      </c>
      <c r="P2565" t="s">
        <v>36</v>
      </c>
      <c r="R2565" t="s">
        <v>37</v>
      </c>
      <c r="S2565" t="s">
        <v>285</v>
      </c>
      <c r="T2565" s="2">
        <v>24158</v>
      </c>
      <c r="U2565" s="3">
        <f ca="1">YEARFRAC(Table1[[#This Row],[DOB]],TODAY())</f>
        <v>59.841666666666669</v>
      </c>
      <c r="V2565" s="3" t="str" cm="1">
        <f t="array" aca="1" ref="V2565" ca="1">_xlfn.IFS(Table1[[#This Row],[Age]] &lt; 30, "20-29", Table1[[#This Row],[Age]]&lt;40,"30-39",Table1[[#This Row],[Age]]&lt;50,"40-49",Table1[[#This Row],[Age]]&lt;60,"50-59",Table1[[#This Row],[Age]]&lt;70, "60-69",Table1[[#This Row],[Age]]&lt;80, "70-79",Table1[[#This Row],[Age]]&lt;90,"80-89")</f>
        <v>50-59</v>
      </c>
      <c r="W2565" t="s">
        <v>39</v>
      </c>
      <c r="X2565" t="s">
        <v>948</v>
      </c>
      <c r="Y2565" t="s">
        <v>54</v>
      </c>
      <c r="Z2565">
        <v>2180</v>
      </c>
      <c r="AA2565" t="s">
        <v>73</v>
      </c>
      <c r="AB2565" t="s">
        <v>74</v>
      </c>
      <c r="AC2565" t="s">
        <v>44</v>
      </c>
      <c r="AD2565">
        <v>4</v>
      </c>
    </row>
    <row r="2566" spans="1:30" x14ac:dyDescent="0.35">
      <c r="A2566">
        <v>2988</v>
      </c>
      <c r="B2566" t="s">
        <v>1338</v>
      </c>
      <c r="C2566" t="s">
        <v>713</v>
      </c>
      <c r="D2566" s="1">
        <v>44149</v>
      </c>
      <c r="E2566" s="1">
        <v>44941</v>
      </c>
      <c r="F2566">
        <f>IF(Table1[[#This Row],[ExitDate]],QUOTIENT(Table1[[#This Row],[ExitDate]]-Table1[[#This Row],[StartDate]],365/12),"")</f>
        <v>26</v>
      </c>
      <c r="G2566" t="str">
        <f>IF(Table1[[#This Row],[ExitDate]], "Attrition", "Active")</f>
        <v>Attrition</v>
      </c>
      <c r="H2566" t="s">
        <v>28</v>
      </c>
      <c r="I2566" t="s">
        <v>9059</v>
      </c>
      <c r="J2566" t="s">
        <v>9060</v>
      </c>
      <c r="K2566" t="s">
        <v>138</v>
      </c>
      <c r="L2566" t="s">
        <v>32</v>
      </c>
      <c r="M2566" t="s">
        <v>62</v>
      </c>
      <c r="N2566" t="s">
        <v>50</v>
      </c>
      <c r="O2566" t="s">
        <v>51</v>
      </c>
      <c r="P2566" t="s">
        <v>125</v>
      </c>
      <c r="Q2566" t="s">
        <v>9061</v>
      </c>
      <c r="R2566" t="s">
        <v>37</v>
      </c>
      <c r="S2566" t="s">
        <v>80</v>
      </c>
      <c r="T2566" s="2">
        <v>26316</v>
      </c>
      <c r="U2566" s="3">
        <f ca="1">YEARFRAC(Table1[[#This Row],[DOB]],TODAY())</f>
        <v>53.930555555555557</v>
      </c>
      <c r="V2566" s="3" t="str" cm="1">
        <f t="array" aca="1" ref="V2566" ca="1">_xlfn.IFS(Table1[[#This Row],[Age]] &lt; 30, "20-29", Table1[[#This Row],[Age]]&lt;40,"30-39",Table1[[#This Row],[Age]]&lt;50,"40-49",Table1[[#This Row],[Age]]&lt;60,"50-59",Table1[[#This Row],[Age]]&lt;70, "60-69",Table1[[#This Row],[Age]]&lt;80, "70-79",Table1[[#This Row],[Age]]&lt;90,"80-89")</f>
        <v>50-59</v>
      </c>
      <c r="W2566" t="s">
        <v>39</v>
      </c>
      <c r="X2566" t="s">
        <v>162</v>
      </c>
      <c r="Y2566" t="s">
        <v>54</v>
      </c>
      <c r="Z2566">
        <v>85255</v>
      </c>
      <c r="AA2566" t="s">
        <v>55</v>
      </c>
      <c r="AB2566" t="s">
        <v>83</v>
      </c>
      <c r="AC2566" t="s">
        <v>44</v>
      </c>
      <c r="AD2566">
        <v>1</v>
      </c>
    </row>
    <row r="2567" spans="1:30" x14ac:dyDescent="0.35">
      <c r="A2567">
        <v>2989</v>
      </c>
      <c r="B2567" t="s">
        <v>6614</v>
      </c>
      <c r="C2567" t="s">
        <v>746</v>
      </c>
      <c r="D2567" s="1">
        <v>44455</v>
      </c>
      <c r="F2567" t="str">
        <f>IF(Table1[[#This Row],[ExitDate]],QUOTIENT(Table1[[#This Row],[ExitDate]]-Table1[[#This Row],[StartDate]],365/12),"")</f>
        <v/>
      </c>
      <c r="G2567" t="str">
        <f>IF(Table1[[#This Row],[ExitDate]], "Attrition", "Active")</f>
        <v>Active</v>
      </c>
      <c r="H2567" t="s">
        <v>28</v>
      </c>
      <c r="I2567" t="s">
        <v>9062</v>
      </c>
      <c r="J2567" t="s">
        <v>9063</v>
      </c>
      <c r="K2567" t="s">
        <v>79</v>
      </c>
      <c r="L2567" t="s">
        <v>32</v>
      </c>
      <c r="M2567" t="s">
        <v>33</v>
      </c>
      <c r="N2567" t="s">
        <v>63</v>
      </c>
      <c r="O2567" t="s">
        <v>35</v>
      </c>
      <c r="P2567" t="s">
        <v>36</v>
      </c>
      <c r="R2567" t="s">
        <v>37</v>
      </c>
      <c r="S2567" t="s">
        <v>110</v>
      </c>
      <c r="T2567" s="2">
        <v>15487</v>
      </c>
      <c r="U2567" s="3">
        <f ca="1">YEARFRAC(Table1[[#This Row],[DOB]],TODAY())</f>
        <v>83.575000000000003</v>
      </c>
      <c r="V2567" s="3" t="str" cm="1">
        <f t="array" aca="1" ref="V2567" ca="1">_xlfn.IFS(Table1[[#This Row],[Age]] &lt; 30, "20-29", Table1[[#This Row],[Age]]&lt;40,"30-39",Table1[[#This Row],[Age]]&lt;50,"40-49",Table1[[#This Row],[Age]]&lt;60,"50-59",Table1[[#This Row],[Age]]&lt;70, "60-69",Table1[[#This Row],[Age]]&lt;80, "70-79",Table1[[#This Row],[Age]]&lt;90,"80-89")</f>
        <v>80-89</v>
      </c>
      <c r="W2567" t="s">
        <v>39</v>
      </c>
      <c r="X2567" t="s">
        <v>418</v>
      </c>
      <c r="Y2567" t="s">
        <v>41</v>
      </c>
      <c r="Z2567">
        <v>75699</v>
      </c>
      <c r="AA2567" t="s">
        <v>55</v>
      </c>
      <c r="AB2567" t="s">
        <v>43</v>
      </c>
      <c r="AC2567" t="s">
        <v>44</v>
      </c>
      <c r="AD2567">
        <v>4</v>
      </c>
    </row>
    <row r="2568" spans="1:30" x14ac:dyDescent="0.35">
      <c r="A2568">
        <v>2990</v>
      </c>
      <c r="B2568" t="s">
        <v>9064</v>
      </c>
      <c r="C2568" t="s">
        <v>2957</v>
      </c>
      <c r="D2568" s="1">
        <v>43576</v>
      </c>
      <c r="F2568" t="str">
        <f>IF(Table1[[#This Row],[ExitDate]],QUOTIENT(Table1[[#This Row],[ExitDate]]-Table1[[#This Row],[StartDate]],365/12),"")</f>
        <v/>
      </c>
      <c r="G2568" t="str">
        <f>IF(Table1[[#This Row],[ExitDate]], "Attrition", "Active")</f>
        <v>Active</v>
      </c>
      <c r="H2568" t="s">
        <v>28</v>
      </c>
      <c r="I2568" t="s">
        <v>9065</v>
      </c>
      <c r="J2568" t="s">
        <v>9066</v>
      </c>
      <c r="K2568" t="s">
        <v>167</v>
      </c>
      <c r="L2568" t="s">
        <v>32</v>
      </c>
      <c r="M2568" t="s">
        <v>62</v>
      </c>
      <c r="N2568" t="s">
        <v>34</v>
      </c>
      <c r="O2568" t="s">
        <v>51</v>
      </c>
      <c r="P2568" t="s">
        <v>36</v>
      </c>
      <c r="R2568" t="s">
        <v>37</v>
      </c>
      <c r="S2568" t="s">
        <v>80</v>
      </c>
      <c r="T2568" s="2">
        <v>36308</v>
      </c>
      <c r="U2568" s="3">
        <f ca="1">YEARFRAC(Table1[[#This Row],[DOB]],TODAY())</f>
        <v>26.569444444444443</v>
      </c>
      <c r="V2568" s="3" t="str" cm="1">
        <f t="array" aca="1" ref="V2568" ca="1">_xlfn.IFS(Table1[[#This Row],[Age]] &lt; 30, "20-29", Table1[[#This Row],[Age]]&lt;40,"30-39",Table1[[#This Row],[Age]]&lt;50,"40-49",Table1[[#This Row],[Age]]&lt;60,"50-59",Table1[[#This Row],[Age]]&lt;70, "60-69",Table1[[#This Row],[Age]]&lt;80, "70-79",Table1[[#This Row],[Age]]&lt;90,"80-89")</f>
        <v>20-29</v>
      </c>
      <c r="W2568" t="s">
        <v>39</v>
      </c>
      <c r="X2568" t="s">
        <v>82</v>
      </c>
      <c r="Y2568" t="s">
        <v>41</v>
      </c>
      <c r="Z2568">
        <v>64116</v>
      </c>
      <c r="AA2568" t="s">
        <v>42</v>
      </c>
      <c r="AB2568" t="s">
        <v>74</v>
      </c>
      <c r="AC2568" t="s">
        <v>44</v>
      </c>
      <c r="AD2568">
        <v>2</v>
      </c>
    </row>
    <row r="2569" spans="1:30" x14ac:dyDescent="0.35">
      <c r="A2569">
        <v>2991</v>
      </c>
      <c r="B2569" t="s">
        <v>1519</v>
      </c>
      <c r="C2569" t="s">
        <v>824</v>
      </c>
      <c r="D2569" s="1">
        <v>43903</v>
      </c>
      <c r="F2569" t="str">
        <f>IF(Table1[[#This Row],[ExitDate]],QUOTIENT(Table1[[#This Row],[ExitDate]]-Table1[[#This Row],[StartDate]],365/12),"")</f>
        <v/>
      </c>
      <c r="G2569" t="str">
        <f>IF(Table1[[#This Row],[ExitDate]], "Attrition", "Active")</f>
        <v>Active</v>
      </c>
      <c r="H2569" t="s">
        <v>28</v>
      </c>
      <c r="I2569" t="s">
        <v>9067</v>
      </c>
      <c r="J2569" t="s">
        <v>9068</v>
      </c>
      <c r="K2569" t="s">
        <v>97</v>
      </c>
      <c r="L2569" t="s">
        <v>32</v>
      </c>
      <c r="M2569" t="s">
        <v>33</v>
      </c>
      <c r="N2569" t="s">
        <v>50</v>
      </c>
      <c r="O2569" t="s">
        <v>62</v>
      </c>
      <c r="P2569" t="s">
        <v>36</v>
      </c>
      <c r="R2569" t="s">
        <v>37</v>
      </c>
      <c r="S2569" t="s">
        <v>80</v>
      </c>
      <c r="T2569" s="2">
        <v>36236</v>
      </c>
      <c r="U2569" s="3">
        <f ca="1">YEARFRAC(Table1[[#This Row],[DOB]],TODAY())</f>
        <v>26.766666666666666</v>
      </c>
      <c r="V2569" s="3" t="str" cm="1">
        <f t="array" aca="1" ref="V2569" ca="1">_xlfn.IFS(Table1[[#This Row],[Age]] &lt; 30, "20-29", Table1[[#This Row],[Age]]&lt;40,"30-39",Table1[[#This Row],[Age]]&lt;50,"40-49",Table1[[#This Row],[Age]]&lt;60,"50-59",Table1[[#This Row],[Age]]&lt;70, "60-69",Table1[[#This Row],[Age]]&lt;80, "70-79",Table1[[#This Row],[Age]]&lt;90,"80-89")</f>
        <v>20-29</v>
      </c>
      <c r="W2569" t="s">
        <v>39</v>
      </c>
      <c r="X2569" t="s">
        <v>102</v>
      </c>
      <c r="Y2569" t="s">
        <v>41</v>
      </c>
      <c r="Z2569">
        <v>5676</v>
      </c>
      <c r="AA2569" t="s">
        <v>42</v>
      </c>
      <c r="AB2569" t="s">
        <v>74</v>
      </c>
      <c r="AC2569" t="s">
        <v>104</v>
      </c>
      <c r="AD2569">
        <v>2</v>
      </c>
    </row>
    <row r="2570" spans="1:30" x14ac:dyDescent="0.35">
      <c r="A2570">
        <v>2992</v>
      </c>
      <c r="B2570" t="s">
        <v>3703</v>
      </c>
      <c r="C2570" t="s">
        <v>2206</v>
      </c>
      <c r="D2570" s="1">
        <v>44667</v>
      </c>
      <c r="E2570" s="1">
        <v>45036</v>
      </c>
      <c r="F2570">
        <f>IF(Table1[[#This Row],[ExitDate]],QUOTIENT(Table1[[#This Row],[ExitDate]]-Table1[[#This Row],[StartDate]],365/12),"")</f>
        <v>12</v>
      </c>
      <c r="G2570" t="str">
        <f>IF(Table1[[#This Row],[ExitDate]], "Attrition", "Active")</f>
        <v>Attrition</v>
      </c>
      <c r="H2570" t="s">
        <v>28</v>
      </c>
      <c r="I2570" t="s">
        <v>9069</v>
      </c>
      <c r="J2570" t="s">
        <v>9070</v>
      </c>
      <c r="K2570" t="s">
        <v>117</v>
      </c>
      <c r="L2570" t="s">
        <v>32</v>
      </c>
      <c r="M2570" t="s">
        <v>62</v>
      </c>
      <c r="N2570" t="s">
        <v>50</v>
      </c>
      <c r="O2570" t="s">
        <v>51</v>
      </c>
      <c r="P2570" t="s">
        <v>125</v>
      </c>
      <c r="Q2570" t="s">
        <v>9071</v>
      </c>
      <c r="R2570" t="s">
        <v>37</v>
      </c>
      <c r="S2570" t="s">
        <v>89</v>
      </c>
      <c r="T2570" s="2">
        <v>26955</v>
      </c>
      <c r="U2570" s="3">
        <f ca="1">YEARFRAC(Table1[[#This Row],[DOB]],TODAY())</f>
        <v>52.180555555555557</v>
      </c>
      <c r="V2570" s="3" t="str" cm="1">
        <f t="array" aca="1" ref="V2570" ca="1">_xlfn.IFS(Table1[[#This Row],[Age]] &lt; 30, "20-29", Table1[[#This Row],[Age]]&lt;40,"30-39",Table1[[#This Row],[Age]]&lt;50,"40-49",Table1[[#This Row],[Age]]&lt;60,"50-59",Table1[[#This Row],[Age]]&lt;70, "60-69",Table1[[#This Row],[Age]]&lt;80, "70-79",Table1[[#This Row],[Age]]&lt;90,"80-89")</f>
        <v>50-59</v>
      </c>
      <c r="W2570" t="s">
        <v>39</v>
      </c>
      <c r="X2570" t="s">
        <v>82</v>
      </c>
      <c r="Y2570" t="s">
        <v>41</v>
      </c>
      <c r="Z2570">
        <v>59966</v>
      </c>
      <c r="AA2570" t="s">
        <v>127</v>
      </c>
      <c r="AB2570" t="s">
        <v>83</v>
      </c>
      <c r="AC2570" t="s">
        <v>44</v>
      </c>
      <c r="AD2570">
        <v>4</v>
      </c>
    </row>
    <row r="2571" spans="1:30" x14ac:dyDescent="0.35">
      <c r="A2571">
        <v>2993</v>
      </c>
      <c r="B2571" t="s">
        <v>3559</v>
      </c>
      <c r="C2571" t="s">
        <v>3349</v>
      </c>
      <c r="D2571" s="1">
        <v>43542</v>
      </c>
      <c r="E2571" s="1">
        <v>44888</v>
      </c>
      <c r="F2571">
        <f>IF(Table1[[#This Row],[ExitDate]],QUOTIENT(Table1[[#This Row],[ExitDate]]-Table1[[#This Row],[StartDate]],365/12),"")</f>
        <v>44</v>
      </c>
      <c r="G2571" t="str">
        <f>IF(Table1[[#This Row],[ExitDate]], "Attrition", "Active")</f>
        <v>Attrition</v>
      </c>
      <c r="H2571" t="s">
        <v>28</v>
      </c>
      <c r="I2571" t="s">
        <v>9072</v>
      </c>
      <c r="J2571" t="s">
        <v>9073</v>
      </c>
      <c r="K2571" t="s">
        <v>61</v>
      </c>
      <c r="L2571" t="s">
        <v>32</v>
      </c>
      <c r="M2571" t="s">
        <v>62</v>
      </c>
      <c r="N2571" t="s">
        <v>50</v>
      </c>
      <c r="O2571" t="s">
        <v>62</v>
      </c>
      <c r="P2571" t="s">
        <v>98</v>
      </c>
      <c r="Q2571" t="s">
        <v>9074</v>
      </c>
      <c r="R2571" t="s">
        <v>37</v>
      </c>
      <c r="S2571" t="s">
        <v>80</v>
      </c>
      <c r="T2571" s="2">
        <v>16809</v>
      </c>
      <c r="U2571" s="3">
        <f ca="1">YEARFRAC(Table1[[#This Row],[DOB]],TODAY())</f>
        <v>79.961111111111109</v>
      </c>
      <c r="V2571" s="3" t="str" cm="1">
        <f t="array" aca="1" ref="V2571" ca="1">_xlfn.IFS(Table1[[#This Row],[Age]] &lt; 30, "20-29", Table1[[#This Row],[Age]]&lt;40,"30-39",Table1[[#This Row],[Age]]&lt;50,"40-49",Table1[[#This Row],[Age]]&lt;60,"50-59",Table1[[#This Row],[Age]]&lt;70, "60-69",Table1[[#This Row],[Age]]&lt;80, "70-79",Table1[[#This Row],[Age]]&lt;90,"80-89")</f>
        <v>70-79</v>
      </c>
      <c r="W2571" t="s">
        <v>39</v>
      </c>
      <c r="X2571" t="s">
        <v>102</v>
      </c>
      <c r="Y2571" t="s">
        <v>54</v>
      </c>
      <c r="Z2571">
        <v>81311</v>
      </c>
      <c r="AA2571" t="s">
        <v>42</v>
      </c>
      <c r="AB2571" t="s">
        <v>43</v>
      </c>
      <c r="AC2571" t="s">
        <v>44</v>
      </c>
      <c r="AD2571">
        <v>4</v>
      </c>
    </row>
    <row r="2572" spans="1:30" x14ac:dyDescent="0.35">
      <c r="A2572">
        <v>2994</v>
      </c>
      <c r="B2572" t="s">
        <v>9075</v>
      </c>
      <c r="C2572" t="s">
        <v>2252</v>
      </c>
      <c r="D2572" s="1">
        <v>44610</v>
      </c>
      <c r="F2572" t="str">
        <f>IF(Table1[[#This Row],[ExitDate]],QUOTIENT(Table1[[#This Row],[ExitDate]]-Table1[[#This Row],[StartDate]],365/12),"")</f>
        <v/>
      </c>
      <c r="G2572" t="str">
        <f>IF(Table1[[#This Row],[ExitDate]], "Attrition", "Active")</f>
        <v>Active</v>
      </c>
      <c r="H2572" t="s">
        <v>28</v>
      </c>
      <c r="I2572" t="s">
        <v>9076</v>
      </c>
      <c r="J2572" t="s">
        <v>9077</v>
      </c>
      <c r="K2572" t="s">
        <v>88</v>
      </c>
      <c r="L2572" t="s">
        <v>32</v>
      </c>
      <c r="M2572" t="s">
        <v>51</v>
      </c>
      <c r="N2572" t="s">
        <v>63</v>
      </c>
      <c r="O2572" t="s">
        <v>35</v>
      </c>
      <c r="P2572" t="s">
        <v>36</v>
      </c>
      <c r="R2572" t="s">
        <v>37</v>
      </c>
      <c r="S2572" t="s">
        <v>110</v>
      </c>
      <c r="T2572" s="2">
        <v>19489</v>
      </c>
      <c r="U2572" s="3">
        <f ca="1">YEARFRAC(Table1[[#This Row],[DOB]],TODAY())</f>
        <v>72.61944444444444</v>
      </c>
      <c r="V2572" s="3" t="str" cm="1">
        <f t="array" aca="1" ref="V2572" ca="1">_xlfn.IFS(Table1[[#This Row],[Age]] &lt; 30, "20-29", Table1[[#This Row],[Age]]&lt;40,"30-39",Table1[[#This Row],[Age]]&lt;50,"40-49",Table1[[#This Row],[Age]]&lt;60,"50-59",Table1[[#This Row],[Age]]&lt;70, "60-69",Table1[[#This Row],[Age]]&lt;80, "70-79",Table1[[#This Row],[Age]]&lt;90,"80-89")</f>
        <v>70-79</v>
      </c>
      <c r="W2572" t="s">
        <v>39</v>
      </c>
      <c r="X2572" t="s">
        <v>112</v>
      </c>
      <c r="Y2572" t="s">
        <v>54</v>
      </c>
      <c r="Z2572">
        <v>14098</v>
      </c>
      <c r="AA2572" t="s">
        <v>73</v>
      </c>
      <c r="AB2572" t="s">
        <v>83</v>
      </c>
      <c r="AC2572" t="s">
        <v>44</v>
      </c>
      <c r="AD2572">
        <v>4</v>
      </c>
    </row>
    <row r="2573" spans="1:30" x14ac:dyDescent="0.35">
      <c r="A2573">
        <v>2995</v>
      </c>
      <c r="B2573" t="s">
        <v>585</v>
      </c>
      <c r="C2573" t="s">
        <v>2105</v>
      </c>
      <c r="D2573" s="1">
        <v>43346</v>
      </c>
      <c r="E2573" s="1">
        <v>43433</v>
      </c>
      <c r="F2573">
        <f>IF(Table1[[#This Row],[ExitDate]],QUOTIENT(Table1[[#This Row],[ExitDate]]-Table1[[#This Row],[StartDate]],365/12),"")</f>
        <v>2</v>
      </c>
      <c r="G2573" t="str">
        <f>IF(Table1[[#This Row],[ExitDate]], "Attrition", "Active")</f>
        <v>Attrition</v>
      </c>
      <c r="H2573" t="s">
        <v>28</v>
      </c>
      <c r="I2573" t="s">
        <v>9078</v>
      </c>
      <c r="J2573" t="s">
        <v>9079</v>
      </c>
      <c r="K2573" t="s">
        <v>31</v>
      </c>
      <c r="L2573" t="s">
        <v>32</v>
      </c>
      <c r="M2573" t="s">
        <v>62</v>
      </c>
      <c r="N2573" t="s">
        <v>50</v>
      </c>
      <c r="O2573" t="s">
        <v>62</v>
      </c>
      <c r="P2573" t="s">
        <v>125</v>
      </c>
      <c r="Q2573" t="s">
        <v>9080</v>
      </c>
      <c r="R2573" t="s">
        <v>37</v>
      </c>
      <c r="S2573" t="s">
        <v>80</v>
      </c>
      <c r="T2573" s="2">
        <v>20014</v>
      </c>
      <c r="U2573" s="3">
        <f ca="1">YEARFRAC(Table1[[#This Row],[DOB]],TODAY())</f>
        <v>71.183333333333337</v>
      </c>
      <c r="V2573" s="3" t="str" cm="1">
        <f t="array" aca="1" ref="V2573" ca="1">_xlfn.IFS(Table1[[#This Row],[Age]] &lt; 30, "20-29", Table1[[#This Row],[Age]]&lt;40,"30-39",Table1[[#This Row],[Age]]&lt;50,"40-49",Table1[[#This Row],[Age]]&lt;60,"50-59",Table1[[#This Row],[Age]]&lt;70, "60-69",Table1[[#This Row],[Age]]&lt;80, "70-79",Table1[[#This Row],[Age]]&lt;90,"80-89")</f>
        <v>70-79</v>
      </c>
      <c r="W2573" t="s">
        <v>39</v>
      </c>
      <c r="X2573" t="s">
        <v>102</v>
      </c>
      <c r="Y2573" t="s">
        <v>54</v>
      </c>
      <c r="Z2573">
        <v>43823</v>
      </c>
      <c r="AA2573" t="s">
        <v>73</v>
      </c>
      <c r="AB2573" t="s">
        <v>74</v>
      </c>
      <c r="AC2573" t="s">
        <v>235</v>
      </c>
      <c r="AD2573">
        <v>4</v>
      </c>
    </row>
    <row r="2574" spans="1:30" x14ac:dyDescent="0.35">
      <c r="A2574">
        <v>2996</v>
      </c>
      <c r="B2574" t="s">
        <v>3472</v>
      </c>
      <c r="C2574" t="s">
        <v>3522</v>
      </c>
      <c r="D2574" s="1">
        <v>44727</v>
      </c>
      <c r="E2574" s="1">
        <v>44789</v>
      </c>
      <c r="F2574">
        <f>IF(Table1[[#This Row],[ExitDate]],QUOTIENT(Table1[[#This Row],[ExitDate]]-Table1[[#This Row],[StartDate]],365/12),"")</f>
        <v>2</v>
      </c>
      <c r="G2574" t="str">
        <f>IF(Table1[[#This Row],[ExitDate]], "Attrition", "Active")</f>
        <v>Attrition</v>
      </c>
      <c r="H2574" t="s">
        <v>28</v>
      </c>
      <c r="I2574" t="s">
        <v>9081</v>
      </c>
      <c r="J2574" t="s">
        <v>9082</v>
      </c>
      <c r="K2574" t="s">
        <v>132</v>
      </c>
      <c r="L2574" t="s">
        <v>32</v>
      </c>
      <c r="M2574" t="s">
        <v>33</v>
      </c>
      <c r="N2574" t="s">
        <v>63</v>
      </c>
      <c r="O2574" t="s">
        <v>35</v>
      </c>
      <c r="P2574" t="s">
        <v>98</v>
      </c>
      <c r="Q2574" t="s">
        <v>9083</v>
      </c>
      <c r="R2574" t="s">
        <v>37</v>
      </c>
      <c r="S2574" t="s">
        <v>80</v>
      </c>
      <c r="T2574" s="2">
        <v>32781</v>
      </c>
      <c r="U2574" s="3">
        <f ca="1">YEARFRAC(Table1[[#This Row],[DOB]],TODAY())</f>
        <v>36.230555555555554</v>
      </c>
      <c r="V2574" s="3" t="str" cm="1">
        <f t="array" aca="1" ref="V2574" ca="1">_xlfn.IFS(Table1[[#This Row],[Age]] &lt; 30, "20-29", Table1[[#This Row],[Age]]&lt;40,"30-39",Table1[[#This Row],[Age]]&lt;50,"40-49",Table1[[#This Row],[Age]]&lt;60,"50-59",Table1[[#This Row],[Age]]&lt;70, "60-69",Table1[[#This Row],[Age]]&lt;80, "70-79",Table1[[#This Row],[Age]]&lt;90,"80-89")</f>
        <v>30-39</v>
      </c>
      <c r="W2574" t="s">
        <v>39</v>
      </c>
      <c r="X2574" t="s">
        <v>653</v>
      </c>
      <c r="Y2574" t="s">
        <v>41</v>
      </c>
      <c r="Z2574">
        <v>30175</v>
      </c>
      <c r="AA2574" t="s">
        <v>73</v>
      </c>
      <c r="AB2574" t="s">
        <v>43</v>
      </c>
      <c r="AC2574" t="s">
        <v>44</v>
      </c>
      <c r="AD2574">
        <v>4</v>
      </c>
    </row>
    <row r="2575" spans="1:30" x14ac:dyDescent="0.35">
      <c r="A2575">
        <v>2997</v>
      </c>
      <c r="B2575" t="s">
        <v>840</v>
      </c>
      <c r="C2575" t="s">
        <v>590</v>
      </c>
      <c r="D2575" s="1">
        <v>44606</v>
      </c>
      <c r="F2575" t="str">
        <f>IF(Table1[[#This Row],[ExitDate]],QUOTIENT(Table1[[#This Row],[ExitDate]]-Table1[[#This Row],[StartDate]],365/12),"")</f>
        <v/>
      </c>
      <c r="G2575" t="str">
        <f>IF(Table1[[#This Row],[ExitDate]], "Attrition", "Active")</f>
        <v>Active</v>
      </c>
      <c r="H2575" t="s">
        <v>28</v>
      </c>
      <c r="I2575" t="s">
        <v>9084</v>
      </c>
      <c r="J2575" t="s">
        <v>9085</v>
      </c>
      <c r="K2575" t="s">
        <v>49</v>
      </c>
      <c r="L2575" t="s">
        <v>32</v>
      </c>
      <c r="M2575" t="s">
        <v>33</v>
      </c>
      <c r="N2575" t="s">
        <v>63</v>
      </c>
      <c r="O2575" t="s">
        <v>51</v>
      </c>
      <c r="P2575" t="s">
        <v>36</v>
      </c>
      <c r="R2575" t="s">
        <v>37</v>
      </c>
      <c r="S2575" t="s">
        <v>80</v>
      </c>
      <c r="T2575" s="2">
        <v>31228</v>
      </c>
      <c r="U2575" s="3">
        <f ca="1">YEARFRAC(Table1[[#This Row],[DOB]],TODAY())</f>
        <v>40.480555555555554</v>
      </c>
      <c r="V2575" s="3" t="str" cm="1">
        <f t="array" aca="1" ref="V2575" ca="1">_xlfn.IFS(Table1[[#This Row],[Age]] &lt; 30, "20-29", Table1[[#This Row],[Age]]&lt;40,"30-39",Table1[[#This Row],[Age]]&lt;50,"40-49",Table1[[#This Row],[Age]]&lt;60,"50-59",Table1[[#This Row],[Age]]&lt;70, "60-69",Table1[[#This Row],[Age]]&lt;80, "70-79",Table1[[#This Row],[Age]]&lt;90,"80-89")</f>
        <v>40-49</v>
      </c>
      <c r="W2575" t="s">
        <v>39</v>
      </c>
      <c r="X2575" t="s">
        <v>215</v>
      </c>
      <c r="Y2575" t="s">
        <v>41</v>
      </c>
      <c r="Z2575">
        <v>14649</v>
      </c>
      <c r="AA2575" t="s">
        <v>73</v>
      </c>
      <c r="AB2575" t="s">
        <v>83</v>
      </c>
      <c r="AC2575" t="s">
        <v>44</v>
      </c>
      <c r="AD2575">
        <v>2</v>
      </c>
    </row>
    <row r="2576" spans="1:30" x14ac:dyDescent="0.35">
      <c r="A2576">
        <v>2998</v>
      </c>
      <c r="B2576" t="s">
        <v>8098</v>
      </c>
      <c r="C2576" t="s">
        <v>5537</v>
      </c>
      <c r="D2576" s="1">
        <v>45116</v>
      </c>
      <c r="F2576" t="str">
        <f>IF(Table1[[#This Row],[ExitDate]],QUOTIENT(Table1[[#This Row],[ExitDate]]-Table1[[#This Row],[StartDate]],365/12),"")</f>
        <v/>
      </c>
      <c r="G2576" t="str">
        <f>IF(Table1[[#This Row],[ExitDate]], "Attrition", "Active")</f>
        <v>Active</v>
      </c>
      <c r="H2576" t="s">
        <v>28</v>
      </c>
      <c r="I2576" t="s">
        <v>9086</v>
      </c>
      <c r="J2576" t="s">
        <v>9087</v>
      </c>
      <c r="K2576" t="s">
        <v>138</v>
      </c>
      <c r="L2576" t="s">
        <v>32</v>
      </c>
      <c r="M2576" t="s">
        <v>33</v>
      </c>
      <c r="N2576" t="s">
        <v>34</v>
      </c>
      <c r="O2576" t="s">
        <v>51</v>
      </c>
      <c r="P2576" t="s">
        <v>36</v>
      </c>
      <c r="R2576" t="s">
        <v>37</v>
      </c>
      <c r="S2576" t="s">
        <v>80</v>
      </c>
      <c r="T2576" s="2">
        <v>24991</v>
      </c>
      <c r="U2576" s="3">
        <f ca="1">YEARFRAC(Table1[[#This Row],[DOB]],TODAY())</f>
        <v>57.55833333333333</v>
      </c>
      <c r="V2576" s="3" t="str" cm="1">
        <f t="array" aca="1" ref="V2576" ca="1">_xlfn.IFS(Table1[[#This Row],[Age]] &lt; 30, "20-29", Table1[[#This Row],[Age]]&lt;40,"30-39",Table1[[#This Row],[Age]]&lt;50,"40-49",Table1[[#This Row],[Age]]&lt;60,"50-59",Table1[[#This Row],[Age]]&lt;70, "60-69",Table1[[#This Row],[Age]]&lt;80, "70-79",Table1[[#This Row],[Age]]&lt;90,"80-89")</f>
        <v>50-59</v>
      </c>
      <c r="W2576" t="s">
        <v>39</v>
      </c>
      <c r="X2576" t="s">
        <v>351</v>
      </c>
      <c r="Y2576" t="s">
        <v>54</v>
      </c>
      <c r="Z2576">
        <v>19677</v>
      </c>
      <c r="AA2576" t="s">
        <v>42</v>
      </c>
      <c r="AB2576" t="s">
        <v>43</v>
      </c>
      <c r="AC2576" t="s">
        <v>235</v>
      </c>
      <c r="AD2576">
        <v>1</v>
      </c>
    </row>
    <row r="2577" spans="1:30" x14ac:dyDescent="0.35">
      <c r="A2577">
        <v>2999</v>
      </c>
      <c r="B2577" t="s">
        <v>2793</v>
      </c>
      <c r="C2577" t="s">
        <v>5584</v>
      </c>
      <c r="D2577" s="1">
        <v>43401</v>
      </c>
      <c r="E2577" s="1">
        <v>43681</v>
      </c>
      <c r="F2577">
        <f>IF(Table1[[#This Row],[ExitDate]],QUOTIENT(Table1[[#This Row],[ExitDate]]-Table1[[#This Row],[StartDate]],365/12),"")</f>
        <v>9</v>
      </c>
      <c r="G2577" t="str">
        <f>IF(Table1[[#This Row],[ExitDate]], "Attrition", "Active")</f>
        <v>Attrition</v>
      </c>
      <c r="H2577" t="s">
        <v>28</v>
      </c>
      <c r="I2577" t="s">
        <v>9088</v>
      </c>
      <c r="J2577" t="s">
        <v>9089</v>
      </c>
      <c r="K2577" t="s">
        <v>79</v>
      </c>
      <c r="L2577" t="s">
        <v>32</v>
      </c>
      <c r="M2577" t="s">
        <v>33</v>
      </c>
      <c r="N2577" t="s">
        <v>63</v>
      </c>
      <c r="O2577" t="s">
        <v>51</v>
      </c>
      <c r="P2577" t="s">
        <v>174</v>
      </c>
      <c r="Q2577" t="s">
        <v>9090</v>
      </c>
      <c r="R2577" t="s">
        <v>37</v>
      </c>
      <c r="S2577" t="s">
        <v>89</v>
      </c>
      <c r="T2577" s="2">
        <v>25643</v>
      </c>
      <c r="U2577" s="3">
        <f ca="1">YEARFRAC(Table1[[#This Row],[DOB]],TODAY())</f>
        <v>55.769444444444446</v>
      </c>
      <c r="V2577" s="3" t="str" cm="1">
        <f t="array" aca="1" ref="V2577" ca="1">_xlfn.IFS(Table1[[#This Row],[Age]] &lt; 30, "20-29", Table1[[#This Row],[Age]]&lt;40,"30-39",Table1[[#This Row],[Age]]&lt;50,"40-49",Table1[[#This Row],[Age]]&lt;60,"50-59",Table1[[#This Row],[Age]]&lt;70, "60-69",Table1[[#This Row],[Age]]&lt;80, "70-79",Table1[[#This Row],[Age]]&lt;90,"80-89")</f>
        <v>50-59</v>
      </c>
      <c r="W2577" t="s">
        <v>39</v>
      </c>
      <c r="X2577" t="s">
        <v>418</v>
      </c>
      <c r="Y2577" t="s">
        <v>54</v>
      </c>
      <c r="Z2577">
        <v>3588</v>
      </c>
      <c r="AA2577" t="s">
        <v>127</v>
      </c>
      <c r="AB2577" t="s">
        <v>103</v>
      </c>
      <c r="AC2577" t="s">
        <v>44</v>
      </c>
      <c r="AD2577">
        <v>2</v>
      </c>
    </row>
    <row r="2578" spans="1:30" x14ac:dyDescent="0.35">
      <c r="A2578">
        <v>3000</v>
      </c>
      <c r="B2578" t="s">
        <v>5654</v>
      </c>
      <c r="C2578" t="s">
        <v>469</v>
      </c>
      <c r="D2578" s="1">
        <v>44751</v>
      </c>
      <c r="F2578" t="str">
        <f>IF(Table1[[#This Row],[ExitDate]],QUOTIENT(Table1[[#This Row],[ExitDate]]-Table1[[#This Row],[StartDate]],365/12),"")</f>
        <v/>
      </c>
      <c r="G2578" t="str">
        <f>IF(Table1[[#This Row],[ExitDate]], "Attrition", "Active")</f>
        <v>Active</v>
      </c>
      <c r="H2578" t="s">
        <v>28</v>
      </c>
      <c r="I2578" t="s">
        <v>9091</v>
      </c>
      <c r="J2578" t="s">
        <v>9092</v>
      </c>
      <c r="K2578" t="s">
        <v>167</v>
      </c>
      <c r="L2578" t="s">
        <v>32</v>
      </c>
      <c r="M2578" t="s">
        <v>33</v>
      </c>
      <c r="N2578" t="s">
        <v>63</v>
      </c>
      <c r="O2578" t="s">
        <v>62</v>
      </c>
      <c r="P2578" t="s">
        <v>36</v>
      </c>
      <c r="R2578" t="s">
        <v>37</v>
      </c>
      <c r="S2578" t="s">
        <v>3211</v>
      </c>
      <c r="T2578" s="2">
        <v>26934</v>
      </c>
      <c r="U2578" s="3">
        <f ca="1">YEARFRAC(Table1[[#This Row],[DOB]],TODAY())</f>
        <v>52.238888888888887</v>
      </c>
      <c r="V2578" s="3" t="str" cm="1">
        <f t="array" aca="1" ref="V2578" ca="1">_xlfn.IFS(Table1[[#This Row],[Age]] &lt; 30, "20-29", Table1[[#This Row],[Age]]&lt;40,"30-39",Table1[[#This Row],[Age]]&lt;50,"40-49",Table1[[#This Row],[Age]]&lt;60,"50-59",Table1[[#This Row],[Age]]&lt;70, "60-69",Table1[[#This Row],[Age]]&lt;80, "70-79",Table1[[#This Row],[Age]]&lt;90,"80-89")</f>
        <v>50-59</v>
      </c>
      <c r="W2578" t="s">
        <v>39</v>
      </c>
      <c r="X2578" t="s">
        <v>102</v>
      </c>
      <c r="Y2578" t="s">
        <v>54</v>
      </c>
      <c r="Z2578">
        <v>52789</v>
      </c>
      <c r="AA2578" t="s">
        <v>73</v>
      </c>
      <c r="AB2578" t="s">
        <v>74</v>
      </c>
      <c r="AC2578" t="s">
        <v>44</v>
      </c>
      <c r="AD2578">
        <v>1</v>
      </c>
    </row>
    <row r="2579" spans="1:30" x14ac:dyDescent="0.35">
      <c r="A2579">
        <v>3001</v>
      </c>
      <c r="B2579" t="s">
        <v>3148</v>
      </c>
      <c r="C2579" t="s">
        <v>1017</v>
      </c>
      <c r="D2579" s="1">
        <v>43370</v>
      </c>
      <c r="E2579" s="1">
        <v>44907</v>
      </c>
      <c r="F2579">
        <f>IF(Table1[[#This Row],[ExitDate]],QUOTIENT(Table1[[#This Row],[ExitDate]]-Table1[[#This Row],[StartDate]],365/12),"")</f>
        <v>50</v>
      </c>
      <c r="G2579" t="str">
        <f>IF(Table1[[#This Row],[ExitDate]], "Attrition", "Active")</f>
        <v>Attrition</v>
      </c>
      <c r="H2579" t="s">
        <v>28</v>
      </c>
      <c r="I2579" t="s">
        <v>9093</v>
      </c>
      <c r="J2579" t="s">
        <v>9094</v>
      </c>
      <c r="K2579" t="s">
        <v>97</v>
      </c>
      <c r="L2579" t="s">
        <v>32</v>
      </c>
      <c r="M2579" t="s">
        <v>62</v>
      </c>
      <c r="N2579" t="s">
        <v>34</v>
      </c>
      <c r="O2579" t="s">
        <v>51</v>
      </c>
      <c r="P2579" t="s">
        <v>139</v>
      </c>
      <c r="Q2579" t="s">
        <v>9095</v>
      </c>
      <c r="R2579" t="s">
        <v>37</v>
      </c>
      <c r="S2579" t="s">
        <v>80</v>
      </c>
      <c r="T2579" s="2">
        <v>15629</v>
      </c>
      <c r="U2579" s="3">
        <f ca="1">YEARFRAC(Table1[[#This Row],[DOB]],TODAY())</f>
        <v>83.188888888888883</v>
      </c>
      <c r="V2579" s="3" t="str" cm="1">
        <f t="array" aca="1" ref="V2579" ca="1">_xlfn.IFS(Table1[[#This Row],[Age]] &lt; 30, "20-29", Table1[[#This Row],[Age]]&lt;40,"30-39",Table1[[#This Row],[Age]]&lt;50,"40-49",Table1[[#This Row],[Age]]&lt;60,"50-59",Table1[[#This Row],[Age]]&lt;70, "60-69",Table1[[#This Row],[Age]]&lt;80, "70-79",Table1[[#This Row],[Age]]&lt;90,"80-89")</f>
        <v>80-89</v>
      </c>
      <c r="W2579" t="s">
        <v>39</v>
      </c>
      <c r="X2579" t="s">
        <v>82</v>
      </c>
      <c r="Y2579" t="s">
        <v>54</v>
      </c>
      <c r="Z2579">
        <v>5140</v>
      </c>
      <c r="AA2579" t="s">
        <v>127</v>
      </c>
      <c r="AB2579" t="s">
        <v>43</v>
      </c>
      <c r="AC2579" t="s">
        <v>44</v>
      </c>
      <c r="AD2579">
        <v>5</v>
      </c>
    </row>
    <row r="2580" spans="1:30" x14ac:dyDescent="0.35">
      <c r="A2580">
        <v>3002</v>
      </c>
      <c r="B2580" t="s">
        <v>1029</v>
      </c>
      <c r="C2580" t="s">
        <v>4273</v>
      </c>
      <c r="D2580" s="1">
        <v>44131</v>
      </c>
      <c r="F2580" t="str">
        <f>IF(Table1[[#This Row],[ExitDate]],QUOTIENT(Table1[[#This Row],[ExitDate]]-Table1[[#This Row],[StartDate]],365/12),"")</f>
        <v/>
      </c>
      <c r="G2580" t="str">
        <f>IF(Table1[[#This Row],[ExitDate]], "Attrition", "Active")</f>
        <v>Active</v>
      </c>
      <c r="H2580" t="s">
        <v>727</v>
      </c>
      <c r="I2580" t="s">
        <v>9096</v>
      </c>
      <c r="J2580" t="s">
        <v>9097</v>
      </c>
      <c r="K2580" t="s">
        <v>88</v>
      </c>
      <c r="L2580" t="s">
        <v>32</v>
      </c>
      <c r="M2580" t="s">
        <v>62</v>
      </c>
      <c r="N2580" t="s">
        <v>50</v>
      </c>
      <c r="O2580" t="s">
        <v>51</v>
      </c>
      <c r="P2580" t="s">
        <v>36</v>
      </c>
      <c r="R2580" t="s">
        <v>37</v>
      </c>
      <c r="S2580" t="s">
        <v>80</v>
      </c>
      <c r="T2580" s="2">
        <v>33374</v>
      </c>
      <c r="U2580" s="3">
        <f ca="1">YEARFRAC(Table1[[#This Row],[DOB]],TODAY())</f>
        <v>34.602777777777774</v>
      </c>
      <c r="V2580" s="3" t="str" cm="1">
        <f t="array" aca="1" ref="V2580" ca="1">_xlfn.IFS(Table1[[#This Row],[Age]] &lt; 30, "20-29", Table1[[#This Row],[Age]]&lt;40,"30-39",Table1[[#This Row],[Age]]&lt;50,"40-49",Table1[[#This Row],[Age]]&lt;60,"50-59",Table1[[#This Row],[Age]]&lt;70, "60-69",Table1[[#This Row],[Age]]&lt;80, "70-79",Table1[[#This Row],[Age]]&lt;90,"80-89")</f>
        <v>30-39</v>
      </c>
      <c r="W2580" t="s">
        <v>39</v>
      </c>
      <c r="X2580" t="s">
        <v>82</v>
      </c>
      <c r="Y2580" t="s">
        <v>41</v>
      </c>
      <c r="Z2580">
        <v>55498</v>
      </c>
      <c r="AA2580" t="s">
        <v>42</v>
      </c>
      <c r="AB2580" t="s">
        <v>43</v>
      </c>
      <c r="AC2580" t="s">
        <v>44</v>
      </c>
      <c r="AD2580">
        <v>2</v>
      </c>
    </row>
    <row r="2581" spans="1:30" x14ac:dyDescent="0.35">
      <c r="A2581">
        <v>3003</v>
      </c>
      <c r="B2581" t="s">
        <v>3958</v>
      </c>
      <c r="C2581" t="s">
        <v>850</v>
      </c>
      <c r="D2581" s="1">
        <v>44470</v>
      </c>
      <c r="F2581" t="str">
        <f>IF(Table1[[#This Row],[ExitDate]],QUOTIENT(Table1[[#This Row],[ExitDate]]-Table1[[#This Row],[StartDate]],365/12),"")</f>
        <v/>
      </c>
      <c r="G2581" t="str">
        <f>IF(Table1[[#This Row],[ExitDate]], "Attrition", "Active")</f>
        <v>Active</v>
      </c>
      <c r="H2581" t="s">
        <v>727</v>
      </c>
      <c r="I2581" t="s">
        <v>9098</v>
      </c>
      <c r="J2581" t="s">
        <v>9099</v>
      </c>
      <c r="K2581" t="s">
        <v>31</v>
      </c>
      <c r="L2581" t="s">
        <v>32</v>
      </c>
      <c r="M2581" t="s">
        <v>62</v>
      </c>
      <c r="N2581" t="s">
        <v>50</v>
      </c>
      <c r="O2581" t="s">
        <v>51</v>
      </c>
      <c r="P2581" t="s">
        <v>36</v>
      </c>
      <c r="R2581" t="s">
        <v>37</v>
      </c>
      <c r="S2581" t="s">
        <v>89</v>
      </c>
      <c r="T2581" s="2">
        <v>33116</v>
      </c>
      <c r="U2581" s="3">
        <f ca="1">YEARFRAC(Table1[[#This Row],[DOB]],TODAY())</f>
        <v>35.31388888888889</v>
      </c>
      <c r="V2581" s="3" t="str" cm="1">
        <f t="array" aca="1" ref="V2581" ca="1">_xlfn.IFS(Table1[[#This Row],[Age]] &lt; 30, "20-29", Table1[[#This Row],[Age]]&lt;40,"30-39",Table1[[#This Row],[Age]]&lt;50,"40-49",Table1[[#This Row],[Age]]&lt;60,"50-59",Table1[[#This Row],[Age]]&lt;70, "60-69",Table1[[#This Row],[Age]]&lt;80, "70-79",Table1[[#This Row],[Age]]&lt;90,"80-89")</f>
        <v>30-39</v>
      </c>
      <c r="W2581" t="s">
        <v>39</v>
      </c>
      <c r="X2581" t="s">
        <v>351</v>
      </c>
      <c r="Y2581" t="s">
        <v>41</v>
      </c>
      <c r="Z2581">
        <v>40722</v>
      </c>
      <c r="AA2581" t="s">
        <v>73</v>
      </c>
      <c r="AB2581" t="s">
        <v>74</v>
      </c>
      <c r="AC2581" t="s">
        <v>44</v>
      </c>
      <c r="AD2581">
        <v>5</v>
      </c>
    </row>
    <row r="2582" spans="1:30" x14ac:dyDescent="0.35">
      <c r="A2582">
        <v>3004</v>
      </c>
      <c r="B2582" t="s">
        <v>9100</v>
      </c>
      <c r="C2582" t="s">
        <v>3413</v>
      </c>
      <c r="D2582" s="1">
        <v>43706</v>
      </c>
      <c r="E2582" s="1">
        <v>44731</v>
      </c>
      <c r="F2582">
        <f>IF(Table1[[#This Row],[ExitDate]],QUOTIENT(Table1[[#This Row],[ExitDate]]-Table1[[#This Row],[StartDate]],365/12),"")</f>
        <v>33</v>
      </c>
      <c r="G2582" t="str">
        <f>IF(Table1[[#This Row],[ExitDate]], "Attrition", "Active")</f>
        <v>Attrition</v>
      </c>
      <c r="H2582" t="s">
        <v>727</v>
      </c>
      <c r="I2582" t="s">
        <v>9101</v>
      </c>
      <c r="J2582" t="s">
        <v>9102</v>
      </c>
      <c r="K2582" t="s">
        <v>49</v>
      </c>
      <c r="L2582" t="s">
        <v>32</v>
      </c>
      <c r="M2582" t="s">
        <v>62</v>
      </c>
      <c r="N2582" t="s">
        <v>63</v>
      </c>
      <c r="O2582" t="s">
        <v>62</v>
      </c>
      <c r="P2582" t="s">
        <v>139</v>
      </c>
      <c r="Q2582" t="s">
        <v>9103</v>
      </c>
      <c r="R2582" t="s">
        <v>37</v>
      </c>
      <c r="S2582" t="s">
        <v>80</v>
      </c>
      <c r="T2582" s="2">
        <v>35088</v>
      </c>
      <c r="U2582" s="3">
        <f ca="1">YEARFRAC(Table1[[#This Row],[DOB]],TODAY())</f>
        <v>29.913888888888888</v>
      </c>
      <c r="V2582" s="3" t="str" cm="1">
        <f t="array" aca="1" ref="V2582" ca="1">_xlfn.IFS(Table1[[#This Row],[Age]] &lt; 30, "20-29", Table1[[#This Row],[Age]]&lt;40,"30-39",Table1[[#This Row],[Age]]&lt;50,"40-49",Table1[[#This Row],[Age]]&lt;60,"50-59",Table1[[#This Row],[Age]]&lt;70, "60-69",Table1[[#This Row],[Age]]&lt;80, "70-79",Table1[[#This Row],[Age]]&lt;90,"80-89")</f>
        <v>20-29</v>
      </c>
      <c r="W2582" t="s">
        <v>39</v>
      </c>
      <c r="X2582" t="s">
        <v>82</v>
      </c>
      <c r="Y2582" t="s">
        <v>41</v>
      </c>
      <c r="Z2582">
        <v>77466</v>
      </c>
      <c r="AA2582" t="s">
        <v>127</v>
      </c>
      <c r="AB2582" t="s">
        <v>103</v>
      </c>
      <c r="AC2582" t="s">
        <v>44</v>
      </c>
      <c r="AD2582">
        <v>5</v>
      </c>
    </row>
    <row r="2583" spans="1:30" x14ac:dyDescent="0.35">
      <c r="A2583">
        <v>3005</v>
      </c>
      <c r="B2583" t="s">
        <v>1356</v>
      </c>
      <c r="C2583" t="s">
        <v>1755</v>
      </c>
      <c r="D2583" s="1">
        <v>44194</v>
      </c>
      <c r="F2583" t="str">
        <f>IF(Table1[[#This Row],[ExitDate]],QUOTIENT(Table1[[#This Row],[ExitDate]]-Table1[[#This Row],[StartDate]],365/12),"")</f>
        <v/>
      </c>
      <c r="G2583" t="str">
        <f>IF(Table1[[#This Row],[ExitDate]], "Attrition", "Active")</f>
        <v>Active</v>
      </c>
      <c r="H2583" t="s">
        <v>727</v>
      </c>
      <c r="I2583" t="s">
        <v>9104</v>
      </c>
      <c r="J2583" t="s">
        <v>9105</v>
      </c>
      <c r="K2583" t="s">
        <v>138</v>
      </c>
      <c r="L2583" t="s">
        <v>32</v>
      </c>
      <c r="M2583" t="s">
        <v>33</v>
      </c>
      <c r="N2583" t="s">
        <v>34</v>
      </c>
      <c r="O2583" t="s">
        <v>51</v>
      </c>
      <c r="P2583" t="s">
        <v>36</v>
      </c>
      <c r="R2583" t="s">
        <v>37</v>
      </c>
      <c r="S2583" t="s">
        <v>80</v>
      </c>
      <c r="T2583" s="2">
        <v>15726</v>
      </c>
      <c r="U2583" s="3">
        <f ca="1">YEARFRAC(Table1[[#This Row],[DOB]],TODAY())</f>
        <v>82.924999999999997</v>
      </c>
      <c r="V2583" s="3" t="str" cm="1">
        <f t="array" aca="1" ref="V2583" ca="1">_xlfn.IFS(Table1[[#This Row],[Age]] &lt; 30, "20-29", Table1[[#This Row],[Age]]&lt;40,"30-39",Table1[[#This Row],[Age]]&lt;50,"40-49",Table1[[#This Row],[Age]]&lt;60,"50-59",Table1[[#This Row],[Age]]&lt;70, "60-69",Table1[[#This Row],[Age]]&lt;80, "70-79",Table1[[#This Row],[Age]]&lt;90,"80-89")</f>
        <v>80-89</v>
      </c>
      <c r="W2583" t="s">
        <v>39</v>
      </c>
      <c r="X2583" t="s">
        <v>102</v>
      </c>
      <c r="Y2583" t="s">
        <v>41</v>
      </c>
      <c r="Z2583">
        <v>57657</v>
      </c>
      <c r="AA2583" t="s">
        <v>55</v>
      </c>
      <c r="AB2583" t="s">
        <v>43</v>
      </c>
      <c r="AC2583" t="s">
        <v>44</v>
      </c>
      <c r="AD2583">
        <v>2</v>
      </c>
    </row>
    <row r="2584" spans="1:30" x14ac:dyDescent="0.35">
      <c r="A2584">
        <v>3006</v>
      </c>
      <c r="B2584" t="s">
        <v>9106</v>
      </c>
      <c r="C2584" t="s">
        <v>1928</v>
      </c>
      <c r="D2584" s="1">
        <v>44838</v>
      </c>
      <c r="F2584" t="str">
        <f>IF(Table1[[#This Row],[ExitDate]],QUOTIENT(Table1[[#This Row],[ExitDate]]-Table1[[#This Row],[StartDate]],365/12),"")</f>
        <v/>
      </c>
      <c r="G2584" t="str">
        <f>IF(Table1[[#This Row],[ExitDate]], "Attrition", "Active")</f>
        <v>Active</v>
      </c>
      <c r="H2584" t="s">
        <v>727</v>
      </c>
      <c r="I2584" t="s">
        <v>9107</v>
      </c>
      <c r="J2584" t="s">
        <v>9108</v>
      </c>
      <c r="K2584" t="s">
        <v>117</v>
      </c>
      <c r="L2584" t="s">
        <v>32</v>
      </c>
      <c r="M2584" t="s">
        <v>51</v>
      </c>
      <c r="N2584" t="s">
        <v>34</v>
      </c>
      <c r="O2584" t="s">
        <v>62</v>
      </c>
      <c r="P2584" t="s">
        <v>36</v>
      </c>
      <c r="R2584" t="s">
        <v>37</v>
      </c>
      <c r="S2584" t="s">
        <v>89</v>
      </c>
      <c r="T2584" s="2">
        <v>25045</v>
      </c>
      <c r="U2584" s="3">
        <f ca="1">YEARFRAC(Table1[[#This Row],[DOB]],TODAY())</f>
        <v>57.408333333333331</v>
      </c>
      <c r="V2584" s="3" t="str" cm="1">
        <f t="array" aca="1" ref="V2584" ca="1">_xlfn.IFS(Table1[[#This Row],[Age]] &lt; 30, "20-29", Table1[[#This Row],[Age]]&lt;40,"30-39",Table1[[#This Row],[Age]]&lt;50,"40-49",Table1[[#This Row],[Age]]&lt;60,"50-59",Table1[[#This Row],[Age]]&lt;70, "60-69",Table1[[#This Row],[Age]]&lt;80, "70-79",Table1[[#This Row],[Age]]&lt;90,"80-89")</f>
        <v>50-59</v>
      </c>
      <c r="W2584" t="s">
        <v>39</v>
      </c>
      <c r="X2584" t="s">
        <v>82</v>
      </c>
      <c r="Y2584" t="s">
        <v>41</v>
      </c>
      <c r="Z2584">
        <v>88958</v>
      </c>
      <c r="AA2584" t="s">
        <v>127</v>
      </c>
      <c r="AB2584" t="s">
        <v>74</v>
      </c>
      <c r="AC2584" t="s">
        <v>44</v>
      </c>
      <c r="AD2584">
        <v>1</v>
      </c>
    </row>
    <row r="2585" spans="1:30" x14ac:dyDescent="0.35">
      <c r="A2585">
        <v>3007</v>
      </c>
      <c r="B2585" t="s">
        <v>4148</v>
      </c>
      <c r="C2585" t="s">
        <v>9109</v>
      </c>
      <c r="D2585" s="1">
        <v>43545</v>
      </c>
      <c r="E2585" s="1">
        <v>44829</v>
      </c>
      <c r="F2585">
        <f>IF(Table1[[#This Row],[ExitDate]],QUOTIENT(Table1[[#This Row],[ExitDate]]-Table1[[#This Row],[StartDate]],365/12),"")</f>
        <v>42</v>
      </c>
      <c r="G2585" t="str">
        <f>IF(Table1[[#This Row],[ExitDate]], "Attrition", "Active")</f>
        <v>Attrition</v>
      </c>
      <c r="H2585" t="s">
        <v>727</v>
      </c>
      <c r="I2585" t="s">
        <v>9110</v>
      </c>
      <c r="J2585" t="s">
        <v>9111</v>
      </c>
      <c r="K2585" t="s">
        <v>61</v>
      </c>
      <c r="L2585" t="s">
        <v>32</v>
      </c>
      <c r="M2585" t="s">
        <v>51</v>
      </c>
      <c r="N2585" t="s">
        <v>50</v>
      </c>
      <c r="O2585" t="s">
        <v>62</v>
      </c>
      <c r="P2585" t="s">
        <v>125</v>
      </c>
      <c r="Q2585" t="s">
        <v>9112</v>
      </c>
      <c r="R2585" t="s">
        <v>37</v>
      </c>
      <c r="S2585" t="s">
        <v>80</v>
      </c>
      <c r="T2585" s="2">
        <v>18184</v>
      </c>
      <c r="U2585" s="3">
        <f ca="1">YEARFRAC(Table1[[#This Row],[DOB]],TODAY())</f>
        <v>76.194444444444443</v>
      </c>
      <c r="V2585" s="3" t="str" cm="1">
        <f t="array" aca="1" ref="V2585" ca="1">_xlfn.IFS(Table1[[#This Row],[Age]] &lt; 30, "20-29", Table1[[#This Row],[Age]]&lt;40,"30-39",Table1[[#This Row],[Age]]&lt;50,"40-49",Table1[[#This Row],[Age]]&lt;60,"50-59",Table1[[#This Row],[Age]]&lt;70, "60-69",Table1[[#This Row],[Age]]&lt;80, "70-79",Table1[[#This Row],[Age]]&lt;90,"80-89")</f>
        <v>70-79</v>
      </c>
      <c r="W2585" t="s">
        <v>39</v>
      </c>
      <c r="X2585" t="s">
        <v>102</v>
      </c>
      <c r="Y2585" t="s">
        <v>41</v>
      </c>
      <c r="Z2585">
        <v>22812</v>
      </c>
      <c r="AA2585" t="s">
        <v>92</v>
      </c>
      <c r="AB2585" t="s">
        <v>83</v>
      </c>
      <c r="AC2585" t="s">
        <v>44</v>
      </c>
      <c r="AD2585">
        <v>2</v>
      </c>
    </row>
    <row r="2586" spans="1:30" x14ac:dyDescent="0.35">
      <c r="A2586">
        <v>3008</v>
      </c>
      <c r="B2586" t="s">
        <v>6267</v>
      </c>
      <c r="C2586" t="s">
        <v>1417</v>
      </c>
      <c r="D2586" s="1">
        <v>43924</v>
      </c>
      <c r="E2586" s="1">
        <v>44557</v>
      </c>
      <c r="F2586">
        <f>IF(Table1[[#This Row],[ExitDate]],QUOTIENT(Table1[[#This Row],[ExitDate]]-Table1[[#This Row],[StartDate]],365/12),"")</f>
        <v>20</v>
      </c>
      <c r="G2586" t="str">
        <f>IF(Table1[[#This Row],[ExitDate]], "Attrition", "Active")</f>
        <v>Attrition</v>
      </c>
      <c r="H2586" t="s">
        <v>727</v>
      </c>
      <c r="I2586" t="s">
        <v>9113</v>
      </c>
      <c r="J2586" t="s">
        <v>9114</v>
      </c>
      <c r="K2586" t="s">
        <v>167</v>
      </c>
      <c r="L2586" t="s">
        <v>32</v>
      </c>
      <c r="M2586" t="s">
        <v>62</v>
      </c>
      <c r="N2586" t="s">
        <v>50</v>
      </c>
      <c r="O2586" t="s">
        <v>62</v>
      </c>
      <c r="P2586" t="s">
        <v>98</v>
      </c>
      <c r="Q2586" t="s">
        <v>9115</v>
      </c>
      <c r="R2586" t="s">
        <v>37</v>
      </c>
      <c r="S2586" t="s">
        <v>65</v>
      </c>
      <c r="T2586" s="2">
        <v>28190</v>
      </c>
      <c r="U2586" s="3">
        <f ca="1">YEARFRAC(Table1[[#This Row],[DOB]],TODAY())</f>
        <v>48.797222222222224</v>
      </c>
      <c r="V2586" s="3" t="str" cm="1">
        <f t="array" aca="1" ref="V2586" ca="1">_xlfn.IFS(Table1[[#This Row],[Age]] &lt; 30, "20-29", Table1[[#This Row],[Age]]&lt;40,"30-39",Table1[[#This Row],[Age]]&lt;50,"40-49",Table1[[#This Row],[Age]]&lt;60,"50-59",Table1[[#This Row],[Age]]&lt;70, "60-69",Table1[[#This Row],[Age]]&lt;80, "70-79",Table1[[#This Row],[Age]]&lt;90,"80-89")</f>
        <v>40-49</v>
      </c>
      <c r="W2586" t="s">
        <v>39</v>
      </c>
      <c r="X2586" t="s">
        <v>833</v>
      </c>
      <c r="Y2586" t="s">
        <v>41</v>
      </c>
      <c r="Z2586">
        <v>96960</v>
      </c>
      <c r="AA2586" t="s">
        <v>92</v>
      </c>
      <c r="AB2586" t="s">
        <v>43</v>
      </c>
      <c r="AC2586" t="s">
        <v>44</v>
      </c>
      <c r="AD2586">
        <v>4</v>
      </c>
    </row>
    <row r="2587" spans="1:30" x14ac:dyDescent="0.35">
      <c r="A2587">
        <v>3009</v>
      </c>
      <c r="B2587" t="s">
        <v>9116</v>
      </c>
      <c r="C2587" t="s">
        <v>2101</v>
      </c>
      <c r="D2587" s="1">
        <v>43618</v>
      </c>
      <c r="E2587" s="1">
        <v>44391</v>
      </c>
      <c r="F2587">
        <f>IF(Table1[[#This Row],[ExitDate]],QUOTIENT(Table1[[#This Row],[ExitDate]]-Table1[[#This Row],[StartDate]],365/12),"")</f>
        <v>25</v>
      </c>
      <c r="G2587" t="str">
        <f>IF(Table1[[#This Row],[ExitDate]], "Attrition", "Active")</f>
        <v>Attrition</v>
      </c>
      <c r="H2587" t="s">
        <v>28</v>
      </c>
      <c r="I2587" t="s">
        <v>9117</v>
      </c>
      <c r="J2587" t="s">
        <v>9118</v>
      </c>
      <c r="K2587" t="s">
        <v>49</v>
      </c>
      <c r="L2587" t="s">
        <v>32</v>
      </c>
      <c r="M2587" t="s">
        <v>51</v>
      </c>
      <c r="N2587" t="s">
        <v>34</v>
      </c>
      <c r="O2587" t="s">
        <v>51</v>
      </c>
      <c r="P2587" t="s">
        <v>125</v>
      </c>
      <c r="Q2587" t="s">
        <v>9119</v>
      </c>
      <c r="R2587" t="s">
        <v>37</v>
      </c>
      <c r="S2587" t="s">
        <v>935</v>
      </c>
      <c r="T2587" s="2">
        <v>35551</v>
      </c>
      <c r="U2587" s="3">
        <f ca="1">YEARFRAC(Table1[[#This Row],[DOB]],TODAY())</f>
        <v>28.644444444444446</v>
      </c>
      <c r="V2587" s="3" t="str" cm="1">
        <f t="array" aca="1" ref="V2587" ca="1">_xlfn.IFS(Table1[[#This Row],[Age]] &lt; 30, "20-29", Table1[[#This Row],[Age]]&lt;40,"30-39",Table1[[#This Row],[Age]]&lt;50,"40-49",Table1[[#This Row],[Age]]&lt;60,"50-59",Table1[[#This Row],[Age]]&lt;70, "60-69",Table1[[#This Row],[Age]]&lt;80, "70-79",Table1[[#This Row],[Age]]&lt;90,"80-89")</f>
        <v>20-29</v>
      </c>
      <c r="W2587" t="s">
        <v>39</v>
      </c>
      <c r="X2587" t="s">
        <v>112</v>
      </c>
      <c r="Y2587" t="s">
        <v>54</v>
      </c>
      <c r="Z2587">
        <v>14887</v>
      </c>
      <c r="AA2587" t="s">
        <v>42</v>
      </c>
      <c r="AB2587" t="s">
        <v>83</v>
      </c>
      <c r="AC2587" t="s">
        <v>44</v>
      </c>
      <c r="AD2587">
        <v>2</v>
      </c>
    </row>
    <row r="2588" spans="1:30" x14ac:dyDescent="0.35">
      <c r="A2588">
        <v>3010</v>
      </c>
      <c r="B2588" t="s">
        <v>1614</v>
      </c>
      <c r="C2588" t="s">
        <v>2488</v>
      </c>
      <c r="D2588" s="1">
        <v>43616</v>
      </c>
      <c r="E2588" s="1">
        <v>44078</v>
      </c>
      <c r="F2588">
        <f>IF(Table1[[#This Row],[ExitDate]],QUOTIENT(Table1[[#This Row],[ExitDate]]-Table1[[#This Row],[StartDate]],365/12),"")</f>
        <v>15</v>
      </c>
      <c r="G2588" t="str">
        <f>IF(Table1[[#This Row],[ExitDate]], "Attrition", "Active")</f>
        <v>Attrition</v>
      </c>
      <c r="H2588" t="s">
        <v>28</v>
      </c>
      <c r="I2588" t="s">
        <v>9120</v>
      </c>
      <c r="J2588" t="s">
        <v>9121</v>
      </c>
      <c r="K2588" t="s">
        <v>138</v>
      </c>
      <c r="L2588" t="s">
        <v>1804</v>
      </c>
      <c r="M2588" t="s">
        <v>51</v>
      </c>
      <c r="N2588" t="s">
        <v>34</v>
      </c>
      <c r="O2588" t="s">
        <v>35</v>
      </c>
      <c r="P2588" t="s">
        <v>139</v>
      </c>
      <c r="Q2588" t="s">
        <v>9122</v>
      </c>
      <c r="R2588" t="s">
        <v>37</v>
      </c>
      <c r="S2588" t="s">
        <v>80</v>
      </c>
      <c r="T2588" s="2">
        <v>17241</v>
      </c>
      <c r="U2588" s="3">
        <f ca="1">YEARFRAC(Table1[[#This Row],[DOB]],TODAY())</f>
        <v>78.772222222222226</v>
      </c>
      <c r="V2588" s="3" t="str" cm="1">
        <f t="array" aca="1" ref="V2588" ca="1">_xlfn.IFS(Table1[[#This Row],[Age]] &lt; 30, "20-29", Table1[[#This Row],[Age]]&lt;40,"30-39",Table1[[#This Row],[Age]]&lt;50,"40-49",Table1[[#This Row],[Age]]&lt;60,"50-59",Table1[[#This Row],[Age]]&lt;70, "60-69",Table1[[#This Row],[Age]]&lt;80, "70-79",Table1[[#This Row],[Age]]&lt;90,"80-89")</f>
        <v>70-79</v>
      </c>
      <c r="W2588" t="s">
        <v>39</v>
      </c>
      <c r="X2588" t="s">
        <v>291</v>
      </c>
      <c r="Y2588" t="s">
        <v>54</v>
      </c>
      <c r="Z2588">
        <v>33080</v>
      </c>
      <c r="AA2588" t="s">
        <v>73</v>
      </c>
      <c r="AB2588" t="s">
        <v>83</v>
      </c>
      <c r="AC2588" t="s">
        <v>44</v>
      </c>
      <c r="AD2588">
        <v>1</v>
      </c>
    </row>
    <row r="2589" spans="1:30" x14ac:dyDescent="0.35">
      <c r="A2589">
        <v>3011</v>
      </c>
      <c r="B2589" t="s">
        <v>6765</v>
      </c>
      <c r="C2589" t="s">
        <v>1039</v>
      </c>
      <c r="D2589" s="1">
        <v>43836</v>
      </c>
      <c r="E2589" s="1">
        <v>43955</v>
      </c>
      <c r="F2589">
        <f>IF(Table1[[#This Row],[ExitDate]],QUOTIENT(Table1[[#This Row],[ExitDate]]-Table1[[#This Row],[StartDate]],365/12),"")</f>
        <v>3</v>
      </c>
      <c r="G2589" t="str">
        <f>IF(Table1[[#This Row],[ExitDate]], "Attrition", "Active")</f>
        <v>Attrition</v>
      </c>
      <c r="H2589" t="s">
        <v>28</v>
      </c>
      <c r="I2589" t="s">
        <v>9123</v>
      </c>
      <c r="J2589" t="s">
        <v>9124</v>
      </c>
      <c r="K2589" t="s">
        <v>79</v>
      </c>
      <c r="L2589" t="s">
        <v>1804</v>
      </c>
      <c r="M2589" t="s">
        <v>51</v>
      </c>
      <c r="N2589" t="s">
        <v>50</v>
      </c>
      <c r="O2589" t="s">
        <v>62</v>
      </c>
      <c r="P2589" t="s">
        <v>98</v>
      </c>
      <c r="Q2589" t="s">
        <v>9125</v>
      </c>
      <c r="R2589" t="s">
        <v>37</v>
      </c>
      <c r="S2589" t="s">
        <v>110</v>
      </c>
      <c r="T2589" s="2">
        <v>19766</v>
      </c>
      <c r="U2589" s="3">
        <f ca="1">YEARFRAC(Table1[[#This Row],[DOB]],TODAY())</f>
        <v>71.86666666666666</v>
      </c>
      <c r="V2589" s="3" t="str" cm="1">
        <f t="array" aca="1" ref="V2589" ca="1">_xlfn.IFS(Table1[[#This Row],[Age]] &lt; 30, "20-29", Table1[[#This Row],[Age]]&lt;40,"30-39",Table1[[#This Row],[Age]]&lt;50,"40-49",Table1[[#This Row],[Age]]&lt;60,"50-59",Table1[[#This Row],[Age]]&lt;70, "60-69",Table1[[#This Row],[Age]]&lt;80, "70-79",Table1[[#This Row],[Age]]&lt;90,"80-89")</f>
        <v>70-79</v>
      </c>
      <c r="W2589" t="s">
        <v>39</v>
      </c>
      <c r="X2589" t="s">
        <v>112</v>
      </c>
      <c r="Y2589" t="s">
        <v>41</v>
      </c>
      <c r="Z2589">
        <v>51348</v>
      </c>
      <c r="AA2589" t="s">
        <v>55</v>
      </c>
      <c r="AB2589" t="s">
        <v>43</v>
      </c>
      <c r="AC2589" t="s">
        <v>44</v>
      </c>
      <c r="AD2589">
        <v>5</v>
      </c>
    </row>
    <row r="2590" spans="1:30" x14ac:dyDescent="0.35">
      <c r="A2590">
        <v>3012</v>
      </c>
      <c r="B2590" t="s">
        <v>3478</v>
      </c>
      <c r="C2590" t="s">
        <v>8868</v>
      </c>
      <c r="D2590" s="1">
        <v>43331</v>
      </c>
      <c r="E2590" s="1">
        <v>44245</v>
      </c>
      <c r="F2590">
        <f>IF(Table1[[#This Row],[ExitDate]],QUOTIENT(Table1[[#This Row],[ExitDate]]-Table1[[#This Row],[StartDate]],365/12),"")</f>
        <v>30</v>
      </c>
      <c r="G2590" t="str">
        <f>IF(Table1[[#This Row],[ExitDate]], "Attrition", "Active")</f>
        <v>Attrition</v>
      </c>
      <c r="H2590" t="s">
        <v>28</v>
      </c>
      <c r="I2590" t="s">
        <v>9126</v>
      </c>
      <c r="J2590" t="s">
        <v>9127</v>
      </c>
      <c r="K2590" t="s">
        <v>88</v>
      </c>
      <c r="L2590" t="s">
        <v>1804</v>
      </c>
      <c r="M2590" t="s">
        <v>33</v>
      </c>
      <c r="N2590" t="s">
        <v>50</v>
      </c>
      <c r="O2590" t="s">
        <v>35</v>
      </c>
      <c r="P2590" t="s">
        <v>139</v>
      </c>
      <c r="Q2590" t="s">
        <v>9128</v>
      </c>
      <c r="R2590" t="s">
        <v>37</v>
      </c>
      <c r="S2590" t="s">
        <v>65</v>
      </c>
      <c r="T2590" s="2">
        <v>18411</v>
      </c>
      <c r="U2590" s="3">
        <f ca="1">YEARFRAC(Table1[[#This Row],[DOB]],TODAY())</f>
        <v>75.569444444444443</v>
      </c>
      <c r="V2590" s="3" t="str" cm="1">
        <f t="array" aca="1" ref="V2590" ca="1">_xlfn.IFS(Table1[[#This Row],[Age]] &lt; 30, "20-29", Table1[[#This Row],[Age]]&lt;40,"30-39",Table1[[#This Row],[Age]]&lt;50,"40-49",Table1[[#This Row],[Age]]&lt;60,"50-59",Table1[[#This Row],[Age]]&lt;70, "60-69",Table1[[#This Row],[Age]]&lt;80, "70-79",Table1[[#This Row],[Age]]&lt;90,"80-89")</f>
        <v>70-79</v>
      </c>
      <c r="W2590" t="s">
        <v>39</v>
      </c>
      <c r="X2590" t="s">
        <v>242</v>
      </c>
      <c r="Y2590" t="s">
        <v>41</v>
      </c>
      <c r="Z2590">
        <v>3143</v>
      </c>
      <c r="AA2590" t="s">
        <v>127</v>
      </c>
      <c r="AB2590" t="s">
        <v>74</v>
      </c>
      <c r="AC2590" t="s">
        <v>104</v>
      </c>
      <c r="AD2590">
        <v>1</v>
      </c>
    </row>
    <row r="2591" spans="1:30" x14ac:dyDescent="0.35">
      <c r="A2591">
        <v>3013</v>
      </c>
      <c r="B2591" t="s">
        <v>9129</v>
      </c>
      <c r="C2591" t="s">
        <v>5474</v>
      </c>
      <c r="D2591" s="1">
        <v>43603</v>
      </c>
      <c r="F2591" t="str">
        <f>IF(Table1[[#This Row],[ExitDate]],QUOTIENT(Table1[[#This Row],[ExitDate]]-Table1[[#This Row],[StartDate]],365/12),"")</f>
        <v/>
      </c>
      <c r="G2591" t="str">
        <f>IF(Table1[[#This Row],[ExitDate]], "Attrition", "Active")</f>
        <v>Active</v>
      </c>
      <c r="H2591" t="s">
        <v>28</v>
      </c>
      <c r="I2591" t="s">
        <v>9130</v>
      </c>
      <c r="J2591" t="s">
        <v>9131</v>
      </c>
      <c r="K2591" t="s">
        <v>31</v>
      </c>
      <c r="L2591" t="s">
        <v>32</v>
      </c>
      <c r="M2591" t="s">
        <v>62</v>
      </c>
      <c r="N2591" t="s">
        <v>34</v>
      </c>
      <c r="O2591" t="s">
        <v>62</v>
      </c>
      <c r="P2591" t="s">
        <v>36</v>
      </c>
      <c r="R2591" t="s">
        <v>37</v>
      </c>
      <c r="S2591" t="s">
        <v>147</v>
      </c>
      <c r="T2591" s="2">
        <v>30035</v>
      </c>
      <c r="U2591" s="3">
        <f ca="1">YEARFRAC(Table1[[#This Row],[DOB]],TODAY())</f>
        <v>43.744444444444447</v>
      </c>
      <c r="V2591" s="3" t="str" cm="1">
        <f t="array" aca="1" ref="V2591" ca="1">_xlfn.IFS(Table1[[#This Row],[Age]] &lt; 30, "20-29", Table1[[#This Row],[Age]]&lt;40,"30-39",Table1[[#This Row],[Age]]&lt;50,"40-49",Table1[[#This Row],[Age]]&lt;60,"50-59",Table1[[#This Row],[Age]]&lt;70, "60-69",Table1[[#This Row],[Age]]&lt;80, "70-79",Table1[[#This Row],[Age]]&lt;90,"80-89")</f>
        <v>40-49</v>
      </c>
      <c r="W2591" t="s">
        <v>39</v>
      </c>
      <c r="X2591" t="s">
        <v>149</v>
      </c>
      <c r="Y2591" t="s">
        <v>41</v>
      </c>
      <c r="Z2591">
        <v>35422</v>
      </c>
      <c r="AA2591" t="s">
        <v>127</v>
      </c>
      <c r="AB2591" t="s">
        <v>43</v>
      </c>
      <c r="AC2591" t="s">
        <v>739</v>
      </c>
      <c r="AD2591">
        <v>1</v>
      </c>
    </row>
    <row r="2592" spans="1:30" x14ac:dyDescent="0.35">
      <c r="A2592">
        <v>3014</v>
      </c>
      <c r="B2592" t="s">
        <v>9132</v>
      </c>
      <c r="C2592" t="s">
        <v>2259</v>
      </c>
      <c r="D2592" s="1">
        <v>44888</v>
      </c>
      <c r="E2592" s="1">
        <v>44904</v>
      </c>
      <c r="F2592">
        <f>IF(Table1[[#This Row],[ExitDate]],QUOTIENT(Table1[[#This Row],[ExitDate]]-Table1[[#This Row],[StartDate]],365/12),"")</f>
        <v>0</v>
      </c>
      <c r="G2592" t="str">
        <f>IF(Table1[[#This Row],[ExitDate]], "Attrition", "Active")</f>
        <v>Attrition</v>
      </c>
      <c r="H2592" t="s">
        <v>28</v>
      </c>
      <c r="I2592" t="s">
        <v>9133</v>
      </c>
      <c r="J2592" t="s">
        <v>9134</v>
      </c>
      <c r="K2592" t="s">
        <v>49</v>
      </c>
      <c r="L2592" t="s">
        <v>32</v>
      </c>
      <c r="M2592" t="s">
        <v>33</v>
      </c>
      <c r="N2592" t="s">
        <v>63</v>
      </c>
      <c r="O2592" t="s">
        <v>35</v>
      </c>
      <c r="P2592" t="s">
        <v>125</v>
      </c>
      <c r="Q2592" t="s">
        <v>9135</v>
      </c>
      <c r="R2592" t="s">
        <v>37</v>
      </c>
      <c r="S2592" t="s">
        <v>89</v>
      </c>
      <c r="T2592" s="2">
        <v>24670</v>
      </c>
      <c r="U2592" s="3">
        <f ca="1">YEARFRAC(Table1[[#This Row],[DOB]],TODAY())</f>
        <v>58.43333333333333</v>
      </c>
      <c r="V2592" s="3" t="str" cm="1">
        <f t="array" aca="1" ref="V2592" ca="1">_xlfn.IFS(Table1[[#This Row],[Age]] &lt; 30, "20-29", Table1[[#This Row],[Age]]&lt;40,"30-39",Table1[[#This Row],[Age]]&lt;50,"40-49",Table1[[#This Row],[Age]]&lt;60,"50-59",Table1[[#This Row],[Age]]&lt;70, "60-69",Table1[[#This Row],[Age]]&lt;80, "70-79",Table1[[#This Row],[Age]]&lt;90,"80-89")</f>
        <v>50-59</v>
      </c>
      <c r="W2592" t="s">
        <v>39</v>
      </c>
      <c r="X2592" t="s">
        <v>291</v>
      </c>
      <c r="Y2592" t="s">
        <v>54</v>
      </c>
      <c r="Z2592">
        <v>81914</v>
      </c>
      <c r="AA2592" t="s">
        <v>55</v>
      </c>
      <c r="AB2592" t="s">
        <v>74</v>
      </c>
      <c r="AC2592" t="s">
        <v>739</v>
      </c>
      <c r="AD2592">
        <v>2</v>
      </c>
    </row>
    <row r="2593" spans="1:30" x14ac:dyDescent="0.35">
      <c r="A2593">
        <v>3015</v>
      </c>
      <c r="B2593" t="s">
        <v>9136</v>
      </c>
      <c r="C2593" t="s">
        <v>1374</v>
      </c>
      <c r="D2593" s="1">
        <v>44167</v>
      </c>
      <c r="F2593" t="str">
        <f>IF(Table1[[#This Row],[ExitDate]],QUOTIENT(Table1[[#This Row],[ExitDate]]-Table1[[#This Row],[StartDate]],365/12),"")</f>
        <v/>
      </c>
      <c r="G2593" t="str">
        <f>IF(Table1[[#This Row],[ExitDate]], "Attrition", "Active")</f>
        <v>Active</v>
      </c>
      <c r="H2593" t="s">
        <v>28</v>
      </c>
      <c r="I2593" t="s">
        <v>9137</v>
      </c>
      <c r="J2593" t="s">
        <v>9138</v>
      </c>
      <c r="K2593" t="s">
        <v>138</v>
      </c>
      <c r="L2593" t="s">
        <v>32</v>
      </c>
      <c r="M2593" t="s">
        <v>51</v>
      </c>
      <c r="N2593" t="s">
        <v>34</v>
      </c>
      <c r="O2593" t="s">
        <v>51</v>
      </c>
      <c r="P2593" t="s">
        <v>36</v>
      </c>
      <c r="R2593" t="s">
        <v>37</v>
      </c>
      <c r="S2593" t="s">
        <v>65</v>
      </c>
      <c r="T2593" s="2">
        <v>27925</v>
      </c>
      <c r="U2593" s="3">
        <f ca="1">YEARFRAC(Table1[[#This Row],[DOB]],TODAY())</f>
        <v>49.524999999999999</v>
      </c>
      <c r="V2593" s="3" t="str" cm="1">
        <f t="array" aca="1" ref="V2593" ca="1">_xlfn.IFS(Table1[[#This Row],[Age]] &lt; 30, "20-29", Table1[[#This Row],[Age]]&lt;40,"30-39",Table1[[#This Row],[Age]]&lt;50,"40-49",Table1[[#This Row],[Age]]&lt;60,"50-59",Table1[[#This Row],[Age]]&lt;70, "60-69",Table1[[#This Row],[Age]]&lt;80, "70-79",Table1[[#This Row],[Age]]&lt;90,"80-89")</f>
        <v>40-49</v>
      </c>
      <c r="W2593" t="s">
        <v>39</v>
      </c>
      <c r="X2593" t="s">
        <v>72</v>
      </c>
      <c r="Y2593" t="s">
        <v>54</v>
      </c>
      <c r="Z2593">
        <v>56005</v>
      </c>
      <c r="AA2593" t="s">
        <v>55</v>
      </c>
      <c r="AB2593" t="s">
        <v>74</v>
      </c>
      <c r="AC2593" t="s">
        <v>739</v>
      </c>
      <c r="AD2593">
        <v>2</v>
      </c>
    </row>
    <row r="2594" spans="1:30" x14ac:dyDescent="0.35">
      <c r="A2594">
        <v>3016</v>
      </c>
      <c r="B2594" t="s">
        <v>3703</v>
      </c>
      <c r="C2594" t="s">
        <v>1293</v>
      </c>
      <c r="D2594" s="1">
        <v>44566</v>
      </c>
      <c r="F2594" t="str">
        <f>IF(Table1[[#This Row],[ExitDate]],QUOTIENT(Table1[[#This Row],[ExitDate]]-Table1[[#This Row],[StartDate]],365/12),"")</f>
        <v/>
      </c>
      <c r="G2594" t="str">
        <f>IF(Table1[[#This Row],[ExitDate]], "Attrition", "Active")</f>
        <v>Active</v>
      </c>
      <c r="H2594" t="s">
        <v>28</v>
      </c>
      <c r="I2594" t="s">
        <v>9139</v>
      </c>
      <c r="J2594" t="s">
        <v>9140</v>
      </c>
      <c r="K2594" t="s">
        <v>117</v>
      </c>
      <c r="L2594" t="s">
        <v>32</v>
      </c>
      <c r="M2594" t="s">
        <v>51</v>
      </c>
      <c r="N2594" t="s">
        <v>50</v>
      </c>
      <c r="O2594" t="s">
        <v>51</v>
      </c>
      <c r="P2594" t="s">
        <v>36</v>
      </c>
      <c r="R2594" t="s">
        <v>37</v>
      </c>
      <c r="S2594" t="s">
        <v>38</v>
      </c>
      <c r="T2594" s="2">
        <v>36709</v>
      </c>
      <c r="U2594" s="3">
        <f ca="1">YEARFRAC(Table1[[#This Row],[DOB]],TODAY())</f>
        <v>25.475000000000001</v>
      </c>
      <c r="V2594" s="3" t="str" cm="1">
        <f t="array" aca="1" ref="V2594" ca="1">_xlfn.IFS(Table1[[#This Row],[Age]] &lt; 30, "20-29", Table1[[#This Row],[Age]]&lt;40,"30-39",Table1[[#This Row],[Age]]&lt;50,"40-49",Table1[[#This Row],[Age]]&lt;60,"50-59",Table1[[#This Row],[Age]]&lt;70, "60-69",Table1[[#This Row],[Age]]&lt;80, "70-79",Table1[[#This Row],[Age]]&lt;90,"80-89")</f>
        <v>20-29</v>
      </c>
      <c r="W2594" t="s">
        <v>39</v>
      </c>
      <c r="X2594" t="s">
        <v>40</v>
      </c>
      <c r="Y2594" t="s">
        <v>54</v>
      </c>
      <c r="Z2594">
        <v>19295</v>
      </c>
      <c r="AA2594" t="s">
        <v>92</v>
      </c>
      <c r="AB2594" t="s">
        <v>43</v>
      </c>
      <c r="AC2594" t="s">
        <v>739</v>
      </c>
      <c r="AD2594">
        <v>4</v>
      </c>
    </row>
    <row r="2595" spans="1:30" x14ac:dyDescent="0.35">
      <c r="A2595">
        <v>3017</v>
      </c>
      <c r="B2595" t="s">
        <v>2292</v>
      </c>
      <c r="C2595" t="s">
        <v>1685</v>
      </c>
      <c r="D2595" s="1">
        <v>45032</v>
      </c>
      <c r="E2595" s="1">
        <v>45142</v>
      </c>
      <c r="F2595">
        <f>IF(Table1[[#This Row],[ExitDate]],QUOTIENT(Table1[[#This Row],[ExitDate]]-Table1[[#This Row],[StartDate]],365/12),"")</f>
        <v>3</v>
      </c>
      <c r="G2595" t="str">
        <f>IF(Table1[[#This Row],[ExitDate]], "Attrition", "Active")</f>
        <v>Attrition</v>
      </c>
      <c r="H2595" t="s">
        <v>28</v>
      </c>
      <c r="I2595" t="s">
        <v>9141</v>
      </c>
      <c r="J2595" t="s">
        <v>9142</v>
      </c>
      <c r="K2595" t="s">
        <v>61</v>
      </c>
      <c r="L2595" t="s">
        <v>32</v>
      </c>
      <c r="M2595" t="s">
        <v>62</v>
      </c>
      <c r="N2595" t="s">
        <v>63</v>
      </c>
      <c r="O2595" t="s">
        <v>62</v>
      </c>
      <c r="P2595" t="s">
        <v>174</v>
      </c>
      <c r="Q2595" t="s">
        <v>9143</v>
      </c>
      <c r="R2595" t="s">
        <v>37</v>
      </c>
      <c r="S2595" t="s">
        <v>89</v>
      </c>
      <c r="T2595" s="2">
        <v>34680</v>
      </c>
      <c r="U2595" s="3">
        <f ca="1">YEARFRAC(Table1[[#This Row],[DOB]],TODAY())</f>
        <v>31.030555555555555</v>
      </c>
      <c r="V2595" s="3" t="str" cm="1">
        <f t="array" aca="1" ref="V2595" ca="1">_xlfn.IFS(Table1[[#This Row],[Age]] &lt; 30, "20-29", Table1[[#This Row],[Age]]&lt;40,"30-39",Table1[[#This Row],[Age]]&lt;50,"40-49",Table1[[#This Row],[Age]]&lt;60,"50-59",Table1[[#This Row],[Age]]&lt;70, "60-69",Table1[[#This Row],[Age]]&lt;80, "70-79",Table1[[#This Row],[Age]]&lt;90,"80-89")</f>
        <v>30-39</v>
      </c>
      <c r="W2595" t="s">
        <v>39</v>
      </c>
      <c r="X2595" t="s">
        <v>82</v>
      </c>
      <c r="Y2595" t="s">
        <v>41</v>
      </c>
      <c r="Z2595">
        <v>89360</v>
      </c>
      <c r="AA2595" t="s">
        <v>73</v>
      </c>
      <c r="AB2595" t="s">
        <v>103</v>
      </c>
      <c r="AC2595" t="s">
        <v>739</v>
      </c>
      <c r="AD2595">
        <v>5</v>
      </c>
    </row>
    <row r="2596" spans="1:30" x14ac:dyDescent="0.35">
      <c r="A2596">
        <v>3018</v>
      </c>
      <c r="B2596" t="s">
        <v>9144</v>
      </c>
      <c r="C2596" t="s">
        <v>2653</v>
      </c>
      <c r="D2596" s="1">
        <v>44114</v>
      </c>
      <c r="E2596" s="1">
        <v>45100</v>
      </c>
      <c r="F2596">
        <f>IF(Table1[[#This Row],[ExitDate]],QUOTIENT(Table1[[#This Row],[ExitDate]]-Table1[[#This Row],[StartDate]],365/12),"")</f>
        <v>32</v>
      </c>
      <c r="G2596" t="str">
        <f>IF(Table1[[#This Row],[ExitDate]], "Attrition", "Active")</f>
        <v>Attrition</v>
      </c>
      <c r="H2596" t="s">
        <v>28</v>
      </c>
      <c r="I2596" t="s">
        <v>5458</v>
      </c>
      <c r="J2596" t="s">
        <v>9145</v>
      </c>
      <c r="K2596" t="s">
        <v>167</v>
      </c>
      <c r="L2596" t="s">
        <v>32</v>
      </c>
      <c r="M2596" t="s">
        <v>33</v>
      </c>
      <c r="N2596" t="s">
        <v>34</v>
      </c>
      <c r="O2596" t="s">
        <v>51</v>
      </c>
      <c r="P2596" t="s">
        <v>139</v>
      </c>
      <c r="Q2596" t="s">
        <v>9146</v>
      </c>
      <c r="R2596" t="s">
        <v>37</v>
      </c>
      <c r="S2596" t="s">
        <v>176</v>
      </c>
      <c r="T2596" s="2">
        <v>27193</v>
      </c>
      <c r="U2596" s="3">
        <f ca="1">YEARFRAC(Table1[[#This Row],[DOB]],TODAY())</f>
        <v>51.527777777777779</v>
      </c>
      <c r="V2596" s="3" t="str" cm="1">
        <f t="array" aca="1" ref="V2596" ca="1">_xlfn.IFS(Table1[[#This Row],[Age]] &lt; 30, "20-29", Table1[[#This Row],[Age]]&lt;40,"30-39",Table1[[#This Row],[Age]]&lt;50,"40-49",Table1[[#This Row],[Age]]&lt;60,"50-59",Table1[[#This Row],[Age]]&lt;70, "60-69",Table1[[#This Row],[Age]]&lt;80, "70-79",Table1[[#This Row],[Age]]&lt;90,"80-89")</f>
        <v>50-59</v>
      </c>
      <c r="W2596" t="s">
        <v>39</v>
      </c>
      <c r="X2596" t="s">
        <v>242</v>
      </c>
      <c r="Y2596" t="s">
        <v>41</v>
      </c>
      <c r="Z2596">
        <v>77355</v>
      </c>
      <c r="AA2596" t="s">
        <v>92</v>
      </c>
      <c r="AB2596" t="s">
        <v>43</v>
      </c>
      <c r="AC2596" t="s">
        <v>739</v>
      </c>
      <c r="AD2596">
        <v>2</v>
      </c>
    </row>
    <row r="2597" spans="1:30" x14ac:dyDescent="0.35">
      <c r="A2597">
        <v>3019</v>
      </c>
      <c r="B2597" t="s">
        <v>3525</v>
      </c>
      <c r="C2597" t="s">
        <v>2747</v>
      </c>
      <c r="D2597" s="1">
        <v>44666</v>
      </c>
      <c r="E2597" s="1">
        <v>45111</v>
      </c>
      <c r="F2597">
        <f>IF(Table1[[#This Row],[ExitDate]],QUOTIENT(Table1[[#This Row],[ExitDate]]-Table1[[#This Row],[StartDate]],365/12),"")</f>
        <v>14</v>
      </c>
      <c r="G2597" t="str">
        <f>IF(Table1[[#This Row],[ExitDate]], "Attrition", "Active")</f>
        <v>Attrition</v>
      </c>
      <c r="H2597" t="s">
        <v>28</v>
      </c>
      <c r="I2597" t="s">
        <v>9147</v>
      </c>
      <c r="J2597" t="s">
        <v>9148</v>
      </c>
      <c r="K2597" t="s">
        <v>132</v>
      </c>
      <c r="L2597" t="s">
        <v>32</v>
      </c>
      <c r="M2597" t="s">
        <v>33</v>
      </c>
      <c r="N2597" t="s">
        <v>63</v>
      </c>
      <c r="O2597" t="s">
        <v>62</v>
      </c>
      <c r="P2597" t="s">
        <v>174</v>
      </c>
      <c r="Q2597" t="s">
        <v>9149</v>
      </c>
      <c r="R2597" t="s">
        <v>37</v>
      </c>
      <c r="S2597" t="s">
        <v>38</v>
      </c>
      <c r="T2597" s="2">
        <v>29119</v>
      </c>
      <c r="U2597" s="3">
        <f ca="1">YEARFRAC(Table1[[#This Row],[DOB]],TODAY())</f>
        <v>46.255555555555553</v>
      </c>
      <c r="V2597" s="3" t="str" cm="1">
        <f t="array" aca="1" ref="V2597" ca="1">_xlfn.IFS(Table1[[#This Row],[Age]] &lt; 30, "20-29", Table1[[#This Row],[Age]]&lt;40,"30-39",Table1[[#This Row],[Age]]&lt;50,"40-49",Table1[[#This Row],[Age]]&lt;60,"50-59",Table1[[#This Row],[Age]]&lt;70, "60-69",Table1[[#This Row],[Age]]&lt;80, "70-79",Table1[[#This Row],[Age]]&lt;90,"80-89")</f>
        <v>40-49</v>
      </c>
      <c r="W2597" t="s">
        <v>39</v>
      </c>
      <c r="X2597" t="s">
        <v>612</v>
      </c>
      <c r="Y2597" t="s">
        <v>41</v>
      </c>
      <c r="Z2597">
        <v>26467</v>
      </c>
      <c r="AA2597" t="s">
        <v>127</v>
      </c>
      <c r="AB2597" t="s">
        <v>83</v>
      </c>
      <c r="AC2597" t="s">
        <v>739</v>
      </c>
      <c r="AD2597">
        <v>2</v>
      </c>
    </row>
    <row r="2598" spans="1:30" x14ac:dyDescent="0.35">
      <c r="A2598">
        <v>3020</v>
      </c>
      <c r="B2598" t="s">
        <v>265</v>
      </c>
      <c r="C2598" t="s">
        <v>1968</v>
      </c>
      <c r="D2598" s="1">
        <v>45132</v>
      </c>
      <c r="F2598" t="str">
        <f>IF(Table1[[#This Row],[ExitDate]],QUOTIENT(Table1[[#This Row],[ExitDate]]-Table1[[#This Row],[StartDate]],365/12),"")</f>
        <v/>
      </c>
      <c r="G2598" t="str">
        <f>IF(Table1[[#This Row],[ExitDate]], "Attrition", "Active")</f>
        <v>Active</v>
      </c>
      <c r="H2598" t="s">
        <v>28</v>
      </c>
      <c r="I2598" t="s">
        <v>9150</v>
      </c>
      <c r="J2598" t="s">
        <v>9151</v>
      </c>
      <c r="K2598" t="s">
        <v>79</v>
      </c>
      <c r="L2598" t="s">
        <v>32</v>
      </c>
      <c r="M2598" t="s">
        <v>51</v>
      </c>
      <c r="N2598" t="s">
        <v>34</v>
      </c>
      <c r="O2598" t="s">
        <v>51</v>
      </c>
      <c r="P2598" t="s">
        <v>36</v>
      </c>
      <c r="R2598" t="s">
        <v>37</v>
      </c>
      <c r="S2598" t="s">
        <v>80</v>
      </c>
      <c r="T2598" s="2">
        <v>16078</v>
      </c>
      <c r="U2598" s="3">
        <f ca="1">YEARFRAC(Table1[[#This Row],[DOB]],TODAY())</f>
        <v>81.961111111111109</v>
      </c>
      <c r="V2598" s="3" t="str" cm="1">
        <f t="array" aca="1" ref="V2598" ca="1">_xlfn.IFS(Table1[[#This Row],[Age]] &lt; 30, "20-29", Table1[[#This Row],[Age]]&lt;40,"30-39",Table1[[#This Row],[Age]]&lt;50,"40-49",Table1[[#This Row],[Age]]&lt;60,"50-59",Table1[[#This Row],[Age]]&lt;70, "60-69",Table1[[#This Row],[Age]]&lt;80, "70-79",Table1[[#This Row],[Age]]&lt;90,"80-89")</f>
        <v>80-89</v>
      </c>
      <c r="W2598" t="s">
        <v>39</v>
      </c>
      <c r="X2598" t="s">
        <v>102</v>
      </c>
      <c r="Y2598" t="s">
        <v>54</v>
      </c>
      <c r="Z2598">
        <v>8903</v>
      </c>
      <c r="AA2598" t="s">
        <v>92</v>
      </c>
      <c r="AB2598" t="s">
        <v>43</v>
      </c>
      <c r="AC2598" t="s">
        <v>739</v>
      </c>
      <c r="AD2598">
        <v>2</v>
      </c>
    </row>
    <row r="2599" spans="1:30" x14ac:dyDescent="0.35">
      <c r="A2599">
        <v>3021</v>
      </c>
      <c r="B2599" t="s">
        <v>9152</v>
      </c>
      <c r="C2599" t="s">
        <v>2462</v>
      </c>
      <c r="D2599" s="1">
        <v>44074</v>
      </c>
      <c r="F2599" t="str">
        <f>IF(Table1[[#This Row],[ExitDate]],QUOTIENT(Table1[[#This Row],[ExitDate]]-Table1[[#This Row],[StartDate]],365/12),"")</f>
        <v/>
      </c>
      <c r="G2599" t="str">
        <f>IF(Table1[[#This Row],[ExitDate]], "Attrition", "Active")</f>
        <v>Active</v>
      </c>
      <c r="H2599" t="s">
        <v>28</v>
      </c>
      <c r="I2599" t="s">
        <v>9153</v>
      </c>
      <c r="J2599" t="s">
        <v>9154</v>
      </c>
      <c r="K2599" t="s">
        <v>97</v>
      </c>
      <c r="L2599" t="s">
        <v>32</v>
      </c>
      <c r="M2599" t="s">
        <v>33</v>
      </c>
      <c r="N2599" t="s">
        <v>50</v>
      </c>
      <c r="O2599" t="s">
        <v>35</v>
      </c>
      <c r="P2599" t="s">
        <v>36</v>
      </c>
      <c r="R2599" t="s">
        <v>37</v>
      </c>
      <c r="S2599" t="s">
        <v>304</v>
      </c>
      <c r="T2599" s="2">
        <v>31911</v>
      </c>
      <c r="U2599" s="3">
        <f ca="1">YEARFRAC(Table1[[#This Row],[DOB]],TODAY())</f>
        <v>38.608333333333334</v>
      </c>
      <c r="V2599" s="3" t="str" cm="1">
        <f t="array" aca="1" ref="V2599" ca="1">_xlfn.IFS(Table1[[#This Row],[Age]] &lt; 30, "20-29", Table1[[#This Row],[Age]]&lt;40,"30-39",Table1[[#This Row],[Age]]&lt;50,"40-49",Table1[[#This Row],[Age]]&lt;60,"50-59",Table1[[#This Row],[Age]]&lt;70, "60-69",Table1[[#This Row],[Age]]&lt;80, "70-79",Table1[[#This Row],[Age]]&lt;90,"80-89")</f>
        <v>30-39</v>
      </c>
      <c r="W2599" t="s">
        <v>39</v>
      </c>
      <c r="X2599" t="s">
        <v>612</v>
      </c>
      <c r="Y2599" t="s">
        <v>54</v>
      </c>
      <c r="Z2599">
        <v>95247</v>
      </c>
      <c r="AA2599" t="s">
        <v>73</v>
      </c>
      <c r="AB2599" t="s">
        <v>74</v>
      </c>
      <c r="AC2599" t="s">
        <v>739</v>
      </c>
      <c r="AD2599">
        <v>2</v>
      </c>
    </row>
    <row r="2600" spans="1:30" x14ac:dyDescent="0.35">
      <c r="A2600">
        <v>3022</v>
      </c>
      <c r="B2600" t="s">
        <v>2536</v>
      </c>
      <c r="C2600" t="s">
        <v>7367</v>
      </c>
      <c r="D2600" s="1">
        <v>43383</v>
      </c>
      <c r="E2600" s="1">
        <v>43968</v>
      </c>
      <c r="F2600">
        <f>IF(Table1[[#This Row],[ExitDate]],QUOTIENT(Table1[[#This Row],[ExitDate]]-Table1[[#This Row],[StartDate]],365/12),"")</f>
        <v>19</v>
      </c>
      <c r="G2600" t="str">
        <f>IF(Table1[[#This Row],[ExitDate]], "Attrition", "Active")</f>
        <v>Attrition</v>
      </c>
      <c r="H2600" t="s">
        <v>28</v>
      </c>
      <c r="I2600" t="s">
        <v>9155</v>
      </c>
      <c r="J2600" t="s">
        <v>9156</v>
      </c>
      <c r="K2600" t="s">
        <v>88</v>
      </c>
      <c r="L2600" t="s">
        <v>32</v>
      </c>
      <c r="M2600" t="s">
        <v>62</v>
      </c>
      <c r="N2600" t="s">
        <v>34</v>
      </c>
      <c r="O2600" t="s">
        <v>62</v>
      </c>
      <c r="P2600" t="s">
        <v>139</v>
      </c>
      <c r="Q2600" t="s">
        <v>9157</v>
      </c>
      <c r="R2600" t="s">
        <v>37</v>
      </c>
      <c r="S2600" t="s">
        <v>147</v>
      </c>
      <c r="T2600" s="2">
        <v>27957</v>
      </c>
      <c r="U2600" s="3">
        <f ca="1">YEARFRAC(Table1[[#This Row],[DOB]],TODAY())</f>
        <v>49.43611111111111</v>
      </c>
      <c r="V2600" s="3" t="str" cm="1">
        <f t="array" aca="1" ref="V2600" ca="1">_xlfn.IFS(Table1[[#This Row],[Age]] &lt; 30, "20-29", Table1[[#This Row],[Age]]&lt;40,"30-39",Table1[[#This Row],[Age]]&lt;50,"40-49",Table1[[#This Row],[Age]]&lt;60,"50-59",Table1[[#This Row],[Age]]&lt;70, "60-69",Table1[[#This Row],[Age]]&lt;80, "70-79",Table1[[#This Row],[Age]]&lt;90,"80-89")</f>
        <v>40-49</v>
      </c>
      <c r="W2600" t="s">
        <v>39</v>
      </c>
      <c r="X2600" t="s">
        <v>82</v>
      </c>
      <c r="Y2600" t="s">
        <v>54</v>
      </c>
      <c r="Z2600">
        <v>23955</v>
      </c>
      <c r="AA2600" t="s">
        <v>73</v>
      </c>
      <c r="AB2600" t="s">
        <v>83</v>
      </c>
      <c r="AC2600" t="s">
        <v>739</v>
      </c>
      <c r="AD2600">
        <v>1</v>
      </c>
    </row>
    <row r="2601" spans="1:30" x14ac:dyDescent="0.35">
      <c r="A2601">
        <v>3023</v>
      </c>
      <c r="B2601" t="s">
        <v>3788</v>
      </c>
      <c r="C2601" t="s">
        <v>446</v>
      </c>
      <c r="D2601" s="1">
        <v>43480</v>
      </c>
      <c r="E2601" s="1">
        <v>44289</v>
      </c>
      <c r="F2601">
        <f>IF(Table1[[#This Row],[ExitDate]],QUOTIENT(Table1[[#This Row],[ExitDate]]-Table1[[#This Row],[StartDate]],365/12),"")</f>
        <v>26</v>
      </c>
      <c r="G2601" t="str">
        <f>IF(Table1[[#This Row],[ExitDate]], "Attrition", "Active")</f>
        <v>Attrition</v>
      </c>
      <c r="H2601" t="s">
        <v>727</v>
      </c>
      <c r="I2601" t="s">
        <v>9158</v>
      </c>
      <c r="J2601" t="s">
        <v>9159</v>
      </c>
      <c r="K2601" t="s">
        <v>79</v>
      </c>
      <c r="L2601" t="s">
        <v>744</v>
      </c>
      <c r="M2601" t="s">
        <v>33</v>
      </c>
      <c r="N2601" t="s">
        <v>63</v>
      </c>
      <c r="O2601" t="s">
        <v>51</v>
      </c>
      <c r="P2601" t="s">
        <v>139</v>
      </c>
      <c r="Q2601" t="s">
        <v>9160</v>
      </c>
      <c r="R2601" t="s">
        <v>37</v>
      </c>
      <c r="S2601" t="s">
        <v>80</v>
      </c>
      <c r="T2601" s="2">
        <v>21215</v>
      </c>
      <c r="U2601" s="3">
        <f ca="1">YEARFRAC(Table1[[#This Row],[DOB]],TODAY())</f>
        <v>67.897222222222226</v>
      </c>
      <c r="V2601" s="3" t="str" cm="1">
        <f t="array" aca="1" ref="V2601" ca="1">_xlfn.IFS(Table1[[#This Row],[Age]] &lt; 30, "20-29", Table1[[#This Row],[Age]]&lt;40,"30-39",Table1[[#This Row],[Age]]&lt;50,"40-49",Table1[[#This Row],[Age]]&lt;60,"50-59",Table1[[#This Row],[Age]]&lt;70, "60-69",Table1[[#This Row],[Age]]&lt;80, "70-79",Table1[[#This Row],[Age]]&lt;90,"80-89")</f>
        <v>60-69</v>
      </c>
      <c r="W2601" t="s">
        <v>39</v>
      </c>
      <c r="X2601" t="s">
        <v>102</v>
      </c>
      <c r="Y2601" t="s">
        <v>41</v>
      </c>
      <c r="Z2601">
        <v>46410</v>
      </c>
      <c r="AA2601" t="s">
        <v>92</v>
      </c>
      <c r="AB2601" t="s">
        <v>43</v>
      </c>
      <c r="AC2601" t="s">
        <v>739</v>
      </c>
      <c r="AD2601">
        <v>2</v>
      </c>
    </row>
    <row r="2602" spans="1:30" x14ac:dyDescent="0.35">
      <c r="A2602">
        <v>3024</v>
      </c>
      <c r="B2602" t="s">
        <v>5301</v>
      </c>
      <c r="C2602" t="s">
        <v>3478</v>
      </c>
      <c r="D2602" s="1">
        <v>44556</v>
      </c>
      <c r="F2602" t="str">
        <f>IF(Table1[[#This Row],[ExitDate]],QUOTIENT(Table1[[#This Row],[ExitDate]]-Table1[[#This Row],[StartDate]],365/12),"")</f>
        <v/>
      </c>
      <c r="G2602" t="str">
        <f>IF(Table1[[#This Row],[ExitDate]], "Attrition", "Active")</f>
        <v>Active</v>
      </c>
      <c r="H2602" t="s">
        <v>727</v>
      </c>
      <c r="I2602" t="s">
        <v>9161</v>
      </c>
      <c r="J2602" t="s">
        <v>9162</v>
      </c>
      <c r="K2602" t="s">
        <v>88</v>
      </c>
      <c r="L2602" t="s">
        <v>32</v>
      </c>
      <c r="M2602" t="s">
        <v>33</v>
      </c>
      <c r="N2602" t="s">
        <v>50</v>
      </c>
      <c r="O2602" t="s">
        <v>62</v>
      </c>
      <c r="P2602" t="s">
        <v>36</v>
      </c>
      <c r="R2602" t="s">
        <v>37</v>
      </c>
      <c r="S2602" t="s">
        <v>176</v>
      </c>
      <c r="T2602" s="2">
        <v>22733</v>
      </c>
      <c r="U2602" s="3">
        <f ca="1">YEARFRAC(Table1[[#This Row],[DOB]],TODAY())</f>
        <v>63.736111111111114</v>
      </c>
      <c r="V2602" s="3" t="str" cm="1">
        <f t="array" aca="1" ref="V2602" ca="1">_xlfn.IFS(Table1[[#This Row],[Age]] &lt; 30, "20-29", Table1[[#This Row],[Age]]&lt;40,"30-39",Table1[[#This Row],[Age]]&lt;50,"40-49",Table1[[#This Row],[Age]]&lt;60,"50-59",Table1[[#This Row],[Age]]&lt;70, "60-69",Table1[[#This Row],[Age]]&lt;80, "70-79",Table1[[#This Row],[Age]]&lt;90,"80-89")</f>
        <v>60-69</v>
      </c>
      <c r="W2602" t="s">
        <v>39</v>
      </c>
      <c r="X2602" t="s">
        <v>6</v>
      </c>
      <c r="Y2602" t="s">
        <v>41</v>
      </c>
      <c r="Z2602">
        <v>51804</v>
      </c>
      <c r="AA2602" t="s">
        <v>55</v>
      </c>
      <c r="AB2602" t="s">
        <v>43</v>
      </c>
      <c r="AC2602" t="s">
        <v>44</v>
      </c>
      <c r="AD2602">
        <v>2</v>
      </c>
    </row>
    <row r="2603" spans="1:30" x14ac:dyDescent="0.35">
      <c r="A2603">
        <v>3025</v>
      </c>
      <c r="B2603" t="s">
        <v>5427</v>
      </c>
      <c r="C2603" t="s">
        <v>237</v>
      </c>
      <c r="D2603" s="1">
        <v>44704</v>
      </c>
      <c r="F2603" t="str">
        <f>IF(Table1[[#This Row],[ExitDate]],QUOTIENT(Table1[[#This Row],[ExitDate]]-Table1[[#This Row],[StartDate]],365/12),"")</f>
        <v/>
      </c>
      <c r="G2603" t="str">
        <f>IF(Table1[[#This Row],[ExitDate]], "Attrition", "Active")</f>
        <v>Active</v>
      </c>
      <c r="H2603" t="s">
        <v>727</v>
      </c>
      <c r="I2603" t="s">
        <v>9163</v>
      </c>
      <c r="J2603" t="s">
        <v>9164</v>
      </c>
      <c r="K2603" t="s">
        <v>31</v>
      </c>
      <c r="L2603" t="s">
        <v>32</v>
      </c>
      <c r="M2603" t="s">
        <v>33</v>
      </c>
      <c r="N2603" t="s">
        <v>34</v>
      </c>
      <c r="O2603" t="s">
        <v>35</v>
      </c>
      <c r="P2603" t="s">
        <v>36</v>
      </c>
      <c r="R2603" t="s">
        <v>37</v>
      </c>
      <c r="S2603" t="s">
        <v>176</v>
      </c>
      <c r="T2603" s="2">
        <v>36248</v>
      </c>
      <c r="U2603" s="3">
        <f ca="1">YEARFRAC(Table1[[#This Row],[DOB]],TODAY())</f>
        <v>26.733333333333334</v>
      </c>
      <c r="V2603" s="3" t="str" cm="1">
        <f t="array" aca="1" ref="V2603" ca="1">_xlfn.IFS(Table1[[#This Row],[Age]] &lt; 30, "20-29", Table1[[#This Row],[Age]]&lt;40,"30-39",Table1[[#This Row],[Age]]&lt;50,"40-49",Table1[[#This Row],[Age]]&lt;60,"50-59",Table1[[#This Row],[Age]]&lt;70, "60-69",Table1[[#This Row],[Age]]&lt;80, "70-79",Table1[[#This Row],[Age]]&lt;90,"80-89")</f>
        <v>20-29</v>
      </c>
      <c r="W2603" t="s">
        <v>39</v>
      </c>
      <c r="X2603" t="s">
        <v>102</v>
      </c>
      <c r="Y2603" t="s">
        <v>41</v>
      </c>
      <c r="Z2603">
        <v>10677</v>
      </c>
      <c r="AA2603" t="s">
        <v>92</v>
      </c>
      <c r="AB2603" t="s">
        <v>83</v>
      </c>
      <c r="AC2603" t="s">
        <v>44</v>
      </c>
      <c r="AD2603">
        <v>1</v>
      </c>
    </row>
    <row r="2604" spans="1:30" x14ac:dyDescent="0.35">
      <c r="A2604">
        <v>3026</v>
      </c>
      <c r="B2604" t="s">
        <v>6018</v>
      </c>
      <c r="C2604" t="s">
        <v>6274</v>
      </c>
      <c r="D2604" s="1">
        <v>44796</v>
      </c>
      <c r="F2604" t="str">
        <f>IF(Table1[[#This Row],[ExitDate]],QUOTIENT(Table1[[#This Row],[ExitDate]]-Table1[[#This Row],[StartDate]],365/12),"")</f>
        <v/>
      </c>
      <c r="G2604" t="str">
        <f>IF(Table1[[#This Row],[ExitDate]], "Attrition", "Active")</f>
        <v>Active</v>
      </c>
      <c r="H2604" t="s">
        <v>727</v>
      </c>
      <c r="I2604" t="s">
        <v>9165</v>
      </c>
      <c r="J2604" t="s">
        <v>9166</v>
      </c>
      <c r="K2604" t="s">
        <v>49</v>
      </c>
      <c r="L2604" t="s">
        <v>32</v>
      </c>
      <c r="M2604" t="s">
        <v>33</v>
      </c>
      <c r="N2604" t="s">
        <v>34</v>
      </c>
      <c r="O2604" t="s">
        <v>51</v>
      </c>
      <c r="P2604" t="s">
        <v>36</v>
      </c>
      <c r="R2604" t="s">
        <v>37</v>
      </c>
      <c r="S2604" t="s">
        <v>176</v>
      </c>
      <c r="T2604" s="2">
        <v>15923</v>
      </c>
      <c r="U2604" s="3">
        <f ca="1">YEARFRAC(Table1[[#This Row],[DOB]],TODAY())</f>
        <v>82.38333333333334</v>
      </c>
      <c r="V2604" s="3" t="str" cm="1">
        <f t="array" aca="1" ref="V2604" ca="1">_xlfn.IFS(Table1[[#This Row],[Age]] &lt; 30, "20-29", Table1[[#This Row],[Age]]&lt;40,"30-39",Table1[[#This Row],[Age]]&lt;50,"40-49",Table1[[#This Row],[Age]]&lt;60,"50-59",Table1[[#This Row],[Age]]&lt;70, "60-69",Table1[[#This Row],[Age]]&lt;80, "70-79",Table1[[#This Row],[Age]]&lt;90,"80-89")</f>
        <v>80-89</v>
      </c>
      <c r="W2604" t="s">
        <v>39</v>
      </c>
      <c r="X2604" t="s">
        <v>162</v>
      </c>
      <c r="Y2604" t="s">
        <v>41</v>
      </c>
      <c r="Z2604">
        <v>80801</v>
      </c>
      <c r="AA2604" t="s">
        <v>127</v>
      </c>
      <c r="AB2604" t="s">
        <v>103</v>
      </c>
      <c r="AC2604" t="s">
        <v>44</v>
      </c>
      <c r="AD2604">
        <v>2</v>
      </c>
    </row>
    <row r="2605" spans="1:30" x14ac:dyDescent="0.35">
      <c r="A2605">
        <v>3027</v>
      </c>
      <c r="B2605" t="s">
        <v>2117</v>
      </c>
      <c r="C2605" t="s">
        <v>6150</v>
      </c>
      <c r="D2605" s="1">
        <v>45073</v>
      </c>
      <c r="E2605" s="1">
        <v>45135</v>
      </c>
      <c r="F2605">
        <f>IF(Table1[[#This Row],[ExitDate]],QUOTIENT(Table1[[#This Row],[ExitDate]]-Table1[[#This Row],[StartDate]],365/12),"")</f>
        <v>2</v>
      </c>
      <c r="G2605" t="str">
        <f>IF(Table1[[#This Row],[ExitDate]], "Attrition", "Active")</f>
        <v>Attrition</v>
      </c>
      <c r="H2605" t="s">
        <v>727</v>
      </c>
      <c r="I2605" t="s">
        <v>9167</v>
      </c>
      <c r="J2605" t="s">
        <v>9168</v>
      </c>
      <c r="K2605" t="s">
        <v>138</v>
      </c>
      <c r="L2605" t="s">
        <v>32</v>
      </c>
      <c r="M2605" t="s">
        <v>51</v>
      </c>
      <c r="N2605" t="s">
        <v>50</v>
      </c>
      <c r="O2605" t="s">
        <v>62</v>
      </c>
      <c r="P2605" t="s">
        <v>174</v>
      </c>
      <c r="Q2605" t="s">
        <v>9169</v>
      </c>
      <c r="R2605" t="s">
        <v>37</v>
      </c>
      <c r="S2605" t="s">
        <v>100</v>
      </c>
      <c r="T2605" s="2">
        <v>15834</v>
      </c>
      <c r="U2605" s="3">
        <f ca="1">YEARFRAC(Table1[[#This Row],[DOB]],TODAY())</f>
        <v>82.625</v>
      </c>
      <c r="V2605" s="3" t="str" cm="1">
        <f t="array" aca="1" ref="V2605" ca="1">_xlfn.IFS(Table1[[#This Row],[Age]] &lt; 30, "20-29", Table1[[#This Row],[Age]]&lt;40,"30-39",Table1[[#This Row],[Age]]&lt;50,"40-49",Table1[[#This Row],[Age]]&lt;60,"50-59",Table1[[#This Row],[Age]]&lt;70, "60-69",Table1[[#This Row],[Age]]&lt;80, "70-79",Table1[[#This Row],[Age]]&lt;90,"80-89")</f>
        <v>80-89</v>
      </c>
      <c r="W2605" t="s">
        <v>39</v>
      </c>
      <c r="X2605" t="s">
        <v>612</v>
      </c>
      <c r="Y2605" t="s">
        <v>41</v>
      </c>
      <c r="Z2605">
        <v>7984</v>
      </c>
      <c r="AA2605" t="s">
        <v>42</v>
      </c>
      <c r="AB2605" t="s">
        <v>74</v>
      </c>
      <c r="AC2605" t="s">
        <v>44</v>
      </c>
      <c r="AD2605">
        <v>5</v>
      </c>
    </row>
    <row r="2606" spans="1:30" x14ac:dyDescent="0.35">
      <c r="A2606">
        <v>3028</v>
      </c>
      <c r="B2606" t="s">
        <v>5819</v>
      </c>
      <c r="C2606" t="s">
        <v>2471</v>
      </c>
      <c r="D2606" s="1">
        <v>43322</v>
      </c>
      <c r="E2606" s="1">
        <v>44402</v>
      </c>
      <c r="F2606">
        <f>IF(Table1[[#This Row],[ExitDate]],QUOTIENT(Table1[[#This Row],[ExitDate]]-Table1[[#This Row],[StartDate]],365/12),"")</f>
        <v>35</v>
      </c>
      <c r="G2606" t="str">
        <f>IF(Table1[[#This Row],[ExitDate]], "Attrition", "Active")</f>
        <v>Attrition</v>
      </c>
      <c r="H2606" t="s">
        <v>727</v>
      </c>
      <c r="I2606" t="s">
        <v>9170</v>
      </c>
      <c r="J2606" t="s">
        <v>9171</v>
      </c>
      <c r="K2606" t="s">
        <v>117</v>
      </c>
      <c r="L2606" t="s">
        <v>744</v>
      </c>
      <c r="M2606" t="s">
        <v>33</v>
      </c>
      <c r="N2606" t="s">
        <v>63</v>
      </c>
      <c r="O2606" t="s">
        <v>35</v>
      </c>
      <c r="P2606" t="s">
        <v>125</v>
      </c>
      <c r="Q2606" t="s">
        <v>9172</v>
      </c>
      <c r="R2606" t="s">
        <v>37</v>
      </c>
      <c r="S2606" t="s">
        <v>110</v>
      </c>
      <c r="T2606" s="2">
        <v>36648</v>
      </c>
      <c r="U2606" s="3">
        <f ca="1">YEARFRAC(Table1[[#This Row],[DOB]],TODAY())</f>
        <v>25.641666666666666</v>
      </c>
      <c r="V2606" s="3" t="str" cm="1">
        <f t="array" aca="1" ref="V2606" ca="1">_xlfn.IFS(Table1[[#This Row],[Age]] &lt; 30, "20-29", Table1[[#This Row],[Age]]&lt;40,"30-39",Table1[[#This Row],[Age]]&lt;50,"40-49",Table1[[#This Row],[Age]]&lt;60,"50-59",Table1[[#This Row],[Age]]&lt;70, "60-69",Table1[[#This Row],[Age]]&lt;80, "70-79",Table1[[#This Row],[Age]]&lt;90,"80-89")</f>
        <v>20-29</v>
      </c>
      <c r="W2606" t="s">
        <v>39</v>
      </c>
      <c r="X2606" t="s">
        <v>112</v>
      </c>
      <c r="Y2606" t="s">
        <v>41</v>
      </c>
      <c r="Z2606">
        <v>32254</v>
      </c>
      <c r="AA2606" t="s">
        <v>127</v>
      </c>
      <c r="AB2606" t="s">
        <v>83</v>
      </c>
      <c r="AC2606" t="s">
        <v>44</v>
      </c>
      <c r="AD2606">
        <v>2</v>
      </c>
    </row>
    <row r="2607" spans="1:30" x14ac:dyDescent="0.35">
      <c r="A2607">
        <v>3029</v>
      </c>
      <c r="B2607" t="s">
        <v>3584</v>
      </c>
      <c r="C2607" t="s">
        <v>2860</v>
      </c>
      <c r="D2607" s="1">
        <v>44493</v>
      </c>
      <c r="E2607" s="1">
        <v>44960</v>
      </c>
      <c r="F2607">
        <f>IF(Table1[[#This Row],[ExitDate]],QUOTIENT(Table1[[#This Row],[ExitDate]]-Table1[[#This Row],[StartDate]],365/12),"")</f>
        <v>15</v>
      </c>
      <c r="G2607" t="str">
        <f>IF(Table1[[#This Row],[ExitDate]], "Attrition", "Active")</f>
        <v>Attrition</v>
      </c>
      <c r="H2607" t="s">
        <v>727</v>
      </c>
      <c r="I2607" t="s">
        <v>9173</v>
      </c>
      <c r="J2607" t="s">
        <v>9174</v>
      </c>
      <c r="K2607" t="s">
        <v>61</v>
      </c>
      <c r="L2607" t="s">
        <v>32</v>
      </c>
      <c r="M2607" t="s">
        <v>33</v>
      </c>
      <c r="N2607" t="s">
        <v>34</v>
      </c>
      <c r="O2607" t="s">
        <v>62</v>
      </c>
      <c r="P2607" t="s">
        <v>174</v>
      </c>
      <c r="Q2607" t="s">
        <v>9175</v>
      </c>
      <c r="R2607" t="s">
        <v>37</v>
      </c>
      <c r="S2607" t="s">
        <v>38</v>
      </c>
      <c r="T2607" s="2">
        <v>21715</v>
      </c>
      <c r="U2607" s="3">
        <f ca="1">YEARFRAC(Table1[[#This Row],[DOB]],TODAY())</f>
        <v>66.525000000000006</v>
      </c>
      <c r="V2607" s="3" t="str" cm="1">
        <f t="array" aca="1" ref="V2607" ca="1">_xlfn.IFS(Table1[[#This Row],[Age]] &lt; 30, "20-29", Table1[[#This Row],[Age]]&lt;40,"30-39",Table1[[#This Row],[Age]]&lt;50,"40-49",Table1[[#This Row],[Age]]&lt;60,"50-59",Table1[[#This Row],[Age]]&lt;70, "60-69",Table1[[#This Row],[Age]]&lt;80, "70-79",Table1[[#This Row],[Age]]&lt;90,"80-89")</f>
        <v>60-69</v>
      </c>
      <c r="W2607" t="s">
        <v>39</v>
      </c>
      <c r="X2607" t="s">
        <v>72</v>
      </c>
      <c r="Y2607" t="s">
        <v>41</v>
      </c>
      <c r="Z2607">
        <v>5819</v>
      </c>
      <c r="AA2607" t="s">
        <v>127</v>
      </c>
      <c r="AB2607" t="s">
        <v>43</v>
      </c>
      <c r="AC2607" t="s">
        <v>44</v>
      </c>
      <c r="AD2607">
        <v>4</v>
      </c>
    </row>
    <row r="2608" spans="1:30" x14ac:dyDescent="0.35">
      <c r="A2608">
        <v>3030</v>
      </c>
      <c r="B2608" t="s">
        <v>9176</v>
      </c>
      <c r="C2608" t="s">
        <v>4651</v>
      </c>
      <c r="D2608" s="1">
        <v>44747</v>
      </c>
      <c r="E2608" s="1">
        <v>44929</v>
      </c>
      <c r="F2608">
        <f>IF(Table1[[#This Row],[ExitDate]],QUOTIENT(Table1[[#This Row],[ExitDate]]-Table1[[#This Row],[StartDate]],365/12),"")</f>
        <v>5</v>
      </c>
      <c r="G2608" t="str">
        <f>IF(Table1[[#This Row],[ExitDate]], "Attrition", "Active")</f>
        <v>Attrition</v>
      </c>
      <c r="H2608" t="s">
        <v>727</v>
      </c>
      <c r="I2608" t="s">
        <v>9177</v>
      </c>
      <c r="J2608" t="s">
        <v>9178</v>
      </c>
      <c r="K2608" t="s">
        <v>167</v>
      </c>
      <c r="L2608" t="s">
        <v>32</v>
      </c>
      <c r="M2608" t="s">
        <v>62</v>
      </c>
      <c r="N2608" t="s">
        <v>34</v>
      </c>
      <c r="O2608" t="s">
        <v>51</v>
      </c>
      <c r="P2608" t="s">
        <v>174</v>
      </c>
      <c r="Q2608" t="s">
        <v>9179</v>
      </c>
      <c r="R2608" t="s">
        <v>37</v>
      </c>
      <c r="S2608" t="s">
        <v>304</v>
      </c>
      <c r="T2608" s="2">
        <v>19581</v>
      </c>
      <c r="U2608" s="3">
        <f ca="1">YEARFRAC(Table1[[#This Row],[DOB]],TODAY())</f>
        <v>72.36944444444444</v>
      </c>
      <c r="V2608" s="3" t="str" cm="1">
        <f t="array" aca="1" ref="V2608" ca="1">_xlfn.IFS(Table1[[#This Row],[Age]] &lt; 30, "20-29", Table1[[#This Row],[Age]]&lt;40,"30-39",Table1[[#This Row],[Age]]&lt;50,"40-49",Table1[[#This Row],[Age]]&lt;60,"50-59",Table1[[#This Row],[Age]]&lt;70, "60-69",Table1[[#This Row],[Age]]&lt;80, "70-79",Table1[[#This Row],[Age]]&lt;90,"80-89")</f>
        <v>70-79</v>
      </c>
      <c r="W2608" t="s">
        <v>39</v>
      </c>
      <c r="X2608" t="s">
        <v>82</v>
      </c>
      <c r="Y2608" t="s">
        <v>41</v>
      </c>
      <c r="Z2608">
        <v>51064</v>
      </c>
      <c r="AA2608" t="s">
        <v>42</v>
      </c>
      <c r="AB2608" t="s">
        <v>74</v>
      </c>
      <c r="AC2608" t="s">
        <v>44</v>
      </c>
      <c r="AD2608">
        <v>1</v>
      </c>
    </row>
    <row r="2609" spans="1:30" x14ac:dyDescent="0.35">
      <c r="A2609">
        <v>3031</v>
      </c>
      <c r="B2609" t="s">
        <v>2825</v>
      </c>
      <c r="C2609" t="s">
        <v>1412</v>
      </c>
      <c r="D2609" s="1">
        <v>44583</v>
      </c>
      <c r="E2609" s="1">
        <v>44988</v>
      </c>
      <c r="F2609">
        <f>IF(Table1[[#This Row],[ExitDate]],QUOTIENT(Table1[[#This Row],[ExitDate]]-Table1[[#This Row],[StartDate]],365/12),"")</f>
        <v>13</v>
      </c>
      <c r="G2609" t="str">
        <f>IF(Table1[[#This Row],[ExitDate]], "Attrition", "Active")</f>
        <v>Attrition</v>
      </c>
      <c r="H2609" t="s">
        <v>28</v>
      </c>
      <c r="I2609" t="s">
        <v>5634</v>
      </c>
      <c r="J2609" t="s">
        <v>9180</v>
      </c>
      <c r="K2609" t="s">
        <v>132</v>
      </c>
      <c r="L2609" t="s">
        <v>32</v>
      </c>
      <c r="M2609" t="s">
        <v>33</v>
      </c>
      <c r="N2609" t="s">
        <v>63</v>
      </c>
      <c r="O2609" t="s">
        <v>35</v>
      </c>
      <c r="P2609" t="s">
        <v>125</v>
      </c>
      <c r="Q2609" t="s">
        <v>9181</v>
      </c>
      <c r="R2609" t="s">
        <v>37</v>
      </c>
      <c r="S2609" t="s">
        <v>176</v>
      </c>
      <c r="T2609" s="2">
        <v>22110</v>
      </c>
      <c r="U2609" s="3">
        <f ca="1">YEARFRAC(Table1[[#This Row],[DOB]],TODAY())</f>
        <v>65.444444444444443</v>
      </c>
      <c r="V2609" s="3" t="str" cm="1">
        <f t="array" aca="1" ref="V2609" ca="1">_xlfn.IFS(Table1[[#This Row],[Age]] &lt; 30, "20-29", Table1[[#This Row],[Age]]&lt;40,"30-39",Table1[[#This Row],[Age]]&lt;50,"40-49",Table1[[#This Row],[Age]]&lt;60,"50-59",Table1[[#This Row],[Age]]&lt;70, "60-69",Table1[[#This Row],[Age]]&lt;80, "70-79",Table1[[#This Row],[Age]]&lt;90,"80-89")</f>
        <v>60-69</v>
      </c>
      <c r="W2609" t="s">
        <v>39</v>
      </c>
      <c r="X2609" t="s">
        <v>6</v>
      </c>
      <c r="Y2609" t="s">
        <v>54</v>
      </c>
      <c r="Z2609">
        <v>88435</v>
      </c>
      <c r="AA2609" t="s">
        <v>127</v>
      </c>
      <c r="AB2609" t="s">
        <v>83</v>
      </c>
      <c r="AC2609" t="s">
        <v>44</v>
      </c>
      <c r="AD2609">
        <v>1</v>
      </c>
    </row>
    <row r="2610" spans="1:30" x14ac:dyDescent="0.35">
      <c r="A2610">
        <v>3032</v>
      </c>
      <c r="B2610" t="s">
        <v>6605</v>
      </c>
      <c r="C2610" t="s">
        <v>1432</v>
      </c>
      <c r="D2610" s="1">
        <v>45012</v>
      </c>
      <c r="E2610" s="1">
        <v>45130</v>
      </c>
      <c r="F2610">
        <f>IF(Table1[[#This Row],[ExitDate]],QUOTIENT(Table1[[#This Row],[ExitDate]]-Table1[[#This Row],[StartDate]],365/12),"")</f>
        <v>3</v>
      </c>
      <c r="G2610" t="str">
        <f>IF(Table1[[#This Row],[ExitDate]], "Attrition", "Active")</f>
        <v>Attrition</v>
      </c>
      <c r="H2610" t="s">
        <v>28</v>
      </c>
      <c r="I2610" t="s">
        <v>9182</v>
      </c>
      <c r="J2610" t="s">
        <v>9183</v>
      </c>
      <c r="K2610" t="s">
        <v>49</v>
      </c>
      <c r="L2610" t="s">
        <v>1804</v>
      </c>
      <c r="M2610" t="s">
        <v>51</v>
      </c>
      <c r="N2610" t="s">
        <v>50</v>
      </c>
      <c r="O2610" t="s">
        <v>62</v>
      </c>
      <c r="P2610" t="s">
        <v>174</v>
      </c>
      <c r="Q2610" t="s">
        <v>9184</v>
      </c>
      <c r="R2610" t="s">
        <v>37</v>
      </c>
      <c r="S2610" t="s">
        <v>80</v>
      </c>
      <c r="T2610" s="2">
        <v>15290</v>
      </c>
      <c r="U2610" s="3">
        <f ca="1">YEARFRAC(Table1[[#This Row],[DOB]],TODAY())</f>
        <v>84.11944444444444</v>
      </c>
      <c r="V2610" s="3" t="str" cm="1">
        <f t="array" aca="1" ref="V2610" ca="1">_xlfn.IFS(Table1[[#This Row],[Age]] &lt; 30, "20-29", Table1[[#This Row],[Age]]&lt;40,"30-39",Table1[[#This Row],[Age]]&lt;50,"40-49",Table1[[#This Row],[Age]]&lt;60,"50-59",Table1[[#This Row],[Age]]&lt;70, "60-69",Table1[[#This Row],[Age]]&lt;80, "70-79",Table1[[#This Row],[Age]]&lt;90,"80-89")</f>
        <v>80-89</v>
      </c>
      <c r="W2610" t="s">
        <v>39</v>
      </c>
      <c r="X2610" t="s">
        <v>6</v>
      </c>
      <c r="Y2610" t="s">
        <v>54</v>
      </c>
      <c r="Z2610">
        <v>48042</v>
      </c>
      <c r="AA2610" t="s">
        <v>127</v>
      </c>
      <c r="AB2610" t="s">
        <v>83</v>
      </c>
      <c r="AC2610" t="s">
        <v>44</v>
      </c>
      <c r="AD2610">
        <v>2</v>
      </c>
    </row>
    <row r="2611" spans="1:30" x14ac:dyDescent="0.35">
      <c r="A2611">
        <v>3033</v>
      </c>
      <c r="B2611" t="s">
        <v>9185</v>
      </c>
      <c r="C2611" t="s">
        <v>2768</v>
      </c>
      <c r="D2611" s="1">
        <v>43703</v>
      </c>
      <c r="E2611" s="1">
        <v>44629</v>
      </c>
      <c r="F2611">
        <f>IF(Table1[[#This Row],[ExitDate]],QUOTIENT(Table1[[#This Row],[ExitDate]]-Table1[[#This Row],[StartDate]],365/12),"")</f>
        <v>30</v>
      </c>
      <c r="G2611" t="str">
        <f>IF(Table1[[#This Row],[ExitDate]], "Attrition", "Active")</f>
        <v>Attrition</v>
      </c>
      <c r="H2611" t="s">
        <v>28</v>
      </c>
      <c r="I2611" t="s">
        <v>9186</v>
      </c>
      <c r="J2611" t="s">
        <v>9187</v>
      </c>
      <c r="K2611" t="s">
        <v>138</v>
      </c>
      <c r="L2611" t="s">
        <v>1804</v>
      </c>
      <c r="M2611" t="s">
        <v>33</v>
      </c>
      <c r="N2611" t="s">
        <v>34</v>
      </c>
      <c r="O2611" t="s">
        <v>51</v>
      </c>
      <c r="P2611" t="s">
        <v>174</v>
      </c>
      <c r="Q2611" t="s">
        <v>9188</v>
      </c>
      <c r="R2611" t="s">
        <v>37</v>
      </c>
      <c r="S2611" t="s">
        <v>110</v>
      </c>
      <c r="T2611" s="2">
        <v>16878</v>
      </c>
      <c r="U2611" s="3">
        <f ca="1">YEARFRAC(Table1[[#This Row],[DOB]],TODAY())</f>
        <v>79.766666666666666</v>
      </c>
      <c r="V2611" s="3" t="str" cm="1">
        <f t="array" aca="1" ref="V2611" ca="1">_xlfn.IFS(Table1[[#This Row],[Age]] &lt; 30, "20-29", Table1[[#This Row],[Age]]&lt;40,"30-39",Table1[[#This Row],[Age]]&lt;50,"40-49",Table1[[#This Row],[Age]]&lt;60,"50-59",Table1[[#This Row],[Age]]&lt;70, "60-69",Table1[[#This Row],[Age]]&lt;80, "70-79",Table1[[#This Row],[Age]]&lt;90,"80-89")</f>
        <v>70-79</v>
      </c>
      <c r="W2611" t="s">
        <v>39</v>
      </c>
      <c r="X2611" t="s">
        <v>968</v>
      </c>
      <c r="Y2611" t="s">
        <v>54</v>
      </c>
      <c r="Z2611">
        <v>54212</v>
      </c>
      <c r="AA2611" t="s">
        <v>42</v>
      </c>
      <c r="AB2611" t="s">
        <v>103</v>
      </c>
      <c r="AC2611" t="s">
        <v>44</v>
      </c>
      <c r="AD2611">
        <v>2</v>
      </c>
    </row>
    <row r="2612" spans="1:30" x14ac:dyDescent="0.35">
      <c r="A2612">
        <v>3034</v>
      </c>
      <c r="B2612" t="s">
        <v>9189</v>
      </c>
      <c r="C2612" t="s">
        <v>1205</v>
      </c>
      <c r="D2612" s="1">
        <v>44485</v>
      </c>
      <c r="F2612" t="str">
        <f>IF(Table1[[#This Row],[ExitDate]],QUOTIENT(Table1[[#This Row],[ExitDate]]-Table1[[#This Row],[StartDate]],365/12),"")</f>
        <v/>
      </c>
      <c r="G2612" t="str">
        <f>IF(Table1[[#This Row],[ExitDate]], "Attrition", "Active")</f>
        <v>Active</v>
      </c>
      <c r="H2612" t="s">
        <v>28</v>
      </c>
      <c r="I2612" t="s">
        <v>9190</v>
      </c>
      <c r="J2612" t="s">
        <v>9191</v>
      </c>
      <c r="K2612" t="s">
        <v>79</v>
      </c>
      <c r="L2612" t="s">
        <v>32</v>
      </c>
      <c r="M2612" t="s">
        <v>62</v>
      </c>
      <c r="N2612" t="s">
        <v>63</v>
      </c>
      <c r="O2612" t="s">
        <v>35</v>
      </c>
      <c r="P2612" t="s">
        <v>36</v>
      </c>
      <c r="R2612" t="s">
        <v>37</v>
      </c>
      <c r="S2612" t="s">
        <v>89</v>
      </c>
      <c r="T2612" s="2">
        <v>24596</v>
      </c>
      <c r="U2612" s="3">
        <f ca="1">YEARFRAC(Table1[[#This Row],[DOB]],TODAY())</f>
        <v>58.636111111111113</v>
      </c>
      <c r="V2612" s="3" t="str" cm="1">
        <f t="array" aca="1" ref="V2612" ca="1">_xlfn.IFS(Table1[[#This Row],[Age]] &lt; 30, "20-29", Table1[[#This Row],[Age]]&lt;40,"30-39",Table1[[#This Row],[Age]]&lt;50,"40-49",Table1[[#This Row],[Age]]&lt;60,"50-59",Table1[[#This Row],[Age]]&lt;70, "60-69",Table1[[#This Row],[Age]]&lt;80, "70-79",Table1[[#This Row],[Age]]&lt;90,"80-89")</f>
        <v>50-59</v>
      </c>
      <c r="W2612" t="s">
        <v>39</v>
      </c>
      <c r="X2612" t="s">
        <v>225</v>
      </c>
      <c r="Y2612" t="s">
        <v>41</v>
      </c>
      <c r="Z2612">
        <v>26202</v>
      </c>
      <c r="AA2612" t="s">
        <v>42</v>
      </c>
      <c r="AB2612" t="s">
        <v>74</v>
      </c>
      <c r="AC2612" t="s">
        <v>44</v>
      </c>
      <c r="AD2612">
        <v>2</v>
      </c>
    </row>
    <row r="2613" spans="1:30" x14ac:dyDescent="0.35">
      <c r="A2613">
        <v>3035</v>
      </c>
      <c r="B2613" t="s">
        <v>9192</v>
      </c>
      <c r="C2613" t="s">
        <v>2521</v>
      </c>
      <c r="D2613" s="1">
        <v>43630</v>
      </c>
      <c r="F2613" t="str">
        <f>IF(Table1[[#This Row],[ExitDate]],QUOTIENT(Table1[[#This Row],[ExitDate]]-Table1[[#This Row],[StartDate]],365/12),"")</f>
        <v/>
      </c>
      <c r="G2613" t="str">
        <f>IF(Table1[[#This Row],[ExitDate]], "Attrition", "Active")</f>
        <v>Active</v>
      </c>
      <c r="H2613" t="s">
        <v>28</v>
      </c>
      <c r="I2613" t="s">
        <v>9193</v>
      </c>
      <c r="J2613" t="s">
        <v>9194</v>
      </c>
      <c r="K2613" t="s">
        <v>167</v>
      </c>
      <c r="L2613" t="s">
        <v>32</v>
      </c>
      <c r="M2613" t="s">
        <v>33</v>
      </c>
      <c r="N2613" t="s">
        <v>34</v>
      </c>
      <c r="O2613" t="s">
        <v>35</v>
      </c>
      <c r="P2613" t="s">
        <v>36</v>
      </c>
      <c r="R2613" t="s">
        <v>37</v>
      </c>
      <c r="S2613" t="s">
        <v>110</v>
      </c>
      <c r="T2613" s="2">
        <v>18520</v>
      </c>
      <c r="U2613" s="3">
        <f ca="1">YEARFRAC(Table1[[#This Row],[DOB]],TODAY())</f>
        <v>75.275000000000006</v>
      </c>
      <c r="V2613" s="3" t="str" cm="1">
        <f t="array" aca="1" ref="V2613" ca="1">_xlfn.IFS(Table1[[#This Row],[Age]] &lt; 30, "20-29", Table1[[#This Row],[Age]]&lt;40,"30-39",Table1[[#This Row],[Age]]&lt;50,"40-49",Table1[[#This Row],[Age]]&lt;60,"50-59",Table1[[#This Row],[Age]]&lt;70, "60-69",Table1[[#This Row],[Age]]&lt;80, "70-79",Table1[[#This Row],[Age]]&lt;90,"80-89")</f>
        <v>70-79</v>
      </c>
      <c r="W2613" t="s">
        <v>39</v>
      </c>
      <c r="X2613" t="s">
        <v>183</v>
      </c>
      <c r="Y2613" t="s">
        <v>41</v>
      </c>
      <c r="Z2613">
        <v>33464</v>
      </c>
      <c r="AA2613" t="s">
        <v>73</v>
      </c>
      <c r="AB2613" t="s">
        <v>103</v>
      </c>
      <c r="AC2613" t="s">
        <v>44</v>
      </c>
      <c r="AD2613">
        <v>1</v>
      </c>
    </row>
    <row r="2614" spans="1:30" x14ac:dyDescent="0.35">
      <c r="A2614">
        <v>3036</v>
      </c>
      <c r="B2614" t="s">
        <v>5122</v>
      </c>
      <c r="C2614" t="s">
        <v>151</v>
      </c>
      <c r="D2614" s="1">
        <v>44017</v>
      </c>
      <c r="F2614" t="str">
        <f>IF(Table1[[#This Row],[ExitDate]],QUOTIENT(Table1[[#This Row],[ExitDate]]-Table1[[#This Row],[StartDate]],365/12),"")</f>
        <v/>
      </c>
      <c r="G2614" t="str">
        <f>IF(Table1[[#This Row],[ExitDate]], "Attrition", "Active")</f>
        <v>Active</v>
      </c>
      <c r="H2614" t="s">
        <v>28</v>
      </c>
      <c r="I2614" t="s">
        <v>9195</v>
      </c>
      <c r="J2614" t="s">
        <v>9196</v>
      </c>
      <c r="K2614" t="s">
        <v>97</v>
      </c>
      <c r="L2614" t="s">
        <v>32</v>
      </c>
      <c r="M2614" t="s">
        <v>62</v>
      </c>
      <c r="N2614" t="s">
        <v>63</v>
      </c>
      <c r="O2614" t="s">
        <v>35</v>
      </c>
      <c r="P2614" t="s">
        <v>36</v>
      </c>
      <c r="R2614" t="s">
        <v>37</v>
      </c>
      <c r="S2614" t="s">
        <v>1011</v>
      </c>
      <c r="T2614" s="2">
        <v>20999</v>
      </c>
      <c r="U2614" s="3">
        <f ca="1">YEARFRAC(Table1[[#This Row],[DOB]],TODAY())</f>
        <v>68.486111111111114</v>
      </c>
      <c r="V2614" s="3" t="str" cm="1">
        <f t="array" aca="1" ref="V2614" ca="1">_xlfn.IFS(Table1[[#This Row],[Age]] &lt; 30, "20-29", Table1[[#This Row],[Age]]&lt;40,"30-39",Table1[[#This Row],[Age]]&lt;50,"40-49",Table1[[#This Row],[Age]]&lt;60,"50-59",Table1[[#This Row],[Age]]&lt;70, "60-69",Table1[[#This Row],[Age]]&lt;80, "70-79",Table1[[#This Row],[Age]]&lt;90,"80-89")</f>
        <v>60-69</v>
      </c>
      <c r="W2614" t="s">
        <v>39</v>
      </c>
      <c r="X2614" t="s">
        <v>394</v>
      </c>
      <c r="Y2614" t="s">
        <v>41</v>
      </c>
      <c r="Z2614">
        <v>94333</v>
      </c>
      <c r="AA2614" t="s">
        <v>42</v>
      </c>
      <c r="AB2614" t="s">
        <v>43</v>
      </c>
      <c r="AC2614" t="s">
        <v>44</v>
      </c>
      <c r="AD2614">
        <v>2</v>
      </c>
    </row>
    <row r="2615" spans="1:30" x14ac:dyDescent="0.35">
      <c r="A2615">
        <v>3037</v>
      </c>
      <c r="B2615" t="s">
        <v>9197</v>
      </c>
      <c r="C2615" t="s">
        <v>4465</v>
      </c>
      <c r="D2615" s="1">
        <v>43892</v>
      </c>
      <c r="F2615" t="str">
        <f>IF(Table1[[#This Row],[ExitDate]],QUOTIENT(Table1[[#This Row],[ExitDate]]-Table1[[#This Row],[StartDate]],365/12),"")</f>
        <v/>
      </c>
      <c r="G2615" t="str">
        <f>IF(Table1[[#This Row],[ExitDate]], "Attrition", "Active")</f>
        <v>Active</v>
      </c>
      <c r="H2615" t="s">
        <v>28</v>
      </c>
      <c r="I2615" t="s">
        <v>9198</v>
      </c>
      <c r="J2615" t="s">
        <v>9199</v>
      </c>
      <c r="K2615" t="s">
        <v>117</v>
      </c>
      <c r="L2615" t="s">
        <v>32</v>
      </c>
      <c r="M2615" t="s">
        <v>62</v>
      </c>
      <c r="N2615" t="s">
        <v>34</v>
      </c>
      <c r="O2615" t="s">
        <v>62</v>
      </c>
      <c r="P2615" t="s">
        <v>36</v>
      </c>
      <c r="R2615" t="s">
        <v>37</v>
      </c>
      <c r="S2615" t="s">
        <v>89</v>
      </c>
      <c r="T2615" s="2">
        <v>32787</v>
      </c>
      <c r="U2615" s="3">
        <f ca="1">YEARFRAC(Table1[[#This Row],[DOB]],TODAY())</f>
        <v>36.213888888888889</v>
      </c>
      <c r="V2615" s="3" t="str" cm="1">
        <f t="array" aca="1" ref="V2615" ca="1">_xlfn.IFS(Table1[[#This Row],[Age]] &lt; 30, "20-29", Table1[[#This Row],[Age]]&lt;40,"30-39",Table1[[#This Row],[Age]]&lt;50,"40-49",Table1[[#This Row],[Age]]&lt;60,"50-59",Table1[[#This Row],[Age]]&lt;70, "60-69",Table1[[#This Row],[Age]]&lt;80, "70-79",Table1[[#This Row],[Age]]&lt;90,"80-89")</f>
        <v>30-39</v>
      </c>
      <c r="W2615" t="s">
        <v>39</v>
      </c>
      <c r="X2615" t="s">
        <v>183</v>
      </c>
      <c r="Y2615" t="s">
        <v>54</v>
      </c>
      <c r="Z2615">
        <v>38200</v>
      </c>
      <c r="AA2615" t="s">
        <v>127</v>
      </c>
      <c r="AB2615" t="s">
        <v>83</v>
      </c>
      <c r="AC2615" t="s">
        <v>44</v>
      </c>
      <c r="AD2615">
        <v>4</v>
      </c>
    </row>
    <row r="2616" spans="1:30" x14ac:dyDescent="0.35">
      <c r="A2616">
        <v>3038</v>
      </c>
      <c r="B2616" t="s">
        <v>9200</v>
      </c>
      <c r="C2616" t="s">
        <v>6268</v>
      </c>
      <c r="D2616" s="1">
        <v>44146</v>
      </c>
      <c r="E2616" s="1">
        <v>44314</v>
      </c>
      <c r="F2616">
        <f>IF(Table1[[#This Row],[ExitDate]],QUOTIENT(Table1[[#This Row],[ExitDate]]-Table1[[#This Row],[StartDate]],365/12),"")</f>
        <v>5</v>
      </c>
      <c r="G2616" t="str">
        <f>IF(Table1[[#This Row],[ExitDate]], "Attrition", "Active")</f>
        <v>Attrition</v>
      </c>
      <c r="H2616" t="s">
        <v>28</v>
      </c>
      <c r="I2616" t="s">
        <v>9201</v>
      </c>
      <c r="J2616" t="s">
        <v>9202</v>
      </c>
      <c r="K2616" t="s">
        <v>61</v>
      </c>
      <c r="L2616" t="s">
        <v>32</v>
      </c>
      <c r="M2616" t="s">
        <v>51</v>
      </c>
      <c r="N2616" t="s">
        <v>63</v>
      </c>
      <c r="O2616" t="s">
        <v>35</v>
      </c>
      <c r="P2616" t="s">
        <v>98</v>
      </c>
      <c r="Q2616" t="s">
        <v>9203</v>
      </c>
      <c r="R2616" t="s">
        <v>37</v>
      </c>
      <c r="S2616" t="s">
        <v>89</v>
      </c>
      <c r="T2616" s="2">
        <v>20321</v>
      </c>
      <c r="U2616" s="3">
        <f ca="1">YEARFRAC(Table1[[#This Row],[DOB]],TODAY())</f>
        <v>70.341666666666669</v>
      </c>
      <c r="V2616" s="3" t="str" cm="1">
        <f t="array" aca="1" ref="V2616" ca="1">_xlfn.IFS(Table1[[#This Row],[Age]] &lt; 30, "20-29", Table1[[#This Row],[Age]]&lt;40,"30-39",Table1[[#This Row],[Age]]&lt;50,"40-49",Table1[[#This Row],[Age]]&lt;60,"50-59",Table1[[#This Row],[Age]]&lt;70, "60-69",Table1[[#This Row],[Age]]&lt;80, "70-79",Table1[[#This Row],[Age]]&lt;90,"80-89")</f>
        <v>70-79</v>
      </c>
      <c r="W2616" t="s">
        <v>39</v>
      </c>
      <c r="X2616" t="s">
        <v>82</v>
      </c>
      <c r="Y2616" t="s">
        <v>54</v>
      </c>
      <c r="Z2616">
        <v>76217</v>
      </c>
      <c r="AA2616" t="s">
        <v>42</v>
      </c>
      <c r="AB2616" t="s">
        <v>103</v>
      </c>
      <c r="AC2616" t="s">
        <v>44</v>
      </c>
      <c r="AD2616">
        <v>2</v>
      </c>
    </row>
    <row r="2617" spans="1:30" x14ac:dyDescent="0.35">
      <c r="A2617">
        <v>3039</v>
      </c>
      <c r="B2617" t="s">
        <v>8802</v>
      </c>
      <c r="C2617" t="s">
        <v>2760</v>
      </c>
      <c r="D2617" s="1">
        <v>43821</v>
      </c>
      <c r="F2617" t="str">
        <f>IF(Table1[[#This Row],[ExitDate]],QUOTIENT(Table1[[#This Row],[ExitDate]]-Table1[[#This Row],[StartDate]],365/12),"")</f>
        <v/>
      </c>
      <c r="G2617" t="str">
        <f>IF(Table1[[#This Row],[ExitDate]], "Attrition", "Active")</f>
        <v>Active</v>
      </c>
      <c r="H2617" t="s">
        <v>28</v>
      </c>
      <c r="I2617" t="s">
        <v>9204</v>
      </c>
      <c r="J2617" t="s">
        <v>9205</v>
      </c>
      <c r="K2617" t="s">
        <v>88</v>
      </c>
      <c r="L2617" t="s">
        <v>32</v>
      </c>
      <c r="M2617" t="s">
        <v>33</v>
      </c>
      <c r="N2617" t="s">
        <v>63</v>
      </c>
      <c r="O2617" t="s">
        <v>35</v>
      </c>
      <c r="P2617" t="s">
        <v>36</v>
      </c>
      <c r="R2617" t="s">
        <v>37</v>
      </c>
      <c r="S2617" t="s">
        <v>176</v>
      </c>
      <c r="T2617" s="2">
        <v>24190</v>
      </c>
      <c r="U2617" s="3">
        <f ca="1">YEARFRAC(Table1[[#This Row],[DOB]],TODAY())</f>
        <v>59.74722222222222</v>
      </c>
      <c r="V2617" s="3" t="str" cm="1">
        <f t="array" aca="1" ref="V2617" ca="1">_xlfn.IFS(Table1[[#This Row],[Age]] &lt; 30, "20-29", Table1[[#This Row],[Age]]&lt;40,"30-39",Table1[[#This Row],[Age]]&lt;50,"40-49",Table1[[#This Row],[Age]]&lt;60,"50-59",Table1[[#This Row],[Age]]&lt;70, "60-69",Table1[[#This Row],[Age]]&lt;80, "70-79",Table1[[#This Row],[Age]]&lt;90,"80-89")</f>
        <v>50-59</v>
      </c>
      <c r="W2617" t="s">
        <v>39</v>
      </c>
      <c r="X2617" t="s">
        <v>6</v>
      </c>
      <c r="Y2617" t="s">
        <v>41</v>
      </c>
      <c r="Z2617">
        <v>91829</v>
      </c>
      <c r="AA2617" t="s">
        <v>73</v>
      </c>
      <c r="AB2617" t="s">
        <v>74</v>
      </c>
      <c r="AC2617" t="s">
        <v>44</v>
      </c>
      <c r="AD2617">
        <v>5</v>
      </c>
    </row>
    <row r="2618" spans="1:30" x14ac:dyDescent="0.35">
      <c r="A2618">
        <v>3040</v>
      </c>
      <c r="B2618" t="s">
        <v>6539</v>
      </c>
      <c r="C2618" t="s">
        <v>2395</v>
      </c>
      <c r="D2618" s="1">
        <v>44179</v>
      </c>
      <c r="F2618" t="str">
        <f>IF(Table1[[#This Row],[ExitDate]],QUOTIENT(Table1[[#This Row],[ExitDate]]-Table1[[#This Row],[StartDate]],365/12),"")</f>
        <v/>
      </c>
      <c r="G2618" t="str">
        <f>IF(Table1[[#This Row],[ExitDate]], "Attrition", "Active")</f>
        <v>Active</v>
      </c>
      <c r="H2618" t="s">
        <v>28</v>
      </c>
      <c r="I2618" t="s">
        <v>9206</v>
      </c>
      <c r="J2618" t="s">
        <v>9207</v>
      </c>
      <c r="K2618" t="s">
        <v>31</v>
      </c>
      <c r="L2618" t="s">
        <v>32</v>
      </c>
      <c r="M2618" t="s">
        <v>62</v>
      </c>
      <c r="N2618" t="s">
        <v>50</v>
      </c>
      <c r="O2618" t="s">
        <v>62</v>
      </c>
      <c r="P2618" t="s">
        <v>36</v>
      </c>
      <c r="R2618" t="s">
        <v>37</v>
      </c>
      <c r="S2618" t="s">
        <v>89</v>
      </c>
      <c r="T2618" s="2">
        <v>30713</v>
      </c>
      <c r="U2618" s="3">
        <f ca="1">YEARFRAC(Table1[[#This Row],[DOB]],TODAY())</f>
        <v>41.894444444444446</v>
      </c>
      <c r="V2618" s="3" t="str" cm="1">
        <f t="array" aca="1" ref="V2618" ca="1">_xlfn.IFS(Table1[[#This Row],[Age]] &lt; 30, "20-29", Table1[[#This Row],[Age]]&lt;40,"30-39",Table1[[#This Row],[Age]]&lt;50,"40-49",Table1[[#This Row],[Age]]&lt;60,"50-59",Table1[[#This Row],[Age]]&lt;70, "60-69",Table1[[#This Row],[Age]]&lt;80, "70-79",Table1[[#This Row],[Age]]&lt;90,"80-89")</f>
        <v>40-49</v>
      </c>
      <c r="W2618" t="s">
        <v>39</v>
      </c>
      <c r="X2618" t="s">
        <v>351</v>
      </c>
      <c r="Y2618" t="s">
        <v>41</v>
      </c>
      <c r="Z2618">
        <v>31946</v>
      </c>
      <c r="AA2618" t="s">
        <v>42</v>
      </c>
      <c r="AB2618" t="s">
        <v>103</v>
      </c>
      <c r="AC2618" t="s">
        <v>44</v>
      </c>
      <c r="AD2618">
        <v>5</v>
      </c>
    </row>
    <row r="2619" spans="1:30" x14ac:dyDescent="0.35">
      <c r="A2619">
        <v>3041</v>
      </c>
      <c r="B2619" t="s">
        <v>1959</v>
      </c>
      <c r="C2619" t="s">
        <v>3499</v>
      </c>
      <c r="D2619" s="1">
        <v>44002</v>
      </c>
      <c r="F2619" t="str">
        <f>IF(Table1[[#This Row],[ExitDate]],QUOTIENT(Table1[[#This Row],[ExitDate]]-Table1[[#This Row],[StartDate]],365/12),"")</f>
        <v/>
      </c>
      <c r="G2619" t="str">
        <f>IF(Table1[[#This Row],[ExitDate]], "Attrition", "Active")</f>
        <v>Active</v>
      </c>
      <c r="H2619" t="s">
        <v>28</v>
      </c>
      <c r="I2619" t="s">
        <v>9208</v>
      </c>
      <c r="J2619" t="s">
        <v>9209</v>
      </c>
      <c r="K2619" t="s">
        <v>132</v>
      </c>
      <c r="L2619" t="s">
        <v>32</v>
      </c>
      <c r="M2619" t="s">
        <v>33</v>
      </c>
      <c r="N2619" t="s">
        <v>34</v>
      </c>
      <c r="O2619" t="s">
        <v>62</v>
      </c>
      <c r="P2619" t="s">
        <v>36</v>
      </c>
      <c r="R2619" t="s">
        <v>37</v>
      </c>
      <c r="S2619" t="s">
        <v>80</v>
      </c>
      <c r="T2619" s="2">
        <v>36638</v>
      </c>
      <c r="U2619" s="3">
        <f ca="1">YEARFRAC(Table1[[#This Row],[DOB]],TODAY())</f>
        <v>25.669444444444444</v>
      </c>
      <c r="V2619" s="3" t="str" cm="1">
        <f t="array" aca="1" ref="V2619" ca="1">_xlfn.IFS(Table1[[#This Row],[Age]] &lt; 30, "20-29", Table1[[#This Row],[Age]]&lt;40,"30-39",Table1[[#This Row],[Age]]&lt;50,"40-49",Table1[[#This Row],[Age]]&lt;60,"50-59",Table1[[#This Row],[Age]]&lt;70, "60-69",Table1[[#This Row],[Age]]&lt;80, "70-79",Table1[[#This Row],[Age]]&lt;90,"80-89")</f>
        <v>20-29</v>
      </c>
      <c r="W2619" t="s">
        <v>39</v>
      </c>
      <c r="X2619" t="s">
        <v>82</v>
      </c>
      <c r="Y2619" t="s">
        <v>41</v>
      </c>
      <c r="Z2619">
        <v>2308</v>
      </c>
      <c r="AA2619" t="s">
        <v>42</v>
      </c>
      <c r="AB2619" t="s">
        <v>74</v>
      </c>
      <c r="AC2619" t="s">
        <v>44</v>
      </c>
      <c r="AD2619">
        <v>2</v>
      </c>
    </row>
    <row r="2620" spans="1:30" x14ac:dyDescent="0.35">
      <c r="A2620">
        <v>3042</v>
      </c>
      <c r="B2620" t="s">
        <v>1548</v>
      </c>
      <c r="C2620" t="s">
        <v>1146</v>
      </c>
      <c r="D2620" s="1">
        <v>45086</v>
      </c>
      <c r="E2620" s="1">
        <v>45119</v>
      </c>
      <c r="F2620">
        <f>IF(Table1[[#This Row],[ExitDate]],QUOTIENT(Table1[[#This Row],[ExitDate]]-Table1[[#This Row],[StartDate]],365/12),"")</f>
        <v>1</v>
      </c>
      <c r="G2620" t="str">
        <f>IF(Table1[[#This Row],[ExitDate]], "Attrition", "Active")</f>
        <v>Attrition</v>
      </c>
      <c r="H2620" t="s">
        <v>28</v>
      </c>
      <c r="I2620" t="s">
        <v>9210</v>
      </c>
      <c r="J2620" t="s">
        <v>9211</v>
      </c>
      <c r="K2620" t="s">
        <v>49</v>
      </c>
      <c r="L2620" t="s">
        <v>32</v>
      </c>
      <c r="M2620" t="s">
        <v>33</v>
      </c>
      <c r="N2620" t="s">
        <v>63</v>
      </c>
      <c r="O2620" t="s">
        <v>35</v>
      </c>
      <c r="P2620" t="s">
        <v>125</v>
      </c>
      <c r="Q2620" t="s">
        <v>9212</v>
      </c>
      <c r="R2620" t="s">
        <v>37</v>
      </c>
      <c r="S2620" t="s">
        <v>230</v>
      </c>
      <c r="T2620" s="2">
        <v>22456</v>
      </c>
      <c r="U2620" s="3">
        <f ca="1">YEARFRAC(Table1[[#This Row],[DOB]],TODAY())</f>
        <v>64.49722222222222</v>
      </c>
      <c r="V2620" s="3" t="str" cm="1">
        <f t="array" aca="1" ref="V2620" ca="1">_xlfn.IFS(Table1[[#This Row],[Age]] &lt; 30, "20-29", Table1[[#This Row],[Age]]&lt;40,"30-39",Table1[[#This Row],[Age]]&lt;50,"40-49",Table1[[#This Row],[Age]]&lt;60,"50-59",Table1[[#This Row],[Age]]&lt;70, "60-69",Table1[[#This Row],[Age]]&lt;80, "70-79",Table1[[#This Row],[Age]]&lt;90,"80-89")</f>
        <v>60-69</v>
      </c>
      <c r="W2620" t="s">
        <v>39</v>
      </c>
      <c r="X2620" t="s">
        <v>112</v>
      </c>
      <c r="Y2620" t="s">
        <v>41</v>
      </c>
      <c r="Z2620">
        <v>44194</v>
      </c>
      <c r="AA2620" t="s">
        <v>42</v>
      </c>
      <c r="AB2620" t="s">
        <v>43</v>
      </c>
      <c r="AC2620" t="s">
        <v>104</v>
      </c>
      <c r="AD2620">
        <v>4</v>
      </c>
    </row>
    <row r="2621" spans="1:30" x14ac:dyDescent="0.35">
      <c r="A2621">
        <v>3043</v>
      </c>
      <c r="B2621" t="s">
        <v>953</v>
      </c>
      <c r="C2621" t="s">
        <v>311</v>
      </c>
      <c r="D2621" s="1">
        <v>44829</v>
      </c>
      <c r="F2621" t="str">
        <f>IF(Table1[[#This Row],[ExitDate]],QUOTIENT(Table1[[#This Row],[ExitDate]]-Table1[[#This Row],[StartDate]],365/12),"")</f>
        <v/>
      </c>
      <c r="G2621" t="str">
        <f>IF(Table1[[#This Row],[ExitDate]], "Attrition", "Active")</f>
        <v>Active</v>
      </c>
      <c r="H2621" t="s">
        <v>28</v>
      </c>
      <c r="I2621" t="s">
        <v>9213</v>
      </c>
      <c r="J2621" t="s">
        <v>9214</v>
      </c>
      <c r="K2621" t="s">
        <v>138</v>
      </c>
      <c r="L2621" t="s">
        <v>32</v>
      </c>
      <c r="M2621" t="s">
        <v>33</v>
      </c>
      <c r="N2621" t="s">
        <v>34</v>
      </c>
      <c r="O2621" t="s">
        <v>62</v>
      </c>
      <c r="P2621" t="s">
        <v>36</v>
      </c>
      <c r="R2621" t="s">
        <v>37</v>
      </c>
      <c r="S2621" t="s">
        <v>331</v>
      </c>
      <c r="T2621" s="2">
        <v>23076</v>
      </c>
      <c r="U2621" s="3">
        <f ca="1">YEARFRAC(Table1[[#This Row],[DOB]],TODAY())</f>
        <v>62.797222222222224</v>
      </c>
      <c r="V2621" s="3" t="str" cm="1">
        <f t="array" aca="1" ref="V2621" ca="1">_xlfn.IFS(Table1[[#This Row],[Age]] &lt; 30, "20-29", Table1[[#This Row],[Age]]&lt;40,"30-39",Table1[[#This Row],[Age]]&lt;50,"40-49",Table1[[#This Row],[Age]]&lt;60,"50-59",Table1[[#This Row],[Age]]&lt;70, "60-69",Table1[[#This Row],[Age]]&lt;80, "70-79",Table1[[#This Row],[Age]]&lt;90,"80-89")</f>
        <v>60-69</v>
      </c>
      <c r="W2621" t="s">
        <v>39</v>
      </c>
      <c r="X2621" t="s">
        <v>6</v>
      </c>
      <c r="Y2621" t="s">
        <v>54</v>
      </c>
      <c r="Z2621">
        <v>48124</v>
      </c>
      <c r="AA2621" t="s">
        <v>92</v>
      </c>
      <c r="AB2621" t="s">
        <v>43</v>
      </c>
      <c r="AC2621" t="s">
        <v>104</v>
      </c>
      <c r="AD2621">
        <v>2</v>
      </c>
    </row>
    <row r="2622" spans="1:30" x14ac:dyDescent="0.35">
      <c r="A2622">
        <v>3044</v>
      </c>
      <c r="B2622" t="s">
        <v>9215</v>
      </c>
      <c r="C2622" t="s">
        <v>1112</v>
      </c>
      <c r="D2622" s="1">
        <v>44069</v>
      </c>
      <c r="E2622" s="1">
        <v>44195</v>
      </c>
      <c r="F2622">
        <f>IF(Table1[[#This Row],[ExitDate]],QUOTIENT(Table1[[#This Row],[ExitDate]]-Table1[[#This Row],[StartDate]],365/12),"")</f>
        <v>4</v>
      </c>
      <c r="G2622" t="str">
        <f>IF(Table1[[#This Row],[ExitDate]], "Attrition", "Active")</f>
        <v>Attrition</v>
      </c>
      <c r="H2622" t="s">
        <v>28</v>
      </c>
      <c r="I2622" t="s">
        <v>9216</v>
      </c>
      <c r="J2622" t="s">
        <v>9217</v>
      </c>
      <c r="K2622" t="s">
        <v>79</v>
      </c>
      <c r="L2622" t="s">
        <v>32</v>
      </c>
      <c r="M2622" t="s">
        <v>33</v>
      </c>
      <c r="N2622" t="s">
        <v>63</v>
      </c>
      <c r="O2622" t="s">
        <v>51</v>
      </c>
      <c r="P2622" t="s">
        <v>139</v>
      </c>
      <c r="Q2622" t="s">
        <v>9218</v>
      </c>
      <c r="R2622" t="s">
        <v>37</v>
      </c>
      <c r="S2622" t="s">
        <v>80</v>
      </c>
      <c r="T2622" s="2">
        <v>24165</v>
      </c>
      <c r="U2622" s="3">
        <f ca="1">YEARFRAC(Table1[[#This Row],[DOB]],TODAY())</f>
        <v>59.822222222222223</v>
      </c>
      <c r="V2622" s="3" t="str" cm="1">
        <f t="array" aca="1" ref="V2622" ca="1">_xlfn.IFS(Table1[[#This Row],[Age]] &lt; 30, "20-29", Table1[[#This Row],[Age]]&lt;40,"30-39",Table1[[#This Row],[Age]]&lt;50,"40-49",Table1[[#This Row],[Age]]&lt;60,"50-59",Table1[[#This Row],[Age]]&lt;70, "60-69",Table1[[#This Row],[Age]]&lt;80, "70-79",Table1[[#This Row],[Age]]&lt;90,"80-89")</f>
        <v>50-59</v>
      </c>
      <c r="W2622" t="s">
        <v>39</v>
      </c>
      <c r="X2622" t="s">
        <v>82</v>
      </c>
      <c r="Y2622" t="s">
        <v>54</v>
      </c>
      <c r="Z2622">
        <v>16165</v>
      </c>
      <c r="AA2622" t="s">
        <v>42</v>
      </c>
      <c r="AB2622" t="s">
        <v>74</v>
      </c>
      <c r="AC2622" t="s">
        <v>104</v>
      </c>
      <c r="AD2622">
        <v>2</v>
      </c>
    </row>
    <row r="2623" spans="1:30" x14ac:dyDescent="0.35">
      <c r="A2623">
        <v>3045</v>
      </c>
      <c r="B2623" t="s">
        <v>4314</v>
      </c>
      <c r="C2623" t="s">
        <v>3438</v>
      </c>
      <c r="D2623" s="1">
        <v>43705</v>
      </c>
      <c r="F2623" t="str">
        <f>IF(Table1[[#This Row],[ExitDate]],QUOTIENT(Table1[[#This Row],[ExitDate]]-Table1[[#This Row],[StartDate]],365/12),"")</f>
        <v/>
      </c>
      <c r="G2623" t="str">
        <f>IF(Table1[[#This Row],[ExitDate]], "Attrition", "Active")</f>
        <v>Active</v>
      </c>
      <c r="H2623" t="s">
        <v>28</v>
      </c>
      <c r="I2623" t="s">
        <v>9219</v>
      </c>
      <c r="J2623" t="s">
        <v>9220</v>
      </c>
      <c r="K2623" t="s">
        <v>167</v>
      </c>
      <c r="L2623" t="s">
        <v>32</v>
      </c>
      <c r="M2623" t="s">
        <v>62</v>
      </c>
      <c r="N2623" t="s">
        <v>34</v>
      </c>
      <c r="O2623" t="s">
        <v>35</v>
      </c>
      <c r="P2623" t="s">
        <v>36</v>
      </c>
      <c r="R2623" t="s">
        <v>37</v>
      </c>
      <c r="S2623" t="s">
        <v>100</v>
      </c>
      <c r="T2623" s="2">
        <v>24878</v>
      </c>
      <c r="U2623" s="3">
        <f ca="1">YEARFRAC(Table1[[#This Row],[DOB]],TODAY())</f>
        <v>57.869444444444447</v>
      </c>
      <c r="V2623" s="3" t="str" cm="1">
        <f t="array" aca="1" ref="V2623" ca="1">_xlfn.IFS(Table1[[#This Row],[Age]] &lt; 30, "20-29", Table1[[#This Row],[Age]]&lt;40,"30-39",Table1[[#This Row],[Age]]&lt;50,"40-49",Table1[[#This Row],[Age]]&lt;60,"50-59",Table1[[#This Row],[Age]]&lt;70, "60-69",Table1[[#This Row],[Age]]&lt;80, "70-79",Table1[[#This Row],[Age]]&lt;90,"80-89")</f>
        <v>50-59</v>
      </c>
      <c r="W2623" t="s">
        <v>39</v>
      </c>
      <c r="X2623" t="s">
        <v>112</v>
      </c>
      <c r="Y2623" t="s">
        <v>54</v>
      </c>
      <c r="Z2623">
        <v>64494</v>
      </c>
      <c r="AA2623" t="s">
        <v>73</v>
      </c>
      <c r="AB2623" t="s">
        <v>74</v>
      </c>
      <c r="AC2623" t="s">
        <v>104</v>
      </c>
      <c r="AD2623">
        <v>2</v>
      </c>
    </row>
    <row r="2624" spans="1:30" x14ac:dyDescent="0.35">
      <c r="A2624">
        <v>3046</v>
      </c>
      <c r="B2624" t="s">
        <v>9221</v>
      </c>
      <c r="C2624" t="s">
        <v>3708</v>
      </c>
      <c r="D2624" s="1">
        <v>45079</v>
      </c>
      <c r="E2624" s="1">
        <v>45116</v>
      </c>
      <c r="F2624">
        <f>IF(Table1[[#This Row],[ExitDate]],QUOTIENT(Table1[[#This Row],[ExitDate]]-Table1[[#This Row],[StartDate]],365/12),"")</f>
        <v>1</v>
      </c>
      <c r="G2624" t="str">
        <f>IF(Table1[[#This Row],[ExitDate]], "Attrition", "Active")</f>
        <v>Attrition</v>
      </c>
      <c r="H2624" t="s">
        <v>727</v>
      </c>
      <c r="I2624" t="s">
        <v>9222</v>
      </c>
      <c r="J2624" t="s">
        <v>9223</v>
      </c>
      <c r="K2624" t="s">
        <v>79</v>
      </c>
      <c r="L2624" t="s">
        <v>744</v>
      </c>
      <c r="M2624" t="s">
        <v>51</v>
      </c>
      <c r="N2624" t="s">
        <v>50</v>
      </c>
      <c r="O2624" t="s">
        <v>62</v>
      </c>
      <c r="P2624" t="s">
        <v>125</v>
      </c>
      <c r="Q2624" t="s">
        <v>9224</v>
      </c>
      <c r="R2624" t="s">
        <v>37</v>
      </c>
      <c r="S2624" t="s">
        <v>304</v>
      </c>
      <c r="T2624" s="2">
        <v>30472</v>
      </c>
      <c r="U2624" s="3">
        <f ca="1">YEARFRAC(Table1[[#This Row],[DOB]],TODAY())</f>
        <v>42.55</v>
      </c>
      <c r="V2624" s="3" t="str" cm="1">
        <f t="array" aca="1" ref="V2624" ca="1">_xlfn.IFS(Table1[[#This Row],[Age]] &lt; 30, "20-29", Table1[[#This Row],[Age]]&lt;40,"30-39",Table1[[#This Row],[Age]]&lt;50,"40-49",Table1[[#This Row],[Age]]&lt;60,"50-59",Table1[[#This Row],[Age]]&lt;70, "60-69",Table1[[#This Row],[Age]]&lt;80, "70-79",Table1[[#This Row],[Age]]&lt;90,"80-89")</f>
        <v>40-49</v>
      </c>
      <c r="W2624" t="s">
        <v>39</v>
      </c>
      <c r="X2624" t="s">
        <v>6</v>
      </c>
      <c r="Y2624" t="s">
        <v>41</v>
      </c>
      <c r="Z2624">
        <v>85307</v>
      </c>
      <c r="AA2624" t="s">
        <v>73</v>
      </c>
      <c r="AB2624" t="s">
        <v>74</v>
      </c>
      <c r="AC2624" t="s">
        <v>104</v>
      </c>
      <c r="AD2624">
        <v>4</v>
      </c>
    </row>
    <row r="2625" spans="1:30" x14ac:dyDescent="0.35">
      <c r="A2625">
        <v>3047</v>
      </c>
      <c r="B2625" t="s">
        <v>1138</v>
      </c>
      <c r="C2625" t="s">
        <v>4974</v>
      </c>
      <c r="D2625" s="1">
        <v>43355</v>
      </c>
      <c r="F2625" t="str">
        <f>IF(Table1[[#This Row],[ExitDate]],QUOTIENT(Table1[[#This Row],[ExitDate]]-Table1[[#This Row],[StartDate]],365/12),"")</f>
        <v/>
      </c>
      <c r="G2625" t="str">
        <f>IF(Table1[[#This Row],[ExitDate]], "Attrition", "Active")</f>
        <v>Active</v>
      </c>
      <c r="H2625" t="s">
        <v>727</v>
      </c>
      <c r="I2625" t="s">
        <v>9225</v>
      </c>
      <c r="J2625" t="s">
        <v>9226</v>
      </c>
      <c r="K2625" t="s">
        <v>167</v>
      </c>
      <c r="L2625" t="s">
        <v>32</v>
      </c>
      <c r="M2625" t="s">
        <v>62</v>
      </c>
      <c r="N2625" t="s">
        <v>34</v>
      </c>
      <c r="O2625" t="s">
        <v>62</v>
      </c>
      <c r="P2625" t="s">
        <v>36</v>
      </c>
      <c r="R2625" t="s">
        <v>37</v>
      </c>
      <c r="S2625" t="s">
        <v>110</v>
      </c>
      <c r="T2625" s="2">
        <v>24018</v>
      </c>
      <c r="U2625" s="3">
        <f ca="1">YEARFRAC(Table1[[#This Row],[DOB]],TODAY())</f>
        <v>60.222222222222221</v>
      </c>
      <c r="V2625" s="3" t="str" cm="1">
        <f t="array" aca="1" ref="V2625" ca="1">_xlfn.IFS(Table1[[#This Row],[Age]] &lt; 30, "20-29", Table1[[#This Row],[Age]]&lt;40,"30-39",Table1[[#This Row],[Age]]&lt;50,"40-49",Table1[[#This Row],[Age]]&lt;60,"50-59",Table1[[#This Row],[Age]]&lt;70, "60-69",Table1[[#This Row],[Age]]&lt;80, "70-79",Table1[[#This Row],[Age]]&lt;90,"80-89")</f>
        <v>60-69</v>
      </c>
      <c r="W2625" t="s">
        <v>39</v>
      </c>
      <c r="X2625" t="s">
        <v>612</v>
      </c>
      <c r="Y2625" t="s">
        <v>41</v>
      </c>
      <c r="Z2625">
        <v>33237</v>
      </c>
      <c r="AA2625" t="s">
        <v>42</v>
      </c>
      <c r="AB2625" t="s">
        <v>83</v>
      </c>
      <c r="AC2625" t="s">
        <v>104</v>
      </c>
      <c r="AD2625">
        <v>5</v>
      </c>
    </row>
    <row r="2626" spans="1:30" x14ac:dyDescent="0.35">
      <c r="A2626">
        <v>3048</v>
      </c>
      <c r="B2626" t="s">
        <v>7102</v>
      </c>
      <c r="C2626" t="s">
        <v>4181</v>
      </c>
      <c r="D2626" s="1">
        <v>45122</v>
      </c>
      <c r="F2626" t="str">
        <f>IF(Table1[[#This Row],[ExitDate]],QUOTIENT(Table1[[#This Row],[ExitDate]]-Table1[[#This Row],[StartDate]],365/12),"")</f>
        <v/>
      </c>
      <c r="G2626" t="str">
        <f>IF(Table1[[#This Row],[ExitDate]], "Attrition", "Active")</f>
        <v>Active</v>
      </c>
      <c r="H2626" t="s">
        <v>727</v>
      </c>
      <c r="I2626" t="s">
        <v>9227</v>
      </c>
      <c r="J2626" t="s">
        <v>9228</v>
      </c>
      <c r="K2626" t="s">
        <v>97</v>
      </c>
      <c r="L2626" t="s">
        <v>32</v>
      </c>
      <c r="M2626" t="s">
        <v>33</v>
      </c>
      <c r="N2626" t="s">
        <v>63</v>
      </c>
      <c r="O2626" t="s">
        <v>51</v>
      </c>
      <c r="P2626" t="s">
        <v>36</v>
      </c>
      <c r="R2626" t="s">
        <v>37</v>
      </c>
      <c r="S2626" t="s">
        <v>3211</v>
      </c>
      <c r="T2626" s="2">
        <v>28562</v>
      </c>
      <c r="U2626" s="3">
        <f ca="1">YEARFRAC(Table1[[#This Row],[DOB]],TODAY())</f>
        <v>47.777777777777779</v>
      </c>
      <c r="V2626" s="3" t="str" cm="1">
        <f t="array" aca="1" ref="V2626" ca="1">_xlfn.IFS(Table1[[#This Row],[Age]] &lt; 30, "20-29", Table1[[#This Row],[Age]]&lt;40,"30-39",Table1[[#This Row],[Age]]&lt;50,"40-49",Table1[[#This Row],[Age]]&lt;60,"50-59",Table1[[#This Row],[Age]]&lt;70, "60-69",Table1[[#This Row],[Age]]&lt;80, "70-79",Table1[[#This Row],[Age]]&lt;90,"80-89")</f>
        <v>40-49</v>
      </c>
      <c r="W2626" t="s">
        <v>39</v>
      </c>
      <c r="X2626" t="s">
        <v>1043</v>
      </c>
      <c r="Y2626" t="s">
        <v>41</v>
      </c>
      <c r="Z2626">
        <v>34381</v>
      </c>
      <c r="AA2626" t="s">
        <v>42</v>
      </c>
      <c r="AB2626" t="s">
        <v>83</v>
      </c>
      <c r="AC2626" t="s">
        <v>44</v>
      </c>
      <c r="AD2626">
        <v>2</v>
      </c>
    </row>
    <row r="2627" spans="1:30" x14ac:dyDescent="0.35">
      <c r="A2627">
        <v>3049</v>
      </c>
      <c r="B2627" t="s">
        <v>3201</v>
      </c>
      <c r="C2627" t="s">
        <v>2405</v>
      </c>
      <c r="D2627" s="1">
        <v>45109</v>
      </c>
      <c r="E2627" s="1">
        <v>45132</v>
      </c>
      <c r="F2627">
        <f>IF(Table1[[#This Row],[ExitDate]],QUOTIENT(Table1[[#This Row],[ExitDate]]-Table1[[#This Row],[StartDate]],365/12),"")</f>
        <v>0</v>
      </c>
      <c r="G2627" t="str">
        <f>IF(Table1[[#This Row],[ExitDate]], "Attrition", "Active")</f>
        <v>Attrition</v>
      </c>
      <c r="H2627" t="s">
        <v>727</v>
      </c>
      <c r="I2627" t="s">
        <v>9229</v>
      </c>
      <c r="J2627" t="s">
        <v>9230</v>
      </c>
      <c r="K2627" t="s">
        <v>117</v>
      </c>
      <c r="L2627" t="s">
        <v>32</v>
      </c>
      <c r="M2627" t="s">
        <v>51</v>
      </c>
      <c r="N2627" t="s">
        <v>50</v>
      </c>
      <c r="O2627" t="s">
        <v>35</v>
      </c>
      <c r="P2627" t="s">
        <v>98</v>
      </c>
      <c r="Q2627" t="s">
        <v>9231</v>
      </c>
      <c r="R2627" t="s">
        <v>37</v>
      </c>
      <c r="S2627" t="s">
        <v>80</v>
      </c>
      <c r="T2627" s="2">
        <v>17665</v>
      </c>
      <c r="U2627" s="3">
        <f ca="1">YEARFRAC(Table1[[#This Row],[DOB]],TODAY())</f>
        <v>77.613888888888894</v>
      </c>
      <c r="V2627" s="3" t="str" cm="1">
        <f t="array" aca="1" ref="V2627" ca="1">_xlfn.IFS(Table1[[#This Row],[Age]] &lt; 30, "20-29", Table1[[#This Row],[Age]]&lt;40,"30-39",Table1[[#This Row],[Age]]&lt;50,"40-49",Table1[[#This Row],[Age]]&lt;60,"50-59",Table1[[#This Row],[Age]]&lt;70, "60-69",Table1[[#This Row],[Age]]&lt;80, "70-79",Table1[[#This Row],[Age]]&lt;90,"80-89")</f>
        <v>70-79</v>
      </c>
      <c r="W2627" t="s">
        <v>39</v>
      </c>
      <c r="X2627" t="s">
        <v>82</v>
      </c>
      <c r="Y2627" t="s">
        <v>41</v>
      </c>
      <c r="Z2627">
        <v>96062</v>
      </c>
      <c r="AA2627" t="s">
        <v>127</v>
      </c>
      <c r="AB2627" t="s">
        <v>83</v>
      </c>
      <c r="AC2627" t="s">
        <v>44</v>
      </c>
      <c r="AD2627">
        <v>4</v>
      </c>
    </row>
    <row r="2628" spans="1:30" x14ac:dyDescent="0.35">
      <c r="A2628">
        <v>3050</v>
      </c>
      <c r="B2628" t="s">
        <v>9232</v>
      </c>
      <c r="C2628" t="s">
        <v>1065</v>
      </c>
      <c r="D2628" s="1">
        <v>43871</v>
      </c>
      <c r="F2628" t="str">
        <f>IF(Table1[[#This Row],[ExitDate]],QUOTIENT(Table1[[#This Row],[ExitDate]]-Table1[[#This Row],[StartDate]],365/12),"")</f>
        <v/>
      </c>
      <c r="G2628" t="str">
        <f>IF(Table1[[#This Row],[ExitDate]], "Attrition", "Active")</f>
        <v>Active</v>
      </c>
      <c r="H2628" t="s">
        <v>727</v>
      </c>
      <c r="I2628" t="s">
        <v>9233</v>
      </c>
      <c r="J2628" t="s">
        <v>9234</v>
      </c>
      <c r="K2628" t="s">
        <v>61</v>
      </c>
      <c r="L2628" t="s">
        <v>32</v>
      </c>
      <c r="M2628" t="s">
        <v>33</v>
      </c>
      <c r="N2628" t="s">
        <v>34</v>
      </c>
      <c r="O2628" t="s">
        <v>62</v>
      </c>
      <c r="P2628" t="s">
        <v>36</v>
      </c>
      <c r="R2628" t="s">
        <v>37</v>
      </c>
      <c r="S2628" t="s">
        <v>147</v>
      </c>
      <c r="T2628" s="2">
        <v>25833</v>
      </c>
      <c r="U2628" s="3">
        <f ca="1">YEARFRAC(Table1[[#This Row],[DOB]],TODAY())</f>
        <v>55.25277777777778</v>
      </c>
      <c r="V2628" s="3" t="str" cm="1">
        <f t="array" aca="1" ref="V2628" ca="1">_xlfn.IFS(Table1[[#This Row],[Age]] &lt; 30, "20-29", Table1[[#This Row],[Age]]&lt;40,"30-39",Table1[[#This Row],[Age]]&lt;50,"40-49",Table1[[#This Row],[Age]]&lt;60,"50-59",Table1[[#This Row],[Age]]&lt;70, "60-69",Table1[[#This Row],[Age]]&lt;80, "70-79",Table1[[#This Row],[Age]]&lt;90,"80-89")</f>
        <v>50-59</v>
      </c>
      <c r="W2628" t="s">
        <v>39</v>
      </c>
      <c r="X2628" t="s">
        <v>149</v>
      </c>
      <c r="Y2628" t="s">
        <v>41</v>
      </c>
      <c r="Z2628">
        <v>78746</v>
      </c>
      <c r="AA2628" t="s">
        <v>42</v>
      </c>
      <c r="AB2628" t="s">
        <v>74</v>
      </c>
      <c r="AC2628" t="s">
        <v>44</v>
      </c>
      <c r="AD2628">
        <v>4</v>
      </c>
    </row>
    <row r="2629" spans="1:30" x14ac:dyDescent="0.35">
      <c r="A2629">
        <v>3051</v>
      </c>
      <c r="B2629" t="s">
        <v>3607</v>
      </c>
      <c r="C2629" t="s">
        <v>3526</v>
      </c>
      <c r="D2629" s="1">
        <v>44435</v>
      </c>
      <c r="E2629" s="1">
        <v>44682</v>
      </c>
      <c r="F2629">
        <f>IF(Table1[[#This Row],[ExitDate]],QUOTIENT(Table1[[#This Row],[ExitDate]]-Table1[[#This Row],[StartDate]],365/12),"")</f>
        <v>8</v>
      </c>
      <c r="G2629" t="str">
        <f>IF(Table1[[#This Row],[ExitDate]], "Attrition", "Active")</f>
        <v>Attrition</v>
      </c>
      <c r="H2629" t="s">
        <v>727</v>
      </c>
      <c r="I2629" t="s">
        <v>9235</v>
      </c>
      <c r="J2629" t="s">
        <v>9236</v>
      </c>
      <c r="K2629" t="s">
        <v>88</v>
      </c>
      <c r="L2629" t="s">
        <v>744</v>
      </c>
      <c r="M2629" t="s">
        <v>33</v>
      </c>
      <c r="N2629" t="s">
        <v>63</v>
      </c>
      <c r="O2629" t="s">
        <v>35</v>
      </c>
      <c r="P2629" t="s">
        <v>174</v>
      </c>
      <c r="Q2629" t="s">
        <v>9237</v>
      </c>
      <c r="R2629" t="s">
        <v>37</v>
      </c>
      <c r="S2629" t="s">
        <v>793</v>
      </c>
      <c r="T2629" s="2">
        <v>26342</v>
      </c>
      <c r="U2629" s="3">
        <f ca="1">YEARFRAC(Table1[[#This Row],[DOB]],TODAY())</f>
        <v>53.861111111111114</v>
      </c>
      <c r="V2629" s="3" t="str" cm="1">
        <f t="array" aca="1" ref="V2629" ca="1">_xlfn.IFS(Table1[[#This Row],[Age]] &lt; 30, "20-29", Table1[[#This Row],[Age]]&lt;40,"30-39",Table1[[#This Row],[Age]]&lt;50,"40-49",Table1[[#This Row],[Age]]&lt;60,"50-59",Table1[[#This Row],[Age]]&lt;70, "60-69",Table1[[#This Row],[Age]]&lt;80, "70-79",Table1[[#This Row],[Age]]&lt;90,"80-89")</f>
        <v>50-59</v>
      </c>
      <c r="W2629" t="s">
        <v>39</v>
      </c>
      <c r="X2629" t="s">
        <v>162</v>
      </c>
      <c r="Y2629" t="s">
        <v>41</v>
      </c>
      <c r="Z2629">
        <v>96336</v>
      </c>
      <c r="AA2629" t="s">
        <v>127</v>
      </c>
      <c r="AB2629" t="s">
        <v>43</v>
      </c>
      <c r="AC2629" t="s">
        <v>44</v>
      </c>
      <c r="AD2629">
        <v>5</v>
      </c>
    </row>
    <row r="2630" spans="1:30" x14ac:dyDescent="0.35">
      <c r="A2630">
        <v>3052</v>
      </c>
      <c r="B2630" t="s">
        <v>9238</v>
      </c>
      <c r="C2630" t="s">
        <v>5401</v>
      </c>
      <c r="D2630" s="1">
        <v>43855</v>
      </c>
      <c r="E2630" s="1">
        <v>44962</v>
      </c>
      <c r="F2630">
        <f>IF(Table1[[#This Row],[ExitDate]],QUOTIENT(Table1[[#This Row],[ExitDate]]-Table1[[#This Row],[StartDate]],365/12),"")</f>
        <v>36</v>
      </c>
      <c r="G2630" t="str">
        <f>IF(Table1[[#This Row],[ExitDate]], "Attrition", "Active")</f>
        <v>Attrition</v>
      </c>
      <c r="H2630" t="s">
        <v>727</v>
      </c>
      <c r="I2630" t="s">
        <v>9239</v>
      </c>
      <c r="J2630" t="s">
        <v>9240</v>
      </c>
      <c r="K2630" t="s">
        <v>31</v>
      </c>
      <c r="L2630" t="s">
        <v>32</v>
      </c>
      <c r="M2630" t="s">
        <v>62</v>
      </c>
      <c r="N2630" t="s">
        <v>50</v>
      </c>
      <c r="O2630" t="s">
        <v>62</v>
      </c>
      <c r="P2630" t="s">
        <v>98</v>
      </c>
      <c r="Q2630" t="s">
        <v>9241</v>
      </c>
      <c r="R2630" t="s">
        <v>37</v>
      </c>
      <c r="S2630" t="s">
        <v>65</v>
      </c>
      <c r="T2630" s="2">
        <v>17693</v>
      </c>
      <c r="U2630" s="3">
        <f ca="1">YEARFRAC(Table1[[#This Row],[DOB]],TODAY())</f>
        <v>77.538888888888891</v>
      </c>
      <c r="V2630" s="3" t="str" cm="1">
        <f t="array" aca="1" ref="V2630" ca="1">_xlfn.IFS(Table1[[#This Row],[Age]] &lt; 30, "20-29", Table1[[#This Row],[Age]]&lt;40,"30-39",Table1[[#This Row],[Age]]&lt;50,"40-49",Table1[[#This Row],[Age]]&lt;60,"50-59",Table1[[#This Row],[Age]]&lt;70, "60-69",Table1[[#This Row],[Age]]&lt;80, "70-79",Table1[[#This Row],[Age]]&lt;90,"80-89")</f>
        <v>70-79</v>
      </c>
      <c r="W2630" t="s">
        <v>39</v>
      </c>
      <c r="X2630" t="s">
        <v>3176</v>
      </c>
      <c r="Y2630" t="s">
        <v>41</v>
      </c>
      <c r="Z2630">
        <v>60154</v>
      </c>
      <c r="AA2630" t="s">
        <v>42</v>
      </c>
      <c r="AB2630" t="s">
        <v>74</v>
      </c>
      <c r="AC2630" t="s">
        <v>44</v>
      </c>
      <c r="AD2630">
        <v>5</v>
      </c>
    </row>
    <row r="2631" spans="1:30" x14ac:dyDescent="0.35">
      <c r="A2631">
        <v>3053</v>
      </c>
      <c r="B2631" t="s">
        <v>9242</v>
      </c>
      <c r="C2631" t="s">
        <v>9243</v>
      </c>
      <c r="D2631" s="1">
        <v>43916</v>
      </c>
      <c r="E2631" s="1">
        <v>44477</v>
      </c>
      <c r="F2631">
        <f>IF(Table1[[#This Row],[ExitDate]],QUOTIENT(Table1[[#This Row],[ExitDate]]-Table1[[#This Row],[StartDate]],365/12),"")</f>
        <v>18</v>
      </c>
      <c r="G2631" t="str">
        <f>IF(Table1[[#This Row],[ExitDate]], "Attrition", "Active")</f>
        <v>Attrition</v>
      </c>
      <c r="H2631" t="s">
        <v>727</v>
      </c>
      <c r="I2631" t="s">
        <v>9244</v>
      </c>
      <c r="J2631" t="s">
        <v>9245</v>
      </c>
      <c r="K2631" t="s">
        <v>132</v>
      </c>
      <c r="L2631" t="s">
        <v>32</v>
      </c>
      <c r="M2631" t="s">
        <v>51</v>
      </c>
      <c r="N2631" t="s">
        <v>50</v>
      </c>
      <c r="O2631" t="s">
        <v>62</v>
      </c>
      <c r="P2631" t="s">
        <v>125</v>
      </c>
      <c r="Q2631" t="s">
        <v>9246</v>
      </c>
      <c r="R2631" t="s">
        <v>37</v>
      </c>
      <c r="S2631" t="s">
        <v>80</v>
      </c>
      <c r="T2631" s="2">
        <v>21189</v>
      </c>
      <c r="U2631" s="3">
        <f ca="1">YEARFRAC(Table1[[#This Row],[DOB]],TODAY())</f>
        <v>67.969444444444449</v>
      </c>
      <c r="V2631" s="3" t="str" cm="1">
        <f t="array" aca="1" ref="V2631" ca="1">_xlfn.IFS(Table1[[#This Row],[Age]] &lt; 30, "20-29", Table1[[#This Row],[Age]]&lt;40,"30-39",Table1[[#This Row],[Age]]&lt;50,"40-49",Table1[[#This Row],[Age]]&lt;60,"50-59",Table1[[#This Row],[Age]]&lt;70, "60-69",Table1[[#This Row],[Age]]&lt;80, "70-79",Table1[[#This Row],[Age]]&lt;90,"80-89")</f>
        <v>60-69</v>
      </c>
      <c r="W2631" t="s">
        <v>39</v>
      </c>
      <c r="X2631" t="s">
        <v>162</v>
      </c>
      <c r="Y2631" t="s">
        <v>41</v>
      </c>
      <c r="Z2631">
        <v>34734</v>
      </c>
      <c r="AA2631" t="s">
        <v>127</v>
      </c>
      <c r="AB2631" t="s">
        <v>43</v>
      </c>
      <c r="AC2631" t="s">
        <v>44</v>
      </c>
      <c r="AD2631">
        <v>2</v>
      </c>
    </row>
    <row r="2632" spans="1:30" x14ac:dyDescent="0.35">
      <c r="A2632">
        <v>3054</v>
      </c>
      <c r="B2632" t="s">
        <v>4562</v>
      </c>
      <c r="C2632" t="s">
        <v>4293</v>
      </c>
      <c r="D2632" s="1">
        <v>44127</v>
      </c>
      <c r="F2632" t="str">
        <f>IF(Table1[[#This Row],[ExitDate]],QUOTIENT(Table1[[#This Row],[ExitDate]]-Table1[[#This Row],[StartDate]],365/12),"")</f>
        <v/>
      </c>
      <c r="G2632" t="str">
        <f>IF(Table1[[#This Row],[ExitDate]], "Attrition", "Active")</f>
        <v>Active</v>
      </c>
      <c r="H2632" t="s">
        <v>28</v>
      </c>
      <c r="I2632" t="s">
        <v>9247</v>
      </c>
      <c r="J2632" t="s">
        <v>9248</v>
      </c>
      <c r="K2632" t="s">
        <v>132</v>
      </c>
      <c r="L2632" t="s">
        <v>32</v>
      </c>
      <c r="M2632" t="s">
        <v>33</v>
      </c>
      <c r="N2632" t="s">
        <v>34</v>
      </c>
      <c r="O2632" t="s">
        <v>62</v>
      </c>
      <c r="P2632" t="s">
        <v>36</v>
      </c>
      <c r="R2632" t="s">
        <v>37</v>
      </c>
      <c r="S2632" t="s">
        <v>89</v>
      </c>
      <c r="T2632" s="2">
        <v>18197</v>
      </c>
      <c r="U2632" s="3">
        <f ca="1">YEARFRAC(Table1[[#This Row],[DOB]],TODAY())</f>
        <v>76.158333333333331</v>
      </c>
      <c r="V2632" s="3" t="str" cm="1">
        <f t="array" aca="1" ref="V2632" ca="1">_xlfn.IFS(Table1[[#This Row],[Age]] &lt; 30, "20-29", Table1[[#This Row],[Age]]&lt;40,"30-39",Table1[[#This Row],[Age]]&lt;50,"40-49",Table1[[#This Row],[Age]]&lt;60,"50-59",Table1[[#This Row],[Age]]&lt;70, "60-69",Table1[[#This Row],[Age]]&lt;80, "70-79",Table1[[#This Row],[Age]]&lt;90,"80-89")</f>
        <v>70-79</v>
      </c>
      <c r="W2632" t="s">
        <v>39</v>
      </c>
      <c r="X2632" t="s">
        <v>82</v>
      </c>
      <c r="Y2632" t="s">
        <v>54</v>
      </c>
      <c r="Z2632">
        <v>59668</v>
      </c>
      <c r="AA2632" t="s">
        <v>42</v>
      </c>
      <c r="AB2632" t="s">
        <v>83</v>
      </c>
      <c r="AC2632" t="s">
        <v>44</v>
      </c>
      <c r="AD2632">
        <v>1</v>
      </c>
    </row>
    <row r="2633" spans="1:30" x14ac:dyDescent="0.35">
      <c r="A2633">
        <v>3055</v>
      </c>
      <c r="B2633" t="s">
        <v>7272</v>
      </c>
      <c r="C2633" t="s">
        <v>3144</v>
      </c>
      <c r="D2633" s="1">
        <v>44192</v>
      </c>
      <c r="E2633" s="1">
        <v>44537</v>
      </c>
      <c r="F2633">
        <f>IF(Table1[[#This Row],[ExitDate]],QUOTIENT(Table1[[#This Row],[ExitDate]]-Table1[[#This Row],[StartDate]],365/12),"")</f>
        <v>11</v>
      </c>
      <c r="G2633" t="str">
        <f>IF(Table1[[#This Row],[ExitDate]], "Attrition", "Active")</f>
        <v>Attrition</v>
      </c>
      <c r="H2633" t="s">
        <v>28</v>
      </c>
      <c r="I2633" t="s">
        <v>9249</v>
      </c>
      <c r="J2633" t="s">
        <v>9250</v>
      </c>
      <c r="K2633" t="s">
        <v>49</v>
      </c>
      <c r="L2633" t="s">
        <v>1804</v>
      </c>
      <c r="M2633" t="s">
        <v>51</v>
      </c>
      <c r="N2633" t="s">
        <v>50</v>
      </c>
      <c r="O2633" t="s">
        <v>51</v>
      </c>
      <c r="P2633" t="s">
        <v>139</v>
      </c>
      <c r="Q2633" t="s">
        <v>9251</v>
      </c>
      <c r="R2633" t="s">
        <v>37</v>
      </c>
      <c r="S2633" t="s">
        <v>89</v>
      </c>
      <c r="T2633" s="2">
        <v>32085</v>
      </c>
      <c r="U2633" s="3">
        <f ca="1">YEARFRAC(Table1[[#This Row],[DOB]],TODAY())</f>
        <v>38.136111111111113</v>
      </c>
      <c r="V2633" s="3" t="str" cm="1">
        <f t="array" aca="1" ref="V2633" ca="1">_xlfn.IFS(Table1[[#This Row],[Age]] &lt; 30, "20-29", Table1[[#This Row],[Age]]&lt;40,"30-39",Table1[[#This Row],[Age]]&lt;50,"40-49",Table1[[#This Row],[Age]]&lt;60,"50-59",Table1[[#This Row],[Age]]&lt;70, "60-69",Table1[[#This Row],[Age]]&lt;80, "70-79",Table1[[#This Row],[Age]]&lt;90,"80-89")</f>
        <v>30-39</v>
      </c>
      <c r="W2633" t="s">
        <v>39</v>
      </c>
      <c r="X2633" t="s">
        <v>102</v>
      </c>
      <c r="Y2633" t="s">
        <v>54</v>
      </c>
      <c r="Z2633">
        <v>83604</v>
      </c>
      <c r="AA2633" t="s">
        <v>73</v>
      </c>
      <c r="AB2633" t="s">
        <v>103</v>
      </c>
      <c r="AC2633" t="s">
        <v>44</v>
      </c>
      <c r="AD2633">
        <v>2</v>
      </c>
    </row>
    <row r="2634" spans="1:30" x14ac:dyDescent="0.35">
      <c r="A2634">
        <v>3056</v>
      </c>
      <c r="B2634" t="s">
        <v>6374</v>
      </c>
      <c r="C2634" t="s">
        <v>3233</v>
      </c>
      <c r="D2634" s="1">
        <v>44733</v>
      </c>
      <c r="F2634" t="str">
        <f>IF(Table1[[#This Row],[ExitDate]],QUOTIENT(Table1[[#This Row],[ExitDate]]-Table1[[#This Row],[StartDate]],365/12),"")</f>
        <v/>
      </c>
      <c r="G2634" t="str">
        <f>IF(Table1[[#This Row],[ExitDate]], "Attrition", "Active")</f>
        <v>Active</v>
      </c>
      <c r="H2634" t="s">
        <v>28</v>
      </c>
      <c r="I2634" t="s">
        <v>7759</v>
      </c>
      <c r="J2634" t="s">
        <v>9252</v>
      </c>
      <c r="K2634" t="s">
        <v>138</v>
      </c>
      <c r="L2634" t="s">
        <v>32</v>
      </c>
      <c r="M2634" t="s">
        <v>51</v>
      </c>
      <c r="N2634" t="s">
        <v>50</v>
      </c>
      <c r="O2634" t="s">
        <v>35</v>
      </c>
      <c r="P2634" t="s">
        <v>36</v>
      </c>
      <c r="R2634" t="s">
        <v>37</v>
      </c>
      <c r="S2634" t="s">
        <v>593</v>
      </c>
      <c r="T2634" s="2">
        <v>16008</v>
      </c>
      <c r="U2634" s="3">
        <f ca="1">YEARFRAC(Table1[[#This Row],[DOB]],TODAY())</f>
        <v>82.15</v>
      </c>
      <c r="V2634" s="3" t="str" cm="1">
        <f t="array" aca="1" ref="V2634" ca="1">_xlfn.IFS(Table1[[#This Row],[Age]] &lt; 30, "20-29", Table1[[#This Row],[Age]]&lt;40,"30-39",Table1[[#This Row],[Age]]&lt;50,"40-49",Table1[[#This Row],[Age]]&lt;60,"50-59",Table1[[#This Row],[Age]]&lt;70, "60-69",Table1[[#This Row],[Age]]&lt;80, "70-79",Table1[[#This Row],[Age]]&lt;90,"80-89")</f>
        <v>80-89</v>
      </c>
      <c r="W2634" t="s">
        <v>39</v>
      </c>
      <c r="X2634" t="s">
        <v>242</v>
      </c>
      <c r="Y2634" t="s">
        <v>41</v>
      </c>
      <c r="Z2634">
        <v>56056</v>
      </c>
      <c r="AA2634" t="s">
        <v>73</v>
      </c>
      <c r="AB2634" t="s">
        <v>103</v>
      </c>
      <c r="AC2634" t="s">
        <v>44</v>
      </c>
      <c r="AD2634">
        <v>5</v>
      </c>
    </row>
    <row r="2635" spans="1:30" x14ac:dyDescent="0.35">
      <c r="A2635">
        <v>3057</v>
      </c>
      <c r="B2635" t="s">
        <v>226</v>
      </c>
      <c r="C2635" t="s">
        <v>9253</v>
      </c>
      <c r="D2635" s="1">
        <v>44874</v>
      </c>
      <c r="E2635" s="1">
        <v>45116</v>
      </c>
      <c r="F2635">
        <f>IF(Table1[[#This Row],[ExitDate]],QUOTIENT(Table1[[#This Row],[ExitDate]]-Table1[[#This Row],[StartDate]],365/12),"")</f>
        <v>7</v>
      </c>
      <c r="G2635" t="str">
        <f>IF(Table1[[#This Row],[ExitDate]], "Attrition", "Active")</f>
        <v>Attrition</v>
      </c>
      <c r="H2635" t="s">
        <v>28</v>
      </c>
      <c r="I2635" t="s">
        <v>9254</v>
      </c>
      <c r="J2635" t="s">
        <v>9255</v>
      </c>
      <c r="K2635" t="s">
        <v>79</v>
      </c>
      <c r="L2635" t="s">
        <v>1804</v>
      </c>
      <c r="M2635" t="s">
        <v>62</v>
      </c>
      <c r="N2635" t="s">
        <v>50</v>
      </c>
      <c r="O2635" t="s">
        <v>35</v>
      </c>
      <c r="P2635" t="s">
        <v>139</v>
      </c>
      <c r="Q2635" t="s">
        <v>9256</v>
      </c>
      <c r="R2635" t="s">
        <v>37</v>
      </c>
      <c r="S2635" t="s">
        <v>80</v>
      </c>
      <c r="T2635" s="2">
        <v>32174</v>
      </c>
      <c r="U2635" s="3">
        <f ca="1">YEARFRAC(Table1[[#This Row],[DOB]],TODAY())</f>
        <v>37.894444444444446</v>
      </c>
      <c r="V2635" s="3" t="str" cm="1">
        <f t="array" aca="1" ref="V2635" ca="1">_xlfn.IFS(Table1[[#This Row],[Age]] &lt; 30, "20-29", Table1[[#This Row],[Age]]&lt;40,"30-39",Table1[[#This Row],[Age]]&lt;50,"40-49",Table1[[#This Row],[Age]]&lt;60,"50-59",Table1[[#This Row],[Age]]&lt;70, "60-69",Table1[[#This Row],[Age]]&lt;80, "70-79",Table1[[#This Row],[Age]]&lt;90,"80-89")</f>
        <v>30-39</v>
      </c>
      <c r="W2635" t="s">
        <v>39</v>
      </c>
      <c r="X2635" t="s">
        <v>82</v>
      </c>
      <c r="Y2635" t="s">
        <v>41</v>
      </c>
      <c r="Z2635">
        <v>58387</v>
      </c>
      <c r="AA2635" t="s">
        <v>92</v>
      </c>
      <c r="AB2635" t="s">
        <v>103</v>
      </c>
      <c r="AC2635" t="s">
        <v>44</v>
      </c>
      <c r="AD2635">
        <v>4</v>
      </c>
    </row>
    <row r="2636" spans="1:30" x14ac:dyDescent="0.35">
      <c r="A2636">
        <v>3058</v>
      </c>
      <c r="B2636" t="s">
        <v>960</v>
      </c>
      <c r="C2636" t="s">
        <v>3688</v>
      </c>
      <c r="D2636" s="1">
        <v>43507</v>
      </c>
      <c r="E2636" s="1">
        <v>44042</v>
      </c>
      <c r="F2636">
        <f>IF(Table1[[#This Row],[ExitDate]],QUOTIENT(Table1[[#This Row],[ExitDate]]-Table1[[#This Row],[StartDate]],365/12),"")</f>
        <v>17</v>
      </c>
      <c r="G2636" t="str">
        <f>IF(Table1[[#This Row],[ExitDate]], "Attrition", "Active")</f>
        <v>Attrition</v>
      </c>
      <c r="H2636" t="s">
        <v>28</v>
      </c>
      <c r="I2636" t="s">
        <v>9257</v>
      </c>
      <c r="J2636" t="s">
        <v>9258</v>
      </c>
      <c r="K2636" t="s">
        <v>167</v>
      </c>
      <c r="L2636" t="s">
        <v>1804</v>
      </c>
      <c r="M2636" t="s">
        <v>51</v>
      </c>
      <c r="N2636" t="s">
        <v>50</v>
      </c>
      <c r="O2636" t="s">
        <v>35</v>
      </c>
      <c r="P2636" t="s">
        <v>98</v>
      </c>
      <c r="Q2636" t="s">
        <v>9259</v>
      </c>
      <c r="R2636" t="s">
        <v>37</v>
      </c>
      <c r="S2636" t="s">
        <v>503</v>
      </c>
      <c r="T2636" s="2">
        <v>23973</v>
      </c>
      <c r="U2636" s="3">
        <f ca="1">YEARFRAC(Table1[[#This Row],[DOB]],TODAY())</f>
        <v>60.344444444444441</v>
      </c>
      <c r="V2636" s="3" t="str" cm="1">
        <f t="array" aca="1" ref="V2636" ca="1">_xlfn.IFS(Table1[[#This Row],[Age]] &lt; 30, "20-29", Table1[[#This Row],[Age]]&lt;40,"30-39",Table1[[#This Row],[Age]]&lt;50,"40-49",Table1[[#This Row],[Age]]&lt;60,"50-59",Table1[[#This Row],[Age]]&lt;70, "60-69",Table1[[#This Row],[Age]]&lt;80, "70-79",Table1[[#This Row],[Age]]&lt;90,"80-89")</f>
        <v>60-69</v>
      </c>
      <c r="W2636" t="s">
        <v>39</v>
      </c>
      <c r="X2636" t="s">
        <v>177</v>
      </c>
      <c r="Y2636" t="s">
        <v>54</v>
      </c>
      <c r="Z2636">
        <v>93290</v>
      </c>
      <c r="AA2636" t="s">
        <v>127</v>
      </c>
      <c r="AB2636" t="s">
        <v>103</v>
      </c>
      <c r="AC2636" t="s">
        <v>44</v>
      </c>
      <c r="AD2636">
        <v>1</v>
      </c>
    </row>
    <row r="2637" spans="1:30" x14ac:dyDescent="0.35">
      <c r="A2637">
        <v>3059</v>
      </c>
      <c r="B2637" t="s">
        <v>4742</v>
      </c>
      <c r="C2637" t="s">
        <v>1352</v>
      </c>
      <c r="D2637" s="1">
        <v>44283</v>
      </c>
      <c r="F2637" t="str">
        <f>IF(Table1[[#This Row],[ExitDate]],QUOTIENT(Table1[[#This Row],[ExitDate]]-Table1[[#This Row],[StartDate]],365/12),"")</f>
        <v/>
      </c>
      <c r="G2637" t="str">
        <f>IF(Table1[[#This Row],[ExitDate]], "Attrition", "Active")</f>
        <v>Active</v>
      </c>
      <c r="H2637" t="s">
        <v>28</v>
      </c>
      <c r="I2637" t="s">
        <v>9260</v>
      </c>
      <c r="J2637" t="s">
        <v>9261</v>
      </c>
      <c r="K2637" t="s">
        <v>97</v>
      </c>
      <c r="L2637" t="s">
        <v>32</v>
      </c>
      <c r="M2637" t="s">
        <v>51</v>
      </c>
      <c r="N2637" t="s">
        <v>50</v>
      </c>
      <c r="O2637" t="s">
        <v>35</v>
      </c>
      <c r="P2637" t="s">
        <v>36</v>
      </c>
      <c r="R2637" t="s">
        <v>37</v>
      </c>
      <c r="S2637" t="s">
        <v>176</v>
      </c>
      <c r="T2637" s="2">
        <v>26516</v>
      </c>
      <c r="U2637" s="3">
        <f ca="1">YEARFRAC(Table1[[#This Row],[DOB]],TODAY())</f>
        <v>53.383333333333333</v>
      </c>
      <c r="V2637" s="3" t="str" cm="1">
        <f t="array" aca="1" ref="V2637" ca="1">_xlfn.IFS(Table1[[#This Row],[Age]] &lt; 30, "20-29", Table1[[#This Row],[Age]]&lt;40,"30-39",Table1[[#This Row],[Age]]&lt;50,"40-49",Table1[[#This Row],[Age]]&lt;60,"50-59",Table1[[#This Row],[Age]]&lt;70, "60-69",Table1[[#This Row],[Age]]&lt;80, "70-79",Table1[[#This Row],[Age]]&lt;90,"80-89")</f>
        <v>50-59</v>
      </c>
      <c r="W2637" t="s">
        <v>39</v>
      </c>
      <c r="X2637" t="s">
        <v>177</v>
      </c>
      <c r="Y2637" t="s">
        <v>41</v>
      </c>
      <c r="Z2637">
        <v>73253</v>
      </c>
      <c r="AA2637" t="s">
        <v>42</v>
      </c>
      <c r="AB2637" t="s">
        <v>43</v>
      </c>
      <c r="AC2637" t="s">
        <v>44</v>
      </c>
      <c r="AD2637">
        <v>1</v>
      </c>
    </row>
    <row r="2638" spans="1:30" x14ac:dyDescent="0.35">
      <c r="A2638">
        <v>3060</v>
      </c>
      <c r="B2638" t="s">
        <v>7053</v>
      </c>
      <c r="C2638" t="s">
        <v>4328</v>
      </c>
      <c r="D2638" s="1">
        <v>44072</v>
      </c>
      <c r="F2638" t="str">
        <f>IF(Table1[[#This Row],[ExitDate]],QUOTIENT(Table1[[#This Row],[ExitDate]]-Table1[[#This Row],[StartDate]],365/12),"")</f>
        <v/>
      </c>
      <c r="G2638" t="str">
        <f>IF(Table1[[#This Row],[ExitDate]], "Attrition", "Active")</f>
        <v>Active</v>
      </c>
      <c r="H2638" t="s">
        <v>28</v>
      </c>
      <c r="I2638" t="s">
        <v>9262</v>
      </c>
      <c r="J2638" t="s">
        <v>9263</v>
      </c>
      <c r="K2638" t="s">
        <v>117</v>
      </c>
      <c r="L2638" t="s">
        <v>32</v>
      </c>
      <c r="M2638" t="s">
        <v>51</v>
      </c>
      <c r="N2638" t="s">
        <v>50</v>
      </c>
      <c r="O2638" t="s">
        <v>51</v>
      </c>
      <c r="P2638" t="s">
        <v>36</v>
      </c>
      <c r="R2638" t="s">
        <v>37</v>
      </c>
      <c r="S2638" t="s">
        <v>503</v>
      </c>
      <c r="T2638" s="2">
        <v>18631</v>
      </c>
      <c r="U2638" s="3">
        <f ca="1">YEARFRAC(Table1[[#This Row],[DOB]],TODAY())</f>
        <v>74.972222222222229</v>
      </c>
      <c r="V2638" s="3" t="str" cm="1">
        <f t="array" aca="1" ref="V2638" ca="1">_xlfn.IFS(Table1[[#This Row],[Age]] &lt; 30, "20-29", Table1[[#This Row],[Age]]&lt;40,"30-39",Table1[[#This Row],[Age]]&lt;50,"40-49",Table1[[#This Row],[Age]]&lt;60,"50-59",Table1[[#This Row],[Age]]&lt;70, "60-69",Table1[[#This Row],[Age]]&lt;80, "70-79",Table1[[#This Row],[Age]]&lt;90,"80-89")</f>
        <v>70-79</v>
      </c>
      <c r="W2638" t="s">
        <v>39</v>
      </c>
      <c r="X2638" t="s">
        <v>177</v>
      </c>
      <c r="Y2638" t="s">
        <v>54</v>
      </c>
      <c r="Z2638">
        <v>13893</v>
      </c>
      <c r="AA2638" t="s">
        <v>127</v>
      </c>
      <c r="AB2638" t="s">
        <v>43</v>
      </c>
      <c r="AC2638" t="s">
        <v>44</v>
      </c>
      <c r="AD2638">
        <v>2</v>
      </c>
    </row>
    <row r="2639" spans="1:30" x14ac:dyDescent="0.35">
      <c r="A2639">
        <v>3061</v>
      </c>
      <c r="B2639" t="s">
        <v>3851</v>
      </c>
      <c r="C2639" t="s">
        <v>9264</v>
      </c>
      <c r="D2639" s="1">
        <v>44929</v>
      </c>
      <c r="E2639" s="1">
        <v>45143</v>
      </c>
      <c r="F2639">
        <f>IF(Table1[[#This Row],[ExitDate]],QUOTIENT(Table1[[#This Row],[ExitDate]]-Table1[[#This Row],[StartDate]],365/12),"")</f>
        <v>7</v>
      </c>
      <c r="G2639" t="str">
        <f>IF(Table1[[#This Row],[ExitDate]], "Attrition", "Active")</f>
        <v>Attrition</v>
      </c>
      <c r="H2639" t="s">
        <v>28</v>
      </c>
      <c r="I2639" t="s">
        <v>9265</v>
      </c>
      <c r="J2639" t="s">
        <v>9266</v>
      </c>
      <c r="K2639" t="s">
        <v>61</v>
      </c>
      <c r="L2639" t="s">
        <v>32</v>
      </c>
      <c r="M2639" t="s">
        <v>51</v>
      </c>
      <c r="N2639" t="s">
        <v>34</v>
      </c>
      <c r="O2639" t="s">
        <v>62</v>
      </c>
      <c r="P2639" t="s">
        <v>125</v>
      </c>
      <c r="Q2639" t="s">
        <v>9267</v>
      </c>
      <c r="R2639" t="s">
        <v>37</v>
      </c>
      <c r="S2639" t="s">
        <v>304</v>
      </c>
      <c r="T2639" s="2">
        <v>20724</v>
      </c>
      <c r="U2639" s="3">
        <f ca="1">YEARFRAC(Table1[[#This Row],[DOB]],TODAY())</f>
        <v>69.24166666666666</v>
      </c>
      <c r="V2639" s="3" t="str" cm="1">
        <f t="array" aca="1" ref="V2639" ca="1">_xlfn.IFS(Table1[[#This Row],[Age]] &lt; 30, "20-29", Table1[[#This Row],[Age]]&lt;40,"30-39",Table1[[#This Row],[Age]]&lt;50,"40-49",Table1[[#This Row],[Age]]&lt;60,"50-59",Table1[[#This Row],[Age]]&lt;70, "60-69",Table1[[#This Row],[Age]]&lt;80, "70-79",Table1[[#This Row],[Age]]&lt;90,"80-89")</f>
        <v>60-69</v>
      </c>
      <c r="W2639" t="s">
        <v>39</v>
      </c>
      <c r="X2639" t="s">
        <v>225</v>
      </c>
      <c r="Y2639" t="s">
        <v>54</v>
      </c>
      <c r="Z2639">
        <v>51434</v>
      </c>
      <c r="AA2639" t="s">
        <v>73</v>
      </c>
      <c r="AB2639" t="s">
        <v>83</v>
      </c>
      <c r="AC2639" t="s">
        <v>44</v>
      </c>
      <c r="AD2639">
        <v>4</v>
      </c>
    </row>
    <row r="2640" spans="1:30" x14ac:dyDescent="0.35">
      <c r="A2640">
        <v>3062</v>
      </c>
      <c r="B2640" t="s">
        <v>5398</v>
      </c>
      <c r="C2640" t="s">
        <v>189</v>
      </c>
      <c r="D2640" s="1">
        <v>44893</v>
      </c>
      <c r="F2640" t="str">
        <f>IF(Table1[[#This Row],[ExitDate]],QUOTIENT(Table1[[#This Row],[ExitDate]]-Table1[[#This Row],[StartDate]],365/12),"")</f>
        <v/>
      </c>
      <c r="G2640" t="str">
        <f>IF(Table1[[#This Row],[ExitDate]], "Attrition", "Active")</f>
        <v>Active</v>
      </c>
      <c r="H2640" t="s">
        <v>28</v>
      </c>
      <c r="I2640" t="s">
        <v>9268</v>
      </c>
      <c r="J2640" t="s">
        <v>9269</v>
      </c>
      <c r="K2640" t="s">
        <v>88</v>
      </c>
      <c r="L2640" t="s">
        <v>32</v>
      </c>
      <c r="M2640" t="s">
        <v>51</v>
      </c>
      <c r="N2640" t="s">
        <v>50</v>
      </c>
      <c r="O2640" t="s">
        <v>35</v>
      </c>
      <c r="P2640" t="s">
        <v>36</v>
      </c>
      <c r="R2640" t="s">
        <v>37</v>
      </c>
      <c r="S2640" t="s">
        <v>80</v>
      </c>
      <c r="T2640" s="2">
        <v>32097</v>
      </c>
      <c r="U2640" s="3">
        <f ca="1">YEARFRAC(Table1[[#This Row],[DOB]],TODAY())</f>
        <v>38.102777777777774</v>
      </c>
      <c r="V2640" s="3" t="str" cm="1">
        <f t="array" aca="1" ref="V2640" ca="1">_xlfn.IFS(Table1[[#This Row],[Age]] &lt; 30, "20-29", Table1[[#This Row],[Age]]&lt;40,"30-39",Table1[[#This Row],[Age]]&lt;50,"40-49",Table1[[#This Row],[Age]]&lt;60,"50-59",Table1[[#This Row],[Age]]&lt;70, "60-69",Table1[[#This Row],[Age]]&lt;80, "70-79",Table1[[#This Row],[Age]]&lt;90,"80-89")</f>
        <v>30-39</v>
      </c>
      <c r="W2640" t="s">
        <v>39</v>
      </c>
      <c r="X2640" t="s">
        <v>6</v>
      </c>
      <c r="Y2640" t="s">
        <v>41</v>
      </c>
      <c r="Z2640">
        <v>71004</v>
      </c>
      <c r="AA2640" t="s">
        <v>127</v>
      </c>
      <c r="AB2640" t="s">
        <v>103</v>
      </c>
      <c r="AC2640" t="s">
        <v>44</v>
      </c>
      <c r="AD2640">
        <v>1</v>
      </c>
    </row>
    <row r="2641" spans="1:30" x14ac:dyDescent="0.35">
      <c r="A2641">
        <v>3063</v>
      </c>
      <c r="B2641" t="s">
        <v>9270</v>
      </c>
      <c r="C2641" t="s">
        <v>1606</v>
      </c>
      <c r="D2641" s="1">
        <v>44552</v>
      </c>
      <c r="E2641" s="1">
        <v>45141</v>
      </c>
      <c r="F2641">
        <f>IF(Table1[[#This Row],[ExitDate]],QUOTIENT(Table1[[#This Row],[ExitDate]]-Table1[[#This Row],[StartDate]],365/12),"")</f>
        <v>19</v>
      </c>
      <c r="G2641" t="str">
        <f>IF(Table1[[#This Row],[ExitDate]], "Attrition", "Active")</f>
        <v>Attrition</v>
      </c>
      <c r="H2641" t="s">
        <v>28</v>
      </c>
      <c r="I2641" t="s">
        <v>9271</v>
      </c>
      <c r="J2641" t="s">
        <v>9272</v>
      </c>
      <c r="K2641" t="s">
        <v>31</v>
      </c>
      <c r="L2641" t="s">
        <v>32</v>
      </c>
      <c r="M2641" t="s">
        <v>33</v>
      </c>
      <c r="N2641" t="s">
        <v>63</v>
      </c>
      <c r="O2641" t="s">
        <v>51</v>
      </c>
      <c r="P2641" t="s">
        <v>174</v>
      </c>
      <c r="Q2641" t="s">
        <v>9273</v>
      </c>
      <c r="R2641" t="s">
        <v>37</v>
      </c>
      <c r="S2641" t="s">
        <v>89</v>
      </c>
      <c r="T2641" s="2">
        <v>30610</v>
      </c>
      <c r="U2641" s="3">
        <f ca="1">YEARFRAC(Table1[[#This Row],[DOB]],TODAY())</f>
        <v>42.172222222222224</v>
      </c>
      <c r="V2641" s="3" t="str" cm="1">
        <f t="array" aca="1" ref="V2641" ca="1">_xlfn.IFS(Table1[[#This Row],[Age]] &lt; 30, "20-29", Table1[[#This Row],[Age]]&lt;40,"30-39",Table1[[#This Row],[Age]]&lt;50,"40-49",Table1[[#This Row],[Age]]&lt;60,"50-59",Table1[[#This Row],[Age]]&lt;70, "60-69",Table1[[#This Row],[Age]]&lt;80, "70-79",Table1[[#This Row],[Age]]&lt;90,"80-89")</f>
        <v>40-49</v>
      </c>
      <c r="W2641" t="s">
        <v>39</v>
      </c>
      <c r="X2641" t="s">
        <v>6</v>
      </c>
      <c r="Y2641" t="s">
        <v>41</v>
      </c>
      <c r="Z2641">
        <v>46847</v>
      </c>
      <c r="AA2641" t="s">
        <v>73</v>
      </c>
      <c r="AB2641" t="s">
        <v>43</v>
      </c>
      <c r="AC2641" t="s">
        <v>44</v>
      </c>
      <c r="AD2641">
        <v>5</v>
      </c>
    </row>
    <row r="2642" spans="1:30" x14ac:dyDescent="0.35">
      <c r="A2642">
        <v>3064</v>
      </c>
      <c r="B2642" t="s">
        <v>6578</v>
      </c>
      <c r="C2642" t="s">
        <v>3672</v>
      </c>
      <c r="D2642" s="1">
        <v>45115</v>
      </c>
      <c r="F2642" t="str">
        <f>IF(Table1[[#This Row],[ExitDate]],QUOTIENT(Table1[[#This Row],[ExitDate]]-Table1[[#This Row],[StartDate]],365/12),"")</f>
        <v/>
      </c>
      <c r="G2642" t="str">
        <f>IF(Table1[[#This Row],[ExitDate]], "Attrition", "Active")</f>
        <v>Active</v>
      </c>
      <c r="H2642" t="s">
        <v>28</v>
      </c>
      <c r="I2642" t="s">
        <v>9274</v>
      </c>
      <c r="J2642" t="s">
        <v>9275</v>
      </c>
      <c r="K2642" t="s">
        <v>132</v>
      </c>
      <c r="L2642" t="s">
        <v>32</v>
      </c>
      <c r="M2642" t="s">
        <v>33</v>
      </c>
      <c r="N2642" t="s">
        <v>50</v>
      </c>
      <c r="O2642" t="s">
        <v>62</v>
      </c>
      <c r="P2642" t="s">
        <v>36</v>
      </c>
      <c r="R2642" t="s">
        <v>37</v>
      </c>
      <c r="S2642" t="s">
        <v>89</v>
      </c>
      <c r="T2642" s="2">
        <v>22881</v>
      </c>
      <c r="U2642" s="3">
        <f ca="1">YEARFRAC(Table1[[#This Row],[DOB]],TODAY())</f>
        <v>63.333333333333336</v>
      </c>
      <c r="V2642" s="3" t="str" cm="1">
        <f t="array" aca="1" ref="V2642" ca="1">_xlfn.IFS(Table1[[#This Row],[Age]] &lt; 30, "20-29", Table1[[#This Row],[Age]]&lt;40,"30-39",Table1[[#This Row],[Age]]&lt;50,"40-49",Table1[[#This Row],[Age]]&lt;60,"50-59",Table1[[#This Row],[Age]]&lt;70, "60-69",Table1[[#This Row],[Age]]&lt;80, "70-79",Table1[[#This Row],[Age]]&lt;90,"80-89")</f>
        <v>60-69</v>
      </c>
      <c r="W2642" t="s">
        <v>39</v>
      </c>
      <c r="X2642" t="s">
        <v>82</v>
      </c>
      <c r="Y2642" t="s">
        <v>41</v>
      </c>
      <c r="Z2642">
        <v>76345</v>
      </c>
      <c r="AA2642" t="s">
        <v>73</v>
      </c>
      <c r="AB2642" t="s">
        <v>103</v>
      </c>
      <c r="AC2642" t="s">
        <v>44</v>
      </c>
      <c r="AD2642">
        <v>4</v>
      </c>
    </row>
    <row r="2643" spans="1:30" x14ac:dyDescent="0.35">
      <c r="A2643">
        <v>3065</v>
      </c>
      <c r="B2643" t="s">
        <v>788</v>
      </c>
      <c r="C2643" t="s">
        <v>2768</v>
      </c>
      <c r="D2643" s="1">
        <v>44307</v>
      </c>
      <c r="E2643" s="1">
        <v>44460</v>
      </c>
      <c r="F2643">
        <f>IF(Table1[[#This Row],[ExitDate]],QUOTIENT(Table1[[#This Row],[ExitDate]]-Table1[[#This Row],[StartDate]],365/12),"")</f>
        <v>5</v>
      </c>
      <c r="G2643" t="str">
        <f>IF(Table1[[#This Row],[ExitDate]], "Attrition", "Active")</f>
        <v>Attrition</v>
      </c>
      <c r="H2643" t="s">
        <v>28</v>
      </c>
      <c r="I2643" t="s">
        <v>1147</v>
      </c>
      <c r="J2643" t="s">
        <v>9276</v>
      </c>
      <c r="K2643" t="s">
        <v>49</v>
      </c>
      <c r="L2643" t="s">
        <v>32</v>
      </c>
      <c r="M2643" t="s">
        <v>51</v>
      </c>
      <c r="N2643" t="s">
        <v>50</v>
      </c>
      <c r="O2643" t="s">
        <v>35</v>
      </c>
      <c r="P2643" t="s">
        <v>125</v>
      </c>
      <c r="Q2643" t="s">
        <v>9277</v>
      </c>
      <c r="R2643" t="s">
        <v>37</v>
      </c>
      <c r="S2643" t="s">
        <v>89</v>
      </c>
      <c r="T2643" s="2">
        <v>28040</v>
      </c>
      <c r="U2643" s="3">
        <f ca="1">YEARFRAC(Table1[[#This Row],[DOB]],TODAY())</f>
        <v>49.211111111111109</v>
      </c>
      <c r="V2643" s="3" t="str" cm="1">
        <f t="array" aca="1" ref="V2643" ca="1">_xlfn.IFS(Table1[[#This Row],[Age]] &lt; 30, "20-29", Table1[[#This Row],[Age]]&lt;40,"30-39",Table1[[#This Row],[Age]]&lt;50,"40-49",Table1[[#This Row],[Age]]&lt;60,"50-59",Table1[[#This Row],[Age]]&lt;70, "60-69",Table1[[#This Row],[Age]]&lt;80, "70-79",Table1[[#This Row],[Age]]&lt;90,"80-89")</f>
        <v>40-49</v>
      </c>
      <c r="W2643" t="s">
        <v>39</v>
      </c>
      <c r="X2643" t="s">
        <v>280</v>
      </c>
      <c r="Y2643" t="s">
        <v>41</v>
      </c>
      <c r="Z2643">
        <v>15364</v>
      </c>
      <c r="AA2643" t="s">
        <v>92</v>
      </c>
      <c r="AB2643" t="s">
        <v>103</v>
      </c>
      <c r="AC2643" t="s">
        <v>44</v>
      </c>
      <c r="AD2643">
        <v>4</v>
      </c>
    </row>
    <row r="2644" spans="1:30" x14ac:dyDescent="0.35">
      <c r="A2644">
        <v>3066</v>
      </c>
      <c r="B2644" t="s">
        <v>410</v>
      </c>
      <c r="C2644" t="s">
        <v>1524</v>
      </c>
      <c r="D2644" s="1">
        <v>44770</v>
      </c>
      <c r="E2644" s="1">
        <v>44854</v>
      </c>
      <c r="F2644">
        <f>IF(Table1[[#This Row],[ExitDate]],QUOTIENT(Table1[[#This Row],[ExitDate]]-Table1[[#This Row],[StartDate]],365/12),"")</f>
        <v>2</v>
      </c>
      <c r="G2644" t="str">
        <f>IF(Table1[[#This Row],[ExitDate]], "Attrition", "Active")</f>
        <v>Attrition</v>
      </c>
      <c r="H2644" t="s">
        <v>28</v>
      </c>
      <c r="I2644" t="s">
        <v>9278</v>
      </c>
      <c r="J2644" t="s">
        <v>9279</v>
      </c>
      <c r="K2644" t="s">
        <v>138</v>
      </c>
      <c r="L2644" t="s">
        <v>32</v>
      </c>
      <c r="M2644" t="s">
        <v>62</v>
      </c>
      <c r="N2644" t="s">
        <v>63</v>
      </c>
      <c r="O2644" t="s">
        <v>62</v>
      </c>
      <c r="P2644" t="s">
        <v>139</v>
      </c>
      <c r="Q2644" t="s">
        <v>9280</v>
      </c>
      <c r="R2644" t="s">
        <v>37</v>
      </c>
      <c r="S2644" t="s">
        <v>89</v>
      </c>
      <c r="T2644" s="2">
        <v>24574</v>
      </c>
      <c r="U2644" s="3">
        <f ca="1">YEARFRAC(Table1[[#This Row],[DOB]],TODAY())</f>
        <v>58.697222222222223</v>
      </c>
      <c r="V2644" s="3" t="str" cm="1">
        <f t="array" aca="1" ref="V2644" ca="1">_xlfn.IFS(Table1[[#This Row],[Age]] &lt; 30, "20-29", Table1[[#This Row],[Age]]&lt;40,"30-39",Table1[[#This Row],[Age]]&lt;50,"40-49",Table1[[#This Row],[Age]]&lt;60,"50-59",Table1[[#This Row],[Age]]&lt;70, "60-69",Table1[[#This Row],[Age]]&lt;80, "70-79",Table1[[#This Row],[Age]]&lt;90,"80-89")</f>
        <v>50-59</v>
      </c>
      <c r="W2644" t="s">
        <v>39</v>
      </c>
      <c r="X2644" t="s">
        <v>215</v>
      </c>
      <c r="Y2644" t="s">
        <v>54</v>
      </c>
      <c r="Z2644">
        <v>2005</v>
      </c>
      <c r="AA2644" t="s">
        <v>55</v>
      </c>
      <c r="AB2644" t="s">
        <v>103</v>
      </c>
      <c r="AC2644" t="s">
        <v>44</v>
      </c>
      <c r="AD2644">
        <v>1</v>
      </c>
    </row>
    <row r="2645" spans="1:30" x14ac:dyDescent="0.35">
      <c r="A2645">
        <v>3067</v>
      </c>
      <c r="B2645" t="s">
        <v>9281</v>
      </c>
      <c r="C2645" t="s">
        <v>974</v>
      </c>
      <c r="D2645" s="1">
        <v>43774</v>
      </c>
      <c r="F2645" t="str">
        <f>IF(Table1[[#This Row],[ExitDate]],QUOTIENT(Table1[[#This Row],[ExitDate]]-Table1[[#This Row],[StartDate]],365/12),"")</f>
        <v/>
      </c>
      <c r="G2645" t="str">
        <f>IF(Table1[[#This Row],[ExitDate]], "Attrition", "Active")</f>
        <v>Active</v>
      </c>
      <c r="H2645" t="s">
        <v>28</v>
      </c>
      <c r="I2645" t="s">
        <v>9282</v>
      </c>
      <c r="J2645" t="s">
        <v>9283</v>
      </c>
      <c r="K2645" t="s">
        <v>79</v>
      </c>
      <c r="L2645" t="s">
        <v>32</v>
      </c>
      <c r="M2645" t="s">
        <v>51</v>
      </c>
      <c r="N2645" t="s">
        <v>63</v>
      </c>
      <c r="O2645" t="s">
        <v>51</v>
      </c>
      <c r="P2645" t="s">
        <v>36</v>
      </c>
      <c r="R2645" t="s">
        <v>37</v>
      </c>
      <c r="S2645" t="s">
        <v>89</v>
      </c>
      <c r="T2645" s="2">
        <v>30031</v>
      </c>
      <c r="U2645" s="3">
        <f ca="1">YEARFRAC(Table1[[#This Row],[DOB]],TODAY())</f>
        <v>43.755555555555553</v>
      </c>
      <c r="V2645" s="3" t="str" cm="1">
        <f t="array" aca="1" ref="V2645" ca="1">_xlfn.IFS(Table1[[#This Row],[Age]] &lt; 30, "20-29", Table1[[#This Row],[Age]]&lt;40,"30-39",Table1[[#This Row],[Age]]&lt;50,"40-49",Table1[[#This Row],[Age]]&lt;60,"50-59",Table1[[#This Row],[Age]]&lt;70, "60-69",Table1[[#This Row],[Age]]&lt;80, "70-79",Table1[[#This Row],[Age]]&lt;90,"80-89")</f>
        <v>40-49</v>
      </c>
      <c r="W2645" t="s">
        <v>39</v>
      </c>
      <c r="X2645" t="s">
        <v>102</v>
      </c>
      <c r="Y2645" t="s">
        <v>54</v>
      </c>
      <c r="Z2645">
        <v>50527</v>
      </c>
      <c r="AA2645" t="s">
        <v>55</v>
      </c>
      <c r="AB2645" t="s">
        <v>74</v>
      </c>
      <c r="AC2645" t="s">
        <v>44</v>
      </c>
      <c r="AD2645">
        <v>4</v>
      </c>
    </row>
    <row r="2646" spans="1:30" x14ac:dyDescent="0.35">
      <c r="A2646">
        <v>3068</v>
      </c>
      <c r="B2646" t="s">
        <v>2058</v>
      </c>
      <c r="C2646" t="s">
        <v>3349</v>
      </c>
      <c r="D2646" s="1">
        <v>44703</v>
      </c>
      <c r="E2646" s="1">
        <v>44903</v>
      </c>
      <c r="F2646">
        <f>IF(Table1[[#This Row],[ExitDate]],QUOTIENT(Table1[[#This Row],[ExitDate]]-Table1[[#This Row],[StartDate]],365/12),"")</f>
        <v>6</v>
      </c>
      <c r="G2646" t="str">
        <f>IF(Table1[[#This Row],[ExitDate]], "Attrition", "Active")</f>
        <v>Attrition</v>
      </c>
      <c r="H2646" t="s">
        <v>28</v>
      </c>
      <c r="I2646" t="s">
        <v>9284</v>
      </c>
      <c r="J2646" t="s">
        <v>9285</v>
      </c>
      <c r="K2646" t="s">
        <v>167</v>
      </c>
      <c r="L2646" t="s">
        <v>2299</v>
      </c>
      <c r="M2646" t="s">
        <v>62</v>
      </c>
      <c r="N2646" t="s">
        <v>50</v>
      </c>
      <c r="O2646" t="s">
        <v>35</v>
      </c>
      <c r="P2646" t="s">
        <v>125</v>
      </c>
      <c r="Q2646" t="s">
        <v>9286</v>
      </c>
      <c r="R2646" t="s">
        <v>37</v>
      </c>
      <c r="S2646" t="s">
        <v>38</v>
      </c>
      <c r="T2646" s="2">
        <v>17289</v>
      </c>
      <c r="U2646" s="3">
        <f ca="1">YEARFRAC(Table1[[#This Row],[DOB]],TODAY())</f>
        <v>78.641666666666666</v>
      </c>
      <c r="V2646" s="3" t="str" cm="1">
        <f t="array" aca="1" ref="V2646" ca="1">_xlfn.IFS(Table1[[#This Row],[Age]] &lt; 30, "20-29", Table1[[#This Row],[Age]]&lt;40,"30-39",Table1[[#This Row],[Age]]&lt;50,"40-49",Table1[[#This Row],[Age]]&lt;60,"50-59",Table1[[#This Row],[Age]]&lt;70, "60-69",Table1[[#This Row],[Age]]&lt;80, "70-79",Table1[[#This Row],[Age]]&lt;90,"80-89")</f>
        <v>70-79</v>
      </c>
      <c r="W2646" t="s">
        <v>39</v>
      </c>
      <c r="X2646" t="s">
        <v>66</v>
      </c>
      <c r="Y2646" t="s">
        <v>54</v>
      </c>
      <c r="Z2646">
        <v>21620</v>
      </c>
      <c r="AA2646" t="s">
        <v>127</v>
      </c>
      <c r="AB2646" t="s">
        <v>74</v>
      </c>
      <c r="AC2646" t="s">
        <v>44</v>
      </c>
      <c r="AD2646">
        <v>5</v>
      </c>
    </row>
    <row r="2647" spans="1:30" x14ac:dyDescent="0.35">
      <c r="A2647">
        <v>3069</v>
      </c>
      <c r="B2647" t="s">
        <v>1072</v>
      </c>
      <c r="C2647" t="s">
        <v>5803</v>
      </c>
      <c r="D2647" s="1">
        <v>43757</v>
      </c>
      <c r="E2647" s="1">
        <v>44533</v>
      </c>
      <c r="F2647">
        <f>IF(Table1[[#This Row],[ExitDate]],QUOTIENT(Table1[[#This Row],[ExitDate]]-Table1[[#This Row],[StartDate]],365/12),"")</f>
        <v>25</v>
      </c>
      <c r="G2647" t="str">
        <f>IF(Table1[[#This Row],[ExitDate]], "Attrition", "Active")</f>
        <v>Attrition</v>
      </c>
      <c r="H2647" t="s">
        <v>727</v>
      </c>
      <c r="I2647" t="s">
        <v>9287</v>
      </c>
      <c r="J2647" t="s">
        <v>9288</v>
      </c>
      <c r="K2647" t="s">
        <v>97</v>
      </c>
      <c r="L2647" t="s">
        <v>32</v>
      </c>
      <c r="M2647" t="s">
        <v>62</v>
      </c>
      <c r="N2647" t="s">
        <v>50</v>
      </c>
      <c r="O2647" t="s">
        <v>35</v>
      </c>
      <c r="P2647" t="s">
        <v>98</v>
      </c>
      <c r="Q2647" t="s">
        <v>9289</v>
      </c>
      <c r="R2647" t="s">
        <v>37</v>
      </c>
      <c r="S2647" t="s">
        <v>80</v>
      </c>
      <c r="T2647" s="2">
        <v>36205</v>
      </c>
      <c r="U2647" s="3">
        <f ca="1">YEARFRAC(Table1[[#This Row],[DOB]],TODAY())</f>
        <v>26.858333333333334</v>
      </c>
      <c r="V2647" s="3" t="str" cm="1">
        <f t="array" aca="1" ref="V2647" ca="1">_xlfn.IFS(Table1[[#This Row],[Age]] &lt; 30, "20-29", Table1[[#This Row],[Age]]&lt;40,"30-39",Table1[[#This Row],[Age]]&lt;50,"40-49",Table1[[#This Row],[Age]]&lt;60,"50-59",Table1[[#This Row],[Age]]&lt;70, "60-69",Table1[[#This Row],[Age]]&lt;80, "70-79",Table1[[#This Row],[Age]]&lt;90,"80-89")</f>
        <v>20-29</v>
      </c>
      <c r="W2647" t="s">
        <v>39</v>
      </c>
      <c r="X2647" t="s">
        <v>72</v>
      </c>
      <c r="Y2647" t="s">
        <v>41</v>
      </c>
      <c r="Z2647">
        <v>92533</v>
      </c>
      <c r="AA2647" t="s">
        <v>42</v>
      </c>
      <c r="AB2647" t="s">
        <v>83</v>
      </c>
      <c r="AC2647" t="s">
        <v>44</v>
      </c>
      <c r="AD2647">
        <v>4</v>
      </c>
    </row>
    <row r="2648" spans="1:30" x14ac:dyDescent="0.35">
      <c r="A2648">
        <v>3070</v>
      </c>
      <c r="B2648" t="s">
        <v>7088</v>
      </c>
      <c r="C2648" t="s">
        <v>9290</v>
      </c>
      <c r="D2648" s="1">
        <v>43824</v>
      </c>
      <c r="E2648" s="1">
        <v>44401</v>
      </c>
      <c r="F2648">
        <f>IF(Table1[[#This Row],[ExitDate]],QUOTIENT(Table1[[#This Row],[ExitDate]]-Table1[[#This Row],[StartDate]],365/12),"")</f>
        <v>18</v>
      </c>
      <c r="G2648" t="str">
        <f>IF(Table1[[#This Row],[ExitDate]], "Attrition", "Active")</f>
        <v>Attrition</v>
      </c>
      <c r="H2648" t="s">
        <v>727</v>
      </c>
      <c r="I2648" t="s">
        <v>9291</v>
      </c>
      <c r="J2648" t="s">
        <v>9292</v>
      </c>
      <c r="K2648" t="s">
        <v>88</v>
      </c>
      <c r="L2648" t="s">
        <v>32</v>
      </c>
      <c r="M2648" t="s">
        <v>62</v>
      </c>
      <c r="N2648" t="s">
        <v>34</v>
      </c>
      <c r="O2648" t="s">
        <v>35</v>
      </c>
      <c r="P2648" t="s">
        <v>98</v>
      </c>
      <c r="Q2648" t="s">
        <v>9293</v>
      </c>
      <c r="R2648" t="s">
        <v>37</v>
      </c>
      <c r="S2648" t="s">
        <v>304</v>
      </c>
      <c r="T2648" s="2">
        <v>26424</v>
      </c>
      <c r="U2648" s="3">
        <f ca="1">YEARFRAC(Table1[[#This Row],[DOB]],TODAY())</f>
        <v>53.633333333333333</v>
      </c>
      <c r="V2648" s="3" t="str" cm="1">
        <f t="array" aca="1" ref="V2648" ca="1">_xlfn.IFS(Table1[[#This Row],[Age]] &lt; 30, "20-29", Table1[[#This Row],[Age]]&lt;40,"30-39",Table1[[#This Row],[Age]]&lt;50,"40-49",Table1[[#This Row],[Age]]&lt;60,"50-59",Table1[[#This Row],[Age]]&lt;70, "60-69",Table1[[#This Row],[Age]]&lt;80, "70-79",Table1[[#This Row],[Age]]&lt;90,"80-89")</f>
        <v>50-59</v>
      </c>
      <c r="W2648" t="s">
        <v>39</v>
      </c>
      <c r="X2648" t="s">
        <v>82</v>
      </c>
      <c r="Y2648" t="s">
        <v>41</v>
      </c>
      <c r="Z2648">
        <v>7528</v>
      </c>
      <c r="AA2648" t="s">
        <v>42</v>
      </c>
      <c r="AB2648" t="s">
        <v>103</v>
      </c>
      <c r="AC2648" t="s">
        <v>44</v>
      </c>
      <c r="AD2648">
        <v>1</v>
      </c>
    </row>
    <row r="2649" spans="1:30" x14ac:dyDescent="0.35">
      <c r="A2649">
        <v>3071</v>
      </c>
      <c r="B2649" t="s">
        <v>9294</v>
      </c>
      <c r="C2649" t="s">
        <v>4907</v>
      </c>
      <c r="D2649" s="1">
        <v>44869</v>
      </c>
      <c r="E2649" s="1">
        <v>44891</v>
      </c>
      <c r="F2649">
        <f>IF(Table1[[#This Row],[ExitDate]],QUOTIENT(Table1[[#This Row],[ExitDate]]-Table1[[#This Row],[StartDate]],365/12),"")</f>
        <v>0</v>
      </c>
      <c r="G2649" t="str">
        <f>IF(Table1[[#This Row],[ExitDate]], "Attrition", "Active")</f>
        <v>Attrition</v>
      </c>
      <c r="H2649" t="s">
        <v>727</v>
      </c>
      <c r="I2649" t="s">
        <v>9295</v>
      </c>
      <c r="J2649" t="s">
        <v>9296</v>
      </c>
      <c r="K2649" t="s">
        <v>31</v>
      </c>
      <c r="L2649" t="s">
        <v>32</v>
      </c>
      <c r="M2649" t="s">
        <v>62</v>
      </c>
      <c r="N2649" t="s">
        <v>63</v>
      </c>
      <c r="O2649" t="s">
        <v>51</v>
      </c>
      <c r="P2649" t="s">
        <v>174</v>
      </c>
      <c r="Q2649" t="s">
        <v>9297</v>
      </c>
      <c r="R2649" t="s">
        <v>37</v>
      </c>
      <c r="S2649" t="s">
        <v>80</v>
      </c>
      <c r="T2649" s="2">
        <v>20480</v>
      </c>
      <c r="U2649" s="3">
        <f ca="1">YEARFRAC(Table1[[#This Row],[DOB]],TODAY())</f>
        <v>69.908333333333331</v>
      </c>
      <c r="V2649" s="3" t="str" cm="1">
        <f t="array" aca="1" ref="V2649" ca="1">_xlfn.IFS(Table1[[#This Row],[Age]] &lt; 30, "20-29", Table1[[#This Row],[Age]]&lt;40,"30-39",Table1[[#This Row],[Age]]&lt;50,"40-49",Table1[[#This Row],[Age]]&lt;60,"50-59",Table1[[#This Row],[Age]]&lt;70, "60-69",Table1[[#This Row],[Age]]&lt;80, "70-79",Table1[[#This Row],[Age]]&lt;90,"80-89")</f>
        <v>60-69</v>
      </c>
      <c r="W2649" t="s">
        <v>39</v>
      </c>
      <c r="X2649" t="s">
        <v>162</v>
      </c>
      <c r="Y2649" t="s">
        <v>41</v>
      </c>
      <c r="Z2649">
        <v>34566</v>
      </c>
      <c r="AA2649" t="s">
        <v>92</v>
      </c>
      <c r="AB2649" t="s">
        <v>83</v>
      </c>
      <c r="AC2649" t="s">
        <v>44</v>
      </c>
      <c r="AD2649">
        <v>2</v>
      </c>
    </row>
    <row r="2650" spans="1:30" x14ac:dyDescent="0.35">
      <c r="A2650">
        <v>3072</v>
      </c>
      <c r="B2650" t="s">
        <v>3614</v>
      </c>
      <c r="C2650" t="s">
        <v>600</v>
      </c>
      <c r="D2650" s="1">
        <v>45042</v>
      </c>
      <c r="E2650" s="1">
        <v>45076</v>
      </c>
      <c r="F2650">
        <f>IF(Table1[[#This Row],[ExitDate]],QUOTIENT(Table1[[#This Row],[ExitDate]]-Table1[[#This Row],[StartDate]],365/12),"")</f>
        <v>1</v>
      </c>
      <c r="G2650" t="str">
        <f>IF(Table1[[#This Row],[ExitDate]], "Attrition", "Active")</f>
        <v>Attrition</v>
      </c>
      <c r="H2650" t="s">
        <v>727</v>
      </c>
      <c r="I2650" t="s">
        <v>9298</v>
      </c>
      <c r="J2650" t="s">
        <v>9299</v>
      </c>
      <c r="K2650" t="s">
        <v>49</v>
      </c>
      <c r="L2650" t="s">
        <v>32</v>
      </c>
      <c r="M2650" t="s">
        <v>62</v>
      </c>
      <c r="N2650" t="s">
        <v>63</v>
      </c>
      <c r="O2650" t="s">
        <v>51</v>
      </c>
      <c r="P2650" t="s">
        <v>98</v>
      </c>
      <c r="Q2650" t="s">
        <v>9300</v>
      </c>
      <c r="R2650" t="s">
        <v>37</v>
      </c>
      <c r="S2650" t="s">
        <v>593</v>
      </c>
      <c r="T2650" s="2">
        <v>31458</v>
      </c>
      <c r="U2650" s="3">
        <f ca="1">YEARFRAC(Table1[[#This Row],[DOB]],TODAY())</f>
        <v>39.855555555555554</v>
      </c>
      <c r="V2650" s="3" t="str" cm="1">
        <f t="array" aca="1" ref="V2650" ca="1">_xlfn.IFS(Table1[[#This Row],[Age]] &lt; 30, "20-29", Table1[[#This Row],[Age]]&lt;40,"30-39",Table1[[#This Row],[Age]]&lt;50,"40-49",Table1[[#This Row],[Age]]&lt;60,"50-59",Table1[[#This Row],[Age]]&lt;70, "60-69",Table1[[#This Row],[Age]]&lt;80, "70-79",Table1[[#This Row],[Age]]&lt;90,"80-89")</f>
        <v>30-39</v>
      </c>
      <c r="W2650" t="s">
        <v>39</v>
      </c>
      <c r="X2650" t="s">
        <v>225</v>
      </c>
      <c r="Y2650" t="s">
        <v>41</v>
      </c>
      <c r="Z2650">
        <v>48363</v>
      </c>
      <c r="AA2650" t="s">
        <v>127</v>
      </c>
      <c r="AB2650" t="s">
        <v>103</v>
      </c>
      <c r="AC2650" t="s">
        <v>44</v>
      </c>
      <c r="AD2650">
        <v>1</v>
      </c>
    </row>
    <row r="2651" spans="1:30" x14ac:dyDescent="0.35">
      <c r="A2651">
        <v>3073</v>
      </c>
      <c r="B2651" t="s">
        <v>9301</v>
      </c>
      <c r="C2651" t="s">
        <v>1915</v>
      </c>
      <c r="D2651" s="1">
        <v>44860</v>
      </c>
      <c r="E2651" s="1">
        <v>45062</v>
      </c>
      <c r="F2651">
        <f>IF(Table1[[#This Row],[ExitDate]],QUOTIENT(Table1[[#This Row],[ExitDate]]-Table1[[#This Row],[StartDate]],365/12),"")</f>
        <v>6</v>
      </c>
      <c r="G2651" t="str">
        <f>IF(Table1[[#This Row],[ExitDate]], "Attrition", "Active")</f>
        <v>Attrition</v>
      </c>
      <c r="H2651" t="s">
        <v>727</v>
      </c>
      <c r="I2651" t="s">
        <v>9302</v>
      </c>
      <c r="J2651" t="s">
        <v>9303</v>
      </c>
      <c r="K2651" t="s">
        <v>138</v>
      </c>
      <c r="L2651" t="s">
        <v>744</v>
      </c>
      <c r="M2651" t="s">
        <v>33</v>
      </c>
      <c r="N2651" t="s">
        <v>50</v>
      </c>
      <c r="O2651" t="s">
        <v>51</v>
      </c>
      <c r="P2651" t="s">
        <v>139</v>
      </c>
      <c r="Q2651" t="s">
        <v>9304</v>
      </c>
      <c r="R2651" t="s">
        <v>37</v>
      </c>
      <c r="S2651" t="s">
        <v>80</v>
      </c>
      <c r="T2651" s="2">
        <v>31893</v>
      </c>
      <c r="U2651" s="3">
        <f ca="1">YEARFRAC(Table1[[#This Row],[DOB]],TODAY())</f>
        <v>38.658333333333331</v>
      </c>
      <c r="V2651" s="3" t="str" cm="1">
        <f t="array" aca="1" ref="V2651" ca="1">_xlfn.IFS(Table1[[#This Row],[Age]] &lt; 30, "20-29", Table1[[#This Row],[Age]]&lt;40,"30-39",Table1[[#This Row],[Age]]&lt;50,"40-49",Table1[[#This Row],[Age]]&lt;60,"50-59",Table1[[#This Row],[Age]]&lt;70, "60-69",Table1[[#This Row],[Age]]&lt;80, "70-79",Table1[[#This Row],[Age]]&lt;90,"80-89")</f>
        <v>30-39</v>
      </c>
      <c r="W2651" t="s">
        <v>39</v>
      </c>
      <c r="X2651" t="s">
        <v>82</v>
      </c>
      <c r="Y2651" t="s">
        <v>41</v>
      </c>
      <c r="Z2651">
        <v>27147</v>
      </c>
      <c r="AA2651" t="s">
        <v>92</v>
      </c>
      <c r="AB2651" t="s">
        <v>74</v>
      </c>
      <c r="AC2651" t="s">
        <v>44</v>
      </c>
      <c r="AD2651">
        <v>4</v>
      </c>
    </row>
    <row r="2652" spans="1:30" x14ac:dyDescent="0.35">
      <c r="A2652">
        <v>3074</v>
      </c>
      <c r="B2652" t="s">
        <v>6846</v>
      </c>
      <c r="C2652" t="s">
        <v>3585</v>
      </c>
      <c r="D2652" s="1">
        <v>44026</v>
      </c>
      <c r="E2652" s="1">
        <v>44739</v>
      </c>
      <c r="F2652">
        <f>IF(Table1[[#This Row],[ExitDate]],QUOTIENT(Table1[[#This Row],[ExitDate]]-Table1[[#This Row],[StartDate]],365/12),"")</f>
        <v>23</v>
      </c>
      <c r="G2652" t="str">
        <f>IF(Table1[[#This Row],[ExitDate]], "Attrition", "Active")</f>
        <v>Attrition</v>
      </c>
      <c r="H2652" t="s">
        <v>727</v>
      </c>
      <c r="I2652" t="s">
        <v>9305</v>
      </c>
      <c r="J2652" t="s">
        <v>9306</v>
      </c>
      <c r="K2652" t="s">
        <v>117</v>
      </c>
      <c r="L2652" t="s">
        <v>744</v>
      </c>
      <c r="M2652" t="s">
        <v>33</v>
      </c>
      <c r="N2652" t="s">
        <v>50</v>
      </c>
      <c r="O2652" t="s">
        <v>62</v>
      </c>
      <c r="P2652" t="s">
        <v>125</v>
      </c>
      <c r="Q2652" t="s">
        <v>9307</v>
      </c>
      <c r="R2652" t="s">
        <v>37</v>
      </c>
      <c r="S2652" t="s">
        <v>147</v>
      </c>
      <c r="T2652" s="2">
        <v>23288</v>
      </c>
      <c r="U2652" s="3">
        <f ca="1">YEARFRAC(Table1[[#This Row],[DOB]],TODAY())</f>
        <v>62.219444444444441</v>
      </c>
      <c r="V2652" s="3" t="str" cm="1">
        <f t="array" aca="1" ref="V2652" ca="1">_xlfn.IFS(Table1[[#This Row],[Age]] &lt; 30, "20-29", Table1[[#This Row],[Age]]&lt;40,"30-39",Table1[[#This Row],[Age]]&lt;50,"40-49",Table1[[#This Row],[Age]]&lt;60,"50-59",Table1[[#This Row],[Age]]&lt;70, "60-69",Table1[[#This Row],[Age]]&lt;80, "70-79",Table1[[#This Row],[Age]]&lt;90,"80-89")</f>
        <v>60-69</v>
      </c>
      <c r="W2652" t="s">
        <v>39</v>
      </c>
      <c r="X2652" t="s">
        <v>149</v>
      </c>
      <c r="Y2652" t="s">
        <v>41</v>
      </c>
      <c r="Z2652">
        <v>79280</v>
      </c>
      <c r="AA2652" t="s">
        <v>55</v>
      </c>
      <c r="AB2652" t="s">
        <v>74</v>
      </c>
      <c r="AC2652" t="s">
        <v>44</v>
      </c>
      <c r="AD2652">
        <v>1</v>
      </c>
    </row>
    <row r="2653" spans="1:30" x14ac:dyDescent="0.35">
      <c r="A2653">
        <v>3075</v>
      </c>
      <c r="B2653" t="s">
        <v>8202</v>
      </c>
      <c r="C2653" t="s">
        <v>5003</v>
      </c>
      <c r="D2653" s="1">
        <v>44997</v>
      </c>
      <c r="F2653" t="str">
        <f>IF(Table1[[#This Row],[ExitDate]],QUOTIENT(Table1[[#This Row],[ExitDate]]-Table1[[#This Row],[StartDate]],365/12),"")</f>
        <v/>
      </c>
      <c r="G2653" t="str">
        <f>IF(Table1[[#This Row],[ExitDate]], "Attrition", "Active")</f>
        <v>Active</v>
      </c>
      <c r="H2653" t="s">
        <v>727</v>
      </c>
      <c r="I2653" t="s">
        <v>9308</v>
      </c>
      <c r="J2653" t="s">
        <v>9309</v>
      </c>
      <c r="K2653" t="s">
        <v>61</v>
      </c>
      <c r="L2653" t="s">
        <v>32</v>
      </c>
      <c r="M2653" t="s">
        <v>62</v>
      </c>
      <c r="N2653" t="s">
        <v>63</v>
      </c>
      <c r="O2653" t="s">
        <v>51</v>
      </c>
      <c r="P2653" t="s">
        <v>36</v>
      </c>
      <c r="R2653" t="s">
        <v>37</v>
      </c>
      <c r="S2653" t="s">
        <v>230</v>
      </c>
      <c r="T2653" s="2">
        <v>25212</v>
      </c>
      <c r="U2653" s="3">
        <f ca="1">YEARFRAC(Table1[[#This Row],[DOB]],TODAY())</f>
        <v>56.955555555555556</v>
      </c>
      <c r="V2653" s="3" t="str" cm="1">
        <f t="array" aca="1" ref="V2653" ca="1">_xlfn.IFS(Table1[[#This Row],[Age]] &lt; 30, "20-29", Table1[[#This Row],[Age]]&lt;40,"30-39",Table1[[#This Row],[Age]]&lt;50,"40-49",Table1[[#This Row],[Age]]&lt;60,"50-59",Table1[[#This Row],[Age]]&lt;70, "60-69",Table1[[#This Row],[Age]]&lt;80, "70-79",Table1[[#This Row],[Age]]&lt;90,"80-89")</f>
        <v>50-59</v>
      </c>
      <c r="W2653" t="s">
        <v>39</v>
      </c>
      <c r="X2653" t="s">
        <v>112</v>
      </c>
      <c r="Y2653" t="s">
        <v>41</v>
      </c>
      <c r="Z2653">
        <v>18316</v>
      </c>
      <c r="AA2653" t="s">
        <v>73</v>
      </c>
      <c r="AB2653" t="s">
        <v>74</v>
      </c>
      <c r="AC2653" t="s">
        <v>44</v>
      </c>
      <c r="AD2653">
        <v>5</v>
      </c>
    </row>
    <row r="2654" spans="1:30" x14ac:dyDescent="0.35">
      <c r="A2654">
        <v>3076</v>
      </c>
      <c r="B2654" t="s">
        <v>9310</v>
      </c>
      <c r="C2654" t="s">
        <v>3778</v>
      </c>
      <c r="D2654" s="1">
        <v>45042</v>
      </c>
      <c r="F2654" t="str">
        <f>IF(Table1[[#This Row],[ExitDate]],QUOTIENT(Table1[[#This Row],[ExitDate]]-Table1[[#This Row],[StartDate]],365/12),"")</f>
        <v/>
      </c>
      <c r="G2654" t="str">
        <f>IF(Table1[[#This Row],[ExitDate]], "Attrition", "Active")</f>
        <v>Active</v>
      </c>
      <c r="H2654" t="s">
        <v>727</v>
      </c>
      <c r="I2654" t="s">
        <v>9311</v>
      </c>
      <c r="J2654" t="s">
        <v>9312</v>
      </c>
      <c r="K2654" t="s">
        <v>167</v>
      </c>
      <c r="L2654" t="s">
        <v>32</v>
      </c>
      <c r="M2654" t="s">
        <v>51</v>
      </c>
      <c r="N2654" t="s">
        <v>34</v>
      </c>
      <c r="O2654" t="s">
        <v>62</v>
      </c>
      <c r="P2654" t="s">
        <v>36</v>
      </c>
      <c r="R2654" t="s">
        <v>37</v>
      </c>
      <c r="S2654" t="s">
        <v>80</v>
      </c>
      <c r="T2654" s="2">
        <v>35941</v>
      </c>
      <c r="U2654" s="3">
        <f ca="1">YEARFRAC(Table1[[#This Row],[DOB]],TODAY())</f>
        <v>27.574999999999999</v>
      </c>
      <c r="V2654" s="3" t="str" cm="1">
        <f t="array" aca="1" ref="V2654" ca="1">_xlfn.IFS(Table1[[#This Row],[Age]] &lt; 30, "20-29", Table1[[#This Row],[Age]]&lt;40,"30-39",Table1[[#This Row],[Age]]&lt;50,"40-49",Table1[[#This Row],[Age]]&lt;60,"50-59",Table1[[#This Row],[Age]]&lt;70, "60-69",Table1[[#This Row],[Age]]&lt;80, "70-79",Table1[[#This Row],[Age]]&lt;90,"80-89")</f>
        <v>20-29</v>
      </c>
      <c r="W2654" t="s">
        <v>39</v>
      </c>
      <c r="X2654" t="s">
        <v>225</v>
      </c>
      <c r="Y2654" t="s">
        <v>54</v>
      </c>
      <c r="Z2654">
        <v>3738</v>
      </c>
      <c r="AA2654" t="s">
        <v>42</v>
      </c>
      <c r="AB2654" t="s">
        <v>83</v>
      </c>
      <c r="AC2654" t="s">
        <v>44</v>
      </c>
      <c r="AD2654">
        <v>5</v>
      </c>
    </row>
    <row r="2655" spans="1:30" x14ac:dyDescent="0.35">
      <c r="A2655">
        <v>3077</v>
      </c>
      <c r="B2655" t="s">
        <v>9313</v>
      </c>
      <c r="C2655" t="s">
        <v>4303</v>
      </c>
      <c r="D2655" s="1">
        <v>44821</v>
      </c>
      <c r="E2655" s="1">
        <v>45089</v>
      </c>
      <c r="F2655">
        <f>IF(Table1[[#This Row],[ExitDate]],QUOTIENT(Table1[[#This Row],[ExitDate]]-Table1[[#This Row],[StartDate]],365/12),"")</f>
        <v>8</v>
      </c>
      <c r="G2655" t="str">
        <f>IF(Table1[[#This Row],[ExitDate]], "Attrition", "Active")</f>
        <v>Attrition</v>
      </c>
      <c r="H2655" t="s">
        <v>28</v>
      </c>
      <c r="I2655" t="s">
        <v>9314</v>
      </c>
      <c r="J2655" t="s">
        <v>9315</v>
      </c>
      <c r="K2655" t="s">
        <v>31</v>
      </c>
      <c r="L2655" t="s">
        <v>32</v>
      </c>
      <c r="M2655" t="s">
        <v>33</v>
      </c>
      <c r="N2655" t="s">
        <v>50</v>
      </c>
      <c r="O2655" t="s">
        <v>35</v>
      </c>
      <c r="P2655" t="s">
        <v>98</v>
      </c>
      <c r="Q2655" t="s">
        <v>9316</v>
      </c>
      <c r="R2655" t="s">
        <v>37</v>
      </c>
      <c r="S2655" t="s">
        <v>80</v>
      </c>
      <c r="T2655" s="2">
        <v>21413</v>
      </c>
      <c r="U2655" s="3">
        <f ca="1">YEARFRAC(Table1[[#This Row],[DOB]],TODAY())</f>
        <v>67.352777777777774</v>
      </c>
      <c r="V2655" s="3" t="str" cm="1">
        <f t="array" aca="1" ref="V2655" ca="1">_xlfn.IFS(Table1[[#This Row],[Age]] &lt; 30, "20-29", Table1[[#This Row],[Age]]&lt;40,"30-39",Table1[[#This Row],[Age]]&lt;50,"40-49",Table1[[#This Row],[Age]]&lt;60,"50-59",Table1[[#This Row],[Age]]&lt;70, "60-69",Table1[[#This Row],[Age]]&lt;80, "70-79",Table1[[#This Row],[Age]]&lt;90,"80-89")</f>
        <v>60-69</v>
      </c>
      <c r="W2655" t="s">
        <v>39</v>
      </c>
      <c r="X2655" t="s">
        <v>72</v>
      </c>
      <c r="Y2655" t="s">
        <v>54</v>
      </c>
      <c r="Z2655">
        <v>16185</v>
      </c>
      <c r="AA2655" t="s">
        <v>55</v>
      </c>
      <c r="AB2655" t="s">
        <v>83</v>
      </c>
      <c r="AC2655" t="s">
        <v>44</v>
      </c>
      <c r="AD2655">
        <v>1</v>
      </c>
    </row>
    <row r="2656" spans="1:30" x14ac:dyDescent="0.35">
      <c r="A2656">
        <v>3078</v>
      </c>
      <c r="B2656" t="s">
        <v>2380</v>
      </c>
      <c r="C2656" t="s">
        <v>618</v>
      </c>
      <c r="D2656" s="1">
        <v>44204</v>
      </c>
      <c r="E2656" s="1">
        <v>45017</v>
      </c>
      <c r="F2656">
        <f>IF(Table1[[#This Row],[ExitDate]],QUOTIENT(Table1[[#This Row],[ExitDate]]-Table1[[#This Row],[StartDate]],365/12),"")</f>
        <v>26</v>
      </c>
      <c r="G2656" t="str">
        <f>IF(Table1[[#This Row],[ExitDate]], "Attrition", "Active")</f>
        <v>Attrition</v>
      </c>
      <c r="H2656" t="s">
        <v>28</v>
      </c>
      <c r="I2656" t="s">
        <v>9317</v>
      </c>
      <c r="J2656" t="s">
        <v>9318</v>
      </c>
      <c r="K2656" t="s">
        <v>132</v>
      </c>
      <c r="L2656" t="s">
        <v>32</v>
      </c>
      <c r="M2656" t="s">
        <v>33</v>
      </c>
      <c r="N2656" t="s">
        <v>63</v>
      </c>
      <c r="O2656" t="s">
        <v>51</v>
      </c>
      <c r="P2656" t="s">
        <v>174</v>
      </c>
      <c r="Q2656" t="s">
        <v>9319</v>
      </c>
      <c r="R2656" t="s">
        <v>37</v>
      </c>
      <c r="S2656" t="s">
        <v>80</v>
      </c>
      <c r="T2656" s="2">
        <v>22020</v>
      </c>
      <c r="U2656" s="3">
        <f ca="1">YEARFRAC(Table1[[#This Row],[DOB]],TODAY())</f>
        <v>65.691666666666663</v>
      </c>
      <c r="V2656" s="3" t="str" cm="1">
        <f t="array" aca="1" ref="V2656" ca="1">_xlfn.IFS(Table1[[#This Row],[Age]] &lt; 30, "20-29", Table1[[#This Row],[Age]]&lt;40,"30-39",Table1[[#This Row],[Age]]&lt;50,"40-49",Table1[[#This Row],[Age]]&lt;60,"50-59",Table1[[#This Row],[Age]]&lt;70, "60-69",Table1[[#This Row],[Age]]&lt;80, "70-79",Table1[[#This Row],[Age]]&lt;90,"80-89")</f>
        <v>60-69</v>
      </c>
      <c r="W2656" t="s">
        <v>39</v>
      </c>
      <c r="X2656" t="s">
        <v>225</v>
      </c>
      <c r="Y2656" t="s">
        <v>54</v>
      </c>
      <c r="Z2656">
        <v>10871</v>
      </c>
      <c r="AA2656" t="s">
        <v>92</v>
      </c>
      <c r="AB2656" t="s">
        <v>43</v>
      </c>
      <c r="AC2656" t="s">
        <v>44</v>
      </c>
      <c r="AD2656">
        <v>1</v>
      </c>
    </row>
    <row r="2657" spans="1:30" x14ac:dyDescent="0.35">
      <c r="A2657">
        <v>3079</v>
      </c>
      <c r="B2657" t="s">
        <v>9320</v>
      </c>
      <c r="C2657" t="s">
        <v>227</v>
      </c>
      <c r="D2657" s="1">
        <v>44183</v>
      </c>
      <c r="E2657" s="1">
        <v>44820</v>
      </c>
      <c r="F2657">
        <f>IF(Table1[[#This Row],[ExitDate]],QUOTIENT(Table1[[#This Row],[ExitDate]]-Table1[[#This Row],[StartDate]],365/12),"")</f>
        <v>20</v>
      </c>
      <c r="G2657" t="str">
        <f>IF(Table1[[#This Row],[ExitDate]], "Attrition", "Active")</f>
        <v>Attrition</v>
      </c>
      <c r="H2657" t="s">
        <v>28</v>
      </c>
      <c r="I2657" t="s">
        <v>3104</v>
      </c>
      <c r="J2657" t="s">
        <v>9321</v>
      </c>
      <c r="K2657" t="s">
        <v>49</v>
      </c>
      <c r="L2657" t="s">
        <v>1804</v>
      </c>
      <c r="M2657" t="s">
        <v>51</v>
      </c>
      <c r="N2657" t="s">
        <v>63</v>
      </c>
      <c r="O2657" t="s">
        <v>51</v>
      </c>
      <c r="P2657" t="s">
        <v>139</v>
      </c>
      <c r="Q2657" t="s">
        <v>9322</v>
      </c>
      <c r="R2657" t="s">
        <v>37</v>
      </c>
      <c r="S2657" t="s">
        <v>52</v>
      </c>
      <c r="T2657" s="2">
        <v>26854</v>
      </c>
      <c r="U2657" s="3">
        <f ca="1">YEARFRAC(Table1[[#This Row],[DOB]],TODAY())</f>
        <v>52.455555555555556</v>
      </c>
      <c r="V2657" s="3" t="str" cm="1">
        <f t="array" aca="1" ref="V2657" ca="1">_xlfn.IFS(Table1[[#This Row],[Age]] &lt; 30, "20-29", Table1[[#This Row],[Age]]&lt;40,"30-39",Table1[[#This Row],[Age]]&lt;50,"40-49",Table1[[#This Row],[Age]]&lt;60,"50-59",Table1[[#This Row],[Age]]&lt;70, "60-69",Table1[[#This Row],[Age]]&lt;80, "70-79",Table1[[#This Row],[Age]]&lt;90,"80-89")</f>
        <v>50-59</v>
      </c>
      <c r="W2657" t="s">
        <v>39</v>
      </c>
      <c r="X2657" t="s">
        <v>112</v>
      </c>
      <c r="Y2657" t="s">
        <v>41</v>
      </c>
      <c r="Z2657">
        <v>54361</v>
      </c>
      <c r="AA2657" t="s">
        <v>92</v>
      </c>
      <c r="AB2657" t="s">
        <v>74</v>
      </c>
      <c r="AC2657" t="s">
        <v>44</v>
      </c>
      <c r="AD2657">
        <v>4</v>
      </c>
    </row>
    <row r="2658" spans="1:30" x14ac:dyDescent="0.35">
      <c r="A2658">
        <v>3080</v>
      </c>
      <c r="B2658" t="s">
        <v>9323</v>
      </c>
      <c r="C2658" t="s">
        <v>2616</v>
      </c>
      <c r="D2658" s="1">
        <v>44086</v>
      </c>
      <c r="E2658" s="1">
        <v>44887</v>
      </c>
      <c r="F2658">
        <f>IF(Table1[[#This Row],[ExitDate]],QUOTIENT(Table1[[#This Row],[ExitDate]]-Table1[[#This Row],[StartDate]],365/12),"")</f>
        <v>26</v>
      </c>
      <c r="G2658" t="str">
        <f>IF(Table1[[#This Row],[ExitDate]], "Attrition", "Active")</f>
        <v>Attrition</v>
      </c>
      <c r="H2658" t="s">
        <v>28</v>
      </c>
      <c r="I2658" t="s">
        <v>9324</v>
      </c>
      <c r="J2658" t="s">
        <v>9325</v>
      </c>
      <c r="K2658" t="s">
        <v>138</v>
      </c>
      <c r="L2658" t="s">
        <v>1804</v>
      </c>
      <c r="M2658" t="s">
        <v>33</v>
      </c>
      <c r="N2658" t="s">
        <v>63</v>
      </c>
      <c r="O2658" t="s">
        <v>51</v>
      </c>
      <c r="P2658" t="s">
        <v>174</v>
      </c>
      <c r="Q2658" t="s">
        <v>9326</v>
      </c>
      <c r="R2658" t="s">
        <v>37</v>
      </c>
      <c r="S2658" t="s">
        <v>80</v>
      </c>
      <c r="T2658" s="2">
        <v>36330</v>
      </c>
      <c r="U2658" s="3">
        <f ca="1">YEARFRAC(Table1[[#This Row],[DOB]],TODAY())</f>
        <v>26.511111111111113</v>
      </c>
      <c r="V2658" s="3" t="str" cm="1">
        <f t="array" aca="1" ref="V2658" ca="1">_xlfn.IFS(Table1[[#This Row],[Age]] &lt; 30, "20-29", Table1[[#This Row],[Age]]&lt;40,"30-39",Table1[[#This Row],[Age]]&lt;50,"40-49",Table1[[#This Row],[Age]]&lt;60,"50-59",Table1[[#This Row],[Age]]&lt;70, "60-69",Table1[[#This Row],[Age]]&lt;80, "70-79",Table1[[#This Row],[Age]]&lt;90,"80-89")</f>
        <v>20-29</v>
      </c>
      <c r="W2658" t="s">
        <v>39</v>
      </c>
      <c r="X2658" t="s">
        <v>162</v>
      </c>
      <c r="Y2658" t="s">
        <v>41</v>
      </c>
      <c r="Z2658">
        <v>82524</v>
      </c>
      <c r="AA2658" t="s">
        <v>55</v>
      </c>
      <c r="AB2658" t="s">
        <v>43</v>
      </c>
      <c r="AC2658" t="s">
        <v>44</v>
      </c>
      <c r="AD2658">
        <v>2</v>
      </c>
    </row>
    <row r="2659" spans="1:30" x14ac:dyDescent="0.35">
      <c r="A2659">
        <v>3081</v>
      </c>
      <c r="B2659" t="s">
        <v>3420</v>
      </c>
      <c r="C2659" t="s">
        <v>1135</v>
      </c>
      <c r="D2659" s="1">
        <v>44124</v>
      </c>
      <c r="F2659" t="str">
        <f>IF(Table1[[#This Row],[ExitDate]],QUOTIENT(Table1[[#This Row],[ExitDate]]-Table1[[#This Row],[StartDate]],365/12),"")</f>
        <v/>
      </c>
      <c r="G2659" t="str">
        <f>IF(Table1[[#This Row],[ExitDate]], "Attrition", "Active")</f>
        <v>Active</v>
      </c>
      <c r="H2659" t="s">
        <v>28</v>
      </c>
      <c r="I2659" t="s">
        <v>9327</v>
      </c>
      <c r="J2659" t="s">
        <v>9328</v>
      </c>
      <c r="K2659" t="s">
        <v>79</v>
      </c>
      <c r="L2659" t="s">
        <v>32</v>
      </c>
      <c r="M2659" t="s">
        <v>51</v>
      </c>
      <c r="N2659" t="s">
        <v>34</v>
      </c>
      <c r="O2659" t="s">
        <v>51</v>
      </c>
      <c r="P2659" t="s">
        <v>36</v>
      </c>
      <c r="R2659" t="s">
        <v>37</v>
      </c>
      <c r="S2659" t="s">
        <v>38</v>
      </c>
      <c r="T2659" s="2">
        <v>29297</v>
      </c>
      <c r="U2659" s="3">
        <f ca="1">YEARFRAC(Table1[[#This Row],[DOB]],TODAY())</f>
        <v>45.766666666666666</v>
      </c>
      <c r="V2659" s="3" t="str" cm="1">
        <f t="array" aca="1" ref="V2659" ca="1">_xlfn.IFS(Table1[[#This Row],[Age]] &lt; 30, "20-29", Table1[[#This Row],[Age]]&lt;40,"30-39",Table1[[#This Row],[Age]]&lt;50,"40-49",Table1[[#This Row],[Age]]&lt;60,"50-59",Table1[[#This Row],[Age]]&lt;70, "60-69",Table1[[#This Row],[Age]]&lt;80, "70-79",Table1[[#This Row],[Age]]&lt;90,"80-89")</f>
        <v>40-49</v>
      </c>
      <c r="W2659" t="s">
        <v>39</v>
      </c>
      <c r="X2659" t="s">
        <v>156</v>
      </c>
      <c r="Y2659" t="s">
        <v>54</v>
      </c>
      <c r="Z2659">
        <v>18410</v>
      </c>
      <c r="AA2659" t="s">
        <v>42</v>
      </c>
      <c r="AB2659" t="s">
        <v>43</v>
      </c>
      <c r="AC2659" t="s">
        <v>44</v>
      </c>
      <c r="AD2659">
        <v>2</v>
      </c>
    </row>
    <row r="2660" spans="1:30" x14ac:dyDescent="0.35">
      <c r="A2660">
        <v>3082</v>
      </c>
      <c r="B2660" t="s">
        <v>9329</v>
      </c>
      <c r="C2660" t="s">
        <v>3774</v>
      </c>
      <c r="D2660" s="1">
        <v>44883</v>
      </c>
      <c r="F2660" t="str">
        <f>IF(Table1[[#This Row],[ExitDate]],QUOTIENT(Table1[[#This Row],[ExitDate]]-Table1[[#This Row],[StartDate]],365/12),"")</f>
        <v/>
      </c>
      <c r="G2660" t="str">
        <f>IF(Table1[[#This Row],[ExitDate]], "Attrition", "Active")</f>
        <v>Active</v>
      </c>
      <c r="H2660" t="s">
        <v>28</v>
      </c>
      <c r="I2660" t="s">
        <v>9330</v>
      </c>
      <c r="J2660" t="s">
        <v>9331</v>
      </c>
      <c r="K2660" t="s">
        <v>167</v>
      </c>
      <c r="L2660" t="s">
        <v>32</v>
      </c>
      <c r="M2660" t="s">
        <v>51</v>
      </c>
      <c r="N2660" t="s">
        <v>50</v>
      </c>
      <c r="O2660" t="s">
        <v>51</v>
      </c>
      <c r="P2660" t="s">
        <v>36</v>
      </c>
      <c r="R2660" t="s">
        <v>37</v>
      </c>
      <c r="S2660" t="s">
        <v>89</v>
      </c>
      <c r="T2660" s="2">
        <v>32420</v>
      </c>
      <c r="U2660" s="3">
        <f ca="1">YEARFRAC(Table1[[#This Row],[DOB]],TODAY())</f>
        <v>37.219444444444441</v>
      </c>
      <c r="V2660" s="3" t="str" cm="1">
        <f t="array" aca="1" ref="V2660" ca="1">_xlfn.IFS(Table1[[#This Row],[Age]] &lt; 30, "20-29", Table1[[#This Row],[Age]]&lt;40,"30-39",Table1[[#This Row],[Age]]&lt;50,"40-49",Table1[[#This Row],[Age]]&lt;60,"50-59",Table1[[#This Row],[Age]]&lt;70, "60-69",Table1[[#This Row],[Age]]&lt;80, "70-79",Table1[[#This Row],[Age]]&lt;90,"80-89")</f>
        <v>30-39</v>
      </c>
      <c r="W2660" t="s">
        <v>39</v>
      </c>
      <c r="X2660" t="s">
        <v>242</v>
      </c>
      <c r="Y2660" t="s">
        <v>41</v>
      </c>
      <c r="Z2660">
        <v>53176</v>
      </c>
      <c r="AA2660" t="s">
        <v>73</v>
      </c>
      <c r="AB2660" t="s">
        <v>74</v>
      </c>
      <c r="AC2660" t="s">
        <v>44</v>
      </c>
      <c r="AD2660">
        <v>1</v>
      </c>
    </row>
    <row r="2661" spans="1:30" x14ac:dyDescent="0.35">
      <c r="A2661">
        <v>3083</v>
      </c>
      <c r="B2661" t="s">
        <v>4633</v>
      </c>
      <c r="C2661" t="s">
        <v>8682</v>
      </c>
      <c r="D2661" s="1">
        <v>44940</v>
      </c>
      <c r="F2661" t="str">
        <f>IF(Table1[[#This Row],[ExitDate]],QUOTIENT(Table1[[#This Row],[ExitDate]]-Table1[[#This Row],[StartDate]],365/12),"")</f>
        <v/>
      </c>
      <c r="G2661" t="str">
        <f>IF(Table1[[#This Row],[ExitDate]], "Attrition", "Active")</f>
        <v>Active</v>
      </c>
      <c r="H2661" t="s">
        <v>28</v>
      </c>
      <c r="I2661" t="s">
        <v>9332</v>
      </c>
      <c r="J2661" t="s">
        <v>9333</v>
      </c>
      <c r="K2661" t="s">
        <v>97</v>
      </c>
      <c r="L2661" t="s">
        <v>32</v>
      </c>
      <c r="M2661" t="s">
        <v>33</v>
      </c>
      <c r="N2661" t="s">
        <v>34</v>
      </c>
      <c r="O2661" t="s">
        <v>62</v>
      </c>
      <c r="P2661" t="s">
        <v>36</v>
      </c>
      <c r="R2661" t="s">
        <v>37</v>
      </c>
      <c r="S2661" t="s">
        <v>52</v>
      </c>
      <c r="T2661" s="2">
        <v>24616</v>
      </c>
      <c r="U2661" s="3">
        <f ca="1">YEARFRAC(Table1[[#This Row],[DOB]],TODAY())</f>
        <v>58.580555555555556</v>
      </c>
      <c r="V2661" s="3" t="str" cm="1">
        <f t="array" aca="1" ref="V2661" ca="1">_xlfn.IFS(Table1[[#This Row],[Age]] &lt; 30, "20-29", Table1[[#This Row],[Age]]&lt;40,"30-39",Table1[[#This Row],[Age]]&lt;50,"40-49",Table1[[#This Row],[Age]]&lt;60,"50-59",Table1[[#This Row],[Age]]&lt;70, "60-69",Table1[[#This Row],[Age]]&lt;80, "70-79",Table1[[#This Row],[Age]]&lt;90,"80-89")</f>
        <v>50-59</v>
      </c>
      <c r="W2661" t="s">
        <v>39</v>
      </c>
      <c r="X2661" t="s">
        <v>82</v>
      </c>
      <c r="Y2661" t="s">
        <v>54</v>
      </c>
      <c r="Z2661">
        <v>55790</v>
      </c>
      <c r="AA2661" t="s">
        <v>127</v>
      </c>
      <c r="AB2661" t="s">
        <v>43</v>
      </c>
      <c r="AC2661" t="s">
        <v>44</v>
      </c>
      <c r="AD2661">
        <v>2</v>
      </c>
    </row>
    <row r="2662" spans="1:30" x14ac:dyDescent="0.35">
      <c r="A2662">
        <v>3084</v>
      </c>
      <c r="B2662" t="s">
        <v>9334</v>
      </c>
      <c r="C2662" t="s">
        <v>8179</v>
      </c>
      <c r="D2662" s="1">
        <v>44131</v>
      </c>
      <c r="E2662" s="1">
        <v>44720</v>
      </c>
      <c r="F2662">
        <f>IF(Table1[[#This Row],[ExitDate]],QUOTIENT(Table1[[#This Row],[ExitDate]]-Table1[[#This Row],[StartDate]],365/12),"")</f>
        <v>19</v>
      </c>
      <c r="G2662" t="str">
        <f>IF(Table1[[#This Row],[ExitDate]], "Attrition", "Active")</f>
        <v>Attrition</v>
      </c>
      <c r="H2662" t="s">
        <v>28</v>
      </c>
      <c r="I2662" t="s">
        <v>9335</v>
      </c>
      <c r="J2662" t="s">
        <v>9336</v>
      </c>
      <c r="K2662" t="s">
        <v>117</v>
      </c>
      <c r="L2662" t="s">
        <v>32</v>
      </c>
      <c r="M2662" t="s">
        <v>51</v>
      </c>
      <c r="N2662" t="s">
        <v>50</v>
      </c>
      <c r="O2662" t="s">
        <v>35</v>
      </c>
      <c r="P2662" t="s">
        <v>174</v>
      </c>
      <c r="Q2662" t="s">
        <v>9337</v>
      </c>
      <c r="R2662" t="s">
        <v>37</v>
      </c>
      <c r="S2662" t="s">
        <v>80</v>
      </c>
      <c r="T2662" s="2">
        <v>35245</v>
      </c>
      <c r="U2662" s="3">
        <f ca="1">YEARFRAC(Table1[[#This Row],[DOB]],TODAY())</f>
        <v>29.483333333333334</v>
      </c>
      <c r="V2662" s="3" t="str" cm="1">
        <f t="array" aca="1" ref="V2662" ca="1">_xlfn.IFS(Table1[[#This Row],[Age]] &lt; 30, "20-29", Table1[[#This Row],[Age]]&lt;40,"30-39",Table1[[#This Row],[Age]]&lt;50,"40-49",Table1[[#This Row],[Age]]&lt;60,"50-59",Table1[[#This Row],[Age]]&lt;70, "60-69",Table1[[#This Row],[Age]]&lt;80, "70-79",Table1[[#This Row],[Age]]&lt;90,"80-89")</f>
        <v>20-29</v>
      </c>
      <c r="W2662" t="s">
        <v>39</v>
      </c>
      <c r="X2662" t="s">
        <v>72</v>
      </c>
      <c r="Y2662" t="s">
        <v>54</v>
      </c>
      <c r="Z2662">
        <v>64716</v>
      </c>
      <c r="AA2662" t="s">
        <v>92</v>
      </c>
      <c r="AB2662" t="s">
        <v>43</v>
      </c>
      <c r="AC2662" t="s">
        <v>44</v>
      </c>
      <c r="AD2662">
        <v>4</v>
      </c>
    </row>
    <row r="2663" spans="1:30" x14ac:dyDescent="0.35">
      <c r="A2663">
        <v>3085</v>
      </c>
      <c r="B2663" t="s">
        <v>8658</v>
      </c>
      <c r="C2663" t="s">
        <v>5606</v>
      </c>
      <c r="D2663" s="1">
        <v>44072</v>
      </c>
      <c r="F2663" t="str">
        <f>IF(Table1[[#This Row],[ExitDate]],QUOTIENT(Table1[[#This Row],[ExitDate]]-Table1[[#This Row],[StartDate]],365/12),"")</f>
        <v/>
      </c>
      <c r="G2663" t="str">
        <f>IF(Table1[[#This Row],[ExitDate]], "Attrition", "Active")</f>
        <v>Active</v>
      </c>
      <c r="H2663" t="s">
        <v>28</v>
      </c>
      <c r="I2663" t="s">
        <v>9338</v>
      </c>
      <c r="J2663" t="s">
        <v>9339</v>
      </c>
      <c r="K2663" t="s">
        <v>61</v>
      </c>
      <c r="L2663" t="s">
        <v>32</v>
      </c>
      <c r="M2663" t="s">
        <v>62</v>
      </c>
      <c r="N2663" t="s">
        <v>34</v>
      </c>
      <c r="O2663" t="s">
        <v>62</v>
      </c>
      <c r="P2663" t="s">
        <v>36</v>
      </c>
      <c r="R2663" t="s">
        <v>37</v>
      </c>
      <c r="S2663" t="s">
        <v>89</v>
      </c>
      <c r="T2663" s="2">
        <v>23074</v>
      </c>
      <c r="U2663" s="3">
        <f ca="1">YEARFRAC(Table1[[#This Row],[DOB]],TODAY())</f>
        <v>62.802777777777777</v>
      </c>
      <c r="V2663" s="3" t="str" cm="1">
        <f t="array" aca="1" ref="V2663" ca="1">_xlfn.IFS(Table1[[#This Row],[Age]] &lt; 30, "20-29", Table1[[#This Row],[Age]]&lt;40,"30-39",Table1[[#This Row],[Age]]&lt;50,"40-49",Table1[[#This Row],[Age]]&lt;60,"50-59",Table1[[#This Row],[Age]]&lt;70, "60-69",Table1[[#This Row],[Age]]&lt;80, "70-79",Table1[[#This Row],[Age]]&lt;90,"80-89")</f>
        <v>60-69</v>
      </c>
      <c r="W2663" t="s">
        <v>39</v>
      </c>
      <c r="X2663" t="s">
        <v>215</v>
      </c>
      <c r="Y2663" t="s">
        <v>41</v>
      </c>
      <c r="Z2663">
        <v>21299</v>
      </c>
      <c r="AA2663" t="s">
        <v>127</v>
      </c>
      <c r="AB2663" t="s">
        <v>74</v>
      </c>
      <c r="AC2663" t="s">
        <v>44</v>
      </c>
      <c r="AD2663">
        <v>2</v>
      </c>
    </row>
    <row r="2664" spans="1:30" x14ac:dyDescent="0.35">
      <c r="A2664">
        <v>3086</v>
      </c>
      <c r="B2664" t="s">
        <v>9340</v>
      </c>
      <c r="C2664" t="s">
        <v>5491</v>
      </c>
      <c r="D2664" s="1">
        <v>43822</v>
      </c>
      <c r="E2664" s="1">
        <v>45143</v>
      </c>
      <c r="F2664">
        <f>IF(Table1[[#This Row],[ExitDate]],QUOTIENT(Table1[[#This Row],[ExitDate]]-Table1[[#This Row],[StartDate]],365/12),"")</f>
        <v>43</v>
      </c>
      <c r="G2664" t="str">
        <f>IF(Table1[[#This Row],[ExitDate]], "Attrition", "Active")</f>
        <v>Attrition</v>
      </c>
      <c r="H2664" t="s">
        <v>28</v>
      </c>
      <c r="I2664" t="s">
        <v>9341</v>
      </c>
      <c r="J2664" t="s">
        <v>9342</v>
      </c>
      <c r="K2664" t="s">
        <v>88</v>
      </c>
      <c r="L2664" t="s">
        <v>32</v>
      </c>
      <c r="M2664" t="s">
        <v>51</v>
      </c>
      <c r="N2664" t="s">
        <v>63</v>
      </c>
      <c r="O2664" t="s">
        <v>35</v>
      </c>
      <c r="P2664" t="s">
        <v>139</v>
      </c>
      <c r="Q2664" t="s">
        <v>9343</v>
      </c>
      <c r="R2664" t="s">
        <v>37</v>
      </c>
      <c r="S2664" t="s">
        <v>52</v>
      </c>
      <c r="T2664" s="2">
        <v>31865</v>
      </c>
      <c r="U2664" s="3">
        <f ca="1">YEARFRAC(Table1[[#This Row],[DOB]],TODAY())</f>
        <v>38.733333333333334</v>
      </c>
      <c r="V2664" s="3" t="str" cm="1">
        <f t="array" aca="1" ref="V2664" ca="1">_xlfn.IFS(Table1[[#This Row],[Age]] &lt; 30, "20-29", Table1[[#This Row],[Age]]&lt;40,"30-39",Table1[[#This Row],[Age]]&lt;50,"40-49",Table1[[#This Row],[Age]]&lt;60,"50-59",Table1[[#This Row],[Age]]&lt;70, "60-69",Table1[[#This Row],[Age]]&lt;80, "70-79",Table1[[#This Row],[Age]]&lt;90,"80-89")</f>
        <v>30-39</v>
      </c>
      <c r="W2664" t="s">
        <v>39</v>
      </c>
      <c r="X2664" t="s">
        <v>225</v>
      </c>
      <c r="Y2664" t="s">
        <v>41</v>
      </c>
      <c r="Z2664">
        <v>51176</v>
      </c>
      <c r="AA2664" t="s">
        <v>127</v>
      </c>
      <c r="AB2664" t="s">
        <v>103</v>
      </c>
      <c r="AC2664" t="s">
        <v>44</v>
      </c>
      <c r="AD2664">
        <v>1</v>
      </c>
    </row>
    <row r="2665" spans="1:30" x14ac:dyDescent="0.35">
      <c r="A2665">
        <v>3087</v>
      </c>
      <c r="B2665" t="s">
        <v>6238</v>
      </c>
      <c r="C2665" t="s">
        <v>9344</v>
      </c>
      <c r="D2665" s="1">
        <v>45110</v>
      </c>
      <c r="F2665" t="str">
        <f>IF(Table1[[#This Row],[ExitDate]],QUOTIENT(Table1[[#This Row],[ExitDate]]-Table1[[#This Row],[StartDate]],365/12),"")</f>
        <v/>
      </c>
      <c r="G2665" t="str">
        <f>IF(Table1[[#This Row],[ExitDate]], "Attrition", "Active")</f>
        <v>Active</v>
      </c>
      <c r="H2665" t="s">
        <v>28</v>
      </c>
      <c r="I2665" t="s">
        <v>9345</v>
      </c>
      <c r="J2665" t="s">
        <v>9346</v>
      </c>
      <c r="K2665" t="s">
        <v>31</v>
      </c>
      <c r="L2665" t="s">
        <v>32</v>
      </c>
      <c r="M2665" t="s">
        <v>33</v>
      </c>
      <c r="N2665" t="s">
        <v>63</v>
      </c>
      <c r="O2665" t="s">
        <v>51</v>
      </c>
      <c r="P2665" t="s">
        <v>36</v>
      </c>
      <c r="R2665" t="s">
        <v>37</v>
      </c>
      <c r="S2665" t="s">
        <v>176</v>
      </c>
      <c r="T2665" s="2">
        <v>17571</v>
      </c>
      <c r="U2665" s="3">
        <f ca="1">YEARFRAC(Table1[[#This Row],[DOB]],TODAY())</f>
        <v>77.875</v>
      </c>
      <c r="V2665" s="3" t="str" cm="1">
        <f t="array" aca="1" ref="V2665" ca="1">_xlfn.IFS(Table1[[#This Row],[Age]] &lt; 30, "20-29", Table1[[#This Row],[Age]]&lt;40,"30-39",Table1[[#This Row],[Age]]&lt;50,"40-49",Table1[[#This Row],[Age]]&lt;60,"50-59",Table1[[#This Row],[Age]]&lt;70, "60-69",Table1[[#This Row],[Age]]&lt;80, "70-79",Table1[[#This Row],[Age]]&lt;90,"80-89")</f>
        <v>70-79</v>
      </c>
      <c r="W2665" t="s">
        <v>39</v>
      </c>
      <c r="X2665" t="s">
        <v>177</v>
      </c>
      <c r="Y2665" t="s">
        <v>41</v>
      </c>
      <c r="Z2665">
        <v>51274</v>
      </c>
      <c r="AA2665" t="s">
        <v>92</v>
      </c>
      <c r="AB2665" t="s">
        <v>83</v>
      </c>
      <c r="AC2665" t="s">
        <v>44</v>
      </c>
      <c r="AD2665">
        <v>4</v>
      </c>
    </row>
    <row r="2666" spans="1:30" x14ac:dyDescent="0.35">
      <c r="A2666">
        <v>3088</v>
      </c>
      <c r="B2666" t="s">
        <v>1454</v>
      </c>
      <c r="C2666" t="s">
        <v>2278</v>
      </c>
      <c r="D2666" s="1">
        <v>44830</v>
      </c>
      <c r="F2666" t="str">
        <f>IF(Table1[[#This Row],[ExitDate]],QUOTIENT(Table1[[#This Row],[ExitDate]]-Table1[[#This Row],[StartDate]],365/12),"")</f>
        <v/>
      </c>
      <c r="G2666" t="str">
        <f>IF(Table1[[#This Row],[ExitDate]], "Attrition", "Active")</f>
        <v>Active</v>
      </c>
      <c r="H2666" t="s">
        <v>28</v>
      </c>
      <c r="I2666" t="s">
        <v>9347</v>
      </c>
      <c r="J2666" t="s">
        <v>9348</v>
      </c>
      <c r="K2666" t="s">
        <v>132</v>
      </c>
      <c r="L2666" t="s">
        <v>32</v>
      </c>
      <c r="M2666" t="s">
        <v>51</v>
      </c>
      <c r="N2666" t="s">
        <v>63</v>
      </c>
      <c r="O2666" t="s">
        <v>51</v>
      </c>
      <c r="P2666" t="s">
        <v>36</v>
      </c>
      <c r="R2666" t="s">
        <v>37</v>
      </c>
      <c r="S2666" t="s">
        <v>89</v>
      </c>
      <c r="T2666" s="2">
        <v>16151</v>
      </c>
      <c r="U2666" s="3">
        <f ca="1">YEARFRAC(Table1[[#This Row],[DOB]],TODAY())</f>
        <v>81.75833333333334</v>
      </c>
      <c r="V2666" s="3" t="str" cm="1">
        <f t="array" aca="1" ref="V2666" ca="1">_xlfn.IFS(Table1[[#This Row],[Age]] &lt; 30, "20-29", Table1[[#This Row],[Age]]&lt;40,"30-39",Table1[[#This Row],[Age]]&lt;50,"40-49",Table1[[#This Row],[Age]]&lt;60,"50-59",Table1[[#This Row],[Age]]&lt;70, "60-69",Table1[[#This Row],[Age]]&lt;80, "70-79",Table1[[#This Row],[Age]]&lt;90,"80-89")</f>
        <v>80-89</v>
      </c>
      <c r="W2666" t="s">
        <v>39</v>
      </c>
      <c r="X2666" t="s">
        <v>102</v>
      </c>
      <c r="Y2666" t="s">
        <v>41</v>
      </c>
      <c r="Z2666">
        <v>52777</v>
      </c>
      <c r="AA2666" t="s">
        <v>73</v>
      </c>
      <c r="AB2666" t="s">
        <v>83</v>
      </c>
      <c r="AC2666" t="s">
        <v>44</v>
      </c>
      <c r="AD2666">
        <v>5</v>
      </c>
    </row>
    <row r="2667" spans="1:30" x14ac:dyDescent="0.35">
      <c r="A2667">
        <v>3089</v>
      </c>
      <c r="B2667" t="s">
        <v>9349</v>
      </c>
      <c r="C2667" t="s">
        <v>6627</v>
      </c>
      <c r="D2667" s="1">
        <v>43960</v>
      </c>
      <c r="E2667" s="1">
        <v>45132</v>
      </c>
      <c r="F2667">
        <f>IF(Table1[[#This Row],[ExitDate]],QUOTIENT(Table1[[#This Row],[ExitDate]]-Table1[[#This Row],[StartDate]],365/12),"")</f>
        <v>38</v>
      </c>
      <c r="G2667" t="str">
        <f>IF(Table1[[#This Row],[ExitDate]], "Attrition", "Active")</f>
        <v>Attrition</v>
      </c>
      <c r="H2667" t="s">
        <v>28</v>
      </c>
      <c r="I2667" t="s">
        <v>9350</v>
      </c>
      <c r="J2667" t="s">
        <v>9351</v>
      </c>
      <c r="K2667" t="s">
        <v>49</v>
      </c>
      <c r="L2667" t="s">
        <v>32</v>
      </c>
      <c r="M2667" t="s">
        <v>33</v>
      </c>
      <c r="N2667" t="s">
        <v>50</v>
      </c>
      <c r="O2667" t="s">
        <v>35</v>
      </c>
      <c r="P2667" t="s">
        <v>174</v>
      </c>
      <c r="Q2667" t="s">
        <v>9352</v>
      </c>
      <c r="R2667" t="s">
        <v>37</v>
      </c>
      <c r="S2667" t="s">
        <v>89</v>
      </c>
      <c r="T2667" s="2">
        <v>23147</v>
      </c>
      <c r="U2667" s="3">
        <f ca="1">YEARFRAC(Table1[[#This Row],[DOB]],TODAY())</f>
        <v>62.602777777777774</v>
      </c>
      <c r="V2667" s="3" t="str" cm="1">
        <f t="array" aca="1" ref="V2667" ca="1">_xlfn.IFS(Table1[[#This Row],[Age]] &lt; 30, "20-29", Table1[[#This Row],[Age]]&lt;40,"30-39",Table1[[#This Row],[Age]]&lt;50,"40-49",Table1[[#This Row],[Age]]&lt;60,"50-59",Table1[[#This Row],[Age]]&lt;70, "60-69",Table1[[#This Row],[Age]]&lt;80, "70-79",Table1[[#This Row],[Age]]&lt;90,"80-89")</f>
        <v>60-69</v>
      </c>
      <c r="W2667" t="s">
        <v>39</v>
      </c>
      <c r="X2667" t="s">
        <v>82</v>
      </c>
      <c r="Y2667" t="s">
        <v>41</v>
      </c>
      <c r="Z2667">
        <v>51728</v>
      </c>
      <c r="AA2667" t="s">
        <v>92</v>
      </c>
      <c r="AB2667" t="s">
        <v>74</v>
      </c>
      <c r="AC2667" t="s">
        <v>44</v>
      </c>
      <c r="AD2667">
        <v>4</v>
      </c>
    </row>
    <row r="2668" spans="1:30" x14ac:dyDescent="0.35">
      <c r="A2668">
        <v>3090</v>
      </c>
      <c r="B2668" t="s">
        <v>1614</v>
      </c>
      <c r="C2668" t="s">
        <v>982</v>
      </c>
      <c r="D2668" s="1">
        <v>44993</v>
      </c>
      <c r="F2668" t="str">
        <f>IF(Table1[[#This Row],[ExitDate]],QUOTIENT(Table1[[#This Row],[ExitDate]]-Table1[[#This Row],[StartDate]],365/12),"")</f>
        <v/>
      </c>
      <c r="G2668" t="str">
        <f>IF(Table1[[#This Row],[ExitDate]], "Attrition", "Active")</f>
        <v>Active</v>
      </c>
      <c r="H2668" t="s">
        <v>28</v>
      </c>
      <c r="I2668" t="s">
        <v>9353</v>
      </c>
      <c r="J2668" t="s">
        <v>9354</v>
      </c>
      <c r="K2668" t="s">
        <v>138</v>
      </c>
      <c r="L2668" t="s">
        <v>32</v>
      </c>
      <c r="M2668" t="s">
        <v>51</v>
      </c>
      <c r="N2668" t="s">
        <v>63</v>
      </c>
      <c r="O2668" t="s">
        <v>51</v>
      </c>
      <c r="P2668" t="s">
        <v>36</v>
      </c>
      <c r="R2668" t="s">
        <v>37</v>
      </c>
      <c r="S2668" t="s">
        <v>89</v>
      </c>
      <c r="T2668" s="2">
        <v>20865</v>
      </c>
      <c r="U2668" s="3">
        <f ca="1">YEARFRAC(Table1[[#This Row],[DOB]],TODAY())</f>
        <v>68.858333333333334</v>
      </c>
      <c r="V2668" s="3" t="str" cm="1">
        <f t="array" aca="1" ref="V2668" ca="1">_xlfn.IFS(Table1[[#This Row],[Age]] &lt; 30, "20-29", Table1[[#This Row],[Age]]&lt;40,"30-39",Table1[[#This Row],[Age]]&lt;50,"40-49",Table1[[#This Row],[Age]]&lt;60,"50-59",Table1[[#This Row],[Age]]&lt;70, "60-69",Table1[[#This Row],[Age]]&lt;80, "70-79",Table1[[#This Row],[Age]]&lt;90,"80-89")</f>
        <v>60-69</v>
      </c>
      <c r="W2668" t="s">
        <v>39</v>
      </c>
      <c r="X2668" t="s">
        <v>225</v>
      </c>
      <c r="Y2668" t="s">
        <v>54</v>
      </c>
      <c r="Z2668">
        <v>54485</v>
      </c>
      <c r="AA2668" t="s">
        <v>92</v>
      </c>
      <c r="AB2668" t="s">
        <v>83</v>
      </c>
      <c r="AC2668" t="s">
        <v>44</v>
      </c>
      <c r="AD2668">
        <v>5</v>
      </c>
    </row>
    <row r="2669" spans="1:30" x14ac:dyDescent="0.35">
      <c r="A2669">
        <v>3091</v>
      </c>
      <c r="B2669" t="s">
        <v>6887</v>
      </c>
      <c r="C2669" t="s">
        <v>1108</v>
      </c>
      <c r="D2669" s="1">
        <v>43523</v>
      </c>
      <c r="E2669" s="1">
        <v>44074</v>
      </c>
      <c r="F2669">
        <f>IF(Table1[[#This Row],[ExitDate]],QUOTIENT(Table1[[#This Row],[ExitDate]]-Table1[[#This Row],[StartDate]],365/12),"")</f>
        <v>18</v>
      </c>
      <c r="G2669" t="str">
        <f>IF(Table1[[#This Row],[ExitDate]], "Attrition", "Active")</f>
        <v>Attrition</v>
      </c>
      <c r="H2669" t="s">
        <v>28</v>
      </c>
      <c r="I2669" t="s">
        <v>9355</v>
      </c>
      <c r="J2669" t="s">
        <v>9356</v>
      </c>
      <c r="K2669" t="s">
        <v>79</v>
      </c>
      <c r="L2669" t="s">
        <v>2299</v>
      </c>
      <c r="M2669" t="s">
        <v>33</v>
      </c>
      <c r="N2669" t="s">
        <v>63</v>
      </c>
      <c r="O2669" t="s">
        <v>51</v>
      </c>
      <c r="P2669" t="s">
        <v>98</v>
      </c>
      <c r="Q2669" t="s">
        <v>9357</v>
      </c>
      <c r="R2669" t="s">
        <v>37</v>
      </c>
      <c r="S2669" t="s">
        <v>935</v>
      </c>
      <c r="T2669" s="2">
        <v>21250</v>
      </c>
      <c r="U2669" s="3">
        <f ca="1">YEARFRAC(Table1[[#This Row],[DOB]],TODAY())</f>
        <v>67.797222222222217</v>
      </c>
      <c r="V2669" s="3" t="str" cm="1">
        <f t="array" aca="1" ref="V2669" ca="1">_xlfn.IFS(Table1[[#This Row],[Age]] &lt; 30, "20-29", Table1[[#This Row],[Age]]&lt;40,"30-39",Table1[[#This Row],[Age]]&lt;50,"40-49",Table1[[#This Row],[Age]]&lt;60,"50-59",Table1[[#This Row],[Age]]&lt;70, "60-69",Table1[[#This Row],[Age]]&lt;80, "70-79",Table1[[#This Row],[Age]]&lt;90,"80-89")</f>
        <v>60-69</v>
      </c>
      <c r="W2669" t="s">
        <v>39</v>
      </c>
      <c r="X2669" t="s">
        <v>102</v>
      </c>
      <c r="Y2669" t="s">
        <v>54</v>
      </c>
      <c r="Z2669">
        <v>6649</v>
      </c>
      <c r="AA2669" t="s">
        <v>42</v>
      </c>
      <c r="AB2669" t="s">
        <v>74</v>
      </c>
      <c r="AC2669" t="s">
        <v>44</v>
      </c>
      <c r="AD2669">
        <v>5</v>
      </c>
    </row>
    <row r="2670" spans="1:30" x14ac:dyDescent="0.35">
      <c r="A2670">
        <v>3092</v>
      </c>
      <c r="B2670" t="s">
        <v>5010</v>
      </c>
      <c r="C2670" t="s">
        <v>1017</v>
      </c>
      <c r="D2670" s="1">
        <v>43842</v>
      </c>
      <c r="E2670" s="1">
        <v>45119</v>
      </c>
      <c r="F2670">
        <f>IF(Table1[[#This Row],[ExitDate]],QUOTIENT(Table1[[#This Row],[ExitDate]]-Table1[[#This Row],[StartDate]],365/12),"")</f>
        <v>41</v>
      </c>
      <c r="G2670" t="str">
        <f>IF(Table1[[#This Row],[ExitDate]], "Attrition", "Active")</f>
        <v>Attrition</v>
      </c>
      <c r="H2670" t="s">
        <v>727</v>
      </c>
      <c r="I2670" t="s">
        <v>9358</v>
      </c>
      <c r="J2670" t="s">
        <v>9359</v>
      </c>
      <c r="K2670" t="s">
        <v>79</v>
      </c>
      <c r="L2670" t="s">
        <v>32</v>
      </c>
      <c r="M2670" t="s">
        <v>33</v>
      </c>
      <c r="N2670" t="s">
        <v>50</v>
      </c>
      <c r="O2670" t="s">
        <v>62</v>
      </c>
      <c r="P2670" t="s">
        <v>174</v>
      </c>
      <c r="Q2670" t="s">
        <v>9360</v>
      </c>
      <c r="R2670" t="s">
        <v>37</v>
      </c>
      <c r="S2670" t="s">
        <v>89</v>
      </c>
      <c r="T2670" s="2">
        <v>29199</v>
      </c>
      <c r="U2670" s="3">
        <f ca="1">YEARFRAC(Table1[[#This Row],[DOB]],TODAY())</f>
        <v>46.036111111111111</v>
      </c>
      <c r="V2670" s="3" t="str" cm="1">
        <f t="array" aca="1" ref="V2670" ca="1">_xlfn.IFS(Table1[[#This Row],[Age]] &lt; 30, "20-29", Table1[[#This Row],[Age]]&lt;40,"30-39",Table1[[#This Row],[Age]]&lt;50,"40-49",Table1[[#This Row],[Age]]&lt;60,"50-59",Table1[[#This Row],[Age]]&lt;70, "60-69",Table1[[#This Row],[Age]]&lt;80, "70-79",Table1[[#This Row],[Age]]&lt;90,"80-89")</f>
        <v>40-49</v>
      </c>
      <c r="W2670" t="s">
        <v>39</v>
      </c>
      <c r="X2670" t="s">
        <v>162</v>
      </c>
      <c r="Y2670" t="s">
        <v>41</v>
      </c>
      <c r="Z2670">
        <v>48374</v>
      </c>
      <c r="AA2670" t="s">
        <v>73</v>
      </c>
      <c r="AB2670" t="s">
        <v>83</v>
      </c>
      <c r="AC2670" t="s">
        <v>44</v>
      </c>
      <c r="AD2670">
        <v>2</v>
      </c>
    </row>
    <row r="2671" spans="1:30" x14ac:dyDescent="0.35">
      <c r="A2671">
        <v>3093</v>
      </c>
      <c r="B2671" t="s">
        <v>9361</v>
      </c>
      <c r="C2671" t="s">
        <v>3170</v>
      </c>
      <c r="D2671" s="1">
        <v>43645</v>
      </c>
      <c r="E2671" s="1">
        <v>44206</v>
      </c>
      <c r="F2671">
        <f>IF(Table1[[#This Row],[ExitDate]],QUOTIENT(Table1[[#This Row],[ExitDate]]-Table1[[#This Row],[StartDate]],365/12),"")</f>
        <v>18</v>
      </c>
      <c r="G2671" t="str">
        <f>IF(Table1[[#This Row],[ExitDate]], "Attrition", "Active")</f>
        <v>Attrition</v>
      </c>
      <c r="H2671" t="s">
        <v>727</v>
      </c>
      <c r="I2671" t="s">
        <v>9362</v>
      </c>
      <c r="J2671" t="s">
        <v>9363</v>
      </c>
      <c r="K2671" t="s">
        <v>167</v>
      </c>
      <c r="L2671" t="s">
        <v>32</v>
      </c>
      <c r="M2671" t="s">
        <v>62</v>
      </c>
      <c r="N2671" t="s">
        <v>63</v>
      </c>
      <c r="O2671" t="s">
        <v>62</v>
      </c>
      <c r="P2671" t="s">
        <v>174</v>
      </c>
      <c r="Q2671" t="s">
        <v>9364</v>
      </c>
      <c r="R2671" t="s">
        <v>37</v>
      </c>
      <c r="S2671" t="s">
        <v>147</v>
      </c>
      <c r="T2671" s="2">
        <v>28024</v>
      </c>
      <c r="U2671" s="3">
        <f ca="1">YEARFRAC(Table1[[#This Row],[DOB]],TODAY())</f>
        <v>49.255555555555553</v>
      </c>
      <c r="V2671" s="3" t="str" cm="1">
        <f t="array" aca="1" ref="V2671" ca="1">_xlfn.IFS(Table1[[#This Row],[Age]] &lt; 30, "20-29", Table1[[#This Row],[Age]]&lt;40,"30-39",Table1[[#This Row],[Age]]&lt;50,"40-49",Table1[[#This Row],[Age]]&lt;60,"50-59",Table1[[#This Row],[Age]]&lt;70, "60-69",Table1[[#This Row],[Age]]&lt;80, "70-79",Table1[[#This Row],[Age]]&lt;90,"80-89")</f>
        <v>40-49</v>
      </c>
      <c r="W2671" t="s">
        <v>39</v>
      </c>
      <c r="X2671" t="s">
        <v>53</v>
      </c>
      <c r="Y2671" t="s">
        <v>41</v>
      </c>
      <c r="Z2671">
        <v>31227</v>
      </c>
      <c r="AA2671" t="s">
        <v>127</v>
      </c>
      <c r="AB2671" t="s">
        <v>103</v>
      </c>
      <c r="AC2671" t="s">
        <v>44</v>
      </c>
      <c r="AD2671">
        <v>2</v>
      </c>
    </row>
    <row r="2672" spans="1:30" x14ac:dyDescent="0.35">
      <c r="A2672">
        <v>3094</v>
      </c>
      <c r="B2672" t="s">
        <v>5857</v>
      </c>
      <c r="C2672" t="s">
        <v>5305</v>
      </c>
      <c r="D2672" s="1">
        <v>44392</v>
      </c>
      <c r="E2672" s="1">
        <v>44468</v>
      </c>
      <c r="F2672">
        <f>IF(Table1[[#This Row],[ExitDate]],QUOTIENT(Table1[[#This Row],[ExitDate]]-Table1[[#This Row],[StartDate]],365/12),"")</f>
        <v>2</v>
      </c>
      <c r="G2672" t="str">
        <f>IF(Table1[[#This Row],[ExitDate]], "Attrition", "Active")</f>
        <v>Attrition</v>
      </c>
      <c r="H2672" t="s">
        <v>727</v>
      </c>
      <c r="I2672" t="s">
        <v>9365</v>
      </c>
      <c r="J2672" t="s">
        <v>9366</v>
      </c>
      <c r="K2672" t="s">
        <v>97</v>
      </c>
      <c r="L2672" t="s">
        <v>32</v>
      </c>
      <c r="M2672" t="s">
        <v>33</v>
      </c>
      <c r="N2672" t="s">
        <v>34</v>
      </c>
      <c r="O2672" t="s">
        <v>62</v>
      </c>
      <c r="P2672" t="s">
        <v>174</v>
      </c>
      <c r="Q2672" t="s">
        <v>9367</v>
      </c>
      <c r="R2672" t="s">
        <v>37</v>
      </c>
      <c r="S2672" t="s">
        <v>110</v>
      </c>
      <c r="T2672" s="2">
        <v>23302</v>
      </c>
      <c r="U2672" s="3">
        <f ca="1">YEARFRAC(Table1[[#This Row],[DOB]],TODAY())</f>
        <v>62.180555555555557</v>
      </c>
      <c r="V2672" s="3" t="str" cm="1">
        <f t="array" aca="1" ref="V2672" ca="1">_xlfn.IFS(Table1[[#This Row],[Age]] &lt; 30, "20-29", Table1[[#This Row],[Age]]&lt;40,"30-39",Table1[[#This Row],[Age]]&lt;50,"40-49",Table1[[#This Row],[Age]]&lt;60,"50-59",Table1[[#This Row],[Age]]&lt;70, "60-69",Table1[[#This Row],[Age]]&lt;80, "70-79",Table1[[#This Row],[Age]]&lt;90,"80-89")</f>
        <v>60-69</v>
      </c>
      <c r="W2672" t="s">
        <v>39</v>
      </c>
      <c r="X2672" t="s">
        <v>112</v>
      </c>
      <c r="Y2672" t="s">
        <v>41</v>
      </c>
      <c r="Z2672">
        <v>84169</v>
      </c>
      <c r="AA2672" t="s">
        <v>73</v>
      </c>
      <c r="AB2672" t="s">
        <v>43</v>
      </c>
      <c r="AC2672" t="s">
        <v>44</v>
      </c>
      <c r="AD2672">
        <v>1</v>
      </c>
    </row>
    <row r="2673" spans="1:30" x14ac:dyDescent="0.35">
      <c r="A2673">
        <v>3095</v>
      </c>
      <c r="B2673" t="s">
        <v>2642</v>
      </c>
      <c r="C2673" t="s">
        <v>3764</v>
      </c>
      <c r="D2673" s="1">
        <v>44792</v>
      </c>
      <c r="F2673" t="str">
        <f>IF(Table1[[#This Row],[ExitDate]],QUOTIENT(Table1[[#This Row],[ExitDate]]-Table1[[#This Row],[StartDate]],365/12),"")</f>
        <v/>
      </c>
      <c r="G2673" t="str">
        <f>IF(Table1[[#This Row],[ExitDate]], "Attrition", "Active")</f>
        <v>Active</v>
      </c>
      <c r="H2673" t="s">
        <v>727</v>
      </c>
      <c r="I2673" t="s">
        <v>9368</v>
      </c>
      <c r="J2673" t="s">
        <v>9369</v>
      </c>
      <c r="K2673" t="s">
        <v>117</v>
      </c>
      <c r="L2673" t="s">
        <v>32</v>
      </c>
      <c r="M2673" t="s">
        <v>33</v>
      </c>
      <c r="N2673" t="s">
        <v>50</v>
      </c>
      <c r="O2673" t="s">
        <v>51</v>
      </c>
      <c r="P2673" t="s">
        <v>36</v>
      </c>
      <c r="R2673" t="s">
        <v>37</v>
      </c>
      <c r="S2673" t="s">
        <v>89</v>
      </c>
      <c r="T2673" s="2">
        <v>15776</v>
      </c>
      <c r="U2673" s="3">
        <f ca="1">YEARFRAC(Table1[[#This Row],[DOB]],TODAY())</f>
        <v>82.783333333333331</v>
      </c>
      <c r="V2673" s="3" t="str" cm="1">
        <f t="array" aca="1" ref="V2673" ca="1">_xlfn.IFS(Table1[[#This Row],[Age]] &lt; 30, "20-29", Table1[[#This Row],[Age]]&lt;40,"30-39",Table1[[#This Row],[Age]]&lt;50,"40-49",Table1[[#This Row],[Age]]&lt;60,"50-59",Table1[[#This Row],[Age]]&lt;70, "60-69",Table1[[#This Row],[Age]]&lt;80, "70-79",Table1[[#This Row],[Age]]&lt;90,"80-89")</f>
        <v>80-89</v>
      </c>
      <c r="W2673" t="s">
        <v>39</v>
      </c>
      <c r="X2673" t="s">
        <v>612</v>
      </c>
      <c r="Y2673" t="s">
        <v>41</v>
      </c>
      <c r="Z2673">
        <v>69905</v>
      </c>
      <c r="AA2673" t="s">
        <v>73</v>
      </c>
      <c r="AB2673" t="s">
        <v>103</v>
      </c>
      <c r="AC2673" t="s">
        <v>44</v>
      </c>
      <c r="AD2673">
        <v>4</v>
      </c>
    </row>
    <row r="2674" spans="1:30" x14ac:dyDescent="0.35">
      <c r="A2674">
        <v>3096</v>
      </c>
      <c r="B2674" t="s">
        <v>5690</v>
      </c>
      <c r="C2674" t="s">
        <v>1475</v>
      </c>
      <c r="D2674" s="1">
        <v>43731</v>
      </c>
      <c r="E2674" s="1">
        <v>45025</v>
      </c>
      <c r="F2674">
        <f>IF(Table1[[#This Row],[ExitDate]],QUOTIENT(Table1[[#This Row],[ExitDate]]-Table1[[#This Row],[StartDate]],365/12),"")</f>
        <v>42</v>
      </c>
      <c r="G2674" t="str">
        <f>IF(Table1[[#This Row],[ExitDate]], "Attrition", "Active")</f>
        <v>Attrition</v>
      </c>
      <c r="H2674" t="s">
        <v>727</v>
      </c>
      <c r="I2674" t="s">
        <v>9370</v>
      </c>
      <c r="J2674" t="s">
        <v>9371</v>
      </c>
      <c r="K2674" t="s">
        <v>61</v>
      </c>
      <c r="L2674" t="s">
        <v>744</v>
      </c>
      <c r="M2674" t="s">
        <v>33</v>
      </c>
      <c r="N2674" t="s">
        <v>63</v>
      </c>
      <c r="O2674" t="s">
        <v>51</v>
      </c>
      <c r="P2674" t="s">
        <v>98</v>
      </c>
      <c r="Q2674" t="s">
        <v>9372</v>
      </c>
      <c r="R2674" t="s">
        <v>37</v>
      </c>
      <c r="S2674" t="s">
        <v>110</v>
      </c>
      <c r="T2674" s="2">
        <v>27279</v>
      </c>
      <c r="U2674" s="3">
        <f ca="1">YEARFRAC(Table1[[#This Row],[DOB]],TODAY())</f>
        <v>51.294444444444444</v>
      </c>
      <c r="V2674" s="3" t="str" cm="1">
        <f t="array" aca="1" ref="V2674" ca="1">_xlfn.IFS(Table1[[#This Row],[Age]] &lt; 30, "20-29", Table1[[#This Row],[Age]]&lt;40,"30-39",Table1[[#This Row],[Age]]&lt;50,"40-49",Table1[[#This Row],[Age]]&lt;60,"50-59",Table1[[#This Row],[Age]]&lt;70, "60-69",Table1[[#This Row],[Age]]&lt;80, "70-79",Table1[[#This Row],[Age]]&lt;90,"80-89")</f>
        <v>50-59</v>
      </c>
      <c r="W2674" t="s">
        <v>39</v>
      </c>
      <c r="X2674" t="s">
        <v>102</v>
      </c>
      <c r="Y2674" t="s">
        <v>41</v>
      </c>
      <c r="Z2674">
        <v>59014</v>
      </c>
      <c r="AA2674" t="s">
        <v>55</v>
      </c>
      <c r="AB2674" t="s">
        <v>74</v>
      </c>
      <c r="AC2674" t="s">
        <v>44</v>
      </c>
      <c r="AD2674">
        <v>5</v>
      </c>
    </row>
    <row r="2675" spans="1:30" x14ac:dyDescent="0.35">
      <c r="A2675">
        <v>3097</v>
      </c>
      <c r="B2675" t="s">
        <v>3255</v>
      </c>
      <c r="C2675" t="s">
        <v>713</v>
      </c>
      <c r="D2675" s="1">
        <v>44115</v>
      </c>
      <c r="E2675" s="1">
        <v>44202</v>
      </c>
      <c r="F2675">
        <f>IF(Table1[[#This Row],[ExitDate]],QUOTIENT(Table1[[#This Row],[ExitDate]]-Table1[[#This Row],[StartDate]],365/12),"")</f>
        <v>2</v>
      </c>
      <c r="G2675" t="str">
        <f>IF(Table1[[#This Row],[ExitDate]], "Attrition", "Active")</f>
        <v>Attrition</v>
      </c>
      <c r="H2675" t="s">
        <v>727</v>
      </c>
      <c r="I2675" t="s">
        <v>9373</v>
      </c>
      <c r="J2675" t="s">
        <v>9374</v>
      </c>
      <c r="K2675" t="s">
        <v>88</v>
      </c>
      <c r="L2675" t="s">
        <v>744</v>
      </c>
      <c r="M2675" t="s">
        <v>51</v>
      </c>
      <c r="N2675" t="s">
        <v>34</v>
      </c>
      <c r="O2675" t="s">
        <v>35</v>
      </c>
      <c r="P2675" t="s">
        <v>139</v>
      </c>
      <c r="Q2675" t="s">
        <v>9375</v>
      </c>
      <c r="R2675" t="s">
        <v>37</v>
      </c>
      <c r="S2675" t="s">
        <v>176</v>
      </c>
      <c r="T2675" s="2">
        <v>22443</v>
      </c>
      <c r="U2675" s="3">
        <f ca="1">YEARFRAC(Table1[[#This Row],[DOB]],TODAY())</f>
        <v>64.533333333333331</v>
      </c>
      <c r="V2675" s="3" t="str" cm="1">
        <f t="array" aca="1" ref="V2675" ca="1">_xlfn.IFS(Table1[[#This Row],[Age]] &lt; 30, "20-29", Table1[[#This Row],[Age]]&lt;40,"30-39",Table1[[#This Row],[Age]]&lt;50,"40-49",Table1[[#This Row],[Age]]&lt;60,"50-59",Table1[[#This Row],[Age]]&lt;70, "60-69",Table1[[#This Row],[Age]]&lt;80, "70-79",Table1[[#This Row],[Age]]&lt;90,"80-89")</f>
        <v>60-69</v>
      </c>
      <c r="W2675" t="s">
        <v>39</v>
      </c>
      <c r="X2675" t="s">
        <v>394</v>
      </c>
      <c r="Y2675" t="s">
        <v>41</v>
      </c>
      <c r="Z2675">
        <v>97514</v>
      </c>
      <c r="AA2675" t="s">
        <v>42</v>
      </c>
      <c r="AB2675" t="s">
        <v>83</v>
      </c>
      <c r="AC2675" t="s">
        <v>44</v>
      </c>
      <c r="AD2675">
        <v>4</v>
      </c>
    </row>
    <row r="2676" spans="1:30" x14ac:dyDescent="0.35">
      <c r="A2676">
        <v>3098</v>
      </c>
      <c r="B2676" t="s">
        <v>640</v>
      </c>
      <c r="C2676" t="s">
        <v>1720</v>
      </c>
      <c r="D2676" s="1">
        <v>44426</v>
      </c>
      <c r="F2676" t="str">
        <f>IF(Table1[[#This Row],[ExitDate]],QUOTIENT(Table1[[#This Row],[ExitDate]]-Table1[[#This Row],[StartDate]],365/12),"")</f>
        <v/>
      </c>
      <c r="G2676" t="str">
        <f>IF(Table1[[#This Row],[ExitDate]], "Attrition", "Active")</f>
        <v>Active</v>
      </c>
      <c r="H2676" t="s">
        <v>727</v>
      </c>
      <c r="I2676" t="s">
        <v>9376</v>
      </c>
      <c r="J2676" t="s">
        <v>9377</v>
      </c>
      <c r="K2676" t="s">
        <v>31</v>
      </c>
      <c r="L2676" t="s">
        <v>32</v>
      </c>
      <c r="M2676" t="s">
        <v>62</v>
      </c>
      <c r="N2676" t="s">
        <v>50</v>
      </c>
      <c r="O2676" t="s">
        <v>62</v>
      </c>
      <c r="P2676" t="s">
        <v>36</v>
      </c>
      <c r="R2676" t="s">
        <v>37</v>
      </c>
      <c r="S2676" t="s">
        <v>230</v>
      </c>
      <c r="T2676" s="2">
        <v>16232</v>
      </c>
      <c r="U2676" s="3">
        <f ca="1">YEARFRAC(Table1[[#This Row],[DOB]],TODAY())</f>
        <v>81.538888888888891</v>
      </c>
      <c r="V2676" s="3" t="str" cm="1">
        <f t="array" aca="1" ref="V2676" ca="1">_xlfn.IFS(Table1[[#This Row],[Age]] &lt; 30, "20-29", Table1[[#This Row],[Age]]&lt;40,"30-39",Table1[[#This Row],[Age]]&lt;50,"40-49",Table1[[#This Row],[Age]]&lt;60,"50-59",Table1[[#This Row],[Age]]&lt;70, "60-69",Table1[[#This Row],[Age]]&lt;80, "70-79",Table1[[#This Row],[Age]]&lt;90,"80-89")</f>
        <v>80-89</v>
      </c>
      <c r="W2676" t="s">
        <v>39</v>
      </c>
      <c r="X2676" t="s">
        <v>102</v>
      </c>
      <c r="Y2676" t="s">
        <v>54</v>
      </c>
      <c r="Z2676">
        <v>20436</v>
      </c>
      <c r="AA2676" t="s">
        <v>92</v>
      </c>
      <c r="AB2676" t="s">
        <v>43</v>
      </c>
      <c r="AC2676" t="s">
        <v>44</v>
      </c>
      <c r="AD2676">
        <v>4</v>
      </c>
    </row>
    <row r="2677" spans="1:30" x14ac:dyDescent="0.35">
      <c r="A2677">
        <v>3099</v>
      </c>
      <c r="B2677" t="s">
        <v>472</v>
      </c>
      <c r="C2677" t="s">
        <v>9378</v>
      </c>
      <c r="D2677" s="1">
        <v>44912</v>
      </c>
      <c r="F2677" t="str">
        <f>IF(Table1[[#This Row],[ExitDate]],QUOTIENT(Table1[[#This Row],[ExitDate]]-Table1[[#This Row],[StartDate]],365/12),"")</f>
        <v/>
      </c>
      <c r="G2677" t="str">
        <f>IF(Table1[[#This Row],[ExitDate]], "Attrition", "Active")</f>
        <v>Active</v>
      </c>
      <c r="H2677" t="s">
        <v>28</v>
      </c>
      <c r="I2677" t="s">
        <v>9379</v>
      </c>
      <c r="J2677" t="s">
        <v>9380</v>
      </c>
      <c r="K2677" t="s">
        <v>31</v>
      </c>
      <c r="L2677" t="s">
        <v>32</v>
      </c>
      <c r="M2677" t="s">
        <v>62</v>
      </c>
      <c r="N2677" t="s">
        <v>50</v>
      </c>
      <c r="O2677" t="s">
        <v>35</v>
      </c>
      <c r="P2677" t="s">
        <v>36</v>
      </c>
      <c r="R2677" t="s">
        <v>37</v>
      </c>
      <c r="S2677" t="s">
        <v>230</v>
      </c>
      <c r="T2677" s="2">
        <v>23987</v>
      </c>
      <c r="U2677" s="3">
        <f ca="1">YEARFRAC(Table1[[#This Row],[DOB]],TODAY())</f>
        <v>60.30833333333333</v>
      </c>
      <c r="V2677" s="3" t="str" cm="1">
        <f t="array" aca="1" ref="V2677" ca="1">_xlfn.IFS(Table1[[#This Row],[Age]] &lt; 30, "20-29", Table1[[#This Row],[Age]]&lt;40,"30-39",Table1[[#This Row],[Age]]&lt;50,"40-49",Table1[[#This Row],[Age]]&lt;60,"50-59",Table1[[#This Row],[Age]]&lt;70, "60-69",Table1[[#This Row],[Age]]&lt;80, "70-79",Table1[[#This Row],[Age]]&lt;90,"80-89")</f>
        <v>60-69</v>
      </c>
      <c r="W2677" t="s">
        <v>39</v>
      </c>
      <c r="X2677" t="s">
        <v>112</v>
      </c>
      <c r="Y2677" t="s">
        <v>54</v>
      </c>
      <c r="Z2677">
        <v>44977</v>
      </c>
      <c r="AA2677" t="s">
        <v>92</v>
      </c>
      <c r="AB2677" t="s">
        <v>103</v>
      </c>
      <c r="AC2677" t="s">
        <v>104</v>
      </c>
      <c r="AD2677">
        <v>4</v>
      </c>
    </row>
    <row r="2678" spans="1:30" x14ac:dyDescent="0.35">
      <c r="A2678">
        <v>3100</v>
      </c>
      <c r="B2678" t="s">
        <v>1481</v>
      </c>
      <c r="C2678" t="s">
        <v>2666</v>
      </c>
      <c r="D2678" s="1">
        <v>44129</v>
      </c>
      <c r="E2678" s="1">
        <v>44558</v>
      </c>
      <c r="F2678">
        <f>IF(Table1[[#This Row],[ExitDate]],QUOTIENT(Table1[[#This Row],[ExitDate]]-Table1[[#This Row],[StartDate]],365/12),"")</f>
        <v>14</v>
      </c>
      <c r="G2678" t="str">
        <f>IF(Table1[[#This Row],[ExitDate]], "Attrition", "Active")</f>
        <v>Attrition</v>
      </c>
      <c r="H2678" t="s">
        <v>28</v>
      </c>
      <c r="I2678" t="s">
        <v>9177</v>
      </c>
      <c r="J2678" t="s">
        <v>9381</v>
      </c>
      <c r="K2678" t="s">
        <v>132</v>
      </c>
      <c r="L2678" t="s">
        <v>32</v>
      </c>
      <c r="M2678" t="s">
        <v>33</v>
      </c>
      <c r="N2678" t="s">
        <v>63</v>
      </c>
      <c r="O2678" t="s">
        <v>35</v>
      </c>
      <c r="P2678" t="s">
        <v>139</v>
      </c>
      <c r="Q2678" t="s">
        <v>9382</v>
      </c>
      <c r="R2678" t="s">
        <v>37</v>
      </c>
      <c r="S2678" t="s">
        <v>80</v>
      </c>
      <c r="T2678" s="2">
        <v>18422</v>
      </c>
      <c r="U2678" s="3">
        <f ca="1">YEARFRAC(Table1[[#This Row],[DOB]],TODAY())</f>
        <v>75.541666666666671</v>
      </c>
      <c r="V2678" s="3" t="str" cm="1">
        <f t="array" aca="1" ref="V2678" ca="1">_xlfn.IFS(Table1[[#This Row],[Age]] &lt; 30, "20-29", Table1[[#This Row],[Age]]&lt;40,"30-39",Table1[[#This Row],[Age]]&lt;50,"40-49",Table1[[#This Row],[Age]]&lt;60,"50-59",Table1[[#This Row],[Age]]&lt;70, "60-69",Table1[[#This Row],[Age]]&lt;80, "70-79",Table1[[#This Row],[Age]]&lt;90,"80-89")</f>
        <v>70-79</v>
      </c>
      <c r="W2678" t="s">
        <v>39</v>
      </c>
      <c r="X2678" t="s">
        <v>82</v>
      </c>
      <c r="Y2678" t="s">
        <v>41</v>
      </c>
      <c r="Z2678">
        <v>58513</v>
      </c>
      <c r="AA2678" t="s">
        <v>42</v>
      </c>
      <c r="AB2678" t="s">
        <v>74</v>
      </c>
      <c r="AC2678" t="s">
        <v>44</v>
      </c>
      <c r="AD2678">
        <v>5</v>
      </c>
    </row>
    <row r="2679" spans="1:30" x14ac:dyDescent="0.35">
      <c r="A2679">
        <v>3101</v>
      </c>
      <c r="B2679" t="s">
        <v>3326</v>
      </c>
      <c r="C2679" t="s">
        <v>3405</v>
      </c>
      <c r="D2679" s="1">
        <v>44949</v>
      </c>
      <c r="F2679" t="str">
        <f>IF(Table1[[#This Row],[ExitDate]],QUOTIENT(Table1[[#This Row],[ExitDate]]-Table1[[#This Row],[StartDate]],365/12),"")</f>
        <v/>
      </c>
      <c r="G2679" t="str">
        <f>IF(Table1[[#This Row],[ExitDate]], "Attrition", "Active")</f>
        <v>Active</v>
      </c>
      <c r="H2679" t="s">
        <v>28</v>
      </c>
      <c r="I2679" t="s">
        <v>9383</v>
      </c>
      <c r="J2679" t="s">
        <v>9384</v>
      </c>
      <c r="K2679" t="s">
        <v>49</v>
      </c>
      <c r="L2679" t="s">
        <v>32</v>
      </c>
      <c r="M2679" t="s">
        <v>62</v>
      </c>
      <c r="N2679" t="s">
        <v>63</v>
      </c>
      <c r="O2679" t="s">
        <v>62</v>
      </c>
      <c r="P2679" t="s">
        <v>36</v>
      </c>
      <c r="R2679" t="s">
        <v>37</v>
      </c>
      <c r="S2679" t="s">
        <v>80</v>
      </c>
      <c r="T2679" s="2">
        <v>22349</v>
      </c>
      <c r="U2679" s="3">
        <f ca="1">YEARFRAC(Table1[[#This Row],[DOB]],TODAY())</f>
        <v>64.788888888888891</v>
      </c>
      <c r="V2679" s="3" t="str" cm="1">
        <f t="array" aca="1" ref="V2679" ca="1">_xlfn.IFS(Table1[[#This Row],[Age]] &lt; 30, "20-29", Table1[[#This Row],[Age]]&lt;40,"30-39",Table1[[#This Row],[Age]]&lt;50,"40-49",Table1[[#This Row],[Age]]&lt;60,"50-59",Table1[[#This Row],[Age]]&lt;70, "60-69",Table1[[#This Row],[Age]]&lt;80, "70-79",Table1[[#This Row],[Age]]&lt;90,"80-89")</f>
        <v>60-69</v>
      </c>
      <c r="W2679" t="s">
        <v>39</v>
      </c>
      <c r="X2679" t="s">
        <v>102</v>
      </c>
      <c r="Y2679" t="s">
        <v>41</v>
      </c>
      <c r="Z2679">
        <v>79029</v>
      </c>
      <c r="AA2679" t="s">
        <v>127</v>
      </c>
      <c r="AB2679" t="s">
        <v>74</v>
      </c>
      <c r="AC2679" t="s">
        <v>44</v>
      </c>
      <c r="AD2679">
        <v>2</v>
      </c>
    </row>
    <row r="2680" spans="1:30" x14ac:dyDescent="0.35">
      <c r="A2680">
        <v>3102</v>
      </c>
      <c r="B2680" t="s">
        <v>1999</v>
      </c>
      <c r="C2680" t="s">
        <v>3774</v>
      </c>
      <c r="D2680" s="1">
        <v>43539</v>
      </c>
      <c r="E2680" s="1">
        <v>44776</v>
      </c>
      <c r="F2680">
        <f>IF(Table1[[#This Row],[ExitDate]],QUOTIENT(Table1[[#This Row],[ExitDate]]-Table1[[#This Row],[StartDate]],365/12),"")</f>
        <v>40</v>
      </c>
      <c r="G2680" t="str">
        <f>IF(Table1[[#This Row],[ExitDate]], "Attrition", "Active")</f>
        <v>Attrition</v>
      </c>
      <c r="H2680" t="s">
        <v>28</v>
      </c>
      <c r="I2680" t="s">
        <v>9385</v>
      </c>
      <c r="J2680" t="s">
        <v>9386</v>
      </c>
      <c r="K2680" t="s">
        <v>138</v>
      </c>
      <c r="L2680" t="s">
        <v>1804</v>
      </c>
      <c r="M2680" t="s">
        <v>62</v>
      </c>
      <c r="N2680" t="s">
        <v>34</v>
      </c>
      <c r="O2680" t="s">
        <v>51</v>
      </c>
      <c r="P2680" t="s">
        <v>125</v>
      </c>
      <c r="Q2680" t="s">
        <v>9387</v>
      </c>
      <c r="R2680" t="s">
        <v>37</v>
      </c>
      <c r="S2680" t="s">
        <v>89</v>
      </c>
      <c r="T2680" s="2">
        <v>33887</v>
      </c>
      <c r="U2680" s="3">
        <f ca="1">YEARFRAC(Table1[[#This Row],[DOB]],TODAY())</f>
        <v>33.202777777777776</v>
      </c>
      <c r="V2680" s="3" t="str" cm="1">
        <f t="array" aca="1" ref="V2680" ca="1">_xlfn.IFS(Table1[[#This Row],[Age]] &lt; 30, "20-29", Table1[[#This Row],[Age]]&lt;40,"30-39",Table1[[#This Row],[Age]]&lt;50,"40-49",Table1[[#This Row],[Age]]&lt;60,"50-59",Table1[[#This Row],[Age]]&lt;70, "60-69",Table1[[#This Row],[Age]]&lt;80, "70-79",Table1[[#This Row],[Age]]&lt;90,"80-89")</f>
        <v>30-39</v>
      </c>
      <c r="W2680" t="s">
        <v>39</v>
      </c>
      <c r="X2680" t="s">
        <v>82</v>
      </c>
      <c r="Y2680" t="s">
        <v>54</v>
      </c>
      <c r="Z2680">
        <v>11092</v>
      </c>
      <c r="AA2680" t="s">
        <v>92</v>
      </c>
      <c r="AB2680" t="s">
        <v>43</v>
      </c>
      <c r="AC2680" t="s">
        <v>104</v>
      </c>
      <c r="AD2680">
        <v>2</v>
      </c>
    </row>
    <row r="2681" spans="1:30" x14ac:dyDescent="0.35">
      <c r="A2681">
        <v>3103</v>
      </c>
      <c r="B2681" t="s">
        <v>2159</v>
      </c>
      <c r="C2681" t="s">
        <v>2521</v>
      </c>
      <c r="D2681" s="1">
        <v>45113</v>
      </c>
      <c r="E2681" s="1">
        <v>45130</v>
      </c>
      <c r="F2681">
        <f>IF(Table1[[#This Row],[ExitDate]],QUOTIENT(Table1[[#This Row],[ExitDate]]-Table1[[#This Row],[StartDate]],365/12),"")</f>
        <v>0</v>
      </c>
      <c r="G2681" t="str">
        <f>IF(Table1[[#This Row],[ExitDate]], "Attrition", "Active")</f>
        <v>Attrition</v>
      </c>
      <c r="H2681" t="s">
        <v>28</v>
      </c>
      <c r="I2681" t="s">
        <v>9388</v>
      </c>
      <c r="J2681" t="s">
        <v>9389</v>
      </c>
      <c r="K2681" t="s">
        <v>79</v>
      </c>
      <c r="L2681" t="s">
        <v>1804</v>
      </c>
      <c r="M2681" t="s">
        <v>62</v>
      </c>
      <c r="N2681" t="s">
        <v>50</v>
      </c>
      <c r="O2681" t="s">
        <v>51</v>
      </c>
      <c r="P2681" t="s">
        <v>98</v>
      </c>
      <c r="Q2681" t="s">
        <v>9390</v>
      </c>
      <c r="R2681" t="s">
        <v>37</v>
      </c>
      <c r="S2681" t="s">
        <v>89</v>
      </c>
      <c r="T2681" s="2">
        <v>21931</v>
      </c>
      <c r="U2681" s="3">
        <f ca="1">YEARFRAC(Table1[[#This Row],[DOB]],TODAY())</f>
        <v>65.936111111111117</v>
      </c>
      <c r="V2681" s="3" t="str" cm="1">
        <f t="array" aca="1" ref="V2681" ca="1">_xlfn.IFS(Table1[[#This Row],[Age]] &lt; 30, "20-29", Table1[[#This Row],[Age]]&lt;40,"30-39",Table1[[#This Row],[Age]]&lt;50,"40-49",Table1[[#This Row],[Age]]&lt;60,"50-59",Table1[[#This Row],[Age]]&lt;70, "60-69",Table1[[#This Row],[Age]]&lt;80, "70-79",Table1[[#This Row],[Age]]&lt;90,"80-89")</f>
        <v>60-69</v>
      </c>
      <c r="W2681" t="s">
        <v>39</v>
      </c>
      <c r="X2681" t="s">
        <v>6</v>
      </c>
      <c r="Y2681" t="s">
        <v>54</v>
      </c>
      <c r="Z2681">
        <v>87665</v>
      </c>
      <c r="AA2681" t="s">
        <v>127</v>
      </c>
      <c r="AB2681" t="s">
        <v>74</v>
      </c>
      <c r="AC2681" t="s">
        <v>44</v>
      </c>
      <c r="AD2681">
        <v>4</v>
      </c>
    </row>
    <row r="2682" spans="1:30" x14ac:dyDescent="0.35">
      <c r="A2682">
        <v>3104</v>
      </c>
      <c r="B2682" t="s">
        <v>1681</v>
      </c>
      <c r="C2682" t="s">
        <v>931</v>
      </c>
      <c r="D2682" s="1">
        <v>44710</v>
      </c>
      <c r="F2682" t="str">
        <f>IF(Table1[[#This Row],[ExitDate]],QUOTIENT(Table1[[#This Row],[ExitDate]]-Table1[[#This Row],[StartDate]],365/12),"")</f>
        <v/>
      </c>
      <c r="G2682" t="str">
        <f>IF(Table1[[#This Row],[ExitDate]], "Attrition", "Active")</f>
        <v>Active</v>
      </c>
      <c r="H2682" t="s">
        <v>28</v>
      </c>
      <c r="I2682" t="s">
        <v>9391</v>
      </c>
      <c r="J2682" t="s">
        <v>9392</v>
      </c>
      <c r="K2682" t="s">
        <v>167</v>
      </c>
      <c r="L2682" t="s">
        <v>32</v>
      </c>
      <c r="M2682" t="s">
        <v>33</v>
      </c>
      <c r="N2682" t="s">
        <v>34</v>
      </c>
      <c r="O2682" t="s">
        <v>51</v>
      </c>
      <c r="P2682" t="s">
        <v>36</v>
      </c>
      <c r="R2682" t="s">
        <v>37</v>
      </c>
      <c r="S2682" t="s">
        <v>80</v>
      </c>
      <c r="T2682" s="2">
        <v>16085</v>
      </c>
      <c r="U2682" s="3">
        <f ca="1">YEARFRAC(Table1[[#This Row],[DOB]],TODAY())</f>
        <v>81.941666666666663</v>
      </c>
      <c r="V2682" s="3" t="str" cm="1">
        <f t="array" aca="1" ref="V2682" ca="1">_xlfn.IFS(Table1[[#This Row],[Age]] &lt; 30, "20-29", Table1[[#This Row],[Age]]&lt;40,"30-39",Table1[[#This Row],[Age]]&lt;50,"40-49",Table1[[#This Row],[Age]]&lt;60,"50-59",Table1[[#This Row],[Age]]&lt;70, "60-69",Table1[[#This Row],[Age]]&lt;80, "70-79",Table1[[#This Row],[Age]]&lt;90,"80-89")</f>
        <v>80-89</v>
      </c>
      <c r="W2682" t="s">
        <v>39</v>
      </c>
      <c r="X2682" t="s">
        <v>102</v>
      </c>
      <c r="Y2682" t="s">
        <v>41</v>
      </c>
      <c r="Z2682">
        <v>71716</v>
      </c>
      <c r="AA2682" t="s">
        <v>92</v>
      </c>
      <c r="AB2682" t="s">
        <v>83</v>
      </c>
      <c r="AC2682" t="s">
        <v>44</v>
      </c>
      <c r="AD2682">
        <v>2</v>
      </c>
    </row>
    <row r="2683" spans="1:30" x14ac:dyDescent="0.35">
      <c r="A2683">
        <v>3105</v>
      </c>
      <c r="B2683" t="s">
        <v>6670</v>
      </c>
      <c r="C2683" t="s">
        <v>3708</v>
      </c>
      <c r="D2683" s="1">
        <v>43989</v>
      </c>
      <c r="E2683" s="1">
        <v>44751</v>
      </c>
      <c r="F2683">
        <f>IF(Table1[[#This Row],[ExitDate]],QUOTIENT(Table1[[#This Row],[ExitDate]]-Table1[[#This Row],[StartDate]],365/12),"")</f>
        <v>25</v>
      </c>
      <c r="G2683" t="str">
        <f>IF(Table1[[#This Row],[ExitDate]], "Attrition", "Active")</f>
        <v>Attrition</v>
      </c>
      <c r="H2683" t="s">
        <v>28</v>
      </c>
      <c r="I2683" t="s">
        <v>9393</v>
      </c>
      <c r="J2683" t="s">
        <v>9394</v>
      </c>
      <c r="K2683" t="s">
        <v>97</v>
      </c>
      <c r="L2683" t="s">
        <v>32</v>
      </c>
      <c r="M2683" t="s">
        <v>62</v>
      </c>
      <c r="N2683" t="s">
        <v>63</v>
      </c>
      <c r="O2683" t="s">
        <v>35</v>
      </c>
      <c r="P2683" t="s">
        <v>125</v>
      </c>
      <c r="Q2683" t="s">
        <v>9395</v>
      </c>
      <c r="R2683" t="s">
        <v>37</v>
      </c>
      <c r="S2683" t="s">
        <v>230</v>
      </c>
      <c r="T2683" s="2">
        <v>15838</v>
      </c>
      <c r="U2683" s="3">
        <f ca="1">YEARFRAC(Table1[[#This Row],[DOB]],TODAY())</f>
        <v>82.613888888888894</v>
      </c>
      <c r="V2683" s="3" t="str" cm="1">
        <f t="array" aca="1" ref="V2683" ca="1">_xlfn.IFS(Table1[[#This Row],[Age]] &lt; 30, "20-29", Table1[[#This Row],[Age]]&lt;40,"30-39",Table1[[#This Row],[Age]]&lt;50,"40-49",Table1[[#This Row],[Age]]&lt;60,"50-59",Table1[[#This Row],[Age]]&lt;70, "60-69",Table1[[#This Row],[Age]]&lt;80, "70-79",Table1[[#This Row],[Age]]&lt;90,"80-89")</f>
        <v>80-89</v>
      </c>
      <c r="W2683" t="s">
        <v>39</v>
      </c>
      <c r="X2683" t="s">
        <v>112</v>
      </c>
      <c r="Y2683" t="s">
        <v>54</v>
      </c>
      <c r="Z2683">
        <v>86764</v>
      </c>
      <c r="AA2683" t="s">
        <v>92</v>
      </c>
      <c r="AB2683" t="s">
        <v>83</v>
      </c>
      <c r="AC2683" t="s">
        <v>44</v>
      </c>
      <c r="AD2683">
        <v>1</v>
      </c>
    </row>
    <row r="2684" spans="1:30" x14ac:dyDescent="0.35">
      <c r="A2684">
        <v>3106</v>
      </c>
      <c r="B2684" t="s">
        <v>8182</v>
      </c>
      <c r="C2684" t="s">
        <v>1264</v>
      </c>
      <c r="D2684" s="1">
        <v>43911</v>
      </c>
      <c r="F2684" t="str">
        <f>IF(Table1[[#This Row],[ExitDate]],QUOTIENT(Table1[[#This Row],[ExitDate]]-Table1[[#This Row],[StartDate]],365/12),"")</f>
        <v/>
      </c>
      <c r="G2684" t="str">
        <f>IF(Table1[[#This Row],[ExitDate]], "Attrition", "Active")</f>
        <v>Active</v>
      </c>
      <c r="H2684" t="s">
        <v>28</v>
      </c>
      <c r="I2684" t="s">
        <v>9396</v>
      </c>
      <c r="J2684" t="s">
        <v>9397</v>
      </c>
      <c r="K2684" t="s">
        <v>117</v>
      </c>
      <c r="L2684" t="s">
        <v>32</v>
      </c>
      <c r="M2684" t="s">
        <v>51</v>
      </c>
      <c r="N2684" t="s">
        <v>50</v>
      </c>
      <c r="O2684" t="s">
        <v>35</v>
      </c>
      <c r="P2684" t="s">
        <v>36</v>
      </c>
      <c r="R2684" t="s">
        <v>37</v>
      </c>
      <c r="S2684" t="s">
        <v>89</v>
      </c>
      <c r="T2684" s="2">
        <v>36615</v>
      </c>
      <c r="U2684" s="3">
        <f ca="1">YEARFRAC(Table1[[#This Row],[DOB]],TODAY())</f>
        <v>25.730555555555554</v>
      </c>
      <c r="V2684" s="3" t="str" cm="1">
        <f t="array" aca="1" ref="V2684" ca="1">_xlfn.IFS(Table1[[#This Row],[Age]] &lt; 30, "20-29", Table1[[#This Row],[Age]]&lt;40,"30-39",Table1[[#This Row],[Age]]&lt;50,"40-49",Table1[[#This Row],[Age]]&lt;60,"50-59",Table1[[#This Row],[Age]]&lt;70, "60-69",Table1[[#This Row],[Age]]&lt;80, "70-79",Table1[[#This Row],[Age]]&lt;90,"80-89")</f>
        <v>20-29</v>
      </c>
      <c r="W2684" t="s">
        <v>39</v>
      </c>
      <c r="X2684" t="s">
        <v>9398</v>
      </c>
      <c r="Y2684" t="s">
        <v>54</v>
      </c>
      <c r="Z2684">
        <v>33599</v>
      </c>
      <c r="AA2684" t="s">
        <v>55</v>
      </c>
      <c r="AB2684" t="s">
        <v>103</v>
      </c>
      <c r="AC2684" t="s">
        <v>44</v>
      </c>
      <c r="AD2684">
        <v>4</v>
      </c>
    </row>
    <row r="2685" spans="1:30" x14ac:dyDescent="0.35">
      <c r="A2685">
        <v>3107</v>
      </c>
      <c r="B2685" t="s">
        <v>9399</v>
      </c>
      <c r="C2685" t="s">
        <v>9400</v>
      </c>
      <c r="D2685" s="1">
        <v>44368</v>
      </c>
      <c r="E2685" s="1">
        <v>44876</v>
      </c>
      <c r="F2685">
        <f>IF(Table1[[#This Row],[ExitDate]],QUOTIENT(Table1[[#This Row],[ExitDate]]-Table1[[#This Row],[StartDate]],365/12),"")</f>
        <v>16</v>
      </c>
      <c r="G2685" t="str">
        <f>IF(Table1[[#This Row],[ExitDate]], "Attrition", "Active")</f>
        <v>Attrition</v>
      </c>
      <c r="H2685" t="s">
        <v>28</v>
      </c>
      <c r="I2685" t="s">
        <v>9401</v>
      </c>
      <c r="J2685" t="s">
        <v>9402</v>
      </c>
      <c r="K2685" t="s">
        <v>61</v>
      </c>
      <c r="L2685" t="s">
        <v>32</v>
      </c>
      <c r="M2685" t="s">
        <v>62</v>
      </c>
      <c r="N2685" t="s">
        <v>50</v>
      </c>
      <c r="O2685" t="s">
        <v>35</v>
      </c>
      <c r="P2685" t="s">
        <v>174</v>
      </c>
      <c r="Q2685" t="s">
        <v>9403</v>
      </c>
      <c r="R2685" t="s">
        <v>37</v>
      </c>
      <c r="S2685" t="s">
        <v>304</v>
      </c>
      <c r="T2685" s="2">
        <v>26293</v>
      </c>
      <c r="U2685" s="3">
        <f ca="1">YEARFRAC(Table1[[#This Row],[DOB]],TODAY())</f>
        <v>53.991666666666667</v>
      </c>
      <c r="V2685" s="3" t="str" cm="1">
        <f t="array" aca="1" ref="V2685" ca="1">_xlfn.IFS(Table1[[#This Row],[Age]] &lt; 30, "20-29", Table1[[#This Row],[Age]]&lt;40,"30-39",Table1[[#This Row],[Age]]&lt;50,"40-49",Table1[[#This Row],[Age]]&lt;60,"50-59",Table1[[#This Row],[Age]]&lt;70, "60-69",Table1[[#This Row],[Age]]&lt;80, "70-79",Table1[[#This Row],[Age]]&lt;90,"80-89")</f>
        <v>50-59</v>
      </c>
      <c r="W2685" t="s">
        <v>39</v>
      </c>
      <c r="X2685" t="s">
        <v>215</v>
      </c>
      <c r="Y2685" t="s">
        <v>41</v>
      </c>
      <c r="Z2685">
        <v>5797</v>
      </c>
      <c r="AA2685" t="s">
        <v>92</v>
      </c>
      <c r="AB2685" t="s">
        <v>43</v>
      </c>
      <c r="AC2685" t="s">
        <v>44</v>
      </c>
      <c r="AD2685">
        <v>4</v>
      </c>
    </row>
    <row r="2686" spans="1:30" x14ac:dyDescent="0.35">
      <c r="A2686">
        <v>3108</v>
      </c>
      <c r="B2686" t="s">
        <v>9404</v>
      </c>
      <c r="C2686" t="s">
        <v>3608</v>
      </c>
      <c r="D2686" s="1">
        <v>44491</v>
      </c>
      <c r="E2686" s="1">
        <v>44693</v>
      </c>
      <c r="F2686">
        <f>IF(Table1[[#This Row],[ExitDate]],QUOTIENT(Table1[[#This Row],[ExitDate]]-Table1[[#This Row],[StartDate]],365/12),"")</f>
        <v>6</v>
      </c>
      <c r="G2686" t="str">
        <f>IF(Table1[[#This Row],[ExitDate]], "Attrition", "Active")</f>
        <v>Attrition</v>
      </c>
      <c r="H2686" t="s">
        <v>28</v>
      </c>
      <c r="I2686" t="s">
        <v>9405</v>
      </c>
      <c r="J2686" t="s">
        <v>9406</v>
      </c>
      <c r="K2686" t="s">
        <v>88</v>
      </c>
      <c r="L2686" t="s">
        <v>32</v>
      </c>
      <c r="M2686" t="s">
        <v>62</v>
      </c>
      <c r="N2686" t="s">
        <v>63</v>
      </c>
      <c r="O2686" t="s">
        <v>35</v>
      </c>
      <c r="P2686" t="s">
        <v>139</v>
      </c>
      <c r="Q2686" t="s">
        <v>9407</v>
      </c>
      <c r="R2686" t="s">
        <v>37</v>
      </c>
      <c r="S2686" t="s">
        <v>80</v>
      </c>
      <c r="T2686" s="2">
        <v>16623</v>
      </c>
      <c r="U2686" s="3">
        <f ca="1">YEARFRAC(Table1[[#This Row],[DOB]],TODAY())</f>
        <v>80.466666666666669</v>
      </c>
      <c r="V2686" s="3" t="str" cm="1">
        <f t="array" aca="1" ref="V2686" ca="1">_xlfn.IFS(Table1[[#This Row],[Age]] &lt; 30, "20-29", Table1[[#This Row],[Age]]&lt;40,"30-39",Table1[[#This Row],[Age]]&lt;50,"40-49",Table1[[#This Row],[Age]]&lt;60,"50-59",Table1[[#This Row],[Age]]&lt;70, "60-69",Table1[[#This Row],[Age]]&lt;80, "70-79",Table1[[#This Row],[Age]]&lt;90,"80-89")</f>
        <v>80-89</v>
      </c>
      <c r="W2686" t="s">
        <v>39</v>
      </c>
      <c r="X2686" t="s">
        <v>82</v>
      </c>
      <c r="Y2686" t="s">
        <v>41</v>
      </c>
      <c r="Z2686">
        <v>91007</v>
      </c>
      <c r="AA2686" t="s">
        <v>55</v>
      </c>
      <c r="AB2686" t="s">
        <v>83</v>
      </c>
      <c r="AC2686" t="s">
        <v>44</v>
      </c>
      <c r="AD2686">
        <v>2</v>
      </c>
    </row>
    <row r="2687" spans="1:30" x14ac:dyDescent="0.35">
      <c r="A2687">
        <v>3109</v>
      </c>
      <c r="B2687" t="s">
        <v>644</v>
      </c>
      <c r="C2687" t="s">
        <v>4785</v>
      </c>
      <c r="D2687" s="1">
        <v>43393</v>
      </c>
      <c r="F2687" t="str">
        <f>IF(Table1[[#This Row],[ExitDate]],QUOTIENT(Table1[[#This Row],[ExitDate]]-Table1[[#This Row],[StartDate]],365/12),"")</f>
        <v/>
      </c>
      <c r="G2687" t="str">
        <f>IF(Table1[[#This Row],[ExitDate]], "Attrition", "Active")</f>
        <v>Active</v>
      </c>
      <c r="H2687" t="s">
        <v>28</v>
      </c>
      <c r="I2687" t="s">
        <v>9408</v>
      </c>
      <c r="J2687" t="s">
        <v>9409</v>
      </c>
      <c r="K2687" t="s">
        <v>31</v>
      </c>
      <c r="L2687" t="s">
        <v>32</v>
      </c>
      <c r="M2687" t="s">
        <v>62</v>
      </c>
      <c r="N2687" t="s">
        <v>50</v>
      </c>
      <c r="O2687" t="s">
        <v>35</v>
      </c>
      <c r="P2687" t="s">
        <v>36</v>
      </c>
      <c r="R2687" t="s">
        <v>37</v>
      </c>
      <c r="S2687" t="s">
        <v>230</v>
      </c>
      <c r="T2687" s="2">
        <v>36275</v>
      </c>
      <c r="U2687" s="3">
        <f ca="1">YEARFRAC(Table1[[#This Row],[DOB]],TODAY())</f>
        <v>26.661111111111111</v>
      </c>
      <c r="V2687" s="3" t="str" cm="1">
        <f t="array" aca="1" ref="V2687" ca="1">_xlfn.IFS(Table1[[#This Row],[Age]] &lt; 30, "20-29", Table1[[#This Row],[Age]]&lt;40,"30-39",Table1[[#This Row],[Age]]&lt;50,"40-49",Table1[[#This Row],[Age]]&lt;60,"50-59",Table1[[#This Row],[Age]]&lt;70, "60-69",Table1[[#This Row],[Age]]&lt;80, "70-79",Table1[[#This Row],[Age]]&lt;90,"80-89")</f>
        <v>20-29</v>
      </c>
      <c r="W2687" t="s">
        <v>39</v>
      </c>
      <c r="X2687" t="s">
        <v>112</v>
      </c>
      <c r="Y2687" t="s">
        <v>41</v>
      </c>
      <c r="Z2687">
        <v>93749</v>
      </c>
      <c r="AA2687" t="s">
        <v>42</v>
      </c>
      <c r="AB2687" t="s">
        <v>83</v>
      </c>
      <c r="AC2687" t="s">
        <v>739</v>
      </c>
      <c r="AD2687">
        <v>2</v>
      </c>
    </row>
    <row r="2688" spans="1:30" x14ac:dyDescent="0.35">
      <c r="A2688">
        <v>3110</v>
      </c>
      <c r="B2688" t="s">
        <v>9410</v>
      </c>
      <c r="C2688" t="s">
        <v>1404</v>
      </c>
      <c r="D2688" s="1">
        <v>44636</v>
      </c>
      <c r="F2688" t="str">
        <f>IF(Table1[[#This Row],[ExitDate]],QUOTIENT(Table1[[#This Row],[ExitDate]]-Table1[[#This Row],[StartDate]],365/12),"")</f>
        <v/>
      </c>
      <c r="G2688" t="str">
        <f>IF(Table1[[#This Row],[ExitDate]], "Attrition", "Active")</f>
        <v>Active</v>
      </c>
      <c r="H2688" t="s">
        <v>28</v>
      </c>
      <c r="I2688" t="s">
        <v>9411</v>
      </c>
      <c r="J2688" t="s">
        <v>9412</v>
      </c>
      <c r="K2688" t="s">
        <v>132</v>
      </c>
      <c r="L2688" t="s">
        <v>32</v>
      </c>
      <c r="M2688" t="s">
        <v>33</v>
      </c>
      <c r="N2688" t="s">
        <v>34</v>
      </c>
      <c r="O2688" t="s">
        <v>62</v>
      </c>
      <c r="P2688" t="s">
        <v>36</v>
      </c>
      <c r="R2688" t="s">
        <v>37</v>
      </c>
      <c r="S2688" t="s">
        <v>304</v>
      </c>
      <c r="T2688" s="2">
        <v>20496</v>
      </c>
      <c r="U2688" s="3">
        <f ca="1">YEARFRAC(Table1[[#This Row],[DOB]],TODAY())</f>
        <v>69.86666666666666</v>
      </c>
      <c r="V2688" s="3" t="str" cm="1">
        <f t="array" aca="1" ref="V2688" ca="1">_xlfn.IFS(Table1[[#This Row],[Age]] &lt; 30, "20-29", Table1[[#This Row],[Age]]&lt;40,"30-39",Table1[[#This Row],[Age]]&lt;50,"40-49",Table1[[#This Row],[Age]]&lt;60,"50-59",Table1[[#This Row],[Age]]&lt;70, "60-69",Table1[[#This Row],[Age]]&lt;80, "70-79",Table1[[#This Row],[Age]]&lt;90,"80-89")</f>
        <v>60-69</v>
      </c>
      <c r="W2688" t="s">
        <v>39</v>
      </c>
      <c r="X2688" t="s">
        <v>1043</v>
      </c>
      <c r="Y2688" t="s">
        <v>41</v>
      </c>
      <c r="Z2688">
        <v>51909</v>
      </c>
      <c r="AA2688" t="s">
        <v>55</v>
      </c>
      <c r="AB2688" t="s">
        <v>74</v>
      </c>
      <c r="AC2688" t="s">
        <v>44</v>
      </c>
      <c r="AD2688">
        <v>2</v>
      </c>
    </row>
    <row r="2689" spans="1:30" x14ac:dyDescent="0.35">
      <c r="A2689">
        <v>3111</v>
      </c>
      <c r="B2689" t="s">
        <v>3409</v>
      </c>
      <c r="C2689" t="s">
        <v>1422</v>
      </c>
      <c r="D2689" s="1">
        <v>43447</v>
      </c>
      <c r="F2689" t="str">
        <f>IF(Table1[[#This Row],[ExitDate]],QUOTIENT(Table1[[#This Row],[ExitDate]]-Table1[[#This Row],[StartDate]],365/12),"")</f>
        <v/>
      </c>
      <c r="G2689" t="str">
        <f>IF(Table1[[#This Row],[ExitDate]], "Attrition", "Active")</f>
        <v>Active</v>
      </c>
      <c r="H2689" t="s">
        <v>28</v>
      </c>
      <c r="I2689" t="s">
        <v>9413</v>
      </c>
      <c r="J2689" t="s">
        <v>9414</v>
      </c>
      <c r="K2689" t="s">
        <v>49</v>
      </c>
      <c r="L2689" t="s">
        <v>32</v>
      </c>
      <c r="M2689" t="s">
        <v>51</v>
      </c>
      <c r="N2689" t="s">
        <v>63</v>
      </c>
      <c r="O2689" t="s">
        <v>35</v>
      </c>
      <c r="P2689" t="s">
        <v>36</v>
      </c>
      <c r="R2689" t="s">
        <v>37</v>
      </c>
      <c r="S2689" t="s">
        <v>89</v>
      </c>
      <c r="T2689" s="2">
        <v>21312</v>
      </c>
      <c r="U2689" s="3">
        <f ca="1">YEARFRAC(Table1[[#This Row],[DOB]],TODAY())</f>
        <v>67.62777777777778</v>
      </c>
      <c r="V2689" s="3" t="str" cm="1">
        <f t="array" aca="1" ref="V2689" ca="1">_xlfn.IFS(Table1[[#This Row],[Age]] &lt; 30, "20-29", Table1[[#This Row],[Age]]&lt;40,"30-39",Table1[[#This Row],[Age]]&lt;50,"40-49",Table1[[#This Row],[Age]]&lt;60,"50-59",Table1[[#This Row],[Age]]&lt;70, "60-69",Table1[[#This Row],[Age]]&lt;80, "70-79",Table1[[#This Row],[Age]]&lt;90,"80-89")</f>
        <v>60-69</v>
      </c>
      <c r="W2689" t="s">
        <v>39</v>
      </c>
      <c r="X2689" t="s">
        <v>102</v>
      </c>
      <c r="Y2689" t="s">
        <v>41</v>
      </c>
      <c r="Z2689">
        <v>71638</v>
      </c>
      <c r="AA2689" t="s">
        <v>73</v>
      </c>
      <c r="AB2689" t="s">
        <v>103</v>
      </c>
      <c r="AC2689" t="s">
        <v>44</v>
      </c>
      <c r="AD2689">
        <v>1</v>
      </c>
    </row>
    <row r="2690" spans="1:30" x14ac:dyDescent="0.35">
      <c r="A2690">
        <v>3112</v>
      </c>
      <c r="B2690" t="s">
        <v>2104</v>
      </c>
      <c r="C2690" t="s">
        <v>794</v>
      </c>
      <c r="D2690" s="1">
        <v>44477</v>
      </c>
      <c r="E2690" s="1">
        <v>44784</v>
      </c>
      <c r="F2690">
        <f>IF(Table1[[#This Row],[ExitDate]],QUOTIENT(Table1[[#This Row],[ExitDate]]-Table1[[#This Row],[StartDate]],365/12),"")</f>
        <v>10</v>
      </c>
      <c r="G2690" t="str">
        <f>IF(Table1[[#This Row],[ExitDate]], "Attrition", "Active")</f>
        <v>Attrition</v>
      </c>
      <c r="H2690" t="s">
        <v>28</v>
      </c>
      <c r="I2690" t="s">
        <v>9415</v>
      </c>
      <c r="J2690" t="s">
        <v>9416</v>
      </c>
      <c r="K2690" t="s">
        <v>138</v>
      </c>
      <c r="L2690" t="s">
        <v>2299</v>
      </c>
      <c r="M2690" t="s">
        <v>51</v>
      </c>
      <c r="N2690" t="s">
        <v>63</v>
      </c>
      <c r="O2690" t="s">
        <v>62</v>
      </c>
      <c r="P2690" t="s">
        <v>98</v>
      </c>
      <c r="Q2690" t="s">
        <v>9417</v>
      </c>
      <c r="R2690" t="s">
        <v>37</v>
      </c>
      <c r="S2690" t="s">
        <v>285</v>
      </c>
      <c r="T2690" s="2">
        <v>17121</v>
      </c>
      <c r="U2690" s="3">
        <f ca="1">YEARFRAC(Table1[[#This Row],[DOB]],TODAY())</f>
        <v>79.105555555555554</v>
      </c>
      <c r="V2690" s="3" t="str" cm="1">
        <f t="array" aca="1" ref="V2690" ca="1">_xlfn.IFS(Table1[[#This Row],[Age]] &lt; 30, "20-29", Table1[[#This Row],[Age]]&lt;40,"30-39",Table1[[#This Row],[Age]]&lt;50,"40-49",Table1[[#This Row],[Age]]&lt;60,"50-59",Table1[[#This Row],[Age]]&lt;70, "60-69",Table1[[#This Row],[Age]]&lt;80, "70-79",Table1[[#This Row],[Age]]&lt;90,"80-89")</f>
        <v>70-79</v>
      </c>
      <c r="W2690" t="s">
        <v>39</v>
      </c>
      <c r="X2690" t="s">
        <v>286</v>
      </c>
      <c r="Y2690" t="s">
        <v>54</v>
      </c>
      <c r="Z2690">
        <v>85416</v>
      </c>
      <c r="AA2690" t="s">
        <v>127</v>
      </c>
      <c r="AB2690" t="s">
        <v>74</v>
      </c>
      <c r="AC2690" t="s">
        <v>44</v>
      </c>
      <c r="AD2690">
        <v>4</v>
      </c>
    </row>
    <row r="2691" spans="1:30" x14ac:dyDescent="0.35">
      <c r="A2691">
        <v>3113</v>
      </c>
      <c r="B2691" t="s">
        <v>5695</v>
      </c>
      <c r="C2691" t="s">
        <v>5094</v>
      </c>
      <c r="D2691" s="1">
        <v>43499</v>
      </c>
      <c r="E2691" s="1">
        <v>43557</v>
      </c>
      <c r="F2691">
        <f>IF(Table1[[#This Row],[ExitDate]],QUOTIENT(Table1[[#This Row],[ExitDate]]-Table1[[#This Row],[StartDate]],365/12),"")</f>
        <v>1</v>
      </c>
      <c r="G2691" t="str">
        <f>IF(Table1[[#This Row],[ExitDate]], "Attrition", "Active")</f>
        <v>Attrition</v>
      </c>
      <c r="H2691" t="s">
        <v>727</v>
      </c>
      <c r="I2691" t="s">
        <v>9418</v>
      </c>
      <c r="J2691" t="s">
        <v>9419</v>
      </c>
      <c r="K2691" t="s">
        <v>79</v>
      </c>
      <c r="L2691" t="s">
        <v>32</v>
      </c>
      <c r="M2691" t="s">
        <v>33</v>
      </c>
      <c r="N2691" t="s">
        <v>34</v>
      </c>
      <c r="O2691" t="s">
        <v>62</v>
      </c>
      <c r="P2691" t="s">
        <v>174</v>
      </c>
      <c r="Q2691" t="s">
        <v>9420</v>
      </c>
      <c r="R2691" t="s">
        <v>37</v>
      </c>
      <c r="S2691" t="s">
        <v>176</v>
      </c>
      <c r="T2691" s="2">
        <v>29769</v>
      </c>
      <c r="U2691" s="3">
        <f ca="1">YEARFRAC(Table1[[#This Row],[DOB]],TODAY())</f>
        <v>44.475000000000001</v>
      </c>
      <c r="V2691" s="3" t="str" cm="1">
        <f t="array" aca="1" ref="V2691" ca="1">_xlfn.IFS(Table1[[#This Row],[Age]] &lt; 30, "20-29", Table1[[#This Row],[Age]]&lt;40,"30-39",Table1[[#This Row],[Age]]&lt;50,"40-49",Table1[[#This Row],[Age]]&lt;60,"50-59",Table1[[#This Row],[Age]]&lt;70, "60-69",Table1[[#This Row],[Age]]&lt;80, "70-79",Table1[[#This Row],[Age]]&lt;90,"80-89")</f>
        <v>40-49</v>
      </c>
      <c r="W2691" t="s">
        <v>39</v>
      </c>
      <c r="X2691" t="s">
        <v>177</v>
      </c>
      <c r="Y2691" t="s">
        <v>41</v>
      </c>
      <c r="Z2691">
        <v>96092</v>
      </c>
      <c r="AA2691" t="s">
        <v>42</v>
      </c>
      <c r="AB2691" t="s">
        <v>103</v>
      </c>
      <c r="AC2691" t="s">
        <v>44</v>
      </c>
      <c r="AD2691">
        <v>4</v>
      </c>
    </row>
    <row r="2692" spans="1:30" x14ac:dyDescent="0.35">
      <c r="A2692">
        <v>3114</v>
      </c>
      <c r="B2692" t="s">
        <v>9215</v>
      </c>
      <c r="C2692" t="s">
        <v>217</v>
      </c>
      <c r="D2692" s="1">
        <v>43373</v>
      </c>
      <c r="F2692" t="str">
        <f>IF(Table1[[#This Row],[ExitDate]],QUOTIENT(Table1[[#This Row],[ExitDate]]-Table1[[#This Row],[StartDate]],365/12),"")</f>
        <v/>
      </c>
      <c r="G2692" t="str">
        <f>IF(Table1[[#This Row],[ExitDate]], "Attrition", "Active")</f>
        <v>Active</v>
      </c>
      <c r="H2692" t="s">
        <v>727</v>
      </c>
      <c r="I2692" t="s">
        <v>9421</v>
      </c>
      <c r="J2692" t="s">
        <v>9422</v>
      </c>
      <c r="K2692" t="s">
        <v>167</v>
      </c>
      <c r="L2692" t="s">
        <v>32</v>
      </c>
      <c r="M2692" t="s">
        <v>33</v>
      </c>
      <c r="N2692" t="s">
        <v>34</v>
      </c>
      <c r="O2692" t="s">
        <v>62</v>
      </c>
      <c r="P2692" t="s">
        <v>36</v>
      </c>
      <c r="R2692" t="s">
        <v>37</v>
      </c>
      <c r="S2692" t="s">
        <v>3211</v>
      </c>
      <c r="T2692" s="2">
        <v>21007</v>
      </c>
      <c r="U2692" s="3">
        <f ca="1">YEARFRAC(Table1[[#This Row],[DOB]],TODAY())</f>
        <v>68.463888888888889</v>
      </c>
      <c r="V2692" s="3" t="str" cm="1">
        <f t="array" aca="1" ref="V2692" ca="1">_xlfn.IFS(Table1[[#This Row],[Age]] &lt; 30, "20-29", Table1[[#This Row],[Age]]&lt;40,"30-39",Table1[[#This Row],[Age]]&lt;50,"40-49",Table1[[#This Row],[Age]]&lt;60,"50-59",Table1[[#This Row],[Age]]&lt;70, "60-69",Table1[[#This Row],[Age]]&lt;80, "70-79",Table1[[#This Row],[Age]]&lt;90,"80-89")</f>
        <v>60-69</v>
      </c>
      <c r="W2692" t="s">
        <v>39</v>
      </c>
      <c r="X2692" t="s">
        <v>102</v>
      </c>
      <c r="Y2692" t="s">
        <v>41</v>
      </c>
      <c r="Z2692">
        <v>46346</v>
      </c>
      <c r="AA2692" t="s">
        <v>127</v>
      </c>
      <c r="AB2692" t="s">
        <v>103</v>
      </c>
      <c r="AC2692" t="s">
        <v>44</v>
      </c>
      <c r="AD2692">
        <v>2</v>
      </c>
    </row>
    <row r="2693" spans="1:30" x14ac:dyDescent="0.35">
      <c r="A2693">
        <v>3115</v>
      </c>
      <c r="B2693" t="s">
        <v>9423</v>
      </c>
      <c r="C2693" t="s">
        <v>4296</v>
      </c>
      <c r="D2693" s="1">
        <v>44389</v>
      </c>
      <c r="E2693" s="1">
        <v>44425</v>
      </c>
      <c r="F2693">
        <f>IF(Table1[[#This Row],[ExitDate]],QUOTIENT(Table1[[#This Row],[ExitDate]]-Table1[[#This Row],[StartDate]],365/12),"")</f>
        <v>1</v>
      </c>
      <c r="G2693" t="str">
        <f>IF(Table1[[#This Row],[ExitDate]], "Attrition", "Active")</f>
        <v>Attrition</v>
      </c>
      <c r="H2693" t="s">
        <v>727</v>
      </c>
      <c r="I2693" t="s">
        <v>9424</v>
      </c>
      <c r="J2693" t="s">
        <v>9425</v>
      </c>
      <c r="K2693" t="s">
        <v>97</v>
      </c>
      <c r="L2693" t="s">
        <v>32</v>
      </c>
      <c r="M2693" t="s">
        <v>33</v>
      </c>
      <c r="N2693" t="s">
        <v>50</v>
      </c>
      <c r="O2693" t="s">
        <v>35</v>
      </c>
      <c r="P2693" t="s">
        <v>174</v>
      </c>
      <c r="Q2693" t="s">
        <v>9426</v>
      </c>
      <c r="R2693" t="s">
        <v>37</v>
      </c>
      <c r="S2693" t="s">
        <v>176</v>
      </c>
      <c r="T2693" s="2">
        <v>23377</v>
      </c>
      <c r="U2693" s="3">
        <f ca="1">YEARFRAC(Table1[[#This Row],[DOB]],TODAY())</f>
        <v>61.977777777777774</v>
      </c>
      <c r="V2693" s="3" t="str" cm="1">
        <f t="array" aca="1" ref="V2693" ca="1">_xlfn.IFS(Table1[[#This Row],[Age]] &lt; 30, "20-29", Table1[[#This Row],[Age]]&lt;40,"30-39",Table1[[#This Row],[Age]]&lt;50,"40-49",Table1[[#This Row],[Age]]&lt;60,"50-59",Table1[[#This Row],[Age]]&lt;70, "60-69",Table1[[#This Row],[Age]]&lt;80, "70-79",Table1[[#This Row],[Age]]&lt;90,"80-89")</f>
        <v>60-69</v>
      </c>
      <c r="W2693" t="s">
        <v>39</v>
      </c>
      <c r="X2693" t="s">
        <v>6</v>
      </c>
      <c r="Y2693" t="s">
        <v>41</v>
      </c>
      <c r="Z2693">
        <v>10137</v>
      </c>
      <c r="AA2693" t="s">
        <v>55</v>
      </c>
      <c r="AB2693" t="s">
        <v>103</v>
      </c>
      <c r="AC2693" t="s">
        <v>44</v>
      </c>
      <c r="AD2693">
        <v>4</v>
      </c>
    </row>
    <row r="2694" spans="1:30" x14ac:dyDescent="0.35">
      <c r="A2694">
        <v>3116</v>
      </c>
      <c r="B2694" t="s">
        <v>8784</v>
      </c>
      <c r="C2694" t="s">
        <v>358</v>
      </c>
      <c r="D2694" s="1">
        <v>44259</v>
      </c>
      <c r="F2694" t="str">
        <f>IF(Table1[[#This Row],[ExitDate]],QUOTIENT(Table1[[#This Row],[ExitDate]]-Table1[[#This Row],[StartDate]],365/12),"")</f>
        <v/>
      </c>
      <c r="G2694" t="str">
        <f>IF(Table1[[#This Row],[ExitDate]], "Attrition", "Active")</f>
        <v>Active</v>
      </c>
      <c r="H2694" t="s">
        <v>727</v>
      </c>
      <c r="I2694" t="s">
        <v>9427</v>
      </c>
      <c r="J2694" t="s">
        <v>9428</v>
      </c>
      <c r="K2694" t="s">
        <v>117</v>
      </c>
      <c r="L2694" t="s">
        <v>32</v>
      </c>
      <c r="M2694" t="s">
        <v>51</v>
      </c>
      <c r="N2694" t="s">
        <v>63</v>
      </c>
      <c r="O2694" t="s">
        <v>35</v>
      </c>
      <c r="P2694" t="s">
        <v>36</v>
      </c>
      <c r="R2694" t="s">
        <v>37</v>
      </c>
      <c r="S2694" t="s">
        <v>89</v>
      </c>
      <c r="T2694" s="2">
        <v>29883</v>
      </c>
      <c r="U2694" s="3">
        <f ca="1">YEARFRAC(Table1[[#This Row],[DOB]],TODAY())</f>
        <v>44.163888888888891</v>
      </c>
      <c r="V2694" s="3" t="str" cm="1">
        <f t="array" aca="1" ref="V2694" ca="1">_xlfn.IFS(Table1[[#This Row],[Age]] &lt; 30, "20-29", Table1[[#This Row],[Age]]&lt;40,"30-39",Table1[[#This Row],[Age]]&lt;50,"40-49",Table1[[#This Row],[Age]]&lt;60,"50-59",Table1[[#This Row],[Age]]&lt;70, "60-69",Table1[[#This Row],[Age]]&lt;80, "70-79",Table1[[#This Row],[Age]]&lt;90,"80-89")</f>
        <v>40-49</v>
      </c>
      <c r="W2694" t="s">
        <v>39</v>
      </c>
      <c r="X2694" t="s">
        <v>162</v>
      </c>
      <c r="Y2694" t="s">
        <v>41</v>
      </c>
      <c r="Z2694">
        <v>97547</v>
      </c>
      <c r="AA2694" t="s">
        <v>55</v>
      </c>
      <c r="AB2694" t="s">
        <v>83</v>
      </c>
      <c r="AC2694" t="s">
        <v>44</v>
      </c>
      <c r="AD2694">
        <v>5</v>
      </c>
    </row>
    <row r="2695" spans="1:30" x14ac:dyDescent="0.35">
      <c r="A2695">
        <v>3117</v>
      </c>
      <c r="B2695" t="s">
        <v>9429</v>
      </c>
      <c r="C2695" t="s">
        <v>27</v>
      </c>
      <c r="D2695" s="1">
        <v>43765</v>
      </c>
      <c r="F2695" t="str">
        <f>IF(Table1[[#This Row],[ExitDate]],QUOTIENT(Table1[[#This Row],[ExitDate]]-Table1[[#This Row],[StartDate]],365/12),"")</f>
        <v/>
      </c>
      <c r="G2695" t="str">
        <f>IF(Table1[[#This Row],[ExitDate]], "Attrition", "Active")</f>
        <v>Active</v>
      </c>
      <c r="H2695" t="s">
        <v>727</v>
      </c>
      <c r="I2695" t="s">
        <v>9430</v>
      </c>
      <c r="J2695" t="s">
        <v>9431</v>
      </c>
      <c r="K2695" t="s">
        <v>61</v>
      </c>
      <c r="L2695" t="s">
        <v>32</v>
      </c>
      <c r="M2695" t="s">
        <v>51</v>
      </c>
      <c r="N2695" t="s">
        <v>34</v>
      </c>
      <c r="O2695" t="s">
        <v>51</v>
      </c>
      <c r="P2695" t="s">
        <v>36</v>
      </c>
      <c r="R2695" t="s">
        <v>37</v>
      </c>
      <c r="S2695" t="s">
        <v>65</v>
      </c>
      <c r="T2695" s="2">
        <v>15324</v>
      </c>
      <c r="U2695" s="3">
        <f ca="1">YEARFRAC(Table1[[#This Row],[DOB]],TODAY())</f>
        <v>84.025000000000006</v>
      </c>
      <c r="V2695" s="3" t="str" cm="1">
        <f t="array" aca="1" ref="V2695" ca="1">_xlfn.IFS(Table1[[#This Row],[Age]] &lt; 30, "20-29", Table1[[#This Row],[Age]]&lt;40,"30-39",Table1[[#This Row],[Age]]&lt;50,"40-49",Table1[[#This Row],[Age]]&lt;60,"50-59",Table1[[#This Row],[Age]]&lt;70, "60-69",Table1[[#This Row],[Age]]&lt;80, "70-79",Table1[[#This Row],[Age]]&lt;90,"80-89")</f>
        <v>80-89</v>
      </c>
      <c r="W2695" t="s">
        <v>39</v>
      </c>
      <c r="X2695" t="s">
        <v>162</v>
      </c>
      <c r="Y2695" t="s">
        <v>41</v>
      </c>
      <c r="Z2695">
        <v>48509</v>
      </c>
      <c r="AA2695" t="s">
        <v>42</v>
      </c>
      <c r="AB2695" t="s">
        <v>83</v>
      </c>
      <c r="AC2695" t="s">
        <v>44</v>
      </c>
      <c r="AD2695">
        <v>2</v>
      </c>
    </row>
    <row r="2696" spans="1:30" x14ac:dyDescent="0.35">
      <c r="A2696">
        <v>3118</v>
      </c>
      <c r="B2696" t="s">
        <v>2270</v>
      </c>
      <c r="C2696" t="s">
        <v>347</v>
      </c>
      <c r="D2696" s="1">
        <v>43493</v>
      </c>
      <c r="E2696" s="1">
        <v>44179</v>
      </c>
      <c r="F2696">
        <f>IF(Table1[[#This Row],[ExitDate]],QUOTIENT(Table1[[#This Row],[ExitDate]]-Table1[[#This Row],[StartDate]],365/12),"")</f>
        <v>22</v>
      </c>
      <c r="G2696" t="str">
        <f>IF(Table1[[#This Row],[ExitDate]], "Attrition", "Active")</f>
        <v>Attrition</v>
      </c>
      <c r="H2696" t="s">
        <v>727</v>
      </c>
      <c r="I2696" t="s">
        <v>9432</v>
      </c>
      <c r="J2696" t="s">
        <v>9433</v>
      </c>
      <c r="K2696" t="s">
        <v>88</v>
      </c>
      <c r="L2696" t="s">
        <v>744</v>
      </c>
      <c r="M2696" t="s">
        <v>51</v>
      </c>
      <c r="N2696" t="s">
        <v>50</v>
      </c>
      <c r="O2696" t="s">
        <v>62</v>
      </c>
      <c r="P2696" t="s">
        <v>174</v>
      </c>
      <c r="Q2696" t="s">
        <v>9434</v>
      </c>
      <c r="R2696" t="s">
        <v>37</v>
      </c>
      <c r="S2696" t="s">
        <v>331</v>
      </c>
      <c r="T2696" s="2">
        <v>20803</v>
      </c>
      <c r="U2696" s="3">
        <f ca="1">YEARFRAC(Table1[[#This Row],[DOB]],TODAY())</f>
        <v>69.025000000000006</v>
      </c>
      <c r="V2696" s="3" t="str" cm="1">
        <f t="array" aca="1" ref="V2696" ca="1">_xlfn.IFS(Table1[[#This Row],[Age]] &lt; 30, "20-29", Table1[[#This Row],[Age]]&lt;40,"30-39",Table1[[#This Row],[Age]]&lt;50,"40-49",Table1[[#This Row],[Age]]&lt;60,"50-59",Table1[[#This Row],[Age]]&lt;70, "60-69",Table1[[#This Row],[Age]]&lt;80, "70-79",Table1[[#This Row],[Age]]&lt;90,"80-89")</f>
        <v>60-69</v>
      </c>
      <c r="W2696" t="s">
        <v>39</v>
      </c>
      <c r="X2696" t="s">
        <v>102</v>
      </c>
      <c r="Y2696" t="s">
        <v>41</v>
      </c>
      <c r="Z2696">
        <v>48848</v>
      </c>
      <c r="AA2696" t="s">
        <v>92</v>
      </c>
      <c r="AB2696" t="s">
        <v>103</v>
      </c>
      <c r="AC2696" t="s">
        <v>44</v>
      </c>
      <c r="AD2696">
        <v>2</v>
      </c>
    </row>
    <row r="2697" spans="1:30" x14ac:dyDescent="0.35">
      <c r="A2697">
        <v>3119</v>
      </c>
      <c r="B2697" t="s">
        <v>9435</v>
      </c>
      <c r="C2697" t="s">
        <v>1442</v>
      </c>
      <c r="D2697" s="1">
        <v>44206</v>
      </c>
      <c r="F2697" t="str">
        <f>IF(Table1[[#This Row],[ExitDate]],QUOTIENT(Table1[[#This Row],[ExitDate]]-Table1[[#This Row],[StartDate]],365/12),"")</f>
        <v/>
      </c>
      <c r="G2697" t="str">
        <f>IF(Table1[[#This Row],[ExitDate]], "Attrition", "Active")</f>
        <v>Active</v>
      </c>
      <c r="H2697" t="s">
        <v>28</v>
      </c>
      <c r="I2697" t="s">
        <v>9436</v>
      </c>
      <c r="J2697" t="s">
        <v>9437</v>
      </c>
      <c r="K2697" t="s">
        <v>117</v>
      </c>
      <c r="L2697" t="s">
        <v>32</v>
      </c>
      <c r="M2697" t="s">
        <v>51</v>
      </c>
      <c r="N2697" t="s">
        <v>34</v>
      </c>
      <c r="O2697" t="s">
        <v>51</v>
      </c>
      <c r="P2697" t="s">
        <v>36</v>
      </c>
      <c r="R2697" t="s">
        <v>37</v>
      </c>
      <c r="S2697" t="s">
        <v>80</v>
      </c>
      <c r="T2697" s="2">
        <v>34125</v>
      </c>
      <c r="U2697" s="3">
        <f ca="1">YEARFRAC(Table1[[#This Row],[DOB]],TODAY())</f>
        <v>32.549999999999997</v>
      </c>
      <c r="V2697" s="3" t="str" cm="1">
        <f t="array" aca="1" ref="V2697" ca="1">_xlfn.IFS(Table1[[#This Row],[Age]] &lt; 30, "20-29", Table1[[#This Row],[Age]]&lt;40,"30-39",Table1[[#This Row],[Age]]&lt;50,"40-49",Table1[[#This Row],[Age]]&lt;60,"50-59",Table1[[#This Row],[Age]]&lt;70, "60-69",Table1[[#This Row],[Age]]&lt;80, "70-79",Table1[[#This Row],[Age]]&lt;90,"80-89")</f>
        <v>30-39</v>
      </c>
      <c r="W2697" t="s">
        <v>39</v>
      </c>
      <c r="X2697" t="s">
        <v>82</v>
      </c>
      <c r="Y2697" t="s">
        <v>54</v>
      </c>
      <c r="Z2697">
        <v>71016</v>
      </c>
      <c r="AA2697" t="s">
        <v>73</v>
      </c>
      <c r="AB2697" t="s">
        <v>74</v>
      </c>
      <c r="AC2697" t="s">
        <v>44</v>
      </c>
      <c r="AD2697">
        <v>5</v>
      </c>
    </row>
    <row r="2698" spans="1:30" x14ac:dyDescent="0.35">
      <c r="A2698">
        <v>3120</v>
      </c>
      <c r="B2698" t="s">
        <v>2551</v>
      </c>
      <c r="C2698" t="s">
        <v>3825</v>
      </c>
      <c r="D2698" s="1">
        <v>44413</v>
      </c>
      <c r="E2698" s="1">
        <v>44987</v>
      </c>
      <c r="F2698">
        <f>IF(Table1[[#This Row],[ExitDate]],QUOTIENT(Table1[[#This Row],[ExitDate]]-Table1[[#This Row],[StartDate]],365/12),"")</f>
        <v>18</v>
      </c>
      <c r="G2698" t="str">
        <f>IF(Table1[[#This Row],[ExitDate]], "Attrition", "Active")</f>
        <v>Attrition</v>
      </c>
      <c r="H2698" t="s">
        <v>28</v>
      </c>
      <c r="I2698" t="s">
        <v>9438</v>
      </c>
      <c r="J2698" t="s">
        <v>9439</v>
      </c>
      <c r="K2698" t="s">
        <v>61</v>
      </c>
      <c r="L2698" t="s">
        <v>32</v>
      </c>
      <c r="M2698" t="s">
        <v>51</v>
      </c>
      <c r="N2698" t="s">
        <v>50</v>
      </c>
      <c r="O2698" t="s">
        <v>62</v>
      </c>
      <c r="P2698" t="s">
        <v>125</v>
      </c>
      <c r="Q2698" t="s">
        <v>9440</v>
      </c>
      <c r="R2698" t="s">
        <v>37</v>
      </c>
      <c r="S2698" t="s">
        <v>52</v>
      </c>
      <c r="T2698" s="2">
        <v>16836</v>
      </c>
      <c r="U2698" s="3">
        <f ca="1">YEARFRAC(Table1[[#This Row],[DOB]],TODAY())</f>
        <v>79.888888888888886</v>
      </c>
      <c r="V2698" s="3" t="str" cm="1">
        <f t="array" aca="1" ref="V2698" ca="1">_xlfn.IFS(Table1[[#This Row],[Age]] &lt; 30, "20-29", Table1[[#This Row],[Age]]&lt;40,"30-39",Table1[[#This Row],[Age]]&lt;50,"40-49",Table1[[#This Row],[Age]]&lt;60,"50-59",Table1[[#This Row],[Age]]&lt;70, "60-69",Table1[[#This Row],[Age]]&lt;80, "70-79",Table1[[#This Row],[Age]]&lt;90,"80-89")</f>
        <v>70-79</v>
      </c>
      <c r="W2698" t="s">
        <v>39</v>
      </c>
      <c r="X2698" t="s">
        <v>162</v>
      </c>
      <c r="Y2698" t="s">
        <v>41</v>
      </c>
      <c r="Z2698">
        <v>28645</v>
      </c>
      <c r="AA2698" t="s">
        <v>127</v>
      </c>
      <c r="AB2698" t="s">
        <v>43</v>
      </c>
      <c r="AC2698" t="s">
        <v>44</v>
      </c>
      <c r="AD2698">
        <v>4</v>
      </c>
    </row>
    <row r="2699" spans="1:30" x14ac:dyDescent="0.35">
      <c r="A2699">
        <v>3121</v>
      </c>
      <c r="B2699" t="s">
        <v>9441</v>
      </c>
      <c r="C2699" t="s">
        <v>276</v>
      </c>
      <c r="D2699" s="1">
        <v>44872</v>
      </c>
      <c r="E2699" s="1">
        <v>44987</v>
      </c>
      <c r="F2699">
        <f>IF(Table1[[#This Row],[ExitDate]],QUOTIENT(Table1[[#This Row],[ExitDate]]-Table1[[#This Row],[StartDate]],365/12),"")</f>
        <v>3</v>
      </c>
      <c r="G2699" t="str">
        <f>IF(Table1[[#This Row],[ExitDate]], "Attrition", "Active")</f>
        <v>Attrition</v>
      </c>
      <c r="H2699" t="s">
        <v>28</v>
      </c>
      <c r="I2699" t="s">
        <v>9442</v>
      </c>
      <c r="J2699" t="s">
        <v>9443</v>
      </c>
      <c r="K2699" t="s">
        <v>167</v>
      </c>
      <c r="L2699" t="s">
        <v>32</v>
      </c>
      <c r="M2699" t="s">
        <v>51</v>
      </c>
      <c r="N2699" t="s">
        <v>34</v>
      </c>
      <c r="O2699" t="s">
        <v>62</v>
      </c>
      <c r="P2699" t="s">
        <v>139</v>
      </c>
      <c r="Q2699" t="s">
        <v>9444</v>
      </c>
      <c r="R2699" t="s">
        <v>37</v>
      </c>
      <c r="S2699" t="s">
        <v>176</v>
      </c>
      <c r="T2699" s="2">
        <v>18188</v>
      </c>
      <c r="U2699" s="3">
        <f ca="1">YEARFRAC(Table1[[#This Row],[DOB]],TODAY())</f>
        <v>76.183333333333337</v>
      </c>
      <c r="V2699" s="3" t="str" cm="1">
        <f t="array" aca="1" ref="V2699" ca="1">_xlfn.IFS(Table1[[#This Row],[Age]] &lt; 30, "20-29", Table1[[#This Row],[Age]]&lt;40,"30-39",Table1[[#This Row],[Age]]&lt;50,"40-49",Table1[[#This Row],[Age]]&lt;60,"50-59",Table1[[#This Row],[Age]]&lt;70, "60-69",Table1[[#This Row],[Age]]&lt;80, "70-79",Table1[[#This Row],[Age]]&lt;90,"80-89")</f>
        <v>70-79</v>
      </c>
      <c r="W2699" t="s">
        <v>39</v>
      </c>
      <c r="X2699" t="s">
        <v>418</v>
      </c>
      <c r="Y2699" t="s">
        <v>41</v>
      </c>
      <c r="Z2699">
        <v>58015</v>
      </c>
      <c r="AA2699" t="s">
        <v>92</v>
      </c>
      <c r="AB2699" t="s">
        <v>74</v>
      </c>
      <c r="AC2699" t="s">
        <v>44</v>
      </c>
      <c r="AD2699">
        <v>4</v>
      </c>
    </row>
    <row r="2700" spans="1:30" x14ac:dyDescent="0.35">
      <c r="A2700">
        <v>3122</v>
      </c>
      <c r="B2700" t="s">
        <v>4198</v>
      </c>
      <c r="C2700" t="s">
        <v>1126</v>
      </c>
      <c r="D2700" s="1">
        <v>44584</v>
      </c>
      <c r="E2700" s="1">
        <v>44738</v>
      </c>
      <c r="F2700">
        <f>IF(Table1[[#This Row],[ExitDate]],QUOTIENT(Table1[[#This Row],[ExitDate]]-Table1[[#This Row],[StartDate]],365/12),"")</f>
        <v>5</v>
      </c>
      <c r="G2700" t="str">
        <f>IF(Table1[[#This Row],[ExitDate]], "Attrition", "Active")</f>
        <v>Attrition</v>
      </c>
      <c r="H2700" t="s">
        <v>28</v>
      </c>
      <c r="I2700" t="s">
        <v>9445</v>
      </c>
      <c r="J2700" t="s">
        <v>9446</v>
      </c>
      <c r="K2700" t="s">
        <v>132</v>
      </c>
      <c r="L2700" t="s">
        <v>1804</v>
      </c>
      <c r="M2700" t="s">
        <v>33</v>
      </c>
      <c r="N2700" t="s">
        <v>34</v>
      </c>
      <c r="O2700" t="s">
        <v>51</v>
      </c>
      <c r="P2700" t="s">
        <v>174</v>
      </c>
      <c r="Q2700" t="s">
        <v>9447</v>
      </c>
      <c r="R2700" t="s">
        <v>37</v>
      </c>
      <c r="S2700" t="s">
        <v>176</v>
      </c>
      <c r="T2700" s="2">
        <v>17068</v>
      </c>
      <c r="U2700" s="3">
        <f ca="1">YEARFRAC(Table1[[#This Row],[DOB]],TODAY())</f>
        <v>79.25</v>
      </c>
      <c r="V2700" s="3" t="str" cm="1">
        <f t="array" aca="1" ref="V2700" ca="1">_xlfn.IFS(Table1[[#This Row],[Age]] &lt; 30, "20-29", Table1[[#This Row],[Age]]&lt;40,"30-39",Table1[[#This Row],[Age]]&lt;50,"40-49",Table1[[#This Row],[Age]]&lt;60,"50-59",Table1[[#This Row],[Age]]&lt;70, "60-69",Table1[[#This Row],[Age]]&lt;80, "70-79",Table1[[#This Row],[Age]]&lt;90,"80-89")</f>
        <v>70-79</v>
      </c>
      <c r="W2700" t="s">
        <v>39</v>
      </c>
      <c r="X2700" t="s">
        <v>418</v>
      </c>
      <c r="Y2700" t="s">
        <v>41</v>
      </c>
      <c r="Z2700">
        <v>18652</v>
      </c>
      <c r="AA2700" t="s">
        <v>42</v>
      </c>
      <c r="AB2700" t="s">
        <v>74</v>
      </c>
      <c r="AC2700" t="s">
        <v>44</v>
      </c>
      <c r="AD2700">
        <v>5</v>
      </c>
    </row>
    <row r="2701" spans="1:30" x14ac:dyDescent="0.35">
      <c r="A2701">
        <v>3123</v>
      </c>
      <c r="B2701" t="s">
        <v>9448</v>
      </c>
      <c r="C2701" t="s">
        <v>3571</v>
      </c>
      <c r="D2701" s="1">
        <v>44389</v>
      </c>
      <c r="F2701" t="str">
        <f>IF(Table1[[#This Row],[ExitDate]],QUOTIENT(Table1[[#This Row],[ExitDate]]-Table1[[#This Row],[StartDate]],365/12),"")</f>
        <v/>
      </c>
      <c r="G2701" t="str">
        <f>IF(Table1[[#This Row],[ExitDate]], "Attrition", "Active")</f>
        <v>Active</v>
      </c>
      <c r="H2701" t="s">
        <v>28</v>
      </c>
      <c r="I2701" t="s">
        <v>9449</v>
      </c>
      <c r="J2701" t="s">
        <v>9450</v>
      </c>
      <c r="K2701" t="s">
        <v>79</v>
      </c>
      <c r="L2701" t="s">
        <v>32</v>
      </c>
      <c r="M2701" t="s">
        <v>62</v>
      </c>
      <c r="N2701" t="s">
        <v>34</v>
      </c>
      <c r="O2701" t="s">
        <v>51</v>
      </c>
      <c r="P2701" t="s">
        <v>36</v>
      </c>
      <c r="R2701" t="s">
        <v>37</v>
      </c>
      <c r="S2701" t="s">
        <v>147</v>
      </c>
      <c r="T2701" s="2">
        <v>18751</v>
      </c>
      <c r="U2701" s="3">
        <f ca="1">YEARFRAC(Table1[[#This Row],[DOB]],TODAY())</f>
        <v>74.638888888888886</v>
      </c>
      <c r="V2701" s="3" t="str" cm="1">
        <f t="array" aca="1" ref="V2701" ca="1">_xlfn.IFS(Table1[[#This Row],[Age]] &lt; 30, "20-29", Table1[[#This Row],[Age]]&lt;40,"30-39",Table1[[#This Row],[Age]]&lt;50,"40-49",Table1[[#This Row],[Age]]&lt;60,"50-59",Table1[[#This Row],[Age]]&lt;70, "60-69",Table1[[#This Row],[Age]]&lt;80, "70-79",Table1[[#This Row],[Age]]&lt;90,"80-89")</f>
        <v>70-79</v>
      </c>
      <c r="W2701" t="s">
        <v>39</v>
      </c>
      <c r="X2701" t="s">
        <v>418</v>
      </c>
      <c r="Y2701" t="s">
        <v>54</v>
      </c>
      <c r="Z2701">
        <v>94273</v>
      </c>
      <c r="AA2701" t="s">
        <v>55</v>
      </c>
      <c r="AB2701" t="s">
        <v>83</v>
      </c>
      <c r="AC2701" t="s">
        <v>44</v>
      </c>
      <c r="AD2701">
        <v>4</v>
      </c>
    </row>
    <row r="2702" spans="1:30" x14ac:dyDescent="0.35">
      <c r="A2702">
        <v>3124</v>
      </c>
      <c r="B2702" t="s">
        <v>9451</v>
      </c>
      <c r="C2702" t="s">
        <v>7353</v>
      </c>
      <c r="D2702" s="1">
        <v>43470</v>
      </c>
      <c r="E2702" s="1">
        <v>44504</v>
      </c>
      <c r="F2702">
        <f>IF(Table1[[#This Row],[ExitDate]],QUOTIENT(Table1[[#This Row],[ExitDate]]-Table1[[#This Row],[StartDate]],365/12),"")</f>
        <v>33</v>
      </c>
      <c r="G2702" t="str">
        <f>IF(Table1[[#This Row],[ExitDate]], "Attrition", "Active")</f>
        <v>Attrition</v>
      </c>
      <c r="H2702" t="s">
        <v>28</v>
      </c>
      <c r="I2702" t="s">
        <v>9452</v>
      </c>
      <c r="J2702" t="s">
        <v>9453</v>
      </c>
      <c r="K2702" t="s">
        <v>97</v>
      </c>
      <c r="L2702" t="s">
        <v>1804</v>
      </c>
      <c r="M2702" t="s">
        <v>62</v>
      </c>
      <c r="N2702" t="s">
        <v>63</v>
      </c>
      <c r="O2702" t="s">
        <v>51</v>
      </c>
      <c r="P2702" t="s">
        <v>125</v>
      </c>
      <c r="Q2702" t="s">
        <v>9454</v>
      </c>
      <c r="R2702" t="s">
        <v>37</v>
      </c>
      <c r="S2702" t="s">
        <v>110</v>
      </c>
      <c r="T2702" s="2">
        <v>33478</v>
      </c>
      <c r="U2702" s="3">
        <f ca="1">YEARFRAC(Table1[[#This Row],[DOB]],TODAY())</f>
        <v>34.319444444444443</v>
      </c>
      <c r="V2702" s="3" t="str" cm="1">
        <f t="array" aca="1" ref="V2702" ca="1">_xlfn.IFS(Table1[[#This Row],[Age]] &lt; 30, "20-29", Table1[[#This Row],[Age]]&lt;40,"30-39",Table1[[#This Row],[Age]]&lt;50,"40-49",Table1[[#This Row],[Age]]&lt;60,"50-59",Table1[[#This Row],[Age]]&lt;70, "60-69",Table1[[#This Row],[Age]]&lt;80, "70-79",Table1[[#This Row],[Age]]&lt;90,"80-89")</f>
        <v>30-39</v>
      </c>
      <c r="W2702" t="s">
        <v>39</v>
      </c>
      <c r="X2702" t="s">
        <v>102</v>
      </c>
      <c r="Y2702" t="s">
        <v>41</v>
      </c>
      <c r="Z2702">
        <v>97060</v>
      </c>
      <c r="AA2702" t="s">
        <v>42</v>
      </c>
      <c r="AB2702" t="s">
        <v>74</v>
      </c>
      <c r="AC2702" t="s">
        <v>44</v>
      </c>
      <c r="AD2702">
        <v>5</v>
      </c>
    </row>
    <row r="2703" spans="1:30" x14ac:dyDescent="0.35">
      <c r="A2703">
        <v>3125</v>
      </c>
      <c r="B2703" t="s">
        <v>5256</v>
      </c>
      <c r="C2703" t="s">
        <v>4539</v>
      </c>
      <c r="D2703" s="1">
        <v>43928</v>
      </c>
      <c r="E2703" s="1">
        <v>44276</v>
      </c>
      <c r="F2703">
        <f>IF(Table1[[#This Row],[ExitDate]],QUOTIENT(Table1[[#This Row],[ExitDate]]-Table1[[#This Row],[StartDate]],365/12),"")</f>
        <v>11</v>
      </c>
      <c r="G2703" t="str">
        <f>IF(Table1[[#This Row],[ExitDate]], "Attrition", "Active")</f>
        <v>Attrition</v>
      </c>
      <c r="H2703" t="s">
        <v>28</v>
      </c>
      <c r="I2703" t="s">
        <v>9455</v>
      </c>
      <c r="J2703" t="s">
        <v>9456</v>
      </c>
      <c r="K2703" t="s">
        <v>167</v>
      </c>
      <c r="L2703" t="s">
        <v>1804</v>
      </c>
      <c r="M2703" t="s">
        <v>51</v>
      </c>
      <c r="N2703" t="s">
        <v>34</v>
      </c>
      <c r="O2703" t="s">
        <v>51</v>
      </c>
      <c r="P2703" t="s">
        <v>125</v>
      </c>
      <c r="Q2703" t="s">
        <v>9457</v>
      </c>
      <c r="R2703" t="s">
        <v>37</v>
      </c>
      <c r="S2703" t="s">
        <v>52</v>
      </c>
      <c r="T2703" s="2">
        <v>33855</v>
      </c>
      <c r="U2703" s="3">
        <f ca="1">YEARFRAC(Table1[[#This Row],[DOB]],TODAY())</f>
        <v>33.291666666666664</v>
      </c>
      <c r="V2703" s="3" t="str" cm="1">
        <f t="array" aca="1" ref="V2703" ca="1">_xlfn.IFS(Table1[[#This Row],[Age]] &lt; 30, "20-29", Table1[[#This Row],[Age]]&lt;40,"30-39",Table1[[#This Row],[Age]]&lt;50,"40-49",Table1[[#This Row],[Age]]&lt;60,"50-59",Table1[[#This Row],[Age]]&lt;70, "60-69",Table1[[#This Row],[Age]]&lt;80, "70-79",Table1[[#This Row],[Age]]&lt;90,"80-89")</f>
        <v>30-39</v>
      </c>
      <c r="W2703" t="s">
        <v>39</v>
      </c>
      <c r="X2703" t="s">
        <v>82</v>
      </c>
      <c r="Y2703" t="s">
        <v>54</v>
      </c>
      <c r="Z2703">
        <v>10433</v>
      </c>
      <c r="AA2703" t="s">
        <v>92</v>
      </c>
      <c r="AB2703" t="s">
        <v>103</v>
      </c>
      <c r="AC2703" t="s">
        <v>44</v>
      </c>
      <c r="AD2703">
        <v>4</v>
      </c>
    </row>
    <row r="2704" spans="1:30" x14ac:dyDescent="0.35">
      <c r="A2704">
        <v>3126</v>
      </c>
      <c r="B2704" t="s">
        <v>9132</v>
      </c>
      <c r="C2704" t="s">
        <v>2003</v>
      </c>
      <c r="D2704" s="1">
        <v>44678</v>
      </c>
      <c r="F2704" t="str">
        <f>IF(Table1[[#This Row],[ExitDate]],QUOTIENT(Table1[[#This Row],[ExitDate]]-Table1[[#This Row],[StartDate]],365/12),"")</f>
        <v/>
      </c>
      <c r="G2704" t="str">
        <f>IF(Table1[[#This Row],[ExitDate]], "Attrition", "Active")</f>
        <v>Active</v>
      </c>
      <c r="H2704" t="s">
        <v>28</v>
      </c>
      <c r="I2704" t="s">
        <v>9458</v>
      </c>
      <c r="J2704" t="s">
        <v>9459</v>
      </c>
      <c r="K2704" t="s">
        <v>97</v>
      </c>
      <c r="L2704" t="s">
        <v>32</v>
      </c>
      <c r="M2704" t="s">
        <v>33</v>
      </c>
      <c r="N2704" t="s">
        <v>34</v>
      </c>
      <c r="O2704" t="s">
        <v>62</v>
      </c>
      <c r="P2704" t="s">
        <v>36</v>
      </c>
      <c r="R2704" t="s">
        <v>37</v>
      </c>
      <c r="S2704" t="s">
        <v>176</v>
      </c>
      <c r="T2704" s="2">
        <v>28673</v>
      </c>
      <c r="U2704" s="3">
        <f ca="1">YEARFRAC(Table1[[#This Row],[DOB]],TODAY())</f>
        <v>47.475000000000001</v>
      </c>
      <c r="V2704" s="3" t="str" cm="1">
        <f t="array" aca="1" ref="V2704" ca="1">_xlfn.IFS(Table1[[#This Row],[Age]] &lt; 30, "20-29", Table1[[#This Row],[Age]]&lt;40,"30-39",Table1[[#This Row],[Age]]&lt;50,"40-49",Table1[[#This Row],[Age]]&lt;60,"50-59",Table1[[#This Row],[Age]]&lt;70, "60-69",Table1[[#This Row],[Age]]&lt;80, "70-79",Table1[[#This Row],[Age]]&lt;90,"80-89")</f>
        <v>40-49</v>
      </c>
      <c r="W2704" t="s">
        <v>39</v>
      </c>
      <c r="X2704" t="s">
        <v>177</v>
      </c>
      <c r="Y2704" t="s">
        <v>54</v>
      </c>
      <c r="Z2704">
        <v>35212</v>
      </c>
      <c r="AA2704" t="s">
        <v>92</v>
      </c>
      <c r="AB2704" t="s">
        <v>103</v>
      </c>
      <c r="AC2704" t="s">
        <v>44</v>
      </c>
      <c r="AD2704">
        <v>2</v>
      </c>
    </row>
    <row r="2705" spans="1:30" x14ac:dyDescent="0.35">
      <c r="A2705">
        <v>3127</v>
      </c>
      <c r="B2705" t="s">
        <v>9460</v>
      </c>
      <c r="C2705" t="s">
        <v>7122</v>
      </c>
      <c r="D2705" s="1">
        <v>44726</v>
      </c>
      <c r="E2705" s="1">
        <v>44900</v>
      </c>
      <c r="F2705">
        <f>IF(Table1[[#This Row],[ExitDate]],QUOTIENT(Table1[[#This Row],[ExitDate]]-Table1[[#This Row],[StartDate]],365/12),"")</f>
        <v>5</v>
      </c>
      <c r="G2705" t="str">
        <f>IF(Table1[[#This Row],[ExitDate]], "Attrition", "Active")</f>
        <v>Attrition</v>
      </c>
      <c r="H2705" t="s">
        <v>28</v>
      </c>
      <c r="I2705" t="s">
        <v>9461</v>
      </c>
      <c r="J2705" t="s">
        <v>9462</v>
      </c>
      <c r="K2705" t="s">
        <v>117</v>
      </c>
      <c r="L2705" t="s">
        <v>32</v>
      </c>
      <c r="M2705" t="s">
        <v>51</v>
      </c>
      <c r="N2705" t="s">
        <v>50</v>
      </c>
      <c r="O2705" t="s">
        <v>51</v>
      </c>
      <c r="P2705" t="s">
        <v>125</v>
      </c>
      <c r="Q2705" t="s">
        <v>9463</v>
      </c>
      <c r="R2705" t="s">
        <v>37</v>
      </c>
      <c r="S2705" t="s">
        <v>176</v>
      </c>
      <c r="T2705" s="2">
        <v>33537</v>
      </c>
      <c r="U2705" s="3">
        <f ca="1">YEARFRAC(Table1[[#This Row],[DOB]],TODAY())</f>
        <v>34.158333333333331</v>
      </c>
      <c r="V2705" s="3" t="str" cm="1">
        <f t="array" aca="1" ref="V2705" ca="1">_xlfn.IFS(Table1[[#This Row],[Age]] &lt; 30, "20-29", Table1[[#This Row],[Age]]&lt;40,"30-39",Table1[[#This Row],[Age]]&lt;50,"40-49",Table1[[#This Row],[Age]]&lt;60,"50-59",Table1[[#This Row],[Age]]&lt;70, "60-69",Table1[[#This Row],[Age]]&lt;80, "70-79",Table1[[#This Row],[Age]]&lt;90,"80-89")</f>
        <v>30-39</v>
      </c>
      <c r="W2705" t="s">
        <v>39</v>
      </c>
      <c r="X2705" t="s">
        <v>6</v>
      </c>
      <c r="Y2705" t="s">
        <v>54</v>
      </c>
      <c r="Z2705">
        <v>3213</v>
      </c>
      <c r="AA2705" t="s">
        <v>42</v>
      </c>
      <c r="AB2705" t="s">
        <v>83</v>
      </c>
      <c r="AC2705" t="s">
        <v>44</v>
      </c>
      <c r="AD2705">
        <v>2</v>
      </c>
    </row>
    <row r="2706" spans="1:30" x14ac:dyDescent="0.35">
      <c r="A2706">
        <v>3128</v>
      </c>
      <c r="B2706" t="s">
        <v>6097</v>
      </c>
      <c r="C2706" t="s">
        <v>2642</v>
      </c>
      <c r="D2706" s="1">
        <v>43478</v>
      </c>
      <c r="F2706" t="str">
        <f>IF(Table1[[#This Row],[ExitDate]],QUOTIENT(Table1[[#This Row],[ExitDate]]-Table1[[#This Row],[StartDate]],365/12),"")</f>
        <v/>
      </c>
      <c r="G2706" t="str">
        <f>IF(Table1[[#This Row],[ExitDate]], "Attrition", "Active")</f>
        <v>Active</v>
      </c>
      <c r="H2706" t="s">
        <v>28</v>
      </c>
      <c r="I2706" t="s">
        <v>9464</v>
      </c>
      <c r="J2706" t="s">
        <v>9465</v>
      </c>
      <c r="K2706" t="s">
        <v>61</v>
      </c>
      <c r="L2706" t="s">
        <v>32</v>
      </c>
      <c r="M2706" t="s">
        <v>51</v>
      </c>
      <c r="N2706" t="s">
        <v>50</v>
      </c>
      <c r="O2706" t="s">
        <v>35</v>
      </c>
      <c r="P2706" t="s">
        <v>36</v>
      </c>
      <c r="R2706" t="s">
        <v>37</v>
      </c>
      <c r="S2706" t="s">
        <v>89</v>
      </c>
      <c r="T2706" s="2">
        <v>27134</v>
      </c>
      <c r="U2706" s="3">
        <f ca="1">YEARFRAC(Table1[[#This Row],[DOB]],TODAY())</f>
        <v>51.68888888888889</v>
      </c>
      <c r="V2706" s="3" t="str" cm="1">
        <f t="array" aca="1" ref="V2706" ca="1">_xlfn.IFS(Table1[[#This Row],[Age]] &lt; 30, "20-29", Table1[[#This Row],[Age]]&lt;40,"30-39",Table1[[#This Row],[Age]]&lt;50,"40-49",Table1[[#This Row],[Age]]&lt;60,"50-59",Table1[[#This Row],[Age]]&lt;70, "60-69",Table1[[#This Row],[Age]]&lt;80, "70-79",Table1[[#This Row],[Age]]&lt;90,"80-89")</f>
        <v>50-59</v>
      </c>
      <c r="W2706" t="s">
        <v>39</v>
      </c>
      <c r="X2706" t="s">
        <v>102</v>
      </c>
      <c r="Y2706" t="s">
        <v>41</v>
      </c>
      <c r="Z2706">
        <v>7259</v>
      </c>
      <c r="AA2706" t="s">
        <v>92</v>
      </c>
      <c r="AB2706" t="s">
        <v>43</v>
      </c>
      <c r="AC2706" t="s">
        <v>44</v>
      </c>
      <c r="AD2706">
        <v>2</v>
      </c>
    </row>
    <row r="2707" spans="1:30" x14ac:dyDescent="0.35">
      <c r="A2707">
        <v>3129</v>
      </c>
      <c r="B2707" t="s">
        <v>2615</v>
      </c>
      <c r="C2707" t="s">
        <v>550</v>
      </c>
      <c r="D2707" s="1">
        <v>43637</v>
      </c>
      <c r="F2707" t="str">
        <f>IF(Table1[[#This Row],[ExitDate]],QUOTIENT(Table1[[#This Row],[ExitDate]]-Table1[[#This Row],[StartDate]],365/12),"")</f>
        <v/>
      </c>
      <c r="G2707" t="str">
        <f>IF(Table1[[#This Row],[ExitDate]], "Attrition", "Active")</f>
        <v>Active</v>
      </c>
      <c r="H2707" t="s">
        <v>28</v>
      </c>
      <c r="I2707" t="s">
        <v>9466</v>
      </c>
      <c r="J2707" t="s">
        <v>9467</v>
      </c>
      <c r="K2707" t="s">
        <v>88</v>
      </c>
      <c r="L2707" t="s">
        <v>32</v>
      </c>
      <c r="M2707" t="s">
        <v>62</v>
      </c>
      <c r="N2707" t="s">
        <v>50</v>
      </c>
      <c r="O2707" t="s">
        <v>51</v>
      </c>
      <c r="P2707" t="s">
        <v>36</v>
      </c>
      <c r="R2707" t="s">
        <v>37</v>
      </c>
      <c r="S2707" t="s">
        <v>793</v>
      </c>
      <c r="T2707" s="2">
        <v>31239</v>
      </c>
      <c r="U2707" s="3">
        <f ca="1">YEARFRAC(Table1[[#This Row],[DOB]],TODAY())</f>
        <v>40.450000000000003</v>
      </c>
      <c r="V2707" s="3" t="str" cm="1">
        <f t="array" aca="1" ref="V2707" ca="1">_xlfn.IFS(Table1[[#This Row],[Age]] &lt; 30, "20-29", Table1[[#This Row],[Age]]&lt;40,"30-39",Table1[[#This Row],[Age]]&lt;50,"40-49",Table1[[#This Row],[Age]]&lt;60,"50-59",Table1[[#This Row],[Age]]&lt;70, "60-69",Table1[[#This Row],[Age]]&lt;80, "70-79",Table1[[#This Row],[Age]]&lt;90,"80-89")</f>
        <v>40-49</v>
      </c>
      <c r="W2707" t="s">
        <v>39</v>
      </c>
      <c r="X2707" t="s">
        <v>82</v>
      </c>
      <c r="Y2707" t="s">
        <v>41</v>
      </c>
      <c r="Z2707">
        <v>11631</v>
      </c>
      <c r="AA2707" t="s">
        <v>92</v>
      </c>
      <c r="AB2707" t="s">
        <v>43</v>
      </c>
      <c r="AC2707" t="s">
        <v>44</v>
      </c>
      <c r="AD2707">
        <v>5</v>
      </c>
    </row>
    <row r="2708" spans="1:30" x14ac:dyDescent="0.35">
      <c r="A2708">
        <v>3130</v>
      </c>
      <c r="B2708" t="s">
        <v>1386</v>
      </c>
      <c r="C2708" t="s">
        <v>232</v>
      </c>
      <c r="D2708" s="1">
        <v>44053</v>
      </c>
      <c r="E2708" s="1">
        <v>44940</v>
      </c>
      <c r="F2708">
        <f>IF(Table1[[#This Row],[ExitDate]],QUOTIENT(Table1[[#This Row],[ExitDate]]-Table1[[#This Row],[StartDate]],365/12),"")</f>
        <v>29</v>
      </c>
      <c r="G2708" t="str">
        <f>IF(Table1[[#This Row],[ExitDate]], "Attrition", "Active")</f>
        <v>Attrition</v>
      </c>
      <c r="H2708" t="s">
        <v>28</v>
      </c>
      <c r="I2708" t="s">
        <v>9468</v>
      </c>
      <c r="J2708" t="s">
        <v>9469</v>
      </c>
      <c r="K2708" t="s">
        <v>31</v>
      </c>
      <c r="L2708" t="s">
        <v>32</v>
      </c>
      <c r="M2708" t="s">
        <v>51</v>
      </c>
      <c r="N2708" t="s">
        <v>50</v>
      </c>
      <c r="O2708" t="s">
        <v>35</v>
      </c>
      <c r="P2708" t="s">
        <v>174</v>
      </c>
      <c r="Q2708" t="s">
        <v>9470</v>
      </c>
      <c r="R2708" t="s">
        <v>37</v>
      </c>
      <c r="S2708" t="s">
        <v>304</v>
      </c>
      <c r="T2708" s="2">
        <v>29715</v>
      </c>
      <c r="U2708" s="3">
        <f ca="1">YEARFRAC(Table1[[#This Row],[DOB]],TODAY())</f>
        <v>44.62222222222222</v>
      </c>
      <c r="V2708" s="3" t="str" cm="1">
        <f t="array" aca="1" ref="V2708" ca="1">_xlfn.IFS(Table1[[#This Row],[Age]] &lt; 30, "20-29", Table1[[#This Row],[Age]]&lt;40,"30-39",Table1[[#This Row],[Age]]&lt;50,"40-49",Table1[[#This Row],[Age]]&lt;60,"50-59",Table1[[#This Row],[Age]]&lt;70, "60-69",Table1[[#This Row],[Age]]&lt;80, "70-79",Table1[[#This Row],[Age]]&lt;90,"80-89")</f>
        <v>40-49</v>
      </c>
      <c r="W2708" t="s">
        <v>39</v>
      </c>
      <c r="X2708" t="s">
        <v>242</v>
      </c>
      <c r="Y2708" t="s">
        <v>41</v>
      </c>
      <c r="Z2708">
        <v>73890</v>
      </c>
      <c r="AA2708" t="s">
        <v>92</v>
      </c>
      <c r="AB2708" t="s">
        <v>43</v>
      </c>
      <c r="AC2708" t="s">
        <v>44</v>
      </c>
      <c r="AD2708">
        <v>5</v>
      </c>
    </row>
    <row r="2709" spans="1:30" x14ac:dyDescent="0.35">
      <c r="A2709">
        <v>3131</v>
      </c>
      <c r="B2709" t="s">
        <v>4836</v>
      </c>
      <c r="C2709" t="s">
        <v>2071</v>
      </c>
      <c r="D2709" s="1">
        <v>44299</v>
      </c>
      <c r="E2709" s="1">
        <v>44723</v>
      </c>
      <c r="F2709">
        <f>IF(Table1[[#This Row],[ExitDate]],QUOTIENT(Table1[[#This Row],[ExitDate]]-Table1[[#This Row],[StartDate]],365/12),"")</f>
        <v>13</v>
      </c>
      <c r="G2709" t="str">
        <f>IF(Table1[[#This Row],[ExitDate]], "Attrition", "Active")</f>
        <v>Attrition</v>
      </c>
      <c r="H2709" t="s">
        <v>28</v>
      </c>
      <c r="I2709" t="s">
        <v>9471</v>
      </c>
      <c r="J2709" t="s">
        <v>9472</v>
      </c>
      <c r="K2709" t="s">
        <v>132</v>
      </c>
      <c r="L2709" t="s">
        <v>32</v>
      </c>
      <c r="M2709" t="s">
        <v>33</v>
      </c>
      <c r="N2709" t="s">
        <v>34</v>
      </c>
      <c r="O2709" t="s">
        <v>35</v>
      </c>
      <c r="P2709" t="s">
        <v>125</v>
      </c>
      <c r="Q2709" t="s">
        <v>9473</v>
      </c>
      <c r="R2709" t="s">
        <v>37</v>
      </c>
      <c r="S2709" t="s">
        <v>304</v>
      </c>
      <c r="T2709" s="2">
        <v>19752</v>
      </c>
      <c r="U2709" s="3">
        <f ca="1">YEARFRAC(Table1[[#This Row],[DOB]],TODAY())</f>
        <v>71.902777777777771</v>
      </c>
      <c r="V2709" s="3" t="str" cm="1">
        <f t="array" aca="1" ref="V2709" ca="1">_xlfn.IFS(Table1[[#This Row],[Age]] &lt; 30, "20-29", Table1[[#This Row],[Age]]&lt;40,"30-39",Table1[[#This Row],[Age]]&lt;50,"40-49",Table1[[#This Row],[Age]]&lt;60,"50-59",Table1[[#This Row],[Age]]&lt;70, "60-69",Table1[[#This Row],[Age]]&lt;80, "70-79",Table1[[#This Row],[Age]]&lt;90,"80-89")</f>
        <v>70-79</v>
      </c>
      <c r="W2709" t="s">
        <v>39</v>
      </c>
      <c r="X2709" t="s">
        <v>82</v>
      </c>
      <c r="Y2709" t="s">
        <v>41</v>
      </c>
      <c r="Z2709">
        <v>28053</v>
      </c>
      <c r="AA2709" t="s">
        <v>55</v>
      </c>
      <c r="AB2709" t="s">
        <v>74</v>
      </c>
      <c r="AC2709" t="s">
        <v>44</v>
      </c>
      <c r="AD2709">
        <v>2</v>
      </c>
    </row>
    <row r="2710" spans="1:30" x14ac:dyDescent="0.35">
      <c r="A2710">
        <v>3132</v>
      </c>
      <c r="B2710" t="s">
        <v>9474</v>
      </c>
      <c r="C2710" t="s">
        <v>8029</v>
      </c>
      <c r="D2710" s="1">
        <v>43948</v>
      </c>
      <c r="E2710" s="1">
        <v>44852</v>
      </c>
      <c r="F2710">
        <f>IF(Table1[[#This Row],[ExitDate]],QUOTIENT(Table1[[#This Row],[ExitDate]]-Table1[[#This Row],[StartDate]],365/12),"")</f>
        <v>29</v>
      </c>
      <c r="G2710" t="str">
        <f>IF(Table1[[#This Row],[ExitDate]], "Attrition", "Active")</f>
        <v>Attrition</v>
      </c>
      <c r="H2710" t="s">
        <v>28</v>
      </c>
      <c r="I2710" t="s">
        <v>9475</v>
      </c>
      <c r="J2710" t="s">
        <v>9476</v>
      </c>
      <c r="K2710" t="s">
        <v>49</v>
      </c>
      <c r="L2710" t="s">
        <v>32</v>
      </c>
      <c r="M2710" t="s">
        <v>62</v>
      </c>
      <c r="N2710" t="s">
        <v>50</v>
      </c>
      <c r="O2710" t="s">
        <v>62</v>
      </c>
      <c r="P2710" t="s">
        <v>98</v>
      </c>
      <c r="Q2710" t="s">
        <v>9477</v>
      </c>
      <c r="R2710" t="s">
        <v>37</v>
      </c>
      <c r="S2710" t="s">
        <v>89</v>
      </c>
      <c r="T2710" s="2">
        <v>29118</v>
      </c>
      <c r="U2710" s="3">
        <f ca="1">YEARFRAC(Table1[[#This Row],[DOB]],TODAY())</f>
        <v>46.258333333333333</v>
      </c>
      <c r="V2710" s="3" t="str" cm="1">
        <f t="array" aca="1" ref="V2710" ca="1">_xlfn.IFS(Table1[[#This Row],[Age]] &lt; 30, "20-29", Table1[[#This Row],[Age]]&lt;40,"30-39",Table1[[#This Row],[Age]]&lt;50,"40-49",Table1[[#This Row],[Age]]&lt;60,"50-59",Table1[[#This Row],[Age]]&lt;70, "60-69",Table1[[#This Row],[Age]]&lt;80, "70-79",Table1[[#This Row],[Age]]&lt;90,"80-89")</f>
        <v>40-49</v>
      </c>
      <c r="W2710" t="s">
        <v>39</v>
      </c>
      <c r="X2710" t="s">
        <v>82</v>
      </c>
      <c r="Y2710" t="s">
        <v>41</v>
      </c>
      <c r="Z2710">
        <v>12694</v>
      </c>
      <c r="AA2710" t="s">
        <v>127</v>
      </c>
      <c r="AB2710" t="s">
        <v>103</v>
      </c>
      <c r="AC2710" t="s">
        <v>44</v>
      </c>
      <c r="AD2710">
        <v>4</v>
      </c>
    </row>
    <row r="2711" spans="1:30" x14ac:dyDescent="0.35">
      <c r="A2711">
        <v>3133</v>
      </c>
      <c r="B2711" t="s">
        <v>3242</v>
      </c>
      <c r="C2711" t="s">
        <v>904</v>
      </c>
      <c r="D2711" s="1">
        <v>44617</v>
      </c>
      <c r="E2711" s="1">
        <v>44622</v>
      </c>
      <c r="F2711">
        <f>IF(Table1[[#This Row],[ExitDate]],QUOTIENT(Table1[[#This Row],[ExitDate]]-Table1[[#This Row],[StartDate]],365/12),"")</f>
        <v>0</v>
      </c>
      <c r="G2711" t="str">
        <f>IF(Table1[[#This Row],[ExitDate]], "Attrition", "Active")</f>
        <v>Attrition</v>
      </c>
      <c r="H2711" t="s">
        <v>28</v>
      </c>
      <c r="I2711" t="s">
        <v>9478</v>
      </c>
      <c r="J2711" t="s">
        <v>9479</v>
      </c>
      <c r="K2711" t="s">
        <v>138</v>
      </c>
      <c r="L2711" t="s">
        <v>2299</v>
      </c>
      <c r="M2711" t="s">
        <v>33</v>
      </c>
      <c r="N2711" t="s">
        <v>34</v>
      </c>
      <c r="O2711" t="s">
        <v>51</v>
      </c>
      <c r="P2711" t="s">
        <v>125</v>
      </c>
      <c r="Q2711" t="s">
        <v>9480</v>
      </c>
      <c r="R2711" t="s">
        <v>37</v>
      </c>
      <c r="S2711" t="s">
        <v>176</v>
      </c>
      <c r="T2711" s="2">
        <v>21481</v>
      </c>
      <c r="U2711" s="3">
        <f ca="1">YEARFRAC(Table1[[#This Row],[DOB]],TODAY())</f>
        <v>67.166666666666671</v>
      </c>
      <c r="V2711" s="3" t="str" cm="1">
        <f t="array" aca="1" ref="V2711" ca="1">_xlfn.IFS(Table1[[#This Row],[Age]] &lt; 30, "20-29", Table1[[#This Row],[Age]]&lt;40,"30-39",Table1[[#This Row],[Age]]&lt;50,"40-49",Table1[[#This Row],[Age]]&lt;60,"50-59",Table1[[#This Row],[Age]]&lt;70, "60-69",Table1[[#This Row],[Age]]&lt;80, "70-79",Table1[[#This Row],[Age]]&lt;90,"80-89")</f>
        <v>60-69</v>
      </c>
      <c r="W2711" t="s">
        <v>39</v>
      </c>
      <c r="X2711" t="s">
        <v>177</v>
      </c>
      <c r="Y2711" t="s">
        <v>54</v>
      </c>
      <c r="Z2711">
        <v>83481</v>
      </c>
      <c r="AA2711" t="s">
        <v>42</v>
      </c>
      <c r="AB2711" t="s">
        <v>83</v>
      </c>
      <c r="AC2711" t="s">
        <v>44</v>
      </c>
      <c r="AD2711">
        <v>5</v>
      </c>
    </row>
    <row r="2712" spans="1:30" x14ac:dyDescent="0.35">
      <c r="A2712">
        <v>3134</v>
      </c>
      <c r="B2712" t="s">
        <v>9200</v>
      </c>
      <c r="C2712" t="s">
        <v>7376</v>
      </c>
      <c r="D2712" s="1">
        <v>43440</v>
      </c>
      <c r="E2712" s="1">
        <v>44896</v>
      </c>
      <c r="F2712">
        <f>IF(Table1[[#This Row],[ExitDate]],QUOTIENT(Table1[[#This Row],[ExitDate]]-Table1[[#This Row],[StartDate]],365/12),"")</f>
        <v>47</v>
      </c>
      <c r="G2712" t="str">
        <f>IF(Table1[[#This Row],[ExitDate]], "Attrition", "Active")</f>
        <v>Attrition</v>
      </c>
      <c r="H2712" t="s">
        <v>727</v>
      </c>
      <c r="I2712" t="s">
        <v>9481</v>
      </c>
      <c r="J2712" t="s">
        <v>9482</v>
      </c>
      <c r="K2712" t="s">
        <v>79</v>
      </c>
      <c r="L2712" t="s">
        <v>32</v>
      </c>
      <c r="M2712" t="s">
        <v>51</v>
      </c>
      <c r="N2712" t="s">
        <v>34</v>
      </c>
      <c r="O2712" t="s">
        <v>62</v>
      </c>
      <c r="P2712" t="s">
        <v>174</v>
      </c>
      <c r="Q2712" t="s">
        <v>9483</v>
      </c>
      <c r="R2712" t="s">
        <v>37</v>
      </c>
      <c r="S2712" t="s">
        <v>230</v>
      </c>
      <c r="T2712" s="2">
        <v>17272</v>
      </c>
      <c r="U2712" s="3">
        <f ca="1">YEARFRAC(Table1[[#This Row],[DOB]],TODAY())</f>
        <v>78.688888888888883</v>
      </c>
      <c r="V2712" s="3" t="str" cm="1">
        <f t="array" aca="1" ref="V2712" ca="1">_xlfn.IFS(Table1[[#This Row],[Age]] &lt; 30, "20-29", Table1[[#This Row],[Age]]&lt;40,"30-39",Table1[[#This Row],[Age]]&lt;50,"40-49",Table1[[#This Row],[Age]]&lt;60,"50-59",Table1[[#This Row],[Age]]&lt;70, "60-69",Table1[[#This Row],[Age]]&lt;80, "70-79",Table1[[#This Row],[Age]]&lt;90,"80-89")</f>
        <v>70-79</v>
      </c>
      <c r="W2712" t="s">
        <v>39</v>
      </c>
      <c r="X2712" t="s">
        <v>112</v>
      </c>
      <c r="Y2712" t="s">
        <v>41</v>
      </c>
      <c r="Z2712">
        <v>2140</v>
      </c>
      <c r="AA2712" t="s">
        <v>55</v>
      </c>
      <c r="AB2712" t="s">
        <v>83</v>
      </c>
      <c r="AC2712" t="s">
        <v>104</v>
      </c>
      <c r="AD2712">
        <v>5</v>
      </c>
    </row>
    <row r="2713" spans="1:30" x14ac:dyDescent="0.35">
      <c r="A2713">
        <v>3135</v>
      </c>
      <c r="B2713" t="s">
        <v>3896</v>
      </c>
      <c r="C2713" t="s">
        <v>5708</v>
      </c>
      <c r="D2713" s="1">
        <v>43902</v>
      </c>
      <c r="E2713" s="1">
        <v>45083</v>
      </c>
      <c r="F2713">
        <f>IF(Table1[[#This Row],[ExitDate]],QUOTIENT(Table1[[#This Row],[ExitDate]]-Table1[[#This Row],[StartDate]],365/12),"")</f>
        <v>38</v>
      </c>
      <c r="G2713" t="str">
        <f>IF(Table1[[#This Row],[ExitDate]], "Attrition", "Active")</f>
        <v>Attrition</v>
      </c>
      <c r="H2713" t="s">
        <v>727</v>
      </c>
      <c r="I2713" t="s">
        <v>9484</v>
      </c>
      <c r="J2713" t="s">
        <v>9485</v>
      </c>
      <c r="K2713" t="s">
        <v>88</v>
      </c>
      <c r="L2713" t="s">
        <v>32</v>
      </c>
      <c r="M2713" t="s">
        <v>51</v>
      </c>
      <c r="N2713" t="s">
        <v>50</v>
      </c>
      <c r="O2713" t="s">
        <v>35</v>
      </c>
      <c r="P2713" t="s">
        <v>98</v>
      </c>
      <c r="Q2713" t="s">
        <v>9486</v>
      </c>
      <c r="R2713" t="s">
        <v>37</v>
      </c>
      <c r="S2713" t="s">
        <v>176</v>
      </c>
      <c r="T2713" s="2">
        <v>34084</v>
      </c>
      <c r="U2713" s="3">
        <f ca="1">YEARFRAC(Table1[[#This Row],[DOB]],TODAY())</f>
        <v>32.661111111111111</v>
      </c>
      <c r="V2713" s="3" t="str" cm="1">
        <f t="array" aca="1" ref="V2713" ca="1">_xlfn.IFS(Table1[[#This Row],[Age]] &lt; 30, "20-29", Table1[[#This Row],[Age]]&lt;40,"30-39",Table1[[#This Row],[Age]]&lt;50,"40-49",Table1[[#This Row],[Age]]&lt;60,"50-59",Table1[[#This Row],[Age]]&lt;70, "60-69",Table1[[#This Row],[Age]]&lt;80, "70-79",Table1[[#This Row],[Age]]&lt;90,"80-89")</f>
        <v>30-39</v>
      </c>
      <c r="W2713" t="s">
        <v>39</v>
      </c>
      <c r="X2713" t="s">
        <v>612</v>
      </c>
      <c r="Y2713" t="s">
        <v>41</v>
      </c>
      <c r="Z2713">
        <v>9790</v>
      </c>
      <c r="AA2713" t="s">
        <v>42</v>
      </c>
      <c r="AB2713" t="s">
        <v>74</v>
      </c>
      <c r="AC2713" t="s">
        <v>44</v>
      </c>
      <c r="AD2713">
        <v>4</v>
      </c>
    </row>
    <row r="2714" spans="1:30" x14ac:dyDescent="0.35">
      <c r="A2714">
        <v>3136</v>
      </c>
      <c r="B2714" t="s">
        <v>1007</v>
      </c>
      <c r="C2714" t="s">
        <v>1169</v>
      </c>
      <c r="D2714" s="1">
        <v>44881</v>
      </c>
      <c r="F2714" t="str">
        <f>IF(Table1[[#This Row],[ExitDate]],QUOTIENT(Table1[[#This Row],[ExitDate]]-Table1[[#This Row],[StartDate]],365/12),"")</f>
        <v/>
      </c>
      <c r="G2714" t="str">
        <f>IF(Table1[[#This Row],[ExitDate]], "Attrition", "Active")</f>
        <v>Active</v>
      </c>
      <c r="H2714" t="s">
        <v>727</v>
      </c>
      <c r="I2714" t="s">
        <v>7901</v>
      </c>
      <c r="J2714" t="s">
        <v>9487</v>
      </c>
      <c r="K2714" t="s">
        <v>31</v>
      </c>
      <c r="L2714" t="s">
        <v>32</v>
      </c>
      <c r="M2714" t="s">
        <v>62</v>
      </c>
      <c r="N2714" t="s">
        <v>63</v>
      </c>
      <c r="O2714" t="s">
        <v>62</v>
      </c>
      <c r="P2714" t="s">
        <v>36</v>
      </c>
      <c r="R2714" t="s">
        <v>37</v>
      </c>
      <c r="S2714" t="s">
        <v>176</v>
      </c>
      <c r="T2714" s="2">
        <v>35567</v>
      </c>
      <c r="U2714" s="3">
        <f ca="1">YEARFRAC(Table1[[#This Row],[DOB]],TODAY())</f>
        <v>28.6</v>
      </c>
      <c r="V2714" s="3" t="str" cm="1">
        <f t="array" aca="1" ref="V2714" ca="1">_xlfn.IFS(Table1[[#This Row],[Age]] &lt; 30, "20-29", Table1[[#This Row],[Age]]&lt;40,"30-39",Table1[[#This Row],[Age]]&lt;50,"40-49",Table1[[#This Row],[Age]]&lt;60,"50-59",Table1[[#This Row],[Age]]&lt;70, "60-69",Table1[[#This Row],[Age]]&lt;80, "70-79",Table1[[#This Row],[Age]]&lt;90,"80-89")</f>
        <v>20-29</v>
      </c>
      <c r="W2714" t="s">
        <v>39</v>
      </c>
      <c r="X2714" t="s">
        <v>225</v>
      </c>
      <c r="Y2714" t="s">
        <v>41</v>
      </c>
      <c r="Z2714">
        <v>52077</v>
      </c>
      <c r="AA2714" t="s">
        <v>55</v>
      </c>
      <c r="AB2714" t="s">
        <v>83</v>
      </c>
      <c r="AC2714" t="s">
        <v>44</v>
      </c>
      <c r="AD2714">
        <v>4</v>
      </c>
    </row>
    <row r="2715" spans="1:30" x14ac:dyDescent="0.35">
      <c r="A2715">
        <v>3137</v>
      </c>
      <c r="B2715" t="s">
        <v>1373</v>
      </c>
      <c r="C2715" t="s">
        <v>5027</v>
      </c>
      <c r="D2715" s="1">
        <v>43443</v>
      </c>
      <c r="E2715" s="1">
        <v>45102</v>
      </c>
      <c r="F2715">
        <f>IF(Table1[[#This Row],[ExitDate]],QUOTIENT(Table1[[#This Row],[ExitDate]]-Table1[[#This Row],[StartDate]],365/12),"")</f>
        <v>54</v>
      </c>
      <c r="G2715" t="str">
        <f>IF(Table1[[#This Row],[ExitDate]], "Attrition", "Active")</f>
        <v>Attrition</v>
      </c>
      <c r="H2715" t="s">
        <v>727</v>
      </c>
      <c r="I2715" t="s">
        <v>9488</v>
      </c>
      <c r="J2715" t="s">
        <v>9489</v>
      </c>
      <c r="K2715" t="s">
        <v>49</v>
      </c>
      <c r="L2715" t="s">
        <v>744</v>
      </c>
      <c r="M2715" t="s">
        <v>33</v>
      </c>
      <c r="N2715" t="s">
        <v>63</v>
      </c>
      <c r="O2715" t="s">
        <v>35</v>
      </c>
      <c r="P2715" t="s">
        <v>98</v>
      </c>
      <c r="Q2715" t="s">
        <v>9490</v>
      </c>
      <c r="R2715" t="s">
        <v>37</v>
      </c>
      <c r="S2715" t="s">
        <v>89</v>
      </c>
      <c r="T2715" s="2">
        <v>34853</v>
      </c>
      <c r="U2715" s="3">
        <f ca="1">YEARFRAC(Table1[[#This Row],[DOB]],TODAY())</f>
        <v>30.555555555555557</v>
      </c>
      <c r="V2715" s="3" t="str" cm="1">
        <f t="array" aca="1" ref="V2715" ca="1">_xlfn.IFS(Table1[[#This Row],[Age]] &lt; 30, "20-29", Table1[[#This Row],[Age]]&lt;40,"30-39",Table1[[#This Row],[Age]]&lt;50,"40-49",Table1[[#This Row],[Age]]&lt;60,"50-59",Table1[[#This Row],[Age]]&lt;70, "60-69",Table1[[#This Row],[Age]]&lt;80, "70-79",Table1[[#This Row],[Age]]&lt;90,"80-89")</f>
        <v>30-39</v>
      </c>
      <c r="W2715" t="s">
        <v>39</v>
      </c>
      <c r="X2715" t="s">
        <v>82</v>
      </c>
      <c r="Y2715" t="s">
        <v>41</v>
      </c>
      <c r="Z2715">
        <v>50624</v>
      </c>
      <c r="AA2715" t="s">
        <v>73</v>
      </c>
      <c r="AB2715" t="s">
        <v>74</v>
      </c>
      <c r="AC2715" t="s">
        <v>44</v>
      </c>
      <c r="AD2715">
        <v>2</v>
      </c>
    </row>
    <row r="2716" spans="1:30" x14ac:dyDescent="0.35">
      <c r="A2716">
        <v>3138</v>
      </c>
      <c r="B2716" t="s">
        <v>9361</v>
      </c>
      <c r="C2716" t="s">
        <v>1528</v>
      </c>
      <c r="D2716" s="1">
        <v>44920</v>
      </c>
      <c r="E2716" s="1">
        <v>44993</v>
      </c>
      <c r="F2716">
        <f>IF(Table1[[#This Row],[ExitDate]],QUOTIENT(Table1[[#This Row],[ExitDate]]-Table1[[#This Row],[StartDate]],365/12),"")</f>
        <v>2</v>
      </c>
      <c r="G2716" t="str">
        <f>IF(Table1[[#This Row],[ExitDate]], "Attrition", "Active")</f>
        <v>Attrition</v>
      </c>
      <c r="H2716" t="s">
        <v>727</v>
      </c>
      <c r="I2716" t="s">
        <v>9491</v>
      </c>
      <c r="J2716" t="s">
        <v>9492</v>
      </c>
      <c r="K2716" t="s">
        <v>138</v>
      </c>
      <c r="L2716" t="s">
        <v>744</v>
      </c>
      <c r="M2716" t="s">
        <v>33</v>
      </c>
      <c r="N2716" t="s">
        <v>50</v>
      </c>
      <c r="O2716" t="s">
        <v>62</v>
      </c>
      <c r="P2716" t="s">
        <v>174</v>
      </c>
      <c r="Q2716" t="s">
        <v>9493</v>
      </c>
      <c r="R2716" t="s">
        <v>37</v>
      </c>
      <c r="S2716" t="s">
        <v>89</v>
      </c>
      <c r="T2716" s="2">
        <v>31874</v>
      </c>
      <c r="U2716" s="3">
        <f ca="1">YEARFRAC(Table1[[#This Row],[DOB]],TODAY())</f>
        <v>38.711111111111109</v>
      </c>
      <c r="V2716" s="3" t="str" cm="1">
        <f t="array" aca="1" ref="V2716" ca="1">_xlfn.IFS(Table1[[#This Row],[Age]] &lt; 30, "20-29", Table1[[#This Row],[Age]]&lt;40,"30-39",Table1[[#This Row],[Age]]&lt;50,"40-49",Table1[[#This Row],[Age]]&lt;60,"50-59",Table1[[#This Row],[Age]]&lt;70, "60-69",Table1[[#This Row],[Age]]&lt;80, "70-79",Table1[[#This Row],[Age]]&lt;90,"80-89")</f>
        <v>30-39</v>
      </c>
      <c r="W2716" t="s">
        <v>39</v>
      </c>
      <c r="X2716" t="s">
        <v>82</v>
      </c>
      <c r="Y2716" t="s">
        <v>41</v>
      </c>
      <c r="Z2716">
        <v>83438</v>
      </c>
      <c r="AA2716" t="s">
        <v>92</v>
      </c>
      <c r="AB2716" t="s">
        <v>74</v>
      </c>
      <c r="AC2716" t="s">
        <v>44</v>
      </c>
      <c r="AD2716">
        <v>4</v>
      </c>
    </row>
    <row r="2717" spans="1:30" x14ac:dyDescent="0.35">
      <c r="A2717">
        <v>3139</v>
      </c>
      <c r="B2717" t="s">
        <v>7805</v>
      </c>
      <c r="C2717" t="s">
        <v>1507</v>
      </c>
      <c r="D2717" s="1">
        <v>44519</v>
      </c>
      <c r="F2717" t="str">
        <f>IF(Table1[[#This Row],[ExitDate]],QUOTIENT(Table1[[#This Row],[ExitDate]]-Table1[[#This Row],[StartDate]],365/12),"")</f>
        <v/>
      </c>
      <c r="G2717" t="str">
        <f>IF(Table1[[#This Row],[ExitDate]], "Attrition", "Active")</f>
        <v>Active</v>
      </c>
      <c r="H2717" t="s">
        <v>727</v>
      </c>
      <c r="I2717" t="s">
        <v>9494</v>
      </c>
      <c r="J2717" t="s">
        <v>9495</v>
      </c>
      <c r="K2717" t="s">
        <v>117</v>
      </c>
      <c r="L2717" t="s">
        <v>32</v>
      </c>
      <c r="M2717" t="s">
        <v>51</v>
      </c>
      <c r="N2717" t="s">
        <v>50</v>
      </c>
      <c r="O2717" t="s">
        <v>35</v>
      </c>
      <c r="P2717" t="s">
        <v>36</v>
      </c>
      <c r="R2717" t="s">
        <v>37</v>
      </c>
      <c r="S2717" t="s">
        <v>89</v>
      </c>
      <c r="T2717" s="2">
        <v>26156</v>
      </c>
      <c r="U2717" s="3">
        <f ca="1">YEARFRAC(Table1[[#This Row],[DOB]],TODAY())</f>
        <v>54.366666666666667</v>
      </c>
      <c r="V2717" s="3" t="str" cm="1">
        <f t="array" aca="1" ref="V2717" ca="1">_xlfn.IFS(Table1[[#This Row],[Age]] &lt; 30, "20-29", Table1[[#This Row],[Age]]&lt;40,"30-39",Table1[[#This Row],[Age]]&lt;50,"40-49",Table1[[#This Row],[Age]]&lt;60,"50-59",Table1[[#This Row],[Age]]&lt;70, "60-69",Table1[[#This Row],[Age]]&lt;80, "70-79",Table1[[#This Row],[Age]]&lt;90,"80-89")</f>
        <v>50-59</v>
      </c>
      <c r="W2717" t="s">
        <v>39</v>
      </c>
      <c r="X2717" t="s">
        <v>102</v>
      </c>
      <c r="Y2717" t="s">
        <v>41</v>
      </c>
      <c r="Z2717">
        <v>29416</v>
      </c>
      <c r="AA2717" t="s">
        <v>127</v>
      </c>
      <c r="AB2717" t="s">
        <v>74</v>
      </c>
      <c r="AC2717" t="s">
        <v>44</v>
      </c>
      <c r="AD2717">
        <v>4</v>
      </c>
    </row>
    <row r="2718" spans="1:30" x14ac:dyDescent="0.35">
      <c r="A2718">
        <v>3140</v>
      </c>
      <c r="B2718" t="s">
        <v>3212</v>
      </c>
      <c r="C2718" t="s">
        <v>232</v>
      </c>
      <c r="D2718" s="1">
        <v>44621</v>
      </c>
      <c r="F2718" t="str">
        <f>IF(Table1[[#This Row],[ExitDate]],QUOTIENT(Table1[[#This Row],[ExitDate]]-Table1[[#This Row],[StartDate]],365/12),"")</f>
        <v/>
      </c>
      <c r="G2718" t="str">
        <f>IF(Table1[[#This Row],[ExitDate]], "Attrition", "Active")</f>
        <v>Active</v>
      </c>
      <c r="H2718" t="s">
        <v>28</v>
      </c>
      <c r="I2718" t="s">
        <v>9496</v>
      </c>
      <c r="J2718" t="s">
        <v>9497</v>
      </c>
      <c r="K2718" t="s">
        <v>61</v>
      </c>
      <c r="L2718" t="s">
        <v>32</v>
      </c>
      <c r="M2718" t="s">
        <v>33</v>
      </c>
      <c r="N2718" t="s">
        <v>34</v>
      </c>
      <c r="O2718" t="s">
        <v>62</v>
      </c>
      <c r="P2718" t="s">
        <v>36</v>
      </c>
      <c r="R2718" t="s">
        <v>37</v>
      </c>
      <c r="S2718" t="s">
        <v>331</v>
      </c>
      <c r="T2718" s="2">
        <v>32965</v>
      </c>
      <c r="U2718" s="3">
        <f ca="1">YEARFRAC(Table1[[#This Row],[DOB]],TODAY())</f>
        <v>35.725000000000001</v>
      </c>
      <c r="V2718" s="3" t="str" cm="1">
        <f t="array" aca="1" ref="V2718" ca="1">_xlfn.IFS(Table1[[#This Row],[Age]] &lt; 30, "20-29", Table1[[#This Row],[Age]]&lt;40,"30-39",Table1[[#This Row],[Age]]&lt;50,"40-49",Table1[[#This Row],[Age]]&lt;60,"50-59",Table1[[#This Row],[Age]]&lt;70, "60-69",Table1[[#This Row],[Age]]&lt;80, "70-79",Table1[[#This Row],[Age]]&lt;90,"80-89")</f>
        <v>30-39</v>
      </c>
      <c r="W2718" t="s">
        <v>39</v>
      </c>
      <c r="X2718" t="s">
        <v>82</v>
      </c>
      <c r="Y2718" t="s">
        <v>54</v>
      </c>
      <c r="Z2718">
        <v>89284</v>
      </c>
      <c r="AA2718" t="s">
        <v>55</v>
      </c>
      <c r="AB2718" t="s">
        <v>43</v>
      </c>
      <c r="AC2718" t="s">
        <v>44</v>
      </c>
      <c r="AD2718">
        <v>5</v>
      </c>
    </row>
    <row r="2719" spans="1:30" x14ac:dyDescent="0.35">
      <c r="A2719">
        <v>3141</v>
      </c>
      <c r="B2719" t="s">
        <v>9498</v>
      </c>
      <c r="C2719" t="s">
        <v>3499</v>
      </c>
      <c r="D2719" s="1">
        <v>44272</v>
      </c>
      <c r="F2719" t="str">
        <f>IF(Table1[[#This Row],[ExitDate]],QUOTIENT(Table1[[#This Row],[ExitDate]]-Table1[[#This Row],[StartDate]],365/12),"")</f>
        <v/>
      </c>
      <c r="G2719" t="str">
        <f>IF(Table1[[#This Row],[ExitDate]], "Attrition", "Active")</f>
        <v>Active</v>
      </c>
      <c r="H2719" t="s">
        <v>28</v>
      </c>
      <c r="I2719" t="s">
        <v>9499</v>
      </c>
      <c r="J2719" t="s">
        <v>9500</v>
      </c>
      <c r="K2719" t="s">
        <v>88</v>
      </c>
      <c r="L2719" t="s">
        <v>32</v>
      </c>
      <c r="M2719" t="s">
        <v>62</v>
      </c>
      <c r="N2719" t="s">
        <v>63</v>
      </c>
      <c r="O2719" t="s">
        <v>35</v>
      </c>
      <c r="P2719" t="s">
        <v>36</v>
      </c>
      <c r="R2719" t="s">
        <v>37</v>
      </c>
      <c r="S2719" t="s">
        <v>89</v>
      </c>
      <c r="T2719" s="2">
        <v>25759</v>
      </c>
      <c r="U2719" s="3">
        <f ca="1">YEARFRAC(Table1[[#This Row],[DOB]],TODAY())</f>
        <v>55.452777777777776</v>
      </c>
      <c r="V2719" s="3" t="str" cm="1">
        <f t="array" aca="1" ref="V2719" ca="1">_xlfn.IFS(Table1[[#This Row],[Age]] &lt; 30, "20-29", Table1[[#This Row],[Age]]&lt;40,"30-39",Table1[[#This Row],[Age]]&lt;50,"40-49",Table1[[#This Row],[Age]]&lt;60,"50-59",Table1[[#This Row],[Age]]&lt;70, "60-69",Table1[[#This Row],[Age]]&lt;80, "70-79",Table1[[#This Row],[Age]]&lt;90,"80-89")</f>
        <v>50-59</v>
      </c>
      <c r="W2719" t="s">
        <v>39</v>
      </c>
      <c r="X2719" t="s">
        <v>225</v>
      </c>
      <c r="Y2719" t="s">
        <v>54</v>
      </c>
      <c r="Z2719">
        <v>9420</v>
      </c>
      <c r="AA2719" t="s">
        <v>92</v>
      </c>
      <c r="AB2719" t="s">
        <v>83</v>
      </c>
      <c r="AC2719" t="s">
        <v>104</v>
      </c>
      <c r="AD2719">
        <v>2</v>
      </c>
    </row>
    <row r="2720" spans="1:30" x14ac:dyDescent="0.35">
      <c r="A2720">
        <v>3142</v>
      </c>
      <c r="B2720" t="s">
        <v>6869</v>
      </c>
      <c r="C2720" t="s">
        <v>1763</v>
      </c>
      <c r="D2720" s="1">
        <v>44237</v>
      </c>
      <c r="F2720" t="str">
        <f>IF(Table1[[#This Row],[ExitDate]],QUOTIENT(Table1[[#This Row],[ExitDate]]-Table1[[#This Row],[StartDate]],365/12),"")</f>
        <v/>
      </c>
      <c r="G2720" t="str">
        <f>IF(Table1[[#This Row],[ExitDate]], "Attrition", "Active")</f>
        <v>Active</v>
      </c>
      <c r="H2720" t="s">
        <v>28</v>
      </c>
      <c r="I2720" t="s">
        <v>9501</v>
      </c>
      <c r="J2720" t="s">
        <v>9502</v>
      </c>
      <c r="K2720" t="s">
        <v>31</v>
      </c>
      <c r="L2720" t="s">
        <v>32</v>
      </c>
      <c r="M2720" t="s">
        <v>62</v>
      </c>
      <c r="N2720" t="s">
        <v>63</v>
      </c>
      <c r="O2720" t="s">
        <v>51</v>
      </c>
      <c r="P2720" t="s">
        <v>36</v>
      </c>
      <c r="R2720" t="s">
        <v>37</v>
      </c>
      <c r="S2720" t="s">
        <v>80</v>
      </c>
      <c r="T2720" s="2">
        <v>18099</v>
      </c>
      <c r="U2720" s="3">
        <f ca="1">YEARFRAC(Table1[[#This Row],[DOB]],TODAY())</f>
        <v>76.424999999999997</v>
      </c>
      <c r="V2720" s="3" t="str" cm="1">
        <f t="array" aca="1" ref="V2720" ca="1">_xlfn.IFS(Table1[[#This Row],[Age]] &lt; 30, "20-29", Table1[[#This Row],[Age]]&lt;40,"30-39",Table1[[#This Row],[Age]]&lt;50,"40-49",Table1[[#This Row],[Age]]&lt;60,"50-59",Table1[[#This Row],[Age]]&lt;70, "60-69",Table1[[#This Row],[Age]]&lt;80, "70-79",Table1[[#This Row],[Age]]&lt;90,"80-89")</f>
        <v>70-79</v>
      </c>
      <c r="W2720" t="s">
        <v>39</v>
      </c>
      <c r="X2720" t="s">
        <v>291</v>
      </c>
      <c r="Y2720" t="s">
        <v>41</v>
      </c>
      <c r="Z2720">
        <v>49701</v>
      </c>
      <c r="AA2720" t="s">
        <v>42</v>
      </c>
      <c r="AB2720" t="s">
        <v>74</v>
      </c>
      <c r="AC2720" t="s">
        <v>44</v>
      </c>
      <c r="AD2720">
        <v>4</v>
      </c>
    </row>
    <row r="2721" spans="1:30" x14ac:dyDescent="0.35">
      <c r="A2721">
        <v>3143</v>
      </c>
      <c r="B2721" t="s">
        <v>1614</v>
      </c>
      <c r="C2721" t="s">
        <v>2730</v>
      </c>
      <c r="D2721" s="1">
        <v>43371</v>
      </c>
      <c r="F2721" t="str">
        <f>IF(Table1[[#This Row],[ExitDate]],QUOTIENT(Table1[[#This Row],[ExitDate]]-Table1[[#This Row],[StartDate]],365/12),"")</f>
        <v/>
      </c>
      <c r="G2721" t="str">
        <f>IF(Table1[[#This Row],[ExitDate]], "Attrition", "Active")</f>
        <v>Active</v>
      </c>
      <c r="H2721" t="s">
        <v>28</v>
      </c>
      <c r="I2721" t="s">
        <v>9503</v>
      </c>
      <c r="J2721" t="s">
        <v>9504</v>
      </c>
      <c r="K2721" t="s">
        <v>132</v>
      </c>
      <c r="L2721" t="s">
        <v>32</v>
      </c>
      <c r="M2721" t="s">
        <v>62</v>
      </c>
      <c r="N2721" t="s">
        <v>50</v>
      </c>
      <c r="O2721" t="s">
        <v>35</v>
      </c>
      <c r="P2721" t="s">
        <v>36</v>
      </c>
      <c r="R2721" t="s">
        <v>37</v>
      </c>
      <c r="S2721" t="s">
        <v>52</v>
      </c>
      <c r="T2721" s="2">
        <v>17343</v>
      </c>
      <c r="U2721" s="3">
        <f ca="1">YEARFRAC(Table1[[#This Row],[DOB]],TODAY())</f>
        <v>78.49444444444444</v>
      </c>
      <c r="V2721" s="3" t="str" cm="1">
        <f t="array" aca="1" ref="V2721" ca="1">_xlfn.IFS(Table1[[#This Row],[Age]] &lt; 30, "20-29", Table1[[#This Row],[Age]]&lt;40,"30-39",Table1[[#This Row],[Age]]&lt;50,"40-49",Table1[[#This Row],[Age]]&lt;60,"50-59",Table1[[#This Row],[Age]]&lt;70, "60-69",Table1[[#This Row],[Age]]&lt;80, "70-79",Table1[[#This Row],[Age]]&lt;90,"80-89")</f>
        <v>70-79</v>
      </c>
      <c r="W2721" t="s">
        <v>39</v>
      </c>
      <c r="X2721" t="s">
        <v>162</v>
      </c>
      <c r="Y2721" t="s">
        <v>41</v>
      </c>
      <c r="Z2721">
        <v>32652</v>
      </c>
      <c r="AA2721" t="s">
        <v>92</v>
      </c>
      <c r="AB2721" t="s">
        <v>43</v>
      </c>
      <c r="AC2721" t="s">
        <v>44</v>
      </c>
      <c r="AD2721">
        <v>2</v>
      </c>
    </row>
    <row r="2722" spans="1:30" x14ac:dyDescent="0.35">
      <c r="A2722">
        <v>3144</v>
      </c>
      <c r="B2722" t="s">
        <v>7554</v>
      </c>
      <c r="C2722" t="s">
        <v>1838</v>
      </c>
      <c r="D2722" s="1">
        <v>44236</v>
      </c>
      <c r="F2722" t="str">
        <f>IF(Table1[[#This Row],[ExitDate]],QUOTIENT(Table1[[#This Row],[ExitDate]]-Table1[[#This Row],[StartDate]],365/12),"")</f>
        <v/>
      </c>
      <c r="G2722" t="str">
        <f>IF(Table1[[#This Row],[ExitDate]], "Attrition", "Active")</f>
        <v>Active</v>
      </c>
      <c r="H2722" t="s">
        <v>28</v>
      </c>
      <c r="I2722" t="s">
        <v>9505</v>
      </c>
      <c r="J2722" t="s">
        <v>9506</v>
      </c>
      <c r="K2722" t="s">
        <v>49</v>
      </c>
      <c r="L2722" t="s">
        <v>32</v>
      </c>
      <c r="M2722" t="s">
        <v>33</v>
      </c>
      <c r="N2722" t="s">
        <v>34</v>
      </c>
      <c r="O2722" t="s">
        <v>51</v>
      </c>
      <c r="P2722" t="s">
        <v>36</v>
      </c>
      <c r="R2722" t="s">
        <v>37</v>
      </c>
      <c r="S2722" t="s">
        <v>110</v>
      </c>
      <c r="T2722" s="2">
        <v>20717</v>
      </c>
      <c r="U2722" s="3">
        <f ca="1">YEARFRAC(Table1[[#This Row],[DOB]],TODAY())</f>
        <v>69.261111111111106</v>
      </c>
      <c r="V2722" s="3" t="str" cm="1">
        <f t="array" aca="1" ref="V2722" ca="1">_xlfn.IFS(Table1[[#This Row],[Age]] &lt; 30, "20-29", Table1[[#This Row],[Age]]&lt;40,"30-39",Table1[[#This Row],[Age]]&lt;50,"40-49",Table1[[#This Row],[Age]]&lt;60,"50-59",Table1[[#This Row],[Age]]&lt;70, "60-69",Table1[[#This Row],[Age]]&lt;80, "70-79",Table1[[#This Row],[Age]]&lt;90,"80-89")</f>
        <v>60-69</v>
      </c>
      <c r="W2722" t="s">
        <v>39</v>
      </c>
      <c r="X2722" t="s">
        <v>112</v>
      </c>
      <c r="Y2722" t="s">
        <v>54</v>
      </c>
      <c r="Z2722">
        <v>4496</v>
      </c>
      <c r="AA2722" t="s">
        <v>55</v>
      </c>
      <c r="AB2722" t="s">
        <v>83</v>
      </c>
      <c r="AC2722" t="s">
        <v>104</v>
      </c>
      <c r="AD2722">
        <v>2</v>
      </c>
    </row>
    <row r="2723" spans="1:30" x14ac:dyDescent="0.35">
      <c r="A2723">
        <v>3145</v>
      </c>
      <c r="B2723" t="s">
        <v>4978</v>
      </c>
      <c r="C2723" t="s">
        <v>1895</v>
      </c>
      <c r="D2723" s="1">
        <v>44101</v>
      </c>
      <c r="E2723" s="1">
        <v>44624</v>
      </c>
      <c r="F2723">
        <f>IF(Table1[[#This Row],[ExitDate]],QUOTIENT(Table1[[#This Row],[ExitDate]]-Table1[[#This Row],[StartDate]],365/12),"")</f>
        <v>17</v>
      </c>
      <c r="G2723" t="str">
        <f>IF(Table1[[#This Row],[ExitDate]], "Attrition", "Active")</f>
        <v>Attrition</v>
      </c>
      <c r="H2723" t="s">
        <v>28</v>
      </c>
      <c r="I2723" t="s">
        <v>9507</v>
      </c>
      <c r="J2723" t="s">
        <v>9508</v>
      </c>
      <c r="K2723" t="s">
        <v>138</v>
      </c>
      <c r="L2723" t="s">
        <v>1804</v>
      </c>
      <c r="M2723" t="s">
        <v>51</v>
      </c>
      <c r="N2723" t="s">
        <v>34</v>
      </c>
      <c r="O2723" t="s">
        <v>35</v>
      </c>
      <c r="P2723" t="s">
        <v>139</v>
      </c>
      <c r="Q2723" t="s">
        <v>9509</v>
      </c>
      <c r="R2723" t="s">
        <v>37</v>
      </c>
      <c r="S2723" t="s">
        <v>89</v>
      </c>
      <c r="T2723" s="2">
        <v>35002</v>
      </c>
      <c r="U2723" s="3">
        <f ca="1">YEARFRAC(Table1[[#This Row],[DOB]],TODAY())</f>
        <v>30.147222222222222</v>
      </c>
      <c r="V2723" s="3" t="str" cm="1">
        <f t="array" aca="1" ref="V2723" ca="1">_xlfn.IFS(Table1[[#This Row],[Age]] &lt; 30, "20-29", Table1[[#This Row],[Age]]&lt;40,"30-39",Table1[[#This Row],[Age]]&lt;50,"40-49",Table1[[#This Row],[Age]]&lt;60,"50-59",Table1[[#This Row],[Age]]&lt;70, "60-69",Table1[[#This Row],[Age]]&lt;80, "70-79",Table1[[#This Row],[Age]]&lt;90,"80-89")</f>
        <v>30-39</v>
      </c>
      <c r="W2723" t="s">
        <v>39</v>
      </c>
      <c r="X2723" t="s">
        <v>192</v>
      </c>
      <c r="Y2723" t="s">
        <v>54</v>
      </c>
      <c r="Z2723">
        <v>59765</v>
      </c>
      <c r="AA2723" t="s">
        <v>127</v>
      </c>
      <c r="AB2723" t="s">
        <v>103</v>
      </c>
      <c r="AC2723" t="s">
        <v>44</v>
      </c>
      <c r="AD2723">
        <v>2</v>
      </c>
    </row>
    <row r="2724" spans="1:30" x14ac:dyDescent="0.35">
      <c r="A2724">
        <v>3146</v>
      </c>
      <c r="B2724" t="s">
        <v>5359</v>
      </c>
      <c r="C2724" t="s">
        <v>121</v>
      </c>
      <c r="D2724" s="1">
        <v>43450</v>
      </c>
      <c r="F2724" t="str">
        <f>IF(Table1[[#This Row],[ExitDate]],QUOTIENT(Table1[[#This Row],[ExitDate]]-Table1[[#This Row],[StartDate]],365/12),"")</f>
        <v/>
      </c>
      <c r="G2724" t="str">
        <f>IF(Table1[[#This Row],[ExitDate]], "Attrition", "Active")</f>
        <v>Active</v>
      </c>
      <c r="H2724" t="s">
        <v>28</v>
      </c>
      <c r="I2724" t="s">
        <v>9510</v>
      </c>
      <c r="J2724" t="s">
        <v>9511</v>
      </c>
      <c r="K2724" t="s">
        <v>79</v>
      </c>
      <c r="L2724" t="s">
        <v>32</v>
      </c>
      <c r="M2724" t="s">
        <v>51</v>
      </c>
      <c r="N2724" t="s">
        <v>34</v>
      </c>
      <c r="O2724" t="s">
        <v>35</v>
      </c>
      <c r="P2724" t="s">
        <v>36</v>
      </c>
      <c r="R2724" t="s">
        <v>37</v>
      </c>
      <c r="S2724" t="s">
        <v>176</v>
      </c>
      <c r="T2724" s="2">
        <v>28781</v>
      </c>
      <c r="U2724" s="3">
        <f ca="1">YEARFRAC(Table1[[#This Row],[DOB]],TODAY())</f>
        <v>47.180555555555557</v>
      </c>
      <c r="V2724" s="3" t="str" cm="1">
        <f t="array" aca="1" ref="V2724" ca="1">_xlfn.IFS(Table1[[#This Row],[Age]] &lt; 30, "20-29", Table1[[#This Row],[Age]]&lt;40,"30-39",Table1[[#This Row],[Age]]&lt;50,"40-49",Table1[[#This Row],[Age]]&lt;60,"50-59",Table1[[#This Row],[Age]]&lt;70, "60-69",Table1[[#This Row],[Age]]&lt;80, "70-79",Table1[[#This Row],[Age]]&lt;90,"80-89")</f>
        <v>40-49</v>
      </c>
      <c r="W2724" t="s">
        <v>39</v>
      </c>
      <c r="X2724" t="s">
        <v>177</v>
      </c>
      <c r="Y2724" t="s">
        <v>41</v>
      </c>
      <c r="Z2724">
        <v>19021</v>
      </c>
      <c r="AA2724" t="s">
        <v>42</v>
      </c>
      <c r="AB2724" t="s">
        <v>43</v>
      </c>
      <c r="AC2724" t="s">
        <v>44</v>
      </c>
      <c r="AD2724">
        <v>4</v>
      </c>
    </row>
    <row r="2725" spans="1:30" x14ac:dyDescent="0.35">
      <c r="A2725">
        <v>3147</v>
      </c>
      <c r="B2725" t="s">
        <v>178</v>
      </c>
      <c r="C2725" t="s">
        <v>1259</v>
      </c>
      <c r="D2725" s="1">
        <v>45124</v>
      </c>
      <c r="E2725" s="1">
        <v>45135</v>
      </c>
      <c r="F2725">
        <f>IF(Table1[[#This Row],[ExitDate]],QUOTIENT(Table1[[#This Row],[ExitDate]]-Table1[[#This Row],[StartDate]],365/12),"")</f>
        <v>0</v>
      </c>
      <c r="G2725" t="str">
        <f>IF(Table1[[#This Row],[ExitDate]], "Attrition", "Active")</f>
        <v>Attrition</v>
      </c>
      <c r="H2725" t="s">
        <v>28</v>
      </c>
      <c r="I2725" t="s">
        <v>9512</v>
      </c>
      <c r="J2725" t="s">
        <v>9513</v>
      </c>
      <c r="K2725" t="s">
        <v>167</v>
      </c>
      <c r="L2725" t="s">
        <v>32</v>
      </c>
      <c r="M2725" t="s">
        <v>33</v>
      </c>
      <c r="N2725" t="s">
        <v>63</v>
      </c>
      <c r="O2725" t="s">
        <v>35</v>
      </c>
      <c r="P2725" t="s">
        <v>98</v>
      </c>
      <c r="Q2725" t="s">
        <v>9514</v>
      </c>
      <c r="R2725" t="s">
        <v>37</v>
      </c>
      <c r="S2725" t="s">
        <v>65</v>
      </c>
      <c r="T2725" s="2">
        <v>36273</v>
      </c>
      <c r="U2725" s="3">
        <f ca="1">YEARFRAC(Table1[[#This Row],[DOB]],TODAY())</f>
        <v>26.666666666666668</v>
      </c>
      <c r="V2725" s="3" t="str" cm="1">
        <f t="array" aca="1" ref="V2725" ca="1">_xlfn.IFS(Table1[[#This Row],[Age]] &lt; 30, "20-29", Table1[[#This Row],[Age]]&lt;40,"30-39",Table1[[#This Row],[Age]]&lt;50,"40-49",Table1[[#This Row],[Age]]&lt;60,"50-59",Table1[[#This Row],[Age]]&lt;70, "60-69",Table1[[#This Row],[Age]]&lt;80, "70-79",Table1[[#This Row],[Age]]&lt;90,"80-89")</f>
        <v>20-29</v>
      </c>
      <c r="W2725" t="s">
        <v>39</v>
      </c>
      <c r="X2725" t="s">
        <v>112</v>
      </c>
      <c r="Y2725" t="s">
        <v>54</v>
      </c>
      <c r="Z2725">
        <v>48709</v>
      </c>
      <c r="AA2725" t="s">
        <v>55</v>
      </c>
      <c r="AB2725" t="s">
        <v>103</v>
      </c>
      <c r="AC2725" t="s">
        <v>44</v>
      </c>
      <c r="AD2725">
        <v>5</v>
      </c>
    </row>
    <row r="2726" spans="1:30" x14ac:dyDescent="0.35">
      <c r="A2726">
        <v>3148</v>
      </c>
      <c r="B2726" t="s">
        <v>9515</v>
      </c>
      <c r="C2726" t="s">
        <v>1855</v>
      </c>
      <c r="D2726" s="1">
        <v>43979</v>
      </c>
      <c r="E2726" s="1">
        <v>44544</v>
      </c>
      <c r="F2726">
        <f>IF(Table1[[#This Row],[ExitDate]],QUOTIENT(Table1[[#This Row],[ExitDate]]-Table1[[#This Row],[StartDate]],365/12),"")</f>
        <v>18</v>
      </c>
      <c r="G2726" t="str">
        <f>IF(Table1[[#This Row],[ExitDate]], "Attrition", "Active")</f>
        <v>Attrition</v>
      </c>
      <c r="H2726" t="s">
        <v>28</v>
      </c>
      <c r="I2726" t="s">
        <v>9516</v>
      </c>
      <c r="J2726" t="s">
        <v>9517</v>
      </c>
      <c r="K2726" t="s">
        <v>97</v>
      </c>
      <c r="L2726" t="s">
        <v>32</v>
      </c>
      <c r="M2726" t="s">
        <v>62</v>
      </c>
      <c r="N2726" t="s">
        <v>34</v>
      </c>
      <c r="O2726" t="s">
        <v>35</v>
      </c>
      <c r="P2726" t="s">
        <v>174</v>
      </c>
      <c r="Q2726" t="s">
        <v>9518</v>
      </c>
      <c r="R2726" t="s">
        <v>37</v>
      </c>
      <c r="S2726" t="s">
        <v>52</v>
      </c>
      <c r="T2726" s="2">
        <v>18323</v>
      </c>
      <c r="U2726" s="3">
        <f ca="1">YEARFRAC(Table1[[#This Row],[DOB]],TODAY())</f>
        <v>75.811111111111117</v>
      </c>
      <c r="V2726" s="3" t="str" cm="1">
        <f t="array" aca="1" ref="V2726" ca="1">_xlfn.IFS(Table1[[#This Row],[Age]] &lt; 30, "20-29", Table1[[#This Row],[Age]]&lt;40,"30-39",Table1[[#This Row],[Age]]&lt;50,"40-49",Table1[[#This Row],[Age]]&lt;60,"50-59",Table1[[#This Row],[Age]]&lt;70, "60-69",Table1[[#This Row],[Age]]&lt;80, "70-79",Table1[[#This Row],[Age]]&lt;90,"80-89")</f>
        <v>70-79</v>
      </c>
      <c r="W2726" t="s">
        <v>39</v>
      </c>
      <c r="X2726" t="s">
        <v>225</v>
      </c>
      <c r="Y2726" t="s">
        <v>54</v>
      </c>
      <c r="Z2726">
        <v>76147</v>
      </c>
      <c r="AA2726" t="s">
        <v>42</v>
      </c>
      <c r="AB2726" t="s">
        <v>74</v>
      </c>
      <c r="AC2726" t="s">
        <v>104</v>
      </c>
      <c r="AD2726">
        <v>2</v>
      </c>
    </row>
    <row r="2727" spans="1:30" x14ac:dyDescent="0.35">
      <c r="A2727">
        <v>3149</v>
      </c>
      <c r="B2727" t="s">
        <v>5819</v>
      </c>
      <c r="C2727" t="s">
        <v>2414</v>
      </c>
      <c r="D2727" s="1">
        <v>44256</v>
      </c>
      <c r="E2727" s="1">
        <v>45021</v>
      </c>
      <c r="F2727">
        <f>IF(Table1[[#This Row],[ExitDate]],QUOTIENT(Table1[[#This Row],[ExitDate]]-Table1[[#This Row],[StartDate]],365/12),"")</f>
        <v>25</v>
      </c>
      <c r="G2727" t="str">
        <f>IF(Table1[[#This Row],[ExitDate]], "Attrition", "Active")</f>
        <v>Attrition</v>
      </c>
      <c r="H2727" t="s">
        <v>28</v>
      </c>
      <c r="I2727" t="s">
        <v>9519</v>
      </c>
      <c r="J2727" t="s">
        <v>9520</v>
      </c>
      <c r="K2727" t="s">
        <v>117</v>
      </c>
      <c r="L2727" t="s">
        <v>32</v>
      </c>
      <c r="M2727" t="s">
        <v>62</v>
      </c>
      <c r="N2727" t="s">
        <v>50</v>
      </c>
      <c r="O2727" t="s">
        <v>51</v>
      </c>
      <c r="P2727" t="s">
        <v>174</v>
      </c>
      <c r="Q2727" t="s">
        <v>9521</v>
      </c>
      <c r="R2727" t="s">
        <v>37</v>
      </c>
      <c r="S2727" t="s">
        <v>89</v>
      </c>
      <c r="T2727" s="2">
        <v>30586</v>
      </c>
      <c r="U2727" s="3">
        <f ca="1">YEARFRAC(Table1[[#This Row],[DOB]],TODAY())</f>
        <v>42.238888888888887</v>
      </c>
      <c r="V2727" s="3" t="str" cm="1">
        <f t="array" aca="1" ref="V2727" ca="1">_xlfn.IFS(Table1[[#This Row],[Age]] &lt; 30, "20-29", Table1[[#This Row],[Age]]&lt;40,"30-39",Table1[[#This Row],[Age]]&lt;50,"40-49",Table1[[#This Row],[Age]]&lt;60,"50-59",Table1[[#This Row],[Age]]&lt;70, "60-69",Table1[[#This Row],[Age]]&lt;80, "70-79",Table1[[#This Row],[Age]]&lt;90,"80-89")</f>
        <v>40-49</v>
      </c>
      <c r="W2727" t="s">
        <v>39</v>
      </c>
      <c r="X2727" t="s">
        <v>82</v>
      </c>
      <c r="Y2727" t="s">
        <v>41</v>
      </c>
      <c r="Z2727">
        <v>19987</v>
      </c>
      <c r="AA2727" t="s">
        <v>92</v>
      </c>
      <c r="AB2727" t="s">
        <v>74</v>
      </c>
      <c r="AC2727" t="s">
        <v>104</v>
      </c>
      <c r="AD2727">
        <v>2</v>
      </c>
    </row>
    <row r="2728" spans="1:30" x14ac:dyDescent="0.35">
      <c r="A2728">
        <v>3150</v>
      </c>
      <c r="B2728" t="s">
        <v>9522</v>
      </c>
      <c r="C2728" t="s">
        <v>328</v>
      </c>
      <c r="D2728" s="1">
        <v>44604</v>
      </c>
      <c r="F2728" t="str">
        <f>IF(Table1[[#This Row],[ExitDate]],QUOTIENT(Table1[[#This Row],[ExitDate]]-Table1[[#This Row],[StartDate]],365/12),"")</f>
        <v/>
      </c>
      <c r="G2728" t="str">
        <f>IF(Table1[[#This Row],[ExitDate]], "Attrition", "Active")</f>
        <v>Active</v>
      </c>
      <c r="H2728" t="s">
        <v>28</v>
      </c>
      <c r="I2728" t="s">
        <v>9523</v>
      </c>
      <c r="J2728" t="s">
        <v>9524</v>
      </c>
      <c r="K2728" t="s">
        <v>61</v>
      </c>
      <c r="L2728" t="s">
        <v>32</v>
      </c>
      <c r="M2728" t="s">
        <v>62</v>
      </c>
      <c r="N2728" t="s">
        <v>34</v>
      </c>
      <c r="O2728" t="s">
        <v>51</v>
      </c>
      <c r="P2728" t="s">
        <v>36</v>
      </c>
      <c r="R2728" t="s">
        <v>37</v>
      </c>
      <c r="S2728" t="s">
        <v>52</v>
      </c>
      <c r="T2728" s="2">
        <v>20303</v>
      </c>
      <c r="U2728" s="3">
        <f ca="1">YEARFRAC(Table1[[#This Row],[DOB]],TODAY())</f>
        <v>70.391666666666666</v>
      </c>
      <c r="V2728" s="3" t="str" cm="1">
        <f t="array" aca="1" ref="V2728" ca="1">_xlfn.IFS(Table1[[#This Row],[Age]] &lt; 30, "20-29", Table1[[#This Row],[Age]]&lt;40,"30-39",Table1[[#This Row],[Age]]&lt;50,"40-49",Table1[[#This Row],[Age]]&lt;60,"50-59",Table1[[#This Row],[Age]]&lt;70, "60-69",Table1[[#This Row],[Age]]&lt;80, "70-79",Table1[[#This Row],[Age]]&lt;90,"80-89")</f>
        <v>70-79</v>
      </c>
      <c r="W2728" t="s">
        <v>39</v>
      </c>
      <c r="X2728" t="s">
        <v>225</v>
      </c>
      <c r="Y2728" t="s">
        <v>41</v>
      </c>
      <c r="Z2728">
        <v>11927</v>
      </c>
      <c r="AA2728" t="s">
        <v>127</v>
      </c>
      <c r="AB2728" t="s">
        <v>43</v>
      </c>
      <c r="AC2728" t="s">
        <v>44</v>
      </c>
      <c r="AD2728">
        <v>2</v>
      </c>
    </row>
    <row r="2729" spans="1:30" x14ac:dyDescent="0.35">
      <c r="A2729">
        <v>3151</v>
      </c>
      <c r="B2729" t="s">
        <v>687</v>
      </c>
      <c r="C2729" t="s">
        <v>869</v>
      </c>
      <c r="D2729" s="1">
        <v>44618</v>
      </c>
      <c r="F2729" t="str">
        <f>IF(Table1[[#This Row],[ExitDate]],QUOTIENT(Table1[[#This Row],[ExitDate]]-Table1[[#This Row],[StartDate]],365/12),"")</f>
        <v/>
      </c>
      <c r="G2729" t="str">
        <f>IF(Table1[[#This Row],[ExitDate]], "Attrition", "Active")</f>
        <v>Active</v>
      </c>
      <c r="H2729" t="s">
        <v>28</v>
      </c>
      <c r="I2729" t="s">
        <v>9525</v>
      </c>
      <c r="J2729" t="s">
        <v>9526</v>
      </c>
      <c r="K2729" t="s">
        <v>88</v>
      </c>
      <c r="L2729" t="s">
        <v>32</v>
      </c>
      <c r="M2729" t="s">
        <v>51</v>
      </c>
      <c r="N2729" t="s">
        <v>34</v>
      </c>
      <c r="O2729" t="s">
        <v>35</v>
      </c>
      <c r="P2729" t="s">
        <v>36</v>
      </c>
      <c r="R2729" t="s">
        <v>37</v>
      </c>
      <c r="S2729" t="s">
        <v>89</v>
      </c>
      <c r="T2729" s="2">
        <v>24061</v>
      </c>
      <c r="U2729" s="3">
        <f ca="1">YEARFRAC(Table1[[#This Row],[DOB]],TODAY())</f>
        <v>60.105555555555554</v>
      </c>
      <c r="V2729" s="3" t="str" cm="1">
        <f t="array" aca="1" ref="V2729" ca="1">_xlfn.IFS(Table1[[#This Row],[Age]] &lt; 30, "20-29", Table1[[#This Row],[Age]]&lt;40,"30-39",Table1[[#This Row],[Age]]&lt;50,"40-49",Table1[[#This Row],[Age]]&lt;60,"50-59",Table1[[#This Row],[Age]]&lt;70, "60-69",Table1[[#This Row],[Age]]&lt;80, "70-79",Table1[[#This Row],[Age]]&lt;90,"80-89")</f>
        <v>60-69</v>
      </c>
      <c r="W2729" t="s">
        <v>39</v>
      </c>
      <c r="X2729" t="s">
        <v>112</v>
      </c>
      <c r="Y2729" t="s">
        <v>41</v>
      </c>
      <c r="Z2729">
        <v>81158</v>
      </c>
      <c r="AA2729" t="s">
        <v>42</v>
      </c>
      <c r="AB2729" t="s">
        <v>43</v>
      </c>
      <c r="AC2729" t="s">
        <v>104</v>
      </c>
      <c r="AD2729">
        <v>4</v>
      </c>
    </row>
    <row r="2730" spans="1:30" x14ac:dyDescent="0.35">
      <c r="A2730">
        <v>3152</v>
      </c>
      <c r="B2730" t="s">
        <v>9144</v>
      </c>
      <c r="C2730" t="s">
        <v>6488</v>
      </c>
      <c r="D2730" s="1">
        <v>44747</v>
      </c>
      <c r="E2730" s="1">
        <v>44923</v>
      </c>
      <c r="F2730">
        <f>IF(Table1[[#This Row],[ExitDate]],QUOTIENT(Table1[[#This Row],[ExitDate]]-Table1[[#This Row],[StartDate]],365/12),"")</f>
        <v>5</v>
      </c>
      <c r="G2730" t="str">
        <f>IF(Table1[[#This Row],[ExitDate]], "Attrition", "Active")</f>
        <v>Attrition</v>
      </c>
      <c r="H2730" t="s">
        <v>28</v>
      </c>
      <c r="I2730" t="s">
        <v>9527</v>
      </c>
      <c r="J2730" t="s">
        <v>9528</v>
      </c>
      <c r="K2730" t="s">
        <v>31</v>
      </c>
      <c r="L2730" t="s">
        <v>32</v>
      </c>
      <c r="M2730" t="s">
        <v>33</v>
      </c>
      <c r="N2730" t="s">
        <v>34</v>
      </c>
      <c r="O2730" t="s">
        <v>35</v>
      </c>
      <c r="P2730" t="s">
        <v>174</v>
      </c>
      <c r="Q2730" t="s">
        <v>9529</v>
      </c>
      <c r="R2730" t="s">
        <v>37</v>
      </c>
      <c r="S2730" t="s">
        <v>89</v>
      </c>
      <c r="T2730" s="2">
        <v>19722</v>
      </c>
      <c r="U2730" s="3">
        <f ca="1">YEARFRAC(Table1[[#This Row],[DOB]],TODAY())</f>
        <v>71.983333333333334</v>
      </c>
      <c r="V2730" s="3" t="str" cm="1">
        <f t="array" aca="1" ref="V2730" ca="1">_xlfn.IFS(Table1[[#This Row],[Age]] &lt; 30, "20-29", Table1[[#This Row],[Age]]&lt;40,"30-39",Table1[[#This Row],[Age]]&lt;50,"40-49",Table1[[#This Row],[Age]]&lt;60,"50-59",Table1[[#This Row],[Age]]&lt;70, "60-69",Table1[[#This Row],[Age]]&lt;80, "70-79",Table1[[#This Row],[Age]]&lt;90,"80-89")</f>
        <v>70-79</v>
      </c>
      <c r="W2730" t="s">
        <v>39</v>
      </c>
      <c r="X2730" t="s">
        <v>82</v>
      </c>
      <c r="Y2730" t="s">
        <v>41</v>
      </c>
      <c r="Z2730">
        <v>27163</v>
      </c>
      <c r="AA2730" t="s">
        <v>92</v>
      </c>
      <c r="AB2730" t="s">
        <v>43</v>
      </c>
      <c r="AC2730" t="s">
        <v>104</v>
      </c>
      <c r="AD2730">
        <v>5</v>
      </c>
    </row>
    <row r="2731" spans="1:30" x14ac:dyDescent="0.35">
      <c r="A2731">
        <v>3153</v>
      </c>
      <c r="B2731" t="s">
        <v>9530</v>
      </c>
      <c r="C2731" t="s">
        <v>1614</v>
      </c>
      <c r="D2731" s="1">
        <v>43798</v>
      </c>
      <c r="E2731" s="1">
        <v>44631</v>
      </c>
      <c r="F2731">
        <f>IF(Table1[[#This Row],[ExitDate]],QUOTIENT(Table1[[#This Row],[ExitDate]]-Table1[[#This Row],[StartDate]],365/12),"")</f>
        <v>27</v>
      </c>
      <c r="G2731" t="str">
        <f>IF(Table1[[#This Row],[ExitDate]], "Attrition", "Active")</f>
        <v>Attrition</v>
      </c>
      <c r="H2731" t="s">
        <v>28</v>
      </c>
      <c r="I2731" t="s">
        <v>9531</v>
      </c>
      <c r="J2731" t="s">
        <v>9532</v>
      </c>
      <c r="K2731" t="s">
        <v>132</v>
      </c>
      <c r="L2731" t="s">
        <v>32</v>
      </c>
      <c r="M2731" t="s">
        <v>51</v>
      </c>
      <c r="N2731" t="s">
        <v>50</v>
      </c>
      <c r="O2731" t="s">
        <v>62</v>
      </c>
      <c r="P2731" t="s">
        <v>139</v>
      </c>
      <c r="Q2731" t="s">
        <v>9533</v>
      </c>
      <c r="R2731" t="s">
        <v>37</v>
      </c>
      <c r="S2731" t="s">
        <v>89</v>
      </c>
      <c r="T2731" s="2">
        <v>34681</v>
      </c>
      <c r="U2731" s="3">
        <f ca="1">YEARFRAC(Table1[[#This Row],[DOB]],TODAY())</f>
        <v>31.027777777777779</v>
      </c>
      <c r="V2731" s="3" t="str" cm="1">
        <f t="array" aca="1" ref="V2731" ca="1">_xlfn.IFS(Table1[[#This Row],[Age]] &lt; 30, "20-29", Table1[[#This Row],[Age]]&lt;40,"30-39",Table1[[#This Row],[Age]]&lt;50,"40-49",Table1[[#This Row],[Age]]&lt;60,"50-59",Table1[[#This Row],[Age]]&lt;70, "60-69",Table1[[#This Row],[Age]]&lt;80, "70-79",Table1[[#This Row],[Age]]&lt;90,"80-89")</f>
        <v>30-39</v>
      </c>
      <c r="W2731" t="s">
        <v>39</v>
      </c>
      <c r="X2731" t="s">
        <v>102</v>
      </c>
      <c r="Y2731" t="s">
        <v>41</v>
      </c>
      <c r="Z2731">
        <v>96230</v>
      </c>
      <c r="AA2731" t="s">
        <v>73</v>
      </c>
      <c r="AB2731" t="s">
        <v>74</v>
      </c>
      <c r="AC2731" t="s">
        <v>44</v>
      </c>
      <c r="AD2731">
        <v>4</v>
      </c>
    </row>
    <row r="2732" spans="1:30" x14ac:dyDescent="0.35">
      <c r="A2732">
        <v>3154</v>
      </c>
      <c r="B2732" t="s">
        <v>5298</v>
      </c>
      <c r="C2732" t="s">
        <v>1386</v>
      </c>
      <c r="D2732" s="1">
        <v>43518</v>
      </c>
      <c r="F2732" t="str">
        <f>IF(Table1[[#This Row],[ExitDate]],QUOTIENT(Table1[[#This Row],[ExitDate]]-Table1[[#This Row],[StartDate]],365/12),"")</f>
        <v/>
      </c>
      <c r="G2732" t="str">
        <f>IF(Table1[[#This Row],[ExitDate]], "Attrition", "Active")</f>
        <v>Active</v>
      </c>
      <c r="H2732" t="s">
        <v>28</v>
      </c>
      <c r="I2732" t="s">
        <v>9534</v>
      </c>
      <c r="J2732" t="s">
        <v>9535</v>
      </c>
      <c r="K2732" t="s">
        <v>49</v>
      </c>
      <c r="L2732" t="s">
        <v>32</v>
      </c>
      <c r="M2732" t="s">
        <v>62</v>
      </c>
      <c r="N2732" t="s">
        <v>63</v>
      </c>
      <c r="O2732" t="s">
        <v>35</v>
      </c>
      <c r="P2732" t="s">
        <v>36</v>
      </c>
      <c r="R2732" t="s">
        <v>37</v>
      </c>
      <c r="S2732" t="s">
        <v>110</v>
      </c>
      <c r="T2732" s="2">
        <v>18039</v>
      </c>
      <c r="U2732" s="3">
        <f ca="1">YEARFRAC(Table1[[#This Row],[DOB]],TODAY())</f>
        <v>76.588888888888889</v>
      </c>
      <c r="V2732" s="3" t="str" cm="1">
        <f t="array" aca="1" ref="V2732" ca="1">_xlfn.IFS(Table1[[#This Row],[Age]] &lt; 30, "20-29", Table1[[#This Row],[Age]]&lt;40,"30-39",Table1[[#This Row],[Age]]&lt;50,"40-49",Table1[[#This Row],[Age]]&lt;60,"50-59",Table1[[#This Row],[Age]]&lt;70, "60-69",Table1[[#This Row],[Age]]&lt;80, "70-79",Table1[[#This Row],[Age]]&lt;90,"80-89")</f>
        <v>70-79</v>
      </c>
      <c r="W2732" t="s">
        <v>39</v>
      </c>
      <c r="X2732" t="s">
        <v>112</v>
      </c>
      <c r="Y2732" t="s">
        <v>41</v>
      </c>
      <c r="Z2732">
        <v>75205</v>
      </c>
      <c r="AA2732" t="s">
        <v>92</v>
      </c>
      <c r="AB2732" t="s">
        <v>74</v>
      </c>
      <c r="AC2732" t="s">
        <v>44</v>
      </c>
      <c r="AD2732">
        <v>2</v>
      </c>
    </row>
    <row r="2733" spans="1:30" x14ac:dyDescent="0.35">
      <c r="A2733">
        <v>3155</v>
      </c>
      <c r="B2733" t="s">
        <v>1990</v>
      </c>
      <c r="C2733" t="s">
        <v>2642</v>
      </c>
      <c r="D2733" s="1">
        <v>44028</v>
      </c>
      <c r="E2733" s="1">
        <v>44607</v>
      </c>
      <c r="F2733">
        <f>IF(Table1[[#This Row],[ExitDate]],QUOTIENT(Table1[[#This Row],[ExitDate]]-Table1[[#This Row],[StartDate]],365/12),"")</f>
        <v>19</v>
      </c>
      <c r="G2733" t="str">
        <f>IF(Table1[[#This Row],[ExitDate]], "Attrition", "Active")</f>
        <v>Attrition</v>
      </c>
      <c r="H2733" t="s">
        <v>28</v>
      </c>
      <c r="I2733" t="s">
        <v>9536</v>
      </c>
      <c r="J2733" t="s">
        <v>9537</v>
      </c>
      <c r="K2733" t="s">
        <v>138</v>
      </c>
      <c r="L2733" t="s">
        <v>2299</v>
      </c>
      <c r="M2733" t="s">
        <v>33</v>
      </c>
      <c r="N2733" t="s">
        <v>63</v>
      </c>
      <c r="O2733" t="s">
        <v>35</v>
      </c>
      <c r="P2733" t="s">
        <v>174</v>
      </c>
      <c r="Q2733" t="s">
        <v>9538</v>
      </c>
      <c r="R2733" t="s">
        <v>37</v>
      </c>
      <c r="S2733" t="s">
        <v>80</v>
      </c>
      <c r="T2733" s="2">
        <v>18701</v>
      </c>
      <c r="U2733" s="3">
        <f ca="1">YEARFRAC(Table1[[#This Row],[DOB]],TODAY())</f>
        <v>74.775000000000006</v>
      </c>
      <c r="V2733" s="3" t="str" cm="1">
        <f t="array" aca="1" ref="V2733" ca="1">_xlfn.IFS(Table1[[#This Row],[Age]] &lt; 30, "20-29", Table1[[#This Row],[Age]]&lt;40,"30-39",Table1[[#This Row],[Age]]&lt;50,"40-49",Table1[[#This Row],[Age]]&lt;60,"50-59",Table1[[#This Row],[Age]]&lt;70, "60-69",Table1[[#This Row],[Age]]&lt;80, "70-79",Table1[[#This Row],[Age]]&lt;90,"80-89")</f>
        <v>70-79</v>
      </c>
      <c r="W2733" t="s">
        <v>39</v>
      </c>
      <c r="X2733" t="s">
        <v>162</v>
      </c>
      <c r="Y2733" t="s">
        <v>54</v>
      </c>
      <c r="Z2733">
        <v>56136</v>
      </c>
      <c r="AA2733" t="s">
        <v>92</v>
      </c>
      <c r="AB2733" t="s">
        <v>83</v>
      </c>
      <c r="AC2733" t="s">
        <v>44</v>
      </c>
      <c r="AD2733">
        <v>2</v>
      </c>
    </row>
    <row r="2734" spans="1:30" x14ac:dyDescent="0.35">
      <c r="A2734">
        <v>3156</v>
      </c>
      <c r="B2734" t="s">
        <v>1888</v>
      </c>
      <c r="C2734" t="s">
        <v>6023</v>
      </c>
      <c r="D2734" s="1">
        <v>43664</v>
      </c>
      <c r="E2734" s="1">
        <v>43880</v>
      </c>
      <c r="F2734">
        <f>IF(Table1[[#This Row],[ExitDate]],QUOTIENT(Table1[[#This Row],[ExitDate]]-Table1[[#This Row],[StartDate]],365/12),"")</f>
        <v>7</v>
      </c>
      <c r="G2734" t="str">
        <f>IF(Table1[[#This Row],[ExitDate]], "Attrition", "Active")</f>
        <v>Attrition</v>
      </c>
      <c r="H2734" t="s">
        <v>727</v>
      </c>
      <c r="I2734" t="s">
        <v>9539</v>
      </c>
      <c r="J2734" t="s">
        <v>9540</v>
      </c>
      <c r="K2734" t="s">
        <v>138</v>
      </c>
      <c r="L2734" t="s">
        <v>744</v>
      </c>
      <c r="M2734" t="s">
        <v>33</v>
      </c>
      <c r="N2734" t="s">
        <v>63</v>
      </c>
      <c r="O2734" t="s">
        <v>51</v>
      </c>
      <c r="P2734" t="s">
        <v>174</v>
      </c>
      <c r="Q2734" t="s">
        <v>9541</v>
      </c>
      <c r="R2734" t="s">
        <v>37</v>
      </c>
      <c r="S2734" t="s">
        <v>80</v>
      </c>
      <c r="T2734" s="2">
        <v>22843</v>
      </c>
      <c r="U2734" s="3">
        <f ca="1">YEARFRAC(Table1[[#This Row],[DOB]],TODAY())</f>
        <v>63.43611111111111</v>
      </c>
      <c r="V2734" s="3" t="str" cm="1">
        <f t="array" aca="1" ref="V2734" ca="1">_xlfn.IFS(Table1[[#This Row],[Age]] &lt; 30, "20-29", Table1[[#This Row],[Age]]&lt;40,"30-39",Table1[[#This Row],[Age]]&lt;50,"40-49",Table1[[#This Row],[Age]]&lt;60,"50-59",Table1[[#This Row],[Age]]&lt;70, "60-69",Table1[[#This Row],[Age]]&lt;80, "70-79",Table1[[#This Row],[Age]]&lt;90,"80-89")</f>
        <v>60-69</v>
      </c>
      <c r="W2734" t="s">
        <v>39</v>
      </c>
      <c r="X2734" t="s">
        <v>162</v>
      </c>
      <c r="Y2734" t="s">
        <v>41</v>
      </c>
      <c r="Z2734">
        <v>65327</v>
      </c>
      <c r="AA2734" t="s">
        <v>92</v>
      </c>
      <c r="AB2734" t="s">
        <v>83</v>
      </c>
      <c r="AC2734" t="s">
        <v>44</v>
      </c>
      <c r="AD2734">
        <v>5</v>
      </c>
    </row>
    <row r="2735" spans="1:30" x14ac:dyDescent="0.35">
      <c r="A2735">
        <v>3157</v>
      </c>
      <c r="B2735" t="s">
        <v>9542</v>
      </c>
      <c r="C2735" t="s">
        <v>1711</v>
      </c>
      <c r="D2735" s="1">
        <v>43534</v>
      </c>
      <c r="E2735" s="1">
        <v>44516</v>
      </c>
      <c r="F2735">
        <f>IF(Table1[[#This Row],[ExitDate]],QUOTIENT(Table1[[#This Row],[ExitDate]]-Table1[[#This Row],[StartDate]],365/12),"")</f>
        <v>32</v>
      </c>
      <c r="G2735" t="str">
        <f>IF(Table1[[#This Row],[ExitDate]], "Attrition", "Active")</f>
        <v>Attrition</v>
      </c>
      <c r="H2735" t="s">
        <v>727</v>
      </c>
      <c r="I2735" t="s">
        <v>9543</v>
      </c>
      <c r="J2735" t="s">
        <v>9544</v>
      </c>
      <c r="K2735" t="s">
        <v>79</v>
      </c>
      <c r="L2735" t="s">
        <v>32</v>
      </c>
      <c r="M2735" t="s">
        <v>33</v>
      </c>
      <c r="N2735" t="s">
        <v>50</v>
      </c>
      <c r="O2735" t="s">
        <v>62</v>
      </c>
      <c r="P2735" t="s">
        <v>174</v>
      </c>
      <c r="Q2735" t="s">
        <v>9545</v>
      </c>
      <c r="R2735" t="s">
        <v>37</v>
      </c>
      <c r="S2735" t="s">
        <v>935</v>
      </c>
      <c r="T2735" s="2">
        <v>30757</v>
      </c>
      <c r="U2735" s="3">
        <f ca="1">YEARFRAC(Table1[[#This Row],[DOB]],TODAY())</f>
        <v>41.769444444444446</v>
      </c>
      <c r="V2735" s="3" t="str" cm="1">
        <f t="array" aca="1" ref="V2735" ca="1">_xlfn.IFS(Table1[[#This Row],[Age]] &lt; 30, "20-29", Table1[[#This Row],[Age]]&lt;40,"30-39",Table1[[#This Row],[Age]]&lt;50,"40-49",Table1[[#This Row],[Age]]&lt;60,"50-59",Table1[[#This Row],[Age]]&lt;70, "60-69",Table1[[#This Row],[Age]]&lt;80, "70-79",Table1[[#This Row],[Age]]&lt;90,"80-89")</f>
        <v>40-49</v>
      </c>
      <c r="W2735" t="s">
        <v>39</v>
      </c>
      <c r="X2735" t="s">
        <v>112</v>
      </c>
      <c r="Y2735" t="s">
        <v>41</v>
      </c>
      <c r="Z2735">
        <v>25266</v>
      </c>
      <c r="AA2735" t="s">
        <v>42</v>
      </c>
      <c r="AB2735" t="s">
        <v>103</v>
      </c>
      <c r="AC2735" t="s">
        <v>104</v>
      </c>
      <c r="AD2735">
        <v>5</v>
      </c>
    </row>
    <row r="2736" spans="1:30" x14ac:dyDescent="0.35">
      <c r="A2736">
        <v>3158</v>
      </c>
      <c r="B2736" t="s">
        <v>3835</v>
      </c>
      <c r="C2736" t="s">
        <v>9546</v>
      </c>
      <c r="D2736" s="1">
        <v>45076</v>
      </c>
      <c r="E2736" s="1">
        <v>45128</v>
      </c>
      <c r="F2736">
        <f>IF(Table1[[#This Row],[ExitDate]],QUOTIENT(Table1[[#This Row],[ExitDate]]-Table1[[#This Row],[StartDate]],365/12),"")</f>
        <v>1</v>
      </c>
      <c r="G2736" t="str">
        <f>IF(Table1[[#This Row],[ExitDate]], "Attrition", "Active")</f>
        <v>Attrition</v>
      </c>
      <c r="H2736" t="s">
        <v>727</v>
      </c>
      <c r="I2736" t="s">
        <v>9137</v>
      </c>
      <c r="J2736" t="s">
        <v>9547</v>
      </c>
      <c r="K2736" t="s">
        <v>167</v>
      </c>
      <c r="L2736" t="s">
        <v>32</v>
      </c>
      <c r="M2736" t="s">
        <v>51</v>
      </c>
      <c r="N2736" t="s">
        <v>50</v>
      </c>
      <c r="O2736" t="s">
        <v>62</v>
      </c>
      <c r="P2736" t="s">
        <v>139</v>
      </c>
      <c r="Q2736" t="s">
        <v>9548</v>
      </c>
      <c r="R2736" t="s">
        <v>37</v>
      </c>
      <c r="S2736" t="s">
        <v>65</v>
      </c>
      <c r="T2736" s="2">
        <v>27780</v>
      </c>
      <c r="U2736" s="3">
        <f ca="1">YEARFRAC(Table1[[#This Row],[DOB]],TODAY())</f>
        <v>49.922222222222224</v>
      </c>
      <c r="V2736" s="3" t="str" cm="1">
        <f t="array" aca="1" ref="V2736" ca="1">_xlfn.IFS(Table1[[#This Row],[Age]] &lt; 30, "20-29", Table1[[#This Row],[Age]]&lt;40,"30-39",Table1[[#This Row],[Age]]&lt;50,"40-49",Table1[[#This Row],[Age]]&lt;60,"50-59",Table1[[#This Row],[Age]]&lt;70, "60-69",Table1[[#This Row],[Age]]&lt;80, "70-79",Table1[[#This Row],[Age]]&lt;90,"80-89")</f>
        <v>40-49</v>
      </c>
      <c r="W2736" t="s">
        <v>39</v>
      </c>
      <c r="X2736" t="s">
        <v>183</v>
      </c>
      <c r="Y2736" t="s">
        <v>41</v>
      </c>
      <c r="Z2736">
        <v>35824</v>
      </c>
      <c r="AA2736" t="s">
        <v>55</v>
      </c>
      <c r="AB2736" t="s">
        <v>103</v>
      </c>
      <c r="AC2736" t="s">
        <v>104</v>
      </c>
      <c r="AD2736">
        <v>2</v>
      </c>
    </row>
    <row r="2737" spans="1:30" x14ac:dyDescent="0.35">
      <c r="A2737">
        <v>3159</v>
      </c>
      <c r="B2737" t="s">
        <v>3906</v>
      </c>
      <c r="C2737" t="s">
        <v>2081</v>
      </c>
      <c r="D2737" s="1">
        <v>43335</v>
      </c>
      <c r="E2737" s="1">
        <v>43635</v>
      </c>
      <c r="F2737">
        <f>IF(Table1[[#This Row],[ExitDate]],QUOTIENT(Table1[[#This Row],[ExitDate]]-Table1[[#This Row],[StartDate]],365/12),"")</f>
        <v>9</v>
      </c>
      <c r="G2737" t="str">
        <f>IF(Table1[[#This Row],[ExitDate]], "Attrition", "Active")</f>
        <v>Attrition</v>
      </c>
      <c r="H2737" t="s">
        <v>727</v>
      </c>
      <c r="I2737" t="s">
        <v>9549</v>
      </c>
      <c r="J2737" t="s">
        <v>9550</v>
      </c>
      <c r="K2737" t="s">
        <v>97</v>
      </c>
      <c r="L2737" t="s">
        <v>32</v>
      </c>
      <c r="M2737" t="s">
        <v>62</v>
      </c>
      <c r="N2737" t="s">
        <v>63</v>
      </c>
      <c r="O2737" t="s">
        <v>51</v>
      </c>
      <c r="P2737" t="s">
        <v>174</v>
      </c>
      <c r="Q2737" t="s">
        <v>9551</v>
      </c>
      <c r="R2737" t="s">
        <v>37</v>
      </c>
      <c r="S2737" t="s">
        <v>89</v>
      </c>
      <c r="T2737" s="2">
        <v>28639</v>
      </c>
      <c r="U2737" s="3">
        <f ca="1">YEARFRAC(Table1[[#This Row],[DOB]],TODAY())</f>
        <v>47.56666666666667</v>
      </c>
      <c r="V2737" s="3" t="str" cm="1">
        <f t="array" aca="1" ref="V2737" ca="1">_xlfn.IFS(Table1[[#This Row],[Age]] &lt; 30, "20-29", Table1[[#This Row],[Age]]&lt;40,"30-39",Table1[[#This Row],[Age]]&lt;50,"40-49",Table1[[#This Row],[Age]]&lt;60,"50-59",Table1[[#This Row],[Age]]&lt;70, "60-69",Table1[[#This Row],[Age]]&lt;80, "70-79",Table1[[#This Row],[Age]]&lt;90,"80-89")</f>
        <v>40-49</v>
      </c>
      <c r="W2737" t="s">
        <v>39</v>
      </c>
      <c r="X2737" t="s">
        <v>351</v>
      </c>
      <c r="Y2737" t="s">
        <v>41</v>
      </c>
      <c r="Z2737">
        <v>24940</v>
      </c>
      <c r="AA2737" t="s">
        <v>127</v>
      </c>
      <c r="AB2737" t="s">
        <v>83</v>
      </c>
      <c r="AC2737" t="s">
        <v>44</v>
      </c>
      <c r="AD2737">
        <v>4</v>
      </c>
    </row>
    <row r="2738" spans="1:30" x14ac:dyDescent="0.35">
      <c r="A2738">
        <v>3160</v>
      </c>
      <c r="B2738" t="s">
        <v>9349</v>
      </c>
      <c r="C2738" t="s">
        <v>1578</v>
      </c>
      <c r="D2738" s="1">
        <v>43530</v>
      </c>
      <c r="F2738" t="str">
        <f>IF(Table1[[#This Row],[ExitDate]],QUOTIENT(Table1[[#This Row],[ExitDate]]-Table1[[#This Row],[StartDate]],365/12),"")</f>
        <v/>
      </c>
      <c r="G2738" t="str">
        <f>IF(Table1[[#This Row],[ExitDate]], "Attrition", "Active")</f>
        <v>Active</v>
      </c>
      <c r="H2738" t="s">
        <v>727</v>
      </c>
      <c r="I2738" t="s">
        <v>9552</v>
      </c>
      <c r="J2738" t="s">
        <v>9553</v>
      </c>
      <c r="K2738" t="s">
        <v>117</v>
      </c>
      <c r="L2738" t="s">
        <v>32</v>
      </c>
      <c r="M2738" t="s">
        <v>62</v>
      </c>
      <c r="N2738" t="s">
        <v>50</v>
      </c>
      <c r="O2738" t="s">
        <v>51</v>
      </c>
      <c r="P2738" t="s">
        <v>36</v>
      </c>
      <c r="R2738" t="s">
        <v>37</v>
      </c>
      <c r="S2738" t="s">
        <v>147</v>
      </c>
      <c r="T2738" s="2">
        <v>18736</v>
      </c>
      <c r="U2738" s="3">
        <f ca="1">YEARFRAC(Table1[[#This Row],[DOB]],TODAY())</f>
        <v>74.680555555555557</v>
      </c>
      <c r="V2738" s="3" t="str" cm="1">
        <f t="array" aca="1" ref="V2738" ca="1">_xlfn.IFS(Table1[[#This Row],[Age]] &lt; 30, "20-29", Table1[[#This Row],[Age]]&lt;40,"30-39",Table1[[#This Row],[Age]]&lt;50,"40-49",Table1[[#This Row],[Age]]&lt;60,"50-59",Table1[[#This Row],[Age]]&lt;70, "60-69",Table1[[#This Row],[Age]]&lt;80, "70-79",Table1[[#This Row],[Age]]&lt;90,"80-89")</f>
        <v>70-79</v>
      </c>
      <c r="W2738" t="s">
        <v>39</v>
      </c>
      <c r="X2738" t="s">
        <v>149</v>
      </c>
      <c r="Y2738" t="s">
        <v>41</v>
      </c>
      <c r="Z2738">
        <v>69293</v>
      </c>
      <c r="AA2738" t="s">
        <v>73</v>
      </c>
      <c r="AB2738" t="s">
        <v>74</v>
      </c>
      <c r="AC2738" t="s">
        <v>104</v>
      </c>
      <c r="AD2738">
        <v>4</v>
      </c>
    </row>
    <row r="2739" spans="1:30" x14ac:dyDescent="0.35">
      <c r="A2739">
        <v>3161</v>
      </c>
      <c r="B2739" t="s">
        <v>2985</v>
      </c>
      <c r="C2739" t="s">
        <v>4753</v>
      </c>
      <c r="D2739" s="1">
        <v>45139</v>
      </c>
      <c r="E2739" s="1">
        <v>45140</v>
      </c>
      <c r="F2739">
        <f>IF(Table1[[#This Row],[ExitDate]],QUOTIENT(Table1[[#This Row],[ExitDate]]-Table1[[#This Row],[StartDate]],365/12),"")</f>
        <v>0</v>
      </c>
      <c r="G2739" t="str">
        <f>IF(Table1[[#This Row],[ExitDate]], "Attrition", "Active")</f>
        <v>Attrition</v>
      </c>
      <c r="H2739" t="s">
        <v>727</v>
      </c>
      <c r="I2739" t="s">
        <v>9554</v>
      </c>
      <c r="J2739" t="s">
        <v>9555</v>
      </c>
      <c r="K2739" t="s">
        <v>61</v>
      </c>
      <c r="L2739" t="s">
        <v>744</v>
      </c>
      <c r="M2739" t="s">
        <v>62</v>
      </c>
      <c r="N2739" t="s">
        <v>34</v>
      </c>
      <c r="O2739" t="s">
        <v>62</v>
      </c>
      <c r="P2739" t="s">
        <v>98</v>
      </c>
      <c r="Q2739" t="s">
        <v>9556</v>
      </c>
      <c r="R2739" t="s">
        <v>37</v>
      </c>
      <c r="S2739" t="s">
        <v>80</v>
      </c>
      <c r="T2739" s="2">
        <v>30423</v>
      </c>
      <c r="U2739" s="3">
        <f ca="1">YEARFRAC(Table1[[#This Row],[DOB]],TODAY())</f>
        <v>42.68333333333333</v>
      </c>
      <c r="V2739" s="3" t="str" cm="1">
        <f t="array" aca="1" ref="V2739" ca="1">_xlfn.IFS(Table1[[#This Row],[Age]] &lt; 30, "20-29", Table1[[#This Row],[Age]]&lt;40,"30-39",Table1[[#This Row],[Age]]&lt;50,"40-49",Table1[[#This Row],[Age]]&lt;60,"50-59",Table1[[#This Row],[Age]]&lt;70, "60-69",Table1[[#This Row],[Age]]&lt;80, "70-79",Table1[[#This Row],[Age]]&lt;90,"80-89")</f>
        <v>40-49</v>
      </c>
      <c r="W2739" t="s">
        <v>39</v>
      </c>
      <c r="X2739" t="s">
        <v>82</v>
      </c>
      <c r="Y2739" t="s">
        <v>41</v>
      </c>
      <c r="Z2739">
        <v>9346</v>
      </c>
      <c r="AA2739" t="s">
        <v>92</v>
      </c>
      <c r="AB2739" t="s">
        <v>103</v>
      </c>
      <c r="AC2739" t="s">
        <v>44</v>
      </c>
      <c r="AD2739">
        <v>1</v>
      </c>
    </row>
    <row r="2740" spans="1:30" x14ac:dyDescent="0.35">
      <c r="A2740">
        <v>3162</v>
      </c>
      <c r="B2740" t="s">
        <v>3184</v>
      </c>
      <c r="C2740" t="s">
        <v>1506</v>
      </c>
      <c r="D2740" s="1">
        <v>43885</v>
      </c>
      <c r="E2740" s="1">
        <v>44189</v>
      </c>
      <c r="F2740">
        <f>IF(Table1[[#This Row],[ExitDate]],QUOTIENT(Table1[[#This Row],[ExitDate]]-Table1[[#This Row],[StartDate]],365/12),"")</f>
        <v>9</v>
      </c>
      <c r="G2740" t="str">
        <f>IF(Table1[[#This Row],[ExitDate]], "Attrition", "Active")</f>
        <v>Attrition</v>
      </c>
      <c r="H2740" t="s">
        <v>727</v>
      </c>
      <c r="I2740" t="s">
        <v>9557</v>
      </c>
      <c r="J2740" t="s">
        <v>9558</v>
      </c>
      <c r="K2740" t="s">
        <v>88</v>
      </c>
      <c r="L2740" t="s">
        <v>32</v>
      </c>
      <c r="M2740" t="s">
        <v>51</v>
      </c>
      <c r="N2740" t="s">
        <v>50</v>
      </c>
      <c r="O2740" t="s">
        <v>35</v>
      </c>
      <c r="P2740" t="s">
        <v>125</v>
      </c>
      <c r="Q2740" t="s">
        <v>9559</v>
      </c>
      <c r="R2740" t="s">
        <v>37</v>
      </c>
      <c r="S2740" t="s">
        <v>3211</v>
      </c>
      <c r="T2740" s="2">
        <v>35669</v>
      </c>
      <c r="U2740" s="3">
        <f ca="1">YEARFRAC(Table1[[#This Row],[DOB]],TODAY())</f>
        <v>28.322222222222223</v>
      </c>
      <c r="V2740" s="3" t="str" cm="1">
        <f t="array" aca="1" ref="V2740" ca="1">_xlfn.IFS(Table1[[#This Row],[Age]] &lt; 30, "20-29", Table1[[#This Row],[Age]]&lt;40,"30-39",Table1[[#This Row],[Age]]&lt;50,"40-49",Table1[[#This Row],[Age]]&lt;60,"50-59",Table1[[#This Row],[Age]]&lt;70, "60-69",Table1[[#This Row],[Age]]&lt;80, "70-79",Table1[[#This Row],[Age]]&lt;90,"80-89")</f>
        <v>20-29</v>
      </c>
      <c r="W2740" t="s">
        <v>39</v>
      </c>
      <c r="X2740" t="s">
        <v>242</v>
      </c>
      <c r="Y2740" t="s">
        <v>54</v>
      </c>
      <c r="Z2740">
        <v>57257</v>
      </c>
      <c r="AA2740" t="s">
        <v>42</v>
      </c>
      <c r="AB2740" t="s">
        <v>74</v>
      </c>
      <c r="AC2740" t="s">
        <v>44</v>
      </c>
      <c r="AD2740">
        <v>5</v>
      </c>
    </row>
    <row r="2741" spans="1:30" x14ac:dyDescent="0.35">
      <c r="A2741">
        <v>3163</v>
      </c>
      <c r="B2741" t="s">
        <v>460</v>
      </c>
      <c r="C2741" t="s">
        <v>4192</v>
      </c>
      <c r="D2741" s="1">
        <v>43734</v>
      </c>
      <c r="F2741" t="str">
        <f>IF(Table1[[#This Row],[ExitDate]],QUOTIENT(Table1[[#This Row],[ExitDate]]-Table1[[#This Row],[StartDate]],365/12),"")</f>
        <v/>
      </c>
      <c r="G2741" t="str">
        <f>IF(Table1[[#This Row],[ExitDate]], "Attrition", "Active")</f>
        <v>Active</v>
      </c>
      <c r="H2741" t="s">
        <v>28</v>
      </c>
      <c r="I2741" t="s">
        <v>9560</v>
      </c>
      <c r="J2741" t="s">
        <v>9561</v>
      </c>
      <c r="K2741" t="s">
        <v>61</v>
      </c>
      <c r="L2741" t="s">
        <v>32</v>
      </c>
      <c r="M2741" t="s">
        <v>33</v>
      </c>
      <c r="N2741" t="s">
        <v>50</v>
      </c>
      <c r="O2741" t="s">
        <v>62</v>
      </c>
      <c r="P2741" t="s">
        <v>36</v>
      </c>
      <c r="R2741" t="s">
        <v>37</v>
      </c>
      <c r="S2741" t="s">
        <v>331</v>
      </c>
      <c r="T2741" s="2">
        <v>28927</v>
      </c>
      <c r="U2741" s="3">
        <f ca="1">YEARFRAC(Table1[[#This Row],[DOB]],TODAY())</f>
        <v>46.777777777777779</v>
      </c>
      <c r="V2741" s="3" t="str" cm="1">
        <f t="array" aca="1" ref="V2741" ca="1">_xlfn.IFS(Table1[[#This Row],[Age]] &lt; 30, "20-29", Table1[[#This Row],[Age]]&lt;40,"30-39",Table1[[#This Row],[Age]]&lt;50,"40-49",Table1[[#This Row],[Age]]&lt;60,"50-59",Table1[[#This Row],[Age]]&lt;70, "60-69",Table1[[#This Row],[Age]]&lt;80, "70-79",Table1[[#This Row],[Age]]&lt;90,"80-89")</f>
        <v>40-49</v>
      </c>
      <c r="W2741" t="s">
        <v>39</v>
      </c>
      <c r="X2741" t="s">
        <v>82</v>
      </c>
      <c r="Y2741" t="s">
        <v>54</v>
      </c>
      <c r="Z2741">
        <v>57484</v>
      </c>
      <c r="AA2741" t="s">
        <v>92</v>
      </c>
      <c r="AB2741" t="s">
        <v>83</v>
      </c>
      <c r="AC2741" t="s">
        <v>44</v>
      </c>
      <c r="AD2741">
        <v>4</v>
      </c>
    </row>
    <row r="2742" spans="1:30" x14ac:dyDescent="0.35">
      <c r="A2742">
        <v>3164</v>
      </c>
      <c r="B2742" t="s">
        <v>9562</v>
      </c>
      <c r="C2742" t="s">
        <v>1507</v>
      </c>
      <c r="D2742" s="1">
        <v>44902</v>
      </c>
      <c r="E2742" s="1">
        <v>45085</v>
      </c>
      <c r="F2742">
        <f>IF(Table1[[#This Row],[ExitDate]],QUOTIENT(Table1[[#This Row],[ExitDate]]-Table1[[#This Row],[StartDate]],365/12),"")</f>
        <v>6</v>
      </c>
      <c r="G2742" t="str">
        <f>IF(Table1[[#This Row],[ExitDate]], "Attrition", "Active")</f>
        <v>Attrition</v>
      </c>
      <c r="H2742" t="s">
        <v>28</v>
      </c>
      <c r="I2742" t="s">
        <v>9563</v>
      </c>
      <c r="J2742" t="s">
        <v>9564</v>
      </c>
      <c r="K2742" t="s">
        <v>88</v>
      </c>
      <c r="L2742" t="s">
        <v>744</v>
      </c>
      <c r="M2742" t="s">
        <v>62</v>
      </c>
      <c r="N2742" t="s">
        <v>34</v>
      </c>
      <c r="O2742" t="s">
        <v>35</v>
      </c>
      <c r="P2742" t="s">
        <v>125</v>
      </c>
      <c r="Q2742" t="s">
        <v>9565</v>
      </c>
      <c r="R2742" t="s">
        <v>37</v>
      </c>
      <c r="S2742" t="s">
        <v>89</v>
      </c>
      <c r="T2742" s="2">
        <v>35507</v>
      </c>
      <c r="U2742" s="3">
        <f ca="1">YEARFRAC(Table1[[#This Row],[DOB]],TODAY())</f>
        <v>28.763888888888889</v>
      </c>
      <c r="V2742" s="3" t="str" cm="1">
        <f t="array" aca="1" ref="V2742" ca="1">_xlfn.IFS(Table1[[#This Row],[Age]] &lt; 30, "20-29", Table1[[#This Row],[Age]]&lt;40,"30-39",Table1[[#This Row],[Age]]&lt;50,"40-49",Table1[[#This Row],[Age]]&lt;60,"50-59",Table1[[#This Row],[Age]]&lt;70, "60-69",Table1[[#This Row],[Age]]&lt;80, "70-79",Table1[[#This Row],[Age]]&lt;90,"80-89")</f>
        <v>20-29</v>
      </c>
      <c r="W2742" t="s">
        <v>39</v>
      </c>
      <c r="X2742" t="s">
        <v>225</v>
      </c>
      <c r="Y2742" t="s">
        <v>41</v>
      </c>
      <c r="Z2742">
        <v>89536</v>
      </c>
      <c r="AA2742" t="s">
        <v>73</v>
      </c>
      <c r="AB2742" t="s">
        <v>83</v>
      </c>
      <c r="AC2742" t="s">
        <v>44</v>
      </c>
      <c r="AD2742">
        <v>5</v>
      </c>
    </row>
    <row r="2743" spans="1:30" x14ac:dyDescent="0.35">
      <c r="A2743">
        <v>3165</v>
      </c>
      <c r="B2743" t="s">
        <v>2648</v>
      </c>
      <c r="C2743" t="s">
        <v>3173</v>
      </c>
      <c r="D2743" s="1">
        <v>43532</v>
      </c>
      <c r="E2743" s="1">
        <v>44235</v>
      </c>
      <c r="F2743">
        <f>IF(Table1[[#This Row],[ExitDate]],QUOTIENT(Table1[[#This Row],[ExitDate]]-Table1[[#This Row],[StartDate]],365/12),"")</f>
        <v>23</v>
      </c>
      <c r="G2743" t="str">
        <f>IF(Table1[[#This Row],[ExitDate]], "Attrition", "Active")</f>
        <v>Attrition</v>
      </c>
      <c r="H2743" t="s">
        <v>28</v>
      </c>
      <c r="I2743" t="s">
        <v>9566</v>
      </c>
      <c r="J2743" t="s">
        <v>9567</v>
      </c>
      <c r="K2743" t="s">
        <v>31</v>
      </c>
      <c r="L2743" t="s">
        <v>32</v>
      </c>
      <c r="M2743" t="s">
        <v>51</v>
      </c>
      <c r="N2743" t="s">
        <v>34</v>
      </c>
      <c r="O2743" t="s">
        <v>62</v>
      </c>
      <c r="P2743" t="s">
        <v>139</v>
      </c>
      <c r="Q2743" t="s">
        <v>9568</v>
      </c>
      <c r="R2743" t="s">
        <v>37</v>
      </c>
      <c r="S2743" t="s">
        <v>89</v>
      </c>
      <c r="T2743" s="2">
        <v>34692</v>
      </c>
      <c r="U2743" s="3">
        <f ca="1">YEARFRAC(Table1[[#This Row],[DOB]],TODAY())</f>
        <v>30.997222222222224</v>
      </c>
      <c r="V2743" s="3" t="str" cm="1">
        <f t="array" aca="1" ref="V2743" ca="1">_xlfn.IFS(Table1[[#This Row],[Age]] &lt; 30, "20-29", Table1[[#This Row],[Age]]&lt;40,"30-39",Table1[[#This Row],[Age]]&lt;50,"40-49",Table1[[#This Row],[Age]]&lt;60,"50-59",Table1[[#This Row],[Age]]&lt;70, "60-69",Table1[[#This Row],[Age]]&lt;80, "70-79",Table1[[#This Row],[Age]]&lt;90,"80-89")</f>
        <v>30-39</v>
      </c>
      <c r="W2743" t="s">
        <v>39</v>
      </c>
      <c r="X2743" t="s">
        <v>82</v>
      </c>
      <c r="Y2743" t="s">
        <v>41</v>
      </c>
      <c r="Z2743">
        <v>38677</v>
      </c>
      <c r="AA2743" t="s">
        <v>92</v>
      </c>
      <c r="AB2743" t="s">
        <v>74</v>
      </c>
      <c r="AC2743" t="s">
        <v>44</v>
      </c>
      <c r="AD2743">
        <v>2</v>
      </c>
    </row>
    <row r="2744" spans="1:30" x14ac:dyDescent="0.35">
      <c r="A2744">
        <v>3166</v>
      </c>
      <c r="B2744" t="s">
        <v>2505</v>
      </c>
      <c r="C2744" t="s">
        <v>7265</v>
      </c>
      <c r="D2744" s="1">
        <v>43683</v>
      </c>
      <c r="E2744" s="1">
        <v>44769</v>
      </c>
      <c r="F2744">
        <f>IF(Table1[[#This Row],[ExitDate]],QUOTIENT(Table1[[#This Row],[ExitDate]]-Table1[[#This Row],[StartDate]],365/12),"")</f>
        <v>35</v>
      </c>
      <c r="G2744" t="str">
        <f>IF(Table1[[#This Row],[ExitDate]], "Attrition", "Active")</f>
        <v>Attrition</v>
      </c>
      <c r="H2744" t="s">
        <v>28</v>
      </c>
      <c r="I2744" t="s">
        <v>9569</v>
      </c>
      <c r="J2744" t="s">
        <v>9570</v>
      </c>
      <c r="K2744" t="s">
        <v>132</v>
      </c>
      <c r="L2744" t="s">
        <v>32</v>
      </c>
      <c r="M2744" t="s">
        <v>51</v>
      </c>
      <c r="N2744" t="s">
        <v>50</v>
      </c>
      <c r="O2744" t="s">
        <v>62</v>
      </c>
      <c r="P2744" t="s">
        <v>125</v>
      </c>
      <c r="Q2744" t="s">
        <v>9571</v>
      </c>
      <c r="R2744" t="s">
        <v>37</v>
      </c>
      <c r="S2744" t="s">
        <v>89</v>
      </c>
      <c r="T2744" s="2">
        <v>34275</v>
      </c>
      <c r="U2744" s="3">
        <f ca="1">YEARFRAC(Table1[[#This Row],[DOB]],TODAY())</f>
        <v>32.141666666666666</v>
      </c>
      <c r="V2744" s="3" t="str" cm="1">
        <f t="array" aca="1" ref="V2744" ca="1">_xlfn.IFS(Table1[[#This Row],[Age]] &lt; 30, "20-29", Table1[[#This Row],[Age]]&lt;40,"30-39",Table1[[#This Row],[Age]]&lt;50,"40-49",Table1[[#This Row],[Age]]&lt;60,"50-59",Table1[[#This Row],[Age]]&lt;70, "60-69",Table1[[#This Row],[Age]]&lt;80, "70-79",Table1[[#This Row],[Age]]&lt;90,"80-89")</f>
        <v>30-39</v>
      </c>
      <c r="W2744" t="s">
        <v>39</v>
      </c>
      <c r="X2744" t="s">
        <v>82</v>
      </c>
      <c r="Y2744" t="s">
        <v>41</v>
      </c>
      <c r="Z2744">
        <v>28796</v>
      </c>
      <c r="AA2744" t="s">
        <v>42</v>
      </c>
      <c r="AB2744" t="s">
        <v>74</v>
      </c>
      <c r="AC2744" t="s">
        <v>104</v>
      </c>
      <c r="AD2744">
        <v>2</v>
      </c>
    </row>
    <row r="2745" spans="1:30" x14ac:dyDescent="0.35">
      <c r="A2745">
        <v>3167</v>
      </c>
      <c r="B2745" t="s">
        <v>9572</v>
      </c>
      <c r="C2745" t="s">
        <v>9573</v>
      </c>
      <c r="D2745" s="1">
        <v>43635</v>
      </c>
      <c r="F2745" t="str">
        <f>IF(Table1[[#This Row],[ExitDate]],QUOTIENT(Table1[[#This Row],[ExitDate]]-Table1[[#This Row],[StartDate]],365/12),"")</f>
        <v/>
      </c>
      <c r="G2745" t="str">
        <f>IF(Table1[[#This Row],[ExitDate]], "Attrition", "Active")</f>
        <v>Active</v>
      </c>
      <c r="H2745" t="s">
        <v>28</v>
      </c>
      <c r="I2745" t="s">
        <v>9574</v>
      </c>
      <c r="J2745" t="s">
        <v>9575</v>
      </c>
      <c r="K2745" t="s">
        <v>49</v>
      </c>
      <c r="L2745" t="s">
        <v>32</v>
      </c>
      <c r="M2745" t="s">
        <v>62</v>
      </c>
      <c r="N2745" t="s">
        <v>63</v>
      </c>
      <c r="O2745" t="s">
        <v>51</v>
      </c>
      <c r="P2745" t="s">
        <v>36</v>
      </c>
      <c r="R2745" t="s">
        <v>37</v>
      </c>
      <c r="S2745" t="s">
        <v>147</v>
      </c>
      <c r="T2745" s="2">
        <v>15968</v>
      </c>
      <c r="U2745" s="3">
        <f ca="1">YEARFRAC(Table1[[#This Row],[DOB]],TODAY())</f>
        <v>82.261111111111106</v>
      </c>
      <c r="V2745" s="3" t="str" cm="1">
        <f t="array" aca="1" ref="V2745" ca="1">_xlfn.IFS(Table1[[#This Row],[Age]] &lt; 30, "20-29", Table1[[#This Row],[Age]]&lt;40,"30-39",Table1[[#This Row],[Age]]&lt;50,"40-49",Table1[[#This Row],[Age]]&lt;60,"50-59",Table1[[#This Row],[Age]]&lt;70, "60-69",Table1[[#This Row],[Age]]&lt;80, "70-79",Table1[[#This Row],[Age]]&lt;90,"80-89")</f>
        <v>80-89</v>
      </c>
      <c r="W2745" t="s">
        <v>39</v>
      </c>
      <c r="X2745" t="s">
        <v>162</v>
      </c>
      <c r="Y2745" t="s">
        <v>54</v>
      </c>
      <c r="Z2745">
        <v>2156</v>
      </c>
      <c r="AA2745" t="s">
        <v>73</v>
      </c>
      <c r="AB2745" t="s">
        <v>103</v>
      </c>
      <c r="AC2745" t="s">
        <v>104</v>
      </c>
      <c r="AD2745">
        <v>4</v>
      </c>
    </row>
    <row r="2746" spans="1:30" x14ac:dyDescent="0.35">
      <c r="A2746">
        <v>3168</v>
      </c>
      <c r="B2746" t="s">
        <v>8792</v>
      </c>
      <c r="C2746" t="s">
        <v>1606</v>
      </c>
      <c r="D2746" s="1">
        <v>44600</v>
      </c>
      <c r="E2746" s="1">
        <v>45125</v>
      </c>
      <c r="F2746">
        <f>IF(Table1[[#This Row],[ExitDate]],QUOTIENT(Table1[[#This Row],[ExitDate]]-Table1[[#This Row],[StartDate]],365/12),"")</f>
        <v>17</v>
      </c>
      <c r="G2746" t="str">
        <f>IF(Table1[[#This Row],[ExitDate]], "Attrition", "Active")</f>
        <v>Attrition</v>
      </c>
      <c r="H2746" t="s">
        <v>28</v>
      </c>
      <c r="I2746" t="s">
        <v>9576</v>
      </c>
      <c r="J2746" t="s">
        <v>9577</v>
      </c>
      <c r="K2746" t="s">
        <v>138</v>
      </c>
      <c r="L2746" t="s">
        <v>1804</v>
      </c>
      <c r="M2746" t="s">
        <v>51</v>
      </c>
      <c r="N2746" t="s">
        <v>50</v>
      </c>
      <c r="O2746" t="s">
        <v>62</v>
      </c>
      <c r="P2746" t="s">
        <v>174</v>
      </c>
      <c r="Q2746" t="s">
        <v>9578</v>
      </c>
      <c r="R2746" t="s">
        <v>37</v>
      </c>
      <c r="S2746" t="s">
        <v>2014</v>
      </c>
      <c r="T2746" s="2">
        <v>33017</v>
      </c>
      <c r="U2746" s="3">
        <f ca="1">YEARFRAC(Table1[[#This Row],[DOB]],TODAY())</f>
        <v>35.580555555555556</v>
      </c>
      <c r="V2746" s="3" t="str" cm="1">
        <f t="array" aca="1" ref="V2746" ca="1">_xlfn.IFS(Table1[[#This Row],[Age]] &lt; 30, "20-29", Table1[[#This Row],[Age]]&lt;40,"30-39",Table1[[#This Row],[Age]]&lt;50,"40-49",Table1[[#This Row],[Age]]&lt;60,"50-59",Table1[[#This Row],[Age]]&lt;70, "60-69",Table1[[#This Row],[Age]]&lt;80, "70-79",Table1[[#This Row],[Age]]&lt;90,"80-89")</f>
        <v>30-39</v>
      </c>
      <c r="W2746" t="s">
        <v>39</v>
      </c>
      <c r="X2746" t="s">
        <v>66</v>
      </c>
      <c r="Y2746" t="s">
        <v>54</v>
      </c>
      <c r="Z2746">
        <v>86333</v>
      </c>
      <c r="AA2746" t="s">
        <v>55</v>
      </c>
      <c r="AB2746" t="s">
        <v>83</v>
      </c>
      <c r="AC2746" t="s">
        <v>44</v>
      </c>
      <c r="AD2746">
        <v>2</v>
      </c>
    </row>
    <row r="2747" spans="1:30" x14ac:dyDescent="0.35">
      <c r="A2747">
        <v>3169</v>
      </c>
      <c r="B2747" t="s">
        <v>9579</v>
      </c>
      <c r="C2747" t="s">
        <v>5474</v>
      </c>
      <c r="D2747" s="1">
        <v>43624</v>
      </c>
      <c r="E2747" s="1">
        <v>44225</v>
      </c>
      <c r="F2747">
        <f>IF(Table1[[#This Row],[ExitDate]],QUOTIENT(Table1[[#This Row],[ExitDate]]-Table1[[#This Row],[StartDate]],365/12),"")</f>
        <v>19</v>
      </c>
      <c r="G2747" t="str">
        <f>IF(Table1[[#This Row],[ExitDate]], "Attrition", "Active")</f>
        <v>Attrition</v>
      </c>
      <c r="H2747" t="s">
        <v>28</v>
      </c>
      <c r="I2747" t="s">
        <v>9580</v>
      </c>
      <c r="J2747" t="s">
        <v>9581</v>
      </c>
      <c r="K2747" t="s">
        <v>79</v>
      </c>
      <c r="L2747" t="s">
        <v>32</v>
      </c>
      <c r="M2747" t="s">
        <v>51</v>
      </c>
      <c r="N2747" t="s">
        <v>63</v>
      </c>
      <c r="O2747" t="s">
        <v>51</v>
      </c>
      <c r="P2747" t="s">
        <v>125</v>
      </c>
      <c r="Q2747" t="s">
        <v>9582</v>
      </c>
      <c r="R2747" t="s">
        <v>37</v>
      </c>
      <c r="S2747" t="s">
        <v>52</v>
      </c>
      <c r="T2747" s="2">
        <v>18721</v>
      </c>
      <c r="U2747" s="3">
        <f ca="1">YEARFRAC(Table1[[#This Row],[DOB]],TODAY())</f>
        <v>74.722222222222229</v>
      </c>
      <c r="V2747" s="3" t="str" cm="1">
        <f t="array" aca="1" ref="V2747" ca="1">_xlfn.IFS(Table1[[#This Row],[Age]] &lt; 30, "20-29", Table1[[#This Row],[Age]]&lt;40,"30-39",Table1[[#This Row],[Age]]&lt;50,"40-49",Table1[[#This Row],[Age]]&lt;60,"50-59",Table1[[#This Row],[Age]]&lt;70, "60-69",Table1[[#This Row],[Age]]&lt;80, "70-79",Table1[[#This Row],[Age]]&lt;90,"80-89")</f>
        <v>70-79</v>
      </c>
      <c r="W2747" t="s">
        <v>39</v>
      </c>
      <c r="X2747" t="s">
        <v>162</v>
      </c>
      <c r="Y2747" t="s">
        <v>41</v>
      </c>
      <c r="Z2747">
        <v>17633</v>
      </c>
      <c r="AA2747" t="s">
        <v>73</v>
      </c>
      <c r="AB2747" t="s">
        <v>74</v>
      </c>
      <c r="AC2747" t="s">
        <v>104</v>
      </c>
      <c r="AD2747">
        <v>4</v>
      </c>
    </row>
    <row r="2748" spans="1:30" x14ac:dyDescent="0.35">
      <c r="A2748">
        <v>3170</v>
      </c>
      <c r="B2748" t="s">
        <v>4724</v>
      </c>
      <c r="C2748" t="s">
        <v>1941</v>
      </c>
      <c r="D2748" s="1">
        <v>44589</v>
      </c>
      <c r="E2748" s="1">
        <v>45100</v>
      </c>
      <c r="F2748">
        <f>IF(Table1[[#This Row],[ExitDate]],QUOTIENT(Table1[[#This Row],[ExitDate]]-Table1[[#This Row],[StartDate]],365/12),"")</f>
        <v>16</v>
      </c>
      <c r="G2748" t="str">
        <f>IF(Table1[[#This Row],[ExitDate]], "Attrition", "Active")</f>
        <v>Attrition</v>
      </c>
      <c r="H2748" t="s">
        <v>28</v>
      </c>
      <c r="I2748" t="s">
        <v>9583</v>
      </c>
      <c r="J2748" t="s">
        <v>9584</v>
      </c>
      <c r="K2748" t="s">
        <v>167</v>
      </c>
      <c r="L2748" t="s">
        <v>32</v>
      </c>
      <c r="M2748" t="s">
        <v>62</v>
      </c>
      <c r="N2748" t="s">
        <v>34</v>
      </c>
      <c r="O2748" t="s">
        <v>62</v>
      </c>
      <c r="P2748" t="s">
        <v>139</v>
      </c>
      <c r="Q2748" t="s">
        <v>9585</v>
      </c>
      <c r="R2748" t="s">
        <v>37</v>
      </c>
      <c r="S2748" t="s">
        <v>89</v>
      </c>
      <c r="T2748" s="2">
        <v>33626</v>
      </c>
      <c r="U2748" s="3">
        <f ca="1">YEARFRAC(Table1[[#This Row],[DOB]],TODAY())</f>
        <v>33.916666666666664</v>
      </c>
      <c r="V2748" s="3" t="str" cm="1">
        <f t="array" aca="1" ref="V2748" ca="1">_xlfn.IFS(Table1[[#This Row],[Age]] &lt; 30, "20-29", Table1[[#This Row],[Age]]&lt;40,"30-39",Table1[[#This Row],[Age]]&lt;50,"40-49",Table1[[#This Row],[Age]]&lt;60,"50-59",Table1[[#This Row],[Age]]&lt;70, "60-69",Table1[[#This Row],[Age]]&lt;80, "70-79",Table1[[#This Row],[Age]]&lt;90,"80-89")</f>
        <v>30-39</v>
      </c>
      <c r="W2748" t="s">
        <v>39</v>
      </c>
      <c r="X2748" t="s">
        <v>102</v>
      </c>
      <c r="Y2748" t="s">
        <v>54</v>
      </c>
      <c r="Z2748">
        <v>16568</v>
      </c>
      <c r="AA2748" t="s">
        <v>127</v>
      </c>
      <c r="AB2748" t="s">
        <v>83</v>
      </c>
      <c r="AC2748" t="s">
        <v>44</v>
      </c>
      <c r="AD2748">
        <v>2</v>
      </c>
    </row>
    <row r="2749" spans="1:30" x14ac:dyDescent="0.35">
      <c r="A2749">
        <v>3171</v>
      </c>
      <c r="B2749" t="s">
        <v>5333</v>
      </c>
      <c r="C2749" t="s">
        <v>2063</v>
      </c>
      <c r="D2749" s="1">
        <v>44069</v>
      </c>
      <c r="E2749" s="1">
        <v>44784</v>
      </c>
      <c r="F2749">
        <f>IF(Table1[[#This Row],[ExitDate]],QUOTIENT(Table1[[#This Row],[ExitDate]]-Table1[[#This Row],[StartDate]],365/12),"")</f>
        <v>23</v>
      </c>
      <c r="G2749" t="str">
        <f>IF(Table1[[#This Row],[ExitDate]], "Attrition", "Active")</f>
        <v>Attrition</v>
      </c>
      <c r="H2749" t="s">
        <v>28</v>
      </c>
      <c r="I2749" t="s">
        <v>9586</v>
      </c>
      <c r="J2749" t="s">
        <v>9587</v>
      </c>
      <c r="K2749" t="s">
        <v>97</v>
      </c>
      <c r="L2749" t="s">
        <v>32</v>
      </c>
      <c r="M2749" t="s">
        <v>51</v>
      </c>
      <c r="N2749" t="s">
        <v>50</v>
      </c>
      <c r="O2749" t="s">
        <v>51</v>
      </c>
      <c r="P2749" t="s">
        <v>98</v>
      </c>
      <c r="Q2749" t="s">
        <v>9588</v>
      </c>
      <c r="R2749" t="s">
        <v>37</v>
      </c>
      <c r="S2749" t="s">
        <v>110</v>
      </c>
      <c r="T2749" s="2">
        <v>34755</v>
      </c>
      <c r="U2749" s="3">
        <f ca="1">YEARFRAC(Table1[[#This Row],[DOB]],TODAY())</f>
        <v>30.827777777777779</v>
      </c>
      <c r="V2749" s="3" t="str" cm="1">
        <f t="array" aca="1" ref="V2749" ca="1">_xlfn.IFS(Table1[[#This Row],[Age]] &lt; 30, "20-29", Table1[[#This Row],[Age]]&lt;40,"30-39",Table1[[#This Row],[Age]]&lt;50,"40-49",Table1[[#This Row],[Age]]&lt;60,"50-59",Table1[[#This Row],[Age]]&lt;70, "60-69",Table1[[#This Row],[Age]]&lt;80, "70-79",Table1[[#This Row],[Age]]&lt;90,"80-89")</f>
        <v>30-39</v>
      </c>
      <c r="W2749" t="s">
        <v>39</v>
      </c>
      <c r="X2749" t="s">
        <v>112</v>
      </c>
      <c r="Y2749" t="s">
        <v>41</v>
      </c>
      <c r="Z2749">
        <v>44233</v>
      </c>
      <c r="AA2749" t="s">
        <v>42</v>
      </c>
      <c r="AB2749" t="s">
        <v>43</v>
      </c>
      <c r="AC2749" t="s">
        <v>44</v>
      </c>
      <c r="AD2749">
        <v>5</v>
      </c>
    </row>
    <row r="2750" spans="1:30" x14ac:dyDescent="0.35">
      <c r="A2750">
        <v>3172</v>
      </c>
      <c r="B2750" t="s">
        <v>1338</v>
      </c>
      <c r="C2750" t="s">
        <v>1506</v>
      </c>
      <c r="D2750" s="1">
        <v>43577</v>
      </c>
      <c r="F2750" t="str">
        <f>IF(Table1[[#This Row],[ExitDate]],QUOTIENT(Table1[[#This Row],[ExitDate]]-Table1[[#This Row],[StartDate]],365/12),"")</f>
        <v/>
      </c>
      <c r="G2750" t="str">
        <f>IF(Table1[[#This Row],[ExitDate]], "Attrition", "Active")</f>
        <v>Active</v>
      </c>
      <c r="H2750" t="s">
        <v>28</v>
      </c>
      <c r="I2750" t="s">
        <v>4705</v>
      </c>
      <c r="J2750" t="s">
        <v>9589</v>
      </c>
      <c r="K2750" t="s">
        <v>117</v>
      </c>
      <c r="L2750" t="s">
        <v>32</v>
      </c>
      <c r="M2750" t="s">
        <v>33</v>
      </c>
      <c r="N2750" t="s">
        <v>34</v>
      </c>
      <c r="O2750" t="s">
        <v>51</v>
      </c>
      <c r="P2750" t="s">
        <v>36</v>
      </c>
      <c r="R2750" t="s">
        <v>37</v>
      </c>
      <c r="S2750" t="s">
        <v>285</v>
      </c>
      <c r="T2750" s="2">
        <v>30506</v>
      </c>
      <c r="U2750" s="3">
        <f ca="1">YEARFRAC(Table1[[#This Row],[DOB]],TODAY())</f>
        <v>42.455555555555556</v>
      </c>
      <c r="V2750" s="3" t="str" cm="1">
        <f t="array" aca="1" ref="V2750" ca="1">_xlfn.IFS(Table1[[#This Row],[Age]] &lt; 30, "20-29", Table1[[#This Row],[Age]]&lt;40,"30-39",Table1[[#This Row],[Age]]&lt;50,"40-49",Table1[[#This Row],[Age]]&lt;60,"50-59",Table1[[#This Row],[Age]]&lt;70, "60-69",Table1[[#This Row],[Age]]&lt;80, "70-79",Table1[[#This Row],[Age]]&lt;90,"80-89")</f>
        <v>40-49</v>
      </c>
      <c r="W2750" t="s">
        <v>39</v>
      </c>
      <c r="X2750" t="s">
        <v>286</v>
      </c>
      <c r="Y2750" t="s">
        <v>41</v>
      </c>
      <c r="Z2750">
        <v>41155</v>
      </c>
      <c r="AA2750" t="s">
        <v>127</v>
      </c>
      <c r="AB2750" t="s">
        <v>103</v>
      </c>
      <c r="AC2750" t="s">
        <v>44</v>
      </c>
      <c r="AD2750">
        <v>4</v>
      </c>
    </row>
    <row r="2751" spans="1:30" x14ac:dyDescent="0.35">
      <c r="A2751">
        <v>3173</v>
      </c>
      <c r="B2751" t="s">
        <v>7506</v>
      </c>
      <c r="C2751" t="s">
        <v>3768</v>
      </c>
      <c r="D2751" s="1">
        <v>44916</v>
      </c>
      <c r="E2751" s="1">
        <v>45076</v>
      </c>
      <c r="F2751">
        <f>IF(Table1[[#This Row],[ExitDate]],QUOTIENT(Table1[[#This Row],[ExitDate]]-Table1[[#This Row],[StartDate]],365/12),"")</f>
        <v>5</v>
      </c>
      <c r="G2751" t="str">
        <f>IF(Table1[[#This Row],[ExitDate]], "Attrition", "Active")</f>
        <v>Attrition</v>
      </c>
      <c r="H2751" t="s">
        <v>28</v>
      </c>
      <c r="I2751" t="s">
        <v>9590</v>
      </c>
      <c r="J2751" t="s">
        <v>9591</v>
      </c>
      <c r="K2751" t="s">
        <v>61</v>
      </c>
      <c r="L2751" t="s">
        <v>32</v>
      </c>
      <c r="M2751" t="s">
        <v>33</v>
      </c>
      <c r="N2751" t="s">
        <v>50</v>
      </c>
      <c r="O2751" t="s">
        <v>51</v>
      </c>
      <c r="P2751" t="s">
        <v>125</v>
      </c>
      <c r="Q2751" t="s">
        <v>9592</v>
      </c>
      <c r="R2751" t="s">
        <v>37</v>
      </c>
      <c r="S2751" t="s">
        <v>935</v>
      </c>
      <c r="T2751" s="2">
        <v>20893</v>
      </c>
      <c r="U2751" s="3">
        <f ca="1">YEARFRAC(Table1[[#This Row],[DOB]],TODAY())</f>
        <v>68.775000000000006</v>
      </c>
      <c r="V2751" s="3" t="str" cm="1">
        <f t="array" aca="1" ref="V2751" ca="1">_xlfn.IFS(Table1[[#This Row],[Age]] &lt; 30, "20-29", Table1[[#This Row],[Age]]&lt;40,"30-39",Table1[[#This Row],[Age]]&lt;50,"40-49",Table1[[#This Row],[Age]]&lt;60,"50-59",Table1[[#This Row],[Age]]&lt;70, "60-69",Table1[[#This Row],[Age]]&lt;80, "70-79",Table1[[#This Row],[Age]]&lt;90,"80-89")</f>
        <v>60-69</v>
      </c>
      <c r="W2751" t="s">
        <v>39</v>
      </c>
      <c r="X2751" t="s">
        <v>112</v>
      </c>
      <c r="Y2751" t="s">
        <v>41</v>
      </c>
      <c r="Z2751">
        <v>24597</v>
      </c>
      <c r="AA2751" t="s">
        <v>127</v>
      </c>
      <c r="AB2751" t="s">
        <v>83</v>
      </c>
      <c r="AC2751" t="s">
        <v>44</v>
      </c>
      <c r="AD2751">
        <v>1</v>
      </c>
    </row>
    <row r="2752" spans="1:30" x14ac:dyDescent="0.35">
      <c r="A2752">
        <v>3174</v>
      </c>
      <c r="B2752" t="s">
        <v>855</v>
      </c>
      <c r="C2752" t="s">
        <v>3469</v>
      </c>
      <c r="D2752" s="1">
        <v>44846</v>
      </c>
      <c r="E2752" s="1">
        <v>45110</v>
      </c>
      <c r="F2752">
        <f>IF(Table1[[#This Row],[ExitDate]],QUOTIENT(Table1[[#This Row],[ExitDate]]-Table1[[#This Row],[StartDate]],365/12),"")</f>
        <v>8</v>
      </c>
      <c r="G2752" t="str">
        <f>IF(Table1[[#This Row],[ExitDate]], "Attrition", "Active")</f>
        <v>Attrition</v>
      </c>
      <c r="H2752" t="s">
        <v>28</v>
      </c>
      <c r="I2752" t="s">
        <v>9593</v>
      </c>
      <c r="J2752" t="s">
        <v>9594</v>
      </c>
      <c r="K2752" t="s">
        <v>88</v>
      </c>
      <c r="L2752" t="s">
        <v>32</v>
      </c>
      <c r="M2752" t="s">
        <v>62</v>
      </c>
      <c r="N2752" t="s">
        <v>34</v>
      </c>
      <c r="O2752" t="s">
        <v>51</v>
      </c>
      <c r="P2752" t="s">
        <v>98</v>
      </c>
      <c r="Q2752" t="s">
        <v>9595</v>
      </c>
      <c r="R2752" t="s">
        <v>37</v>
      </c>
      <c r="S2752" t="s">
        <v>331</v>
      </c>
      <c r="T2752" s="2">
        <v>22445</v>
      </c>
      <c r="U2752" s="3">
        <f ca="1">YEARFRAC(Table1[[#This Row],[DOB]],TODAY())</f>
        <v>64.527777777777771</v>
      </c>
      <c r="V2752" s="3" t="str" cm="1">
        <f t="array" aca="1" ref="V2752" ca="1">_xlfn.IFS(Table1[[#This Row],[Age]] &lt; 30, "20-29", Table1[[#This Row],[Age]]&lt;40,"30-39",Table1[[#This Row],[Age]]&lt;50,"40-49",Table1[[#This Row],[Age]]&lt;60,"50-59",Table1[[#This Row],[Age]]&lt;70, "60-69",Table1[[#This Row],[Age]]&lt;80, "70-79",Table1[[#This Row],[Age]]&lt;90,"80-89")</f>
        <v>60-69</v>
      </c>
      <c r="W2752" t="s">
        <v>39</v>
      </c>
      <c r="X2752" t="s">
        <v>225</v>
      </c>
      <c r="Y2752" t="s">
        <v>41</v>
      </c>
      <c r="Z2752">
        <v>59255</v>
      </c>
      <c r="AA2752" t="s">
        <v>55</v>
      </c>
      <c r="AB2752" t="s">
        <v>74</v>
      </c>
      <c r="AC2752" t="s">
        <v>44</v>
      </c>
      <c r="AD2752">
        <v>5</v>
      </c>
    </row>
    <row r="2753" spans="1:30" x14ac:dyDescent="0.35">
      <c r="A2753">
        <v>3175</v>
      </c>
      <c r="B2753" t="s">
        <v>1016</v>
      </c>
      <c r="C2753" t="s">
        <v>3712</v>
      </c>
      <c r="D2753" s="1">
        <v>45130</v>
      </c>
      <c r="E2753" s="1">
        <v>45139</v>
      </c>
      <c r="F2753">
        <f>IF(Table1[[#This Row],[ExitDate]],QUOTIENT(Table1[[#This Row],[ExitDate]]-Table1[[#This Row],[StartDate]],365/12),"")</f>
        <v>0</v>
      </c>
      <c r="G2753" t="str">
        <f>IF(Table1[[#This Row],[ExitDate]], "Attrition", "Active")</f>
        <v>Attrition</v>
      </c>
      <c r="H2753" t="s">
        <v>28</v>
      </c>
      <c r="I2753" t="s">
        <v>9596</v>
      </c>
      <c r="J2753" t="s">
        <v>9597</v>
      </c>
      <c r="K2753" t="s">
        <v>31</v>
      </c>
      <c r="L2753" t="s">
        <v>32</v>
      </c>
      <c r="M2753" t="s">
        <v>62</v>
      </c>
      <c r="N2753" t="s">
        <v>63</v>
      </c>
      <c r="O2753" t="s">
        <v>62</v>
      </c>
      <c r="P2753" t="s">
        <v>174</v>
      </c>
      <c r="Q2753" t="s">
        <v>9598</v>
      </c>
      <c r="R2753" t="s">
        <v>37</v>
      </c>
      <c r="S2753" t="s">
        <v>230</v>
      </c>
      <c r="T2753" s="2">
        <v>17359</v>
      </c>
      <c r="U2753" s="3">
        <f ca="1">YEARFRAC(Table1[[#This Row],[DOB]],TODAY())</f>
        <v>78.45</v>
      </c>
      <c r="V2753" s="3" t="str" cm="1">
        <f t="array" aca="1" ref="V2753" ca="1">_xlfn.IFS(Table1[[#This Row],[Age]] &lt; 30, "20-29", Table1[[#This Row],[Age]]&lt;40,"30-39",Table1[[#This Row],[Age]]&lt;50,"40-49",Table1[[#This Row],[Age]]&lt;60,"50-59",Table1[[#This Row],[Age]]&lt;70, "60-69",Table1[[#This Row],[Age]]&lt;80, "70-79",Table1[[#This Row],[Age]]&lt;90,"80-89")</f>
        <v>70-79</v>
      </c>
      <c r="W2753" t="s">
        <v>39</v>
      </c>
      <c r="X2753" t="s">
        <v>112</v>
      </c>
      <c r="Y2753" t="s">
        <v>41</v>
      </c>
      <c r="Z2753">
        <v>97410</v>
      </c>
      <c r="AA2753" t="s">
        <v>127</v>
      </c>
      <c r="AB2753" t="s">
        <v>74</v>
      </c>
      <c r="AC2753" t="s">
        <v>44</v>
      </c>
      <c r="AD2753">
        <v>1</v>
      </c>
    </row>
    <row r="2754" spans="1:30" x14ac:dyDescent="0.35">
      <c r="A2754">
        <v>3176</v>
      </c>
      <c r="B2754" t="s">
        <v>3088</v>
      </c>
      <c r="C2754" t="s">
        <v>8682</v>
      </c>
      <c r="D2754" s="1">
        <v>43447</v>
      </c>
      <c r="E2754" s="1">
        <v>44005</v>
      </c>
      <c r="F2754">
        <f>IF(Table1[[#This Row],[ExitDate]],QUOTIENT(Table1[[#This Row],[ExitDate]]-Table1[[#This Row],[StartDate]],365/12),"")</f>
        <v>18</v>
      </c>
      <c r="G2754" t="str">
        <f>IF(Table1[[#This Row],[ExitDate]], "Attrition", "Active")</f>
        <v>Attrition</v>
      </c>
      <c r="H2754" t="s">
        <v>28</v>
      </c>
      <c r="I2754" t="s">
        <v>4924</v>
      </c>
      <c r="J2754" t="s">
        <v>9599</v>
      </c>
      <c r="K2754" t="s">
        <v>132</v>
      </c>
      <c r="L2754" t="s">
        <v>32</v>
      </c>
      <c r="M2754" t="s">
        <v>62</v>
      </c>
      <c r="N2754" t="s">
        <v>50</v>
      </c>
      <c r="O2754" t="s">
        <v>62</v>
      </c>
      <c r="P2754" t="s">
        <v>125</v>
      </c>
      <c r="Q2754" t="s">
        <v>9600</v>
      </c>
      <c r="R2754" t="s">
        <v>37</v>
      </c>
      <c r="S2754" t="s">
        <v>176</v>
      </c>
      <c r="T2754" s="2">
        <v>36580</v>
      </c>
      <c r="U2754" s="3">
        <f ca="1">YEARFRAC(Table1[[#This Row],[DOB]],TODAY())</f>
        <v>25.830555555555556</v>
      </c>
      <c r="V2754" s="3" t="str" cm="1">
        <f t="array" aca="1" ref="V2754" ca="1">_xlfn.IFS(Table1[[#This Row],[Age]] &lt; 30, "20-29", Table1[[#This Row],[Age]]&lt;40,"30-39",Table1[[#This Row],[Age]]&lt;50,"40-49",Table1[[#This Row],[Age]]&lt;60,"50-59",Table1[[#This Row],[Age]]&lt;70, "60-69",Table1[[#This Row],[Age]]&lt;80, "70-79",Table1[[#This Row],[Age]]&lt;90,"80-89")</f>
        <v>20-29</v>
      </c>
      <c r="W2754" t="s">
        <v>39</v>
      </c>
      <c r="X2754" t="s">
        <v>177</v>
      </c>
      <c r="Y2754" t="s">
        <v>41</v>
      </c>
      <c r="Z2754">
        <v>42252</v>
      </c>
      <c r="AA2754" t="s">
        <v>73</v>
      </c>
      <c r="AB2754" t="s">
        <v>43</v>
      </c>
      <c r="AC2754" t="s">
        <v>104</v>
      </c>
      <c r="AD2754">
        <v>1</v>
      </c>
    </row>
    <row r="2755" spans="1:30" x14ac:dyDescent="0.35">
      <c r="A2755">
        <v>3177</v>
      </c>
      <c r="B2755" t="s">
        <v>2159</v>
      </c>
      <c r="C2755" t="s">
        <v>151</v>
      </c>
      <c r="D2755" s="1">
        <v>43738</v>
      </c>
      <c r="E2755" s="1">
        <v>44370</v>
      </c>
      <c r="F2755">
        <f>IF(Table1[[#This Row],[ExitDate]],QUOTIENT(Table1[[#This Row],[ExitDate]]-Table1[[#This Row],[StartDate]],365/12),"")</f>
        <v>20</v>
      </c>
      <c r="G2755" t="str">
        <f>IF(Table1[[#This Row],[ExitDate]], "Attrition", "Active")</f>
        <v>Attrition</v>
      </c>
      <c r="H2755" t="s">
        <v>28</v>
      </c>
      <c r="I2755" t="s">
        <v>9601</v>
      </c>
      <c r="J2755" t="s">
        <v>9602</v>
      </c>
      <c r="K2755" t="s">
        <v>49</v>
      </c>
      <c r="L2755" t="s">
        <v>2299</v>
      </c>
      <c r="M2755" t="s">
        <v>62</v>
      </c>
      <c r="N2755" t="s">
        <v>50</v>
      </c>
      <c r="O2755" t="s">
        <v>62</v>
      </c>
      <c r="P2755" t="s">
        <v>125</v>
      </c>
      <c r="Q2755" t="s">
        <v>9603</v>
      </c>
      <c r="R2755" t="s">
        <v>37</v>
      </c>
      <c r="S2755" t="s">
        <v>176</v>
      </c>
      <c r="T2755" s="2">
        <v>36598</v>
      </c>
      <c r="U2755" s="3">
        <f ca="1">YEARFRAC(Table1[[#This Row],[DOB]],TODAY())</f>
        <v>25.777777777777779</v>
      </c>
      <c r="V2755" s="3" t="str" cm="1">
        <f t="array" aca="1" ref="V2755" ca="1">_xlfn.IFS(Table1[[#This Row],[Age]] &lt; 30, "20-29", Table1[[#This Row],[Age]]&lt;40,"30-39",Table1[[#This Row],[Age]]&lt;50,"40-49",Table1[[#This Row],[Age]]&lt;60,"50-59",Table1[[#This Row],[Age]]&lt;70, "60-69",Table1[[#This Row],[Age]]&lt;80, "70-79",Table1[[#This Row],[Age]]&lt;90,"80-89")</f>
        <v>20-29</v>
      </c>
      <c r="W2755" t="s">
        <v>39</v>
      </c>
      <c r="X2755" t="s">
        <v>177</v>
      </c>
      <c r="Y2755" t="s">
        <v>41</v>
      </c>
      <c r="Z2755">
        <v>48294</v>
      </c>
      <c r="AA2755" t="s">
        <v>127</v>
      </c>
      <c r="AB2755" t="s">
        <v>74</v>
      </c>
      <c r="AC2755" t="s">
        <v>44</v>
      </c>
      <c r="AD2755">
        <v>1</v>
      </c>
    </row>
    <row r="2756" spans="1:30" x14ac:dyDescent="0.35">
      <c r="A2756">
        <v>3178</v>
      </c>
      <c r="B2756" t="s">
        <v>9604</v>
      </c>
      <c r="C2756" t="s">
        <v>231</v>
      </c>
      <c r="D2756" s="1">
        <v>43854</v>
      </c>
      <c r="E2756" s="1">
        <v>45086</v>
      </c>
      <c r="F2756">
        <f>IF(Table1[[#This Row],[ExitDate]],QUOTIENT(Table1[[#This Row],[ExitDate]]-Table1[[#This Row],[StartDate]],365/12),"")</f>
        <v>40</v>
      </c>
      <c r="G2756" t="str">
        <f>IF(Table1[[#This Row],[ExitDate]], "Attrition", "Active")</f>
        <v>Attrition</v>
      </c>
      <c r="H2756" t="s">
        <v>727</v>
      </c>
      <c r="I2756" t="s">
        <v>9605</v>
      </c>
      <c r="J2756" t="s">
        <v>9606</v>
      </c>
      <c r="K2756" t="s">
        <v>138</v>
      </c>
      <c r="L2756" t="s">
        <v>744</v>
      </c>
      <c r="M2756" t="s">
        <v>51</v>
      </c>
      <c r="N2756" t="s">
        <v>34</v>
      </c>
      <c r="O2756" t="s">
        <v>51</v>
      </c>
      <c r="P2756" t="s">
        <v>98</v>
      </c>
      <c r="Q2756" t="s">
        <v>9607</v>
      </c>
      <c r="R2756" t="s">
        <v>37</v>
      </c>
      <c r="S2756" t="s">
        <v>89</v>
      </c>
      <c r="T2756" s="2">
        <v>32993</v>
      </c>
      <c r="U2756" s="3">
        <f ca="1">YEARFRAC(Table1[[#This Row],[DOB]],TODAY())</f>
        <v>35.647222222222226</v>
      </c>
      <c r="V2756" s="3" t="str" cm="1">
        <f t="array" aca="1" ref="V2756" ca="1">_xlfn.IFS(Table1[[#This Row],[Age]] &lt; 30, "20-29", Table1[[#This Row],[Age]]&lt;40,"30-39",Table1[[#This Row],[Age]]&lt;50,"40-49",Table1[[#This Row],[Age]]&lt;60,"50-59",Table1[[#This Row],[Age]]&lt;70, "60-69",Table1[[#This Row],[Age]]&lt;80, "70-79",Table1[[#This Row],[Age]]&lt;90,"80-89")</f>
        <v>30-39</v>
      </c>
      <c r="W2756" t="s">
        <v>39</v>
      </c>
      <c r="X2756" t="s">
        <v>394</v>
      </c>
      <c r="Y2756" t="s">
        <v>41</v>
      </c>
      <c r="Z2756">
        <v>45258</v>
      </c>
      <c r="AA2756" t="s">
        <v>42</v>
      </c>
      <c r="AB2756" t="s">
        <v>83</v>
      </c>
      <c r="AC2756" t="s">
        <v>739</v>
      </c>
      <c r="AD2756">
        <v>1</v>
      </c>
    </row>
    <row r="2757" spans="1:30" x14ac:dyDescent="0.35">
      <c r="A2757">
        <v>3179</v>
      </c>
      <c r="B2757" t="s">
        <v>1296</v>
      </c>
      <c r="C2757" t="s">
        <v>546</v>
      </c>
      <c r="D2757" s="1">
        <v>44188</v>
      </c>
      <c r="E2757" s="1">
        <v>44272</v>
      </c>
      <c r="F2757">
        <f>IF(Table1[[#This Row],[ExitDate]],QUOTIENT(Table1[[#This Row],[ExitDate]]-Table1[[#This Row],[StartDate]],365/12),"")</f>
        <v>2</v>
      </c>
      <c r="G2757" t="str">
        <f>IF(Table1[[#This Row],[ExitDate]], "Attrition", "Active")</f>
        <v>Attrition</v>
      </c>
      <c r="H2757" t="s">
        <v>727</v>
      </c>
      <c r="I2757" t="s">
        <v>9608</v>
      </c>
      <c r="J2757" t="s">
        <v>9609</v>
      </c>
      <c r="K2757" t="s">
        <v>79</v>
      </c>
      <c r="L2757" t="s">
        <v>32</v>
      </c>
      <c r="M2757" t="s">
        <v>62</v>
      </c>
      <c r="N2757" t="s">
        <v>34</v>
      </c>
      <c r="O2757" t="s">
        <v>62</v>
      </c>
      <c r="P2757" t="s">
        <v>174</v>
      </c>
      <c r="Q2757" t="s">
        <v>9610</v>
      </c>
      <c r="R2757" t="s">
        <v>37</v>
      </c>
      <c r="S2757" t="s">
        <v>89</v>
      </c>
      <c r="T2757" s="2">
        <v>15332</v>
      </c>
      <c r="U2757" s="3">
        <f ca="1">YEARFRAC(Table1[[#This Row],[DOB]],TODAY())</f>
        <v>84.00277777777778</v>
      </c>
      <c r="V2757" s="3" t="str" cm="1">
        <f t="array" aca="1" ref="V2757" ca="1">_xlfn.IFS(Table1[[#This Row],[Age]] &lt; 30, "20-29", Table1[[#This Row],[Age]]&lt;40,"30-39",Table1[[#This Row],[Age]]&lt;50,"40-49",Table1[[#This Row],[Age]]&lt;60,"50-59",Table1[[#This Row],[Age]]&lt;70, "60-69",Table1[[#This Row],[Age]]&lt;80, "70-79",Table1[[#This Row],[Age]]&lt;90,"80-89")</f>
        <v>80-89</v>
      </c>
      <c r="W2757" t="s">
        <v>39</v>
      </c>
      <c r="X2757" t="s">
        <v>162</v>
      </c>
      <c r="Y2757" t="s">
        <v>54</v>
      </c>
      <c r="Z2757">
        <v>96822</v>
      </c>
      <c r="AA2757" t="s">
        <v>92</v>
      </c>
      <c r="AB2757" t="s">
        <v>103</v>
      </c>
      <c r="AC2757" t="s">
        <v>44</v>
      </c>
      <c r="AD2757">
        <v>2</v>
      </c>
    </row>
    <row r="2758" spans="1:30" x14ac:dyDescent="0.35">
      <c r="A2758">
        <v>3180</v>
      </c>
      <c r="B2758" t="s">
        <v>1416</v>
      </c>
      <c r="C2758" t="s">
        <v>1090</v>
      </c>
      <c r="D2758" s="1">
        <v>43623</v>
      </c>
      <c r="E2758" s="1">
        <v>43841</v>
      </c>
      <c r="F2758">
        <f>IF(Table1[[#This Row],[ExitDate]],QUOTIENT(Table1[[#This Row],[ExitDate]]-Table1[[#This Row],[StartDate]],365/12),"")</f>
        <v>7</v>
      </c>
      <c r="G2758" t="str">
        <f>IF(Table1[[#This Row],[ExitDate]], "Attrition", "Active")</f>
        <v>Attrition</v>
      </c>
      <c r="H2758" t="s">
        <v>727</v>
      </c>
      <c r="I2758" t="s">
        <v>9611</v>
      </c>
      <c r="J2758" t="s">
        <v>9612</v>
      </c>
      <c r="K2758" t="s">
        <v>167</v>
      </c>
      <c r="L2758" t="s">
        <v>744</v>
      </c>
      <c r="M2758" t="s">
        <v>62</v>
      </c>
      <c r="N2758" t="s">
        <v>63</v>
      </c>
      <c r="O2758" t="s">
        <v>35</v>
      </c>
      <c r="P2758" t="s">
        <v>139</v>
      </c>
      <c r="Q2758" t="s">
        <v>9613</v>
      </c>
      <c r="R2758" t="s">
        <v>37</v>
      </c>
      <c r="S2758" t="s">
        <v>89</v>
      </c>
      <c r="T2758" s="2">
        <v>35730</v>
      </c>
      <c r="U2758" s="3">
        <f ca="1">YEARFRAC(Table1[[#This Row],[DOB]],TODAY())</f>
        <v>28.155555555555555</v>
      </c>
      <c r="V2758" s="3" t="str" cm="1">
        <f t="array" aca="1" ref="V2758" ca="1">_xlfn.IFS(Table1[[#This Row],[Age]] &lt; 30, "20-29", Table1[[#This Row],[Age]]&lt;40,"30-39",Table1[[#This Row],[Age]]&lt;50,"40-49",Table1[[#This Row],[Age]]&lt;60,"50-59",Table1[[#This Row],[Age]]&lt;70, "60-69",Table1[[#This Row],[Age]]&lt;80, "70-79",Table1[[#This Row],[Age]]&lt;90,"80-89")</f>
        <v>20-29</v>
      </c>
      <c r="W2758" t="s">
        <v>39</v>
      </c>
      <c r="X2758" t="s">
        <v>102</v>
      </c>
      <c r="Y2758" t="s">
        <v>41</v>
      </c>
      <c r="Z2758">
        <v>14828</v>
      </c>
      <c r="AA2758" t="s">
        <v>55</v>
      </c>
      <c r="AB2758" t="s">
        <v>103</v>
      </c>
      <c r="AC2758" t="s">
        <v>44</v>
      </c>
      <c r="AD2758">
        <v>4</v>
      </c>
    </row>
    <row r="2759" spans="1:30" x14ac:dyDescent="0.35">
      <c r="A2759">
        <v>3181</v>
      </c>
      <c r="B2759" t="s">
        <v>7057</v>
      </c>
      <c r="C2759" t="s">
        <v>292</v>
      </c>
      <c r="D2759" s="1">
        <v>43824</v>
      </c>
      <c r="E2759" s="1">
        <v>44514</v>
      </c>
      <c r="F2759">
        <f>IF(Table1[[#This Row],[ExitDate]],QUOTIENT(Table1[[#This Row],[ExitDate]]-Table1[[#This Row],[StartDate]],365/12),"")</f>
        <v>22</v>
      </c>
      <c r="G2759" t="str">
        <f>IF(Table1[[#This Row],[ExitDate]], "Attrition", "Active")</f>
        <v>Attrition</v>
      </c>
      <c r="H2759" t="s">
        <v>727</v>
      </c>
      <c r="I2759" t="s">
        <v>9614</v>
      </c>
      <c r="J2759" t="s">
        <v>9615</v>
      </c>
      <c r="K2759" t="s">
        <v>97</v>
      </c>
      <c r="L2759" t="s">
        <v>32</v>
      </c>
      <c r="M2759" t="s">
        <v>33</v>
      </c>
      <c r="N2759" t="s">
        <v>34</v>
      </c>
      <c r="O2759" t="s">
        <v>35</v>
      </c>
      <c r="P2759" t="s">
        <v>174</v>
      </c>
      <c r="Q2759" t="s">
        <v>9616</v>
      </c>
      <c r="R2759" t="s">
        <v>37</v>
      </c>
      <c r="S2759" t="s">
        <v>80</v>
      </c>
      <c r="T2759" s="2">
        <v>21748</v>
      </c>
      <c r="U2759" s="3">
        <f ca="1">YEARFRAC(Table1[[#This Row],[DOB]],TODAY())</f>
        <v>66.433333333333337</v>
      </c>
      <c r="V2759" s="3" t="str" cm="1">
        <f t="array" aca="1" ref="V2759" ca="1">_xlfn.IFS(Table1[[#This Row],[Age]] &lt; 30, "20-29", Table1[[#This Row],[Age]]&lt;40,"30-39",Table1[[#This Row],[Age]]&lt;50,"40-49",Table1[[#This Row],[Age]]&lt;60,"50-59",Table1[[#This Row],[Age]]&lt;70, "60-69",Table1[[#This Row],[Age]]&lt;80, "70-79",Table1[[#This Row],[Age]]&lt;90,"80-89")</f>
        <v>60-69</v>
      </c>
      <c r="W2759" t="s">
        <v>39</v>
      </c>
      <c r="X2759" t="s">
        <v>225</v>
      </c>
      <c r="Y2759" t="s">
        <v>41</v>
      </c>
      <c r="Z2759">
        <v>26328</v>
      </c>
      <c r="AA2759" t="s">
        <v>73</v>
      </c>
      <c r="AB2759" t="s">
        <v>74</v>
      </c>
      <c r="AC2759" t="s">
        <v>44</v>
      </c>
      <c r="AD2759">
        <v>4</v>
      </c>
    </row>
    <row r="2760" spans="1:30" x14ac:dyDescent="0.35">
      <c r="A2760">
        <v>3182</v>
      </c>
      <c r="B2760" t="s">
        <v>3687</v>
      </c>
      <c r="C2760" t="s">
        <v>206</v>
      </c>
      <c r="D2760" s="1">
        <v>44952</v>
      </c>
      <c r="F2760" t="str">
        <f>IF(Table1[[#This Row],[ExitDate]],QUOTIENT(Table1[[#This Row],[ExitDate]]-Table1[[#This Row],[StartDate]],365/12),"")</f>
        <v/>
      </c>
      <c r="G2760" t="str">
        <f>IF(Table1[[#This Row],[ExitDate]], "Attrition", "Active")</f>
        <v>Active</v>
      </c>
      <c r="H2760" t="s">
        <v>727</v>
      </c>
      <c r="I2760" t="s">
        <v>9617</v>
      </c>
      <c r="J2760" t="s">
        <v>9618</v>
      </c>
      <c r="K2760" t="s">
        <v>117</v>
      </c>
      <c r="L2760" t="s">
        <v>32</v>
      </c>
      <c r="M2760" t="s">
        <v>33</v>
      </c>
      <c r="N2760" t="s">
        <v>63</v>
      </c>
      <c r="O2760" t="s">
        <v>35</v>
      </c>
      <c r="P2760" t="s">
        <v>36</v>
      </c>
      <c r="R2760" t="s">
        <v>37</v>
      </c>
      <c r="S2760" t="s">
        <v>89</v>
      </c>
      <c r="T2760" s="2">
        <v>26258</v>
      </c>
      <c r="U2760" s="3">
        <f ca="1">YEARFRAC(Table1[[#This Row],[DOB]],TODAY())</f>
        <v>54.088888888888889</v>
      </c>
      <c r="V2760" s="3" t="str" cm="1">
        <f t="array" aca="1" ref="V2760" ca="1">_xlfn.IFS(Table1[[#This Row],[Age]] &lt; 30, "20-29", Table1[[#This Row],[Age]]&lt;40,"30-39",Table1[[#This Row],[Age]]&lt;50,"40-49",Table1[[#This Row],[Age]]&lt;60,"50-59",Table1[[#This Row],[Age]]&lt;70, "60-69",Table1[[#This Row],[Age]]&lt;80, "70-79",Table1[[#This Row],[Age]]&lt;90,"80-89")</f>
        <v>50-59</v>
      </c>
      <c r="W2760" t="s">
        <v>39</v>
      </c>
      <c r="X2760" t="s">
        <v>102</v>
      </c>
      <c r="Y2760" t="s">
        <v>41</v>
      </c>
      <c r="Z2760">
        <v>55287</v>
      </c>
      <c r="AA2760" t="s">
        <v>42</v>
      </c>
      <c r="AB2760" t="s">
        <v>83</v>
      </c>
      <c r="AC2760" t="s">
        <v>739</v>
      </c>
      <c r="AD2760">
        <v>2</v>
      </c>
    </row>
    <row r="2761" spans="1:30" x14ac:dyDescent="0.35">
      <c r="A2761">
        <v>3183</v>
      </c>
      <c r="B2761" t="s">
        <v>26</v>
      </c>
      <c r="C2761" t="s">
        <v>1343</v>
      </c>
      <c r="D2761" s="1">
        <v>44868</v>
      </c>
      <c r="E2761" s="1">
        <v>45141</v>
      </c>
      <c r="F2761">
        <f>IF(Table1[[#This Row],[ExitDate]],QUOTIENT(Table1[[#This Row],[ExitDate]]-Table1[[#This Row],[StartDate]],365/12),"")</f>
        <v>8</v>
      </c>
      <c r="G2761" t="str">
        <f>IF(Table1[[#This Row],[ExitDate]], "Attrition", "Active")</f>
        <v>Attrition</v>
      </c>
      <c r="H2761" t="s">
        <v>727</v>
      </c>
      <c r="I2761" t="s">
        <v>9619</v>
      </c>
      <c r="J2761" t="s">
        <v>9620</v>
      </c>
      <c r="K2761" t="s">
        <v>61</v>
      </c>
      <c r="L2761" t="s">
        <v>744</v>
      </c>
      <c r="M2761" t="s">
        <v>62</v>
      </c>
      <c r="N2761" t="s">
        <v>50</v>
      </c>
      <c r="O2761" t="s">
        <v>35</v>
      </c>
      <c r="P2761" t="s">
        <v>125</v>
      </c>
      <c r="Q2761" t="s">
        <v>9621</v>
      </c>
      <c r="R2761" t="s">
        <v>37</v>
      </c>
      <c r="S2761" t="s">
        <v>110</v>
      </c>
      <c r="T2761" s="2">
        <v>19405</v>
      </c>
      <c r="U2761" s="3">
        <f ca="1">YEARFRAC(Table1[[#This Row],[DOB]],TODAY())</f>
        <v>72.855555555555554</v>
      </c>
      <c r="V2761" s="3" t="str" cm="1">
        <f t="array" aca="1" ref="V2761" ca="1">_xlfn.IFS(Table1[[#This Row],[Age]] &lt; 30, "20-29", Table1[[#This Row],[Age]]&lt;40,"30-39",Table1[[#This Row],[Age]]&lt;50,"40-49",Table1[[#This Row],[Age]]&lt;60,"50-59",Table1[[#This Row],[Age]]&lt;70, "60-69",Table1[[#This Row],[Age]]&lt;80, "70-79",Table1[[#This Row],[Age]]&lt;90,"80-89")</f>
        <v>70-79</v>
      </c>
      <c r="W2761" t="s">
        <v>39</v>
      </c>
      <c r="X2761" t="s">
        <v>102</v>
      </c>
      <c r="Y2761" t="s">
        <v>54</v>
      </c>
      <c r="Z2761">
        <v>40809</v>
      </c>
      <c r="AA2761" t="s">
        <v>73</v>
      </c>
      <c r="AB2761" t="s">
        <v>74</v>
      </c>
      <c r="AC2761" t="s">
        <v>739</v>
      </c>
      <c r="AD2761">
        <v>3</v>
      </c>
    </row>
    <row r="2762" spans="1:30" x14ac:dyDescent="0.35">
      <c r="A2762">
        <v>3184</v>
      </c>
      <c r="B2762" t="s">
        <v>3619</v>
      </c>
      <c r="C2762" t="s">
        <v>5398</v>
      </c>
      <c r="D2762" s="1">
        <v>44694</v>
      </c>
      <c r="F2762" t="str">
        <f>IF(Table1[[#This Row],[ExitDate]],QUOTIENT(Table1[[#This Row],[ExitDate]]-Table1[[#This Row],[StartDate]],365/12),"")</f>
        <v/>
      </c>
      <c r="G2762" t="str">
        <f>IF(Table1[[#This Row],[ExitDate]], "Attrition", "Active")</f>
        <v>Active</v>
      </c>
      <c r="H2762" t="s">
        <v>28</v>
      </c>
      <c r="I2762" t="s">
        <v>9622</v>
      </c>
      <c r="J2762" t="s">
        <v>9623</v>
      </c>
      <c r="K2762" t="s">
        <v>138</v>
      </c>
      <c r="L2762" t="s">
        <v>32</v>
      </c>
      <c r="M2762" t="s">
        <v>51</v>
      </c>
      <c r="N2762" t="s">
        <v>50</v>
      </c>
      <c r="O2762" t="s">
        <v>62</v>
      </c>
      <c r="P2762" t="s">
        <v>36</v>
      </c>
      <c r="R2762" t="s">
        <v>37</v>
      </c>
      <c r="S2762" t="s">
        <v>89</v>
      </c>
      <c r="T2762" s="2">
        <v>26440</v>
      </c>
      <c r="U2762" s="3">
        <f ca="1">YEARFRAC(Table1[[#This Row],[DOB]],TODAY())</f>
        <v>53.588888888888889</v>
      </c>
      <c r="V2762" s="3" t="str" cm="1">
        <f t="array" aca="1" ref="V2762" ca="1">_xlfn.IFS(Table1[[#This Row],[Age]] &lt; 30, "20-29", Table1[[#This Row],[Age]]&lt;40,"30-39",Table1[[#This Row],[Age]]&lt;50,"40-49",Table1[[#This Row],[Age]]&lt;60,"50-59",Table1[[#This Row],[Age]]&lt;70, "60-69",Table1[[#This Row],[Age]]&lt;80, "70-79",Table1[[#This Row],[Age]]&lt;90,"80-89")</f>
        <v>50-59</v>
      </c>
      <c r="W2762" t="s">
        <v>39</v>
      </c>
      <c r="X2762" t="s">
        <v>280</v>
      </c>
      <c r="Y2762" t="s">
        <v>41</v>
      </c>
      <c r="Z2762">
        <v>9994</v>
      </c>
      <c r="AA2762" t="s">
        <v>55</v>
      </c>
      <c r="AB2762" t="s">
        <v>74</v>
      </c>
      <c r="AC2762" t="s">
        <v>739</v>
      </c>
      <c r="AD2762">
        <v>5</v>
      </c>
    </row>
    <row r="2763" spans="1:30" x14ac:dyDescent="0.35">
      <c r="A2763">
        <v>3185</v>
      </c>
      <c r="B2763" t="s">
        <v>849</v>
      </c>
      <c r="C2763" t="s">
        <v>1969</v>
      </c>
      <c r="D2763" s="1">
        <v>44097</v>
      </c>
      <c r="E2763" s="1">
        <v>45000</v>
      </c>
      <c r="F2763">
        <f>IF(Table1[[#This Row],[ExitDate]],QUOTIENT(Table1[[#This Row],[ExitDate]]-Table1[[#This Row],[StartDate]],365/12),"")</f>
        <v>29</v>
      </c>
      <c r="G2763" t="str">
        <f>IF(Table1[[#This Row],[ExitDate]], "Attrition", "Active")</f>
        <v>Attrition</v>
      </c>
      <c r="H2763" t="s">
        <v>28</v>
      </c>
      <c r="I2763" t="s">
        <v>9624</v>
      </c>
      <c r="J2763" t="s">
        <v>9625</v>
      </c>
      <c r="K2763" t="s">
        <v>117</v>
      </c>
      <c r="L2763" t="s">
        <v>744</v>
      </c>
      <c r="M2763" t="s">
        <v>33</v>
      </c>
      <c r="N2763" t="s">
        <v>34</v>
      </c>
      <c r="O2763" t="s">
        <v>35</v>
      </c>
      <c r="P2763" t="s">
        <v>174</v>
      </c>
      <c r="Q2763" t="s">
        <v>9626</v>
      </c>
      <c r="R2763" t="s">
        <v>37</v>
      </c>
      <c r="S2763" t="s">
        <v>89</v>
      </c>
      <c r="T2763" s="2">
        <v>36474</v>
      </c>
      <c r="U2763" s="3">
        <f ca="1">YEARFRAC(Table1[[#This Row],[DOB]],TODAY())</f>
        <v>26.119444444444444</v>
      </c>
      <c r="V2763" s="3" t="str" cm="1">
        <f t="array" aca="1" ref="V2763" ca="1">_xlfn.IFS(Table1[[#This Row],[Age]] &lt; 30, "20-29", Table1[[#This Row],[Age]]&lt;40,"30-39",Table1[[#This Row],[Age]]&lt;50,"40-49",Table1[[#This Row],[Age]]&lt;60,"50-59",Table1[[#This Row],[Age]]&lt;70, "60-69",Table1[[#This Row],[Age]]&lt;80, "70-79",Table1[[#This Row],[Age]]&lt;90,"80-89")</f>
        <v>20-29</v>
      </c>
      <c r="W2763" t="s">
        <v>39</v>
      </c>
      <c r="X2763" t="s">
        <v>66</v>
      </c>
      <c r="Y2763" t="s">
        <v>41</v>
      </c>
      <c r="Z2763">
        <v>91605</v>
      </c>
      <c r="AA2763" t="s">
        <v>73</v>
      </c>
      <c r="AB2763" t="s">
        <v>103</v>
      </c>
      <c r="AC2763" t="s">
        <v>739</v>
      </c>
      <c r="AD2763">
        <v>2</v>
      </c>
    </row>
    <row r="2764" spans="1:30" x14ac:dyDescent="0.35">
      <c r="A2764">
        <v>3186</v>
      </c>
      <c r="B2764" t="s">
        <v>6108</v>
      </c>
      <c r="C2764" t="s">
        <v>514</v>
      </c>
      <c r="D2764" s="1">
        <v>44437</v>
      </c>
      <c r="E2764" s="1">
        <v>44873</v>
      </c>
      <c r="F2764">
        <f>IF(Table1[[#This Row],[ExitDate]],QUOTIENT(Table1[[#This Row],[ExitDate]]-Table1[[#This Row],[StartDate]],365/12),"")</f>
        <v>14</v>
      </c>
      <c r="G2764" t="str">
        <f>IF(Table1[[#This Row],[ExitDate]], "Attrition", "Active")</f>
        <v>Attrition</v>
      </c>
      <c r="H2764" t="s">
        <v>28</v>
      </c>
      <c r="I2764" t="s">
        <v>5861</v>
      </c>
      <c r="J2764" t="s">
        <v>9627</v>
      </c>
      <c r="K2764" t="s">
        <v>61</v>
      </c>
      <c r="L2764" t="s">
        <v>32</v>
      </c>
      <c r="M2764" t="s">
        <v>51</v>
      </c>
      <c r="N2764" t="s">
        <v>50</v>
      </c>
      <c r="O2764" t="s">
        <v>62</v>
      </c>
      <c r="P2764" t="s">
        <v>174</v>
      </c>
      <c r="Q2764" t="s">
        <v>9628</v>
      </c>
      <c r="R2764" t="s">
        <v>37</v>
      </c>
      <c r="S2764" t="s">
        <v>52</v>
      </c>
      <c r="T2764" s="2">
        <v>24595</v>
      </c>
      <c r="U2764" s="3">
        <f ca="1">YEARFRAC(Table1[[#This Row],[DOB]],TODAY())</f>
        <v>58.638888888888886</v>
      </c>
      <c r="V2764" s="3" t="str" cm="1">
        <f t="array" aca="1" ref="V2764" ca="1">_xlfn.IFS(Table1[[#This Row],[Age]] &lt; 30, "20-29", Table1[[#This Row],[Age]]&lt;40,"30-39",Table1[[#This Row],[Age]]&lt;50,"40-49",Table1[[#This Row],[Age]]&lt;60,"50-59",Table1[[#This Row],[Age]]&lt;70, "60-69",Table1[[#This Row],[Age]]&lt;80, "70-79",Table1[[#This Row],[Age]]&lt;90,"80-89")</f>
        <v>50-59</v>
      </c>
      <c r="W2764" t="s">
        <v>39</v>
      </c>
      <c r="X2764" t="s">
        <v>6</v>
      </c>
      <c r="Y2764" t="s">
        <v>41</v>
      </c>
      <c r="Z2764">
        <v>76162</v>
      </c>
      <c r="AA2764" t="s">
        <v>92</v>
      </c>
      <c r="AB2764" t="s">
        <v>103</v>
      </c>
      <c r="AC2764" t="s">
        <v>44</v>
      </c>
      <c r="AD2764">
        <v>2</v>
      </c>
    </row>
    <row r="2765" spans="1:30" x14ac:dyDescent="0.35">
      <c r="A2765">
        <v>3187</v>
      </c>
      <c r="B2765" t="s">
        <v>9629</v>
      </c>
      <c r="C2765" t="s">
        <v>991</v>
      </c>
      <c r="D2765" s="1">
        <v>44908</v>
      </c>
      <c r="E2765" s="1">
        <v>44937</v>
      </c>
      <c r="F2765">
        <f>IF(Table1[[#This Row],[ExitDate]],QUOTIENT(Table1[[#This Row],[ExitDate]]-Table1[[#This Row],[StartDate]],365/12),"")</f>
        <v>0</v>
      </c>
      <c r="G2765" t="str">
        <f>IF(Table1[[#This Row],[ExitDate]], "Attrition", "Active")</f>
        <v>Attrition</v>
      </c>
      <c r="H2765" t="s">
        <v>28</v>
      </c>
      <c r="I2765" t="s">
        <v>9630</v>
      </c>
      <c r="J2765" t="s">
        <v>9631</v>
      </c>
      <c r="K2765" t="s">
        <v>167</v>
      </c>
      <c r="L2765" t="s">
        <v>32</v>
      </c>
      <c r="M2765" t="s">
        <v>33</v>
      </c>
      <c r="N2765" t="s">
        <v>34</v>
      </c>
      <c r="O2765" t="s">
        <v>62</v>
      </c>
      <c r="P2765" t="s">
        <v>125</v>
      </c>
      <c r="Q2765" t="s">
        <v>9632</v>
      </c>
      <c r="R2765" t="s">
        <v>37</v>
      </c>
      <c r="S2765" t="s">
        <v>304</v>
      </c>
      <c r="T2765" s="2">
        <v>22744</v>
      </c>
      <c r="U2765" s="3">
        <f ca="1">YEARFRAC(Table1[[#This Row],[DOB]],TODAY())</f>
        <v>63.708333333333336</v>
      </c>
      <c r="V2765" s="3" t="str" cm="1">
        <f t="array" aca="1" ref="V2765" ca="1">_xlfn.IFS(Table1[[#This Row],[Age]] &lt; 30, "20-29", Table1[[#This Row],[Age]]&lt;40,"30-39",Table1[[#This Row],[Age]]&lt;50,"40-49",Table1[[#This Row],[Age]]&lt;60,"50-59",Table1[[#This Row],[Age]]&lt;70, "60-69",Table1[[#This Row],[Age]]&lt;80, "70-79",Table1[[#This Row],[Age]]&lt;90,"80-89")</f>
        <v>60-69</v>
      </c>
      <c r="W2765" t="s">
        <v>39</v>
      </c>
      <c r="X2765" t="s">
        <v>418</v>
      </c>
      <c r="Y2765" t="s">
        <v>41</v>
      </c>
      <c r="Z2765">
        <v>13522</v>
      </c>
      <c r="AA2765" t="s">
        <v>92</v>
      </c>
      <c r="AB2765" t="s">
        <v>74</v>
      </c>
      <c r="AC2765" t="s">
        <v>739</v>
      </c>
      <c r="AD2765">
        <v>3</v>
      </c>
    </row>
    <row r="2766" spans="1:30" x14ac:dyDescent="0.35">
      <c r="A2766">
        <v>3188</v>
      </c>
      <c r="B2766" t="s">
        <v>9633</v>
      </c>
      <c r="C2766" t="s">
        <v>1381</v>
      </c>
      <c r="D2766" s="1">
        <v>44871</v>
      </c>
      <c r="F2766" t="str">
        <f>IF(Table1[[#This Row],[ExitDate]],QUOTIENT(Table1[[#This Row],[ExitDate]]-Table1[[#This Row],[StartDate]],365/12),"")</f>
        <v/>
      </c>
      <c r="G2766" t="str">
        <f>IF(Table1[[#This Row],[ExitDate]], "Attrition", "Active")</f>
        <v>Active</v>
      </c>
      <c r="H2766" t="s">
        <v>28</v>
      </c>
      <c r="I2766" t="s">
        <v>9634</v>
      </c>
      <c r="J2766" t="s">
        <v>9635</v>
      </c>
      <c r="K2766" t="s">
        <v>132</v>
      </c>
      <c r="L2766" t="s">
        <v>32</v>
      </c>
      <c r="M2766" t="s">
        <v>51</v>
      </c>
      <c r="N2766" t="s">
        <v>34</v>
      </c>
      <c r="O2766" t="s">
        <v>51</v>
      </c>
      <c r="P2766" t="s">
        <v>36</v>
      </c>
      <c r="R2766" t="s">
        <v>37</v>
      </c>
      <c r="S2766" t="s">
        <v>89</v>
      </c>
      <c r="T2766" s="2">
        <v>28798</v>
      </c>
      <c r="U2766" s="3">
        <f ca="1">YEARFRAC(Table1[[#This Row],[DOB]],TODAY())</f>
        <v>47.136111111111113</v>
      </c>
      <c r="V2766" s="3" t="str" cm="1">
        <f t="array" aca="1" ref="V2766" ca="1">_xlfn.IFS(Table1[[#This Row],[Age]] &lt; 30, "20-29", Table1[[#This Row],[Age]]&lt;40,"30-39",Table1[[#This Row],[Age]]&lt;50,"40-49",Table1[[#This Row],[Age]]&lt;60,"50-59",Table1[[#This Row],[Age]]&lt;70, "60-69",Table1[[#This Row],[Age]]&lt;80, "70-79",Table1[[#This Row],[Age]]&lt;90,"80-89")</f>
        <v>40-49</v>
      </c>
      <c r="W2766" t="s">
        <v>39</v>
      </c>
      <c r="X2766" t="s">
        <v>82</v>
      </c>
      <c r="Y2766" t="s">
        <v>54</v>
      </c>
      <c r="Z2766">
        <v>2956</v>
      </c>
      <c r="AA2766" t="s">
        <v>55</v>
      </c>
      <c r="AB2766" t="s">
        <v>103</v>
      </c>
      <c r="AC2766" t="s">
        <v>44</v>
      </c>
      <c r="AD2766">
        <v>4</v>
      </c>
    </row>
    <row r="2767" spans="1:30" x14ac:dyDescent="0.35">
      <c r="A2767">
        <v>3189</v>
      </c>
      <c r="B2767" t="s">
        <v>5040</v>
      </c>
      <c r="C2767" t="s">
        <v>8682</v>
      </c>
      <c r="D2767" s="1">
        <v>45142</v>
      </c>
      <c r="F2767" t="str">
        <f>IF(Table1[[#This Row],[ExitDate]],QUOTIENT(Table1[[#This Row],[ExitDate]]-Table1[[#This Row],[StartDate]],365/12),"")</f>
        <v/>
      </c>
      <c r="G2767" t="str">
        <f>IF(Table1[[#This Row],[ExitDate]], "Attrition", "Active")</f>
        <v>Active</v>
      </c>
      <c r="H2767" t="s">
        <v>28</v>
      </c>
      <c r="I2767" t="s">
        <v>9636</v>
      </c>
      <c r="J2767" t="s">
        <v>9637</v>
      </c>
      <c r="K2767" t="s">
        <v>79</v>
      </c>
      <c r="L2767" t="s">
        <v>32</v>
      </c>
      <c r="M2767" t="s">
        <v>62</v>
      </c>
      <c r="N2767" t="s">
        <v>34</v>
      </c>
      <c r="O2767" t="s">
        <v>35</v>
      </c>
      <c r="P2767" t="s">
        <v>36</v>
      </c>
      <c r="R2767" t="s">
        <v>37</v>
      </c>
      <c r="S2767" t="s">
        <v>176</v>
      </c>
      <c r="T2767" s="2">
        <v>23579</v>
      </c>
      <c r="U2767" s="3">
        <f ca="1">YEARFRAC(Table1[[#This Row],[DOB]],TODAY())</f>
        <v>61.422222222222224</v>
      </c>
      <c r="V2767" s="3" t="str" cm="1">
        <f t="array" aca="1" ref="V2767" ca="1">_xlfn.IFS(Table1[[#This Row],[Age]] &lt; 30, "20-29", Table1[[#This Row],[Age]]&lt;40,"30-39",Table1[[#This Row],[Age]]&lt;50,"40-49",Table1[[#This Row],[Age]]&lt;60,"50-59",Table1[[#This Row],[Age]]&lt;70, "60-69",Table1[[#This Row],[Age]]&lt;80, "70-79",Table1[[#This Row],[Age]]&lt;90,"80-89")</f>
        <v>60-69</v>
      </c>
      <c r="W2767" t="s">
        <v>39</v>
      </c>
      <c r="X2767" t="s">
        <v>418</v>
      </c>
      <c r="Y2767" t="s">
        <v>41</v>
      </c>
      <c r="Z2767">
        <v>46851</v>
      </c>
      <c r="AA2767" t="s">
        <v>127</v>
      </c>
      <c r="AB2767" t="s">
        <v>83</v>
      </c>
      <c r="AC2767" t="s">
        <v>739</v>
      </c>
      <c r="AD2767">
        <v>1</v>
      </c>
    </row>
    <row r="2768" spans="1:30" x14ac:dyDescent="0.35">
      <c r="A2768">
        <v>3190</v>
      </c>
      <c r="B2768" t="s">
        <v>381</v>
      </c>
      <c r="C2768" t="s">
        <v>568</v>
      </c>
      <c r="D2768" s="1">
        <v>44150</v>
      </c>
      <c r="F2768" t="str">
        <f>IF(Table1[[#This Row],[ExitDate]],QUOTIENT(Table1[[#This Row],[ExitDate]]-Table1[[#This Row],[StartDate]],365/12),"")</f>
        <v/>
      </c>
      <c r="G2768" t="str">
        <f>IF(Table1[[#This Row],[ExitDate]], "Attrition", "Active")</f>
        <v>Active</v>
      </c>
      <c r="H2768" t="s">
        <v>28</v>
      </c>
      <c r="I2768" t="s">
        <v>9638</v>
      </c>
      <c r="J2768" t="s">
        <v>9639</v>
      </c>
      <c r="K2768" t="s">
        <v>97</v>
      </c>
      <c r="L2768" t="s">
        <v>32</v>
      </c>
      <c r="M2768" t="s">
        <v>33</v>
      </c>
      <c r="N2768" t="s">
        <v>34</v>
      </c>
      <c r="O2768" t="s">
        <v>51</v>
      </c>
      <c r="P2768" t="s">
        <v>36</v>
      </c>
      <c r="R2768" t="s">
        <v>37</v>
      </c>
      <c r="S2768" t="s">
        <v>80</v>
      </c>
      <c r="T2768" s="2">
        <v>35836</v>
      </c>
      <c r="U2768" s="3">
        <f ca="1">YEARFRAC(Table1[[#This Row],[DOB]],TODAY())</f>
        <v>27.869444444444444</v>
      </c>
      <c r="V2768" s="3" t="str" cm="1">
        <f t="array" aca="1" ref="V2768" ca="1">_xlfn.IFS(Table1[[#This Row],[Age]] &lt; 30, "20-29", Table1[[#This Row],[Age]]&lt;40,"30-39",Table1[[#This Row],[Age]]&lt;50,"40-49",Table1[[#This Row],[Age]]&lt;60,"50-59",Table1[[#This Row],[Age]]&lt;70, "60-69",Table1[[#This Row],[Age]]&lt;80, "70-79",Table1[[#This Row],[Age]]&lt;90,"80-89")</f>
        <v>20-29</v>
      </c>
      <c r="W2768" t="s">
        <v>39</v>
      </c>
      <c r="X2768" t="s">
        <v>1257</v>
      </c>
      <c r="Y2768" t="s">
        <v>54</v>
      </c>
      <c r="Z2768">
        <v>89125</v>
      </c>
      <c r="AA2768" t="s">
        <v>42</v>
      </c>
      <c r="AB2768" t="s">
        <v>103</v>
      </c>
      <c r="AC2768" t="s">
        <v>739</v>
      </c>
      <c r="AD2768">
        <v>2</v>
      </c>
    </row>
    <row r="2769" spans="1:30" x14ac:dyDescent="0.35">
      <c r="A2769">
        <v>3191</v>
      </c>
      <c r="B2769" t="s">
        <v>7793</v>
      </c>
      <c r="C2769" t="s">
        <v>237</v>
      </c>
      <c r="D2769" s="1">
        <v>44748</v>
      </c>
      <c r="E2769" s="1">
        <v>44785</v>
      </c>
      <c r="F2769">
        <f>IF(Table1[[#This Row],[ExitDate]],QUOTIENT(Table1[[#This Row],[ExitDate]]-Table1[[#This Row],[StartDate]],365/12),"")</f>
        <v>1</v>
      </c>
      <c r="G2769" t="str">
        <f>IF(Table1[[#This Row],[ExitDate]], "Attrition", "Active")</f>
        <v>Attrition</v>
      </c>
      <c r="H2769" t="s">
        <v>28</v>
      </c>
      <c r="I2769" t="s">
        <v>9640</v>
      </c>
      <c r="J2769" t="s">
        <v>9641</v>
      </c>
      <c r="K2769" t="s">
        <v>88</v>
      </c>
      <c r="L2769" t="s">
        <v>32</v>
      </c>
      <c r="M2769" t="s">
        <v>51</v>
      </c>
      <c r="N2769" t="s">
        <v>50</v>
      </c>
      <c r="O2769" t="s">
        <v>51</v>
      </c>
      <c r="P2769" t="s">
        <v>139</v>
      </c>
      <c r="Q2769" t="s">
        <v>9642</v>
      </c>
      <c r="R2769" t="s">
        <v>37</v>
      </c>
      <c r="S2769" t="s">
        <v>1011</v>
      </c>
      <c r="T2769" s="2">
        <v>16465</v>
      </c>
      <c r="U2769" s="3">
        <f ca="1">YEARFRAC(Table1[[#This Row],[DOB]],TODAY())</f>
        <v>80.902777777777771</v>
      </c>
      <c r="V2769" s="3" t="str" cm="1">
        <f t="array" aca="1" ref="V2769" ca="1">_xlfn.IFS(Table1[[#This Row],[Age]] &lt; 30, "20-29", Table1[[#This Row],[Age]]&lt;40,"30-39",Table1[[#This Row],[Age]]&lt;50,"40-49",Table1[[#This Row],[Age]]&lt;60,"50-59",Table1[[#This Row],[Age]]&lt;70, "60-69",Table1[[#This Row],[Age]]&lt;80, "70-79",Table1[[#This Row],[Age]]&lt;90,"80-89")</f>
        <v>80-89</v>
      </c>
      <c r="W2769" t="s">
        <v>39</v>
      </c>
      <c r="X2769" t="s">
        <v>102</v>
      </c>
      <c r="Y2769" t="s">
        <v>54</v>
      </c>
      <c r="Z2769">
        <v>29435</v>
      </c>
      <c r="AA2769" t="s">
        <v>92</v>
      </c>
      <c r="AB2769" t="s">
        <v>83</v>
      </c>
      <c r="AC2769" t="s">
        <v>44</v>
      </c>
      <c r="AD2769">
        <v>2</v>
      </c>
    </row>
    <row r="2770" spans="1:30" x14ac:dyDescent="0.35">
      <c r="A2770">
        <v>3192</v>
      </c>
      <c r="B2770" t="s">
        <v>8187</v>
      </c>
      <c r="C2770" t="s">
        <v>669</v>
      </c>
      <c r="D2770" s="1">
        <v>43576</v>
      </c>
      <c r="E2770" s="1">
        <v>44573</v>
      </c>
      <c r="F2770">
        <f>IF(Table1[[#This Row],[ExitDate]],QUOTIENT(Table1[[#This Row],[ExitDate]]-Table1[[#This Row],[StartDate]],365/12),"")</f>
        <v>32</v>
      </c>
      <c r="G2770" t="str">
        <f>IF(Table1[[#This Row],[ExitDate]], "Attrition", "Active")</f>
        <v>Attrition</v>
      </c>
      <c r="H2770" t="s">
        <v>28</v>
      </c>
      <c r="I2770" t="s">
        <v>9643</v>
      </c>
      <c r="J2770" t="s">
        <v>9644</v>
      </c>
      <c r="K2770" t="s">
        <v>31</v>
      </c>
      <c r="L2770" t="s">
        <v>32</v>
      </c>
      <c r="M2770" t="s">
        <v>62</v>
      </c>
      <c r="N2770" t="s">
        <v>50</v>
      </c>
      <c r="O2770" t="s">
        <v>51</v>
      </c>
      <c r="P2770" t="s">
        <v>125</v>
      </c>
      <c r="Q2770" t="s">
        <v>9645</v>
      </c>
      <c r="R2770" t="s">
        <v>37</v>
      </c>
      <c r="S2770" t="s">
        <v>52</v>
      </c>
      <c r="T2770" s="2">
        <v>35442</v>
      </c>
      <c r="U2770" s="3">
        <f ca="1">YEARFRAC(Table1[[#This Row],[DOB]],TODAY())</f>
        <v>28.947222222222223</v>
      </c>
      <c r="V2770" s="3" t="str" cm="1">
        <f t="array" aca="1" ref="V2770" ca="1">_xlfn.IFS(Table1[[#This Row],[Age]] &lt; 30, "20-29", Table1[[#This Row],[Age]]&lt;40,"30-39",Table1[[#This Row],[Age]]&lt;50,"40-49",Table1[[#This Row],[Age]]&lt;60,"50-59",Table1[[#This Row],[Age]]&lt;70, "60-69",Table1[[#This Row],[Age]]&lt;80, "70-79",Table1[[#This Row],[Age]]&lt;90,"80-89")</f>
        <v>20-29</v>
      </c>
      <c r="W2770" t="s">
        <v>39</v>
      </c>
      <c r="X2770" t="s">
        <v>82</v>
      </c>
      <c r="Y2770" t="s">
        <v>41</v>
      </c>
      <c r="Z2770">
        <v>26250</v>
      </c>
      <c r="AA2770" t="s">
        <v>92</v>
      </c>
      <c r="AB2770" t="s">
        <v>74</v>
      </c>
      <c r="AC2770" t="s">
        <v>44</v>
      </c>
      <c r="AD2770">
        <v>3</v>
      </c>
    </row>
    <row r="2771" spans="1:30" x14ac:dyDescent="0.35">
      <c r="A2771">
        <v>3193</v>
      </c>
      <c r="B2771" t="s">
        <v>9646</v>
      </c>
      <c r="C2771" t="s">
        <v>2311</v>
      </c>
      <c r="D2771" s="1">
        <v>44436</v>
      </c>
      <c r="F2771" t="str">
        <f>IF(Table1[[#This Row],[ExitDate]],QUOTIENT(Table1[[#This Row],[ExitDate]]-Table1[[#This Row],[StartDate]],365/12),"")</f>
        <v/>
      </c>
      <c r="G2771" t="str">
        <f>IF(Table1[[#This Row],[ExitDate]], "Attrition", "Active")</f>
        <v>Active</v>
      </c>
      <c r="H2771" t="s">
        <v>28</v>
      </c>
      <c r="I2771" t="s">
        <v>9647</v>
      </c>
      <c r="J2771" t="s">
        <v>9648</v>
      </c>
      <c r="K2771" t="s">
        <v>49</v>
      </c>
      <c r="L2771" t="s">
        <v>32</v>
      </c>
      <c r="M2771" t="s">
        <v>62</v>
      </c>
      <c r="N2771" t="s">
        <v>34</v>
      </c>
      <c r="O2771" t="s">
        <v>35</v>
      </c>
      <c r="P2771" t="s">
        <v>36</v>
      </c>
      <c r="R2771" t="s">
        <v>37</v>
      </c>
      <c r="S2771" t="s">
        <v>80</v>
      </c>
      <c r="T2771" s="2">
        <v>16826</v>
      </c>
      <c r="U2771" s="3">
        <f ca="1">YEARFRAC(Table1[[#This Row],[DOB]],TODAY())</f>
        <v>79.913888888888891</v>
      </c>
      <c r="V2771" s="3" t="str" cm="1">
        <f t="array" aca="1" ref="V2771" ca="1">_xlfn.IFS(Table1[[#This Row],[Age]] &lt; 30, "20-29", Table1[[#This Row],[Age]]&lt;40,"30-39",Table1[[#This Row],[Age]]&lt;50,"40-49",Table1[[#This Row],[Age]]&lt;60,"50-59",Table1[[#This Row],[Age]]&lt;70, "60-69",Table1[[#This Row],[Age]]&lt;80, "70-79",Table1[[#This Row],[Age]]&lt;90,"80-89")</f>
        <v>70-79</v>
      </c>
      <c r="W2771" t="s">
        <v>39</v>
      </c>
      <c r="X2771" t="s">
        <v>82</v>
      </c>
      <c r="Y2771" t="s">
        <v>41</v>
      </c>
      <c r="Z2771">
        <v>67626</v>
      </c>
      <c r="AA2771" t="s">
        <v>92</v>
      </c>
      <c r="AB2771" t="s">
        <v>103</v>
      </c>
      <c r="AC2771" t="s">
        <v>739</v>
      </c>
      <c r="AD2771">
        <v>3</v>
      </c>
    </row>
    <row r="2772" spans="1:30" x14ac:dyDescent="0.35">
      <c r="A2772">
        <v>3194</v>
      </c>
      <c r="B2772" t="s">
        <v>4683</v>
      </c>
      <c r="C2772" t="s">
        <v>5397</v>
      </c>
      <c r="D2772" s="1">
        <v>44280</v>
      </c>
      <c r="F2772" t="str">
        <f>IF(Table1[[#This Row],[ExitDate]],QUOTIENT(Table1[[#This Row],[ExitDate]]-Table1[[#This Row],[StartDate]],365/12),"")</f>
        <v/>
      </c>
      <c r="G2772" t="str">
        <f>IF(Table1[[#This Row],[ExitDate]], "Attrition", "Active")</f>
        <v>Active</v>
      </c>
      <c r="H2772" t="s">
        <v>28</v>
      </c>
      <c r="I2772" t="s">
        <v>9649</v>
      </c>
      <c r="J2772" t="s">
        <v>9650</v>
      </c>
      <c r="K2772" t="s">
        <v>138</v>
      </c>
      <c r="L2772" t="s">
        <v>32</v>
      </c>
      <c r="M2772" t="s">
        <v>33</v>
      </c>
      <c r="N2772" t="s">
        <v>63</v>
      </c>
      <c r="O2772" t="s">
        <v>62</v>
      </c>
      <c r="P2772" t="s">
        <v>36</v>
      </c>
      <c r="R2772" t="s">
        <v>37</v>
      </c>
      <c r="S2772" t="s">
        <v>89</v>
      </c>
      <c r="T2772" s="2">
        <v>34922</v>
      </c>
      <c r="U2772" s="3">
        <f ca="1">YEARFRAC(Table1[[#This Row],[DOB]],TODAY())</f>
        <v>30.366666666666667</v>
      </c>
      <c r="V2772" s="3" t="str" cm="1">
        <f t="array" aca="1" ref="V2772" ca="1">_xlfn.IFS(Table1[[#This Row],[Age]] &lt; 30, "20-29", Table1[[#This Row],[Age]]&lt;40,"30-39",Table1[[#This Row],[Age]]&lt;50,"40-49",Table1[[#This Row],[Age]]&lt;60,"50-59",Table1[[#This Row],[Age]]&lt;70, "60-69",Table1[[#This Row],[Age]]&lt;80, "70-79",Table1[[#This Row],[Age]]&lt;90,"80-89")</f>
        <v>30-39</v>
      </c>
      <c r="W2772" t="s">
        <v>39</v>
      </c>
      <c r="X2772" t="s">
        <v>351</v>
      </c>
      <c r="Y2772" t="s">
        <v>41</v>
      </c>
      <c r="Z2772">
        <v>46143</v>
      </c>
      <c r="AA2772" t="s">
        <v>127</v>
      </c>
      <c r="AB2772" t="s">
        <v>103</v>
      </c>
      <c r="AC2772" t="s">
        <v>44</v>
      </c>
      <c r="AD2772">
        <v>1</v>
      </c>
    </row>
    <row r="2773" spans="1:30" x14ac:dyDescent="0.35">
      <c r="A2773">
        <v>3195</v>
      </c>
      <c r="B2773" t="s">
        <v>9651</v>
      </c>
      <c r="C2773" t="s">
        <v>3825</v>
      </c>
      <c r="D2773" s="1">
        <v>44028</v>
      </c>
      <c r="E2773" s="1">
        <v>44119</v>
      </c>
      <c r="F2773">
        <f>IF(Table1[[#This Row],[ExitDate]],QUOTIENT(Table1[[#This Row],[ExitDate]]-Table1[[#This Row],[StartDate]],365/12),"")</f>
        <v>2</v>
      </c>
      <c r="G2773" t="str">
        <f>IF(Table1[[#This Row],[ExitDate]], "Attrition", "Active")</f>
        <v>Attrition</v>
      </c>
      <c r="H2773" t="s">
        <v>28</v>
      </c>
      <c r="I2773" t="s">
        <v>9652</v>
      </c>
      <c r="J2773" t="s">
        <v>9653</v>
      </c>
      <c r="K2773" t="s">
        <v>117</v>
      </c>
      <c r="L2773" t="s">
        <v>32</v>
      </c>
      <c r="M2773" t="s">
        <v>62</v>
      </c>
      <c r="N2773" t="s">
        <v>50</v>
      </c>
      <c r="O2773" t="s">
        <v>62</v>
      </c>
      <c r="P2773" t="s">
        <v>125</v>
      </c>
      <c r="Q2773" t="s">
        <v>9654</v>
      </c>
      <c r="R2773" t="s">
        <v>37</v>
      </c>
      <c r="S2773" t="s">
        <v>80</v>
      </c>
      <c r="T2773" s="2">
        <v>29617</v>
      </c>
      <c r="U2773" s="3">
        <f ca="1">YEARFRAC(Table1[[#This Row],[DOB]],TODAY())</f>
        <v>44.897222222222226</v>
      </c>
      <c r="V2773" s="3" t="str" cm="1">
        <f t="array" aca="1" ref="V2773" ca="1">_xlfn.IFS(Table1[[#This Row],[Age]] &lt; 30, "20-29", Table1[[#This Row],[Age]]&lt;40,"30-39",Table1[[#This Row],[Age]]&lt;50,"40-49",Table1[[#This Row],[Age]]&lt;60,"50-59",Table1[[#This Row],[Age]]&lt;70, "60-69",Table1[[#This Row],[Age]]&lt;80, "70-79",Table1[[#This Row],[Age]]&lt;90,"80-89")</f>
        <v>40-49</v>
      </c>
      <c r="W2773" t="s">
        <v>39</v>
      </c>
      <c r="X2773" t="s">
        <v>102</v>
      </c>
      <c r="Y2773" t="s">
        <v>41</v>
      </c>
      <c r="Z2773">
        <v>70709</v>
      </c>
      <c r="AA2773" t="s">
        <v>42</v>
      </c>
      <c r="AB2773" t="s">
        <v>103</v>
      </c>
      <c r="AC2773" t="s">
        <v>44</v>
      </c>
      <c r="AD2773">
        <v>2</v>
      </c>
    </row>
    <row r="2774" spans="1:30" x14ac:dyDescent="0.35">
      <c r="A2774">
        <v>3196</v>
      </c>
      <c r="B2774" t="s">
        <v>7153</v>
      </c>
      <c r="C2774" t="s">
        <v>67</v>
      </c>
      <c r="D2774" s="1">
        <v>43432</v>
      </c>
      <c r="E2774" s="1">
        <v>44422</v>
      </c>
      <c r="F2774">
        <f>IF(Table1[[#This Row],[ExitDate]],QUOTIENT(Table1[[#This Row],[ExitDate]]-Table1[[#This Row],[StartDate]],365/12),"")</f>
        <v>32</v>
      </c>
      <c r="G2774" t="str">
        <f>IF(Table1[[#This Row],[ExitDate]], "Attrition", "Active")</f>
        <v>Attrition</v>
      </c>
      <c r="H2774" t="s">
        <v>28</v>
      </c>
      <c r="I2774" t="s">
        <v>9655</v>
      </c>
      <c r="J2774" t="s">
        <v>9656</v>
      </c>
      <c r="K2774" t="s">
        <v>61</v>
      </c>
      <c r="L2774" t="s">
        <v>32</v>
      </c>
      <c r="M2774" t="s">
        <v>62</v>
      </c>
      <c r="N2774" t="s">
        <v>63</v>
      </c>
      <c r="O2774" t="s">
        <v>35</v>
      </c>
      <c r="P2774" t="s">
        <v>98</v>
      </c>
      <c r="Q2774" t="s">
        <v>9657</v>
      </c>
      <c r="R2774" t="s">
        <v>37</v>
      </c>
      <c r="S2774" t="s">
        <v>110</v>
      </c>
      <c r="T2774" s="2">
        <v>27345</v>
      </c>
      <c r="U2774" s="3">
        <f ca="1">YEARFRAC(Table1[[#This Row],[DOB]],TODAY())</f>
        <v>51.113888888888887</v>
      </c>
      <c r="V2774" s="3" t="str" cm="1">
        <f t="array" aca="1" ref="V2774" ca="1">_xlfn.IFS(Table1[[#This Row],[Age]] &lt; 30, "20-29", Table1[[#This Row],[Age]]&lt;40,"30-39",Table1[[#This Row],[Age]]&lt;50,"40-49",Table1[[#This Row],[Age]]&lt;60,"50-59",Table1[[#This Row],[Age]]&lt;70, "60-69",Table1[[#This Row],[Age]]&lt;80, "70-79",Table1[[#This Row],[Age]]&lt;90,"80-89")</f>
        <v>50-59</v>
      </c>
      <c r="W2774" t="s">
        <v>39</v>
      </c>
      <c r="X2774" t="s">
        <v>418</v>
      </c>
      <c r="Y2774" t="s">
        <v>41</v>
      </c>
      <c r="Z2774">
        <v>60139</v>
      </c>
      <c r="AA2774" t="s">
        <v>73</v>
      </c>
      <c r="AB2774" t="s">
        <v>103</v>
      </c>
      <c r="AC2774" t="s">
        <v>44</v>
      </c>
      <c r="AD2774">
        <v>2</v>
      </c>
    </row>
    <row r="2775" spans="1:30" x14ac:dyDescent="0.35">
      <c r="A2775">
        <v>3197</v>
      </c>
      <c r="B2775" t="s">
        <v>3049</v>
      </c>
      <c r="C2775" t="s">
        <v>7252</v>
      </c>
      <c r="D2775" s="1">
        <v>43643</v>
      </c>
      <c r="F2775" t="str">
        <f>IF(Table1[[#This Row],[ExitDate]],QUOTIENT(Table1[[#This Row],[ExitDate]]-Table1[[#This Row],[StartDate]],365/12),"")</f>
        <v/>
      </c>
      <c r="G2775" t="str">
        <f>IF(Table1[[#This Row],[ExitDate]], "Attrition", "Active")</f>
        <v>Active</v>
      </c>
      <c r="H2775" t="s">
        <v>28</v>
      </c>
      <c r="I2775" t="s">
        <v>9658</v>
      </c>
      <c r="J2775" t="s">
        <v>9659</v>
      </c>
      <c r="K2775" t="s">
        <v>167</v>
      </c>
      <c r="L2775" t="s">
        <v>32</v>
      </c>
      <c r="M2775" t="s">
        <v>33</v>
      </c>
      <c r="N2775" t="s">
        <v>50</v>
      </c>
      <c r="O2775" t="s">
        <v>62</v>
      </c>
      <c r="P2775" t="s">
        <v>36</v>
      </c>
      <c r="R2775" t="s">
        <v>37</v>
      </c>
      <c r="S2775" t="s">
        <v>80</v>
      </c>
      <c r="T2775" s="2">
        <v>28215</v>
      </c>
      <c r="U2775" s="3">
        <f ca="1">YEARFRAC(Table1[[#This Row],[DOB]],TODAY())</f>
        <v>48.730555555555554</v>
      </c>
      <c r="V2775" s="3" t="str" cm="1">
        <f t="array" aca="1" ref="V2775" ca="1">_xlfn.IFS(Table1[[#This Row],[Age]] &lt; 30, "20-29", Table1[[#This Row],[Age]]&lt;40,"30-39",Table1[[#This Row],[Age]]&lt;50,"40-49",Table1[[#This Row],[Age]]&lt;60,"50-59",Table1[[#This Row],[Age]]&lt;70, "60-69",Table1[[#This Row],[Age]]&lt;80, "70-79",Table1[[#This Row],[Age]]&lt;90,"80-89")</f>
        <v>40-49</v>
      </c>
      <c r="W2775" t="s">
        <v>39</v>
      </c>
      <c r="X2775" t="s">
        <v>162</v>
      </c>
      <c r="Y2775" t="s">
        <v>41</v>
      </c>
      <c r="Z2775">
        <v>15469</v>
      </c>
      <c r="AA2775" t="s">
        <v>55</v>
      </c>
      <c r="AB2775" t="s">
        <v>103</v>
      </c>
      <c r="AC2775" t="s">
        <v>739</v>
      </c>
      <c r="AD2775">
        <v>1</v>
      </c>
    </row>
    <row r="2776" spans="1:30" x14ac:dyDescent="0.35">
      <c r="A2776">
        <v>3198</v>
      </c>
      <c r="B2776" t="s">
        <v>7102</v>
      </c>
      <c r="C2776" t="s">
        <v>4109</v>
      </c>
      <c r="D2776" s="1">
        <v>44930</v>
      </c>
      <c r="F2776" t="str">
        <f>IF(Table1[[#This Row],[ExitDate]],QUOTIENT(Table1[[#This Row],[ExitDate]]-Table1[[#This Row],[StartDate]],365/12),"")</f>
        <v/>
      </c>
      <c r="G2776" t="str">
        <f>IF(Table1[[#This Row],[ExitDate]], "Attrition", "Active")</f>
        <v>Active</v>
      </c>
      <c r="H2776" t="s">
        <v>28</v>
      </c>
      <c r="I2776" t="s">
        <v>9660</v>
      </c>
      <c r="J2776" t="s">
        <v>9661</v>
      </c>
      <c r="K2776" t="s">
        <v>132</v>
      </c>
      <c r="L2776" t="s">
        <v>32</v>
      </c>
      <c r="M2776" t="s">
        <v>33</v>
      </c>
      <c r="N2776" t="s">
        <v>50</v>
      </c>
      <c r="O2776" t="s">
        <v>35</v>
      </c>
      <c r="P2776" t="s">
        <v>36</v>
      </c>
      <c r="R2776" t="s">
        <v>37</v>
      </c>
      <c r="S2776" t="s">
        <v>80</v>
      </c>
      <c r="T2776" s="2">
        <v>29122</v>
      </c>
      <c r="U2776" s="3">
        <f ca="1">YEARFRAC(Table1[[#This Row],[DOB]],TODAY())</f>
        <v>46.24722222222222</v>
      </c>
      <c r="V2776" s="3" t="str" cm="1">
        <f t="array" aca="1" ref="V2776" ca="1">_xlfn.IFS(Table1[[#This Row],[Age]] &lt; 30, "20-29", Table1[[#This Row],[Age]]&lt;40,"30-39",Table1[[#This Row],[Age]]&lt;50,"40-49",Table1[[#This Row],[Age]]&lt;60,"50-59",Table1[[#This Row],[Age]]&lt;70, "60-69",Table1[[#This Row],[Age]]&lt;80, "70-79",Table1[[#This Row],[Age]]&lt;90,"80-89")</f>
        <v>40-49</v>
      </c>
      <c r="W2776" t="s">
        <v>39</v>
      </c>
      <c r="X2776" t="s">
        <v>82</v>
      </c>
      <c r="Y2776" t="s">
        <v>41</v>
      </c>
      <c r="Z2776">
        <v>77690</v>
      </c>
      <c r="AA2776" t="s">
        <v>127</v>
      </c>
      <c r="AB2776" t="s">
        <v>83</v>
      </c>
      <c r="AC2776" t="s">
        <v>44</v>
      </c>
      <c r="AD2776">
        <v>2</v>
      </c>
    </row>
    <row r="2777" spans="1:30" x14ac:dyDescent="0.35">
      <c r="A2777">
        <v>3199</v>
      </c>
      <c r="B2777" t="s">
        <v>9662</v>
      </c>
      <c r="C2777" t="s">
        <v>9663</v>
      </c>
      <c r="D2777" s="1">
        <v>43426</v>
      </c>
      <c r="F2777" t="str">
        <f>IF(Table1[[#This Row],[ExitDate]],QUOTIENT(Table1[[#This Row],[ExitDate]]-Table1[[#This Row],[StartDate]],365/12),"")</f>
        <v/>
      </c>
      <c r="G2777" t="str">
        <f>IF(Table1[[#This Row],[ExitDate]], "Attrition", "Active")</f>
        <v>Active</v>
      </c>
      <c r="H2777" t="s">
        <v>28</v>
      </c>
      <c r="I2777" t="s">
        <v>9664</v>
      </c>
      <c r="J2777" t="s">
        <v>9665</v>
      </c>
      <c r="K2777" t="s">
        <v>88</v>
      </c>
      <c r="L2777" t="s">
        <v>32</v>
      </c>
      <c r="M2777" t="s">
        <v>62</v>
      </c>
      <c r="N2777" t="s">
        <v>63</v>
      </c>
      <c r="O2777" t="s">
        <v>62</v>
      </c>
      <c r="P2777" t="s">
        <v>36</v>
      </c>
      <c r="R2777" t="s">
        <v>37</v>
      </c>
      <c r="S2777" t="s">
        <v>110</v>
      </c>
      <c r="T2777" s="2">
        <v>28507</v>
      </c>
      <c r="U2777" s="3">
        <f ca="1">YEARFRAC(Table1[[#This Row],[DOB]],TODAY())</f>
        <v>47.93333333333333</v>
      </c>
      <c r="V2777" s="3" t="str" cm="1">
        <f t="array" aca="1" ref="V2777" ca="1">_xlfn.IFS(Table1[[#This Row],[Age]] &lt; 30, "20-29", Table1[[#This Row],[Age]]&lt;40,"30-39",Table1[[#This Row],[Age]]&lt;50,"40-49",Table1[[#This Row],[Age]]&lt;60,"50-59",Table1[[#This Row],[Age]]&lt;70, "60-69",Table1[[#This Row],[Age]]&lt;80, "70-79",Table1[[#This Row],[Age]]&lt;90,"80-89")</f>
        <v>40-49</v>
      </c>
      <c r="W2777" t="s">
        <v>39</v>
      </c>
      <c r="X2777" t="s">
        <v>112</v>
      </c>
      <c r="Y2777" t="s">
        <v>41</v>
      </c>
      <c r="Z2777">
        <v>1778</v>
      </c>
      <c r="AA2777" t="s">
        <v>55</v>
      </c>
      <c r="AB2777" t="s">
        <v>83</v>
      </c>
      <c r="AC2777" t="s">
        <v>44</v>
      </c>
      <c r="AD2777">
        <v>2</v>
      </c>
    </row>
    <row r="2778" spans="1:30" x14ac:dyDescent="0.35">
      <c r="A2778">
        <v>3200</v>
      </c>
      <c r="B2778" t="s">
        <v>3761</v>
      </c>
      <c r="C2778" t="s">
        <v>3522</v>
      </c>
      <c r="D2778" s="1">
        <v>44204</v>
      </c>
      <c r="F2778" t="str">
        <f>IF(Table1[[#This Row],[ExitDate]],QUOTIENT(Table1[[#This Row],[ExitDate]]-Table1[[#This Row],[StartDate]],365/12),"")</f>
        <v/>
      </c>
      <c r="G2778" t="str">
        <f>IF(Table1[[#This Row],[ExitDate]], "Attrition", "Active")</f>
        <v>Active</v>
      </c>
      <c r="H2778" t="s">
        <v>727</v>
      </c>
      <c r="I2778" t="s">
        <v>9666</v>
      </c>
      <c r="J2778" t="s">
        <v>9667</v>
      </c>
      <c r="K2778" t="s">
        <v>61</v>
      </c>
      <c r="L2778" t="s">
        <v>32</v>
      </c>
      <c r="M2778" t="s">
        <v>51</v>
      </c>
      <c r="N2778" t="s">
        <v>63</v>
      </c>
      <c r="O2778" t="s">
        <v>35</v>
      </c>
      <c r="P2778" t="s">
        <v>36</v>
      </c>
      <c r="R2778" t="s">
        <v>37</v>
      </c>
      <c r="S2778" t="s">
        <v>935</v>
      </c>
      <c r="T2778" s="2">
        <v>27601</v>
      </c>
      <c r="U2778" s="3">
        <f ca="1">YEARFRAC(Table1[[#This Row],[DOB]],TODAY())</f>
        <v>50.408333333333331</v>
      </c>
      <c r="V2778" s="3" t="str" cm="1">
        <f t="array" aca="1" ref="V2778" ca="1">_xlfn.IFS(Table1[[#This Row],[Age]] &lt; 30, "20-29", Table1[[#This Row],[Age]]&lt;40,"30-39",Table1[[#This Row],[Age]]&lt;50,"40-49",Table1[[#This Row],[Age]]&lt;60,"50-59",Table1[[#This Row],[Age]]&lt;70, "60-69",Table1[[#This Row],[Age]]&lt;80, "70-79",Table1[[#This Row],[Age]]&lt;90,"80-89")</f>
        <v>50-59</v>
      </c>
      <c r="W2778" t="s">
        <v>39</v>
      </c>
      <c r="X2778" t="s">
        <v>112</v>
      </c>
      <c r="Y2778" t="s">
        <v>54</v>
      </c>
      <c r="Z2778">
        <v>2138</v>
      </c>
      <c r="AA2778" t="s">
        <v>127</v>
      </c>
      <c r="AB2778" t="s">
        <v>83</v>
      </c>
      <c r="AC2778" t="s">
        <v>44</v>
      </c>
      <c r="AD2778">
        <v>4</v>
      </c>
    </row>
    <row r="2779" spans="1:30" x14ac:dyDescent="0.35">
      <c r="A2779">
        <v>3201</v>
      </c>
      <c r="B2779" t="s">
        <v>9668</v>
      </c>
      <c r="C2779" t="s">
        <v>9669</v>
      </c>
      <c r="D2779" s="1">
        <v>44883</v>
      </c>
      <c r="F2779" t="str">
        <f>IF(Table1[[#This Row],[ExitDate]],QUOTIENT(Table1[[#This Row],[ExitDate]]-Table1[[#This Row],[StartDate]],365/12),"")</f>
        <v/>
      </c>
      <c r="G2779" t="str">
        <f>IF(Table1[[#This Row],[ExitDate]], "Attrition", "Active")</f>
        <v>Active</v>
      </c>
      <c r="H2779" t="s">
        <v>28</v>
      </c>
      <c r="I2779" t="s">
        <v>9670</v>
      </c>
      <c r="J2779" t="s">
        <v>9671</v>
      </c>
      <c r="K2779" t="s">
        <v>49</v>
      </c>
      <c r="L2779" t="s">
        <v>32</v>
      </c>
      <c r="M2779" t="s">
        <v>51</v>
      </c>
      <c r="N2779" t="s">
        <v>50</v>
      </c>
      <c r="O2779" t="s">
        <v>51</v>
      </c>
      <c r="P2779" t="s">
        <v>36</v>
      </c>
      <c r="R2779" t="s">
        <v>37</v>
      </c>
      <c r="S2779" t="s">
        <v>52</v>
      </c>
      <c r="T2779" s="2">
        <v>30879</v>
      </c>
      <c r="U2779" s="3">
        <f ca="1">YEARFRAC(Table1[[#This Row],[DOB]],TODAY())</f>
        <v>41.43611111111111</v>
      </c>
      <c r="V2779" s="3" t="str" cm="1">
        <f t="array" aca="1" ref="V2779" ca="1">_xlfn.IFS(Table1[[#This Row],[Age]] &lt; 30, "20-29", Table1[[#This Row],[Age]]&lt;40,"30-39",Table1[[#This Row],[Age]]&lt;50,"40-49",Table1[[#This Row],[Age]]&lt;60,"50-59",Table1[[#This Row],[Age]]&lt;70, "60-69",Table1[[#This Row],[Age]]&lt;80, "70-79",Table1[[#This Row],[Age]]&lt;90,"80-89")</f>
        <v>40-49</v>
      </c>
      <c r="W2779" t="s">
        <v>39</v>
      </c>
      <c r="X2779" t="s">
        <v>102</v>
      </c>
      <c r="Y2779" t="s">
        <v>41</v>
      </c>
      <c r="Z2779">
        <v>2043</v>
      </c>
      <c r="AA2779" t="s">
        <v>127</v>
      </c>
      <c r="AB2779" t="s">
        <v>43</v>
      </c>
      <c r="AC2779" t="s">
        <v>44</v>
      </c>
      <c r="AD2779">
        <v>4</v>
      </c>
    </row>
    <row r="2780" spans="1:30" x14ac:dyDescent="0.35">
      <c r="A2780">
        <v>3202</v>
      </c>
      <c r="B2780" t="s">
        <v>7410</v>
      </c>
      <c r="C2780" t="s">
        <v>4473</v>
      </c>
      <c r="D2780" s="1">
        <v>44003</v>
      </c>
      <c r="E2780" s="1">
        <v>45100</v>
      </c>
      <c r="F2780">
        <f>IF(Table1[[#This Row],[ExitDate]],QUOTIENT(Table1[[#This Row],[ExitDate]]-Table1[[#This Row],[StartDate]],365/12),"")</f>
        <v>36</v>
      </c>
      <c r="G2780" t="str">
        <f>IF(Table1[[#This Row],[ExitDate]], "Attrition", "Active")</f>
        <v>Attrition</v>
      </c>
      <c r="H2780" t="s">
        <v>28</v>
      </c>
      <c r="I2780" t="s">
        <v>9672</v>
      </c>
      <c r="J2780" t="s">
        <v>9673</v>
      </c>
      <c r="K2780" t="s">
        <v>97</v>
      </c>
      <c r="L2780" t="s">
        <v>744</v>
      </c>
      <c r="M2780" t="s">
        <v>33</v>
      </c>
      <c r="N2780" t="s">
        <v>50</v>
      </c>
      <c r="O2780" t="s">
        <v>62</v>
      </c>
      <c r="P2780" t="s">
        <v>98</v>
      </c>
      <c r="Q2780" t="s">
        <v>9674</v>
      </c>
      <c r="R2780" t="s">
        <v>37</v>
      </c>
      <c r="S2780" t="s">
        <v>110</v>
      </c>
      <c r="T2780" s="2">
        <v>36247</v>
      </c>
      <c r="U2780" s="3">
        <f ca="1">YEARFRAC(Table1[[#This Row],[DOB]],TODAY())</f>
        <v>26.736111111111111</v>
      </c>
      <c r="V2780" s="3" t="str" cm="1">
        <f t="array" aca="1" ref="V2780" ca="1">_xlfn.IFS(Table1[[#This Row],[Age]] &lt; 30, "20-29", Table1[[#This Row],[Age]]&lt;40,"30-39",Table1[[#This Row],[Age]]&lt;50,"40-49",Table1[[#This Row],[Age]]&lt;60,"50-59",Table1[[#This Row],[Age]]&lt;70, "60-69",Table1[[#This Row],[Age]]&lt;80, "70-79",Table1[[#This Row],[Age]]&lt;90,"80-89")</f>
        <v>20-29</v>
      </c>
      <c r="W2780" t="s">
        <v>39</v>
      </c>
      <c r="X2780" t="s">
        <v>112</v>
      </c>
      <c r="Y2780" t="s">
        <v>41</v>
      </c>
      <c r="Z2780">
        <v>1810</v>
      </c>
      <c r="AA2780" t="s">
        <v>73</v>
      </c>
      <c r="AB2780" t="s">
        <v>74</v>
      </c>
      <c r="AC2780" t="s">
        <v>44</v>
      </c>
      <c r="AD2780">
        <v>4</v>
      </c>
    </row>
    <row r="2781" spans="1:30" x14ac:dyDescent="0.35">
      <c r="A2781">
        <v>3203</v>
      </c>
      <c r="B2781" t="s">
        <v>9675</v>
      </c>
      <c r="C2781" t="s">
        <v>4465</v>
      </c>
      <c r="D2781" s="1">
        <v>44215</v>
      </c>
      <c r="E2781" s="1">
        <v>44815</v>
      </c>
      <c r="F2781">
        <f>IF(Table1[[#This Row],[ExitDate]],QUOTIENT(Table1[[#This Row],[ExitDate]]-Table1[[#This Row],[StartDate]],365/12),"")</f>
        <v>19</v>
      </c>
      <c r="G2781" t="str">
        <f>IF(Table1[[#This Row],[ExitDate]], "Attrition", "Active")</f>
        <v>Attrition</v>
      </c>
      <c r="H2781" t="s">
        <v>28</v>
      </c>
      <c r="I2781" t="s">
        <v>9676</v>
      </c>
      <c r="J2781" t="s">
        <v>9677</v>
      </c>
      <c r="K2781" t="s">
        <v>167</v>
      </c>
      <c r="L2781" t="s">
        <v>744</v>
      </c>
      <c r="M2781" t="s">
        <v>33</v>
      </c>
      <c r="N2781" t="s">
        <v>34</v>
      </c>
      <c r="O2781" t="s">
        <v>51</v>
      </c>
      <c r="P2781" t="s">
        <v>174</v>
      </c>
      <c r="Q2781" t="s">
        <v>9678</v>
      </c>
      <c r="R2781" t="s">
        <v>37</v>
      </c>
      <c r="S2781" t="s">
        <v>65</v>
      </c>
      <c r="T2781" s="2">
        <v>22534</v>
      </c>
      <c r="U2781" s="3">
        <f ca="1">YEARFRAC(Table1[[#This Row],[DOB]],TODAY())</f>
        <v>64.286111111111111</v>
      </c>
      <c r="V2781" s="3" t="str" cm="1">
        <f t="array" aca="1" ref="V2781" ca="1">_xlfn.IFS(Table1[[#This Row],[Age]] &lt; 30, "20-29", Table1[[#This Row],[Age]]&lt;40,"30-39",Table1[[#This Row],[Age]]&lt;50,"40-49",Table1[[#This Row],[Age]]&lt;60,"50-59",Table1[[#This Row],[Age]]&lt;70, "60-69",Table1[[#This Row],[Age]]&lt;80, "70-79",Table1[[#This Row],[Age]]&lt;90,"80-89")</f>
        <v>60-69</v>
      </c>
      <c r="W2781" t="s">
        <v>39</v>
      </c>
      <c r="X2781" t="s">
        <v>394</v>
      </c>
      <c r="Y2781" t="s">
        <v>41</v>
      </c>
      <c r="Z2781">
        <v>2343</v>
      </c>
      <c r="AA2781" t="s">
        <v>42</v>
      </c>
      <c r="AB2781" t="s">
        <v>74</v>
      </c>
      <c r="AC2781" t="s">
        <v>44</v>
      </c>
      <c r="AD2781">
        <v>4</v>
      </c>
    </row>
    <row r="2782" spans="1:30" x14ac:dyDescent="0.35">
      <c r="A2782">
        <v>3204</v>
      </c>
      <c r="B2782" t="s">
        <v>8182</v>
      </c>
      <c r="C2782" t="s">
        <v>9679</v>
      </c>
      <c r="D2782" s="1">
        <v>45081</v>
      </c>
      <c r="F2782" t="str">
        <f>IF(Table1[[#This Row],[ExitDate]],QUOTIENT(Table1[[#This Row],[ExitDate]]-Table1[[#This Row],[StartDate]],365/12),"")</f>
        <v/>
      </c>
      <c r="G2782" t="str">
        <f>IF(Table1[[#This Row],[ExitDate]], "Attrition", "Active")</f>
        <v>Active</v>
      </c>
      <c r="H2782" t="s">
        <v>28</v>
      </c>
      <c r="I2782" t="s">
        <v>9680</v>
      </c>
      <c r="J2782" t="s">
        <v>9681</v>
      </c>
      <c r="K2782" t="s">
        <v>88</v>
      </c>
      <c r="L2782" t="s">
        <v>32</v>
      </c>
      <c r="M2782" t="s">
        <v>33</v>
      </c>
      <c r="N2782" t="s">
        <v>34</v>
      </c>
      <c r="O2782" t="s">
        <v>62</v>
      </c>
      <c r="P2782" t="s">
        <v>36</v>
      </c>
      <c r="R2782" t="s">
        <v>37</v>
      </c>
      <c r="S2782" t="s">
        <v>65</v>
      </c>
      <c r="T2782" s="2">
        <v>21866</v>
      </c>
      <c r="U2782" s="3">
        <f ca="1">YEARFRAC(Table1[[#This Row],[DOB]],TODAY())</f>
        <v>66.113888888888894</v>
      </c>
      <c r="V2782" s="3" t="str" cm="1">
        <f t="array" aca="1" ref="V2782" ca="1">_xlfn.IFS(Table1[[#This Row],[Age]] &lt; 30, "20-29", Table1[[#This Row],[Age]]&lt;40,"30-39",Table1[[#This Row],[Age]]&lt;50,"40-49",Table1[[#This Row],[Age]]&lt;60,"50-59",Table1[[#This Row],[Age]]&lt;70, "60-69",Table1[[#This Row],[Age]]&lt;80, "70-79",Table1[[#This Row],[Age]]&lt;90,"80-89")</f>
        <v>60-69</v>
      </c>
      <c r="W2782" t="s">
        <v>39</v>
      </c>
      <c r="X2782" t="s">
        <v>1257</v>
      </c>
      <c r="Y2782" t="s">
        <v>54</v>
      </c>
      <c r="Z2782">
        <v>2155</v>
      </c>
      <c r="AA2782" t="s">
        <v>42</v>
      </c>
      <c r="AB2782" t="s">
        <v>74</v>
      </c>
      <c r="AC2782" t="s">
        <v>44</v>
      </c>
      <c r="AD2782">
        <v>4</v>
      </c>
    </row>
    <row r="2783" spans="1:30" x14ac:dyDescent="0.35">
      <c r="A2783">
        <v>3205</v>
      </c>
      <c r="B2783" t="s">
        <v>9682</v>
      </c>
      <c r="C2783" t="s">
        <v>9683</v>
      </c>
      <c r="D2783" s="1">
        <v>44056</v>
      </c>
      <c r="E2783" s="1">
        <v>44456</v>
      </c>
      <c r="F2783">
        <f>IF(Table1[[#This Row],[ExitDate]],QUOTIENT(Table1[[#This Row],[ExitDate]]-Table1[[#This Row],[StartDate]],365/12),"")</f>
        <v>13</v>
      </c>
      <c r="G2783" t="str">
        <f>IF(Table1[[#This Row],[ExitDate]], "Attrition", "Active")</f>
        <v>Attrition</v>
      </c>
      <c r="H2783" t="s">
        <v>28</v>
      </c>
      <c r="I2783" t="s">
        <v>9684</v>
      </c>
      <c r="J2783" t="s">
        <v>9685</v>
      </c>
      <c r="K2783" t="s">
        <v>79</v>
      </c>
      <c r="L2783" t="s">
        <v>1804</v>
      </c>
      <c r="M2783" t="s">
        <v>33</v>
      </c>
      <c r="N2783" t="s">
        <v>34</v>
      </c>
      <c r="O2783" t="s">
        <v>51</v>
      </c>
      <c r="P2783" t="s">
        <v>174</v>
      </c>
      <c r="Q2783" t="s">
        <v>9686</v>
      </c>
      <c r="R2783" t="s">
        <v>37</v>
      </c>
      <c r="S2783" t="s">
        <v>52</v>
      </c>
      <c r="T2783" s="2">
        <v>32175</v>
      </c>
      <c r="U2783" s="3">
        <f ca="1">YEARFRAC(Table1[[#This Row],[DOB]],TODAY())</f>
        <v>37.891666666666666</v>
      </c>
      <c r="V2783" s="3" t="str" cm="1">
        <f t="array" aca="1" ref="V2783" ca="1">_xlfn.IFS(Table1[[#This Row],[Age]] &lt; 30, "20-29", Table1[[#This Row],[Age]]&lt;40,"30-39",Table1[[#This Row],[Age]]&lt;50,"40-49",Table1[[#This Row],[Age]]&lt;60,"50-59",Table1[[#This Row],[Age]]&lt;70, "60-69",Table1[[#This Row],[Age]]&lt;80, "70-79",Table1[[#This Row],[Age]]&lt;90,"80-89")</f>
        <v>30-39</v>
      </c>
      <c r="W2783" t="s">
        <v>39</v>
      </c>
      <c r="X2783" t="s">
        <v>162</v>
      </c>
      <c r="Y2783" t="s">
        <v>41</v>
      </c>
      <c r="Z2783">
        <v>1864</v>
      </c>
      <c r="AA2783" t="s">
        <v>127</v>
      </c>
      <c r="AB2783" t="s">
        <v>83</v>
      </c>
      <c r="AC2783" t="s">
        <v>44</v>
      </c>
      <c r="AD2783">
        <v>4</v>
      </c>
    </row>
    <row r="2784" spans="1:30" x14ac:dyDescent="0.35">
      <c r="A2784">
        <v>3206</v>
      </c>
      <c r="B2784" t="s">
        <v>346</v>
      </c>
      <c r="C2784" t="s">
        <v>5911</v>
      </c>
      <c r="D2784" s="1">
        <v>43714</v>
      </c>
      <c r="F2784" t="str">
        <f>IF(Table1[[#This Row],[ExitDate]],QUOTIENT(Table1[[#This Row],[ExitDate]]-Table1[[#This Row],[StartDate]],365/12),"")</f>
        <v/>
      </c>
      <c r="G2784" t="str">
        <f>IF(Table1[[#This Row],[ExitDate]], "Attrition", "Active")</f>
        <v>Active</v>
      </c>
      <c r="H2784" t="s">
        <v>28</v>
      </c>
      <c r="I2784" t="s">
        <v>9687</v>
      </c>
      <c r="J2784" t="s">
        <v>9688</v>
      </c>
      <c r="K2784" t="s">
        <v>88</v>
      </c>
      <c r="L2784" t="s">
        <v>32</v>
      </c>
      <c r="M2784" t="s">
        <v>51</v>
      </c>
      <c r="N2784" t="s">
        <v>50</v>
      </c>
      <c r="O2784" t="s">
        <v>51</v>
      </c>
      <c r="P2784" t="s">
        <v>36</v>
      </c>
      <c r="R2784" t="s">
        <v>37</v>
      </c>
      <c r="S2784" t="s">
        <v>304</v>
      </c>
      <c r="T2784" s="2">
        <v>22356</v>
      </c>
      <c r="U2784" s="3">
        <f ca="1">YEARFRAC(Table1[[#This Row],[DOB]],TODAY())</f>
        <v>64.769444444444446</v>
      </c>
      <c r="V2784" s="3" t="str" cm="1">
        <f t="array" aca="1" ref="V2784" ca="1">_xlfn.IFS(Table1[[#This Row],[Age]] &lt; 30, "20-29", Table1[[#This Row],[Age]]&lt;40,"30-39",Table1[[#This Row],[Age]]&lt;50,"40-49",Table1[[#This Row],[Age]]&lt;60,"50-59",Table1[[#This Row],[Age]]&lt;70, "60-69",Table1[[#This Row],[Age]]&lt;80, "70-79",Table1[[#This Row],[Age]]&lt;90,"80-89")</f>
        <v>60-69</v>
      </c>
      <c r="W2784" t="s">
        <v>39</v>
      </c>
      <c r="X2784" t="s">
        <v>351</v>
      </c>
      <c r="Y2784" t="s">
        <v>54</v>
      </c>
      <c r="Z2784">
        <v>2062</v>
      </c>
      <c r="AA2784" t="s">
        <v>55</v>
      </c>
      <c r="AB2784" t="s">
        <v>103</v>
      </c>
      <c r="AC2784" t="s">
        <v>44</v>
      </c>
      <c r="AD2784">
        <v>2</v>
      </c>
    </row>
    <row r="2785" spans="1:30" x14ac:dyDescent="0.35">
      <c r="A2785">
        <v>3207</v>
      </c>
      <c r="B2785" t="s">
        <v>4614</v>
      </c>
      <c r="C2785" t="s">
        <v>9689</v>
      </c>
      <c r="D2785" s="1">
        <v>44647</v>
      </c>
      <c r="F2785" t="str">
        <f>IF(Table1[[#This Row],[ExitDate]],QUOTIENT(Table1[[#This Row],[ExitDate]]-Table1[[#This Row],[StartDate]],365/12),"")</f>
        <v/>
      </c>
      <c r="G2785" t="str">
        <f>IF(Table1[[#This Row],[ExitDate]], "Attrition", "Active")</f>
        <v>Active</v>
      </c>
      <c r="H2785" t="s">
        <v>28</v>
      </c>
      <c r="I2785" t="s">
        <v>9690</v>
      </c>
      <c r="J2785" t="s">
        <v>9691</v>
      </c>
      <c r="K2785" t="s">
        <v>167</v>
      </c>
      <c r="L2785" t="s">
        <v>32</v>
      </c>
      <c r="M2785" t="s">
        <v>62</v>
      </c>
      <c r="N2785" t="s">
        <v>34</v>
      </c>
      <c r="O2785" t="s">
        <v>35</v>
      </c>
      <c r="P2785" t="s">
        <v>36</v>
      </c>
      <c r="R2785" t="s">
        <v>37</v>
      </c>
      <c r="S2785" t="s">
        <v>176</v>
      </c>
      <c r="T2785" s="2">
        <v>29826</v>
      </c>
      <c r="U2785" s="3">
        <f ca="1">YEARFRAC(Table1[[#This Row],[DOB]],TODAY())</f>
        <v>44.319444444444443</v>
      </c>
      <c r="V2785" s="3" t="str" cm="1">
        <f t="array" aca="1" ref="V2785" ca="1">_xlfn.IFS(Table1[[#This Row],[Age]] &lt; 30, "20-29", Table1[[#This Row],[Age]]&lt;40,"30-39",Table1[[#This Row],[Age]]&lt;50,"40-49",Table1[[#This Row],[Age]]&lt;60,"50-59",Table1[[#This Row],[Age]]&lt;70, "60-69",Table1[[#This Row],[Age]]&lt;80, "70-79",Table1[[#This Row],[Age]]&lt;90,"80-89")</f>
        <v>40-49</v>
      </c>
      <c r="W2785" t="s">
        <v>39</v>
      </c>
      <c r="X2785" t="s">
        <v>6</v>
      </c>
      <c r="Y2785" t="s">
        <v>41</v>
      </c>
      <c r="Z2785">
        <v>2152</v>
      </c>
      <c r="AA2785" t="s">
        <v>42</v>
      </c>
      <c r="AB2785" t="s">
        <v>43</v>
      </c>
      <c r="AC2785" t="s">
        <v>44</v>
      </c>
      <c r="AD2785">
        <v>5</v>
      </c>
    </row>
    <row r="2786" spans="1:30" x14ac:dyDescent="0.35">
      <c r="A2786">
        <v>3208</v>
      </c>
      <c r="B2786" t="s">
        <v>9692</v>
      </c>
      <c r="C2786" t="s">
        <v>9693</v>
      </c>
      <c r="D2786" s="1">
        <v>44190</v>
      </c>
      <c r="E2786" s="1">
        <v>44993</v>
      </c>
      <c r="F2786">
        <f>IF(Table1[[#This Row],[ExitDate]],QUOTIENT(Table1[[#This Row],[ExitDate]]-Table1[[#This Row],[StartDate]],365/12),"")</f>
        <v>26</v>
      </c>
      <c r="G2786" t="str">
        <f>IF(Table1[[#This Row],[ExitDate]], "Attrition", "Active")</f>
        <v>Attrition</v>
      </c>
      <c r="H2786" t="s">
        <v>28</v>
      </c>
      <c r="I2786" t="s">
        <v>9694</v>
      </c>
      <c r="J2786" t="s">
        <v>9695</v>
      </c>
      <c r="K2786" t="s">
        <v>31</v>
      </c>
      <c r="L2786" t="s">
        <v>744</v>
      </c>
      <c r="M2786" t="s">
        <v>33</v>
      </c>
      <c r="N2786" t="s">
        <v>50</v>
      </c>
      <c r="O2786" t="s">
        <v>35</v>
      </c>
      <c r="P2786" t="s">
        <v>125</v>
      </c>
      <c r="Q2786" t="s">
        <v>9696</v>
      </c>
      <c r="R2786" t="s">
        <v>37</v>
      </c>
      <c r="S2786" t="s">
        <v>89</v>
      </c>
      <c r="T2786" s="2">
        <v>26911</v>
      </c>
      <c r="U2786" s="3">
        <f ca="1">YEARFRAC(Table1[[#This Row],[DOB]],TODAY())</f>
        <v>52.302777777777777</v>
      </c>
      <c r="V2786" s="3" t="str" cm="1">
        <f t="array" aca="1" ref="V2786" ca="1">_xlfn.IFS(Table1[[#This Row],[Age]] &lt; 30, "20-29", Table1[[#This Row],[Age]]&lt;40,"30-39",Table1[[#This Row],[Age]]&lt;50,"40-49",Table1[[#This Row],[Age]]&lt;60,"50-59",Table1[[#This Row],[Age]]&lt;70, "60-69",Table1[[#This Row],[Age]]&lt;80, "70-79",Table1[[#This Row],[Age]]&lt;90,"80-89")</f>
        <v>50-59</v>
      </c>
      <c r="W2786" t="s">
        <v>39</v>
      </c>
      <c r="X2786" t="s">
        <v>215</v>
      </c>
      <c r="Y2786" t="s">
        <v>54</v>
      </c>
      <c r="Z2786">
        <v>2171</v>
      </c>
      <c r="AA2786" t="s">
        <v>55</v>
      </c>
      <c r="AB2786" t="s">
        <v>103</v>
      </c>
      <c r="AC2786" t="s">
        <v>44</v>
      </c>
      <c r="AD2786">
        <v>2</v>
      </c>
    </row>
    <row r="2787" spans="1:30" x14ac:dyDescent="0.35">
      <c r="A2787">
        <v>3209</v>
      </c>
      <c r="B2787" t="s">
        <v>3614</v>
      </c>
      <c r="C2787" t="s">
        <v>1524</v>
      </c>
      <c r="D2787" s="1">
        <v>44310</v>
      </c>
      <c r="F2787" t="str">
        <f>IF(Table1[[#This Row],[ExitDate]],QUOTIENT(Table1[[#This Row],[ExitDate]]-Table1[[#This Row],[StartDate]],365/12),"")</f>
        <v/>
      </c>
      <c r="G2787" t="str">
        <f>IF(Table1[[#This Row],[ExitDate]], "Attrition", "Active")</f>
        <v>Active</v>
      </c>
      <c r="H2787" t="s">
        <v>727</v>
      </c>
      <c r="I2787" t="s">
        <v>9697</v>
      </c>
      <c r="J2787" t="s">
        <v>9698</v>
      </c>
      <c r="K2787" t="s">
        <v>61</v>
      </c>
      <c r="L2787" t="s">
        <v>32</v>
      </c>
      <c r="M2787" t="s">
        <v>33</v>
      </c>
      <c r="N2787" t="s">
        <v>50</v>
      </c>
      <c r="O2787" t="s">
        <v>62</v>
      </c>
      <c r="P2787" t="s">
        <v>36</v>
      </c>
      <c r="R2787" t="s">
        <v>37</v>
      </c>
      <c r="S2787" t="s">
        <v>80</v>
      </c>
      <c r="T2787" s="2">
        <v>30392</v>
      </c>
      <c r="U2787" s="3">
        <f ca="1">YEARFRAC(Table1[[#This Row],[DOB]],TODAY())</f>
        <v>42.766666666666666</v>
      </c>
      <c r="V2787" s="3" t="str" cm="1">
        <f t="array" aca="1" ref="V2787" ca="1">_xlfn.IFS(Table1[[#This Row],[Age]] &lt; 30, "20-29", Table1[[#This Row],[Age]]&lt;40,"30-39",Table1[[#This Row],[Age]]&lt;50,"40-49",Table1[[#This Row],[Age]]&lt;60,"50-59",Table1[[#This Row],[Age]]&lt;70, "60-69",Table1[[#This Row],[Age]]&lt;80, "70-79",Table1[[#This Row],[Age]]&lt;90,"80-89")</f>
        <v>40-49</v>
      </c>
      <c r="W2787" t="s">
        <v>39</v>
      </c>
      <c r="X2787" t="s">
        <v>102</v>
      </c>
      <c r="Y2787" t="s">
        <v>54</v>
      </c>
      <c r="Z2787">
        <v>2458</v>
      </c>
      <c r="AA2787" t="s">
        <v>55</v>
      </c>
      <c r="AB2787" t="s">
        <v>43</v>
      </c>
      <c r="AC2787" t="s">
        <v>44</v>
      </c>
      <c r="AD2787">
        <v>5</v>
      </c>
    </row>
    <row r="2788" spans="1:30" x14ac:dyDescent="0.35">
      <c r="A2788">
        <v>3210</v>
      </c>
      <c r="B2788" t="s">
        <v>9699</v>
      </c>
      <c r="C2788" t="s">
        <v>9700</v>
      </c>
      <c r="D2788" s="1">
        <v>43963</v>
      </c>
      <c r="F2788" t="str">
        <f>IF(Table1[[#This Row],[ExitDate]],QUOTIENT(Table1[[#This Row],[ExitDate]]-Table1[[#This Row],[StartDate]],365/12),"")</f>
        <v/>
      </c>
      <c r="G2788" t="str">
        <f>IF(Table1[[#This Row],[ExitDate]], "Attrition", "Active")</f>
        <v>Active</v>
      </c>
      <c r="H2788" t="s">
        <v>28</v>
      </c>
      <c r="I2788" t="s">
        <v>9701</v>
      </c>
      <c r="J2788" t="s">
        <v>9702</v>
      </c>
      <c r="K2788" t="s">
        <v>97</v>
      </c>
      <c r="L2788" t="s">
        <v>32</v>
      </c>
      <c r="M2788" t="s">
        <v>62</v>
      </c>
      <c r="N2788" t="s">
        <v>50</v>
      </c>
      <c r="O2788" t="s">
        <v>62</v>
      </c>
      <c r="P2788" t="s">
        <v>36</v>
      </c>
      <c r="R2788" t="s">
        <v>37</v>
      </c>
      <c r="S2788" t="s">
        <v>52</v>
      </c>
      <c r="T2788" s="2">
        <v>34133</v>
      </c>
      <c r="U2788" s="3">
        <f ca="1">YEARFRAC(Table1[[#This Row],[DOB]],TODAY())</f>
        <v>32.527777777777779</v>
      </c>
      <c r="V2788" s="3" t="str" cm="1">
        <f t="array" aca="1" ref="V2788" ca="1">_xlfn.IFS(Table1[[#This Row],[Age]] &lt; 30, "20-29", Table1[[#This Row],[Age]]&lt;40,"30-39",Table1[[#This Row],[Age]]&lt;50,"40-49",Table1[[#This Row],[Age]]&lt;60,"50-59",Table1[[#This Row],[Age]]&lt;70, "60-69",Table1[[#This Row],[Age]]&lt;80, "70-79",Table1[[#This Row],[Age]]&lt;90,"80-89")</f>
        <v>30-39</v>
      </c>
      <c r="W2788" t="s">
        <v>39</v>
      </c>
      <c r="X2788" t="s">
        <v>162</v>
      </c>
      <c r="Y2788" t="s">
        <v>41</v>
      </c>
      <c r="Z2788">
        <v>2050</v>
      </c>
      <c r="AA2788" t="s">
        <v>55</v>
      </c>
      <c r="AB2788" t="s">
        <v>103</v>
      </c>
      <c r="AC2788" t="s">
        <v>44</v>
      </c>
      <c r="AD2788">
        <v>5</v>
      </c>
    </row>
    <row r="2789" spans="1:30" x14ac:dyDescent="0.35">
      <c r="A2789">
        <v>3211</v>
      </c>
      <c r="B2789" t="s">
        <v>9703</v>
      </c>
      <c r="C2789" t="s">
        <v>9704</v>
      </c>
      <c r="D2789" s="1">
        <v>45069</v>
      </c>
      <c r="F2789" t="str">
        <f>IF(Table1[[#This Row],[ExitDate]],QUOTIENT(Table1[[#This Row],[ExitDate]]-Table1[[#This Row],[StartDate]],365/12),"")</f>
        <v/>
      </c>
      <c r="G2789" t="str">
        <f>IF(Table1[[#This Row],[ExitDate]], "Attrition", "Active")</f>
        <v>Active</v>
      </c>
      <c r="H2789" t="s">
        <v>727</v>
      </c>
      <c r="I2789" t="s">
        <v>9705</v>
      </c>
      <c r="J2789" t="s">
        <v>9706</v>
      </c>
      <c r="K2789" t="s">
        <v>132</v>
      </c>
      <c r="L2789" t="s">
        <v>32</v>
      </c>
      <c r="M2789" t="s">
        <v>51</v>
      </c>
      <c r="N2789" t="s">
        <v>63</v>
      </c>
      <c r="O2789" t="s">
        <v>51</v>
      </c>
      <c r="P2789" t="s">
        <v>36</v>
      </c>
      <c r="R2789" t="s">
        <v>37</v>
      </c>
      <c r="S2789" t="s">
        <v>65</v>
      </c>
      <c r="T2789" s="2">
        <v>20327</v>
      </c>
      <c r="U2789" s="3">
        <f ca="1">YEARFRAC(Table1[[#This Row],[DOB]],TODAY())</f>
        <v>70.325000000000003</v>
      </c>
      <c r="V2789" s="3" t="str" cm="1">
        <f t="array" aca="1" ref="V2789" ca="1">_xlfn.IFS(Table1[[#This Row],[Age]] &lt; 30, "20-29", Table1[[#This Row],[Age]]&lt;40,"30-39",Table1[[#This Row],[Age]]&lt;50,"40-49",Table1[[#This Row],[Age]]&lt;60,"50-59",Table1[[#This Row],[Age]]&lt;70, "60-69",Table1[[#This Row],[Age]]&lt;80, "70-79",Table1[[#This Row],[Age]]&lt;90,"80-89")</f>
        <v>70-79</v>
      </c>
      <c r="W2789" t="s">
        <v>39</v>
      </c>
      <c r="X2789" t="s">
        <v>394</v>
      </c>
      <c r="Y2789" t="s">
        <v>41</v>
      </c>
      <c r="Z2789">
        <v>1824</v>
      </c>
      <c r="AA2789" t="s">
        <v>73</v>
      </c>
      <c r="AB2789" t="s">
        <v>83</v>
      </c>
      <c r="AC2789" t="s">
        <v>44</v>
      </c>
      <c r="AD2789">
        <v>2</v>
      </c>
    </row>
    <row r="2790" spans="1:30" x14ac:dyDescent="0.35">
      <c r="A2790">
        <v>3212</v>
      </c>
      <c r="B2790" t="s">
        <v>2384</v>
      </c>
      <c r="C2790" t="s">
        <v>9707</v>
      </c>
      <c r="D2790" s="1">
        <v>44192</v>
      </c>
      <c r="E2790" s="1">
        <v>44703</v>
      </c>
      <c r="F2790">
        <f>IF(Table1[[#This Row],[ExitDate]],QUOTIENT(Table1[[#This Row],[ExitDate]]-Table1[[#This Row],[StartDate]],365/12),"")</f>
        <v>16</v>
      </c>
      <c r="G2790" t="str">
        <f>IF(Table1[[#This Row],[ExitDate]], "Attrition", "Active")</f>
        <v>Attrition</v>
      </c>
      <c r="H2790" t="s">
        <v>727</v>
      </c>
      <c r="I2790" t="s">
        <v>9708</v>
      </c>
      <c r="J2790" t="s">
        <v>9709</v>
      </c>
      <c r="K2790" t="s">
        <v>167</v>
      </c>
      <c r="L2790" t="s">
        <v>744</v>
      </c>
      <c r="M2790" t="s">
        <v>62</v>
      </c>
      <c r="N2790" t="s">
        <v>34</v>
      </c>
      <c r="O2790" t="s">
        <v>51</v>
      </c>
      <c r="P2790" t="s">
        <v>125</v>
      </c>
      <c r="Q2790" t="s">
        <v>9710</v>
      </c>
      <c r="R2790" t="s">
        <v>37</v>
      </c>
      <c r="S2790" t="s">
        <v>89</v>
      </c>
      <c r="T2790" s="2">
        <v>26480</v>
      </c>
      <c r="U2790" s="3">
        <f ca="1">YEARFRAC(Table1[[#This Row],[DOB]],TODAY())</f>
        <v>53.480555555555554</v>
      </c>
      <c r="V2790" s="3" t="str" cm="1">
        <f t="array" aca="1" ref="V2790" ca="1">_xlfn.IFS(Table1[[#This Row],[Age]] &lt; 30, "20-29", Table1[[#This Row],[Age]]&lt;40,"30-39",Table1[[#This Row],[Age]]&lt;50,"40-49",Table1[[#This Row],[Age]]&lt;60,"50-59",Table1[[#This Row],[Age]]&lt;70, "60-69",Table1[[#This Row],[Age]]&lt;80, "70-79",Table1[[#This Row],[Age]]&lt;90,"80-89")</f>
        <v>50-59</v>
      </c>
      <c r="W2790" t="s">
        <v>39</v>
      </c>
      <c r="X2790" t="s">
        <v>225</v>
      </c>
      <c r="Y2790" t="s">
        <v>54</v>
      </c>
      <c r="Z2790">
        <v>2126</v>
      </c>
      <c r="AA2790" t="s">
        <v>127</v>
      </c>
      <c r="AB2790" t="s">
        <v>83</v>
      </c>
      <c r="AC2790" t="s">
        <v>44</v>
      </c>
      <c r="AD2790">
        <v>5</v>
      </c>
    </row>
    <row r="2791" spans="1:30" x14ac:dyDescent="0.35">
      <c r="A2791">
        <v>3213</v>
      </c>
      <c r="B2791" t="s">
        <v>9711</v>
      </c>
      <c r="C2791" t="s">
        <v>9712</v>
      </c>
      <c r="D2791" s="1">
        <v>43421</v>
      </c>
      <c r="E2791" s="1">
        <v>43826</v>
      </c>
      <c r="F2791">
        <f>IF(Table1[[#This Row],[ExitDate]],QUOTIENT(Table1[[#This Row],[ExitDate]]-Table1[[#This Row],[StartDate]],365/12),"")</f>
        <v>13</v>
      </c>
      <c r="G2791" t="str">
        <f>IF(Table1[[#This Row],[ExitDate]], "Attrition", "Active")</f>
        <v>Attrition</v>
      </c>
      <c r="H2791" t="s">
        <v>28</v>
      </c>
      <c r="I2791" t="s">
        <v>9713</v>
      </c>
      <c r="J2791" t="s">
        <v>9714</v>
      </c>
      <c r="K2791" t="s">
        <v>97</v>
      </c>
      <c r="L2791" t="s">
        <v>32</v>
      </c>
      <c r="M2791" t="s">
        <v>62</v>
      </c>
      <c r="N2791" t="s">
        <v>50</v>
      </c>
      <c r="O2791" t="s">
        <v>51</v>
      </c>
      <c r="P2791" t="s">
        <v>98</v>
      </c>
      <c r="Q2791" t="s">
        <v>9715</v>
      </c>
      <c r="R2791" t="s">
        <v>37</v>
      </c>
      <c r="S2791" t="s">
        <v>89</v>
      </c>
      <c r="T2791" s="2">
        <v>19173</v>
      </c>
      <c r="U2791" s="3">
        <f ca="1">YEARFRAC(Table1[[#This Row],[DOB]],TODAY())</f>
        <v>73.486111111111114</v>
      </c>
      <c r="V2791" s="3" t="str" cm="1">
        <f t="array" aca="1" ref="V2791" ca="1">_xlfn.IFS(Table1[[#This Row],[Age]] &lt; 30, "20-29", Table1[[#This Row],[Age]]&lt;40,"30-39",Table1[[#This Row],[Age]]&lt;50,"40-49",Table1[[#This Row],[Age]]&lt;60,"50-59",Table1[[#This Row],[Age]]&lt;70, "60-69",Table1[[#This Row],[Age]]&lt;80, "70-79",Table1[[#This Row],[Age]]&lt;90,"80-89")</f>
        <v>70-79</v>
      </c>
      <c r="W2791" t="s">
        <v>39</v>
      </c>
      <c r="X2791" t="s">
        <v>82</v>
      </c>
      <c r="Y2791" t="s">
        <v>54</v>
      </c>
      <c r="Z2791">
        <v>1550</v>
      </c>
      <c r="AA2791" t="s">
        <v>55</v>
      </c>
      <c r="AB2791" t="s">
        <v>43</v>
      </c>
      <c r="AC2791" t="s">
        <v>44</v>
      </c>
      <c r="AD2791">
        <v>2</v>
      </c>
    </row>
    <row r="2792" spans="1:30" x14ac:dyDescent="0.35">
      <c r="A2792">
        <v>3214</v>
      </c>
      <c r="B2792" t="s">
        <v>9716</v>
      </c>
      <c r="C2792" t="s">
        <v>9717</v>
      </c>
      <c r="D2792" s="1">
        <v>43662</v>
      </c>
      <c r="F2792" t="str">
        <f>IF(Table1[[#This Row],[ExitDate]],QUOTIENT(Table1[[#This Row],[ExitDate]]-Table1[[#This Row],[StartDate]],365/12),"")</f>
        <v/>
      </c>
      <c r="G2792" t="str">
        <f>IF(Table1[[#This Row],[ExitDate]], "Attrition", "Active")</f>
        <v>Active</v>
      </c>
      <c r="H2792" t="s">
        <v>28</v>
      </c>
      <c r="I2792" t="s">
        <v>9718</v>
      </c>
      <c r="J2792" t="s">
        <v>9719</v>
      </c>
      <c r="K2792" t="s">
        <v>167</v>
      </c>
      <c r="L2792" t="s">
        <v>32</v>
      </c>
      <c r="M2792" t="s">
        <v>51</v>
      </c>
      <c r="N2792" t="s">
        <v>63</v>
      </c>
      <c r="O2792" t="s">
        <v>35</v>
      </c>
      <c r="P2792" t="s">
        <v>36</v>
      </c>
      <c r="R2792" t="s">
        <v>37</v>
      </c>
      <c r="S2792" t="s">
        <v>80</v>
      </c>
      <c r="T2792" s="2">
        <v>26655</v>
      </c>
      <c r="U2792" s="3">
        <f ca="1">YEARFRAC(Table1[[#This Row],[DOB]],TODAY())</f>
        <v>53.00277777777778</v>
      </c>
      <c r="V2792" s="3" t="str" cm="1">
        <f t="array" aca="1" ref="V2792" ca="1">_xlfn.IFS(Table1[[#This Row],[Age]] &lt; 30, "20-29", Table1[[#This Row],[Age]]&lt;40,"30-39",Table1[[#This Row],[Age]]&lt;50,"40-49",Table1[[#This Row],[Age]]&lt;60,"50-59",Table1[[#This Row],[Age]]&lt;70, "60-69",Table1[[#This Row],[Age]]&lt;80, "70-79",Table1[[#This Row],[Age]]&lt;90,"80-89")</f>
        <v>50-59</v>
      </c>
      <c r="W2792" t="s">
        <v>39</v>
      </c>
      <c r="X2792" t="s">
        <v>82</v>
      </c>
      <c r="Y2792" t="s">
        <v>41</v>
      </c>
      <c r="Z2792">
        <v>1742</v>
      </c>
      <c r="AA2792" t="s">
        <v>127</v>
      </c>
      <c r="AB2792" t="s">
        <v>43</v>
      </c>
      <c r="AC2792" t="s">
        <v>44</v>
      </c>
      <c r="AD2792">
        <v>2</v>
      </c>
    </row>
    <row r="2793" spans="1:30" x14ac:dyDescent="0.35">
      <c r="A2793">
        <v>3215</v>
      </c>
      <c r="B2793" t="s">
        <v>2326</v>
      </c>
      <c r="C2793" t="s">
        <v>9720</v>
      </c>
      <c r="D2793" s="1">
        <v>43855</v>
      </c>
      <c r="F2793" t="str">
        <f>IF(Table1[[#This Row],[ExitDate]],QUOTIENT(Table1[[#This Row],[ExitDate]]-Table1[[#This Row],[StartDate]],365/12),"")</f>
        <v/>
      </c>
      <c r="G2793" t="str">
        <f>IF(Table1[[#This Row],[ExitDate]], "Attrition", "Active")</f>
        <v>Active</v>
      </c>
      <c r="H2793" t="s">
        <v>727</v>
      </c>
      <c r="I2793" t="s">
        <v>9721</v>
      </c>
      <c r="J2793" t="s">
        <v>9722</v>
      </c>
      <c r="K2793" t="s">
        <v>132</v>
      </c>
      <c r="L2793" t="s">
        <v>32</v>
      </c>
      <c r="M2793" t="s">
        <v>33</v>
      </c>
      <c r="N2793" t="s">
        <v>50</v>
      </c>
      <c r="O2793" t="s">
        <v>51</v>
      </c>
      <c r="P2793" t="s">
        <v>36</v>
      </c>
      <c r="R2793" t="s">
        <v>37</v>
      </c>
      <c r="S2793" t="s">
        <v>65</v>
      </c>
      <c r="T2793" s="2">
        <v>26818</v>
      </c>
      <c r="U2793" s="3">
        <f ca="1">YEARFRAC(Table1[[#This Row],[DOB]],TODAY())</f>
        <v>52.555555555555557</v>
      </c>
      <c r="V2793" s="3" t="str" cm="1">
        <f t="array" aca="1" ref="V2793" ca="1">_xlfn.IFS(Table1[[#This Row],[Age]] &lt; 30, "20-29", Table1[[#This Row],[Age]]&lt;40,"30-39",Table1[[#This Row],[Age]]&lt;50,"40-49",Table1[[#This Row],[Age]]&lt;60,"50-59",Table1[[#This Row],[Age]]&lt;70, "60-69",Table1[[#This Row],[Age]]&lt;80, "70-79",Table1[[#This Row],[Age]]&lt;90,"80-89")</f>
        <v>50-59</v>
      </c>
      <c r="W2793" t="s">
        <v>39</v>
      </c>
      <c r="X2793" t="s">
        <v>394</v>
      </c>
      <c r="Y2793" t="s">
        <v>54</v>
      </c>
      <c r="Z2793">
        <v>1810</v>
      </c>
      <c r="AA2793" t="s">
        <v>42</v>
      </c>
      <c r="AB2793" t="s">
        <v>103</v>
      </c>
      <c r="AC2793" t="s">
        <v>44</v>
      </c>
      <c r="AD2793">
        <v>3</v>
      </c>
    </row>
    <row r="2794" spans="1:30" x14ac:dyDescent="0.35">
      <c r="A2794">
        <v>3216</v>
      </c>
      <c r="B2794" t="s">
        <v>9723</v>
      </c>
      <c r="C2794" t="s">
        <v>9724</v>
      </c>
      <c r="D2794" s="1">
        <v>44424</v>
      </c>
      <c r="F2794" t="str">
        <f>IF(Table1[[#This Row],[ExitDate]],QUOTIENT(Table1[[#This Row],[ExitDate]]-Table1[[#This Row],[StartDate]],365/12),"")</f>
        <v/>
      </c>
      <c r="G2794" t="str">
        <f>IF(Table1[[#This Row],[ExitDate]], "Attrition", "Active")</f>
        <v>Active</v>
      </c>
      <c r="H2794" t="s">
        <v>28</v>
      </c>
      <c r="I2794" t="s">
        <v>9725</v>
      </c>
      <c r="J2794" t="s">
        <v>9726</v>
      </c>
      <c r="K2794" t="s">
        <v>138</v>
      </c>
      <c r="L2794" t="s">
        <v>32</v>
      </c>
      <c r="M2794" t="s">
        <v>51</v>
      </c>
      <c r="N2794" t="s">
        <v>50</v>
      </c>
      <c r="O2794" t="s">
        <v>35</v>
      </c>
      <c r="P2794" t="s">
        <v>36</v>
      </c>
      <c r="R2794" t="s">
        <v>37</v>
      </c>
      <c r="S2794" t="s">
        <v>230</v>
      </c>
      <c r="T2794" s="2">
        <v>26357</v>
      </c>
      <c r="U2794" s="3">
        <f ca="1">YEARFRAC(Table1[[#This Row],[DOB]],TODAY())</f>
        <v>53.819444444444443</v>
      </c>
      <c r="V2794" s="3" t="str" cm="1">
        <f t="array" aca="1" ref="V2794" ca="1">_xlfn.IFS(Table1[[#This Row],[Age]] &lt; 30, "20-29", Table1[[#This Row],[Age]]&lt;40,"30-39",Table1[[#This Row],[Age]]&lt;50,"40-49",Table1[[#This Row],[Age]]&lt;60,"50-59",Table1[[#This Row],[Age]]&lt;70, "60-69",Table1[[#This Row],[Age]]&lt;80, "70-79",Table1[[#This Row],[Age]]&lt;90,"80-89")</f>
        <v>50-59</v>
      </c>
      <c r="W2794" t="s">
        <v>39</v>
      </c>
      <c r="X2794" t="s">
        <v>112</v>
      </c>
      <c r="Y2794" t="s">
        <v>41</v>
      </c>
      <c r="Z2794">
        <v>2474</v>
      </c>
      <c r="AA2794" t="s">
        <v>73</v>
      </c>
      <c r="AB2794" t="s">
        <v>103</v>
      </c>
      <c r="AC2794" t="s">
        <v>44</v>
      </c>
      <c r="AD2794">
        <v>5</v>
      </c>
    </row>
    <row r="2795" spans="1:30" x14ac:dyDescent="0.35">
      <c r="A2795">
        <v>3217</v>
      </c>
      <c r="B2795" t="s">
        <v>1791</v>
      </c>
      <c r="C2795" t="s">
        <v>9727</v>
      </c>
      <c r="D2795" s="1">
        <v>43485</v>
      </c>
      <c r="E2795" s="1">
        <v>43739</v>
      </c>
      <c r="F2795">
        <f>IF(Table1[[#This Row],[ExitDate]],QUOTIENT(Table1[[#This Row],[ExitDate]]-Table1[[#This Row],[StartDate]],365/12),"")</f>
        <v>8</v>
      </c>
      <c r="G2795" t="str">
        <f>IF(Table1[[#This Row],[ExitDate]], "Attrition", "Active")</f>
        <v>Attrition</v>
      </c>
      <c r="H2795" t="s">
        <v>727</v>
      </c>
      <c r="I2795" t="s">
        <v>9728</v>
      </c>
      <c r="J2795" t="s">
        <v>9729</v>
      </c>
      <c r="K2795" t="s">
        <v>88</v>
      </c>
      <c r="L2795" t="s">
        <v>744</v>
      </c>
      <c r="M2795" t="s">
        <v>33</v>
      </c>
      <c r="N2795" t="s">
        <v>63</v>
      </c>
      <c r="O2795" t="s">
        <v>62</v>
      </c>
      <c r="P2795" t="s">
        <v>125</v>
      </c>
      <c r="Q2795" t="s">
        <v>9730</v>
      </c>
      <c r="R2795" t="s">
        <v>37</v>
      </c>
      <c r="S2795" t="s">
        <v>80</v>
      </c>
      <c r="T2795" s="2">
        <v>25109</v>
      </c>
      <c r="U2795" s="3">
        <f ca="1">YEARFRAC(Table1[[#This Row],[DOB]],TODAY())</f>
        <v>57.236111111111114</v>
      </c>
      <c r="V2795" s="3" t="str" cm="1">
        <f t="array" aca="1" ref="V2795" ca="1">_xlfn.IFS(Table1[[#This Row],[Age]] &lt; 30, "20-29", Table1[[#This Row],[Age]]&lt;40,"30-39",Table1[[#This Row],[Age]]&lt;50,"40-49",Table1[[#This Row],[Age]]&lt;60,"50-59",Table1[[#This Row],[Age]]&lt;70, "60-69",Table1[[#This Row],[Age]]&lt;80, "70-79",Table1[[#This Row],[Age]]&lt;90,"80-89")</f>
        <v>50-59</v>
      </c>
      <c r="W2795" t="s">
        <v>39</v>
      </c>
      <c r="X2795" t="s">
        <v>102</v>
      </c>
      <c r="Y2795" t="s">
        <v>41</v>
      </c>
      <c r="Z2795">
        <v>1810</v>
      </c>
      <c r="AA2795" t="s">
        <v>42</v>
      </c>
      <c r="AB2795" t="s">
        <v>74</v>
      </c>
      <c r="AC2795" t="s">
        <v>44</v>
      </c>
      <c r="AD2795">
        <v>3</v>
      </c>
    </row>
    <row r="2796" spans="1:30" x14ac:dyDescent="0.35">
      <c r="A2796">
        <v>3218</v>
      </c>
      <c r="B2796" t="s">
        <v>6453</v>
      </c>
      <c r="C2796" t="s">
        <v>3542</v>
      </c>
      <c r="D2796" s="1">
        <v>43347</v>
      </c>
      <c r="F2796" t="str">
        <f>IF(Table1[[#This Row],[ExitDate]],QUOTIENT(Table1[[#This Row],[ExitDate]]-Table1[[#This Row],[StartDate]],365/12),"")</f>
        <v/>
      </c>
      <c r="G2796" t="str">
        <f>IF(Table1[[#This Row],[ExitDate]], "Attrition", "Active")</f>
        <v>Active</v>
      </c>
      <c r="H2796" t="s">
        <v>28</v>
      </c>
      <c r="I2796" t="s">
        <v>9731</v>
      </c>
      <c r="J2796" t="s">
        <v>9732</v>
      </c>
      <c r="K2796" t="s">
        <v>132</v>
      </c>
      <c r="L2796" t="s">
        <v>32</v>
      </c>
      <c r="M2796" t="s">
        <v>62</v>
      </c>
      <c r="N2796" t="s">
        <v>34</v>
      </c>
      <c r="O2796" t="s">
        <v>51</v>
      </c>
      <c r="P2796" t="s">
        <v>36</v>
      </c>
      <c r="R2796" t="s">
        <v>37</v>
      </c>
      <c r="S2796" t="s">
        <v>89</v>
      </c>
      <c r="T2796" s="2">
        <v>26127</v>
      </c>
      <c r="U2796" s="3">
        <f ca="1">YEARFRAC(Table1[[#This Row],[DOB]],TODAY())</f>
        <v>54.444444444444443</v>
      </c>
      <c r="V2796" s="3" t="str" cm="1">
        <f t="array" aca="1" ref="V2796" ca="1">_xlfn.IFS(Table1[[#This Row],[Age]] &lt; 30, "20-29", Table1[[#This Row],[Age]]&lt;40,"30-39",Table1[[#This Row],[Age]]&lt;50,"40-49",Table1[[#This Row],[Age]]&lt;60,"50-59",Table1[[#This Row],[Age]]&lt;70, "60-69",Table1[[#This Row],[Age]]&lt;80, "70-79",Table1[[#This Row],[Age]]&lt;90,"80-89")</f>
        <v>50-59</v>
      </c>
      <c r="W2796" t="s">
        <v>39</v>
      </c>
      <c r="X2796" t="s">
        <v>82</v>
      </c>
      <c r="Y2796" t="s">
        <v>54</v>
      </c>
      <c r="Z2796">
        <v>1880</v>
      </c>
      <c r="AA2796" t="s">
        <v>73</v>
      </c>
      <c r="AB2796" t="s">
        <v>43</v>
      </c>
      <c r="AC2796" t="s">
        <v>44</v>
      </c>
      <c r="AD2796">
        <v>5</v>
      </c>
    </row>
    <row r="2797" spans="1:30" x14ac:dyDescent="0.35">
      <c r="A2797">
        <v>3219</v>
      </c>
      <c r="B2797" t="s">
        <v>9733</v>
      </c>
      <c r="C2797" t="s">
        <v>9734</v>
      </c>
      <c r="D2797" s="1">
        <v>43728</v>
      </c>
      <c r="F2797" t="str">
        <f>IF(Table1[[#This Row],[ExitDate]],QUOTIENT(Table1[[#This Row],[ExitDate]]-Table1[[#This Row],[StartDate]],365/12),"")</f>
        <v/>
      </c>
      <c r="G2797" t="str">
        <f>IF(Table1[[#This Row],[ExitDate]], "Attrition", "Active")</f>
        <v>Active</v>
      </c>
      <c r="H2797" t="s">
        <v>727</v>
      </c>
      <c r="I2797" t="s">
        <v>9735</v>
      </c>
      <c r="J2797" t="s">
        <v>9736</v>
      </c>
      <c r="K2797" t="s">
        <v>61</v>
      </c>
      <c r="L2797" t="s">
        <v>32</v>
      </c>
      <c r="M2797" t="s">
        <v>62</v>
      </c>
      <c r="N2797" t="s">
        <v>63</v>
      </c>
      <c r="O2797" t="s">
        <v>62</v>
      </c>
      <c r="P2797" t="s">
        <v>36</v>
      </c>
      <c r="R2797" t="s">
        <v>37</v>
      </c>
      <c r="S2797" t="s">
        <v>118</v>
      </c>
      <c r="T2797" s="2">
        <v>36754</v>
      </c>
      <c r="U2797" s="3">
        <f ca="1">YEARFRAC(Table1[[#This Row],[DOB]],TODAY())</f>
        <v>25.352777777777778</v>
      </c>
      <c r="V2797" s="3" t="str" cm="1">
        <f t="array" aca="1" ref="V2797" ca="1">_xlfn.IFS(Table1[[#This Row],[Age]] &lt; 30, "20-29", Table1[[#This Row],[Age]]&lt;40,"30-39",Table1[[#This Row],[Age]]&lt;50,"40-49",Table1[[#This Row],[Age]]&lt;60,"50-59",Table1[[#This Row],[Age]]&lt;70, "60-69",Table1[[#This Row],[Age]]&lt;80, "70-79",Table1[[#This Row],[Age]]&lt;90,"80-89")</f>
        <v>20-29</v>
      </c>
      <c r="W2797" t="s">
        <v>39</v>
      </c>
      <c r="X2797" t="s">
        <v>394</v>
      </c>
      <c r="Y2797" t="s">
        <v>41</v>
      </c>
      <c r="Z2797">
        <v>2126</v>
      </c>
      <c r="AA2797" t="s">
        <v>92</v>
      </c>
      <c r="AB2797" t="s">
        <v>43</v>
      </c>
      <c r="AC2797" t="s">
        <v>44</v>
      </c>
      <c r="AD2797">
        <v>3</v>
      </c>
    </row>
    <row r="2798" spans="1:30" x14ac:dyDescent="0.35">
      <c r="A2798">
        <v>3220</v>
      </c>
      <c r="B2798" t="s">
        <v>9737</v>
      </c>
      <c r="C2798" t="s">
        <v>9738</v>
      </c>
      <c r="D2798" s="1">
        <v>45131</v>
      </c>
      <c r="F2798" t="str">
        <f>IF(Table1[[#This Row],[ExitDate]],QUOTIENT(Table1[[#This Row],[ExitDate]]-Table1[[#This Row],[StartDate]],365/12),"")</f>
        <v/>
      </c>
      <c r="G2798" t="str">
        <f>IF(Table1[[#This Row],[ExitDate]], "Attrition", "Active")</f>
        <v>Active</v>
      </c>
      <c r="H2798" t="s">
        <v>28</v>
      </c>
      <c r="I2798" t="s">
        <v>9739</v>
      </c>
      <c r="J2798" t="s">
        <v>9740</v>
      </c>
      <c r="K2798" t="s">
        <v>132</v>
      </c>
      <c r="L2798" t="s">
        <v>32</v>
      </c>
      <c r="M2798" t="s">
        <v>51</v>
      </c>
      <c r="N2798" t="s">
        <v>50</v>
      </c>
      <c r="O2798" t="s">
        <v>62</v>
      </c>
      <c r="P2798" t="s">
        <v>36</v>
      </c>
      <c r="R2798" t="s">
        <v>37</v>
      </c>
      <c r="S2798" t="s">
        <v>89</v>
      </c>
      <c r="T2798" s="2">
        <v>29505</v>
      </c>
      <c r="U2798" s="3">
        <f ca="1">YEARFRAC(Table1[[#This Row],[DOB]],TODAY())</f>
        <v>45.2</v>
      </c>
      <c r="V2798" s="3" t="str" cm="1">
        <f t="array" aca="1" ref="V2798" ca="1">_xlfn.IFS(Table1[[#This Row],[Age]] &lt; 30, "20-29", Table1[[#This Row],[Age]]&lt;40,"30-39",Table1[[#This Row],[Age]]&lt;50,"40-49",Table1[[#This Row],[Age]]&lt;60,"50-59",Table1[[#This Row],[Age]]&lt;70, "60-69",Table1[[#This Row],[Age]]&lt;80, "70-79",Table1[[#This Row],[Age]]&lt;90,"80-89")</f>
        <v>40-49</v>
      </c>
      <c r="W2798" t="s">
        <v>39</v>
      </c>
      <c r="X2798" t="s">
        <v>280</v>
      </c>
      <c r="Y2798" t="s">
        <v>41</v>
      </c>
      <c r="Z2798">
        <v>2184</v>
      </c>
      <c r="AA2798" t="s">
        <v>73</v>
      </c>
      <c r="AB2798" t="s">
        <v>103</v>
      </c>
      <c r="AC2798" t="s">
        <v>44</v>
      </c>
      <c r="AD2798">
        <v>1</v>
      </c>
    </row>
    <row r="2799" spans="1:30" x14ac:dyDescent="0.35">
      <c r="A2799">
        <v>3221</v>
      </c>
      <c r="B2799" t="s">
        <v>4977</v>
      </c>
      <c r="C2799" t="s">
        <v>2160</v>
      </c>
      <c r="D2799" s="1">
        <v>45112</v>
      </c>
      <c r="F2799" t="str">
        <f>IF(Table1[[#This Row],[ExitDate]],QUOTIENT(Table1[[#This Row],[ExitDate]]-Table1[[#This Row],[StartDate]],365/12),"")</f>
        <v/>
      </c>
      <c r="G2799" t="str">
        <f>IF(Table1[[#This Row],[ExitDate]], "Attrition", "Active")</f>
        <v>Active</v>
      </c>
      <c r="H2799" t="s">
        <v>28</v>
      </c>
      <c r="I2799" t="s">
        <v>9741</v>
      </c>
      <c r="J2799" t="s">
        <v>9742</v>
      </c>
      <c r="K2799" t="s">
        <v>61</v>
      </c>
      <c r="L2799" t="s">
        <v>32</v>
      </c>
      <c r="M2799" t="s">
        <v>62</v>
      </c>
      <c r="N2799" t="s">
        <v>63</v>
      </c>
      <c r="O2799" t="s">
        <v>35</v>
      </c>
      <c r="P2799" t="s">
        <v>36</v>
      </c>
      <c r="R2799" t="s">
        <v>37</v>
      </c>
      <c r="S2799" t="s">
        <v>304</v>
      </c>
      <c r="T2799" s="2">
        <v>16802</v>
      </c>
      <c r="U2799" s="3">
        <f ca="1">YEARFRAC(Table1[[#This Row],[DOB]],TODAY())</f>
        <v>79.980555555555554</v>
      </c>
      <c r="V2799" s="3" t="str" cm="1">
        <f t="array" aca="1" ref="V2799" ca="1">_xlfn.IFS(Table1[[#This Row],[Age]] &lt; 30, "20-29", Table1[[#This Row],[Age]]&lt;40,"30-39",Table1[[#This Row],[Age]]&lt;50,"40-49",Table1[[#This Row],[Age]]&lt;60,"50-59",Table1[[#This Row],[Age]]&lt;70, "60-69",Table1[[#This Row],[Age]]&lt;80, "70-79",Table1[[#This Row],[Age]]&lt;90,"80-89")</f>
        <v>70-79</v>
      </c>
      <c r="W2799" t="s">
        <v>39</v>
      </c>
      <c r="X2799" t="s">
        <v>225</v>
      </c>
      <c r="Y2799" t="s">
        <v>54</v>
      </c>
      <c r="Z2799">
        <v>69598</v>
      </c>
      <c r="AA2799" t="s">
        <v>73</v>
      </c>
      <c r="AB2799" t="s">
        <v>74</v>
      </c>
      <c r="AC2799" t="s">
        <v>44</v>
      </c>
      <c r="AD2799">
        <v>4</v>
      </c>
    </row>
    <row r="2800" spans="1:30" x14ac:dyDescent="0.35">
      <c r="A2800">
        <v>3222</v>
      </c>
      <c r="B2800" t="s">
        <v>8613</v>
      </c>
      <c r="C2800" t="s">
        <v>46</v>
      </c>
      <c r="D2800" s="1">
        <v>44207</v>
      </c>
      <c r="F2800" t="str">
        <f>IF(Table1[[#This Row],[ExitDate]],QUOTIENT(Table1[[#This Row],[ExitDate]]-Table1[[#This Row],[StartDate]],365/12),"")</f>
        <v/>
      </c>
      <c r="G2800" t="str">
        <f>IF(Table1[[#This Row],[ExitDate]], "Attrition", "Active")</f>
        <v>Active</v>
      </c>
      <c r="H2800" t="s">
        <v>28</v>
      </c>
      <c r="I2800" t="s">
        <v>9743</v>
      </c>
      <c r="J2800" t="s">
        <v>9744</v>
      </c>
      <c r="K2800" t="s">
        <v>88</v>
      </c>
      <c r="L2800" t="s">
        <v>32</v>
      </c>
      <c r="M2800" t="s">
        <v>33</v>
      </c>
      <c r="N2800" t="s">
        <v>50</v>
      </c>
      <c r="O2800" t="s">
        <v>51</v>
      </c>
      <c r="P2800" t="s">
        <v>36</v>
      </c>
      <c r="R2800" t="s">
        <v>37</v>
      </c>
      <c r="S2800" t="s">
        <v>285</v>
      </c>
      <c r="T2800" s="2">
        <v>33099</v>
      </c>
      <c r="U2800" s="3">
        <f ca="1">YEARFRAC(Table1[[#This Row],[DOB]],TODAY())</f>
        <v>35.358333333333334</v>
      </c>
      <c r="V2800" s="3" t="str" cm="1">
        <f t="array" aca="1" ref="V2800" ca="1">_xlfn.IFS(Table1[[#This Row],[Age]] &lt; 30, "20-29", Table1[[#This Row],[Age]]&lt;40,"30-39",Table1[[#This Row],[Age]]&lt;50,"40-49",Table1[[#This Row],[Age]]&lt;60,"50-59",Table1[[#This Row],[Age]]&lt;70, "60-69",Table1[[#This Row],[Age]]&lt;80, "70-79",Table1[[#This Row],[Age]]&lt;90,"80-89")</f>
        <v>30-39</v>
      </c>
      <c r="W2800" t="s">
        <v>39</v>
      </c>
      <c r="X2800" t="s">
        <v>242</v>
      </c>
      <c r="Y2800" t="s">
        <v>41</v>
      </c>
      <c r="Z2800">
        <v>28908</v>
      </c>
      <c r="AA2800" t="s">
        <v>55</v>
      </c>
      <c r="AB2800" t="s">
        <v>83</v>
      </c>
      <c r="AC2800" t="s">
        <v>44</v>
      </c>
      <c r="AD2800">
        <v>2</v>
      </c>
    </row>
    <row r="2801" spans="1:30" x14ac:dyDescent="0.35">
      <c r="A2801">
        <v>3223</v>
      </c>
      <c r="B2801" t="s">
        <v>261</v>
      </c>
      <c r="C2801" t="s">
        <v>917</v>
      </c>
      <c r="D2801" s="1">
        <v>44871</v>
      </c>
      <c r="F2801" t="str">
        <f>IF(Table1[[#This Row],[ExitDate]],QUOTIENT(Table1[[#This Row],[ExitDate]]-Table1[[#This Row],[StartDate]],365/12),"")</f>
        <v/>
      </c>
      <c r="G2801" t="str">
        <f>IF(Table1[[#This Row],[ExitDate]], "Attrition", "Active")</f>
        <v>Active</v>
      </c>
      <c r="H2801" t="s">
        <v>28</v>
      </c>
      <c r="I2801" t="s">
        <v>9745</v>
      </c>
      <c r="J2801" t="s">
        <v>9746</v>
      </c>
      <c r="K2801" t="s">
        <v>31</v>
      </c>
      <c r="L2801" t="s">
        <v>32</v>
      </c>
      <c r="M2801" t="s">
        <v>62</v>
      </c>
      <c r="N2801" t="s">
        <v>50</v>
      </c>
      <c r="O2801" t="s">
        <v>62</v>
      </c>
      <c r="P2801" t="s">
        <v>36</v>
      </c>
      <c r="R2801" t="s">
        <v>37</v>
      </c>
      <c r="S2801" t="s">
        <v>147</v>
      </c>
      <c r="T2801" s="2">
        <v>19279</v>
      </c>
      <c r="U2801" s="3">
        <f ca="1">YEARFRAC(Table1[[#This Row],[DOB]],TODAY())</f>
        <v>73.197222222222223</v>
      </c>
      <c r="V2801" s="3" t="str" cm="1">
        <f t="array" aca="1" ref="V2801" ca="1">_xlfn.IFS(Table1[[#This Row],[Age]] &lt; 30, "20-29", Table1[[#This Row],[Age]]&lt;40,"30-39",Table1[[#This Row],[Age]]&lt;50,"40-49",Table1[[#This Row],[Age]]&lt;60,"50-59",Table1[[#This Row],[Age]]&lt;70, "60-69",Table1[[#This Row],[Age]]&lt;80, "70-79",Table1[[#This Row],[Age]]&lt;90,"80-89")</f>
        <v>70-79</v>
      </c>
      <c r="W2801" t="s">
        <v>39</v>
      </c>
      <c r="X2801" t="s">
        <v>149</v>
      </c>
      <c r="Y2801" t="s">
        <v>41</v>
      </c>
      <c r="Z2801">
        <v>35854</v>
      </c>
      <c r="AA2801" t="s">
        <v>127</v>
      </c>
      <c r="AB2801" t="s">
        <v>74</v>
      </c>
      <c r="AC2801" t="s">
        <v>44</v>
      </c>
      <c r="AD2801">
        <v>5</v>
      </c>
    </row>
    <row r="2802" spans="1:30" x14ac:dyDescent="0.35">
      <c r="A2802">
        <v>3224</v>
      </c>
      <c r="B2802" t="s">
        <v>9747</v>
      </c>
      <c r="C2802" t="s">
        <v>2547</v>
      </c>
      <c r="D2802" s="1">
        <v>45019</v>
      </c>
      <c r="F2802" t="str">
        <f>IF(Table1[[#This Row],[ExitDate]],QUOTIENT(Table1[[#This Row],[ExitDate]]-Table1[[#This Row],[StartDate]],365/12),"")</f>
        <v/>
      </c>
      <c r="G2802" t="str">
        <f>IF(Table1[[#This Row],[ExitDate]], "Attrition", "Active")</f>
        <v>Active</v>
      </c>
      <c r="H2802" t="s">
        <v>28</v>
      </c>
      <c r="I2802" t="s">
        <v>9748</v>
      </c>
      <c r="J2802" t="s">
        <v>9749</v>
      </c>
      <c r="K2802" t="s">
        <v>132</v>
      </c>
      <c r="L2802" t="s">
        <v>32</v>
      </c>
      <c r="M2802" t="s">
        <v>51</v>
      </c>
      <c r="N2802" t="s">
        <v>50</v>
      </c>
      <c r="O2802" t="s">
        <v>51</v>
      </c>
      <c r="P2802" t="s">
        <v>36</v>
      </c>
      <c r="R2802" t="s">
        <v>37</v>
      </c>
      <c r="S2802" t="s">
        <v>695</v>
      </c>
      <c r="T2802" s="2">
        <v>25605</v>
      </c>
      <c r="U2802" s="3">
        <f ca="1">YEARFRAC(Table1[[#This Row],[DOB]],TODAY())</f>
        <v>55.880555555555553</v>
      </c>
      <c r="V2802" s="3" t="str" cm="1">
        <f t="array" aca="1" ref="V2802" ca="1">_xlfn.IFS(Table1[[#This Row],[Age]] &lt; 30, "20-29", Table1[[#This Row],[Age]]&lt;40,"30-39",Table1[[#This Row],[Age]]&lt;50,"40-49",Table1[[#This Row],[Age]]&lt;60,"50-59",Table1[[#This Row],[Age]]&lt;70, "60-69",Table1[[#This Row],[Age]]&lt;80, "70-79",Table1[[#This Row],[Age]]&lt;90,"80-89")</f>
        <v>50-59</v>
      </c>
      <c r="W2802" t="s">
        <v>39</v>
      </c>
      <c r="X2802" t="s">
        <v>242</v>
      </c>
      <c r="Y2802" t="s">
        <v>41</v>
      </c>
      <c r="Z2802">
        <v>69030</v>
      </c>
      <c r="AA2802" t="s">
        <v>42</v>
      </c>
      <c r="AB2802" t="s">
        <v>74</v>
      </c>
      <c r="AC2802" t="s">
        <v>44</v>
      </c>
      <c r="AD2802">
        <v>5</v>
      </c>
    </row>
    <row r="2803" spans="1:30" x14ac:dyDescent="0.35">
      <c r="A2803">
        <v>3225</v>
      </c>
      <c r="B2803" t="s">
        <v>256</v>
      </c>
      <c r="C2803" t="s">
        <v>4363</v>
      </c>
      <c r="D2803" s="1">
        <v>44354</v>
      </c>
      <c r="E2803" s="1">
        <v>45100</v>
      </c>
      <c r="F2803">
        <f>IF(Table1[[#This Row],[ExitDate]],QUOTIENT(Table1[[#This Row],[ExitDate]]-Table1[[#This Row],[StartDate]],365/12),"")</f>
        <v>24</v>
      </c>
      <c r="G2803" t="str">
        <f>IF(Table1[[#This Row],[ExitDate]], "Attrition", "Active")</f>
        <v>Attrition</v>
      </c>
      <c r="H2803" t="s">
        <v>28</v>
      </c>
      <c r="I2803" t="s">
        <v>9750</v>
      </c>
      <c r="J2803" t="s">
        <v>9751</v>
      </c>
      <c r="K2803" t="s">
        <v>49</v>
      </c>
      <c r="L2803" t="s">
        <v>32</v>
      </c>
      <c r="M2803" t="s">
        <v>33</v>
      </c>
      <c r="N2803" t="s">
        <v>63</v>
      </c>
      <c r="O2803" t="s">
        <v>51</v>
      </c>
      <c r="P2803" t="s">
        <v>139</v>
      </c>
      <c r="Q2803" t="s">
        <v>9752</v>
      </c>
      <c r="R2803" t="s">
        <v>37</v>
      </c>
      <c r="S2803" t="s">
        <v>80</v>
      </c>
      <c r="T2803" s="2">
        <v>28335</v>
      </c>
      <c r="U2803" s="3">
        <f ca="1">YEARFRAC(Table1[[#This Row],[DOB]],TODAY())</f>
        <v>48.4</v>
      </c>
      <c r="V2803" s="3" t="str" cm="1">
        <f t="array" aca="1" ref="V2803" ca="1">_xlfn.IFS(Table1[[#This Row],[Age]] &lt; 30, "20-29", Table1[[#This Row],[Age]]&lt;40,"30-39",Table1[[#This Row],[Age]]&lt;50,"40-49",Table1[[#This Row],[Age]]&lt;60,"50-59",Table1[[#This Row],[Age]]&lt;70, "60-69",Table1[[#This Row],[Age]]&lt;80, "70-79",Table1[[#This Row],[Age]]&lt;90,"80-89")</f>
        <v>40-49</v>
      </c>
      <c r="W2803" t="s">
        <v>39</v>
      </c>
      <c r="X2803" t="s">
        <v>225</v>
      </c>
      <c r="Y2803" t="s">
        <v>41</v>
      </c>
      <c r="Z2803">
        <v>8088</v>
      </c>
      <c r="AA2803" t="s">
        <v>42</v>
      </c>
      <c r="AB2803" t="s">
        <v>103</v>
      </c>
      <c r="AC2803" t="s">
        <v>44</v>
      </c>
      <c r="AD2803">
        <v>3</v>
      </c>
    </row>
    <row r="2804" spans="1:30" x14ac:dyDescent="0.35">
      <c r="A2804">
        <v>3226</v>
      </c>
      <c r="B2804" t="s">
        <v>824</v>
      </c>
      <c r="C2804" t="s">
        <v>2731</v>
      </c>
      <c r="D2804" s="1">
        <v>43485</v>
      </c>
      <c r="F2804" t="str">
        <f>IF(Table1[[#This Row],[ExitDate]],QUOTIENT(Table1[[#This Row],[ExitDate]]-Table1[[#This Row],[StartDate]],365/12),"")</f>
        <v/>
      </c>
      <c r="G2804" t="str">
        <f>IF(Table1[[#This Row],[ExitDate]], "Attrition", "Active")</f>
        <v>Active</v>
      </c>
      <c r="H2804" t="s">
        <v>28</v>
      </c>
      <c r="I2804" t="s">
        <v>9753</v>
      </c>
      <c r="J2804" t="s">
        <v>9754</v>
      </c>
      <c r="K2804" t="s">
        <v>138</v>
      </c>
      <c r="L2804" t="s">
        <v>32</v>
      </c>
      <c r="M2804" t="s">
        <v>33</v>
      </c>
      <c r="N2804" t="s">
        <v>63</v>
      </c>
      <c r="O2804" t="s">
        <v>62</v>
      </c>
      <c r="P2804" t="s">
        <v>36</v>
      </c>
      <c r="R2804" t="s">
        <v>37</v>
      </c>
      <c r="S2804" t="s">
        <v>100</v>
      </c>
      <c r="T2804" s="2">
        <v>32508</v>
      </c>
      <c r="U2804" s="3">
        <f ca="1">YEARFRAC(Table1[[#This Row],[DOB]],TODAY())</f>
        <v>36.980555555555554</v>
      </c>
      <c r="V2804" s="3" t="str" cm="1">
        <f t="array" aca="1" ref="V2804" ca="1">_xlfn.IFS(Table1[[#This Row],[Age]] &lt; 30, "20-29", Table1[[#This Row],[Age]]&lt;40,"30-39",Table1[[#This Row],[Age]]&lt;50,"40-49",Table1[[#This Row],[Age]]&lt;60,"50-59",Table1[[#This Row],[Age]]&lt;70, "60-69",Table1[[#This Row],[Age]]&lt;80, "70-79",Table1[[#This Row],[Age]]&lt;90,"80-89")</f>
        <v>30-39</v>
      </c>
      <c r="W2804" t="s">
        <v>39</v>
      </c>
      <c r="X2804" t="s">
        <v>102</v>
      </c>
      <c r="Y2804" t="s">
        <v>41</v>
      </c>
      <c r="Z2804">
        <v>50972</v>
      </c>
      <c r="AA2804" t="s">
        <v>92</v>
      </c>
      <c r="AB2804" t="s">
        <v>83</v>
      </c>
      <c r="AC2804" t="s">
        <v>44</v>
      </c>
      <c r="AD2804">
        <v>4</v>
      </c>
    </row>
    <row r="2805" spans="1:30" x14ac:dyDescent="0.35">
      <c r="A2805">
        <v>3227</v>
      </c>
      <c r="B2805" t="s">
        <v>7024</v>
      </c>
      <c r="C2805" t="s">
        <v>6268</v>
      </c>
      <c r="D2805" s="1">
        <v>44520</v>
      </c>
      <c r="E2805" s="1">
        <v>44718</v>
      </c>
      <c r="F2805">
        <f>IF(Table1[[#This Row],[ExitDate]],QUOTIENT(Table1[[#This Row],[ExitDate]]-Table1[[#This Row],[StartDate]],365/12),"")</f>
        <v>6</v>
      </c>
      <c r="G2805" t="str">
        <f>IF(Table1[[#This Row],[ExitDate]], "Attrition", "Active")</f>
        <v>Attrition</v>
      </c>
      <c r="H2805" t="s">
        <v>28</v>
      </c>
      <c r="I2805" t="s">
        <v>9755</v>
      </c>
      <c r="J2805" t="s">
        <v>9756</v>
      </c>
      <c r="K2805" t="s">
        <v>79</v>
      </c>
      <c r="L2805" t="s">
        <v>1804</v>
      </c>
      <c r="M2805" t="s">
        <v>33</v>
      </c>
      <c r="N2805" t="s">
        <v>50</v>
      </c>
      <c r="O2805" t="s">
        <v>35</v>
      </c>
      <c r="P2805" t="s">
        <v>98</v>
      </c>
      <c r="Q2805" t="s">
        <v>9757</v>
      </c>
      <c r="R2805" t="s">
        <v>37</v>
      </c>
      <c r="S2805" t="s">
        <v>52</v>
      </c>
      <c r="T2805" s="2">
        <v>25392</v>
      </c>
      <c r="U2805" s="3">
        <f ca="1">YEARFRAC(Table1[[#This Row],[DOB]],TODAY())</f>
        <v>56.458333333333336</v>
      </c>
      <c r="V2805" s="3" t="str" cm="1">
        <f t="array" aca="1" ref="V2805" ca="1">_xlfn.IFS(Table1[[#This Row],[Age]] &lt; 30, "20-29", Table1[[#This Row],[Age]]&lt;40,"30-39",Table1[[#This Row],[Age]]&lt;50,"40-49",Table1[[#This Row],[Age]]&lt;60,"50-59",Table1[[#This Row],[Age]]&lt;70, "60-69",Table1[[#This Row],[Age]]&lt;80, "70-79",Table1[[#This Row],[Age]]&lt;90,"80-89")</f>
        <v>50-59</v>
      </c>
      <c r="W2805" t="s">
        <v>39</v>
      </c>
      <c r="X2805" t="s">
        <v>351</v>
      </c>
      <c r="Y2805" t="s">
        <v>41</v>
      </c>
      <c r="Z2805">
        <v>1013</v>
      </c>
      <c r="AA2805" t="s">
        <v>92</v>
      </c>
      <c r="AB2805" t="s">
        <v>43</v>
      </c>
      <c r="AC2805" t="s">
        <v>44</v>
      </c>
      <c r="AD2805">
        <v>2</v>
      </c>
    </row>
    <row r="2806" spans="1:30" x14ac:dyDescent="0.35">
      <c r="A2806">
        <v>3228</v>
      </c>
      <c r="B2806" t="s">
        <v>9758</v>
      </c>
      <c r="C2806" t="s">
        <v>4034</v>
      </c>
      <c r="D2806" s="1">
        <v>43612</v>
      </c>
      <c r="E2806" s="1">
        <v>44791</v>
      </c>
      <c r="F2806">
        <f>IF(Table1[[#This Row],[ExitDate]],QUOTIENT(Table1[[#This Row],[ExitDate]]-Table1[[#This Row],[StartDate]],365/12),"")</f>
        <v>38</v>
      </c>
      <c r="G2806" t="str">
        <f>IF(Table1[[#This Row],[ExitDate]], "Attrition", "Active")</f>
        <v>Attrition</v>
      </c>
      <c r="H2806" t="s">
        <v>28</v>
      </c>
      <c r="I2806" t="s">
        <v>9759</v>
      </c>
      <c r="J2806" t="s">
        <v>9760</v>
      </c>
      <c r="K2806" t="s">
        <v>167</v>
      </c>
      <c r="L2806" t="s">
        <v>744</v>
      </c>
      <c r="M2806" t="s">
        <v>62</v>
      </c>
      <c r="N2806" t="s">
        <v>34</v>
      </c>
      <c r="O2806" t="s">
        <v>35</v>
      </c>
      <c r="P2806" t="s">
        <v>98</v>
      </c>
      <c r="Q2806" t="s">
        <v>9761</v>
      </c>
      <c r="R2806" t="s">
        <v>37</v>
      </c>
      <c r="S2806" t="s">
        <v>89</v>
      </c>
      <c r="T2806" s="2">
        <v>16956</v>
      </c>
      <c r="U2806" s="3">
        <f ca="1">YEARFRAC(Table1[[#This Row],[DOB]],TODAY())</f>
        <v>79.555555555555557</v>
      </c>
      <c r="V2806" s="3" t="str" cm="1">
        <f t="array" aca="1" ref="V2806" ca="1">_xlfn.IFS(Table1[[#This Row],[Age]] &lt; 30, "20-29", Table1[[#This Row],[Age]]&lt;40,"30-39",Table1[[#This Row],[Age]]&lt;50,"40-49",Table1[[#This Row],[Age]]&lt;60,"50-59",Table1[[#This Row],[Age]]&lt;70, "60-69",Table1[[#This Row],[Age]]&lt;80, "70-79",Table1[[#This Row],[Age]]&lt;90,"80-89")</f>
        <v>70-79</v>
      </c>
      <c r="W2806" t="s">
        <v>39</v>
      </c>
      <c r="X2806" t="s">
        <v>102</v>
      </c>
      <c r="Y2806" t="s">
        <v>54</v>
      </c>
      <c r="Z2806">
        <v>8223</v>
      </c>
      <c r="AA2806" t="s">
        <v>55</v>
      </c>
      <c r="AB2806" t="s">
        <v>74</v>
      </c>
      <c r="AC2806" t="s">
        <v>44</v>
      </c>
      <c r="AD2806">
        <v>2</v>
      </c>
    </row>
    <row r="2807" spans="1:30" x14ac:dyDescent="0.35">
      <c r="A2807">
        <v>3229</v>
      </c>
      <c r="B2807" t="s">
        <v>9762</v>
      </c>
      <c r="C2807" t="s">
        <v>2837</v>
      </c>
      <c r="D2807" s="1">
        <v>44913</v>
      </c>
      <c r="F2807" t="str">
        <f>IF(Table1[[#This Row],[ExitDate]],QUOTIENT(Table1[[#This Row],[ExitDate]]-Table1[[#This Row],[StartDate]],365/12),"")</f>
        <v/>
      </c>
      <c r="G2807" t="str">
        <f>IF(Table1[[#This Row],[ExitDate]], "Attrition", "Active")</f>
        <v>Active</v>
      </c>
      <c r="H2807" t="s">
        <v>28</v>
      </c>
      <c r="I2807" t="s">
        <v>9763</v>
      </c>
      <c r="J2807" t="s">
        <v>9764</v>
      </c>
      <c r="K2807" t="s">
        <v>97</v>
      </c>
      <c r="L2807" t="s">
        <v>32</v>
      </c>
      <c r="M2807" t="s">
        <v>33</v>
      </c>
      <c r="N2807" t="s">
        <v>34</v>
      </c>
      <c r="O2807" t="s">
        <v>35</v>
      </c>
      <c r="P2807" t="s">
        <v>36</v>
      </c>
      <c r="R2807" t="s">
        <v>37</v>
      </c>
      <c r="S2807" t="s">
        <v>110</v>
      </c>
      <c r="T2807" s="2">
        <v>16789</v>
      </c>
      <c r="U2807" s="3">
        <f ca="1">YEARFRAC(Table1[[#This Row],[DOB]],TODAY())</f>
        <v>80.013888888888886</v>
      </c>
      <c r="V2807" s="3" t="str" cm="1">
        <f t="array" aca="1" ref="V2807" ca="1">_xlfn.IFS(Table1[[#This Row],[Age]] &lt; 30, "20-29", Table1[[#This Row],[Age]]&lt;40,"30-39",Table1[[#This Row],[Age]]&lt;50,"40-49",Table1[[#This Row],[Age]]&lt;60,"50-59",Table1[[#This Row],[Age]]&lt;70, "60-69",Table1[[#This Row],[Age]]&lt;80, "70-79",Table1[[#This Row],[Age]]&lt;90,"80-89")</f>
        <v>80-89</v>
      </c>
      <c r="W2807" t="s">
        <v>39</v>
      </c>
      <c r="X2807" t="s">
        <v>2798</v>
      </c>
      <c r="Y2807" t="s">
        <v>54</v>
      </c>
      <c r="Z2807">
        <v>15997</v>
      </c>
      <c r="AA2807" t="s">
        <v>73</v>
      </c>
      <c r="AB2807" t="s">
        <v>43</v>
      </c>
      <c r="AC2807" t="s">
        <v>44</v>
      </c>
      <c r="AD2807">
        <v>1</v>
      </c>
    </row>
    <row r="2808" spans="1:30" x14ac:dyDescent="0.35">
      <c r="A2808">
        <v>3230</v>
      </c>
      <c r="B2808" t="s">
        <v>2032</v>
      </c>
      <c r="C2808" t="s">
        <v>4964</v>
      </c>
      <c r="D2808" s="1">
        <v>44329</v>
      </c>
      <c r="E2808" s="1">
        <v>45120</v>
      </c>
      <c r="F2808">
        <f>IF(Table1[[#This Row],[ExitDate]],QUOTIENT(Table1[[#This Row],[ExitDate]]-Table1[[#This Row],[StartDate]],365/12),"")</f>
        <v>26</v>
      </c>
      <c r="G2808" t="str">
        <f>IF(Table1[[#This Row],[ExitDate]], "Attrition", "Active")</f>
        <v>Attrition</v>
      </c>
      <c r="H2808" t="s">
        <v>28</v>
      </c>
      <c r="I2808" t="s">
        <v>9765</v>
      </c>
      <c r="J2808" t="s">
        <v>9766</v>
      </c>
      <c r="K2808" t="s">
        <v>117</v>
      </c>
      <c r="L2808" t="s">
        <v>1804</v>
      </c>
      <c r="M2808" t="s">
        <v>62</v>
      </c>
      <c r="N2808" t="s">
        <v>34</v>
      </c>
      <c r="O2808" t="s">
        <v>62</v>
      </c>
      <c r="P2808" t="s">
        <v>125</v>
      </c>
      <c r="Q2808" t="s">
        <v>9767</v>
      </c>
      <c r="R2808" t="s">
        <v>37</v>
      </c>
      <c r="S2808" t="s">
        <v>89</v>
      </c>
      <c r="T2808" s="2">
        <v>33348</v>
      </c>
      <c r="U2808" s="3">
        <f ca="1">YEARFRAC(Table1[[#This Row],[DOB]],TODAY())</f>
        <v>34.674999999999997</v>
      </c>
      <c r="V2808" s="3" t="str" cm="1">
        <f t="array" aca="1" ref="V2808" ca="1">_xlfn.IFS(Table1[[#This Row],[Age]] &lt; 30, "20-29", Table1[[#This Row],[Age]]&lt;40,"30-39",Table1[[#This Row],[Age]]&lt;50,"40-49",Table1[[#This Row],[Age]]&lt;60,"50-59",Table1[[#This Row],[Age]]&lt;70, "60-69",Table1[[#This Row],[Age]]&lt;80, "70-79",Table1[[#This Row],[Age]]&lt;90,"80-89")</f>
        <v>30-39</v>
      </c>
      <c r="W2808" t="s">
        <v>39</v>
      </c>
      <c r="X2808" t="s">
        <v>82</v>
      </c>
      <c r="Y2808" t="s">
        <v>41</v>
      </c>
      <c r="Z2808">
        <v>55412</v>
      </c>
      <c r="AA2808" t="s">
        <v>42</v>
      </c>
      <c r="AB2808" t="s">
        <v>74</v>
      </c>
      <c r="AC2808" t="s">
        <v>44</v>
      </c>
      <c r="AD2808">
        <v>1</v>
      </c>
    </row>
    <row r="2809" spans="1:30" x14ac:dyDescent="0.35">
      <c r="A2809">
        <v>3231</v>
      </c>
      <c r="B2809" t="s">
        <v>5787</v>
      </c>
      <c r="C2809" t="s">
        <v>4258</v>
      </c>
      <c r="D2809" s="1">
        <v>44340</v>
      </c>
      <c r="F2809" t="str">
        <f>IF(Table1[[#This Row],[ExitDate]],QUOTIENT(Table1[[#This Row],[ExitDate]]-Table1[[#This Row],[StartDate]],365/12),"")</f>
        <v/>
      </c>
      <c r="G2809" t="str">
        <f>IF(Table1[[#This Row],[ExitDate]], "Attrition", "Active")</f>
        <v>Active</v>
      </c>
      <c r="H2809" t="s">
        <v>28</v>
      </c>
      <c r="I2809" t="s">
        <v>1109</v>
      </c>
      <c r="J2809" t="s">
        <v>9768</v>
      </c>
      <c r="K2809" t="s">
        <v>61</v>
      </c>
      <c r="L2809" t="s">
        <v>32</v>
      </c>
      <c r="M2809" t="s">
        <v>62</v>
      </c>
      <c r="N2809" t="s">
        <v>34</v>
      </c>
      <c r="O2809" t="s">
        <v>51</v>
      </c>
      <c r="P2809" t="s">
        <v>36</v>
      </c>
      <c r="R2809" t="s">
        <v>37</v>
      </c>
      <c r="S2809" t="s">
        <v>285</v>
      </c>
      <c r="T2809" s="2">
        <v>35564</v>
      </c>
      <c r="U2809" s="3">
        <f ca="1">YEARFRAC(Table1[[#This Row],[DOB]],TODAY())</f>
        <v>28.608333333333334</v>
      </c>
      <c r="V2809" s="3" t="str" cm="1">
        <f t="array" aca="1" ref="V2809" ca="1">_xlfn.IFS(Table1[[#This Row],[Age]] &lt; 30, "20-29", Table1[[#This Row],[Age]]&lt;40,"30-39",Table1[[#This Row],[Age]]&lt;50,"40-49",Table1[[#This Row],[Age]]&lt;60,"50-59",Table1[[#This Row],[Age]]&lt;70, "60-69",Table1[[#This Row],[Age]]&lt;80, "70-79",Table1[[#This Row],[Age]]&lt;90,"80-89")</f>
        <v>20-29</v>
      </c>
      <c r="W2809" t="s">
        <v>39</v>
      </c>
      <c r="X2809" t="s">
        <v>3106</v>
      </c>
      <c r="Y2809" t="s">
        <v>41</v>
      </c>
      <c r="Z2809">
        <v>97872</v>
      </c>
      <c r="AA2809" t="s">
        <v>42</v>
      </c>
      <c r="AB2809" t="s">
        <v>103</v>
      </c>
      <c r="AC2809" t="s">
        <v>104</v>
      </c>
      <c r="AD2809">
        <v>2</v>
      </c>
    </row>
    <row r="2810" spans="1:30" x14ac:dyDescent="0.35">
      <c r="A2810">
        <v>3232</v>
      </c>
      <c r="B2810" t="s">
        <v>9769</v>
      </c>
      <c r="C2810" t="s">
        <v>1390</v>
      </c>
      <c r="D2810" s="1">
        <v>44475</v>
      </c>
      <c r="E2810" s="1">
        <v>44700</v>
      </c>
      <c r="F2810">
        <f>IF(Table1[[#This Row],[ExitDate]],QUOTIENT(Table1[[#This Row],[ExitDate]]-Table1[[#This Row],[StartDate]],365/12),"")</f>
        <v>7</v>
      </c>
      <c r="G2810" t="str">
        <f>IF(Table1[[#This Row],[ExitDate]], "Attrition", "Active")</f>
        <v>Attrition</v>
      </c>
      <c r="H2810" t="s">
        <v>28</v>
      </c>
      <c r="I2810" t="s">
        <v>9770</v>
      </c>
      <c r="J2810" t="s">
        <v>9771</v>
      </c>
      <c r="K2810" t="s">
        <v>88</v>
      </c>
      <c r="L2810" t="s">
        <v>1804</v>
      </c>
      <c r="M2810" t="s">
        <v>51</v>
      </c>
      <c r="N2810" t="s">
        <v>63</v>
      </c>
      <c r="O2810" t="s">
        <v>35</v>
      </c>
      <c r="P2810" t="s">
        <v>125</v>
      </c>
      <c r="Q2810" t="s">
        <v>9772</v>
      </c>
      <c r="R2810" t="s">
        <v>37</v>
      </c>
      <c r="S2810" t="s">
        <v>80</v>
      </c>
      <c r="T2810" s="2">
        <v>27351</v>
      </c>
      <c r="U2810" s="3">
        <f ca="1">YEARFRAC(Table1[[#This Row],[DOB]],TODAY())</f>
        <v>51.097222222222221</v>
      </c>
      <c r="V2810" s="3" t="str" cm="1">
        <f t="array" aca="1" ref="V2810" ca="1">_xlfn.IFS(Table1[[#This Row],[Age]] &lt; 30, "20-29", Table1[[#This Row],[Age]]&lt;40,"30-39",Table1[[#This Row],[Age]]&lt;50,"40-49",Table1[[#This Row],[Age]]&lt;60,"50-59",Table1[[#This Row],[Age]]&lt;70, "60-69",Table1[[#This Row],[Age]]&lt;80, "70-79",Table1[[#This Row],[Age]]&lt;90,"80-89")</f>
        <v>50-59</v>
      </c>
      <c r="W2810" t="s">
        <v>39</v>
      </c>
      <c r="X2810" t="s">
        <v>82</v>
      </c>
      <c r="Y2810" t="s">
        <v>54</v>
      </c>
      <c r="Z2810">
        <v>26785</v>
      </c>
      <c r="AA2810" t="s">
        <v>73</v>
      </c>
      <c r="AB2810" t="s">
        <v>103</v>
      </c>
      <c r="AC2810" t="s">
        <v>44</v>
      </c>
      <c r="AD2810">
        <v>1</v>
      </c>
    </row>
    <row r="2811" spans="1:30" x14ac:dyDescent="0.35">
      <c r="A2811">
        <v>3233</v>
      </c>
      <c r="B2811" t="s">
        <v>2332</v>
      </c>
      <c r="C2811" t="s">
        <v>2016</v>
      </c>
      <c r="D2811" s="1">
        <v>44065</v>
      </c>
      <c r="E2811" s="1">
        <v>44069</v>
      </c>
      <c r="F2811">
        <f>IF(Table1[[#This Row],[ExitDate]],QUOTIENT(Table1[[#This Row],[ExitDate]]-Table1[[#This Row],[StartDate]],365/12),"")</f>
        <v>0</v>
      </c>
      <c r="G2811" t="str">
        <f>IF(Table1[[#This Row],[ExitDate]], "Attrition", "Active")</f>
        <v>Attrition</v>
      </c>
      <c r="H2811" t="s">
        <v>28</v>
      </c>
      <c r="I2811" t="s">
        <v>9773</v>
      </c>
      <c r="J2811" t="s">
        <v>9774</v>
      </c>
      <c r="K2811" t="s">
        <v>31</v>
      </c>
      <c r="L2811" t="s">
        <v>1804</v>
      </c>
      <c r="M2811" t="s">
        <v>33</v>
      </c>
      <c r="N2811" t="s">
        <v>34</v>
      </c>
      <c r="O2811" t="s">
        <v>51</v>
      </c>
      <c r="P2811" t="s">
        <v>174</v>
      </c>
      <c r="Q2811" t="s">
        <v>9775</v>
      </c>
      <c r="R2811" t="s">
        <v>37</v>
      </c>
      <c r="S2811" t="s">
        <v>110</v>
      </c>
      <c r="T2811" s="2">
        <v>25242</v>
      </c>
      <c r="U2811" s="3">
        <f ca="1">YEARFRAC(Table1[[#This Row],[DOB]],TODAY())</f>
        <v>56.875</v>
      </c>
      <c r="V2811" s="3" t="str" cm="1">
        <f t="array" aca="1" ref="V2811" ca="1">_xlfn.IFS(Table1[[#This Row],[Age]] &lt; 30, "20-29", Table1[[#This Row],[Age]]&lt;40,"30-39",Table1[[#This Row],[Age]]&lt;50,"40-49",Table1[[#This Row],[Age]]&lt;60,"50-59",Table1[[#This Row],[Age]]&lt;70, "60-69",Table1[[#This Row],[Age]]&lt;80, "70-79",Table1[[#This Row],[Age]]&lt;90,"80-89")</f>
        <v>50-59</v>
      </c>
      <c r="W2811" t="s">
        <v>39</v>
      </c>
      <c r="X2811" t="s">
        <v>112</v>
      </c>
      <c r="Y2811" t="s">
        <v>54</v>
      </c>
      <c r="Z2811">
        <v>14249</v>
      </c>
      <c r="AA2811" t="s">
        <v>127</v>
      </c>
      <c r="AB2811" t="s">
        <v>43</v>
      </c>
      <c r="AC2811" t="s">
        <v>44</v>
      </c>
      <c r="AD2811">
        <v>2</v>
      </c>
    </row>
    <row r="2812" spans="1:30" x14ac:dyDescent="0.35">
      <c r="A2812">
        <v>3234</v>
      </c>
      <c r="B2812" t="s">
        <v>1357</v>
      </c>
      <c r="C2812" t="s">
        <v>1239</v>
      </c>
      <c r="D2812" s="1">
        <v>44431</v>
      </c>
      <c r="F2812" t="str">
        <f>IF(Table1[[#This Row],[ExitDate]],QUOTIENT(Table1[[#This Row],[ExitDate]]-Table1[[#This Row],[StartDate]],365/12),"")</f>
        <v/>
      </c>
      <c r="G2812" t="str">
        <f>IF(Table1[[#This Row],[ExitDate]], "Attrition", "Active")</f>
        <v>Active</v>
      </c>
      <c r="H2812" t="s">
        <v>28</v>
      </c>
      <c r="I2812" t="s">
        <v>9776</v>
      </c>
      <c r="J2812" t="s">
        <v>9777</v>
      </c>
      <c r="K2812" t="s">
        <v>132</v>
      </c>
      <c r="L2812" t="s">
        <v>32</v>
      </c>
      <c r="M2812" t="s">
        <v>51</v>
      </c>
      <c r="N2812" t="s">
        <v>63</v>
      </c>
      <c r="O2812" t="s">
        <v>35</v>
      </c>
      <c r="P2812" t="s">
        <v>36</v>
      </c>
      <c r="R2812" t="s">
        <v>37</v>
      </c>
      <c r="S2812" t="s">
        <v>80</v>
      </c>
      <c r="T2812" s="2">
        <v>21665</v>
      </c>
      <c r="U2812" s="3">
        <f ca="1">YEARFRAC(Table1[[#This Row],[DOB]],TODAY())</f>
        <v>66.661111111111111</v>
      </c>
      <c r="V2812" s="3" t="str" cm="1">
        <f t="array" aca="1" ref="V2812" ca="1">_xlfn.IFS(Table1[[#This Row],[Age]] &lt; 30, "20-29", Table1[[#This Row],[Age]]&lt;40,"30-39",Table1[[#This Row],[Age]]&lt;50,"40-49",Table1[[#This Row],[Age]]&lt;60,"50-59",Table1[[#This Row],[Age]]&lt;70, "60-69",Table1[[#This Row],[Age]]&lt;80, "70-79",Table1[[#This Row],[Age]]&lt;90,"80-89")</f>
        <v>60-69</v>
      </c>
      <c r="W2812" t="s">
        <v>39</v>
      </c>
      <c r="X2812" t="s">
        <v>1257</v>
      </c>
      <c r="Y2812" t="s">
        <v>54</v>
      </c>
      <c r="Z2812">
        <v>52819</v>
      </c>
      <c r="AA2812" t="s">
        <v>92</v>
      </c>
      <c r="AB2812" t="s">
        <v>43</v>
      </c>
      <c r="AC2812" t="s">
        <v>44</v>
      </c>
      <c r="AD2812">
        <v>3</v>
      </c>
    </row>
    <row r="2813" spans="1:30" x14ac:dyDescent="0.35">
      <c r="A2813">
        <v>3235</v>
      </c>
      <c r="B2813" t="s">
        <v>5412</v>
      </c>
      <c r="C2813" t="s">
        <v>5320</v>
      </c>
      <c r="D2813" s="1">
        <v>44553</v>
      </c>
      <c r="E2813" s="1">
        <v>44851</v>
      </c>
      <c r="F2813">
        <f>IF(Table1[[#This Row],[ExitDate]],QUOTIENT(Table1[[#This Row],[ExitDate]]-Table1[[#This Row],[StartDate]],365/12),"")</f>
        <v>9</v>
      </c>
      <c r="G2813" t="str">
        <f>IF(Table1[[#This Row],[ExitDate]], "Attrition", "Active")</f>
        <v>Attrition</v>
      </c>
      <c r="H2813" t="s">
        <v>28</v>
      </c>
      <c r="I2813" t="s">
        <v>9778</v>
      </c>
      <c r="J2813" t="s">
        <v>9779</v>
      </c>
      <c r="K2813" t="s">
        <v>49</v>
      </c>
      <c r="L2813" t="s">
        <v>32</v>
      </c>
      <c r="M2813" t="s">
        <v>33</v>
      </c>
      <c r="N2813" t="s">
        <v>34</v>
      </c>
      <c r="O2813" t="s">
        <v>35</v>
      </c>
      <c r="P2813" t="s">
        <v>125</v>
      </c>
      <c r="Q2813" t="s">
        <v>9780</v>
      </c>
      <c r="R2813" t="s">
        <v>37</v>
      </c>
      <c r="S2813" t="s">
        <v>110</v>
      </c>
      <c r="T2813" s="2">
        <v>23224</v>
      </c>
      <c r="U2813" s="3">
        <f ca="1">YEARFRAC(Table1[[#This Row],[DOB]],TODAY())</f>
        <v>62.394444444444446</v>
      </c>
      <c r="V2813" s="3" t="str" cm="1">
        <f t="array" aca="1" ref="V2813" ca="1">_xlfn.IFS(Table1[[#This Row],[Age]] &lt; 30, "20-29", Table1[[#This Row],[Age]]&lt;40,"30-39",Table1[[#This Row],[Age]]&lt;50,"40-49",Table1[[#This Row],[Age]]&lt;60,"50-59",Table1[[#This Row],[Age]]&lt;70, "60-69",Table1[[#This Row],[Age]]&lt;80, "70-79",Table1[[#This Row],[Age]]&lt;90,"80-89")</f>
        <v>60-69</v>
      </c>
      <c r="W2813" t="s">
        <v>39</v>
      </c>
      <c r="X2813" t="s">
        <v>112</v>
      </c>
      <c r="Y2813" t="s">
        <v>54</v>
      </c>
      <c r="Z2813">
        <v>62173</v>
      </c>
      <c r="AA2813" t="s">
        <v>55</v>
      </c>
      <c r="AB2813" t="s">
        <v>83</v>
      </c>
      <c r="AC2813" t="s">
        <v>44</v>
      </c>
      <c r="AD2813">
        <v>2</v>
      </c>
    </row>
    <row r="2814" spans="1:30" x14ac:dyDescent="0.35">
      <c r="A2814">
        <v>3236</v>
      </c>
      <c r="B2814" t="s">
        <v>9781</v>
      </c>
      <c r="C2814" t="s">
        <v>5041</v>
      </c>
      <c r="D2814" s="1">
        <v>44585</v>
      </c>
      <c r="E2814" s="1">
        <v>44647</v>
      </c>
      <c r="F2814">
        <f>IF(Table1[[#This Row],[ExitDate]],QUOTIENT(Table1[[#This Row],[ExitDate]]-Table1[[#This Row],[StartDate]],365/12),"")</f>
        <v>2</v>
      </c>
      <c r="G2814" t="str">
        <f>IF(Table1[[#This Row],[ExitDate]], "Attrition", "Active")</f>
        <v>Attrition</v>
      </c>
      <c r="H2814" t="s">
        <v>727</v>
      </c>
      <c r="I2814" t="s">
        <v>9782</v>
      </c>
      <c r="J2814" t="s">
        <v>9783</v>
      </c>
      <c r="K2814" t="s">
        <v>117</v>
      </c>
      <c r="L2814" t="s">
        <v>32</v>
      </c>
      <c r="M2814" t="s">
        <v>33</v>
      </c>
      <c r="N2814" t="s">
        <v>34</v>
      </c>
      <c r="O2814" t="s">
        <v>62</v>
      </c>
      <c r="P2814" t="s">
        <v>98</v>
      </c>
      <c r="Q2814" t="s">
        <v>9784</v>
      </c>
      <c r="R2814" t="s">
        <v>37</v>
      </c>
      <c r="S2814" t="s">
        <v>695</v>
      </c>
      <c r="T2814" s="2">
        <v>29010</v>
      </c>
      <c r="U2814" s="3">
        <f ca="1">YEARFRAC(Table1[[#This Row],[DOB]],TODAY())</f>
        <v>46.552777777777777</v>
      </c>
      <c r="V2814" s="3" t="str" cm="1">
        <f t="array" aca="1" ref="V2814" ca="1">_xlfn.IFS(Table1[[#This Row],[Age]] &lt; 30, "20-29", Table1[[#This Row],[Age]]&lt;40,"30-39",Table1[[#This Row],[Age]]&lt;50,"40-49",Table1[[#This Row],[Age]]&lt;60,"50-59",Table1[[#This Row],[Age]]&lt;70, "60-69",Table1[[#This Row],[Age]]&lt;80, "70-79",Table1[[#This Row],[Age]]&lt;90,"80-89")</f>
        <v>40-49</v>
      </c>
      <c r="W2814" t="s">
        <v>39</v>
      </c>
      <c r="X2814" t="s">
        <v>696</v>
      </c>
      <c r="Y2814" t="s">
        <v>41</v>
      </c>
      <c r="Z2814">
        <v>8702</v>
      </c>
      <c r="AA2814" t="s">
        <v>127</v>
      </c>
      <c r="AB2814" t="s">
        <v>83</v>
      </c>
      <c r="AC2814" t="s">
        <v>44</v>
      </c>
      <c r="AD2814">
        <v>5</v>
      </c>
    </row>
    <row r="2815" spans="1:30" x14ac:dyDescent="0.35">
      <c r="A2815">
        <v>3237</v>
      </c>
      <c r="B2815" t="s">
        <v>9785</v>
      </c>
      <c r="C2815" t="s">
        <v>6488</v>
      </c>
      <c r="D2815" s="1">
        <v>44886</v>
      </c>
      <c r="F2815" t="str">
        <f>IF(Table1[[#This Row],[ExitDate]],QUOTIENT(Table1[[#This Row],[ExitDate]]-Table1[[#This Row],[StartDate]],365/12),"")</f>
        <v/>
      </c>
      <c r="G2815" t="str">
        <f>IF(Table1[[#This Row],[ExitDate]], "Attrition", "Active")</f>
        <v>Active</v>
      </c>
      <c r="H2815" t="s">
        <v>727</v>
      </c>
      <c r="I2815" t="s">
        <v>9786</v>
      </c>
      <c r="J2815" t="s">
        <v>9787</v>
      </c>
      <c r="K2815" t="s">
        <v>61</v>
      </c>
      <c r="L2815" t="s">
        <v>32</v>
      </c>
      <c r="M2815" t="s">
        <v>33</v>
      </c>
      <c r="N2815" t="s">
        <v>63</v>
      </c>
      <c r="O2815" t="s">
        <v>35</v>
      </c>
      <c r="P2815" t="s">
        <v>36</v>
      </c>
      <c r="R2815" t="s">
        <v>37</v>
      </c>
      <c r="S2815" t="s">
        <v>100</v>
      </c>
      <c r="T2815" s="2">
        <v>32119</v>
      </c>
      <c r="U2815" s="3">
        <f ca="1">YEARFRAC(Table1[[#This Row],[DOB]],TODAY())</f>
        <v>38.041666666666664</v>
      </c>
      <c r="V2815" s="3" t="str" cm="1">
        <f t="array" aca="1" ref="V2815" ca="1">_xlfn.IFS(Table1[[#This Row],[Age]] &lt; 30, "20-29", Table1[[#This Row],[Age]]&lt;40,"30-39",Table1[[#This Row],[Age]]&lt;50,"40-49",Table1[[#This Row],[Age]]&lt;60,"50-59",Table1[[#This Row],[Age]]&lt;70, "60-69",Table1[[#This Row],[Age]]&lt;80, "70-79",Table1[[#This Row],[Age]]&lt;90,"80-89")</f>
        <v>30-39</v>
      </c>
      <c r="W2815" t="s">
        <v>39</v>
      </c>
      <c r="X2815" t="s">
        <v>702</v>
      </c>
      <c r="Y2815" t="s">
        <v>54</v>
      </c>
      <c r="Z2815">
        <v>69369</v>
      </c>
      <c r="AA2815" t="s">
        <v>42</v>
      </c>
      <c r="AB2815" t="s">
        <v>83</v>
      </c>
      <c r="AC2815" t="s">
        <v>44</v>
      </c>
      <c r="AD2815">
        <v>4</v>
      </c>
    </row>
    <row r="2816" spans="1:30" x14ac:dyDescent="0.35">
      <c r="A2816">
        <v>3238</v>
      </c>
      <c r="B2816" t="s">
        <v>2080</v>
      </c>
      <c r="C2816" t="s">
        <v>510</v>
      </c>
      <c r="D2816" s="1">
        <v>43438</v>
      </c>
      <c r="E2816" s="1">
        <v>44743</v>
      </c>
      <c r="F2816">
        <f>IF(Table1[[#This Row],[ExitDate]],QUOTIENT(Table1[[#This Row],[ExitDate]]-Table1[[#This Row],[StartDate]],365/12),"")</f>
        <v>42</v>
      </c>
      <c r="G2816" t="str">
        <f>IF(Table1[[#This Row],[ExitDate]], "Attrition", "Active")</f>
        <v>Attrition</v>
      </c>
      <c r="H2816" t="s">
        <v>727</v>
      </c>
      <c r="I2816" t="s">
        <v>9788</v>
      </c>
      <c r="J2816" t="s">
        <v>9789</v>
      </c>
      <c r="K2816" t="s">
        <v>167</v>
      </c>
      <c r="L2816" t="s">
        <v>744</v>
      </c>
      <c r="M2816" t="s">
        <v>33</v>
      </c>
      <c r="N2816" t="s">
        <v>50</v>
      </c>
      <c r="O2816" t="s">
        <v>51</v>
      </c>
      <c r="P2816" t="s">
        <v>174</v>
      </c>
      <c r="Q2816" t="s">
        <v>9790</v>
      </c>
      <c r="R2816" t="s">
        <v>37</v>
      </c>
      <c r="S2816" t="s">
        <v>304</v>
      </c>
      <c r="T2816" s="2">
        <v>36773</v>
      </c>
      <c r="U2816" s="3">
        <f ca="1">YEARFRAC(Table1[[#This Row],[DOB]],TODAY())</f>
        <v>25.302777777777777</v>
      </c>
      <c r="V2816" s="3" t="str" cm="1">
        <f t="array" aca="1" ref="V2816" ca="1">_xlfn.IFS(Table1[[#This Row],[Age]] &lt; 30, "20-29", Table1[[#This Row],[Age]]&lt;40,"30-39",Table1[[#This Row],[Age]]&lt;50,"40-49",Table1[[#This Row],[Age]]&lt;60,"50-59",Table1[[#This Row],[Age]]&lt;70, "60-69",Table1[[#This Row],[Age]]&lt;80, "70-79",Table1[[#This Row],[Age]]&lt;90,"80-89")</f>
        <v>20-29</v>
      </c>
      <c r="W2816" t="s">
        <v>39</v>
      </c>
      <c r="X2816" t="s">
        <v>707</v>
      </c>
      <c r="Y2816" t="s">
        <v>54</v>
      </c>
      <c r="Z2816">
        <v>39455</v>
      </c>
      <c r="AA2816" t="s">
        <v>73</v>
      </c>
      <c r="AB2816" t="s">
        <v>103</v>
      </c>
      <c r="AC2816" t="s">
        <v>44</v>
      </c>
      <c r="AD2816">
        <v>4</v>
      </c>
    </row>
    <row r="2817" spans="1:30" x14ac:dyDescent="0.35">
      <c r="A2817">
        <v>3239</v>
      </c>
      <c r="B2817" t="s">
        <v>3252</v>
      </c>
      <c r="C2817" t="s">
        <v>2155</v>
      </c>
      <c r="D2817" s="1">
        <v>43618</v>
      </c>
      <c r="F2817" t="str">
        <f>IF(Table1[[#This Row],[ExitDate]],QUOTIENT(Table1[[#This Row],[ExitDate]]-Table1[[#This Row],[StartDate]],365/12),"")</f>
        <v/>
      </c>
      <c r="G2817" t="str">
        <f>IF(Table1[[#This Row],[ExitDate]], "Attrition", "Active")</f>
        <v>Active</v>
      </c>
      <c r="H2817" t="s">
        <v>727</v>
      </c>
      <c r="I2817" t="s">
        <v>9791</v>
      </c>
      <c r="J2817" t="s">
        <v>9792</v>
      </c>
      <c r="K2817" t="s">
        <v>132</v>
      </c>
      <c r="L2817" t="s">
        <v>32</v>
      </c>
      <c r="M2817" t="s">
        <v>51</v>
      </c>
      <c r="N2817" t="s">
        <v>34</v>
      </c>
      <c r="O2817" t="s">
        <v>35</v>
      </c>
      <c r="P2817" t="s">
        <v>36</v>
      </c>
      <c r="R2817" t="s">
        <v>37</v>
      </c>
      <c r="S2817" t="s">
        <v>89</v>
      </c>
      <c r="T2817" s="2">
        <v>33804</v>
      </c>
      <c r="U2817" s="3">
        <f ca="1">YEARFRAC(Table1[[#This Row],[DOB]],TODAY())</f>
        <v>33.427777777777777</v>
      </c>
      <c r="V2817" s="3" t="str" cm="1">
        <f t="array" aca="1" ref="V2817" ca="1">_xlfn.IFS(Table1[[#This Row],[Age]] &lt; 30, "20-29", Table1[[#This Row],[Age]]&lt;40,"30-39",Table1[[#This Row],[Age]]&lt;50,"40-49",Table1[[#This Row],[Age]]&lt;60,"50-59",Table1[[#This Row],[Age]]&lt;70, "60-69",Table1[[#This Row],[Age]]&lt;80, "70-79",Table1[[#This Row],[Age]]&lt;90,"80-89")</f>
        <v>30-39</v>
      </c>
      <c r="W2817" t="s">
        <v>39</v>
      </c>
      <c r="X2817" t="s">
        <v>215</v>
      </c>
      <c r="Y2817" t="s">
        <v>54</v>
      </c>
      <c r="Z2817">
        <v>74781</v>
      </c>
      <c r="AA2817" t="s">
        <v>92</v>
      </c>
      <c r="AB2817" t="s">
        <v>74</v>
      </c>
      <c r="AC2817" t="s">
        <v>44</v>
      </c>
      <c r="AD2817">
        <v>3</v>
      </c>
    </row>
    <row r="2818" spans="1:30" x14ac:dyDescent="0.35">
      <c r="A2818">
        <v>3240</v>
      </c>
      <c r="B2818" t="s">
        <v>5427</v>
      </c>
      <c r="C2818" t="s">
        <v>5265</v>
      </c>
      <c r="D2818" s="1">
        <v>43324</v>
      </c>
      <c r="E2818" s="1">
        <v>43651</v>
      </c>
      <c r="F2818">
        <f>IF(Table1[[#This Row],[ExitDate]],QUOTIENT(Table1[[#This Row],[ExitDate]]-Table1[[#This Row],[StartDate]],365/12),"")</f>
        <v>10</v>
      </c>
      <c r="G2818" t="str">
        <f>IF(Table1[[#This Row],[ExitDate]], "Attrition", "Active")</f>
        <v>Attrition</v>
      </c>
      <c r="H2818" t="s">
        <v>727</v>
      </c>
      <c r="I2818" t="s">
        <v>9793</v>
      </c>
      <c r="J2818" t="s">
        <v>9794</v>
      </c>
      <c r="K2818" t="s">
        <v>79</v>
      </c>
      <c r="L2818" t="s">
        <v>744</v>
      </c>
      <c r="M2818" t="s">
        <v>62</v>
      </c>
      <c r="N2818" t="s">
        <v>34</v>
      </c>
      <c r="O2818" t="s">
        <v>35</v>
      </c>
      <c r="P2818" t="s">
        <v>174</v>
      </c>
      <c r="Q2818" t="s">
        <v>9795</v>
      </c>
      <c r="R2818" t="s">
        <v>37</v>
      </c>
      <c r="S2818" t="s">
        <v>285</v>
      </c>
      <c r="T2818" s="2">
        <v>29285</v>
      </c>
      <c r="U2818" s="3">
        <f ca="1">YEARFRAC(Table1[[#This Row],[DOB]],TODAY())</f>
        <v>45.8</v>
      </c>
      <c r="V2818" s="3" t="str" cm="1">
        <f t="array" aca="1" ref="V2818" ca="1">_xlfn.IFS(Table1[[#This Row],[Age]] &lt; 30, "20-29", Table1[[#This Row],[Age]]&lt;40,"30-39",Table1[[#This Row],[Age]]&lt;50,"40-49",Table1[[#This Row],[Age]]&lt;60,"50-59",Table1[[#This Row],[Age]]&lt;70, "60-69",Table1[[#This Row],[Age]]&lt;80, "70-79",Table1[[#This Row],[Age]]&lt;90,"80-89")</f>
        <v>40-49</v>
      </c>
      <c r="W2818" t="s">
        <v>39</v>
      </c>
      <c r="X2818" t="s">
        <v>3106</v>
      </c>
      <c r="Y2818" t="s">
        <v>41</v>
      </c>
      <c r="Z2818">
        <v>60148</v>
      </c>
      <c r="AA2818" t="s">
        <v>127</v>
      </c>
      <c r="AB2818" t="s">
        <v>83</v>
      </c>
      <c r="AC2818" t="s">
        <v>44</v>
      </c>
      <c r="AD2818">
        <v>2</v>
      </c>
    </row>
    <row r="2819" spans="1:30" x14ac:dyDescent="0.35">
      <c r="A2819">
        <v>3241</v>
      </c>
      <c r="B2819" t="s">
        <v>9796</v>
      </c>
      <c r="C2819" t="s">
        <v>1297</v>
      </c>
      <c r="D2819" s="1">
        <v>44696</v>
      </c>
      <c r="F2819" t="str">
        <f>IF(Table1[[#This Row],[ExitDate]],QUOTIENT(Table1[[#This Row],[ExitDate]]-Table1[[#This Row],[StartDate]],365/12),"")</f>
        <v/>
      </c>
      <c r="G2819" t="str">
        <f>IF(Table1[[#This Row],[ExitDate]], "Attrition", "Active")</f>
        <v>Active</v>
      </c>
      <c r="H2819" t="s">
        <v>727</v>
      </c>
      <c r="I2819" t="s">
        <v>9797</v>
      </c>
      <c r="J2819" t="s">
        <v>9798</v>
      </c>
      <c r="K2819" t="s">
        <v>97</v>
      </c>
      <c r="L2819" t="s">
        <v>32</v>
      </c>
      <c r="M2819" t="s">
        <v>51</v>
      </c>
      <c r="N2819" t="s">
        <v>63</v>
      </c>
      <c r="O2819" t="s">
        <v>62</v>
      </c>
      <c r="P2819" t="s">
        <v>36</v>
      </c>
      <c r="R2819" t="s">
        <v>37</v>
      </c>
      <c r="S2819" t="s">
        <v>65</v>
      </c>
      <c r="T2819" s="2">
        <v>17512</v>
      </c>
      <c r="U2819" s="3">
        <f ca="1">YEARFRAC(Table1[[#This Row],[DOB]],TODAY())</f>
        <v>78.033333333333331</v>
      </c>
      <c r="V2819" s="3" t="str" cm="1">
        <f t="array" aca="1" ref="V2819" ca="1">_xlfn.IFS(Table1[[#This Row],[Age]] &lt; 30, "20-29", Table1[[#This Row],[Age]]&lt;40,"30-39",Table1[[#This Row],[Age]]&lt;50,"40-49",Table1[[#This Row],[Age]]&lt;60,"50-59",Table1[[#This Row],[Age]]&lt;70, "60-69",Table1[[#This Row],[Age]]&lt;80, "70-79",Table1[[#This Row],[Age]]&lt;90,"80-89")</f>
        <v>70-79</v>
      </c>
      <c r="W2819" t="s">
        <v>39</v>
      </c>
      <c r="X2819" t="s">
        <v>394</v>
      </c>
      <c r="Y2819" t="s">
        <v>41</v>
      </c>
      <c r="Z2819">
        <v>56978</v>
      </c>
      <c r="AA2819" t="s">
        <v>42</v>
      </c>
      <c r="AB2819" t="s">
        <v>103</v>
      </c>
      <c r="AC2819" t="s">
        <v>44</v>
      </c>
      <c r="AD2819">
        <v>1</v>
      </c>
    </row>
    <row r="2820" spans="1:30" x14ac:dyDescent="0.35">
      <c r="A2820">
        <v>3242</v>
      </c>
      <c r="B2820" t="s">
        <v>4836</v>
      </c>
      <c r="C2820" t="s">
        <v>1610</v>
      </c>
      <c r="D2820" s="1">
        <v>44523</v>
      </c>
      <c r="E2820" s="1">
        <v>44672</v>
      </c>
      <c r="F2820">
        <f>IF(Table1[[#This Row],[ExitDate]],QUOTIENT(Table1[[#This Row],[ExitDate]]-Table1[[#This Row],[StartDate]],365/12),"")</f>
        <v>4</v>
      </c>
      <c r="G2820" t="str">
        <f>IF(Table1[[#This Row],[ExitDate]], "Attrition", "Active")</f>
        <v>Attrition</v>
      </c>
      <c r="H2820" t="s">
        <v>28</v>
      </c>
      <c r="I2820" t="s">
        <v>9799</v>
      </c>
      <c r="J2820" t="s">
        <v>9800</v>
      </c>
      <c r="K2820" t="s">
        <v>117</v>
      </c>
      <c r="L2820" t="s">
        <v>744</v>
      </c>
      <c r="M2820" t="s">
        <v>33</v>
      </c>
      <c r="N2820" t="s">
        <v>34</v>
      </c>
      <c r="O2820" t="s">
        <v>62</v>
      </c>
      <c r="P2820" t="s">
        <v>125</v>
      </c>
      <c r="Q2820" t="s">
        <v>9801</v>
      </c>
      <c r="R2820" t="s">
        <v>37</v>
      </c>
      <c r="S2820" t="s">
        <v>52</v>
      </c>
      <c r="T2820" s="2">
        <v>20192</v>
      </c>
      <c r="U2820" s="3">
        <f ca="1">YEARFRAC(Table1[[#This Row],[DOB]],TODAY())</f>
        <v>70.694444444444443</v>
      </c>
      <c r="V2820" s="3" t="str" cm="1">
        <f t="array" aca="1" ref="V2820" ca="1">_xlfn.IFS(Table1[[#This Row],[Age]] &lt; 30, "20-29", Table1[[#This Row],[Age]]&lt;40,"30-39",Table1[[#This Row],[Age]]&lt;50,"40-49",Table1[[#This Row],[Age]]&lt;60,"50-59",Table1[[#This Row],[Age]]&lt;70, "60-69",Table1[[#This Row],[Age]]&lt;80, "70-79",Table1[[#This Row],[Age]]&lt;90,"80-89")</f>
        <v>70-79</v>
      </c>
      <c r="W2820" t="s">
        <v>39</v>
      </c>
      <c r="X2820" t="s">
        <v>162</v>
      </c>
      <c r="Y2820" t="s">
        <v>54</v>
      </c>
      <c r="Z2820">
        <v>46927</v>
      </c>
      <c r="AA2820" t="s">
        <v>55</v>
      </c>
      <c r="AB2820" t="s">
        <v>74</v>
      </c>
      <c r="AC2820" t="s">
        <v>44</v>
      </c>
      <c r="AD2820">
        <v>3</v>
      </c>
    </row>
    <row r="2821" spans="1:30" x14ac:dyDescent="0.35">
      <c r="A2821">
        <v>3243</v>
      </c>
      <c r="B2821" t="s">
        <v>3559</v>
      </c>
      <c r="C2821" t="s">
        <v>3126</v>
      </c>
      <c r="D2821" s="1">
        <v>44178</v>
      </c>
      <c r="F2821" t="str">
        <f>IF(Table1[[#This Row],[ExitDate]],QUOTIENT(Table1[[#This Row],[ExitDate]]-Table1[[#This Row],[StartDate]],365/12),"")</f>
        <v/>
      </c>
      <c r="G2821" t="str">
        <f>IF(Table1[[#This Row],[ExitDate]], "Attrition", "Active")</f>
        <v>Active</v>
      </c>
      <c r="H2821" t="s">
        <v>28</v>
      </c>
      <c r="I2821" t="s">
        <v>9802</v>
      </c>
      <c r="J2821" t="s">
        <v>9803</v>
      </c>
      <c r="K2821" t="s">
        <v>61</v>
      </c>
      <c r="L2821" t="s">
        <v>32</v>
      </c>
      <c r="M2821" t="s">
        <v>62</v>
      </c>
      <c r="N2821" t="s">
        <v>34</v>
      </c>
      <c r="O2821" t="s">
        <v>62</v>
      </c>
      <c r="P2821" t="s">
        <v>36</v>
      </c>
      <c r="R2821" t="s">
        <v>37</v>
      </c>
      <c r="S2821" t="s">
        <v>147</v>
      </c>
      <c r="T2821" s="2">
        <v>20128</v>
      </c>
      <c r="U2821" s="3">
        <f ca="1">YEARFRAC(Table1[[#This Row],[DOB]],TODAY())</f>
        <v>70.875</v>
      </c>
      <c r="V2821" s="3" t="str" cm="1">
        <f t="array" aca="1" ref="V2821" ca="1">_xlfn.IFS(Table1[[#This Row],[Age]] &lt; 30, "20-29", Table1[[#This Row],[Age]]&lt;40,"30-39",Table1[[#This Row],[Age]]&lt;50,"40-49",Table1[[#This Row],[Age]]&lt;60,"50-59",Table1[[#This Row],[Age]]&lt;70, "60-69",Table1[[#This Row],[Age]]&lt;80, "70-79",Table1[[#This Row],[Age]]&lt;90,"80-89")</f>
        <v>70-79</v>
      </c>
      <c r="W2821" t="s">
        <v>39</v>
      </c>
      <c r="X2821" t="s">
        <v>102</v>
      </c>
      <c r="Y2821" t="s">
        <v>54</v>
      </c>
      <c r="Z2821">
        <v>63497</v>
      </c>
      <c r="AA2821" t="s">
        <v>55</v>
      </c>
      <c r="AB2821" t="s">
        <v>83</v>
      </c>
      <c r="AC2821" t="s">
        <v>44</v>
      </c>
      <c r="AD2821">
        <v>2</v>
      </c>
    </row>
    <row r="2822" spans="1:30" x14ac:dyDescent="0.35">
      <c r="A2822">
        <v>3244</v>
      </c>
      <c r="B2822" t="s">
        <v>9804</v>
      </c>
      <c r="C2822" t="s">
        <v>2047</v>
      </c>
      <c r="D2822" s="1">
        <v>44405</v>
      </c>
      <c r="F2822" t="str">
        <f>IF(Table1[[#This Row],[ExitDate]],QUOTIENT(Table1[[#This Row],[ExitDate]]-Table1[[#This Row],[StartDate]],365/12),"")</f>
        <v/>
      </c>
      <c r="G2822" t="str">
        <f>IF(Table1[[#This Row],[ExitDate]], "Attrition", "Active")</f>
        <v>Active</v>
      </c>
      <c r="H2822" t="s">
        <v>28</v>
      </c>
      <c r="I2822" t="s">
        <v>9805</v>
      </c>
      <c r="J2822" t="s">
        <v>9806</v>
      </c>
      <c r="K2822" t="s">
        <v>88</v>
      </c>
      <c r="L2822" t="s">
        <v>32</v>
      </c>
      <c r="M2822" t="s">
        <v>51</v>
      </c>
      <c r="N2822" t="s">
        <v>34</v>
      </c>
      <c r="O2822" t="s">
        <v>35</v>
      </c>
      <c r="P2822" t="s">
        <v>36</v>
      </c>
      <c r="R2822" t="s">
        <v>37</v>
      </c>
      <c r="S2822" t="s">
        <v>285</v>
      </c>
      <c r="T2822" s="2">
        <v>17884</v>
      </c>
      <c r="U2822" s="3">
        <f ca="1">YEARFRAC(Table1[[#This Row],[DOB]],TODAY())</f>
        <v>77.016666666666666</v>
      </c>
      <c r="V2822" s="3" t="str" cm="1">
        <f t="array" aca="1" ref="V2822" ca="1">_xlfn.IFS(Table1[[#This Row],[Age]] &lt; 30, "20-29", Table1[[#This Row],[Age]]&lt;40,"30-39",Table1[[#This Row],[Age]]&lt;50,"40-49",Table1[[#This Row],[Age]]&lt;60,"50-59",Table1[[#This Row],[Age]]&lt;70, "60-69",Table1[[#This Row],[Age]]&lt;80, "70-79",Table1[[#This Row],[Age]]&lt;90,"80-89")</f>
        <v>70-79</v>
      </c>
      <c r="W2822" t="s">
        <v>39</v>
      </c>
      <c r="X2822" t="s">
        <v>286</v>
      </c>
      <c r="Y2822" t="s">
        <v>41</v>
      </c>
      <c r="Z2822">
        <v>67772</v>
      </c>
      <c r="AA2822" t="s">
        <v>92</v>
      </c>
      <c r="AB2822" t="s">
        <v>103</v>
      </c>
      <c r="AC2822" t="s">
        <v>44</v>
      </c>
      <c r="AD2822">
        <v>2</v>
      </c>
    </row>
    <row r="2823" spans="1:30" x14ac:dyDescent="0.35">
      <c r="A2823">
        <v>3245</v>
      </c>
      <c r="B2823" t="s">
        <v>2536</v>
      </c>
      <c r="C2823" t="s">
        <v>2450</v>
      </c>
      <c r="D2823" s="1">
        <v>43623</v>
      </c>
      <c r="E2823" s="1">
        <v>44560</v>
      </c>
      <c r="F2823">
        <f>IF(Table1[[#This Row],[ExitDate]],QUOTIENT(Table1[[#This Row],[ExitDate]]-Table1[[#This Row],[StartDate]],365/12),"")</f>
        <v>30</v>
      </c>
      <c r="G2823" t="str">
        <f>IF(Table1[[#This Row],[ExitDate]], "Attrition", "Active")</f>
        <v>Attrition</v>
      </c>
      <c r="H2823" t="s">
        <v>28</v>
      </c>
      <c r="I2823" t="s">
        <v>9807</v>
      </c>
      <c r="J2823" t="s">
        <v>9808</v>
      </c>
      <c r="K2823" t="s">
        <v>31</v>
      </c>
      <c r="L2823" t="s">
        <v>2299</v>
      </c>
      <c r="M2823" t="s">
        <v>62</v>
      </c>
      <c r="N2823" t="s">
        <v>50</v>
      </c>
      <c r="O2823" t="s">
        <v>62</v>
      </c>
      <c r="P2823" t="s">
        <v>174</v>
      </c>
      <c r="Q2823" t="s">
        <v>9809</v>
      </c>
      <c r="R2823" t="s">
        <v>37</v>
      </c>
      <c r="S2823" t="s">
        <v>89</v>
      </c>
      <c r="T2823" s="2">
        <v>17633</v>
      </c>
      <c r="U2823" s="3">
        <f ca="1">YEARFRAC(Table1[[#This Row],[DOB]],TODAY())</f>
        <v>77.702777777777783</v>
      </c>
      <c r="V2823" s="3" t="str" cm="1">
        <f t="array" aca="1" ref="V2823" ca="1">_xlfn.IFS(Table1[[#This Row],[Age]] &lt; 30, "20-29", Table1[[#This Row],[Age]]&lt;40,"30-39",Table1[[#This Row],[Age]]&lt;50,"40-49",Table1[[#This Row],[Age]]&lt;60,"50-59",Table1[[#This Row],[Age]]&lt;70, "60-69",Table1[[#This Row],[Age]]&lt;80, "70-79",Table1[[#This Row],[Age]]&lt;90,"80-89")</f>
        <v>70-79</v>
      </c>
      <c r="W2823" t="s">
        <v>39</v>
      </c>
      <c r="X2823" t="s">
        <v>82</v>
      </c>
      <c r="Y2823" t="s">
        <v>41</v>
      </c>
      <c r="Z2823">
        <v>62905</v>
      </c>
      <c r="AA2823" t="s">
        <v>92</v>
      </c>
      <c r="AB2823" t="s">
        <v>83</v>
      </c>
      <c r="AC2823" t="s">
        <v>44</v>
      </c>
      <c r="AD2823">
        <v>1</v>
      </c>
    </row>
    <row r="2824" spans="1:30" x14ac:dyDescent="0.35">
      <c r="A2824">
        <v>3246</v>
      </c>
      <c r="B2824" t="s">
        <v>4708</v>
      </c>
      <c r="C2824" t="s">
        <v>6566</v>
      </c>
      <c r="D2824" s="1">
        <v>43628</v>
      </c>
      <c r="E2824" s="1">
        <v>44341</v>
      </c>
      <c r="F2824">
        <f>IF(Table1[[#This Row],[ExitDate]],QUOTIENT(Table1[[#This Row],[ExitDate]]-Table1[[#This Row],[StartDate]],365/12),"")</f>
        <v>23</v>
      </c>
      <c r="G2824" t="str">
        <f>IF(Table1[[#This Row],[ExitDate]], "Attrition", "Active")</f>
        <v>Attrition</v>
      </c>
      <c r="H2824" t="s">
        <v>28</v>
      </c>
      <c r="I2824" t="s">
        <v>9810</v>
      </c>
      <c r="J2824" t="s">
        <v>9811</v>
      </c>
      <c r="K2824" t="s">
        <v>132</v>
      </c>
      <c r="L2824" t="s">
        <v>2299</v>
      </c>
      <c r="M2824" t="s">
        <v>51</v>
      </c>
      <c r="N2824" t="s">
        <v>34</v>
      </c>
      <c r="O2824" t="s">
        <v>51</v>
      </c>
      <c r="P2824" t="s">
        <v>139</v>
      </c>
      <c r="Q2824" t="s">
        <v>9812</v>
      </c>
      <c r="R2824" t="s">
        <v>37</v>
      </c>
      <c r="S2824" t="s">
        <v>2516</v>
      </c>
      <c r="T2824" s="2">
        <v>32248</v>
      </c>
      <c r="U2824" s="3">
        <f ca="1">YEARFRAC(Table1[[#This Row],[DOB]],TODAY())</f>
        <v>37.68888888888889</v>
      </c>
      <c r="V2824" s="3" t="str" cm="1">
        <f t="array" aca="1" ref="V2824" ca="1">_xlfn.IFS(Table1[[#This Row],[Age]] &lt; 30, "20-29", Table1[[#This Row],[Age]]&lt;40,"30-39",Table1[[#This Row],[Age]]&lt;50,"40-49",Table1[[#This Row],[Age]]&lt;60,"50-59",Table1[[#This Row],[Age]]&lt;70, "60-69",Table1[[#This Row],[Age]]&lt;80, "70-79",Table1[[#This Row],[Age]]&lt;90,"80-89")</f>
        <v>30-39</v>
      </c>
      <c r="W2824" t="s">
        <v>39</v>
      </c>
      <c r="X2824" t="s">
        <v>2516</v>
      </c>
      <c r="Y2824" t="s">
        <v>41</v>
      </c>
      <c r="Z2824">
        <v>16673</v>
      </c>
      <c r="AA2824" t="s">
        <v>42</v>
      </c>
      <c r="AB2824" t="s">
        <v>83</v>
      </c>
      <c r="AC2824" t="s">
        <v>44</v>
      </c>
      <c r="AD2824">
        <v>4</v>
      </c>
    </row>
    <row r="2825" spans="1:30" x14ac:dyDescent="0.35">
      <c r="A2825">
        <v>3247</v>
      </c>
      <c r="B2825" t="s">
        <v>9813</v>
      </c>
      <c r="C2825" t="s">
        <v>420</v>
      </c>
      <c r="D2825" s="1">
        <v>45036</v>
      </c>
      <c r="E2825" s="1">
        <v>45144</v>
      </c>
      <c r="F2825">
        <f>IF(Table1[[#This Row],[ExitDate]],QUOTIENT(Table1[[#This Row],[ExitDate]]-Table1[[#This Row],[StartDate]],365/12),"")</f>
        <v>3</v>
      </c>
      <c r="G2825" t="str">
        <f>IF(Table1[[#This Row],[ExitDate]], "Attrition", "Active")</f>
        <v>Attrition</v>
      </c>
      <c r="H2825" t="s">
        <v>28</v>
      </c>
      <c r="I2825" t="s">
        <v>9814</v>
      </c>
      <c r="J2825" t="s">
        <v>9815</v>
      </c>
      <c r="K2825" t="s">
        <v>49</v>
      </c>
      <c r="L2825" t="s">
        <v>32</v>
      </c>
      <c r="M2825" t="s">
        <v>62</v>
      </c>
      <c r="N2825" t="s">
        <v>34</v>
      </c>
      <c r="O2825" t="s">
        <v>51</v>
      </c>
      <c r="P2825" t="s">
        <v>125</v>
      </c>
      <c r="Q2825" t="s">
        <v>9816</v>
      </c>
      <c r="R2825" t="s">
        <v>37</v>
      </c>
      <c r="S2825" t="s">
        <v>80</v>
      </c>
      <c r="T2825" s="2">
        <v>15905</v>
      </c>
      <c r="U2825" s="3">
        <f ca="1">YEARFRAC(Table1[[#This Row],[DOB]],TODAY())</f>
        <v>82.430555555555557</v>
      </c>
      <c r="V2825" s="3" t="str" cm="1">
        <f t="array" aca="1" ref="V2825" ca="1">_xlfn.IFS(Table1[[#This Row],[Age]] &lt; 30, "20-29", Table1[[#This Row],[Age]]&lt;40,"30-39",Table1[[#This Row],[Age]]&lt;50,"40-49",Table1[[#This Row],[Age]]&lt;60,"50-59",Table1[[#This Row],[Age]]&lt;70, "60-69",Table1[[#This Row],[Age]]&lt;80, "70-79",Table1[[#This Row],[Age]]&lt;90,"80-89")</f>
        <v>80-89</v>
      </c>
      <c r="W2825" t="s">
        <v>39</v>
      </c>
      <c r="X2825" t="s">
        <v>215</v>
      </c>
      <c r="Y2825" t="s">
        <v>41</v>
      </c>
      <c r="Z2825">
        <v>85847</v>
      </c>
      <c r="AA2825" t="s">
        <v>92</v>
      </c>
      <c r="AB2825" t="s">
        <v>74</v>
      </c>
      <c r="AC2825" t="s">
        <v>44</v>
      </c>
      <c r="AD2825">
        <v>3</v>
      </c>
    </row>
    <row r="2826" spans="1:30" x14ac:dyDescent="0.35">
      <c r="A2826">
        <v>3248</v>
      </c>
      <c r="B2826" t="s">
        <v>2408</v>
      </c>
      <c r="C2826" t="s">
        <v>3948</v>
      </c>
      <c r="D2826" s="1">
        <v>43319</v>
      </c>
      <c r="E2826" s="1">
        <v>45126</v>
      </c>
      <c r="F2826">
        <f>IF(Table1[[#This Row],[ExitDate]],QUOTIENT(Table1[[#This Row],[ExitDate]]-Table1[[#This Row],[StartDate]],365/12),"")</f>
        <v>59</v>
      </c>
      <c r="G2826" t="str">
        <f>IF(Table1[[#This Row],[ExitDate]], "Attrition", "Active")</f>
        <v>Attrition</v>
      </c>
      <c r="H2826" t="s">
        <v>28</v>
      </c>
      <c r="I2826" t="s">
        <v>9817</v>
      </c>
      <c r="J2826" t="s">
        <v>9818</v>
      </c>
      <c r="K2826" t="s">
        <v>138</v>
      </c>
      <c r="L2826" t="s">
        <v>32</v>
      </c>
      <c r="M2826" t="s">
        <v>33</v>
      </c>
      <c r="N2826" t="s">
        <v>63</v>
      </c>
      <c r="O2826" t="s">
        <v>51</v>
      </c>
      <c r="P2826" t="s">
        <v>125</v>
      </c>
      <c r="Q2826" t="s">
        <v>9819</v>
      </c>
      <c r="R2826" t="s">
        <v>37</v>
      </c>
      <c r="S2826" t="s">
        <v>80</v>
      </c>
      <c r="T2826" s="2">
        <v>24549</v>
      </c>
      <c r="U2826" s="3">
        <f ca="1">YEARFRAC(Table1[[#This Row],[DOB]],TODAY())</f>
        <v>58.763888888888886</v>
      </c>
      <c r="V2826" s="3" t="str" cm="1">
        <f t="array" aca="1" ref="V2826" ca="1">_xlfn.IFS(Table1[[#This Row],[Age]] &lt; 30, "20-29", Table1[[#This Row],[Age]]&lt;40,"30-39",Table1[[#This Row],[Age]]&lt;50,"40-49",Table1[[#This Row],[Age]]&lt;60,"50-59",Table1[[#This Row],[Age]]&lt;70, "60-69",Table1[[#This Row],[Age]]&lt;80, "70-79",Table1[[#This Row],[Age]]&lt;90,"80-89")</f>
        <v>50-59</v>
      </c>
      <c r="W2826" t="s">
        <v>39</v>
      </c>
      <c r="X2826" t="s">
        <v>2079</v>
      </c>
      <c r="Y2826" t="s">
        <v>41</v>
      </c>
      <c r="Z2826">
        <v>27168</v>
      </c>
      <c r="AA2826" t="s">
        <v>55</v>
      </c>
      <c r="AB2826" t="s">
        <v>74</v>
      </c>
      <c r="AC2826" t="s">
        <v>44</v>
      </c>
      <c r="AD2826">
        <v>5</v>
      </c>
    </row>
    <row r="2827" spans="1:30" x14ac:dyDescent="0.35">
      <c r="A2827">
        <v>3249</v>
      </c>
      <c r="B2827" t="s">
        <v>4145</v>
      </c>
      <c r="C2827" t="s">
        <v>4982</v>
      </c>
      <c r="D2827" s="1">
        <v>43440</v>
      </c>
      <c r="F2827" t="str">
        <f>IF(Table1[[#This Row],[ExitDate]],QUOTIENT(Table1[[#This Row],[ExitDate]]-Table1[[#This Row],[StartDate]],365/12),"")</f>
        <v/>
      </c>
      <c r="G2827" t="str">
        <f>IF(Table1[[#This Row],[ExitDate]], "Attrition", "Active")</f>
        <v>Active</v>
      </c>
      <c r="H2827" t="s">
        <v>28</v>
      </c>
      <c r="I2827" t="s">
        <v>9820</v>
      </c>
      <c r="J2827" t="s">
        <v>9821</v>
      </c>
      <c r="K2827" t="s">
        <v>79</v>
      </c>
      <c r="L2827" t="s">
        <v>32</v>
      </c>
      <c r="M2827" t="s">
        <v>33</v>
      </c>
      <c r="N2827" t="s">
        <v>34</v>
      </c>
      <c r="O2827" t="s">
        <v>51</v>
      </c>
      <c r="P2827" t="s">
        <v>36</v>
      </c>
      <c r="R2827" t="s">
        <v>37</v>
      </c>
      <c r="S2827" t="s">
        <v>793</v>
      </c>
      <c r="T2827" s="2">
        <v>17550</v>
      </c>
      <c r="U2827" s="3">
        <f ca="1">YEARFRAC(Table1[[#This Row],[DOB]],TODAY())</f>
        <v>77.930555555555557</v>
      </c>
      <c r="V2827" s="3" t="str" cm="1">
        <f t="array" aca="1" ref="V2827" ca="1">_xlfn.IFS(Table1[[#This Row],[Age]] &lt; 30, "20-29", Table1[[#This Row],[Age]]&lt;40,"30-39",Table1[[#This Row],[Age]]&lt;50,"40-49",Table1[[#This Row],[Age]]&lt;60,"50-59",Table1[[#This Row],[Age]]&lt;70, "60-69",Table1[[#This Row],[Age]]&lt;80, "70-79",Table1[[#This Row],[Age]]&lt;90,"80-89")</f>
        <v>70-79</v>
      </c>
      <c r="W2827" t="s">
        <v>39</v>
      </c>
      <c r="X2827" t="s">
        <v>82</v>
      </c>
      <c r="Y2827" t="s">
        <v>54</v>
      </c>
      <c r="Z2827">
        <v>26745</v>
      </c>
      <c r="AA2827" t="s">
        <v>92</v>
      </c>
      <c r="AB2827" t="s">
        <v>74</v>
      </c>
      <c r="AC2827" t="s">
        <v>44</v>
      </c>
      <c r="AD2827">
        <v>3</v>
      </c>
    </row>
    <row r="2828" spans="1:30" x14ac:dyDescent="0.35">
      <c r="A2828">
        <v>3250</v>
      </c>
      <c r="B2828" t="s">
        <v>3835</v>
      </c>
      <c r="C2828" t="s">
        <v>2638</v>
      </c>
      <c r="D2828" s="1">
        <v>44280</v>
      </c>
      <c r="F2828" t="str">
        <f>IF(Table1[[#This Row],[ExitDate]],QUOTIENT(Table1[[#This Row],[ExitDate]]-Table1[[#This Row],[StartDate]],365/12),"")</f>
        <v/>
      </c>
      <c r="G2828" t="str">
        <f>IF(Table1[[#This Row],[ExitDate]], "Attrition", "Active")</f>
        <v>Active</v>
      </c>
      <c r="H2828" t="s">
        <v>28</v>
      </c>
      <c r="I2828" t="s">
        <v>9822</v>
      </c>
      <c r="J2828" t="s">
        <v>9823</v>
      </c>
      <c r="K2828" t="s">
        <v>167</v>
      </c>
      <c r="L2828" t="s">
        <v>32</v>
      </c>
      <c r="M2828" t="s">
        <v>62</v>
      </c>
      <c r="N2828" t="s">
        <v>63</v>
      </c>
      <c r="O2828" t="s">
        <v>62</v>
      </c>
      <c r="P2828" t="s">
        <v>36</v>
      </c>
      <c r="R2828" t="s">
        <v>37</v>
      </c>
      <c r="S2828" t="s">
        <v>176</v>
      </c>
      <c r="T2828" s="2">
        <v>35592</v>
      </c>
      <c r="U2828" s="3">
        <f ca="1">YEARFRAC(Table1[[#This Row],[DOB]],TODAY())</f>
        <v>28.533333333333335</v>
      </c>
      <c r="V2828" s="3" t="str" cm="1">
        <f t="array" aca="1" ref="V2828" ca="1">_xlfn.IFS(Table1[[#This Row],[Age]] &lt; 30, "20-29", Table1[[#This Row],[Age]]&lt;40,"30-39",Table1[[#This Row],[Age]]&lt;50,"40-49",Table1[[#This Row],[Age]]&lt;60,"50-59",Table1[[#This Row],[Age]]&lt;70, "60-69",Table1[[#This Row],[Age]]&lt;80, "70-79",Table1[[#This Row],[Age]]&lt;90,"80-89")</f>
        <v>20-29</v>
      </c>
      <c r="W2828" t="s">
        <v>39</v>
      </c>
      <c r="X2828" t="s">
        <v>6</v>
      </c>
      <c r="Y2828" t="s">
        <v>54</v>
      </c>
      <c r="Z2828">
        <v>25590</v>
      </c>
      <c r="AA2828" t="s">
        <v>127</v>
      </c>
      <c r="AB2828" t="s">
        <v>83</v>
      </c>
      <c r="AC2828" t="s">
        <v>44</v>
      </c>
      <c r="AD2828">
        <v>2</v>
      </c>
    </row>
    <row r="2829" spans="1:30" x14ac:dyDescent="0.35">
      <c r="A2829">
        <v>3251</v>
      </c>
      <c r="B2829" t="s">
        <v>1426</v>
      </c>
      <c r="C2829" t="s">
        <v>346</v>
      </c>
      <c r="D2829" s="1">
        <v>43511</v>
      </c>
      <c r="E2829" s="1">
        <v>43580</v>
      </c>
      <c r="F2829">
        <f>IF(Table1[[#This Row],[ExitDate]],QUOTIENT(Table1[[#This Row],[ExitDate]]-Table1[[#This Row],[StartDate]],365/12),"")</f>
        <v>2</v>
      </c>
      <c r="G2829" t="str">
        <f>IF(Table1[[#This Row],[ExitDate]], "Attrition", "Active")</f>
        <v>Attrition</v>
      </c>
      <c r="H2829" t="s">
        <v>28</v>
      </c>
      <c r="I2829" t="s">
        <v>9824</v>
      </c>
      <c r="J2829" t="s">
        <v>9825</v>
      </c>
      <c r="K2829" t="s">
        <v>97</v>
      </c>
      <c r="L2829" t="s">
        <v>744</v>
      </c>
      <c r="M2829" t="s">
        <v>33</v>
      </c>
      <c r="N2829" t="s">
        <v>50</v>
      </c>
      <c r="O2829" t="s">
        <v>51</v>
      </c>
      <c r="P2829" t="s">
        <v>125</v>
      </c>
      <c r="Q2829" t="s">
        <v>9826</v>
      </c>
      <c r="R2829" t="s">
        <v>37</v>
      </c>
      <c r="S2829" t="s">
        <v>89</v>
      </c>
      <c r="T2829" s="2">
        <v>20557</v>
      </c>
      <c r="U2829" s="3">
        <f ca="1">YEARFRAC(Table1[[#This Row],[DOB]],TODAY())</f>
        <v>69.697222222222223</v>
      </c>
      <c r="V2829" s="3" t="str" cm="1">
        <f t="array" aca="1" ref="V2829" ca="1">_xlfn.IFS(Table1[[#This Row],[Age]] &lt; 30, "20-29", Table1[[#This Row],[Age]]&lt;40,"30-39",Table1[[#This Row],[Age]]&lt;50,"40-49",Table1[[#This Row],[Age]]&lt;60,"50-59",Table1[[#This Row],[Age]]&lt;70, "60-69",Table1[[#This Row],[Age]]&lt;80, "70-79",Table1[[#This Row],[Age]]&lt;90,"80-89")</f>
        <v>60-69</v>
      </c>
      <c r="W2829" t="s">
        <v>39</v>
      </c>
      <c r="X2829" t="s">
        <v>82</v>
      </c>
      <c r="Y2829" t="s">
        <v>54</v>
      </c>
      <c r="Z2829">
        <v>36234</v>
      </c>
      <c r="AA2829" t="s">
        <v>42</v>
      </c>
      <c r="AB2829" t="s">
        <v>103</v>
      </c>
      <c r="AC2829" t="s">
        <v>44</v>
      </c>
      <c r="AD2829">
        <v>5</v>
      </c>
    </row>
    <row r="2830" spans="1:30" x14ac:dyDescent="0.35">
      <c r="A2830">
        <v>3252</v>
      </c>
      <c r="B2830" t="s">
        <v>56</v>
      </c>
      <c r="C2830" t="s">
        <v>1458</v>
      </c>
      <c r="D2830" s="1">
        <v>44999</v>
      </c>
      <c r="F2830" t="str">
        <f>IF(Table1[[#This Row],[ExitDate]],QUOTIENT(Table1[[#This Row],[ExitDate]]-Table1[[#This Row],[StartDate]],365/12),"")</f>
        <v/>
      </c>
      <c r="G2830" t="str">
        <f>IF(Table1[[#This Row],[ExitDate]], "Attrition", "Active")</f>
        <v>Active</v>
      </c>
      <c r="H2830" t="s">
        <v>28</v>
      </c>
      <c r="I2830" t="s">
        <v>9827</v>
      </c>
      <c r="J2830" t="s">
        <v>9828</v>
      </c>
      <c r="K2830" t="s">
        <v>117</v>
      </c>
      <c r="L2830" t="s">
        <v>32</v>
      </c>
      <c r="M2830" t="s">
        <v>62</v>
      </c>
      <c r="N2830" t="s">
        <v>50</v>
      </c>
      <c r="O2830" t="s">
        <v>51</v>
      </c>
      <c r="P2830" t="s">
        <v>36</v>
      </c>
      <c r="R2830" t="s">
        <v>37</v>
      </c>
      <c r="S2830" t="s">
        <v>285</v>
      </c>
      <c r="T2830" s="2">
        <v>34275</v>
      </c>
      <c r="U2830" s="3">
        <f ca="1">YEARFRAC(Table1[[#This Row],[DOB]],TODAY())</f>
        <v>32.141666666666666</v>
      </c>
      <c r="V2830" s="3" t="str" cm="1">
        <f t="array" aca="1" ref="V2830" ca="1">_xlfn.IFS(Table1[[#This Row],[Age]] &lt; 30, "20-29", Table1[[#This Row],[Age]]&lt;40,"30-39",Table1[[#This Row],[Age]]&lt;50,"40-49",Table1[[#This Row],[Age]]&lt;60,"50-59",Table1[[#This Row],[Age]]&lt;70, "60-69",Table1[[#This Row],[Age]]&lt;80, "70-79",Table1[[#This Row],[Age]]&lt;90,"80-89")</f>
        <v>30-39</v>
      </c>
      <c r="W2830" t="s">
        <v>39</v>
      </c>
      <c r="X2830" t="s">
        <v>286</v>
      </c>
      <c r="Y2830" t="s">
        <v>41</v>
      </c>
      <c r="Z2830">
        <v>29287</v>
      </c>
      <c r="AA2830" t="s">
        <v>92</v>
      </c>
      <c r="AB2830" t="s">
        <v>103</v>
      </c>
      <c r="AC2830" t="s">
        <v>739</v>
      </c>
      <c r="AD2830">
        <v>4</v>
      </c>
    </row>
    <row r="2831" spans="1:30" x14ac:dyDescent="0.35">
      <c r="A2831">
        <v>3253</v>
      </c>
      <c r="B2831" t="s">
        <v>9829</v>
      </c>
      <c r="C2831" t="s">
        <v>510</v>
      </c>
      <c r="D2831" s="1">
        <v>43709</v>
      </c>
      <c r="E2831" s="1">
        <v>44348</v>
      </c>
      <c r="F2831">
        <f>IF(Table1[[#This Row],[ExitDate]],QUOTIENT(Table1[[#This Row],[ExitDate]]-Table1[[#This Row],[StartDate]],365/12),"")</f>
        <v>21</v>
      </c>
      <c r="G2831" t="str">
        <f>IF(Table1[[#This Row],[ExitDate]], "Attrition", "Active")</f>
        <v>Attrition</v>
      </c>
      <c r="H2831" t="s">
        <v>28</v>
      </c>
      <c r="I2831" t="s">
        <v>9830</v>
      </c>
      <c r="J2831" t="s">
        <v>9831</v>
      </c>
      <c r="K2831" t="s">
        <v>61</v>
      </c>
      <c r="L2831" t="s">
        <v>1804</v>
      </c>
      <c r="M2831" t="s">
        <v>51</v>
      </c>
      <c r="N2831" t="s">
        <v>50</v>
      </c>
      <c r="O2831" t="s">
        <v>51</v>
      </c>
      <c r="P2831" t="s">
        <v>98</v>
      </c>
      <c r="Q2831" t="s">
        <v>9832</v>
      </c>
      <c r="R2831" t="s">
        <v>37</v>
      </c>
      <c r="S2831" t="s">
        <v>89</v>
      </c>
      <c r="T2831" s="2">
        <v>34104</v>
      </c>
      <c r="U2831" s="3">
        <f ca="1">YEARFRAC(Table1[[#This Row],[DOB]],TODAY())</f>
        <v>32.605555555555554</v>
      </c>
      <c r="V2831" s="3" t="str" cm="1">
        <f t="array" aca="1" ref="V2831" ca="1">_xlfn.IFS(Table1[[#This Row],[Age]] &lt; 30, "20-29", Table1[[#This Row],[Age]]&lt;40,"30-39",Table1[[#This Row],[Age]]&lt;50,"40-49",Table1[[#This Row],[Age]]&lt;60,"50-59",Table1[[#This Row],[Age]]&lt;70, "60-69",Table1[[#This Row],[Age]]&lt;80, "70-79",Table1[[#This Row],[Age]]&lt;90,"80-89")</f>
        <v>30-39</v>
      </c>
      <c r="W2831" t="s">
        <v>39</v>
      </c>
      <c r="X2831" t="s">
        <v>102</v>
      </c>
      <c r="Y2831" t="s">
        <v>41</v>
      </c>
      <c r="Z2831">
        <v>46895</v>
      </c>
      <c r="AA2831" t="s">
        <v>42</v>
      </c>
      <c r="AB2831" t="s">
        <v>74</v>
      </c>
      <c r="AC2831" t="s">
        <v>44</v>
      </c>
      <c r="AD2831">
        <v>2</v>
      </c>
    </row>
    <row r="2832" spans="1:30" x14ac:dyDescent="0.35">
      <c r="A2832">
        <v>3254</v>
      </c>
      <c r="B2832" t="s">
        <v>337</v>
      </c>
      <c r="C2832" t="s">
        <v>6208</v>
      </c>
      <c r="D2832" s="1">
        <v>44250</v>
      </c>
      <c r="E2832" s="1">
        <v>44755</v>
      </c>
      <c r="F2832">
        <f>IF(Table1[[#This Row],[ExitDate]],QUOTIENT(Table1[[#This Row],[ExitDate]]-Table1[[#This Row],[StartDate]],365/12),"")</f>
        <v>16</v>
      </c>
      <c r="G2832" t="str">
        <f>IF(Table1[[#This Row],[ExitDate]], "Attrition", "Active")</f>
        <v>Attrition</v>
      </c>
      <c r="H2832" t="s">
        <v>28</v>
      </c>
      <c r="I2832" t="s">
        <v>9833</v>
      </c>
      <c r="J2832" t="s">
        <v>9834</v>
      </c>
      <c r="K2832" t="s">
        <v>88</v>
      </c>
      <c r="L2832" t="s">
        <v>1804</v>
      </c>
      <c r="M2832" t="s">
        <v>62</v>
      </c>
      <c r="N2832" t="s">
        <v>63</v>
      </c>
      <c r="O2832" t="s">
        <v>35</v>
      </c>
      <c r="P2832" t="s">
        <v>174</v>
      </c>
      <c r="Q2832" t="s">
        <v>9835</v>
      </c>
      <c r="R2832" t="s">
        <v>37</v>
      </c>
      <c r="S2832" t="s">
        <v>65</v>
      </c>
      <c r="T2832" s="2">
        <v>32740</v>
      </c>
      <c r="U2832" s="3">
        <f ca="1">YEARFRAC(Table1[[#This Row],[DOB]],TODAY())</f>
        <v>36.341666666666669</v>
      </c>
      <c r="V2832" s="3" t="str" cm="1">
        <f t="array" aca="1" ref="V2832" ca="1">_xlfn.IFS(Table1[[#This Row],[Age]] &lt; 30, "20-29", Table1[[#This Row],[Age]]&lt;40,"30-39",Table1[[#This Row],[Age]]&lt;50,"40-49",Table1[[#This Row],[Age]]&lt;60,"50-59",Table1[[#This Row],[Age]]&lt;70, "60-69",Table1[[#This Row],[Age]]&lt;80, "70-79",Table1[[#This Row],[Age]]&lt;90,"80-89")</f>
        <v>30-39</v>
      </c>
      <c r="W2832" t="s">
        <v>39</v>
      </c>
      <c r="X2832" t="s">
        <v>1257</v>
      </c>
      <c r="Y2832" t="s">
        <v>54</v>
      </c>
      <c r="Z2832">
        <v>25093</v>
      </c>
      <c r="AA2832" t="s">
        <v>73</v>
      </c>
      <c r="AB2832" t="s">
        <v>43</v>
      </c>
      <c r="AC2832" t="s">
        <v>44</v>
      </c>
      <c r="AD2832">
        <v>3</v>
      </c>
    </row>
    <row r="2833" spans="1:30" x14ac:dyDescent="0.35">
      <c r="A2833">
        <v>3255</v>
      </c>
      <c r="B2833" t="s">
        <v>3378</v>
      </c>
      <c r="C2833" t="s">
        <v>1214</v>
      </c>
      <c r="D2833" s="1">
        <v>45007</v>
      </c>
      <c r="F2833" t="str">
        <f>IF(Table1[[#This Row],[ExitDate]],QUOTIENT(Table1[[#This Row],[ExitDate]]-Table1[[#This Row],[StartDate]],365/12),"")</f>
        <v/>
      </c>
      <c r="G2833" t="str">
        <f>IF(Table1[[#This Row],[ExitDate]], "Attrition", "Active")</f>
        <v>Active</v>
      </c>
      <c r="H2833" t="s">
        <v>28</v>
      </c>
      <c r="I2833" t="s">
        <v>9836</v>
      </c>
      <c r="J2833" t="s">
        <v>9837</v>
      </c>
      <c r="K2833" t="s">
        <v>31</v>
      </c>
      <c r="L2833" t="s">
        <v>32</v>
      </c>
      <c r="M2833" t="s">
        <v>33</v>
      </c>
      <c r="N2833" t="s">
        <v>34</v>
      </c>
      <c r="O2833" t="s">
        <v>51</v>
      </c>
      <c r="P2833" t="s">
        <v>36</v>
      </c>
      <c r="R2833" t="s">
        <v>37</v>
      </c>
      <c r="S2833" t="s">
        <v>503</v>
      </c>
      <c r="T2833" s="2">
        <v>22407</v>
      </c>
      <c r="U2833" s="3">
        <f ca="1">YEARFRAC(Table1[[#This Row],[DOB]],TODAY())</f>
        <v>64.63055555555556</v>
      </c>
      <c r="V2833" s="3" t="str" cm="1">
        <f t="array" aca="1" ref="V2833" ca="1">_xlfn.IFS(Table1[[#This Row],[Age]] &lt; 30, "20-29", Table1[[#This Row],[Age]]&lt;40,"30-39",Table1[[#This Row],[Age]]&lt;50,"40-49",Table1[[#This Row],[Age]]&lt;60,"50-59",Table1[[#This Row],[Age]]&lt;70, "60-69",Table1[[#This Row],[Age]]&lt;80, "70-79",Table1[[#This Row],[Age]]&lt;90,"80-89")</f>
        <v>60-69</v>
      </c>
      <c r="W2833" t="s">
        <v>39</v>
      </c>
      <c r="X2833" t="s">
        <v>1061</v>
      </c>
      <c r="Y2833" t="s">
        <v>54</v>
      </c>
      <c r="Z2833">
        <v>65332</v>
      </c>
      <c r="AA2833" t="s">
        <v>73</v>
      </c>
      <c r="AB2833" t="s">
        <v>43</v>
      </c>
      <c r="AC2833" t="s">
        <v>44</v>
      </c>
      <c r="AD2833">
        <v>3</v>
      </c>
    </row>
    <row r="2834" spans="1:30" x14ac:dyDescent="0.35">
      <c r="A2834">
        <v>3256</v>
      </c>
      <c r="B2834" t="s">
        <v>1335</v>
      </c>
      <c r="C2834" t="s">
        <v>1941</v>
      </c>
      <c r="D2834" s="1">
        <v>43489</v>
      </c>
      <c r="F2834" t="str">
        <f>IF(Table1[[#This Row],[ExitDate]],QUOTIENT(Table1[[#This Row],[ExitDate]]-Table1[[#This Row],[StartDate]],365/12),"")</f>
        <v/>
      </c>
      <c r="G2834" t="str">
        <f>IF(Table1[[#This Row],[ExitDate]], "Attrition", "Active")</f>
        <v>Active</v>
      </c>
      <c r="H2834" t="s">
        <v>28</v>
      </c>
      <c r="I2834" t="s">
        <v>9838</v>
      </c>
      <c r="J2834" t="s">
        <v>9839</v>
      </c>
      <c r="K2834" t="s">
        <v>132</v>
      </c>
      <c r="L2834" t="s">
        <v>32</v>
      </c>
      <c r="M2834" t="s">
        <v>51</v>
      </c>
      <c r="N2834" t="s">
        <v>63</v>
      </c>
      <c r="O2834" t="s">
        <v>51</v>
      </c>
      <c r="P2834" t="s">
        <v>36</v>
      </c>
      <c r="R2834" t="s">
        <v>37</v>
      </c>
      <c r="S2834" t="s">
        <v>80</v>
      </c>
      <c r="T2834" s="2">
        <v>20043</v>
      </c>
      <c r="U2834" s="3">
        <f ca="1">YEARFRAC(Table1[[#This Row],[DOB]],TODAY())</f>
        <v>71.105555555555554</v>
      </c>
      <c r="V2834" s="3" t="str" cm="1">
        <f t="array" aca="1" ref="V2834" ca="1">_xlfn.IFS(Table1[[#This Row],[Age]] &lt; 30, "20-29", Table1[[#This Row],[Age]]&lt;40,"30-39",Table1[[#This Row],[Age]]&lt;50,"40-49",Table1[[#This Row],[Age]]&lt;60,"50-59",Table1[[#This Row],[Age]]&lt;70, "60-69",Table1[[#This Row],[Age]]&lt;80, "70-79",Table1[[#This Row],[Age]]&lt;90,"80-89")</f>
        <v>70-79</v>
      </c>
      <c r="W2834" t="s">
        <v>39</v>
      </c>
      <c r="X2834" t="s">
        <v>291</v>
      </c>
      <c r="Y2834" t="s">
        <v>54</v>
      </c>
      <c r="Z2834">
        <v>4750</v>
      </c>
      <c r="AA2834" t="s">
        <v>92</v>
      </c>
      <c r="AB2834" t="s">
        <v>103</v>
      </c>
      <c r="AC2834" t="s">
        <v>44</v>
      </c>
      <c r="AD2834">
        <v>5</v>
      </c>
    </row>
    <row r="2835" spans="1:30" x14ac:dyDescent="0.35">
      <c r="A2835">
        <v>3257</v>
      </c>
      <c r="B2835" t="s">
        <v>663</v>
      </c>
      <c r="C2835" t="s">
        <v>210</v>
      </c>
      <c r="D2835" s="1">
        <v>44154</v>
      </c>
      <c r="F2835" t="str">
        <f>IF(Table1[[#This Row],[ExitDate]],QUOTIENT(Table1[[#This Row],[ExitDate]]-Table1[[#This Row],[StartDate]],365/12),"")</f>
        <v/>
      </c>
      <c r="G2835" t="str">
        <f>IF(Table1[[#This Row],[ExitDate]], "Attrition", "Active")</f>
        <v>Active</v>
      </c>
      <c r="H2835" t="s">
        <v>727</v>
      </c>
      <c r="I2835" t="s">
        <v>9840</v>
      </c>
      <c r="J2835" t="s">
        <v>9841</v>
      </c>
      <c r="K2835" t="s">
        <v>61</v>
      </c>
      <c r="L2835" t="s">
        <v>32</v>
      </c>
      <c r="M2835" t="s">
        <v>62</v>
      </c>
      <c r="N2835" t="s">
        <v>50</v>
      </c>
      <c r="O2835" t="s">
        <v>62</v>
      </c>
      <c r="P2835" t="s">
        <v>36</v>
      </c>
      <c r="R2835" t="s">
        <v>37</v>
      </c>
      <c r="S2835" t="s">
        <v>304</v>
      </c>
      <c r="T2835" s="2">
        <v>31512</v>
      </c>
      <c r="U2835" s="3">
        <f ca="1">YEARFRAC(Table1[[#This Row],[DOB]],TODAY())</f>
        <v>39.702777777777776</v>
      </c>
      <c r="V2835" s="3" t="str" cm="1">
        <f t="array" aca="1" ref="V2835" ca="1">_xlfn.IFS(Table1[[#This Row],[Age]] &lt; 30, "20-29", Table1[[#This Row],[Age]]&lt;40,"30-39",Table1[[#This Row],[Age]]&lt;50,"40-49",Table1[[#This Row],[Age]]&lt;60,"50-59",Table1[[#This Row],[Age]]&lt;70, "60-69",Table1[[#This Row],[Age]]&lt;80, "70-79",Table1[[#This Row],[Age]]&lt;90,"80-89")</f>
        <v>30-39</v>
      </c>
      <c r="W2835" t="s">
        <v>39</v>
      </c>
      <c r="X2835" t="s">
        <v>82</v>
      </c>
      <c r="Y2835" t="s">
        <v>41</v>
      </c>
      <c r="Z2835">
        <v>89893</v>
      </c>
      <c r="AA2835" t="s">
        <v>73</v>
      </c>
      <c r="AB2835" t="s">
        <v>74</v>
      </c>
      <c r="AC2835" t="s">
        <v>44</v>
      </c>
      <c r="AD2835">
        <v>3</v>
      </c>
    </row>
    <row r="2836" spans="1:30" x14ac:dyDescent="0.35">
      <c r="A2836">
        <v>3258</v>
      </c>
      <c r="B2836" t="s">
        <v>594</v>
      </c>
      <c r="C2836" t="s">
        <v>4659</v>
      </c>
      <c r="D2836" s="1">
        <v>44972</v>
      </c>
      <c r="F2836" t="str">
        <f>IF(Table1[[#This Row],[ExitDate]],QUOTIENT(Table1[[#This Row],[ExitDate]]-Table1[[#This Row],[StartDate]],365/12),"")</f>
        <v/>
      </c>
      <c r="G2836" t="str">
        <f>IF(Table1[[#This Row],[ExitDate]], "Attrition", "Active")</f>
        <v>Active</v>
      </c>
      <c r="H2836" t="s">
        <v>727</v>
      </c>
      <c r="I2836" t="s">
        <v>9842</v>
      </c>
      <c r="J2836" t="s">
        <v>9843</v>
      </c>
      <c r="K2836" t="s">
        <v>88</v>
      </c>
      <c r="L2836" t="s">
        <v>32</v>
      </c>
      <c r="M2836" t="s">
        <v>51</v>
      </c>
      <c r="N2836" t="s">
        <v>63</v>
      </c>
      <c r="O2836" t="s">
        <v>35</v>
      </c>
      <c r="P2836" t="s">
        <v>36</v>
      </c>
      <c r="R2836" t="s">
        <v>37</v>
      </c>
      <c r="S2836" t="s">
        <v>52</v>
      </c>
      <c r="T2836" s="2">
        <v>26076</v>
      </c>
      <c r="U2836" s="3">
        <f ca="1">YEARFRAC(Table1[[#This Row],[DOB]],TODAY())</f>
        <v>54.583333333333336</v>
      </c>
      <c r="V2836" s="3" t="str" cm="1">
        <f t="array" aca="1" ref="V2836" ca="1">_xlfn.IFS(Table1[[#This Row],[Age]] &lt; 30, "20-29", Table1[[#This Row],[Age]]&lt;40,"30-39",Table1[[#This Row],[Age]]&lt;50,"40-49",Table1[[#This Row],[Age]]&lt;60,"50-59",Table1[[#This Row],[Age]]&lt;70, "60-69",Table1[[#This Row],[Age]]&lt;80, "70-79",Table1[[#This Row],[Age]]&lt;90,"80-89")</f>
        <v>50-59</v>
      </c>
      <c r="W2836" t="s">
        <v>39</v>
      </c>
      <c r="X2836" t="s">
        <v>225</v>
      </c>
      <c r="Y2836" t="s">
        <v>54</v>
      </c>
      <c r="Z2836">
        <v>27959</v>
      </c>
      <c r="AA2836" t="s">
        <v>42</v>
      </c>
      <c r="AB2836" t="s">
        <v>74</v>
      </c>
      <c r="AC2836" t="s">
        <v>44</v>
      </c>
      <c r="AD2836">
        <v>2</v>
      </c>
    </row>
    <row r="2837" spans="1:30" x14ac:dyDescent="0.35">
      <c r="A2837">
        <v>3259</v>
      </c>
      <c r="B2837" t="s">
        <v>9844</v>
      </c>
      <c r="C2837" t="s">
        <v>6222</v>
      </c>
      <c r="D2837" s="1">
        <v>44690</v>
      </c>
      <c r="E2837" s="1">
        <v>44722</v>
      </c>
      <c r="F2837">
        <f>IF(Table1[[#This Row],[ExitDate]],QUOTIENT(Table1[[#This Row],[ExitDate]]-Table1[[#This Row],[StartDate]],365/12),"")</f>
        <v>1</v>
      </c>
      <c r="G2837" t="str">
        <f>IF(Table1[[#This Row],[ExitDate]], "Attrition", "Active")</f>
        <v>Attrition</v>
      </c>
      <c r="H2837" t="s">
        <v>727</v>
      </c>
      <c r="I2837" t="s">
        <v>9845</v>
      </c>
      <c r="J2837" t="s">
        <v>9846</v>
      </c>
      <c r="K2837" t="s">
        <v>31</v>
      </c>
      <c r="L2837" t="s">
        <v>744</v>
      </c>
      <c r="M2837" t="s">
        <v>62</v>
      </c>
      <c r="N2837" t="s">
        <v>63</v>
      </c>
      <c r="O2837" t="s">
        <v>62</v>
      </c>
      <c r="P2837" t="s">
        <v>125</v>
      </c>
      <c r="Q2837" t="s">
        <v>9847</v>
      </c>
      <c r="R2837" t="s">
        <v>37</v>
      </c>
      <c r="S2837" t="s">
        <v>89</v>
      </c>
      <c r="T2837" s="2">
        <v>17131</v>
      </c>
      <c r="U2837" s="3">
        <f ca="1">YEARFRAC(Table1[[#This Row],[DOB]],TODAY())</f>
        <v>79.077777777777783</v>
      </c>
      <c r="V2837" s="3" t="str" cm="1">
        <f t="array" aca="1" ref="V2837" ca="1">_xlfn.IFS(Table1[[#This Row],[Age]] &lt; 30, "20-29", Table1[[#This Row],[Age]]&lt;40,"30-39",Table1[[#This Row],[Age]]&lt;50,"40-49",Table1[[#This Row],[Age]]&lt;60,"50-59",Table1[[#This Row],[Age]]&lt;70, "60-69",Table1[[#This Row],[Age]]&lt;80, "70-79",Table1[[#This Row],[Age]]&lt;90,"80-89")</f>
        <v>70-79</v>
      </c>
      <c r="W2837" t="s">
        <v>39</v>
      </c>
      <c r="X2837" t="s">
        <v>280</v>
      </c>
      <c r="Y2837" t="s">
        <v>54</v>
      </c>
      <c r="Z2837">
        <v>71536</v>
      </c>
      <c r="AA2837" t="s">
        <v>55</v>
      </c>
      <c r="AB2837" t="s">
        <v>74</v>
      </c>
      <c r="AC2837" t="s">
        <v>44</v>
      </c>
      <c r="AD2837">
        <v>2</v>
      </c>
    </row>
    <row r="2838" spans="1:30" x14ac:dyDescent="0.35">
      <c r="A2838">
        <v>3260</v>
      </c>
      <c r="B2838" t="s">
        <v>9848</v>
      </c>
      <c r="C2838" t="s">
        <v>9849</v>
      </c>
      <c r="D2838" s="1">
        <v>44475</v>
      </c>
      <c r="F2838" t="str">
        <f>IF(Table1[[#This Row],[ExitDate]],QUOTIENT(Table1[[#This Row],[ExitDate]]-Table1[[#This Row],[StartDate]],365/12),"")</f>
        <v/>
      </c>
      <c r="G2838" t="str">
        <f>IF(Table1[[#This Row],[ExitDate]], "Attrition", "Active")</f>
        <v>Active</v>
      </c>
      <c r="H2838" t="s">
        <v>727</v>
      </c>
      <c r="I2838" t="s">
        <v>9850</v>
      </c>
      <c r="J2838" t="s">
        <v>9851</v>
      </c>
      <c r="K2838" t="s">
        <v>132</v>
      </c>
      <c r="L2838" t="s">
        <v>32</v>
      </c>
      <c r="M2838" t="s">
        <v>33</v>
      </c>
      <c r="N2838" t="s">
        <v>63</v>
      </c>
      <c r="O2838" t="s">
        <v>35</v>
      </c>
      <c r="P2838" t="s">
        <v>36</v>
      </c>
      <c r="R2838" t="s">
        <v>37</v>
      </c>
      <c r="S2838" t="s">
        <v>80</v>
      </c>
      <c r="T2838" s="2">
        <v>33772</v>
      </c>
      <c r="U2838" s="3">
        <f ca="1">YEARFRAC(Table1[[#This Row],[DOB]],TODAY())</f>
        <v>33.516666666666666</v>
      </c>
      <c r="V2838" s="3" t="str" cm="1">
        <f t="array" aca="1" ref="V2838" ca="1">_xlfn.IFS(Table1[[#This Row],[Age]] &lt; 30, "20-29", Table1[[#This Row],[Age]]&lt;40,"30-39",Table1[[#This Row],[Age]]&lt;50,"40-49",Table1[[#This Row],[Age]]&lt;60,"50-59",Table1[[#This Row],[Age]]&lt;70, "60-69",Table1[[#This Row],[Age]]&lt;80, "70-79",Table1[[#This Row],[Age]]&lt;90,"80-89")</f>
        <v>30-39</v>
      </c>
      <c r="W2838" t="s">
        <v>39</v>
      </c>
      <c r="X2838" t="s">
        <v>149</v>
      </c>
      <c r="Y2838" t="s">
        <v>54</v>
      </c>
      <c r="Z2838">
        <v>86352</v>
      </c>
      <c r="AA2838" t="s">
        <v>55</v>
      </c>
      <c r="AB2838" t="s">
        <v>74</v>
      </c>
      <c r="AC2838" t="s">
        <v>44</v>
      </c>
      <c r="AD2838">
        <v>3</v>
      </c>
    </row>
    <row r="2839" spans="1:30" x14ac:dyDescent="0.35">
      <c r="A2839">
        <v>3261</v>
      </c>
      <c r="B2839" t="s">
        <v>9651</v>
      </c>
      <c r="C2839" t="s">
        <v>881</v>
      </c>
      <c r="D2839" s="1">
        <v>44213</v>
      </c>
      <c r="E2839" s="1">
        <v>45102</v>
      </c>
      <c r="F2839">
        <f>IF(Table1[[#This Row],[ExitDate]],QUOTIENT(Table1[[#This Row],[ExitDate]]-Table1[[#This Row],[StartDate]],365/12),"")</f>
        <v>29</v>
      </c>
      <c r="G2839" t="str">
        <f>IF(Table1[[#This Row],[ExitDate]], "Attrition", "Active")</f>
        <v>Attrition</v>
      </c>
      <c r="H2839" t="s">
        <v>727</v>
      </c>
      <c r="I2839" t="s">
        <v>9852</v>
      </c>
      <c r="J2839" t="s">
        <v>9853</v>
      </c>
      <c r="K2839" t="s">
        <v>49</v>
      </c>
      <c r="L2839" t="s">
        <v>1804</v>
      </c>
      <c r="M2839" t="s">
        <v>51</v>
      </c>
      <c r="N2839" t="s">
        <v>63</v>
      </c>
      <c r="O2839" t="s">
        <v>35</v>
      </c>
      <c r="P2839" t="s">
        <v>98</v>
      </c>
      <c r="Q2839" t="s">
        <v>9854</v>
      </c>
      <c r="R2839" t="s">
        <v>37</v>
      </c>
      <c r="S2839" t="s">
        <v>89</v>
      </c>
      <c r="T2839" s="2">
        <v>17593</v>
      </c>
      <c r="U2839" s="3">
        <f ca="1">YEARFRAC(Table1[[#This Row],[DOB]],TODAY())</f>
        <v>77.811111111111117</v>
      </c>
      <c r="V2839" s="3" t="str" cm="1">
        <f t="array" aca="1" ref="V2839" ca="1">_xlfn.IFS(Table1[[#This Row],[Age]] &lt; 30, "20-29", Table1[[#This Row],[Age]]&lt;40,"30-39",Table1[[#This Row],[Age]]&lt;50,"40-49",Table1[[#This Row],[Age]]&lt;60,"50-59",Table1[[#This Row],[Age]]&lt;70, "60-69",Table1[[#This Row],[Age]]&lt;80, "70-79",Table1[[#This Row],[Age]]&lt;90,"80-89")</f>
        <v>70-79</v>
      </c>
      <c r="W2839" t="s">
        <v>39</v>
      </c>
      <c r="X2839" t="s">
        <v>612</v>
      </c>
      <c r="Y2839" t="s">
        <v>54</v>
      </c>
      <c r="Z2839">
        <v>18868</v>
      </c>
      <c r="AA2839" t="s">
        <v>55</v>
      </c>
      <c r="AB2839" t="s">
        <v>43</v>
      </c>
      <c r="AC2839" t="s">
        <v>44</v>
      </c>
      <c r="AD2839">
        <v>4</v>
      </c>
    </row>
    <row r="2840" spans="1:30" x14ac:dyDescent="0.35">
      <c r="A2840">
        <v>3262</v>
      </c>
      <c r="B2840" t="s">
        <v>2648</v>
      </c>
      <c r="C2840" t="s">
        <v>206</v>
      </c>
      <c r="D2840" s="1">
        <v>44642</v>
      </c>
      <c r="F2840" t="str">
        <f>IF(Table1[[#This Row],[ExitDate]],QUOTIENT(Table1[[#This Row],[ExitDate]]-Table1[[#This Row],[StartDate]],365/12),"")</f>
        <v/>
      </c>
      <c r="G2840" t="str">
        <f>IF(Table1[[#This Row],[ExitDate]], "Attrition", "Active")</f>
        <v>Active</v>
      </c>
      <c r="H2840" t="s">
        <v>727</v>
      </c>
      <c r="I2840" t="s">
        <v>9855</v>
      </c>
      <c r="J2840" t="s">
        <v>9856</v>
      </c>
      <c r="K2840" t="s">
        <v>138</v>
      </c>
      <c r="L2840" t="s">
        <v>32</v>
      </c>
      <c r="M2840" t="s">
        <v>62</v>
      </c>
      <c r="N2840" t="s">
        <v>50</v>
      </c>
      <c r="O2840" t="s">
        <v>62</v>
      </c>
      <c r="P2840" t="s">
        <v>36</v>
      </c>
      <c r="R2840" t="s">
        <v>37</v>
      </c>
      <c r="S2840" t="s">
        <v>331</v>
      </c>
      <c r="T2840" s="2">
        <v>30708</v>
      </c>
      <c r="U2840" s="3">
        <f ca="1">YEARFRAC(Table1[[#This Row],[DOB]],TODAY())</f>
        <v>41.905555555555559</v>
      </c>
      <c r="V2840" s="3" t="str" cm="1">
        <f t="array" aca="1" ref="V2840" ca="1">_xlfn.IFS(Table1[[#This Row],[Age]] &lt; 30, "20-29", Table1[[#This Row],[Age]]&lt;40,"30-39",Table1[[#This Row],[Age]]&lt;50,"40-49",Table1[[#This Row],[Age]]&lt;60,"50-59",Table1[[#This Row],[Age]]&lt;70, "60-69",Table1[[#This Row],[Age]]&lt;80, "70-79",Table1[[#This Row],[Age]]&lt;90,"80-89")</f>
        <v>40-49</v>
      </c>
      <c r="W2840" t="s">
        <v>39</v>
      </c>
      <c r="X2840" t="s">
        <v>82</v>
      </c>
      <c r="Y2840" t="s">
        <v>41</v>
      </c>
      <c r="Z2840">
        <v>69534</v>
      </c>
      <c r="AA2840" t="s">
        <v>92</v>
      </c>
      <c r="AB2840" t="s">
        <v>103</v>
      </c>
      <c r="AC2840" t="s">
        <v>739</v>
      </c>
      <c r="AD2840">
        <v>4</v>
      </c>
    </row>
    <row r="2841" spans="1:30" x14ac:dyDescent="0.35">
      <c r="A2841">
        <v>3263</v>
      </c>
      <c r="B2841" t="s">
        <v>485</v>
      </c>
      <c r="C2841" t="s">
        <v>2547</v>
      </c>
      <c r="D2841" s="1">
        <v>44671</v>
      </c>
      <c r="E2841" s="1">
        <v>45046</v>
      </c>
      <c r="F2841">
        <f>IF(Table1[[#This Row],[ExitDate]],QUOTIENT(Table1[[#This Row],[ExitDate]]-Table1[[#This Row],[StartDate]],365/12),"")</f>
        <v>12</v>
      </c>
      <c r="G2841" t="str">
        <f>IF(Table1[[#This Row],[ExitDate]], "Attrition", "Active")</f>
        <v>Attrition</v>
      </c>
      <c r="H2841" t="s">
        <v>28</v>
      </c>
      <c r="I2841" t="s">
        <v>9857</v>
      </c>
      <c r="J2841" t="s">
        <v>9858</v>
      </c>
      <c r="K2841" t="s">
        <v>117</v>
      </c>
      <c r="L2841" t="s">
        <v>744</v>
      </c>
      <c r="M2841" t="s">
        <v>62</v>
      </c>
      <c r="N2841" t="s">
        <v>50</v>
      </c>
      <c r="O2841" t="s">
        <v>51</v>
      </c>
      <c r="P2841" t="s">
        <v>98</v>
      </c>
      <c r="Q2841" t="s">
        <v>9859</v>
      </c>
      <c r="R2841" t="s">
        <v>37</v>
      </c>
      <c r="S2841" t="s">
        <v>110</v>
      </c>
      <c r="T2841" s="2">
        <v>32977</v>
      </c>
      <c r="U2841" s="3">
        <f ca="1">YEARFRAC(Table1[[#This Row],[DOB]],TODAY())</f>
        <v>35.69166666666667</v>
      </c>
      <c r="V2841" s="3" t="str" cm="1">
        <f t="array" aca="1" ref="V2841" ca="1">_xlfn.IFS(Table1[[#This Row],[Age]] &lt; 30, "20-29", Table1[[#This Row],[Age]]&lt;40,"30-39",Table1[[#This Row],[Age]]&lt;50,"40-49",Table1[[#This Row],[Age]]&lt;60,"50-59",Table1[[#This Row],[Age]]&lt;70, "60-69",Table1[[#This Row],[Age]]&lt;80, "70-79",Table1[[#This Row],[Age]]&lt;90,"80-89")</f>
        <v>30-39</v>
      </c>
      <c r="W2841" t="s">
        <v>39</v>
      </c>
      <c r="X2841" t="s">
        <v>702</v>
      </c>
      <c r="Y2841" t="s">
        <v>54</v>
      </c>
      <c r="Z2841">
        <v>41746</v>
      </c>
      <c r="AA2841" t="s">
        <v>127</v>
      </c>
      <c r="AB2841" t="s">
        <v>74</v>
      </c>
      <c r="AC2841" t="s">
        <v>739</v>
      </c>
      <c r="AD2841">
        <v>2</v>
      </c>
    </row>
    <row r="2842" spans="1:30" x14ac:dyDescent="0.35">
      <c r="A2842">
        <v>3264</v>
      </c>
      <c r="B2842" t="s">
        <v>9340</v>
      </c>
      <c r="C2842" t="s">
        <v>4869</v>
      </c>
      <c r="D2842" s="1">
        <v>44561</v>
      </c>
      <c r="E2842" s="1">
        <v>45056</v>
      </c>
      <c r="F2842">
        <f>IF(Table1[[#This Row],[ExitDate]],QUOTIENT(Table1[[#This Row],[ExitDate]]-Table1[[#This Row],[StartDate]],365/12),"")</f>
        <v>16</v>
      </c>
      <c r="G2842" t="str">
        <f>IF(Table1[[#This Row],[ExitDate]], "Attrition", "Active")</f>
        <v>Attrition</v>
      </c>
      <c r="H2842" t="s">
        <v>28</v>
      </c>
      <c r="I2842" t="s">
        <v>9860</v>
      </c>
      <c r="J2842" t="s">
        <v>9861</v>
      </c>
      <c r="K2842" t="s">
        <v>61</v>
      </c>
      <c r="L2842" t="s">
        <v>2299</v>
      </c>
      <c r="M2842" t="s">
        <v>51</v>
      </c>
      <c r="N2842" t="s">
        <v>34</v>
      </c>
      <c r="O2842" t="s">
        <v>51</v>
      </c>
      <c r="P2842" t="s">
        <v>98</v>
      </c>
      <c r="Q2842" t="s">
        <v>9862</v>
      </c>
      <c r="R2842" t="s">
        <v>37</v>
      </c>
      <c r="S2842" t="s">
        <v>100</v>
      </c>
      <c r="T2842" s="2">
        <v>18423</v>
      </c>
      <c r="U2842" s="3">
        <f ca="1">YEARFRAC(Table1[[#This Row],[DOB]],TODAY())</f>
        <v>75.538888888888891</v>
      </c>
      <c r="V2842" s="3" t="str" cm="1">
        <f t="array" aca="1" ref="V2842" ca="1">_xlfn.IFS(Table1[[#This Row],[Age]] &lt; 30, "20-29", Table1[[#This Row],[Age]]&lt;40,"30-39",Table1[[#This Row],[Age]]&lt;50,"40-49",Table1[[#This Row],[Age]]&lt;60,"50-59",Table1[[#This Row],[Age]]&lt;70, "60-69",Table1[[#This Row],[Age]]&lt;80, "70-79",Table1[[#This Row],[Age]]&lt;90,"80-89")</f>
        <v>70-79</v>
      </c>
      <c r="W2842" t="s">
        <v>39</v>
      </c>
      <c r="X2842" t="s">
        <v>112</v>
      </c>
      <c r="Y2842" t="s">
        <v>54</v>
      </c>
      <c r="Z2842">
        <v>16282</v>
      </c>
      <c r="AA2842" t="s">
        <v>127</v>
      </c>
      <c r="AB2842" t="s">
        <v>83</v>
      </c>
      <c r="AC2842" t="s">
        <v>44</v>
      </c>
      <c r="AD2842">
        <v>5</v>
      </c>
    </row>
    <row r="2843" spans="1:30" x14ac:dyDescent="0.35">
      <c r="A2843">
        <v>3265</v>
      </c>
      <c r="B2843" t="s">
        <v>2652</v>
      </c>
      <c r="C2843" t="s">
        <v>1936</v>
      </c>
      <c r="D2843" s="1">
        <v>43404</v>
      </c>
      <c r="F2843" t="str">
        <f>IF(Table1[[#This Row],[ExitDate]],QUOTIENT(Table1[[#This Row],[ExitDate]]-Table1[[#This Row],[StartDate]],365/12),"")</f>
        <v/>
      </c>
      <c r="G2843" t="str">
        <f>IF(Table1[[#This Row],[ExitDate]], "Attrition", "Active")</f>
        <v>Active</v>
      </c>
      <c r="H2843" t="s">
        <v>28</v>
      </c>
      <c r="I2843" t="s">
        <v>9863</v>
      </c>
      <c r="J2843" t="s">
        <v>9864</v>
      </c>
      <c r="K2843" t="s">
        <v>88</v>
      </c>
      <c r="L2843" t="s">
        <v>32</v>
      </c>
      <c r="M2843" t="s">
        <v>51</v>
      </c>
      <c r="N2843" t="s">
        <v>34</v>
      </c>
      <c r="O2843" t="s">
        <v>62</v>
      </c>
      <c r="P2843" t="s">
        <v>36</v>
      </c>
      <c r="R2843" t="s">
        <v>37</v>
      </c>
      <c r="S2843" t="s">
        <v>52</v>
      </c>
      <c r="T2843" s="2">
        <v>33992</v>
      </c>
      <c r="U2843" s="3">
        <f ca="1">YEARFRAC(Table1[[#This Row],[DOB]],TODAY())</f>
        <v>32.916666666666664</v>
      </c>
      <c r="V2843" s="3" t="str" cm="1">
        <f t="array" aca="1" ref="V2843" ca="1">_xlfn.IFS(Table1[[#This Row],[Age]] &lt; 30, "20-29", Table1[[#This Row],[Age]]&lt;40,"30-39",Table1[[#This Row],[Age]]&lt;50,"40-49",Table1[[#This Row],[Age]]&lt;60,"50-59",Table1[[#This Row],[Age]]&lt;70, "60-69",Table1[[#This Row],[Age]]&lt;80, "70-79",Table1[[#This Row],[Age]]&lt;90,"80-89")</f>
        <v>30-39</v>
      </c>
      <c r="W2843" t="s">
        <v>39</v>
      </c>
      <c r="X2843" t="s">
        <v>351</v>
      </c>
      <c r="Y2843" t="s">
        <v>41</v>
      </c>
      <c r="Z2843">
        <v>26076</v>
      </c>
      <c r="AA2843" t="s">
        <v>127</v>
      </c>
      <c r="AB2843" t="s">
        <v>74</v>
      </c>
      <c r="AC2843" t="s">
        <v>44</v>
      </c>
      <c r="AD2843">
        <v>1</v>
      </c>
    </row>
    <row r="2844" spans="1:30" x14ac:dyDescent="0.35">
      <c r="A2844">
        <v>3266</v>
      </c>
      <c r="B2844" t="s">
        <v>9865</v>
      </c>
      <c r="C2844" t="s">
        <v>4336</v>
      </c>
      <c r="D2844" s="1">
        <v>44036</v>
      </c>
      <c r="F2844" t="str">
        <f>IF(Table1[[#This Row],[ExitDate]],QUOTIENT(Table1[[#This Row],[ExitDate]]-Table1[[#This Row],[StartDate]],365/12),"")</f>
        <v/>
      </c>
      <c r="G2844" t="str">
        <f>IF(Table1[[#This Row],[ExitDate]], "Attrition", "Active")</f>
        <v>Active</v>
      </c>
      <c r="H2844" t="s">
        <v>28</v>
      </c>
      <c r="I2844" t="s">
        <v>9866</v>
      </c>
      <c r="J2844" t="s">
        <v>9867</v>
      </c>
      <c r="K2844" t="s">
        <v>31</v>
      </c>
      <c r="L2844" t="s">
        <v>32</v>
      </c>
      <c r="M2844" t="s">
        <v>33</v>
      </c>
      <c r="N2844" t="s">
        <v>50</v>
      </c>
      <c r="O2844" t="s">
        <v>62</v>
      </c>
      <c r="P2844" t="s">
        <v>36</v>
      </c>
      <c r="R2844" t="s">
        <v>37</v>
      </c>
      <c r="S2844" t="s">
        <v>304</v>
      </c>
      <c r="T2844" s="2">
        <v>35300</v>
      </c>
      <c r="U2844" s="3">
        <f ca="1">YEARFRAC(Table1[[#This Row],[DOB]],TODAY())</f>
        <v>29.333333333333332</v>
      </c>
      <c r="V2844" s="3" t="str" cm="1">
        <f t="array" aca="1" ref="V2844" ca="1">_xlfn.IFS(Table1[[#This Row],[Age]] &lt; 30, "20-29", Table1[[#This Row],[Age]]&lt;40,"30-39",Table1[[#This Row],[Age]]&lt;50,"40-49",Table1[[#This Row],[Age]]&lt;60,"50-59",Table1[[#This Row],[Age]]&lt;70, "60-69",Table1[[#This Row],[Age]]&lt;80, "70-79",Table1[[#This Row],[Age]]&lt;90,"80-89")</f>
        <v>20-29</v>
      </c>
      <c r="W2844" t="s">
        <v>39</v>
      </c>
      <c r="X2844" t="s">
        <v>82</v>
      </c>
      <c r="Y2844" t="s">
        <v>41</v>
      </c>
      <c r="Z2844">
        <v>22339</v>
      </c>
      <c r="AA2844" t="s">
        <v>92</v>
      </c>
      <c r="AB2844" t="s">
        <v>83</v>
      </c>
      <c r="AC2844" t="s">
        <v>44</v>
      </c>
      <c r="AD2844">
        <v>2</v>
      </c>
    </row>
    <row r="2845" spans="1:30" x14ac:dyDescent="0.35">
      <c r="A2845">
        <v>3267</v>
      </c>
      <c r="B2845" t="s">
        <v>9868</v>
      </c>
      <c r="C2845" t="s">
        <v>106</v>
      </c>
      <c r="D2845" s="1">
        <v>43811</v>
      </c>
      <c r="E2845" s="1">
        <v>43847</v>
      </c>
      <c r="F2845">
        <f>IF(Table1[[#This Row],[ExitDate]],QUOTIENT(Table1[[#This Row],[ExitDate]]-Table1[[#This Row],[StartDate]],365/12),"")</f>
        <v>1</v>
      </c>
      <c r="G2845" t="str">
        <f>IF(Table1[[#This Row],[ExitDate]], "Attrition", "Active")</f>
        <v>Attrition</v>
      </c>
      <c r="H2845" t="s">
        <v>28</v>
      </c>
      <c r="I2845" t="s">
        <v>9869</v>
      </c>
      <c r="J2845" t="s">
        <v>9870</v>
      </c>
      <c r="K2845" t="s">
        <v>132</v>
      </c>
      <c r="L2845" t="s">
        <v>32</v>
      </c>
      <c r="M2845" t="s">
        <v>33</v>
      </c>
      <c r="N2845" t="s">
        <v>34</v>
      </c>
      <c r="O2845" t="s">
        <v>51</v>
      </c>
      <c r="P2845" t="s">
        <v>174</v>
      </c>
      <c r="Q2845" t="s">
        <v>9871</v>
      </c>
      <c r="R2845" t="s">
        <v>37</v>
      </c>
      <c r="S2845" t="s">
        <v>147</v>
      </c>
      <c r="T2845" s="2">
        <v>23322</v>
      </c>
      <c r="U2845" s="3">
        <f ca="1">YEARFRAC(Table1[[#This Row],[DOB]],TODAY())</f>
        <v>62.12777777777778</v>
      </c>
      <c r="V2845" s="3" t="str" cm="1">
        <f t="array" aca="1" ref="V2845" ca="1">_xlfn.IFS(Table1[[#This Row],[Age]] &lt; 30, "20-29", Table1[[#This Row],[Age]]&lt;40,"30-39",Table1[[#This Row],[Age]]&lt;50,"40-49",Table1[[#This Row],[Age]]&lt;60,"50-59",Table1[[#This Row],[Age]]&lt;70, "60-69",Table1[[#This Row],[Age]]&lt;80, "70-79",Table1[[#This Row],[Age]]&lt;90,"80-89")</f>
        <v>60-69</v>
      </c>
      <c r="W2845" t="s">
        <v>39</v>
      </c>
      <c r="X2845" t="s">
        <v>82</v>
      </c>
      <c r="Y2845" t="s">
        <v>41</v>
      </c>
      <c r="Z2845">
        <v>52402</v>
      </c>
      <c r="AA2845" t="s">
        <v>73</v>
      </c>
      <c r="AB2845" t="s">
        <v>74</v>
      </c>
      <c r="AC2845" t="s">
        <v>44</v>
      </c>
      <c r="AD2845">
        <v>5</v>
      </c>
    </row>
    <row r="2846" spans="1:30" x14ac:dyDescent="0.35">
      <c r="A2846">
        <v>3268</v>
      </c>
      <c r="B2846" t="s">
        <v>5064</v>
      </c>
      <c r="C2846" t="s">
        <v>1467</v>
      </c>
      <c r="D2846" s="1">
        <v>45099</v>
      </c>
      <c r="F2846" t="str">
        <f>IF(Table1[[#This Row],[ExitDate]],QUOTIENT(Table1[[#This Row],[ExitDate]]-Table1[[#This Row],[StartDate]],365/12),"")</f>
        <v/>
      </c>
      <c r="G2846" t="str">
        <f>IF(Table1[[#This Row],[ExitDate]], "Attrition", "Active")</f>
        <v>Active</v>
      </c>
      <c r="H2846" t="s">
        <v>28</v>
      </c>
      <c r="I2846" t="s">
        <v>9872</v>
      </c>
      <c r="J2846" t="s">
        <v>9873</v>
      </c>
      <c r="K2846" t="s">
        <v>49</v>
      </c>
      <c r="L2846" t="s">
        <v>32</v>
      </c>
      <c r="M2846" t="s">
        <v>33</v>
      </c>
      <c r="N2846" t="s">
        <v>50</v>
      </c>
      <c r="O2846" t="s">
        <v>35</v>
      </c>
      <c r="P2846" t="s">
        <v>36</v>
      </c>
      <c r="R2846" t="s">
        <v>37</v>
      </c>
      <c r="S2846" t="s">
        <v>89</v>
      </c>
      <c r="T2846" s="2">
        <v>22879</v>
      </c>
      <c r="U2846" s="3">
        <f ca="1">YEARFRAC(Table1[[#This Row],[DOB]],TODAY())</f>
        <v>63.338888888888889</v>
      </c>
      <c r="V2846" s="3" t="str" cm="1">
        <f t="array" aca="1" ref="V2846" ca="1">_xlfn.IFS(Table1[[#This Row],[Age]] &lt; 30, "20-29", Table1[[#This Row],[Age]]&lt;40,"30-39",Table1[[#This Row],[Age]]&lt;50,"40-49",Table1[[#This Row],[Age]]&lt;60,"50-59",Table1[[#This Row],[Age]]&lt;70, "60-69",Table1[[#This Row],[Age]]&lt;80, "70-79",Table1[[#This Row],[Age]]&lt;90,"80-89")</f>
        <v>60-69</v>
      </c>
      <c r="W2846" t="s">
        <v>39</v>
      </c>
      <c r="X2846" t="s">
        <v>91</v>
      </c>
      <c r="Y2846" t="s">
        <v>41</v>
      </c>
      <c r="Z2846">
        <v>43825</v>
      </c>
      <c r="AA2846" t="s">
        <v>127</v>
      </c>
      <c r="AB2846" t="s">
        <v>74</v>
      </c>
      <c r="AC2846" t="s">
        <v>44</v>
      </c>
      <c r="AD2846">
        <v>2</v>
      </c>
    </row>
    <row r="2847" spans="1:30" x14ac:dyDescent="0.35">
      <c r="A2847">
        <v>3269</v>
      </c>
      <c r="B2847" t="s">
        <v>536</v>
      </c>
      <c r="C2847" t="s">
        <v>3825</v>
      </c>
      <c r="D2847" s="1">
        <v>44367</v>
      </c>
      <c r="F2847" t="str">
        <f>IF(Table1[[#This Row],[ExitDate]],QUOTIENT(Table1[[#This Row],[ExitDate]]-Table1[[#This Row],[StartDate]],365/12),"")</f>
        <v/>
      </c>
      <c r="G2847" t="str">
        <f>IF(Table1[[#This Row],[ExitDate]], "Attrition", "Active")</f>
        <v>Active</v>
      </c>
      <c r="H2847" t="s">
        <v>28</v>
      </c>
      <c r="I2847" t="s">
        <v>9874</v>
      </c>
      <c r="J2847" t="s">
        <v>9875</v>
      </c>
      <c r="K2847" t="s">
        <v>138</v>
      </c>
      <c r="L2847" t="s">
        <v>32</v>
      </c>
      <c r="M2847" t="s">
        <v>62</v>
      </c>
      <c r="N2847" t="s">
        <v>34</v>
      </c>
      <c r="O2847" t="s">
        <v>35</v>
      </c>
      <c r="P2847" t="s">
        <v>36</v>
      </c>
      <c r="R2847" t="s">
        <v>37</v>
      </c>
      <c r="S2847" t="s">
        <v>89</v>
      </c>
      <c r="T2847" s="2">
        <v>36624</v>
      </c>
      <c r="U2847" s="3">
        <f ca="1">YEARFRAC(Table1[[#This Row],[DOB]],TODAY())</f>
        <v>25.708333333333332</v>
      </c>
      <c r="V2847" s="3" t="str" cm="1">
        <f t="array" aca="1" ref="V2847" ca="1">_xlfn.IFS(Table1[[#This Row],[Age]] &lt; 30, "20-29", Table1[[#This Row],[Age]]&lt;40,"30-39",Table1[[#This Row],[Age]]&lt;50,"40-49",Table1[[#This Row],[Age]]&lt;60,"50-59",Table1[[#This Row],[Age]]&lt;70, "60-69",Table1[[#This Row],[Age]]&lt;80, "70-79",Table1[[#This Row],[Age]]&lt;90,"80-89")</f>
        <v>20-29</v>
      </c>
      <c r="W2847" t="s">
        <v>39</v>
      </c>
      <c r="X2847" t="s">
        <v>82</v>
      </c>
      <c r="Y2847" t="s">
        <v>54</v>
      </c>
      <c r="Z2847">
        <v>92624</v>
      </c>
      <c r="AA2847" t="s">
        <v>127</v>
      </c>
      <c r="AB2847" t="s">
        <v>83</v>
      </c>
      <c r="AC2847" t="s">
        <v>44</v>
      </c>
      <c r="AD2847">
        <v>1</v>
      </c>
    </row>
    <row r="2848" spans="1:30" x14ac:dyDescent="0.35">
      <c r="A2848">
        <v>3270</v>
      </c>
      <c r="B2848" t="s">
        <v>1168</v>
      </c>
      <c r="C2848" t="s">
        <v>5630</v>
      </c>
      <c r="D2848" s="1">
        <v>43769</v>
      </c>
      <c r="F2848" t="str">
        <f>IF(Table1[[#This Row],[ExitDate]],QUOTIENT(Table1[[#This Row],[ExitDate]]-Table1[[#This Row],[StartDate]],365/12),"")</f>
        <v/>
      </c>
      <c r="G2848" t="str">
        <f>IF(Table1[[#This Row],[ExitDate]], "Attrition", "Active")</f>
        <v>Active</v>
      </c>
      <c r="H2848" t="s">
        <v>28</v>
      </c>
      <c r="I2848" t="s">
        <v>9876</v>
      </c>
      <c r="J2848" t="s">
        <v>9877</v>
      </c>
      <c r="K2848" t="s">
        <v>79</v>
      </c>
      <c r="L2848" t="s">
        <v>32</v>
      </c>
      <c r="M2848" t="s">
        <v>62</v>
      </c>
      <c r="N2848" t="s">
        <v>63</v>
      </c>
      <c r="O2848" t="s">
        <v>62</v>
      </c>
      <c r="P2848" t="s">
        <v>36</v>
      </c>
      <c r="R2848" t="s">
        <v>37</v>
      </c>
      <c r="S2848" t="s">
        <v>147</v>
      </c>
      <c r="T2848" s="2">
        <v>21284</v>
      </c>
      <c r="U2848" s="3">
        <f ca="1">YEARFRAC(Table1[[#This Row],[DOB]],TODAY())</f>
        <v>67.705555555555549</v>
      </c>
      <c r="V2848" s="3" t="str" cm="1">
        <f t="array" aca="1" ref="V2848" ca="1">_xlfn.IFS(Table1[[#This Row],[Age]] &lt; 30, "20-29", Table1[[#This Row],[Age]]&lt;40,"30-39",Table1[[#This Row],[Age]]&lt;50,"40-49",Table1[[#This Row],[Age]]&lt;60,"50-59",Table1[[#This Row],[Age]]&lt;70, "60-69",Table1[[#This Row],[Age]]&lt;80, "70-79",Table1[[#This Row],[Age]]&lt;90,"80-89")</f>
        <v>60-69</v>
      </c>
      <c r="W2848" t="s">
        <v>39</v>
      </c>
      <c r="X2848" t="s">
        <v>102</v>
      </c>
      <c r="Y2848" t="s">
        <v>54</v>
      </c>
      <c r="Z2848">
        <v>88948</v>
      </c>
      <c r="AA2848" t="s">
        <v>127</v>
      </c>
      <c r="AB2848" t="s">
        <v>74</v>
      </c>
      <c r="AC2848" t="s">
        <v>44</v>
      </c>
      <c r="AD2848">
        <v>2</v>
      </c>
    </row>
    <row r="2849" spans="1:30" x14ac:dyDescent="0.35">
      <c r="A2849">
        <v>3271</v>
      </c>
      <c r="B2849" t="s">
        <v>7150</v>
      </c>
      <c r="C2849" t="s">
        <v>2521</v>
      </c>
      <c r="D2849" s="1">
        <v>43648</v>
      </c>
      <c r="E2849" s="1">
        <v>44891</v>
      </c>
      <c r="F2849">
        <f>IF(Table1[[#This Row],[ExitDate]],QUOTIENT(Table1[[#This Row],[ExitDate]]-Table1[[#This Row],[StartDate]],365/12),"")</f>
        <v>40</v>
      </c>
      <c r="G2849" t="str">
        <f>IF(Table1[[#This Row],[ExitDate]], "Attrition", "Active")</f>
        <v>Attrition</v>
      </c>
      <c r="H2849" t="s">
        <v>28</v>
      </c>
      <c r="I2849" t="s">
        <v>9878</v>
      </c>
      <c r="J2849" t="s">
        <v>9879</v>
      </c>
      <c r="K2849" t="s">
        <v>167</v>
      </c>
      <c r="L2849" t="s">
        <v>744</v>
      </c>
      <c r="M2849" t="s">
        <v>33</v>
      </c>
      <c r="N2849" t="s">
        <v>63</v>
      </c>
      <c r="O2849" t="s">
        <v>51</v>
      </c>
      <c r="P2849" t="s">
        <v>98</v>
      </c>
      <c r="Q2849" t="s">
        <v>9880</v>
      </c>
      <c r="R2849" t="s">
        <v>37</v>
      </c>
      <c r="S2849" t="s">
        <v>110</v>
      </c>
      <c r="T2849" s="2">
        <v>25687</v>
      </c>
      <c r="U2849" s="3">
        <f ca="1">YEARFRAC(Table1[[#This Row],[DOB]],TODAY())</f>
        <v>55.65</v>
      </c>
      <c r="V2849" s="3" t="str" cm="1">
        <f t="array" aca="1" ref="V2849" ca="1">_xlfn.IFS(Table1[[#This Row],[Age]] &lt; 30, "20-29", Table1[[#This Row],[Age]]&lt;40,"30-39",Table1[[#This Row],[Age]]&lt;50,"40-49",Table1[[#This Row],[Age]]&lt;60,"50-59",Table1[[#This Row],[Age]]&lt;70, "60-69",Table1[[#This Row],[Age]]&lt;80, "70-79",Table1[[#This Row],[Age]]&lt;90,"80-89")</f>
        <v>50-59</v>
      </c>
      <c r="W2849" t="s">
        <v>39</v>
      </c>
      <c r="X2849" t="s">
        <v>112</v>
      </c>
      <c r="Y2849" t="s">
        <v>54</v>
      </c>
      <c r="Z2849">
        <v>72709</v>
      </c>
      <c r="AA2849" t="s">
        <v>127</v>
      </c>
      <c r="AB2849" t="s">
        <v>103</v>
      </c>
      <c r="AC2849" t="s">
        <v>44</v>
      </c>
      <c r="AD2849">
        <v>3</v>
      </c>
    </row>
    <row r="2850" spans="1:30" x14ac:dyDescent="0.35">
      <c r="A2850">
        <v>3272</v>
      </c>
      <c r="B2850" t="s">
        <v>7793</v>
      </c>
      <c r="C2850" t="s">
        <v>6599</v>
      </c>
      <c r="D2850" s="1">
        <v>44967</v>
      </c>
      <c r="F2850" t="str">
        <f>IF(Table1[[#This Row],[ExitDate]],QUOTIENT(Table1[[#This Row],[ExitDate]]-Table1[[#This Row],[StartDate]],365/12),"")</f>
        <v/>
      </c>
      <c r="G2850" t="str">
        <f>IF(Table1[[#This Row],[ExitDate]], "Attrition", "Active")</f>
        <v>Active</v>
      </c>
      <c r="H2850" t="s">
        <v>28</v>
      </c>
      <c r="I2850" t="s">
        <v>9881</v>
      </c>
      <c r="J2850" t="s">
        <v>9882</v>
      </c>
      <c r="K2850" t="s">
        <v>97</v>
      </c>
      <c r="L2850" t="s">
        <v>32</v>
      </c>
      <c r="M2850" t="s">
        <v>33</v>
      </c>
      <c r="N2850" t="s">
        <v>34</v>
      </c>
      <c r="O2850" t="s">
        <v>51</v>
      </c>
      <c r="P2850" t="s">
        <v>36</v>
      </c>
      <c r="R2850" t="s">
        <v>37</v>
      </c>
      <c r="S2850" t="s">
        <v>52</v>
      </c>
      <c r="T2850" s="2">
        <v>21784</v>
      </c>
      <c r="U2850" s="3">
        <f ca="1">YEARFRAC(Table1[[#This Row],[DOB]],TODAY())</f>
        <v>66.336111111111109</v>
      </c>
      <c r="V2850" s="3" t="str" cm="1">
        <f t="array" aca="1" ref="V2850" ca="1">_xlfn.IFS(Table1[[#This Row],[Age]] &lt; 30, "20-29", Table1[[#This Row],[Age]]&lt;40,"30-39",Table1[[#This Row],[Age]]&lt;50,"40-49",Table1[[#This Row],[Age]]&lt;60,"50-59",Table1[[#This Row],[Age]]&lt;70, "60-69",Table1[[#This Row],[Age]]&lt;80, "70-79",Table1[[#This Row],[Age]]&lt;90,"80-89")</f>
        <v>60-69</v>
      </c>
      <c r="W2850" t="s">
        <v>39</v>
      </c>
      <c r="X2850" t="s">
        <v>291</v>
      </c>
      <c r="Y2850" t="s">
        <v>54</v>
      </c>
      <c r="Z2850">
        <v>38780</v>
      </c>
      <c r="AA2850" t="s">
        <v>73</v>
      </c>
      <c r="AB2850" t="s">
        <v>43</v>
      </c>
      <c r="AC2850" t="s">
        <v>44</v>
      </c>
      <c r="AD2850">
        <v>3</v>
      </c>
    </row>
    <row r="2851" spans="1:30" x14ac:dyDescent="0.35">
      <c r="A2851">
        <v>3273</v>
      </c>
      <c r="B2851" t="s">
        <v>5461</v>
      </c>
      <c r="C2851" t="s">
        <v>4189</v>
      </c>
      <c r="D2851" s="1">
        <v>44820</v>
      </c>
      <c r="F2851" t="str">
        <f>IF(Table1[[#This Row],[ExitDate]],QUOTIENT(Table1[[#This Row],[ExitDate]]-Table1[[#This Row],[StartDate]],365/12),"")</f>
        <v/>
      </c>
      <c r="G2851" t="str">
        <f>IF(Table1[[#This Row],[ExitDate]], "Attrition", "Active")</f>
        <v>Active</v>
      </c>
      <c r="H2851" t="s">
        <v>28</v>
      </c>
      <c r="I2851" t="s">
        <v>9883</v>
      </c>
      <c r="J2851" t="s">
        <v>9884</v>
      </c>
      <c r="K2851" t="s">
        <v>117</v>
      </c>
      <c r="L2851" t="s">
        <v>32</v>
      </c>
      <c r="M2851" t="s">
        <v>62</v>
      </c>
      <c r="N2851" t="s">
        <v>50</v>
      </c>
      <c r="O2851" t="s">
        <v>35</v>
      </c>
      <c r="P2851" t="s">
        <v>36</v>
      </c>
      <c r="R2851" t="s">
        <v>37</v>
      </c>
      <c r="S2851" t="s">
        <v>695</v>
      </c>
      <c r="T2851" s="2">
        <v>36137</v>
      </c>
      <c r="U2851" s="3">
        <f ca="1">YEARFRAC(Table1[[#This Row],[DOB]],TODAY())</f>
        <v>27.041666666666668</v>
      </c>
      <c r="V2851" s="3" t="str" cm="1">
        <f t="array" aca="1" ref="V2851" ca="1">_xlfn.IFS(Table1[[#This Row],[Age]] &lt; 30, "20-29", Table1[[#This Row],[Age]]&lt;40,"30-39",Table1[[#This Row],[Age]]&lt;50,"40-49",Table1[[#This Row],[Age]]&lt;60,"50-59",Table1[[#This Row],[Age]]&lt;70, "60-69",Table1[[#This Row],[Age]]&lt;80, "70-79",Table1[[#This Row],[Age]]&lt;90,"80-89")</f>
        <v>20-29</v>
      </c>
      <c r="W2851" t="s">
        <v>39</v>
      </c>
      <c r="X2851" t="s">
        <v>177</v>
      </c>
      <c r="Y2851" t="s">
        <v>41</v>
      </c>
      <c r="Z2851">
        <v>24573</v>
      </c>
      <c r="AA2851" t="s">
        <v>127</v>
      </c>
      <c r="AB2851" t="s">
        <v>103</v>
      </c>
      <c r="AC2851" t="s">
        <v>44</v>
      </c>
      <c r="AD2851">
        <v>4</v>
      </c>
    </row>
    <row r="2852" spans="1:30" x14ac:dyDescent="0.35">
      <c r="A2852">
        <v>3274</v>
      </c>
      <c r="B2852" t="s">
        <v>327</v>
      </c>
      <c r="C2852" t="s">
        <v>5182</v>
      </c>
      <c r="D2852" s="1">
        <v>43851</v>
      </c>
      <c r="E2852" s="1">
        <v>44041</v>
      </c>
      <c r="F2852">
        <f>IF(Table1[[#This Row],[ExitDate]],QUOTIENT(Table1[[#This Row],[ExitDate]]-Table1[[#This Row],[StartDate]],365/12),"")</f>
        <v>6</v>
      </c>
      <c r="G2852" t="str">
        <f>IF(Table1[[#This Row],[ExitDate]], "Attrition", "Active")</f>
        <v>Attrition</v>
      </c>
      <c r="H2852" t="s">
        <v>28</v>
      </c>
      <c r="I2852" t="s">
        <v>9885</v>
      </c>
      <c r="J2852" t="s">
        <v>9886</v>
      </c>
      <c r="K2852" t="s">
        <v>61</v>
      </c>
      <c r="L2852" t="s">
        <v>1804</v>
      </c>
      <c r="M2852" t="s">
        <v>51</v>
      </c>
      <c r="N2852" t="s">
        <v>63</v>
      </c>
      <c r="O2852" t="s">
        <v>62</v>
      </c>
      <c r="P2852" t="s">
        <v>139</v>
      </c>
      <c r="Q2852" t="s">
        <v>9887</v>
      </c>
      <c r="R2852" t="s">
        <v>37</v>
      </c>
      <c r="S2852" t="s">
        <v>52</v>
      </c>
      <c r="T2852" s="2">
        <v>23921</v>
      </c>
      <c r="U2852" s="3">
        <f ca="1">YEARFRAC(Table1[[#This Row],[DOB]],TODAY())</f>
        <v>60.486111111111114</v>
      </c>
      <c r="V2852" s="3" t="str" cm="1">
        <f t="array" aca="1" ref="V2852" ca="1">_xlfn.IFS(Table1[[#This Row],[Age]] &lt; 30, "20-29", Table1[[#This Row],[Age]]&lt;40,"30-39",Table1[[#This Row],[Age]]&lt;50,"40-49",Table1[[#This Row],[Age]]&lt;60,"50-59",Table1[[#This Row],[Age]]&lt;70, "60-69",Table1[[#This Row],[Age]]&lt;80, "70-79",Table1[[#This Row],[Age]]&lt;90,"80-89")</f>
        <v>60-69</v>
      </c>
      <c r="W2852" t="s">
        <v>39</v>
      </c>
      <c r="X2852" t="s">
        <v>225</v>
      </c>
      <c r="Y2852" t="s">
        <v>41</v>
      </c>
      <c r="Z2852">
        <v>30214</v>
      </c>
      <c r="AA2852" t="s">
        <v>73</v>
      </c>
      <c r="AB2852" t="s">
        <v>103</v>
      </c>
      <c r="AC2852" t="s">
        <v>739</v>
      </c>
      <c r="AD2852">
        <v>3</v>
      </c>
    </row>
    <row r="2853" spans="1:30" x14ac:dyDescent="0.35">
      <c r="A2853">
        <v>3275</v>
      </c>
      <c r="B2853" t="s">
        <v>9888</v>
      </c>
      <c r="C2853" t="s">
        <v>5292</v>
      </c>
      <c r="D2853" s="1">
        <v>44881</v>
      </c>
      <c r="F2853" t="str">
        <f>IF(Table1[[#This Row],[ExitDate]],QUOTIENT(Table1[[#This Row],[ExitDate]]-Table1[[#This Row],[StartDate]],365/12),"")</f>
        <v/>
      </c>
      <c r="G2853" t="str">
        <f>IF(Table1[[#This Row],[ExitDate]], "Attrition", "Active")</f>
        <v>Active</v>
      </c>
      <c r="H2853" t="s">
        <v>28</v>
      </c>
      <c r="I2853" t="s">
        <v>9889</v>
      </c>
      <c r="J2853" t="s">
        <v>9890</v>
      </c>
      <c r="K2853" t="s">
        <v>88</v>
      </c>
      <c r="L2853" t="s">
        <v>32</v>
      </c>
      <c r="M2853" t="s">
        <v>51</v>
      </c>
      <c r="N2853" t="s">
        <v>63</v>
      </c>
      <c r="O2853" t="s">
        <v>35</v>
      </c>
      <c r="P2853" t="s">
        <v>36</v>
      </c>
      <c r="R2853" t="s">
        <v>37</v>
      </c>
      <c r="S2853" t="s">
        <v>80</v>
      </c>
      <c r="T2853" s="2">
        <v>33603</v>
      </c>
      <c r="U2853" s="3">
        <f ca="1">YEARFRAC(Table1[[#This Row],[DOB]],TODAY())</f>
        <v>33.980555555555554</v>
      </c>
      <c r="V2853" s="3" t="str" cm="1">
        <f t="array" aca="1" ref="V2853" ca="1">_xlfn.IFS(Table1[[#This Row],[Age]] &lt; 30, "20-29", Table1[[#This Row],[Age]]&lt;40,"30-39",Table1[[#This Row],[Age]]&lt;50,"40-49",Table1[[#This Row],[Age]]&lt;60,"50-59",Table1[[#This Row],[Age]]&lt;70, "60-69",Table1[[#This Row],[Age]]&lt;80, "70-79",Table1[[#This Row],[Age]]&lt;90,"80-89")</f>
        <v>30-39</v>
      </c>
      <c r="W2853" t="s">
        <v>39</v>
      </c>
      <c r="X2853" t="s">
        <v>225</v>
      </c>
      <c r="Y2853" t="s">
        <v>54</v>
      </c>
      <c r="Z2853">
        <v>66377</v>
      </c>
      <c r="AA2853" t="s">
        <v>73</v>
      </c>
      <c r="AB2853" t="s">
        <v>103</v>
      </c>
      <c r="AC2853" t="s">
        <v>739</v>
      </c>
      <c r="AD2853">
        <v>3</v>
      </c>
    </row>
    <row r="2854" spans="1:30" x14ac:dyDescent="0.35">
      <c r="A2854">
        <v>3276</v>
      </c>
      <c r="B2854" t="s">
        <v>4066</v>
      </c>
      <c r="C2854" t="s">
        <v>1810</v>
      </c>
      <c r="D2854" s="1">
        <v>44221</v>
      </c>
      <c r="F2854" t="str">
        <f>IF(Table1[[#This Row],[ExitDate]],QUOTIENT(Table1[[#This Row],[ExitDate]]-Table1[[#This Row],[StartDate]],365/12),"")</f>
        <v/>
      </c>
      <c r="G2854" t="str">
        <f>IF(Table1[[#This Row],[ExitDate]], "Attrition", "Active")</f>
        <v>Active</v>
      </c>
      <c r="H2854" t="s">
        <v>28</v>
      </c>
      <c r="I2854" t="s">
        <v>9891</v>
      </c>
      <c r="J2854" t="s">
        <v>9892</v>
      </c>
      <c r="K2854" t="s">
        <v>31</v>
      </c>
      <c r="L2854" t="s">
        <v>32</v>
      </c>
      <c r="M2854" t="s">
        <v>33</v>
      </c>
      <c r="N2854" t="s">
        <v>50</v>
      </c>
      <c r="O2854" t="s">
        <v>35</v>
      </c>
      <c r="P2854" t="s">
        <v>36</v>
      </c>
      <c r="R2854" t="s">
        <v>37</v>
      </c>
      <c r="S2854" t="s">
        <v>110</v>
      </c>
      <c r="T2854" s="2">
        <v>35389</v>
      </c>
      <c r="U2854" s="3">
        <f ca="1">YEARFRAC(Table1[[#This Row],[DOB]],TODAY())</f>
        <v>29.091666666666665</v>
      </c>
      <c r="V2854" s="3" t="str" cm="1">
        <f t="array" aca="1" ref="V2854" ca="1">_xlfn.IFS(Table1[[#This Row],[Age]] &lt; 30, "20-29", Table1[[#This Row],[Age]]&lt;40,"30-39",Table1[[#This Row],[Age]]&lt;50,"40-49",Table1[[#This Row],[Age]]&lt;60,"50-59",Table1[[#This Row],[Age]]&lt;70, "60-69",Table1[[#This Row],[Age]]&lt;80, "70-79",Table1[[#This Row],[Age]]&lt;90,"80-89")</f>
        <v>20-29</v>
      </c>
      <c r="W2854" t="s">
        <v>39</v>
      </c>
      <c r="X2854" t="s">
        <v>418</v>
      </c>
      <c r="Y2854" t="s">
        <v>54</v>
      </c>
      <c r="Z2854">
        <v>83059</v>
      </c>
      <c r="AA2854" t="s">
        <v>127</v>
      </c>
      <c r="AB2854" t="s">
        <v>103</v>
      </c>
      <c r="AC2854" t="s">
        <v>44</v>
      </c>
      <c r="AD2854">
        <v>2</v>
      </c>
    </row>
    <row r="2855" spans="1:30" x14ac:dyDescent="0.35">
      <c r="A2855">
        <v>3277</v>
      </c>
      <c r="B2855" t="s">
        <v>5761</v>
      </c>
      <c r="C2855" t="s">
        <v>7653</v>
      </c>
      <c r="D2855" s="1">
        <v>45093</v>
      </c>
      <c r="E2855" s="1">
        <v>45101</v>
      </c>
      <c r="F2855">
        <f>IF(Table1[[#This Row],[ExitDate]],QUOTIENT(Table1[[#This Row],[ExitDate]]-Table1[[#This Row],[StartDate]],365/12),"")</f>
        <v>0</v>
      </c>
      <c r="G2855" t="str">
        <f>IF(Table1[[#This Row],[ExitDate]], "Attrition", "Active")</f>
        <v>Attrition</v>
      </c>
      <c r="H2855" t="s">
        <v>727</v>
      </c>
      <c r="I2855" t="s">
        <v>9893</v>
      </c>
      <c r="J2855" t="s">
        <v>9894</v>
      </c>
      <c r="K2855" t="s">
        <v>117</v>
      </c>
      <c r="L2855" t="s">
        <v>32</v>
      </c>
      <c r="M2855" t="s">
        <v>51</v>
      </c>
      <c r="N2855" t="s">
        <v>63</v>
      </c>
      <c r="O2855" t="s">
        <v>35</v>
      </c>
      <c r="P2855" t="s">
        <v>139</v>
      </c>
      <c r="Q2855" t="s">
        <v>9895</v>
      </c>
      <c r="R2855" t="s">
        <v>37</v>
      </c>
      <c r="S2855" t="s">
        <v>52</v>
      </c>
      <c r="T2855" s="2">
        <v>29362</v>
      </c>
      <c r="U2855" s="3">
        <f ca="1">YEARFRAC(Table1[[#This Row],[DOB]],TODAY())</f>
        <v>45.588888888888889</v>
      </c>
      <c r="V2855" s="3" t="str" cm="1">
        <f t="array" aca="1" ref="V2855" ca="1">_xlfn.IFS(Table1[[#This Row],[Age]] &lt; 30, "20-29", Table1[[#This Row],[Age]]&lt;40,"30-39",Table1[[#This Row],[Age]]&lt;50,"40-49",Table1[[#This Row],[Age]]&lt;60,"50-59",Table1[[#This Row],[Age]]&lt;70, "60-69",Table1[[#This Row],[Age]]&lt;80, "70-79",Table1[[#This Row],[Age]]&lt;90,"80-89")</f>
        <v>40-49</v>
      </c>
      <c r="W2855" t="s">
        <v>39</v>
      </c>
      <c r="X2855" t="s">
        <v>225</v>
      </c>
      <c r="Y2855" t="s">
        <v>41</v>
      </c>
      <c r="Z2855">
        <v>86836</v>
      </c>
      <c r="AA2855" t="s">
        <v>55</v>
      </c>
      <c r="AB2855" t="s">
        <v>83</v>
      </c>
      <c r="AC2855" t="s">
        <v>44</v>
      </c>
      <c r="AD2855">
        <v>5</v>
      </c>
    </row>
    <row r="2856" spans="1:30" x14ac:dyDescent="0.35">
      <c r="A2856">
        <v>3278</v>
      </c>
      <c r="B2856" t="s">
        <v>9896</v>
      </c>
      <c r="C2856" t="s">
        <v>6846</v>
      </c>
      <c r="D2856" s="1">
        <v>44082</v>
      </c>
      <c r="E2856" s="1">
        <v>44486</v>
      </c>
      <c r="F2856">
        <f>IF(Table1[[#This Row],[ExitDate]],QUOTIENT(Table1[[#This Row],[ExitDate]]-Table1[[#This Row],[StartDate]],365/12),"")</f>
        <v>13</v>
      </c>
      <c r="G2856" t="str">
        <f>IF(Table1[[#This Row],[ExitDate]], "Attrition", "Active")</f>
        <v>Attrition</v>
      </c>
      <c r="H2856" t="s">
        <v>727</v>
      </c>
      <c r="I2856" t="s">
        <v>9897</v>
      </c>
      <c r="J2856" t="s">
        <v>9898</v>
      </c>
      <c r="K2856" t="s">
        <v>61</v>
      </c>
      <c r="L2856" t="s">
        <v>32</v>
      </c>
      <c r="M2856" t="s">
        <v>33</v>
      </c>
      <c r="N2856" t="s">
        <v>50</v>
      </c>
      <c r="O2856" t="s">
        <v>51</v>
      </c>
      <c r="P2856" t="s">
        <v>139</v>
      </c>
      <c r="Q2856" t="s">
        <v>9899</v>
      </c>
      <c r="R2856" t="s">
        <v>37</v>
      </c>
      <c r="S2856" t="s">
        <v>89</v>
      </c>
      <c r="T2856" s="2">
        <v>16391</v>
      </c>
      <c r="U2856" s="3">
        <f ca="1">YEARFRAC(Table1[[#This Row],[DOB]],TODAY())</f>
        <v>81.105555555555554</v>
      </c>
      <c r="V2856" s="3" t="str" cm="1">
        <f t="array" aca="1" ref="V2856" ca="1">_xlfn.IFS(Table1[[#This Row],[Age]] &lt; 30, "20-29", Table1[[#This Row],[Age]]&lt;40,"30-39",Table1[[#This Row],[Age]]&lt;50,"40-49",Table1[[#This Row],[Age]]&lt;60,"50-59",Table1[[#This Row],[Age]]&lt;70, "60-69",Table1[[#This Row],[Age]]&lt;80, "70-79",Table1[[#This Row],[Age]]&lt;90,"80-89")</f>
        <v>80-89</v>
      </c>
      <c r="W2856" t="s">
        <v>39</v>
      </c>
      <c r="X2856" t="s">
        <v>82</v>
      </c>
      <c r="Y2856" t="s">
        <v>41</v>
      </c>
      <c r="Z2856">
        <v>4862</v>
      </c>
      <c r="AA2856" t="s">
        <v>92</v>
      </c>
      <c r="AB2856" t="s">
        <v>83</v>
      </c>
      <c r="AC2856" t="s">
        <v>44</v>
      </c>
      <c r="AD2856">
        <v>4</v>
      </c>
    </row>
    <row r="2857" spans="1:30" x14ac:dyDescent="0.35">
      <c r="A2857">
        <v>3279</v>
      </c>
      <c r="B2857" t="s">
        <v>2223</v>
      </c>
      <c r="C2857" t="s">
        <v>837</v>
      </c>
      <c r="D2857" s="1">
        <v>43488</v>
      </c>
      <c r="E2857" s="1">
        <v>44159</v>
      </c>
      <c r="F2857">
        <f>IF(Table1[[#This Row],[ExitDate]],QUOTIENT(Table1[[#This Row],[ExitDate]]-Table1[[#This Row],[StartDate]],365/12),"")</f>
        <v>22</v>
      </c>
      <c r="G2857" t="str">
        <f>IF(Table1[[#This Row],[ExitDate]], "Attrition", "Active")</f>
        <v>Attrition</v>
      </c>
      <c r="H2857" t="s">
        <v>727</v>
      </c>
      <c r="I2857" t="s">
        <v>9900</v>
      </c>
      <c r="J2857" t="s">
        <v>9901</v>
      </c>
      <c r="K2857" t="s">
        <v>88</v>
      </c>
      <c r="L2857" t="s">
        <v>32</v>
      </c>
      <c r="M2857" t="s">
        <v>62</v>
      </c>
      <c r="N2857" t="s">
        <v>50</v>
      </c>
      <c r="O2857" t="s">
        <v>62</v>
      </c>
      <c r="P2857" t="s">
        <v>98</v>
      </c>
      <c r="Q2857" t="s">
        <v>9902</v>
      </c>
      <c r="R2857" t="s">
        <v>37</v>
      </c>
      <c r="S2857" t="s">
        <v>110</v>
      </c>
      <c r="T2857" s="2">
        <v>34365</v>
      </c>
      <c r="U2857" s="3">
        <f ca="1">YEARFRAC(Table1[[#This Row],[DOB]],TODAY())</f>
        <v>31.897222222222222</v>
      </c>
      <c r="V2857" s="3" t="str" cm="1">
        <f t="array" aca="1" ref="V2857" ca="1">_xlfn.IFS(Table1[[#This Row],[Age]] &lt; 30, "20-29", Table1[[#This Row],[Age]]&lt;40,"30-39",Table1[[#This Row],[Age]]&lt;50,"40-49",Table1[[#This Row],[Age]]&lt;60,"50-59",Table1[[#This Row],[Age]]&lt;70, "60-69",Table1[[#This Row],[Age]]&lt;80, "70-79",Table1[[#This Row],[Age]]&lt;90,"80-89")</f>
        <v>30-39</v>
      </c>
      <c r="W2857" t="s">
        <v>39</v>
      </c>
      <c r="X2857" t="s">
        <v>418</v>
      </c>
      <c r="Y2857" t="s">
        <v>54</v>
      </c>
      <c r="Z2857">
        <v>53530</v>
      </c>
      <c r="AA2857" t="s">
        <v>92</v>
      </c>
      <c r="AB2857" t="s">
        <v>83</v>
      </c>
      <c r="AC2857" t="s">
        <v>44</v>
      </c>
      <c r="AD2857">
        <v>5</v>
      </c>
    </row>
    <row r="2858" spans="1:30" x14ac:dyDescent="0.35">
      <c r="A2858">
        <v>3280</v>
      </c>
      <c r="B2858" t="s">
        <v>2380</v>
      </c>
      <c r="C2858" t="s">
        <v>1711</v>
      </c>
      <c r="D2858" s="1">
        <v>45075</v>
      </c>
      <c r="E2858" s="1">
        <v>45130</v>
      </c>
      <c r="F2858">
        <f>IF(Table1[[#This Row],[ExitDate]],QUOTIENT(Table1[[#This Row],[ExitDate]]-Table1[[#This Row],[StartDate]],365/12),"")</f>
        <v>1</v>
      </c>
      <c r="G2858" t="str">
        <f>IF(Table1[[#This Row],[ExitDate]], "Attrition", "Active")</f>
        <v>Attrition</v>
      </c>
      <c r="H2858" t="s">
        <v>727</v>
      </c>
      <c r="I2858" t="s">
        <v>9903</v>
      </c>
      <c r="J2858" t="s">
        <v>9904</v>
      </c>
      <c r="K2858" t="s">
        <v>31</v>
      </c>
      <c r="L2858" t="s">
        <v>744</v>
      </c>
      <c r="M2858" t="s">
        <v>51</v>
      </c>
      <c r="N2858" t="s">
        <v>50</v>
      </c>
      <c r="O2858" t="s">
        <v>35</v>
      </c>
      <c r="P2858" t="s">
        <v>98</v>
      </c>
      <c r="Q2858" t="s">
        <v>9905</v>
      </c>
      <c r="R2858" t="s">
        <v>37</v>
      </c>
      <c r="S2858" t="s">
        <v>176</v>
      </c>
      <c r="T2858" s="2">
        <v>30506</v>
      </c>
      <c r="U2858" s="3">
        <f ca="1">YEARFRAC(Table1[[#This Row],[DOB]],TODAY())</f>
        <v>42.455555555555556</v>
      </c>
      <c r="V2858" s="3" t="str" cm="1">
        <f t="array" aca="1" ref="V2858" ca="1">_xlfn.IFS(Table1[[#This Row],[Age]] &lt; 30, "20-29", Table1[[#This Row],[Age]]&lt;40,"30-39",Table1[[#This Row],[Age]]&lt;50,"40-49",Table1[[#This Row],[Age]]&lt;60,"50-59",Table1[[#This Row],[Age]]&lt;70, "60-69",Table1[[#This Row],[Age]]&lt;80, "70-79",Table1[[#This Row],[Age]]&lt;90,"80-89")</f>
        <v>40-49</v>
      </c>
      <c r="W2858" t="s">
        <v>39</v>
      </c>
      <c r="X2858" t="s">
        <v>242</v>
      </c>
      <c r="Y2858" t="s">
        <v>54</v>
      </c>
      <c r="Z2858">
        <v>59596</v>
      </c>
      <c r="AA2858" t="s">
        <v>73</v>
      </c>
      <c r="AB2858" t="s">
        <v>103</v>
      </c>
      <c r="AC2858" t="s">
        <v>44</v>
      </c>
      <c r="AD2858">
        <v>5</v>
      </c>
    </row>
    <row r="2859" spans="1:30" x14ac:dyDescent="0.35">
      <c r="A2859">
        <v>3281</v>
      </c>
      <c r="B2859" t="s">
        <v>8613</v>
      </c>
      <c r="C2859" t="s">
        <v>4001</v>
      </c>
      <c r="D2859" s="1">
        <v>43693</v>
      </c>
      <c r="F2859" t="str">
        <f>IF(Table1[[#This Row],[ExitDate]],QUOTIENT(Table1[[#This Row],[ExitDate]]-Table1[[#This Row],[StartDate]],365/12),"")</f>
        <v/>
      </c>
      <c r="G2859" t="str">
        <f>IF(Table1[[#This Row],[ExitDate]], "Attrition", "Active")</f>
        <v>Active</v>
      </c>
      <c r="H2859" t="s">
        <v>727</v>
      </c>
      <c r="I2859" t="s">
        <v>1095</v>
      </c>
      <c r="J2859" t="s">
        <v>9906</v>
      </c>
      <c r="K2859" t="s">
        <v>132</v>
      </c>
      <c r="L2859" t="s">
        <v>32</v>
      </c>
      <c r="M2859" t="s">
        <v>33</v>
      </c>
      <c r="N2859" t="s">
        <v>63</v>
      </c>
      <c r="O2859" t="s">
        <v>62</v>
      </c>
      <c r="P2859" t="s">
        <v>36</v>
      </c>
      <c r="R2859" t="s">
        <v>37</v>
      </c>
      <c r="S2859" t="s">
        <v>80</v>
      </c>
      <c r="T2859" s="2">
        <v>19928</v>
      </c>
      <c r="U2859" s="3">
        <f ca="1">YEARFRAC(Table1[[#This Row],[DOB]],TODAY())</f>
        <v>71.416666666666671</v>
      </c>
      <c r="V2859" s="3" t="str" cm="1">
        <f t="array" aca="1" ref="V2859" ca="1">_xlfn.IFS(Table1[[#This Row],[Age]] &lt; 30, "20-29", Table1[[#This Row],[Age]]&lt;40,"30-39",Table1[[#This Row],[Age]]&lt;50,"40-49",Table1[[#This Row],[Age]]&lt;60,"50-59",Table1[[#This Row],[Age]]&lt;70, "60-69",Table1[[#This Row],[Age]]&lt;80, "70-79",Table1[[#This Row],[Age]]&lt;90,"80-89")</f>
        <v>70-79</v>
      </c>
      <c r="W2859" t="s">
        <v>39</v>
      </c>
      <c r="X2859" t="s">
        <v>82</v>
      </c>
      <c r="Y2859" t="s">
        <v>54</v>
      </c>
      <c r="Z2859">
        <v>65633</v>
      </c>
      <c r="AA2859" t="s">
        <v>55</v>
      </c>
      <c r="AB2859" t="s">
        <v>103</v>
      </c>
      <c r="AC2859" t="s">
        <v>44</v>
      </c>
      <c r="AD2859">
        <v>5</v>
      </c>
    </row>
    <row r="2860" spans="1:30" x14ac:dyDescent="0.35">
      <c r="A2860">
        <v>3282</v>
      </c>
      <c r="B2860" t="s">
        <v>7675</v>
      </c>
      <c r="C2860" t="s">
        <v>8697</v>
      </c>
      <c r="D2860" s="1">
        <v>43986</v>
      </c>
      <c r="F2860" t="str">
        <f>IF(Table1[[#This Row],[ExitDate]],QUOTIENT(Table1[[#This Row],[ExitDate]]-Table1[[#This Row],[StartDate]],365/12),"")</f>
        <v/>
      </c>
      <c r="G2860" t="str">
        <f>IF(Table1[[#This Row],[ExitDate]], "Attrition", "Active")</f>
        <v>Active</v>
      </c>
      <c r="H2860" t="s">
        <v>727</v>
      </c>
      <c r="I2860" t="s">
        <v>9907</v>
      </c>
      <c r="J2860" t="s">
        <v>9908</v>
      </c>
      <c r="K2860" t="s">
        <v>49</v>
      </c>
      <c r="L2860" t="s">
        <v>32</v>
      </c>
      <c r="M2860" t="s">
        <v>62</v>
      </c>
      <c r="N2860" t="s">
        <v>63</v>
      </c>
      <c r="O2860" t="s">
        <v>62</v>
      </c>
      <c r="P2860" t="s">
        <v>36</v>
      </c>
      <c r="R2860" t="s">
        <v>37</v>
      </c>
      <c r="S2860" t="s">
        <v>304</v>
      </c>
      <c r="T2860" s="2">
        <v>28664</v>
      </c>
      <c r="U2860" s="3">
        <f ca="1">YEARFRAC(Table1[[#This Row],[DOB]],TODAY())</f>
        <v>47.5</v>
      </c>
      <c r="V2860" s="3" t="str" cm="1">
        <f t="array" aca="1" ref="V2860" ca="1">_xlfn.IFS(Table1[[#This Row],[Age]] &lt; 30, "20-29", Table1[[#This Row],[Age]]&lt;40,"30-39",Table1[[#This Row],[Age]]&lt;50,"40-49",Table1[[#This Row],[Age]]&lt;60,"50-59",Table1[[#This Row],[Age]]&lt;70, "60-69",Table1[[#This Row],[Age]]&lt;80, "70-79",Table1[[#This Row],[Age]]&lt;90,"80-89")</f>
        <v>40-49</v>
      </c>
      <c r="W2860" t="s">
        <v>39</v>
      </c>
      <c r="X2860" t="s">
        <v>162</v>
      </c>
      <c r="Y2860" t="s">
        <v>41</v>
      </c>
      <c r="Z2860">
        <v>54457</v>
      </c>
      <c r="AA2860" t="s">
        <v>127</v>
      </c>
      <c r="AB2860" t="s">
        <v>83</v>
      </c>
      <c r="AC2860" t="s">
        <v>44</v>
      </c>
      <c r="AD2860">
        <v>3</v>
      </c>
    </row>
    <row r="2861" spans="1:30" x14ac:dyDescent="0.35">
      <c r="A2861">
        <v>3283</v>
      </c>
      <c r="B2861" t="s">
        <v>3466</v>
      </c>
      <c r="C2861" t="s">
        <v>3699</v>
      </c>
      <c r="D2861" s="1">
        <v>44033</v>
      </c>
      <c r="F2861" t="str">
        <f>IF(Table1[[#This Row],[ExitDate]],QUOTIENT(Table1[[#This Row],[ExitDate]]-Table1[[#This Row],[StartDate]],365/12),"")</f>
        <v/>
      </c>
      <c r="G2861" t="str">
        <f>IF(Table1[[#This Row],[ExitDate]], "Attrition", "Active")</f>
        <v>Active</v>
      </c>
      <c r="H2861" t="s">
        <v>727</v>
      </c>
      <c r="I2861" t="s">
        <v>9909</v>
      </c>
      <c r="J2861" t="s">
        <v>9910</v>
      </c>
      <c r="K2861" t="s">
        <v>138</v>
      </c>
      <c r="L2861" t="s">
        <v>32</v>
      </c>
      <c r="M2861" t="s">
        <v>33</v>
      </c>
      <c r="N2861" t="s">
        <v>63</v>
      </c>
      <c r="O2861" t="s">
        <v>51</v>
      </c>
      <c r="P2861" t="s">
        <v>36</v>
      </c>
      <c r="R2861" t="s">
        <v>37</v>
      </c>
      <c r="S2861" t="s">
        <v>304</v>
      </c>
      <c r="T2861" s="2">
        <v>32368</v>
      </c>
      <c r="U2861" s="3">
        <f ca="1">YEARFRAC(Table1[[#This Row],[DOB]],TODAY())</f>
        <v>37.361111111111114</v>
      </c>
      <c r="V2861" s="3" t="str" cm="1">
        <f t="array" aca="1" ref="V2861" ca="1">_xlfn.IFS(Table1[[#This Row],[Age]] &lt; 30, "20-29", Table1[[#This Row],[Age]]&lt;40,"30-39",Table1[[#This Row],[Age]]&lt;50,"40-49",Table1[[#This Row],[Age]]&lt;60,"50-59",Table1[[#This Row],[Age]]&lt;70, "60-69",Table1[[#This Row],[Age]]&lt;80, "70-79",Table1[[#This Row],[Age]]&lt;90,"80-89")</f>
        <v>30-39</v>
      </c>
      <c r="W2861" t="s">
        <v>39</v>
      </c>
      <c r="X2861" t="s">
        <v>162</v>
      </c>
      <c r="Y2861" t="s">
        <v>41</v>
      </c>
      <c r="Z2861">
        <v>16989</v>
      </c>
      <c r="AA2861" t="s">
        <v>55</v>
      </c>
      <c r="AB2861" t="s">
        <v>83</v>
      </c>
      <c r="AC2861" t="s">
        <v>44</v>
      </c>
      <c r="AD2861">
        <v>3</v>
      </c>
    </row>
    <row r="2862" spans="1:30" x14ac:dyDescent="0.35">
      <c r="A2862">
        <v>3284</v>
      </c>
      <c r="B2862" t="s">
        <v>9911</v>
      </c>
      <c r="C2862" t="s">
        <v>1560</v>
      </c>
      <c r="D2862" s="1">
        <v>44794</v>
      </c>
      <c r="E2862" s="1">
        <v>45014</v>
      </c>
      <c r="F2862">
        <f>IF(Table1[[#This Row],[ExitDate]],QUOTIENT(Table1[[#This Row],[ExitDate]]-Table1[[#This Row],[StartDate]],365/12),"")</f>
        <v>7</v>
      </c>
      <c r="G2862" t="str">
        <f>IF(Table1[[#This Row],[ExitDate]], "Attrition", "Active")</f>
        <v>Attrition</v>
      </c>
      <c r="H2862" t="s">
        <v>28</v>
      </c>
      <c r="I2862" t="s">
        <v>9912</v>
      </c>
      <c r="J2862" t="s">
        <v>9913</v>
      </c>
      <c r="K2862" t="s">
        <v>49</v>
      </c>
      <c r="L2862" t="s">
        <v>744</v>
      </c>
      <c r="M2862" t="s">
        <v>33</v>
      </c>
      <c r="N2862" t="s">
        <v>50</v>
      </c>
      <c r="O2862" t="s">
        <v>51</v>
      </c>
      <c r="P2862" t="s">
        <v>125</v>
      </c>
      <c r="Q2862" t="s">
        <v>9914</v>
      </c>
      <c r="R2862" t="s">
        <v>37</v>
      </c>
      <c r="S2862" t="s">
        <v>230</v>
      </c>
      <c r="T2862" s="2">
        <v>17823</v>
      </c>
      <c r="U2862" s="3">
        <f ca="1">YEARFRAC(Table1[[#This Row],[DOB]],TODAY())</f>
        <v>77.183333333333337</v>
      </c>
      <c r="V2862" s="3" t="str" cm="1">
        <f t="array" aca="1" ref="V2862" ca="1">_xlfn.IFS(Table1[[#This Row],[Age]] &lt; 30, "20-29", Table1[[#This Row],[Age]]&lt;40,"30-39",Table1[[#This Row],[Age]]&lt;50,"40-49",Table1[[#This Row],[Age]]&lt;60,"50-59",Table1[[#This Row],[Age]]&lt;70, "60-69",Table1[[#This Row],[Age]]&lt;80, "70-79",Table1[[#This Row],[Age]]&lt;90,"80-89")</f>
        <v>70-79</v>
      </c>
      <c r="W2862" t="s">
        <v>39</v>
      </c>
      <c r="X2862" t="s">
        <v>102</v>
      </c>
      <c r="Y2862" t="s">
        <v>54</v>
      </c>
      <c r="Z2862">
        <v>22735</v>
      </c>
      <c r="AA2862" t="s">
        <v>73</v>
      </c>
      <c r="AB2862" t="s">
        <v>103</v>
      </c>
      <c r="AC2862" t="s">
        <v>44</v>
      </c>
      <c r="AD2862">
        <v>2</v>
      </c>
    </row>
    <row r="2863" spans="1:30" x14ac:dyDescent="0.35">
      <c r="A2863">
        <v>3285</v>
      </c>
      <c r="B2863" t="s">
        <v>1281</v>
      </c>
      <c r="C2863" t="s">
        <v>4575</v>
      </c>
      <c r="D2863" s="1">
        <v>44393</v>
      </c>
      <c r="E2863" s="1">
        <v>45089</v>
      </c>
      <c r="F2863">
        <f>IF(Table1[[#This Row],[ExitDate]],QUOTIENT(Table1[[#This Row],[ExitDate]]-Table1[[#This Row],[StartDate]],365/12),"")</f>
        <v>22</v>
      </c>
      <c r="G2863" t="str">
        <f>IF(Table1[[#This Row],[ExitDate]], "Attrition", "Active")</f>
        <v>Attrition</v>
      </c>
      <c r="H2863" t="s">
        <v>28</v>
      </c>
      <c r="I2863" t="s">
        <v>9915</v>
      </c>
      <c r="J2863" t="s">
        <v>9916</v>
      </c>
      <c r="K2863" t="s">
        <v>138</v>
      </c>
      <c r="L2863" t="s">
        <v>2299</v>
      </c>
      <c r="M2863" t="s">
        <v>33</v>
      </c>
      <c r="N2863" t="s">
        <v>63</v>
      </c>
      <c r="O2863" t="s">
        <v>51</v>
      </c>
      <c r="P2863" t="s">
        <v>139</v>
      </c>
      <c r="Q2863" t="s">
        <v>9917</v>
      </c>
      <c r="R2863" t="s">
        <v>37</v>
      </c>
      <c r="S2863" t="s">
        <v>304</v>
      </c>
      <c r="T2863" s="2">
        <v>19739</v>
      </c>
      <c r="U2863" s="3">
        <f ca="1">YEARFRAC(Table1[[#This Row],[DOB]],TODAY())</f>
        <v>71.938888888888883</v>
      </c>
      <c r="V2863" s="3" t="str" cm="1">
        <f t="array" aca="1" ref="V2863" ca="1">_xlfn.IFS(Table1[[#This Row],[Age]] &lt; 30, "20-29", Table1[[#This Row],[Age]]&lt;40,"30-39",Table1[[#This Row],[Age]]&lt;50,"40-49",Table1[[#This Row],[Age]]&lt;60,"50-59",Table1[[#This Row],[Age]]&lt;70, "60-69",Table1[[#This Row],[Age]]&lt;80, "70-79",Table1[[#This Row],[Age]]&lt;90,"80-89")</f>
        <v>70-79</v>
      </c>
      <c r="W2863" t="s">
        <v>39</v>
      </c>
      <c r="X2863" t="s">
        <v>82</v>
      </c>
      <c r="Y2863" t="s">
        <v>54</v>
      </c>
      <c r="Z2863">
        <v>81424</v>
      </c>
      <c r="AA2863" t="s">
        <v>73</v>
      </c>
      <c r="AB2863" t="s">
        <v>74</v>
      </c>
      <c r="AC2863" t="s">
        <v>739</v>
      </c>
      <c r="AD2863">
        <v>4</v>
      </c>
    </row>
    <row r="2864" spans="1:30" x14ac:dyDescent="0.35">
      <c r="A2864">
        <v>3286</v>
      </c>
      <c r="B2864" t="s">
        <v>9918</v>
      </c>
      <c r="C2864" t="s">
        <v>6736</v>
      </c>
      <c r="D2864" s="1">
        <v>43775</v>
      </c>
      <c r="F2864" t="str">
        <f>IF(Table1[[#This Row],[ExitDate]],QUOTIENT(Table1[[#This Row],[ExitDate]]-Table1[[#This Row],[StartDate]],365/12),"")</f>
        <v/>
      </c>
      <c r="G2864" t="str">
        <f>IF(Table1[[#This Row],[ExitDate]], "Attrition", "Active")</f>
        <v>Active</v>
      </c>
      <c r="H2864" t="s">
        <v>28</v>
      </c>
      <c r="I2864" t="s">
        <v>9919</v>
      </c>
      <c r="J2864" t="s">
        <v>9920</v>
      </c>
      <c r="K2864" t="s">
        <v>117</v>
      </c>
      <c r="L2864" t="s">
        <v>32</v>
      </c>
      <c r="M2864" t="s">
        <v>62</v>
      </c>
      <c r="N2864" t="s">
        <v>34</v>
      </c>
      <c r="O2864" t="s">
        <v>35</v>
      </c>
      <c r="P2864" t="s">
        <v>36</v>
      </c>
      <c r="R2864" t="s">
        <v>37</v>
      </c>
      <c r="S2864" t="s">
        <v>176</v>
      </c>
      <c r="T2864" s="2">
        <v>25795</v>
      </c>
      <c r="U2864" s="3">
        <f ca="1">YEARFRAC(Table1[[#This Row],[DOB]],TODAY())</f>
        <v>55.355555555555554</v>
      </c>
      <c r="V2864" s="3" t="str" cm="1">
        <f t="array" aca="1" ref="V2864" ca="1">_xlfn.IFS(Table1[[#This Row],[Age]] &lt; 30, "20-29", Table1[[#This Row],[Age]]&lt;40,"30-39",Table1[[#This Row],[Age]]&lt;50,"40-49",Table1[[#This Row],[Age]]&lt;60,"50-59",Table1[[#This Row],[Age]]&lt;70, "60-69",Table1[[#This Row],[Age]]&lt;80, "70-79",Table1[[#This Row],[Age]]&lt;90,"80-89")</f>
        <v>50-59</v>
      </c>
      <c r="W2864" t="s">
        <v>39</v>
      </c>
      <c r="X2864" t="s">
        <v>418</v>
      </c>
      <c r="Y2864" t="s">
        <v>41</v>
      </c>
      <c r="Z2864">
        <v>70949</v>
      </c>
      <c r="AA2864" t="s">
        <v>42</v>
      </c>
      <c r="AB2864" t="s">
        <v>103</v>
      </c>
      <c r="AC2864" t="s">
        <v>739</v>
      </c>
      <c r="AD2864">
        <v>3</v>
      </c>
    </row>
    <row r="2865" spans="1:30" x14ac:dyDescent="0.35">
      <c r="A2865">
        <v>3287</v>
      </c>
      <c r="B2865" t="s">
        <v>2084</v>
      </c>
      <c r="C2865" t="s">
        <v>1104</v>
      </c>
      <c r="D2865" s="1">
        <v>44197</v>
      </c>
      <c r="F2865" t="str">
        <f>IF(Table1[[#This Row],[ExitDate]],QUOTIENT(Table1[[#This Row],[ExitDate]]-Table1[[#This Row],[StartDate]],365/12),"")</f>
        <v/>
      </c>
      <c r="G2865" t="str">
        <f>IF(Table1[[#This Row],[ExitDate]], "Attrition", "Active")</f>
        <v>Active</v>
      </c>
      <c r="H2865" t="s">
        <v>28</v>
      </c>
      <c r="I2865" t="s">
        <v>9921</v>
      </c>
      <c r="J2865" t="s">
        <v>9922</v>
      </c>
      <c r="K2865" t="s">
        <v>61</v>
      </c>
      <c r="L2865" t="s">
        <v>32</v>
      </c>
      <c r="M2865" t="s">
        <v>51</v>
      </c>
      <c r="N2865" t="s">
        <v>50</v>
      </c>
      <c r="O2865" t="s">
        <v>35</v>
      </c>
      <c r="P2865" t="s">
        <v>36</v>
      </c>
      <c r="R2865" t="s">
        <v>37</v>
      </c>
      <c r="S2865" t="s">
        <v>80</v>
      </c>
      <c r="T2865" s="2">
        <v>29016</v>
      </c>
      <c r="U2865" s="3">
        <f ca="1">YEARFRAC(Table1[[#This Row],[DOB]],TODAY())</f>
        <v>46.536111111111111</v>
      </c>
      <c r="V2865" s="3" t="str" cm="1">
        <f t="array" aca="1" ref="V2865" ca="1">_xlfn.IFS(Table1[[#This Row],[Age]] &lt; 30, "20-29", Table1[[#This Row],[Age]]&lt;40,"30-39",Table1[[#This Row],[Age]]&lt;50,"40-49",Table1[[#This Row],[Age]]&lt;60,"50-59",Table1[[#This Row],[Age]]&lt;70, "60-69",Table1[[#This Row],[Age]]&lt;80, "70-79",Table1[[#This Row],[Age]]&lt;90,"80-89")</f>
        <v>40-49</v>
      </c>
      <c r="W2865" t="s">
        <v>39</v>
      </c>
      <c r="X2865" t="s">
        <v>82</v>
      </c>
      <c r="Y2865" t="s">
        <v>41</v>
      </c>
      <c r="Z2865">
        <v>44442</v>
      </c>
      <c r="AA2865" t="s">
        <v>127</v>
      </c>
      <c r="AB2865" t="s">
        <v>103</v>
      </c>
      <c r="AC2865" t="s">
        <v>44</v>
      </c>
      <c r="AD2865">
        <v>1</v>
      </c>
    </row>
    <row r="2866" spans="1:30" x14ac:dyDescent="0.35">
      <c r="A2866">
        <v>3288</v>
      </c>
      <c r="B2866" t="s">
        <v>1999</v>
      </c>
      <c r="C2866" t="s">
        <v>2850</v>
      </c>
      <c r="D2866" s="1">
        <v>43732</v>
      </c>
      <c r="F2866" t="str">
        <f>IF(Table1[[#This Row],[ExitDate]],QUOTIENT(Table1[[#This Row],[ExitDate]]-Table1[[#This Row],[StartDate]],365/12),"")</f>
        <v/>
      </c>
      <c r="G2866" t="str">
        <f>IF(Table1[[#This Row],[ExitDate]], "Attrition", "Active")</f>
        <v>Active</v>
      </c>
      <c r="H2866" t="s">
        <v>28</v>
      </c>
      <c r="I2866" t="s">
        <v>9923</v>
      </c>
      <c r="J2866" t="s">
        <v>9924</v>
      </c>
      <c r="K2866" t="s">
        <v>167</v>
      </c>
      <c r="L2866" t="s">
        <v>32</v>
      </c>
      <c r="M2866" t="s">
        <v>62</v>
      </c>
      <c r="N2866" t="s">
        <v>50</v>
      </c>
      <c r="O2866" t="s">
        <v>35</v>
      </c>
      <c r="P2866" t="s">
        <v>36</v>
      </c>
      <c r="R2866" t="s">
        <v>37</v>
      </c>
      <c r="S2866" t="s">
        <v>89</v>
      </c>
      <c r="T2866" s="2">
        <v>24822</v>
      </c>
      <c r="U2866" s="3">
        <f ca="1">YEARFRAC(Table1[[#This Row],[DOB]],TODAY())</f>
        <v>58.019444444444446</v>
      </c>
      <c r="V2866" s="3" t="str" cm="1">
        <f t="array" aca="1" ref="V2866" ca="1">_xlfn.IFS(Table1[[#This Row],[Age]] &lt; 30, "20-29", Table1[[#This Row],[Age]]&lt;40,"30-39",Table1[[#This Row],[Age]]&lt;50,"40-49",Table1[[#This Row],[Age]]&lt;60,"50-59",Table1[[#This Row],[Age]]&lt;70, "60-69",Table1[[#This Row],[Age]]&lt;80, "70-79",Table1[[#This Row],[Age]]&lt;90,"80-89")</f>
        <v>50-59</v>
      </c>
      <c r="W2866" t="s">
        <v>39</v>
      </c>
      <c r="X2866" t="s">
        <v>225</v>
      </c>
      <c r="Y2866" t="s">
        <v>41</v>
      </c>
      <c r="Z2866">
        <v>92307</v>
      </c>
      <c r="AA2866" t="s">
        <v>42</v>
      </c>
      <c r="AB2866" t="s">
        <v>103</v>
      </c>
      <c r="AC2866" t="s">
        <v>44</v>
      </c>
      <c r="AD2866">
        <v>2</v>
      </c>
    </row>
    <row r="2867" spans="1:30" x14ac:dyDescent="0.35">
      <c r="A2867">
        <v>3289</v>
      </c>
      <c r="B2867" t="s">
        <v>4288</v>
      </c>
      <c r="C2867" t="s">
        <v>1723</v>
      </c>
      <c r="D2867" s="1">
        <v>43968</v>
      </c>
      <c r="F2867" t="str">
        <f>IF(Table1[[#This Row],[ExitDate]],QUOTIENT(Table1[[#This Row],[ExitDate]]-Table1[[#This Row],[StartDate]],365/12),"")</f>
        <v/>
      </c>
      <c r="G2867" t="str">
        <f>IF(Table1[[#This Row],[ExitDate]], "Attrition", "Active")</f>
        <v>Active</v>
      </c>
      <c r="H2867" t="s">
        <v>28</v>
      </c>
      <c r="I2867" t="s">
        <v>9925</v>
      </c>
      <c r="J2867" t="s">
        <v>9926</v>
      </c>
      <c r="K2867" t="s">
        <v>132</v>
      </c>
      <c r="L2867" t="s">
        <v>32</v>
      </c>
      <c r="M2867" t="s">
        <v>33</v>
      </c>
      <c r="N2867" t="s">
        <v>50</v>
      </c>
      <c r="O2867" t="s">
        <v>62</v>
      </c>
      <c r="P2867" t="s">
        <v>36</v>
      </c>
      <c r="R2867" t="s">
        <v>37</v>
      </c>
      <c r="S2867" t="s">
        <v>80</v>
      </c>
      <c r="T2867" s="2">
        <v>29531</v>
      </c>
      <c r="U2867" s="3">
        <f ca="1">YEARFRAC(Table1[[#This Row],[DOB]],TODAY())</f>
        <v>45.130555555555553</v>
      </c>
      <c r="V2867" s="3" t="str" cm="1">
        <f t="array" aca="1" ref="V2867" ca="1">_xlfn.IFS(Table1[[#This Row],[Age]] &lt; 30, "20-29", Table1[[#This Row],[Age]]&lt;40,"30-39",Table1[[#This Row],[Age]]&lt;50,"40-49",Table1[[#This Row],[Age]]&lt;60,"50-59",Table1[[#This Row],[Age]]&lt;70, "60-69",Table1[[#This Row],[Age]]&lt;80, "70-79",Table1[[#This Row],[Age]]&lt;90,"80-89")</f>
        <v>40-49</v>
      </c>
      <c r="W2867" t="s">
        <v>39</v>
      </c>
      <c r="X2867" t="s">
        <v>351</v>
      </c>
      <c r="Y2867" t="s">
        <v>41</v>
      </c>
      <c r="Z2867">
        <v>87752</v>
      </c>
      <c r="AA2867" t="s">
        <v>42</v>
      </c>
      <c r="AB2867" t="s">
        <v>103</v>
      </c>
      <c r="AC2867" t="s">
        <v>44</v>
      </c>
      <c r="AD2867">
        <v>4</v>
      </c>
    </row>
    <row r="2868" spans="1:30" x14ac:dyDescent="0.35">
      <c r="A2868">
        <v>3290</v>
      </c>
      <c r="B2868" t="s">
        <v>381</v>
      </c>
      <c r="C2868" t="s">
        <v>1374</v>
      </c>
      <c r="D2868" s="1">
        <v>43319</v>
      </c>
      <c r="F2868" t="str">
        <f>IF(Table1[[#This Row],[ExitDate]],QUOTIENT(Table1[[#This Row],[ExitDate]]-Table1[[#This Row],[StartDate]],365/12),"")</f>
        <v/>
      </c>
      <c r="G2868" t="str">
        <f>IF(Table1[[#This Row],[ExitDate]], "Attrition", "Active")</f>
        <v>Active</v>
      </c>
      <c r="H2868" t="s">
        <v>28</v>
      </c>
      <c r="I2868" t="s">
        <v>9927</v>
      </c>
      <c r="J2868" t="s">
        <v>9928</v>
      </c>
      <c r="K2868" t="s">
        <v>79</v>
      </c>
      <c r="L2868" t="s">
        <v>32</v>
      </c>
      <c r="M2868" t="s">
        <v>51</v>
      </c>
      <c r="N2868" t="s">
        <v>50</v>
      </c>
      <c r="O2868" t="s">
        <v>62</v>
      </c>
      <c r="P2868" t="s">
        <v>36</v>
      </c>
      <c r="R2868" t="s">
        <v>37</v>
      </c>
      <c r="S2868" t="s">
        <v>89</v>
      </c>
      <c r="T2868" s="2">
        <v>35040</v>
      </c>
      <c r="U2868" s="3">
        <f ca="1">YEARFRAC(Table1[[#This Row],[DOB]],TODAY())</f>
        <v>30.044444444444444</v>
      </c>
      <c r="V2868" s="3" t="str" cm="1">
        <f t="array" aca="1" ref="V2868" ca="1">_xlfn.IFS(Table1[[#This Row],[Age]] &lt; 30, "20-29", Table1[[#This Row],[Age]]&lt;40,"30-39",Table1[[#This Row],[Age]]&lt;50,"40-49",Table1[[#This Row],[Age]]&lt;60,"50-59",Table1[[#This Row],[Age]]&lt;70, "60-69",Table1[[#This Row],[Age]]&lt;80, "70-79",Table1[[#This Row],[Age]]&lt;90,"80-89")</f>
        <v>30-39</v>
      </c>
      <c r="W2868" t="s">
        <v>39</v>
      </c>
      <c r="X2868" t="s">
        <v>286</v>
      </c>
      <c r="Y2868" t="s">
        <v>54</v>
      </c>
      <c r="Z2868">
        <v>60198</v>
      </c>
      <c r="AA2868" t="s">
        <v>73</v>
      </c>
      <c r="AB2868" t="s">
        <v>74</v>
      </c>
      <c r="AC2868" t="s">
        <v>44</v>
      </c>
      <c r="AD2868">
        <v>3</v>
      </c>
    </row>
    <row r="2869" spans="1:30" x14ac:dyDescent="0.35">
      <c r="A2869">
        <v>3291</v>
      </c>
      <c r="B2869" t="s">
        <v>1068</v>
      </c>
      <c r="C2869" t="s">
        <v>1723</v>
      </c>
      <c r="D2869" s="1">
        <v>45139</v>
      </c>
      <c r="F2869" t="str">
        <f>IF(Table1[[#This Row],[ExitDate]],QUOTIENT(Table1[[#This Row],[ExitDate]]-Table1[[#This Row],[StartDate]],365/12),"")</f>
        <v/>
      </c>
      <c r="G2869" t="str">
        <f>IF(Table1[[#This Row],[ExitDate]], "Attrition", "Active")</f>
        <v>Active</v>
      </c>
      <c r="H2869" t="s">
        <v>28</v>
      </c>
      <c r="I2869" t="s">
        <v>9929</v>
      </c>
      <c r="J2869" t="s">
        <v>9930</v>
      </c>
      <c r="K2869" t="s">
        <v>97</v>
      </c>
      <c r="L2869" t="s">
        <v>32</v>
      </c>
      <c r="M2869" t="s">
        <v>33</v>
      </c>
      <c r="N2869" t="s">
        <v>34</v>
      </c>
      <c r="O2869" t="s">
        <v>62</v>
      </c>
      <c r="P2869" t="s">
        <v>36</v>
      </c>
      <c r="R2869" t="s">
        <v>37</v>
      </c>
      <c r="S2869" t="s">
        <v>80</v>
      </c>
      <c r="T2869" s="2">
        <v>21041</v>
      </c>
      <c r="U2869" s="3">
        <f ca="1">YEARFRAC(Table1[[#This Row],[DOB]],TODAY())</f>
        <v>68.37222222222222</v>
      </c>
      <c r="V2869" s="3" t="str" cm="1">
        <f t="array" aca="1" ref="V2869" ca="1">_xlfn.IFS(Table1[[#This Row],[Age]] &lt; 30, "20-29", Table1[[#This Row],[Age]]&lt;40,"30-39",Table1[[#This Row],[Age]]&lt;50,"40-49",Table1[[#This Row],[Age]]&lt;60,"50-59",Table1[[#This Row],[Age]]&lt;70, "60-69",Table1[[#This Row],[Age]]&lt;80, "70-79",Table1[[#This Row],[Age]]&lt;90,"80-89")</f>
        <v>60-69</v>
      </c>
      <c r="W2869" t="s">
        <v>39</v>
      </c>
      <c r="X2869" t="s">
        <v>291</v>
      </c>
      <c r="Y2869" t="s">
        <v>54</v>
      </c>
      <c r="Z2869">
        <v>50905</v>
      </c>
      <c r="AA2869" t="s">
        <v>55</v>
      </c>
      <c r="AB2869" t="s">
        <v>83</v>
      </c>
      <c r="AC2869" t="s">
        <v>44</v>
      </c>
      <c r="AD2869">
        <v>2</v>
      </c>
    </row>
    <row r="2870" spans="1:30" x14ac:dyDescent="0.35">
      <c r="A2870">
        <v>3292</v>
      </c>
      <c r="B2870" t="s">
        <v>9931</v>
      </c>
      <c r="C2870" t="s">
        <v>6779</v>
      </c>
      <c r="D2870" s="1">
        <v>43477</v>
      </c>
      <c r="E2870" s="1">
        <v>43839</v>
      </c>
      <c r="F2870">
        <f>IF(Table1[[#This Row],[ExitDate]],QUOTIENT(Table1[[#This Row],[ExitDate]]-Table1[[#This Row],[StartDate]],365/12),"")</f>
        <v>11</v>
      </c>
      <c r="G2870" t="str">
        <f>IF(Table1[[#This Row],[ExitDate]], "Attrition", "Active")</f>
        <v>Attrition</v>
      </c>
      <c r="H2870" t="s">
        <v>28</v>
      </c>
      <c r="I2870" t="s">
        <v>9932</v>
      </c>
      <c r="J2870" t="s">
        <v>9933</v>
      </c>
      <c r="K2870" t="s">
        <v>167</v>
      </c>
      <c r="L2870" t="s">
        <v>744</v>
      </c>
      <c r="M2870" t="s">
        <v>51</v>
      </c>
      <c r="N2870" t="s">
        <v>34</v>
      </c>
      <c r="O2870" t="s">
        <v>51</v>
      </c>
      <c r="P2870" t="s">
        <v>139</v>
      </c>
      <c r="Q2870" t="s">
        <v>9934</v>
      </c>
      <c r="R2870" t="s">
        <v>37</v>
      </c>
      <c r="S2870" t="s">
        <v>89</v>
      </c>
      <c r="T2870" s="2">
        <v>16935</v>
      </c>
      <c r="U2870" s="3">
        <f ca="1">YEARFRAC(Table1[[#This Row],[DOB]],TODAY())</f>
        <v>79.611111111111114</v>
      </c>
      <c r="V2870" s="3" t="str" cm="1">
        <f t="array" aca="1" ref="V2870" ca="1">_xlfn.IFS(Table1[[#This Row],[Age]] &lt; 30, "20-29", Table1[[#This Row],[Age]]&lt;40,"30-39",Table1[[#This Row],[Age]]&lt;50,"40-49",Table1[[#This Row],[Age]]&lt;60,"50-59",Table1[[#This Row],[Age]]&lt;70, "60-69",Table1[[#This Row],[Age]]&lt;80, "70-79",Table1[[#This Row],[Age]]&lt;90,"80-89")</f>
        <v>70-79</v>
      </c>
      <c r="W2870" t="s">
        <v>39</v>
      </c>
      <c r="X2870" t="s">
        <v>112</v>
      </c>
      <c r="Y2870" t="s">
        <v>54</v>
      </c>
      <c r="Z2870">
        <v>2769</v>
      </c>
      <c r="AA2870" t="s">
        <v>127</v>
      </c>
      <c r="AB2870" t="s">
        <v>74</v>
      </c>
      <c r="AC2870" t="s">
        <v>44</v>
      </c>
      <c r="AD2870">
        <v>4</v>
      </c>
    </row>
    <row r="2871" spans="1:30" x14ac:dyDescent="0.35">
      <c r="A2871">
        <v>3293</v>
      </c>
      <c r="B2871" t="s">
        <v>9460</v>
      </c>
      <c r="C2871" t="s">
        <v>3555</v>
      </c>
      <c r="D2871" s="1">
        <v>44295</v>
      </c>
      <c r="E2871" s="1">
        <v>44894</v>
      </c>
      <c r="F2871">
        <f>IF(Table1[[#This Row],[ExitDate]],QUOTIENT(Table1[[#This Row],[ExitDate]]-Table1[[#This Row],[StartDate]],365/12),"")</f>
        <v>19</v>
      </c>
      <c r="G2871" t="str">
        <f>IF(Table1[[#This Row],[ExitDate]], "Attrition", "Active")</f>
        <v>Attrition</v>
      </c>
      <c r="H2871" t="s">
        <v>28</v>
      </c>
      <c r="I2871" t="s">
        <v>9935</v>
      </c>
      <c r="J2871" t="s">
        <v>9936</v>
      </c>
      <c r="K2871" t="s">
        <v>97</v>
      </c>
      <c r="L2871" t="s">
        <v>744</v>
      </c>
      <c r="M2871" t="s">
        <v>33</v>
      </c>
      <c r="N2871" t="s">
        <v>34</v>
      </c>
      <c r="O2871" t="s">
        <v>62</v>
      </c>
      <c r="P2871" t="s">
        <v>139</v>
      </c>
      <c r="Q2871" t="s">
        <v>9937</v>
      </c>
      <c r="R2871" t="s">
        <v>37</v>
      </c>
      <c r="S2871" t="s">
        <v>80</v>
      </c>
      <c r="T2871" s="2">
        <v>24716</v>
      </c>
      <c r="U2871" s="3">
        <f ca="1">YEARFRAC(Table1[[#This Row],[DOB]],TODAY())</f>
        <v>58.31111111111111</v>
      </c>
      <c r="V2871" s="3" t="str" cm="1">
        <f t="array" aca="1" ref="V2871" ca="1">_xlfn.IFS(Table1[[#This Row],[Age]] &lt; 30, "20-29", Table1[[#This Row],[Age]]&lt;40,"30-39",Table1[[#This Row],[Age]]&lt;50,"40-49",Table1[[#This Row],[Age]]&lt;60,"50-59",Table1[[#This Row],[Age]]&lt;70, "60-69",Table1[[#This Row],[Age]]&lt;80, "70-79",Table1[[#This Row],[Age]]&lt;90,"80-89")</f>
        <v>50-59</v>
      </c>
      <c r="W2871" t="s">
        <v>39</v>
      </c>
      <c r="X2871" t="s">
        <v>102</v>
      </c>
      <c r="Y2871" t="s">
        <v>41</v>
      </c>
      <c r="Z2871">
        <v>90732</v>
      </c>
      <c r="AA2871" t="s">
        <v>92</v>
      </c>
      <c r="AB2871" t="s">
        <v>83</v>
      </c>
      <c r="AC2871" t="s">
        <v>44</v>
      </c>
      <c r="AD2871">
        <v>3</v>
      </c>
    </row>
    <row r="2872" spans="1:30" x14ac:dyDescent="0.35">
      <c r="A2872">
        <v>3294</v>
      </c>
      <c r="B2872" t="s">
        <v>4163</v>
      </c>
      <c r="C2872" t="s">
        <v>1606</v>
      </c>
      <c r="D2872" s="1">
        <v>44716</v>
      </c>
      <c r="E2872" s="1">
        <v>44919</v>
      </c>
      <c r="F2872">
        <f>IF(Table1[[#This Row],[ExitDate]],QUOTIENT(Table1[[#This Row],[ExitDate]]-Table1[[#This Row],[StartDate]],365/12),"")</f>
        <v>6</v>
      </c>
      <c r="G2872" t="str">
        <f>IF(Table1[[#This Row],[ExitDate]], "Attrition", "Active")</f>
        <v>Attrition</v>
      </c>
      <c r="H2872" t="s">
        <v>28</v>
      </c>
      <c r="I2872" t="s">
        <v>9938</v>
      </c>
      <c r="J2872" t="s">
        <v>9939</v>
      </c>
      <c r="K2872" t="s">
        <v>117</v>
      </c>
      <c r="L2872" t="s">
        <v>1804</v>
      </c>
      <c r="M2872" t="s">
        <v>62</v>
      </c>
      <c r="N2872" t="s">
        <v>50</v>
      </c>
      <c r="O2872" t="s">
        <v>35</v>
      </c>
      <c r="P2872" t="s">
        <v>139</v>
      </c>
      <c r="Q2872" t="s">
        <v>9940</v>
      </c>
      <c r="R2872" t="s">
        <v>37</v>
      </c>
      <c r="S2872" t="s">
        <v>52</v>
      </c>
      <c r="T2872" s="2">
        <v>23899</v>
      </c>
      <c r="U2872" s="3">
        <f ca="1">YEARFRAC(Table1[[#This Row],[DOB]],TODAY())</f>
        <v>60.547222222222224</v>
      </c>
      <c r="V2872" s="3" t="str" cm="1">
        <f t="array" aca="1" ref="V2872" ca="1">_xlfn.IFS(Table1[[#This Row],[Age]] &lt; 30, "20-29", Table1[[#This Row],[Age]]&lt;40,"30-39",Table1[[#This Row],[Age]]&lt;50,"40-49",Table1[[#This Row],[Age]]&lt;60,"50-59",Table1[[#This Row],[Age]]&lt;70, "60-69",Table1[[#This Row],[Age]]&lt;80, "70-79",Table1[[#This Row],[Age]]&lt;90,"80-89")</f>
        <v>60-69</v>
      </c>
      <c r="W2872" t="s">
        <v>39</v>
      </c>
      <c r="X2872" t="s">
        <v>162</v>
      </c>
      <c r="Y2872" t="s">
        <v>41</v>
      </c>
      <c r="Z2872">
        <v>12076</v>
      </c>
      <c r="AA2872" t="s">
        <v>73</v>
      </c>
      <c r="AB2872" t="s">
        <v>103</v>
      </c>
      <c r="AC2872" t="s">
        <v>44</v>
      </c>
      <c r="AD2872">
        <v>3</v>
      </c>
    </row>
    <row r="2873" spans="1:30" x14ac:dyDescent="0.35">
      <c r="A2873">
        <v>3295</v>
      </c>
      <c r="B2873" t="s">
        <v>554</v>
      </c>
      <c r="C2873" t="s">
        <v>9941</v>
      </c>
      <c r="D2873" s="1">
        <v>43616</v>
      </c>
      <c r="F2873" t="str">
        <f>IF(Table1[[#This Row],[ExitDate]],QUOTIENT(Table1[[#This Row],[ExitDate]]-Table1[[#This Row],[StartDate]],365/12),"")</f>
        <v/>
      </c>
      <c r="G2873" t="str">
        <f>IF(Table1[[#This Row],[ExitDate]], "Attrition", "Active")</f>
        <v>Active</v>
      </c>
      <c r="H2873" t="s">
        <v>28</v>
      </c>
      <c r="I2873" t="s">
        <v>9942</v>
      </c>
      <c r="J2873" t="s">
        <v>9943</v>
      </c>
      <c r="K2873" t="s">
        <v>61</v>
      </c>
      <c r="L2873" t="s">
        <v>32</v>
      </c>
      <c r="M2873" t="s">
        <v>51</v>
      </c>
      <c r="N2873" t="s">
        <v>34</v>
      </c>
      <c r="O2873" t="s">
        <v>62</v>
      </c>
      <c r="P2873" t="s">
        <v>36</v>
      </c>
      <c r="R2873" t="s">
        <v>37</v>
      </c>
      <c r="S2873" t="s">
        <v>52</v>
      </c>
      <c r="T2873" s="2">
        <v>20046</v>
      </c>
      <c r="U2873" s="3">
        <f ca="1">YEARFRAC(Table1[[#This Row],[DOB]],TODAY())</f>
        <v>71.097222222222229</v>
      </c>
      <c r="V2873" s="3" t="str" cm="1">
        <f t="array" aca="1" ref="V2873" ca="1">_xlfn.IFS(Table1[[#This Row],[Age]] &lt; 30, "20-29", Table1[[#This Row],[Age]]&lt;40,"30-39",Table1[[#This Row],[Age]]&lt;50,"40-49",Table1[[#This Row],[Age]]&lt;60,"50-59",Table1[[#This Row],[Age]]&lt;70, "60-69",Table1[[#This Row],[Age]]&lt;80, "70-79",Table1[[#This Row],[Age]]&lt;90,"80-89")</f>
        <v>70-79</v>
      </c>
      <c r="W2873" t="s">
        <v>39</v>
      </c>
      <c r="X2873" t="s">
        <v>351</v>
      </c>
      <c r="Y2873" t="s">
        <v>41</v>
      </c>
      <c r="Z2873">
        <v>27767</v>
      </c>
      <c r="AA2873" t="s">
        <v>92</v>
      </c>
      <c r="AB2873" t="s">
        <v>103</v>
      </c>
      <c r="AC2873" t="s">
        <v>44</v>
      </c>
      <c r="AD2873">
        <v>5</v>
      </c>
    </row>
    <row r="2874" spans="1:30" x14ac:dyDescent="0.35">
      <c r="A2874">
        <v>3296</v>
      </c>
      <c r="B2874" t="s">
        <v>4894</v>
      </c>
      <c r="C2874" t="s">
        <v>2686</v>
      </c>
      <c r="D2874" s="1">
        <v>43472</v>
      </c>
      <c r="E2874" s="1">
        <v>43746</v>
      </c>
      <c r="F2874">
        <f>IF(Table1[[#This Row],[ExitDate]],QUOTIENT(Table1[[#This Row],[ExitDate]]-Table1[[#This Row],[StartDate]],365/12),"")</f>
        <v>9</v>
      </c>
      <c r="G2874" t="str">
        <f>IF(Table1[[#This Row],[ExitDate]], "Attrition", "Active")</f>
        <v>Attrition</v>
      </c>
      <c r="H2874" t="s">
        <v>28</v>
      </c>
      <c r="I2874" t="s">
        <v>9944</v>
      </c>
      <c r="J2874" t="s">
        <v>9945</v>
      </c>
      <c r="K2874" t="s">
        <v>88</v>
      </c>
      <c r="L2874" t="s">
        <v>1804</v>
      </c>
      <c r="M2874" t="s">
        <v>51</v>
      </c>
      <c r="N2874" t="s">
        <v>34</v>
      </c>
      <c r="O2874" t="s">
        <v>62</v>
      </c>
      <c r="P2874" t="s">
        <v>174</v>
      </c>
      <c r="Q2874" t="s">
        <v>9946</v>
      </c>
      <c r="R2874" t="s">
        <v>37</v>
      </c>
      <c r="S2874" t="s">
        <v>89</v>
      </c>
      <c r="T2874" s="2">
        <v>17447</v>
      </c>
      <c r="U2874" s="3">
        <f ca="1">YEARFRAC(Table1[[#This Row],[DOB]],TODAY())</f>
        <v>78.211111111111109</v>
      </c>
      <c r="V2874" s="3" t="str" cm="1">
        <f t="array" aca="1" ref="V2874" ca="1">_xlfn.IFS(Table1[[#This Row],[Age]] &lt; 30, "20-29", Table1[[#This Row],[Age]]&lt;40,"30-39",Table1[[#This Row],[Age]]&lt;50,"40-49",Table1[[#This Row],[Age]]&lt;60,"50-59",Table1[[#This Row],[Age]]&lt;70, "60-69",Table1[[#This Row],[Age]]&lt;80, "70-79",Table1[[#This Row],[Age]]&lt;90,"80-89")</f>
        <v>70-79</v>
      </c>
      <c r="W2874" t="s">
        <v>39</v>
      </c>
      <c r="X2874" t="s">
        <v>225</v>
      </c>
      <c r="Y2874" t="s">
        <v>54</v>
      </c>
      <c r="Z2874">
        <v>24886</v>
      </c>
      <c r="AA2874" t="s">
        <v>42</v>
      </c>
      <c r="AB2874" t="s">
        <v>83</v>
      </c>
      <c r="AC2874" t="s">
        <v>739</v>
      </c>
      <c r="AD2874">
        <v>2</v>
      </c>
    </row>
    <row r="2875" spans="1:30" x14ac:dyDescent="0.35">
      <c r="A2875">
        <v>3297</v>
      </c>
      <c r="B2875" t="s">
        <v>243</v>
      </c>
      <c r="C2875" t="s">
        <v>7273</v>
      </c>
      <c r="D2875" s="1">
        <v>44030</v>
      </c>
      <c r="E2875" s="1">
        <v>44306</v>
      </c>
      <c r="F2875">
        <f>IF(Table1[[#This Row],[ExitDate]],QUOTIENT(Table1[[#This Row],[ExitDate]]-Table1[[#This Row],[StartDate]],365/12),"")</f>
        <v>9</v>
      </c>
      <c r="G2875" t="str">
        <f>IF(Table1[[#This Row],[ExitDate]], "Attrition", "Active")</f>
        <v>Attrition</v>
      </c>
      <c r="H2875" t="s">
        <v>28</v>
      </c>
      <c r="I2875" t="s">
        <v>9947</v>
      </c>
      <c r="J2875" t="s">
        <v>9948</v>
      </c>
      <c r="K2875" t="s">
        <v>31</v>
      </c>
      <c r="L2875" t="s">
        <v>1804</v>
      </c>
      <c r="M2875" t="s">
        <v>33</v>
      </c>
      <c r="N2875" t="s">
        <v>50</v>
      </c>
      <c r="O2875" t="s">
        <v>35</v>
      </c>
      <c r="P2875" t="s">
        <v>139</v>
      </c>
      <c r="Q2875" t="s">
        <v>9949</v>
      </c>
      <c r="R2875" t="s">
        <v>37</v>
      </c>
      <c r="S2875" t="s">
        <v>89</v>
      </c>
      <c r="T2875" s="2">
        <v>20374</v>
      </c>
      <c r="U2875" s="3">
        <f ca="1">YEARFRAC(Table1[[#This Row],[DOB]],TODAY())</f>
        <v>70.197222222222223</v>
      </c>
      <c r="V2875" s="3" t="str" cm="1">
        <f t="array" aca="1" ref="V2875" ca="1">_xlfn.IFS(Table1[[#This Row],[Age]] &lt; 30, "20-29", Table1[[#This Row],[Age]]&lt;40,"30-39",Table1[[#This Row],[Age]]&lt;50,"40-49",Table1[[#This Row],[Age]]&lt;60,"50-59",Table1[[#This Row],[Age]]&lt;70, "60-69",Table1[[#This Row],[Age]]&lt;80, "70-79",Table1[[#This Row],[Age]]&lt;90,"80-89")</f>
        <v>70-79</v>
      </c>
      <c r="W2875" t="s">
        <v>39</v>
      </c>
      <c r="X2875" t="s">
        <v>112</v>
      </c>
      <c r="Y2875" t="s">
        <v>54</v>
      </c>
      <c r="Z2875">
        <v>25813</v>
      </c>
      <c r="AA2875" t="s">
        <v>92</v>
      </c>
      <c r="AB2875" t="s">
        <v>83</v>
      </c>
      <c r="AC2875" t="s">
        <v>44</v>
      </c>
      <c r="AD2875">
        <v>4</v>
      </c>
    </row>
    <row r="2876" spans="1:30" x14ac:dyDescent="0.35">
      <c r="A2876">
        <v>3298</v>
      </c>
      <c r="B2876" t="s">
        <v>9950</v>
      </c>
      <c r="C2876" t="s">
        <v>1895</v>
      </c>
      <c r="D2876" s="1">
        <v>44154</v>
      </c>
      <c r="E2876" s="1">
        <v>44337</v>
      </c>
      <c r="F2876">
        <f>IF(Table1[[#This Row],[ExitDate]],QUOTIENT(Table1[[#This Row],[ExitDate]]-Table1[[#This Row],[StartDate]],365/12),"")</f>
        <v>6</v>
      </c>
      <c r="G2876" t="str">
        <f>IF(Table1[[#This Row],[ExitDate]], "Attrition", "Active")</f>
        <v>Attrition</v>
      </c>
      <c r="H2876" t="s">
        <v>727</v>
      </c>
      <c r="I2876" t="s">
        <v>9951</v>
      </c>
      <c r="J2876" t="s">
        <v>9952</v>
      </c>
      <c r="K2876" t="s">
        <v>49</v>
      </c>
      <c r="L2876" t="s">
        <v>32</v>
      </c>
      <c r="M2876" t="s">
        <v>62</v>
      </c>
      <c r="N2876" t="s">
        <v>50</v>
      </c>
      <c r="O2876" t="s">
        <v>62</v>
      </c>
      <c r="P2876" t="s">
        <v>98</v>
      </c>
      <c r="Q2876" t="s">
        <v>9953</v>
      </c>
      <c r="R2876" t="s">
        <v>37</v>
      </c>
      <c r="S2876" t="s">
        <v>89</v>
      </c>
      <c r="T2876" s="2">
        <v>35134</v>
      </c>
      <c r="U2876" s="3">
        <f ca="1">YEARFRAC(Table1[[#This Row],[DOB]],TODAY())</f>
        <v>29.786111111111111</v>
      </c>
      <c r="V2876" s="3" t="str" cm="1">
        <f t="array" aca="1" ref="V2876" ca="1">_xlfn.IFS(Table1[[#This Row],[Age]] &lt; 30, "20-29", Table1[[#This Row],[Age]]&lt;40,"30-39",Table1[[#This Row],[Age]]&lt;50,"40-49",Table1[[#This Row],[Age]]&lt;60,"50-59",Table1[[#This Row],[Age]]&lt;70, "60-69",Table1[[#This Row],[Age]]&lt;80, "70-79",Table1[[#This Row],[Age]]&lt;90,"80-89")</f>
        <v>20-29</v>
      </c>
      <c r="W2876" t="s">
        <v>39</v>
      </c>
      <c r="X2876" t="s">
        <v>102</v>
      </c>
      <c r="Y2876" t="s">
        <v>41</v>
      </c>
      <c r="Z2876">
        <v>88404</v>
      </c>
      <c r="AA2876" t="s">
        <v>55</v>
      </c>
      <c r="AB2876" t="s">
        <v>43</v>
      </c>
      <c r="AC2876" t="s">
        <v>44</v>
      </c>
      <c r="AD2876">
        <v>5</v>
      </c>
    </row>
    <row r="2877" spans="1:30" x14ac:dyDescent="0.35">
      <c r="A2877">
        <v>3299</v>
      </c>
      <c r="B2877" t="s">
        <v>399</v>
      </c>
      <c r="C2877" t="s">
        <v>2409</v>
      </c>
      <c r="D2877" s="1">
        <v>44875</v>
      </c>
      <c r="F2877" t="str">
        <f>IF(Table1[[#This Row],[ExitDate]],QUOTIENT(Table1[[#This Row],[ExitDate]]-Table1[[#This Row],[StartDate]],365/12),"")</f>
        <v/>
      </c>
      <c r="G2877" t="str">
        <f>IF(Table1[[#This Row],[ExitDate]], "Attrition", "Active")</f>
        <v>Active</v>
      </c>
      <c r="H2877" t="s">
        <v>727</v>
      </c>
      <c r="I2877" t="s">
        <v>9954</v>
      </c>
      <c r="J2877" t="s">
        <v>9955</v>
      </c>
      <c r="K2877" t="s">
        <v>138</v>
      </c>
      <c r="L2877" t="s">
        <v>32</v>
      </c>
      <c r="M2877" t="s">
        <v>51</v>
      </c>
      <c r="N2877" t="s">
        <v>50</v>
      </c>
      <c r="O2877" t="s">
        <v>62</v>
      </c>
      <c r="P2877" t="s">
        <v>36</v>
      </c>
      <c r="R2877" t="s">
        <v>37</v>
      </c>
      <c r="S2877" t="s">
        <v>304</v>
      </c>
      <c r="T2877" s="2">
        <v>27555</v>
      </c>
      <c r="U2877" s="3">
        <f ca="1">YEARFRAC(Table1[[#This Row],[DOB]],TODAY())</f>
        <v>50.536111111111111</v>
      </c>
      <c r="V2877" s="3" t="str" cm="1">
        <f t="array" aca="1" ref="V2877" ca="1">_xlfn.IFS(Table1[[#This Row],[Age]] &lt; 30, "20-29", Table1[[#This Row],[Age]]&lt;40,"30-39",Table1[[#This Row],[Age]]&lt;50,"40-49",Table1[[#This Row],[Age]]&lt;60,"50-59",Table1[[#This Row],[Age]]&lt;70, "60-69",Table1[[#This Row],[Age]]&lt;80, "70-79",Table1[[#This Row],[Age]]&lt;90,"80-89")</f>
        <v>50-59</v>
      </c>
      <c r="W2877" t="s">
        <v>39</v>
      </c>
      <c r="X2877" t="s">
        <v>6</v>
      </c>
      <c r="Y2877" t="s">
        <v>54</v>
      </c>
      <c r="Z2877">
        <v>51576</v>
      </c>
      <c r="AA2877" t="s">
        <v>42</v>
      </c>
      <c r="AB2877" t="s">
        <v>43</v>
      </c>
      <c r="AC2877" t="s">
        <v>44</v>
      </c>
      <c r="AD2877">
        <v>4</v>
      </c>
    </row>
    <row r="2878" spans="1:30" x14ac:dyDescent="0.35">
      <c r="A2878">
        <v>3300</v>
      </c>
      <c r="B2878" t="s">
        <v>7024</v>
      </c>
      <c r="C2878" t="s">
        <v>1039</v>
      </c>
      <c r="D2878" s="1">
        <v>44280</v>
      </c>
      <c r="E2878" s="1">
        <v>44689</v>
      </c>
      <c r="F2878">
        <f>IF(Table1[[#This Row],[ExitDate]],QUOTIENT(Table1[[#This Row],[ExitDate]]-Table1[[#This Row],[StartDate]],365/12),"")</f>
        <v>13</v>
      </c>
      <c r="G2878" t="str">
        <f>IF(Table1[[#This Row],[ExitDate]], "Attrition", "Active")</f>
        <v>Attrition</v>
      </c>
      <c r="H2878" t="s">
        <v>727</v>
      </c>
      <c r="I2878" t="s">
        <v>9956</v>
      </c>
      <c r="J2878" t="s">
        <v>9957</v>
      </c>
      <c r="K2878" t="s">
        <v>117</v>
      </c>
      <c r="L2878" t="s">
        <v>32</v>
      </c>
      <c r="M2878" t="s">
        <v>62</v>
      </c>
      <c r="N2878" t="s">
        <v>63</v>
      </c>
      <c r="O2878" t="s">
        <v>51</v>
      </c>
      <c r="P2878" t="s">
        <v>125</v>
      </c>
      <c r="Q2878" t="s">
        <v>9958</v>
      </c>
      <c r="R2878" t="s">
        <v>37</v>
      </c>
      <c r="S2878" t="s">
        <v>89</v>
      </c>
      <c r="T2878" s="2">
        <v>17133</v>
      </c>
      <c r="U2878" s="3">
        <f ca="1">YEARFRAC(Table1[[#This Row],[DOB]],TODAY())</f>
        <v>79.072222222222223</v>
      </c>
      <c r="V2878" s="3" t="str" cm="1">
        <f t="array" aca="1" ref="V2878" ca="1">_xlfn.IFS(Table1[[#This Row],[Age]] &lt; 30, "20-29", Table1[[#This Row],[Age]]&lt;40,"30-39",Table1[[#This Row],[Age]]&lt;50,"40-49",Table1[[#This Row],[Age]]&lt;60,"50-59",Table1[[#This Row],[Age]]&lt;70, "60-69",Table1[[#This Row],[Age]]&lt;80, "70-79",Table1[[#This Row],[Age]]&lt;90,"80-89")</f>
        <v>70-79</v>
      </c>
      <c r="W2878" t="s">
        <v>39</v>
      </c>
      <c r="X2878" t="s">
        <v>102</v>
      </c>
      <c r="Y2878" t="s">
        <v>54</v>
      </c>
      <c r="Z2878">
        <v>73771</v>
      </c>
      <c r="AA2878" t="s">
        <v>42</v>
      </c>
      <c r="AB2878" t="s">
        <v>83</v>
      </c>
      <c r="AC2878" t="s">
        <v>44</v>
      </c>
      <c r="AD2878">
        <v>2</v>
      </c>
    </row>
    <row r="2879" spans="1:30" x14ac:dyDescent="0.35">
      <c r="A2879">
        <v>3301</v>
      </c>
      <c r="B2879" t="s">
        <v>9959</v>
      </c>
      <c r="C2879" t="s">
        <v>3768</v>
      </c>
      <c r="D2879" s="1">
        <v>43598</v>
      </c>
      <c r="E2879" s="1">
        <v>44786</v>
      </c>
      <c r="F2879">
        <f>IF(Table1[[#This Row],[ExitDate]],QUOTIENT(Table1[[#This Row],[ExitDate]]-Table1[[#This Row],[StartDate]],365/12),"")</f>
        <v>39</v>
      </c>
      <c r="G2879" t="str">
        <f>IF(Table1[[#This Row],[ExitDate]], "Attrition", "Active")</f>
        <v>Attrition</v>
      </c>
      <c r="H2879" t="s">
        <v>727</v>
      </c>
      <c r="I2879" t="s">
        <v>9960</v>
      </c>
      <c r="J2879" t="s">
        <v>9961</v>
      </c>
      <c r="K2879" t="s">
        <v>61</v>
      </c>
      <c r="L2879" t="s">
        <v>744</v>
      </c>
      <c r="M2879" t="s">
        <v>33</v>
      </c>
      <c r="N2879" t="s">
        <v>63</v>
      </c>
      <c r="O2879" t="s">
        <v>62</v>
      </c>
      <c r="P2879" t="s">
        <v>139</v>
      </c>
      <c r="Q2879" t="s">
        <v>9962</v>
      </c>
      <c r="R2879" t="s">
        <v>37</v>
      </c>
      <c r="S2879" t="s">
        <v>89</v>
      </c>
      <c r="T2879" s="2">
        <v>35669</v>
      </c>
      <c r="U2879" s="3">
        <f ca="1">YEARFRAC(Table1[[#This Row],[DOB]],TODAY())</f>
        <v>28.322222222222223</v>
      </c>
      <c r="V2879" s="3" t="str" cm="1">
        <f t="array" aca="1" ref="V2879" ca="1">_xlfn.IFS(Table1[[#This Row],[Age]] &lt; 30, "20-29", Table1[[#This Row],[Age]]&lt;40,"30-39",Table1[[#This Row],[Age]]&lt;50,"40-49",Table1[[#This Row],[Age]]&lt;60,"50-59",Table1[[#This Row],[Age]]&lt;70, "60-69",Table1[[#This Row],[Age]]&lt;80, "70-79",Table1[[#This Row],[Age]]&lt;90,"80-89")</f>
        <v>20-29</v>
      </c>
      <c r="W2879" t="s">
        <v>39</v>
      </c>
      <c r="X2879" t="s">
        <v>833</v>
      </c>
      <c r="Y2879" t="s">
        <v>54</v>
      </c>
      <c r="Z2879">
        <v>65436</v>
      </c>
      <c r="AA2879" t="s">
        <v>92</v>
      </c>
      <c r="AB2879" t="s">
        <v>103</v>
      </c>
      <c r="AC2879" t="s">
        <v>44</v>
      </c>
      <c r="AD2879">
        <v>1</v>
      </c>
    </row>
    <row r="2880" spans="1:30" x14ac:dyDescent="0.35">
      <c r="A2880">
        <v>3302</v>
      </c>
      <c r="B2880" t="s">
        <v>626</v>
      </c>
      <c r="C2880" t="s">
        <v>5408</v>
      </c>
      <c r="D2880" s="1">
        <v>43623</v>
      </c>
      <c r="E2880" s="1">
        <v>44871</v>
      </c>
      <c r="F2880">
        <f>IF(Table1[[#This Row],[ExitDate]],QUOTIENT(Table1[[#This Row],[ExitDate]]-Table1[[#This Row],[StartDate]],365/12),"")</f>
        <v>41</v>
      </c>
      <c r="G2880" t="str">
        <f>IF(Table1[[#This Row],[ExitDate]], "Attrition", "Active")</f>
        <v>Attrition</v>
      </c>
      <c r="H2880" t="s">
        <v>727</v>
      </c>
      <c r="I2880" t="s">
        <v>9963</v>
      </c>
      <c r="J2880" t="s">
        <v>9964</v>
      </c>
      <c r="K2880" t="s">
        <v>167</v>
      </c>
      <c r="L2880" t="s">
        <v>1804</v>
      </c>
      <c r="M2880" t="s">
        <v>62</v>
      </c>
      <c r="N2880" t="s">
        <v>50</v>
      </c>
      <c r="O2880" t="s">
        <v>51</v>
      </c>
      <c r="P2880" t="s">
        <v>139</v>
      </c>
      <c r="Q2880" t="s">
        <v>9965</v>
      </c>
      <c r="R2880" t="s">
        <v>37</v>
      </c>
      <c r="S2880" t="s">
        <v>80</v>
      </c>
      <c r="T2880" s="2">
        <v>15912</v>
      </c>
      <c r="U2880" s="3">
        <f ca="1">YEARFRAC(Table1[[#This Row],[DOB]],TODAY())</f>
        <v>82.411111111111111</v>
      </c>
      <c r="V2880" s="3" t="str" cm="1">
        <f t="array" aca="1" ref="V2880" ca="1">_xlfn.IFS(Table1[[#This Row],[Age]] &lt; 30, "20-29", Table1[[#This Row],[Age]]&lt;40,"30-39",Table1[[#This Row],[Age]]&lt;50,"40-49",Table1[[#This Row],[Age]]&lt;60,"50-59",Table1[[#This Row],[Age]]&lt;70, "60-69",Table1[[#This Row],[Age]]&lt;80, "70-79",Table1[[#This Row],[Age]]&lt;90,"80-89")</f>
        <v>80-89</v>
      </c>
      <c r="W2880" t="s">
        <v>39</v>
      </c>
      <c r="X2880" t="s">
        <v>162</v>
      </c>
      <c r="Y2880" t="s">
        <v>41</v>
      </c>
      <c r="Z2880">
        <v>77353</v>
      </c>
      <c r="AA2880" t="s">
        <v>55</v>
      </c>
      <c r="AB2880" t="s">
        <v>83</v>
      </c>
      <c r="AC2880" t="s">
        <v>44</v>
      </c>
      <c r="AD2880">
        <v>4</v>
      </c>
    </row>
    <row r="2881" spans="1:30" x14ac:dyDescent="0.35">
      <c r="A2881">
        <v>3303</v>
      </c>
      <c r="B2881" t="s">
        <v>9966</v>
      </c>
      <c r="C2881" t="s">
        <v>1908</v>
      </c>
      <c r="D2881" s="1">
        <v>44975</v>
      </c>
      <c r="F2881" t="str">
        <f>IF(Table1[[#This Row],[ExitDate]],QUOTIENT(Table1[[#This Row],[ExitDate]]-Table1[[#This Row],[StartDate]],365/12),"")</f>
        <v/>
      </c>
      <c r="G2881" t="str">
        <f>IF(Table1[[#This Row],[ExitDate]], "Attrition", "Active")</f>
        <v>Active</v>
      </c>
      <c r="H2881" t="s">
        <v>727</v>
      </c>
      <c r="I2881" t="s">
        <v>9967</v>
      </c>
      <c r="J2881" t="s">
        <v>9968</v>
      </c>
      <c r="K2881" t="s">
        <v>132</v>
      </c>
      <c r="L2881" t="s">
        <v>32</v>
      </c>
      <c r="M2881" t="s">
        <v>62</v>
      </c>
      <c r="N2881" t="s">
        <v>50</v>
      </c>
      <c r="O2881" t="s">
        <v>51</v>
      </c>
      <c r="P2881" t="s">
        <v>36</v>
      </c>
      <c r="R2881" t="s">
        <v>37</v>
      </c>
      <c r="S2881" t="s">
        <v>89</v>
      </c>
      <c r="T2881" s="2">
        <v>29901</v>
      </c>
      <c r="U2881" s="3">
        <f ca="1">YEARFRAC(Table1[[#This Row],[DOB]],TODAY())</f>
        <v>44.116666666666667</v>
      </c>
      <c r="V2881" s="3" t="str" cm="1">
        <f t="array" aca="1" ref="V2881" ca="1">_xlfn.IFS(Table1[[#This Row],[Age]] &lt; 30, "20-29", Table1[[#This Row],[Age]]&lt;40,"30-39",Table1[[#This Row],[Age]]&lt;50,"40-49",Table1[[#This Row],[Age]]&lt;60,"50-59",Table1[[#This Row],[Age]]&lt;70, "60-69",Table1[[#This Row],[Age]]&lt;80, "70-79",Table1[[#This Row],[Age]]&lt;90,"80-89")</f>
        <v>40-49</v>
      </c>
      <c r="W2881" t="s">
        <v>39</v>
      </c>
      <c r="X2881" t="s">
        <v>82</v>
      </c>
      <c r="Y2881" t="s">
        <v>41</v>
      </c>
      <c r="Z2881">
        <v>49310</v>
      </c>
      <c r="AA2881" t="s">
        <v>92</v>
      </c>
      <c r="AB2881" t="s">
        <v>74</v>
      </c>
      <c r="AC2881" t="s">
        <v>44</v>
      </c>
      <c r="AD2881">
        <v>3</v>
      </c>
    </row>
    <row r="2882" spans="1:30" x14ac:dyDescent="0.35">
      <c r="A2882">
        <v>3304</v>
      </c>
      <c r="B2882" t="s">
        <v>5367</v>
      </c>
      <c r="C2882" t="s">
        <v>4296</v>
      </c>
      <c r="D2882" s="1">
        <v>43557</v>
      </c>
      <c r="F2882" t="str">
        <f>IF(Table1[[#This Row],[ExitDate]],QUOTIENT(Table1[[#This Row],[ExitDate]]-Table1[[#This Row],[StartDate]],365/12),"")</f>
        <v/>
      </c>
      <c r="G2882" t="str">
        <f>IF(Table1[[#This Row],[ExitDate]], "Attrition", "Active")</f>
        <v>Active</v>
      </c>
      <c r="H2882" t="s">
        <v>727</v>
      </c>
      <c r="I2882" t="s">
        <v>9969</v>
      </c>
      <c r="J2882" t="s">
        <v>9970</v>
      </c>
      <c r="K2882" t="s">
        <v>79</v>
      </c>
      <c r="L2882" t="s">
        <v>32</v>
      </c>
      <c r="M2882" t="s">
        <v>51</v>
      </c>
      <c r="N2882" t="s">
        <v>50</v>
      </c>
      <c r="O2882" t="s">
        <v>35</v>
      </c>
      <c r="P2882" t="s">
        <v>36</v>
      </c>
      <c r="R2882" t="s">
        <v>37</v>
      </c>
      <c r="S2882" t="s">
        <v>304</v>
      </c>
      <c r="T2882" s="2">
        <v>31023</v>
      </c>
      <c r="U2882" s="3">
        <f ca="1">YEARFRAC(Table1[[#This Row],[DOB]],TODAY())</f>
        <v>41.044444444444444</v>
      </c>
      <c r="V2882" s="3" t="str" cm="1">
        <f t="array" aca="1" ref="V2882" ca="1">_xlfn.IFS(Table1[[#This Row],[Age]] &lt; 30, "20-29", Table1[[#This Row],[Age]]&lt;40,"30-39",Table1[[#This Row],[Age]]&lt;50,"40-49",Table1[[#This Row],[Age]]&lt;60,"50-59",Table1[[#This Row],[Age]]&lt;70, "60-69",Table1[[#This Row],[Age]]&lt;80, "70-79",Table1[[#This Row],[Age]]&lt;90,"80-89")</f>
        <v>40-49</v>
      </c>
      <c r="W2882" t="s">
        <v>39</v>
      </c>
      <c r="X2882" t="s">
        <v>225</v>
      </c>
      <c r="Y2882" t="s">
        <v>41</v>
      </c>
      <c r="Z2882">
        <v>71443</v>
      </c>
      <c r="AA2882" t="s">
        <v>73</v>
      </c>
      <c r="AB2882" t="s">
        <v>74</v>
      </c>
      <c r="AC2882" t="s">
        <v>44</v>
      </c>
      <c r="AD2882">
        <v>4</v>
      </c>
    </row>
    <row r="2883" spans="1:30" x14ac:dyDescent="0.35">
      <c r="A2883">
        <v>3305</v>
      </c>
      <c r="B2883" t="s">
        <v>9971</v>
      </c>
      <c r="C2883" t="s">
        <v>8918</v>
      </c>
      <c r="D2883" s="1">
        <v>44165</v>
      </c>
      <c r="E2883" s="1">
        <v>44857</v>
      </c>
      <c r="F2883">
        <f>IF(Table1[[#This Row],[ExitDate]],QUOTIENT(Table1[[#This Row],[ExitDate]]-Table1[[#This Row],[StartDate]],365/12),"")</f>
        <v>22</v>
      </c>
      <c r="G2883" t="str">
        <f>IF(Table1[[#This Row],[ExitDate]], "Attrition", "Active")</f>
        <v>Attrition</v>
      </c>
      <c r="H2883" t="s">
        <v>28</v>
      </c>
      <c r="I2883" t="s">
        <v>9972</v>
      </c>
      <c r="J2883" t="s">
        <v>9973</v>
      </c>
      <c r="K2883" t="s">
        <v>97</v>
      </c>
      <c r="L2883" t="s">
        <v>744</v>
      </c>
      <c r="M2883" t="s">
        <v>33</v>
      </c>
      <c r="N2883" t="s">
        <v>34</v>
      </c>
      <c r="O2883" t="s">
        <v>51</v>
      </c>
      <c r="P2883" t="s">
        <v>98</v>
      </c>
      <c r="Q2883" t="s">
        <v>9974</v>
      </c>
      <c r="R2883" t="s">
        <v>37</v>
      </c>
      <c r="S2883" t="s">
        <v>176</v>
      </c>
      <c r="T2883" s="2">
        <v>33794</v>
      </c>
      <c r="U2883" s="3">
        <f ca="1">YEARFRAC(Table1[[#This Row],[DOB]],TODAY())</f>
        <v>33.455555555555556</v>
      </c>
      <c r="V2883" s="3" t="str" cm="1">
        <f t="array" aca="1" ref="V2883" ca="1">_xlfn.IFS(Table1[[#This Row],[Age]] &lt; 30, "20-29", Table1[[#This Row],[Age]]&lt;40,"30-39",Table1[[#This Row],[Age]]&lt;50,"40-49",Table1[[#This Row],[Age]]&lt;60,"50-59",Table1[[#This Row],[Age]]&lt;70, "60-69",Table1[[#This Row],[Age]]&lt;80, "70-79",Table1[[#This Row],[Age]]&lt;90,"80-89")</f>
        <v>30-39</v>
      </c>
      <c r="W2883" t="s">
        <v>39</v>
      </c>
      <c r="X2883" t="s">
        <v>177</v>
      </c>
      <c r="Y2883" t="s">
        <v>41</v>
      </c>
      <c r="Z2883">
        <v>18362</v>
      </c>
      <c r="AA2883" t="s">
        <v>73</v>
      </c>
      <c r="AB2883" t="s">
        <v>43</v>
      </c>
      <c r="AC2883" t="s">
        <v>44</v>
      </c>
      <c r="AD2883">
        <v>4</v>
      </c>
    </row>
    <row r="2884" spans="1:30" x14ac:dyDescent="0.35">
      <c r="A2884">
        <v>3306</v>
      </c>
      <c r="B2884" t="s">
        <v>1338</v>
      </c>
      <c r="C2884" t="s">
        <v>3185</v>
      </c>
      <c r="D2884" s="1">
        <v>44828</v>
      </c>
      <c r="E2884" s="1">
        <v>44861</v>
      </c>
      <c r="F2884">
        <f>IF(Table1[[#This Row],[ExitDate]],QUOTIENT(Table1[[#This Row],[ExitDate]]-Table1[[#This Row],[StartDate]],365/12),"")</f>
        <v>1</v>
      </c>
      <c r="G2884" t="str">
        <f>IF(Table1[[#This Row],[ExitDate]], "Attrition", "Active")</f>
        <v>Attrition</v>
      </c>
      <c r="H2884" t="s">
        <v>28</v>
      </c>
      <c r="I2884" t="s">
        <v>9975</v>
      </c>
      <c r="J2884" t="s">
        <v>9976</v>
      </c>
      <c r="K2884" t="s">
        <v>117</v>
      </c>
      <c r="L2884" t="s">
        <v>744</v>
      </c>
      <c r="M2884" t="s">
        <v>62</v>
      </c>
      <c r="N2884" t="s">
        <v>50</v>
      </c>
      <c r="O2884" t="s">
        <v>35</v>
      </c>
      <c r="P2884" t="s">
        <v>174</v>
      </c>
      <c r="Q2884" t="s">
        <v>9977</v>
      </c>
      <c r="R2884" t="s">
        <v>37</v>
      </c>
      <c r="S2884" t="s">
        <v>89</v>
      </c>
      <c r="T2884" s="2">
        <v>33694</v>
      </c>
      <c r="U2884" s="3">
        <f ca="1">YEARFRAC(Table1[[#This Row],[DOB]],TODAY())</f>
        <v>33.730555555555554</v>
      </c>
      <c r="V2884" s="3" t="str" cm="1">
        <f t="array" aca="1" ref="V2884" ca="1">_xlfn.IFS(Table1[[#This Row],[Age]] &lt; 30, "20-29", Table1[[#This Row],[Age]]&lt;40,"30-39",Table1[[#This Row],[Age]]&lt;50,"40-49",Table1[[#This Row],[Age]]&lt;60,"50-59",Table1[[#This Row],[Age]]&lt;70, "60-69",Table1[[#This Row],[Age]]&lt;80, "70-79",Table1[[#This Row],[Age]]&lt;90,"80-89")</f>
        <v>30-39</v>
      </c>
      <c r="W2884" t="s">
        <v>39</v>
      </c>
      <c r="X2884" t="s">
        <v>82</v>
      </c>
      <c r="Y2884" t="s">
        <v>54</v>
      </c>
      <c r="Z2884">
        <v>78658</v>
      </c>
      <c r="AA2884" t="s">
        <v>42</v>
      </c>
      <c r="AB2884" t="s">
        <v>83</v>
      </c>
      <c r="AC2884" t="s">
        <v>739</v>
      </c>
      <c r="AD2884">
        <v>4</v>
      </c>
    </row>
    <row r="2885" spans="1:30" x14ac:dyDescent="0.35">
      <c r="A2885">
        <v>3307</v>
      </c>
      <c r="B2885" t="s">
        <v>8140</v>
      </c>
      <c r="C2885" t="s">
        <v>5584</v>
      </c>
      <c r="D2885" s="1">
        <v>43637</v>
      </c>
      <c r="F2885" t="str">
        <f>IF(Table1[[#This Row],[ExitDate]],QUOTIENT(Table1[[#This Row],[ExitDate]]-Table1[[#This Row],[StartDate]],365/12),"")</f>
        <v/>
      </c>
      <c r="G2885" t="str">
        <f>IF(Table1[[#This Row],[ExitDate]], "Attrition", "Active")</f>
        <v>Active</v>
      </c>
      <c r="H2885" t="s">
        <v>28</v>
      </c>
      <c r="I2885" t="s">
        <v>9978</v>
      </c>
      <c r="J2885" t="s">
        <v>9979</v>
      </c>
      <c r="K2885" t="s">
        <v>61</v>
      </c>
      <c r="L2885" t="s">
        <v>32</v>
      </c>
      <c r="M2885" t="s">
        <v>62</v>
      </c>
      <c r="N2885" t="s">
        <v>34</v>
      </c>
      <c r="O2885" t="s">
        <v>62</v>
      </c>
      <c r="P2885" t="s">
        <v>36</v>
      </c>
      <c r="R2885" t="s">
        <v>37</v>
      </c>
      <c r="S2885" t="s">
        <v>118</v>
      </c>
      <c r="T2885" s="2">
        <v>28781</v>
      </c>
      <c r="U2885" s="3">
        <f ca="1">YEARFRAC(Table1[[#This Row],[DOB]],TODAY())</f>
        <v>47.180555555555557</v>
      </c>
      <c r="V2885" s="3" t="str" cm="1">
        <f t="array" aca="1" ref="V2885" ca="1">_xlfn.IFS(Table1[[#This Row],[Age]] &lt; 30, "20-29", Table1[[#This Row],[Age]]&lt;40,"30-39",Table1[[#This Row],[Age]]&lt;50,"40-49",Table1[[#This Row],[Age]]&lt;60,"50-59",Table1[[#This Row],[Age]]&lt;70, "60-69",Table1[[#This Row],[Age]]&lt;80, "70-79",Table1[[#This Row],[Age]]&lt;90,"80-89")</f>
        <v>40-49</v>
      </c>
      <c r="W2885" t="s">
        <v>39</v>
      </c>
      <c r="X2885" t="s">
        <v>707</v>
      </c>
      <c r="Y2885" t="s">
        <v>54</v>
      </c>
      <c r="Z2885">
        <v>96247</v>
      </c>
      <c r="AA2885" t="s">
        <v>127</v>
      </c>
      <c r="AB2885" t="s">
        <v>83</v>
      </c>
      <c r="AC2885" t="s">
        <v>44</v>
      </c>
      <c r="AD2885">
        <v>4</v>
      </c>
    </row>
    <row r="2886" spans="1:30" x14ac:dyDescent="0.35">
      <c r="A2886">
        <v>3308</v>
      </c>
      <c r="B2886" t="s">
        <v>3503</v>
      </c>
      <c r="C2886" t="s">
        <v>1361</v>
      </c>
      <c r="D2886" s="1">
        <v>44722</v>
      </c>
      <c r="F2886" t="str">
        <f>IF(Table1[[#This Row],[ExitDate]],QUOTIENT(Table1[[#This Row],[ExitDate]]-Table1[[#This Row],[StartDate]],365/12),"")</f>
        <v/>
      </c>
      <c r="G2886" t="str">
        <f>IF(Table1[[#This Row],[ExitDate]], "Attrition", "Active")</f>
        <v>Active</v>
      </c>
      <c r="H2886" t="s">
        <v>28</v>
      </c>
      <c r="I2886" t="s">
        <v>9980</v>
      </c>
      <c r="J2886" t="s">
        <v>9981</v>
      </c>
      <c r="K2886" t="s">
        <v>88</v>
      </c>
      <c r="L2886" t="s">
        <v>32</v>
      </c>
      <c r="M2886" t="s">
        <v>33</v>
      </c>
      <c r="N2886" t="s">
        <v>34</v>
      </c>
      <c r="O2886" t="s">
        <v>35</v>
      </c>
      <c r="P2886" t="s">
        <v>36</v>
      </c>
      <c r="R2886" t="s">
        <v>37</v>
      </c>
      <c r="S2886" t="s">
        <v>65</v>
      </c>
      <c r="T2886" s="2">
        <v>36121</v>
      </c>
      <c r="U2886" s="3">
        <f ca="1">YEARFRAC(Table1[[#This Row],[DOB]],TODAY())</f>
        <v>27.086111111111112</v>
      </c>
      <c r="V2886" s="3" t="str" cm="1">
        <f t="array" aca="1" ref="V2886" ca="1">_xlfn.IFS(Table1[[#This Row],[Age]] &lt; 30, "20-29", Table1[[#This Row],[Age]]&lt;40,"30-39",Table1[[#This Row],[Age]]&lt;50,"40-49",Table1[[#This Row],[Age]]&lt;60,"50-59",Table1[[#This Row],[Age]]&lt;70, "60-69",Table1[[#This Row],[Age]]&lt;80, "70-79",Table1[[#This Row],[Age]]&lt;90,"80-89")</f>
        <v>20-29</v>
      </c>
      <c r="W2886" t="s">
        <v>39</v>
      </c>
      <c r="X2886" t="s">
        <v>612</v>
      </c>
      <c r="Y2886" t="s">
        <v>41</v>
      </c>
      <c r="Z2886">
        <v>70865</v>
      </c>
      <c r="AA2886" t="s">
        <v>92</v>
      </c>
      <c r="AB2886" t="s">
        <v>83</v>
      </c>
      <c r="AC2886" t="s">
        <v>44</v>
      </c>
      <c r="AD2886">
        <v>3</v>
      </c>
    </row>
    <row r="2887" spans="1:30" x14ac:dyDescent="0.35">
      <c r="A2887">
        <v>3309</v>
      </c>
      <c r="B2887" t="s">
        <v>3570</v>
      </c>
      <c r="C2887" t="s">
        <v>3457</v>
      </c>
      <c r="D2887" s="1">
        <v>44122</v>
      </c>
      <c r="F2887" t="str">
        <f>IF(Table1[[#This Row],[ExitDate]],QUOTIENT(Table1[[#This Row],[ExitDate]]-Table1[[#This Row],[StartDate]],365/12),"")</f>
        <v/>
      </c>
      <c r="G2887" t="str">
        <f>IF(Table1[[#This Row],[ExitDate]], "Attrition", "Active")</f>
        <v>Active</v>
      </c>
      <c r="H2887" t="s">
        <v>28</v>
      </c>
      <c r="I2887" t="s">
        <v>9982</v>
      </c>
      <c r="J2887" t="s">
        <v>9983</v>
      </c>
      <c r="K2887" t="s">
        <v>31</v>
      </c>
      <c r="L2887" t="s">
        <v>32</v>
      </c>
      <c r="M2887" t="s">
        <v>51</v>
      </c>
      <c r="N2887" t="s">
        <v>63</v>
      </c>
      <c r="O2887" t="s">
        <v>51</v>
      </c>
      <c r="P2887" t="s">
        <v>36</v>
      </c>
      <c r="R2887" t="s">
        <v>37</v>
      </c>
      <c r="S2887" t="s">
        <v>38</v>
      </c>
      <c r="T2887" s="2">
        <v>36633</v>
      </c>
      <c r="U2887" s="3">
        <f ca="1">YEARFRAC(Table1[[#This Row],[DOB]],TODAY())</f>
        <v>25.683333333333334</v>
      </c>
      <c r="V2887" s="3" t="str" cm="1">
        <f t="array" aca="1" ref="V2887" ca="1">_xlfn.IFS(Table1[[#This Row],[Age]] &lt; 30, "20-29", Table1[[#This Row],[Age]]&lt;40,"30-39",Table1[[#This Row],[Age]]&lt;50,"40-49",Table1[[#This Row],[Age]]&lt;60,"50-59",Table1[[#This Row],[Age]]&lt;70, "60-69",Table1[[#This Row],[Age]]&lt;80, "70-79",Table1[[#This Row],[Age]]&lt;90,"80-89")</f>
        <v>20-29</v>
      </c>
      <c r="W2887" t="s">
        <v>39</v>
      </c>
      <c r="X2887" t="s">
        <v>66</v>
      </c>
      <c r="Y2887" t="s">
        <v>41</v>
      </c>
      <c r="Z2887">
        <v>24730</v>
      </c>
      <c r="AA2887" t="s">
        <v>42</v>
      </c>
      <c r="AB2887" t="s">
        <v>74</v>
      </c>
      <c r="AC2887" t="s">
        <v>44</v>
      </c>
      <c r="AD2887">
        <v>1</v>
      </c>
    </row>
    <row r="2888" spans="1:30" x14ac:dyDescent="0.35">
      <c r="A2888">
        <v>3310</v>
      </c>
      <c r="B2888" t="s">
        <v>794</v>
      </c>
      <c r="C2888" t="s">
        <v>5265</v>
      </c>
      <c r="D2888" s="1">
        <v>44594</v>
      </c>
      <c r="E2888" s="1">
        <v>44961</v>
      </c>
      <c r="F2888">
        <f>IF(Table1[[#This Row],[ExitDate]],QUOTIENT(Table1[[#This Row],[ExitDate]]-Table1[[#This Row],[StartDate]],365/12),"")</f>
        <v>12</v>
      </c>
      <c r="G2888" t="str">
        <f>IF(Table1[[#This Row],[ExitDate]], "Attrition", "Active")</f>
        <v>Attrition</v>
      </c>
      <c r="H2888" t="s">
        <v>28</v>
      </c>
      <c r="I2888" t="s">
        <v>9984</v>
      </c>
      <c r="J2888" t="s">
        <v>9985</v>
      </c>
      <c r="K2888" t="s">
        <v>132</v>
      </c>
      <c r="L2888" t="s">
        <v>32</v>
      </c>
      <c r="M2888" t="s">
        <v>51</v>
      </c>
      <c r="N2888" t="s">
        <v>63</v>
      </c>
      <c r="O2888" t="s">
        <v>51</v>
      </c>
      <c r="P2888" t="s">
        <v>139</v>
      </c>
      <c r="Q2888" t="s">
        <v>9986</v>
      </c>
      <c r="R2888" t="s">
        <v>37</v>
      </c>
      <c r="S2888" t="s">
        <v>118</v>
      </c>
      <c r="T2888" s="2">
        <v>27600</v>
      </c>
      <c r="U2888" s="3">
        <f ca="1">YEARFRAC(Table1[[#This Row],[DOB]],TODAY())</f>
        <v>50.411111111111111</v>
      </c>
      <c r="V2888" s="3" t="str" cm="1">
        <f t="array" aca="1" ref="V2888" ca="1">_xlfn.IFS(Table1[[#This Row],[Age]] &lt; 30, "20-29", Table1[[#This Row],[Age]]&lt;40,"30-39",Table1[[#This Row],[Age]]&lt;50,"40-49",Table1[[#This Row],[Age]]&lt;60,"50-59",Table1[[#This Row],[Age]]&lt;70, "60-69",Table1[[#This Row],[Age]]&lt;80, "70-79",Table1[[#This Row],[Age]]&lt;90,"80-89")</f>
        <v>50-59</v>
      </c>
      <c r="W2888" t="s">
        <v>39</v>
      </c>
      <c r="X2888" t="s">
        <v>707</v>
      </c>
      <c r="Y2888" t="s">
        <v>41</v>
      </c>
      <c r="Z2888">
        <v>53426</v>
      </c>
      <c r="AA2888" t="s">
        <v>127</v>
      </c>
      <c r="AB2888" t="s">
        <v>83</v>
      </c>
      <c r="AC2888" t="s">
        <v>44</v>
      </c>
      <c r="AD2888">
        <v>3</v>
      </c>
    </row>
    <row r="2889" spans="1:30" x14ac:dyDescent="0.35">
      <c r="A2889">
        <v>3311</v>
      </c>
      <c r="B2889" t="s">
        <v>3749</v>
      </c>
      <c r="C2889" t="s">
        <v>4964</v>
      </c>
      <c r="D2889" s="1">
        <v>44364</v>
      </c>
      <c r="E2889" s="1">
        <v>44533</v>
      </c>
      <c r="F2889">
        <f>IF(Table1[[#This Row],[ExitDate]],QUOTIENT(Table1[[#This Row],[ExitDate]]-Table1[[#This Row],[StartDate]],365/12),"")</f>
        <v>5</v>
      </c>
      <c r="G2889" t="str">
        <f>IF(Table1[[#This Row],[ExitDate]], "Attrition", "Active")</f>
        <v>Attrition</v>
      </c>
      <c r="H2889" t="s">
        <v>28</v>
      </c>
      <c r="I2889" t="s">
        <v>9987</v>
      </c>
      <c r="J2889" t="s">
        <v>9988</v>
      </c>
      <c r="K2889" t="s">
        <v>49</v>
      </c>
      <c r="L2889" t="s">
        <v>32</v>
      </c>
      <c r="M2889" t="s">
        <v>33</v>
      </c>
      <c r="N2889" t="s">
        <v>50</v>
      </c>
      <c r="O2889" t="s">
        <v>35</v>
      </c>
      <c r="P2889" t="s">
        <v>139</v>
      </c>
      <c r="Q2889" t="s">
        <v>9989</v>
      </c>
      <c r="R2889" t="s">
        <v>37</v>
      </c>
      <c r="S2889" t="s">
        <v>89</v>
      </c>
      <c r="T2889" s="2">
        <v>27100</v>
      </c>
      <c r="U2889" s="3">
        <f ca="1">YEARFRAC(Table1[[#This Row],[DOB]],TODAY())</f>
        <v>51.780555555555559</v>
      </c>
      <c r="V2889" s="3" t="str" cm="1">
        <f t="array" aca="1" ref="V2889" ca="1">_xlfn.IFS(Table1[[#This Row],[Age]] &lt; 30, "20-29", Table1[[#This Row],[Age]]&lt;40,"30-39",Table1[[#This Row],[Age]]&lt;50,"40-49",Table1[[#This Row],[Age]]&lt;60,"50-59",Table1[[#This Row],[Age]]&lt;70, "60-69",Table1[[#This Row],[Age]]&lt;80, "70-79",Table1[[#This Row],[Age]]&lt;90,"80-89")</f>
        <v>50-59</v>
      </c>
      <c r="W2889" t="s">
        <v>39</v>
      </c>
      <c r="X2889" t="s">
        <v>418</v>
      </c>
      <c r="Y2889" t="s">
        <v>41</v>
      </c>
      <c r="Z2889">
        <v>15819</v>
      </c>
      <c r="AA2889" t="s">
        <v>92</v>
      </c>
      <c r="AB2889" t="s">
        <v>43</v>
      </c>
      <c r="AC2889" t="s">
        <v>44</v>
      </c>
      <c r="AD2889">
        <v>4</v>
      </c>
    </row>
    <row r="2890" spans="1:30" x14ac:dyDescent="0.35">
      <c r="A2890">
        <v>3312</v>
      </c>
      <c r="B2890" t="s">
        <v>256</v>
      </c>
      <c r="C2890" t="s">
        <v>8566</v>
      </c>
      <c r="D2890" s="1">
        <v>43435</v>
      </c>
      <c r="F2890" t="str">
        <f>IF(Table1[[#This Row],[ExitDate]],QUOTIENT(Table1[[#This Row],[ExitDate]]-Table1[[#This Row],[StartDate]],365/12),"")</f>
        <v/>
      </c>
      <c r="G2890" t="str">
        <f>IF(Table1[[#This Row],[ExitDate]], "Attrition", "Active")</f>
        <v>Active</v>
      </c>
      <c r="H2890" t="s">
        <v>28</v>
      </c>
      <c r="I2890" t="s">
        <v>9990</v>
      </c>
      <c r="J2890" t="s">
        <v>9991</v>
      </c>
      <c r="K2890" t="s">
        <v>138</v>
      </c>
      <c r="L2890" t="s">
        <v>32</v>
      </c>
      <c r="M2890" t="s">
        <v>51</v>
      </c>
      <c r="N2890" t="s">
        <v>34</v>
      </c>
      <c r="O2890" t="s">
        <v>35</v>
      </c>
      <c r="P2890" t="s">
        <v>36</v>
      </c>
      <c r="R2890" t="s">
        <v>37</v>
      </c>
      <c r="S2890" t="s">
        <v>110</v>
      </c>
      <c r="T2890" s="2">
        <v>16922</v>
      </c>
      <c r="U2890" s="3">
        <f ca="1">YEARFRAC(Table1[[#This Row],[DOB]],TODAY())</f>
        <v>79.647222222222226</v>
      </c>
      <c r="V2890" s="3" t="str" cm="1">
        <f t="array" aca="1" ref="V2890" ca="1">_xlfn.IFS(Table1[[#This Row],[Age]] &lt; 30, "20-29", Table1[[#This Row],[Age]]&lt;40,"30-39",Table1[[#This Row],[Age]]&lt;50,"40-49",Table1[[#This Row],[Age]]&lt;60,"50-59",Table1[[#This Row],[Age]]&lt;70, "60-69",Table1[[#This Row],[Age]]&lt;80, "70-79",Table1[[#This Row],[Age]]&lt;90,"80-89")</f>
        <v>70-79</v>
      </c>
      <c r="W2890" t="s">
        <v>39</v>
      </c>
      <c r="X2890" t="s">
        <v>112</v>
      </c>
      <c r="Y2890" t="s">
        <v>54</v>
      </c>
      <c r="Z2890">
        <v>27839</v>
      </c>
      <c r="AA2890" t="s">
        <v>55</v>
      </c>
      <c r="AB2890" t="s">
        <v>83</v>
      </c>
      <c r="AC2890" t="s">
        <v>44</v>
      </c>
      <c r="AD2890">
        <v>4</v>
      </c>
    </row>
    <row r="2891" spans="1:30" x14ac:dyDescent="0.35">
      <c r="A2891">
        <v>3313</v>
      </c>
      <c r="B2891" t="s">
        <v>3484</v>
      </c>
      <c r="C2891" t="s">
        <v>2547</v>
      </c>
      <c r="D2891" s="1">
        <v>44325</v>
      </c>
      <c r="F2891" t="str">
        <f>IF(Table1[[#This Row],[ExitDate]],QUOTIENT(Table1[[#This Row],[ExitDate]]-Table1[[#This Row],[StartDate]],365/12),"")</f>
        <v/>
      </c>
      <c r="G2891" t="str">
        <f>IF(Table1[[#This Row],[ExitDate]], "Attrition", "Active")</f>
        <v>Active</v>
      </c>
      <c r="H2891" t="s">
        <v>28</v>
      </c>
      <c r="I2891" t="s">
        <v>9992</v>
      </c>
      <c r="J2891" t="s">
        <v>9993</v>
      </c>
      <c r="K2891" t="s">
        <v>79</v>
      </c>
      <c r="L2891" t="s">
        <v>32</v>
      </c>
      <c r="M2891" t="s">
        <v>62</v>
      </c>
      <c r="N2891" t="s">
        <v>63</v>
      </c>
      <c r="O2891" t="s">
        <v>62</v>
      </c>
      <c r="P2891" t="s">
        <v>36</v>
      </c>
      <c r="R2891" t="s">
        <v>37</v>
      </c>
      <c r="S2891" t="s">
        <v>304</v>
      </c>
      <c r="T2891" s="2">
        <v>27806</v>
      </c>
      <c r="U2891" s="3">
        <f ca="1">YEARFRAC(Table1[[#This Row],[DOB]],TODAY())</f>
        <v>49.852777777777774</v>
      </c>
      <c r="V2891" s="3" t="str" cm="1">
        <f t="array" aca="1" ref="V2891" ca="1">_xlfn.IFS(Table1[[#This Row],[Age]] &lt; 30, "20-29", Table1[[#This Row],[Age]]&lt;40,"30-39",Table1[[#This Row],[Age]]&lt;50,"40-49",Table1[[#This Row],[Age]]&lt;60,"50-59",Table1[[#This Row],[Age]]&lt;70, "60-69",Table1[[#This Row],[Age]]&lt;80, "70-79",Table1[[#This Row],[Age]]&lt;90,"80-89")</f>
        <v>40-49</v>
      </c>
      <c r="W2891" t="s">
        <v>39</v>
      </c>
      <c r="X2891" t="s">
        <v>66</v>
      </c>
      <c r="Y2891" t="s">
        <v>54</v>
      </c>
      <c r="Z2891">
        <v>36560</v>
      </c>
      <c r="AA2891" t="s">
        <v>55</v>
      </c>
      <c r="AB2891" t="s">
        <v>83</v>
      </c>
      <c r="AC2891" t="s">
        <v>44</v>
      </c>
      <c r="AD2891">
        <v>3</v>
      </c>
    </row>
    <row r="2892" spans="1:30" x14ac:dyDescent="0.35">
      <c r="A2892">
        <v>3314</v>
      </c>
      <c r="B2892" t="s">
        <v>7259</v>
      </c>
      <c r="C2892" t="s">
        <v>7957</v>
      </c>
      <c r="D2892" s="1">
        <v>43466</v>
      </c>
      <c r="F2892" t="str">
        <f>IF(Table1[[#This Row],[ExitDate]],QUOTIENT(Table1[[#This Row],[ExitDate]]-Table1[[#This Row],[StartDate]],365/12),"")</f>
        <v/>
      </c>
      <c r="G2892" t="str">
        <f>IF(Table1[[#This Row],[ExitDate]], "Attrition", "Active")</f>
        <v>Active</v>
      </c>
      <c r="H2892" t="s">
        <v>28</v>
      </c>
      <c r="I2892" t="s">
        <v>9994</v>
      </c>
      <c r="J2892" t="s">
        <v>9995</v>
      </c>
      <c r="K2892" t="s">
        <v>167</v>
      </c>
      <c r="L2892" t="s">
        <v>32</v>
      </c>
      <c r="M2892" t="s">
        <v>51</v>
      </c>
      <c r="N2892" t="s">
        <v>50</v>
      </c>
      <c r="O2892" t="s">
        <v>35</v>
      </c>
      <c r="P2892" t="s">
        <v>36</v>
      </c>
      <c r="R2892" t="s">
        <v>37</v>
      </c>
      <c r="S2892" t="s">
        <v>100</v>
      </c>
      <c r="T2892" s="2">
        <v>20356</v>
      </c>
      <c r="U2892" s="3">
        <f ca="1">YEARFRAC(Table1[[#This Row],[DOB]],TODAY())</f>
        <v>70.24722222222222</v>
      </c>
      <c r="V2892" s="3" t="str" cm="1">
        <f t="array" aca="1" ref="V2892" ca="1">_xlfn.IFS(Table1[[#This Row],[Age]] &lt; 30, "20-29", Table1[[#This Row],[Age]]&lt;40,"30-39",Table1[[#This Row],[Age]]&lt;50,"40-49",Table1[[#This Row],[Age]]&lt;60,"50-59",Table1[[#This Row],[Age]]&lt;70, "60-69",Table1[[#This Row],[Age]]&lt;80, "70-79",Table1[[#This Row],[Age]]&lt;90,"80-89")</f>
        <v>70-79</v>
      </c>
      <c r="W2892" t="s">
        <v>39</v>
      </c>
      <c r="X2892" t="s">
        <v>418</v>
      </c>
      <c r="Y2892" t="s">
        <v>54</v>
      </c>
      <c r="Z2892">
        <v>19525</v>
      </c>
      <c r="AA2892" t="s">
        <v>73</v>
      </c>
      <c r="AB2892" t="s">
        <v>43</v>
      </c>
      <c r="AC2892" t="s">
        <v>44</v>
      </c>
      <c r="AD2892">
        <v>4</v>
      </c>
    </row>
    <row r="2893" spans="1:30" x14ac:dyDescent="0.35">
      <c r="A2893">
        <v>3315</v>
      </c>
      <c r="B2893" t="s">
        <v>1990</v>
      </c>
      <c r="C2893" t="s">
        <v>2409</v>
      </c>
      <c r="D2893" s="1">
        <v>43386</v>
      </c>
      <c r="E2893" s="1">
        <v>43908</v>
      </c>
      <c r="F2893">
        <f>IF(Table1[[#This Row],[ExitDate]],QUOTIENT(Table1[[#This Row],[ExitDate]]-Table1[[#This Row],[StartDate]],365/12),"")</f>
        <v>17</v>
      </c>
      <c r="G2893" t="str">
        <f>IF(Table1[[#This Row],[ExitDate]], "Attrition", "Active")</f>
        <v>Attrition</v>
      </c>
      <c r="H2893" t="s">
        <v>28</v>
      </c>
      <c r="I2893" t="s">
        <v>9996</v>
      </c>
      <c r="J2893" t="s">
        <v>9997</v>
      </c>
      <c r="K2893" t="s">
        <v>97</v>
      </c>
      <c r="L2893" t="s">
        <v>744</v>
      </c>
      <c r="M2893" t="s">
        <v>62</v>
      </c>
      <c r="N2893" t="s">
        <v>34</v>
      </c>
      <c r="O2893" t="s">
        <v>35</v>
      </c>
      <c r="P2893" t="s">
        <v>98</v>
      </c>
      <c r="Q2893" t="s">
        <v>9998</v>
      </c>
      <c r="R2893" t="s">
        <v>37</v>
      </c>
      <c r="S2893" t="s">
        <v>89</v>
      </c>
      <c r="T2893" s="2">
        <v>20925</v>
      </c>
      <c r="U2893" s="3">
        <f ca="1">YEARFRAC(Table1[[#This Row],[DOB]],TODAY())</f>
        <v>68.688888888888883</v>
      </c>
      <c r="V2893" s="3" t="str" cm="1">
        <f t="array" aca="1" ref="V2893" ca="1">_xlfn.IFS(Table1[[#This Row],[Age]] &lt; 30, "20-29", Table1[[#This Row],[Age]]&lt;40,"30-39",Table1[[#This Row],[Age]]&lt;50,"40-49",Table1[[#This Row],[Age]]&lt;60,"50-59",Table1[[#This Row],[Age]]&lt;70, "60-69",Table1[[#This Row],[Age]]&lt;80, "70-79",Table1[[#This Row],[Age]]&lt;90,"80-89")</f>
        <v>60-69</v>
      </c>
      <c r="W2893" t="s">
        <v>39</v>
      </c>
      <c r="X2893" t="s">
        <v>653</v>
      </c>
      <c r="Y2893" t="s">
        <v>41</v>
      </c>
      <c r="Z2893">
        <v>85181</v>
      </c>
      <c r="AA2893" t="s">
        <v>73</v>
      </c>
      <c r="AB2893" t="s">
        <v>43</v>
      </c>
      <c r="AC2893" t="s">
        <v>44</v>
      </c>
      <c r="AD2893">
        <v>3</v>
      </c>
    </row>
    <row r="2894" spans="1:30" x14ac:dyDescent="0.35">
      <c r="A2894">
        <v>3316</v>
      </c>
      <c r="B2894" t="s">
        <v>9999</v>
      </c>
      <c r="C2894" t="s">
        <v>916</v>
      </c>
      <c r="D2894" s="1">
        <v>43946</v>
      </c>
      <c r="E2894" s="1">
        <v>44908</v>
      </c>
      <c r="F2894">
        <f>IF(Table1[[#This Row],[ExitDate]],QUOTIENT(Table1[[#This Row],[ExitDate]]-Table1[[#This Row],[StartDate]],365/12),"")</f>
        <v>31</v>
      </c>
      <c r="G2894" t="str">
        <f>IF(Table1[[#This Row],[ExitDate]], "Attrition", "Active")</f>
        <v>Attrition</v>
      </c>
      <c r="H2894" t="s">
        <v>28</v>
      </c>
      <c r="I2894" t="s">
        <v>10000</v>
      </c>
      <c r="J2894" t="s">
        <v>10001</v>
      </c>
      <c r="K2894" t="s">
        <v>117</v>
      </c>
      <c r="L2894" t="s">
        <v>1804</v>
      </c>
      <c r="M2894" t="s">
        <v>51</v>
      </c>
      <c r="N2894" t="s">
        <v>34</v>
      </c>
      <c r="O2894" t="s">
        <v>62</v>
      </c>
      <c r="P2894" t="s">
        <v>139</v>
      </c>
      <c r="Q2894" t="s">
        <v>10002</v>
      </c>
      <c r="R2894" t="s">
        <v>37</v>
      </c>
      <c r="S2894" t="s">
        <v>331</v>
      </c>
      <c r="T2894" s="2">
        <v>27709</v>
      </c>
      <c r="U2894" s="3">
        <f ca="1">YEARFRAC(Table1[[#This Row],[DOB]],TODAY())</f>
        <v>50.116666666666667</v>
      </c>
      <c r="V2894" s="3" t="str" cm="1">
        <f t="array" aca="1" ref="V2894" ca="1">_xlfn.IFS(Table1[[#This Row],[Age]] &lt; 30, "20-29", Table1[[#This Row],[Age]]&lt;40,"30-39",Table1[[#This Row],[Age]]&lt;50,"40-49",Table1[[#This Row],[Age]]&lt;60,"50-59",Table1[[#This Row],[Age]]&lt;70, "60-69",Table1[[#This Row],[Age]]&lt;80, "70-79",Table1[[#This Row],[Age]]&lt;90,"80-89")</f>
        <v>50-59</v>
      </c>
      <c r="W2894" t="s">
        <v>39</v>
      </c>
      <c r="X2894" t="s">
        <v>162</v>
      </c>
      <c r="Y2894" t="s">
        <v>41</v>
      </c>
      <c r="Z2894">
        <v>37802</v>
      </c>
      <c r="AA2894" t="s">
        <v>55</v>
      </c>
      <c r="AB2894" t="s">
        <v>43</v>
      </c>
      <c r="AC2894" t="s">
        <v>44</v>
      </c>
      <c r="AD2894">
        <v>3</v>
      </c>
    </row>
    <row r="2895" spans="1:30" x14ac:dyDescent="0.35">
      <c r="A2895">
        <v>3317</v>
      </c>
      <c r="B2895" t="s">
        <v>10003</v>
      </c>
      <c r="C2895" t="s">
        <v>5075</v>
      </c>
      <c r="D2895" s="1">
        <v>44637</v>
      </c>
      <c r="F2895" t="str">
        <f>IF(Table1[[#This Row],[ExitDate]],QUOTIENT(Table1[[#This Row],[ExitDate]]-Table1[[#This Row],[StartDate]],365/12),"")</f>
        <v/>
      </c>
      <c r="G2895" t="str">
        <f>IF(Table1[[#This Row],[ExitDate]], "Attrition", "Active")</f>
        <v>Active</v>
      </c>
      <c r="H2895" t="s">
        <v>28</v>
      </c>
      <c r="I2895" t="s">
        <v>10004</v>
      </c>
      <c r="J2895" t="s">
        <v>10005</v>
      </c>
      <c r="K2895" t="s">
        <v>61</v>
      </c>
      <c r="L2895" t="s">
        <v>32</v>
      </c>
      <c r="M2895" t="s">
        <v>51</v>
      </c>
      <c r="N2895" t="s">
        <v>34</v>
      </c>
      <c r="O2895" t="s">
        <v>62</v>
      </c>
      <c r="P2895" t="s">
        <v>36</v>
      </c>
      <c r="R2895" t="s">
        <v>37</v>
      </c>
      <c r="S2895" t="s">
        <v>38</v>
      </c>
      <c r="T2895" s="2">
        <v>30414</v>
      </c>
      <c r="U2895" s="3">
        <f ca="1">YEARFRAC(Table1[[#This Row],[DOB]],TODAY())</f>
        <v>42.708333333333336</v>
      </c>
      <c r="V2895" s="3" t="str" cm="1">
        <f t="array" aca="1" ref="V2895" ca="1">_xlfn.IFS(Table1[[#This Row],[Age]] &lt; 30, "20-29", Table1[[#This Row],[Age]]&lt;40,"30-39",Table1[[#This Row],[Age]]&lt;50,"40-49",Table1[[#This Row],[Age]]&lt;60,"50-59",Table1[[#This Row],[Age]]&lt;70, "60-69",Table1[[#This Row],[Age]]&lt;80, "70-79",Table1[[#This Row],[Age]]&lt;90,"80-89")</f>
        <v>40-49</v>
      </c>
      <c r="W2895" t="s">
        <v>39</v>
      </c>
      <c r="X2895" t="s">
        <v>204</v>
      </c>
      <c r="Y2895" t="s">
        <v>41</v>
      </c>
      <c r="Z2895">
        <v>90537</v>
      </c>
      <c r="AA2895" t="s">
        <v>73</v>
      </c>
      <c r="AB2895" t="s">
        <v>74</v>
      </c>
      <c r="AC2895" t="s">
        <v>44</v>
      </c>
      <c r="AD2895">
        <v>3</v>
      </c>
    </row>
    <row r="2896" spans="1:30" x14ac:dyDescent="0.35">
      <c r="A2896">
        <v>3318</v>
      </c>
      <c r="B2896" t="s">
        <v>2399</v>
      </c>
      <c r="C2896" t="s">
        <v>904</v>
      </c>
      <c r="D2896" s="1">
        <v>43787</v>
      </c>
      <c r="E2896" s="1">
        <v>44602</v>
      </c>
      <c r="F2896">
        <f>IF(Table1[[#This Row],[ExitDate]],QUOTIENT(Table1[[#This Row],[ExitDate]]-Table1[[#This Row],[StartDate]],365/12),"")</f>
        <v>26</v>
      </c>
      <c r="G2896" t="str">
        <f>IF(Table1[[#This Row],[ExitDate]], "Attrition", "Active")</f>
        <v>Attrition</v>
      </c>
      <c r="H2896" t="s">
        <v>28</v>
      </c>
      <c r="I2896" t="s">
        <v>10006</v>
      </c>
      <c r="J2896" t="s">
        <v>10007</v>
      </c>
      <c r="K2896" t="s">
        <v>88</v>
      </c>
      <c r="L2896" t="s">
        <v>1804</v>
      </c>
      <c r="M2896" t="s">
        <v>51</v>
      </c>
      <c r="N2896" t="s">
        <v>50</v>
      </c>
      <c r="O2896" t="s">
        <v>62</v>
      </c>
      <c r="P2896" t="s">
        <v>125</v>
      </c>
      <c r="Q2896" t="s">
        <v>10008</v>
      </c>
      <c r="R2896" t="s">
        <v>37</v>
      </c>
      <c r="S2896" t="s">
        <v>695</v>
      </c>
      <c r="T2896" s="2">
        <v>35407</v>
      </c>
      <c r="U2896" s="3">
        <f ca="1">YEARFRAC(Table1[[#This Row],[DOB]],TODAY())</f>
        <v>29.041666666666668</v>
      </c>
      <c r="V2896" s="3" t="str" cm="1">
        <f t="array" aca="1" ref="V2896" ca="1">_xlfn.IFS(Table1[[#This Row],[Age]] &lt; 30, "20-29", Table1[[#This Row],[Age]]&lt;40,"30-39",Table1[[#This Row],[Age]]&lt;50,"40-49",Table1[[#This Row],[Age]]&lt;60,"50-59",Table1[[#This Row],[Age]]&lt;70, "60-69",Table1[[#This Row],[Age]]&lt;80, "70-79",Table1[[#This Row],[Age]]&lt;90,"80-89")</f>
        <v>20-29</v>
      </c>
      <c r="W2896" t="s">
        <v>39</v>
      </c>
      <c r="X2896" t="s">
        <v>394</v>
      </c>
      <c r="Y2896" t="s">
        <v>54</v>
      </c>
      <c r="Z2896">
        <v>61532</v>
      </c>
      <c r="AA2896" t="s">
        <v>42</v>
      </c>
      <c r="AB2896" t="s">
        <v>103</v>
      </c>
      <c r="AC2896" t="s">
        <v>44</v>
      </c>
      <c r="AD2896">
        <v>3</v>
      </c>
    </row>
    <row r="2897" spans="1:30" x14ac:dyDescent="0.35">
      <c r="A2897">
        <v>3319</v>
      </c>
      <c r="B2897" t="s">
        <v>10009</v>
      </c>
      <c r="C2897" t="s">
        <v>2532</v>
      </c>
      <c r="D2897" s="1">
        <v>43747</v>
      </c>
      <c r="F2897" t="str">
        <f>IF(Table1[[#This Row],[ExitDate]],QUOTIENT(Table1[[#This Row],[ExitDate]]-Table1[[#This Row],[StartDate]],365/12),"")</f>
        <v/>
      </c>
      <c r="G2897" t="str">
        <f>IF(Table1[[#This Row],[ExitDate]], "Attrition", "Active")</f>
        <v>Active</v>
      </c>
      <c r="H2897" t="s">
        <v>727</v>
      </c>
      <c r="I2897" t="s">
        <v>10010</v>
      </c>
      <c r="J2897" t="s">
        <v>10011</v>
      </c>
      <c r="K2897" t="s">
        <v>117</v>
      </c>
      <c r="L2897" t="s">
        <v>32</v>
      </c>
      <c r="M2897" t="s">
        <v>62</v>
      </c>
      <c r="N2897" t="s">
        <v>63</v>
      </c>
      <c r="O2897" t="s">
        <v>35</v>
      </c>
      <c r="P2897" t="s">
        <v>36</v>
      </c>
      <c r="R2897" t="s">
        <v>37</v>
      </c>
      <c r="S2897" t="s">
        <v>89</v>
      </c>
      <c r="T2897" s="2">
        <v>23036</v>
      </c>
      <c r="U2897" s="3">
        <f ca="1">YEARFRAC(Table1[[#This Row],[DOB]],TODAY())</f>
        <v>62.911111111111111</v>
      </c>
      <c r="V2897" s="3" t="str" cm="1">
        <f t="array" aca="1" ref="V2897" ca="1">_xlfn.IFS(Table1[[#This Row],[Age]] &lt; 30, "20-29", Table1[[#This Row],[Age]]&lt;40,"30-39",Table1[[#This Row],[Age]]&lt;50,"40-49",Table1[[#This Row],[Age]]&lt;60,"50-59",Table1[[#This Row],[Age]]&lt;70, "60-69",Table1[[#This Row],[Age]]&lt;80, "70-79",Table1[[#This Row],[Age]]&lt;90,"80-89")</f>
        <v>60-69</v>
      </c>
      <c r="W2897" t="s">
        <v>39</v>
      </c>
      <c r="X2897" t="s">
        <v>82</v>
      </c>
      <c r="Y2897" t="s">
        <v>41</v>
      </c>
      <c r="Z2897">
        <v>34874</v>
      </c>
      <c r="AA2897" t="s">
        <v>55</v>
      </c>
      <c r="AB2897" t="s">
        <v>83</v>
      </c>
      <c r="AC2897" t="s">
        <v>44</v>
      </c>
      <c r="AD2897">
        <v>3</v>
      </c>
    </row>
    <row r="2898" spans="1:30" x14ac:dyDescent="0.35">
      <c r="A2898">
        <v>3320</v>
      </c>
      <c r="B2898" t="s">
        <v>10012</v>
      </c>
      <c r="C2898" t="s">
        <v>2854</v>
      </c>
      <c r="D2898" s="1">
        <v>43969</v>
      </c>
      <c r="F2898" t="str">
        <f>IF(Table1[[#This Row],[ExitDate]],QUOTIENT(Table1[[#This Row],[ExitDate]]-Table1[[#This Row],[StartDate]],365/12),"")</f>
        <v/>
      </c>
      <c r="G2898" t="str">
        <f>IF(Table1[[#This Row],[ExitDate]], "Attrition", "Active")</f>
        <v>Active</v>
      </c>
      <c r="H2898" t="s">
        <v>727</v>
      </c>
      <c r="I2898" t="s">
        <v>10013</v>
      </c>
      <c r="J2898" t="s">
        <v>10014</v>
      </c>
      <c r="K2898" t="s">
        <v>61</v>
      </c>
      <c r="L2898" t="s">
        <v>32</v>
      </c>
      <c r="M2898" t="s">
        <v>51</v>
      </c>
      <c r="N2898" t="s">
        <v>50</v>
      </c>
      <c r="O2898" t="s">
        <v>51</v>
      </c>
      <c r="P2898" t="s">
        <v>36</v>
      </c>
      <c r="R2898" t="s">
        <v>37</v>
      </c>
      <c r="S2898" t="s">
        <v>80</v>
      </c>
      <c r="T2898" s="2">
        <v>25390</v>
      </c>
      <c r="U2898" s="3">
        <f ca="1">YEARFRAC(Table1[[#This Row],[DOB]],TODAY())</f>
        <v>56.463888888888889</v>
      </c>
      <c r="V2898" s="3" t="str" cm="1">
        <f t="array" aca="1" ref="V2898" ca="1">_xlfn.IFS(Table1[[#This Row],[Age]] &lt; 30, "20-29", Table1[[#This Row],[Age]]&lt;40,"30-39",Table1[[#This Row],[Age]]&lt;50,"40-49",Table1[[#This Row],[Age]]&lt;60,"50-59",Table1[[#This Row],[Age]]&lt;70, "60-69",Table1[[#This Row],[Age]]&lt;80, "70-79",Table1[[#This Row],[Age]]&lt;90,"80-89")</f>
        <v>50-59</v>
      </c>
      <c r="W2898" t="s">
        <v>39</v>
      </c>
      <c r="X2898" t="s">
        <v>225</v>
      </c>
      <c r="Y2898" t="s">
        <v>54</v>
      </c>
      <c r="Z2898">
        <v>31303</v>
      </c>
      <c r="AA2898" t="s">
        <v>73</v>
      </c>
      <c r="AB2898" t="s">
        <v>103</v>
      </c>
      <c r="AC2898" t="s">
        <v>44</v>
      </c>
      <c r="AD2898">
        <v>5</v>
      </c>
    </row>
    <row r="2899" spans="1:30" x14ac:dyDescent="0.35">
      <c r="A2899">
        <v>3321</v>
      </c>
      <c r="B2899" t="s">
        <v>9950</v>
      </c>
      <c r="C2899" t="s">
        <v>841</v>
      </c>
      <c r="D2899" s="1">
        <v>43513</v>
      </c>
      <c r="F2899" t="str">
        <f>IF(Table1[[#This Row],[ExitDate]],QUOTIENT(Table1[[#This Row],[ExitDate]]-Table1[[#This Row],[StartDate]],365/12),"")</f>
        <v/>
      </c>
      <c r="G2899" t="str">
        <f>IF(Table1[[#This Row],[ExitDate]], "Attrition", "Active")</f>
        <v>Active</v>
      </c>
      <c r="H2899" t="s">
        <v>727</v>
      </c>
      <c r="I2899" t="s">
        <v>10015</v>
      </c>
      <c r="J2899" t="s">
        <v>10016</v>
      </c>
      <c r="K2899" t="s">
        <v>88</v>
      </c>
      <c r="L2899" t="s">
        <v>32</v>
      </c>
      <c r="M2899" t="s">
        <v>33</v>
      </c>
      <c r="N2899" t="s">
        <v>63</v>
      </c>
      <c r="O2899" t="s">
        <v>62</v>
      </c>
      <c r="P2899" t="s">
        <v>36</v>
      </c>
      <c r="R2899" t="s">
        <v>37</v>
      </c>
      <c r="S2899" t="s">
        <v>110</v>
      </c>
      <c r="T2899" s="2">
        <v>31423</v>
      </c>
      <c r="U2899" s="3">
        <f ca="1">YEARFRAC(Table1[[#This Row],[DOB]],TODAY())</f>
        <v>39.950000000000003</v>
      </c>
      <c r="V2899" s="3" t="str" cm="1">
        <f t="array" aca="1" ref="V2899" ca="1">_xlfn.IFS(Table1[[#This Row],[Age]] &lt; 30, "20-29", Table1[[#This Row],[Age]]&lt;40,"30-39",Table1[[#This Row],[Age]]&lt;50,"40-49",Table1[[#This Row],[Age]]&lt;60,"50-59",Table1[[#This Row],[Age]]&lt;70, "60-69",Table1[[#This Row],[Age]]&lt;80, "70-79",Table1[[#This Row],[Age]]&lt;90,"80-89")</f>
        <v>30-39</v>
      </c>
      <c r="W2899" t="s">
        <v>39</v>
      </c>
      <c r="X2899" t="s">
        <v>102</v>
      </c>
      <c r="Y2899" t="s">
        <v>54</v>
      </c>
      <c r="Z2899">
        <v>37576</v>
      </c>
      <c r="AA2899" t="s">
        <v>42</v>
      </c>
      <c r="AB2899" t="s">
        <v>74</v>
      </c>
      <c r="AC2899" t="s">
        <v>44</v>
      </c>
      <c r="AD2899">
        <v>2</v>
      </c>
    </row>
    <row r="2900" spans="1:30" x14ac:dyDescent="0.35">
      <c r="A2900">
        <v>3322</v>
      </c>
      <c r="B2900" t="s">
        <v>9848</v>
      </c>
      <c r="C2900" t="s">
        <v>609</v>
      </c>
      <c r="D2900" s="1">
        <v>44043</v>
      </c>
      <c r="E2900" s="1">
        <v>44831</v>
      </c>
      <c r="F2900">
        <f>IF(Table1[[#This Row],[ExitDate]],QUOTIENT(Table1[[#This Row],[ExitDate]]-Table1[[#This Row],[StartDate]],365/12),"")</f>
        <v>25</v>
      </c>
      <c r="G2900" t="str">
        <f>IF(Table1[[#This Row],[ExitDate]], "Attrition", "Active")</f>
        <v>Attrition</v>
      </c>
      <c r="H2900" t="s">
        <v>727</v>
      </c>
      <c r="I2900" t="s">
        <v>10017</v>
      </c>
      <c r="J2900" t="s">
        <v>10018</v>
      </c>
      <c r="K2900" t="s">
        <v>31</v>
      </c>
      <c r="L2900" t="s">
        <v>744</v>
      </c>
      <c r="M2900" t="s">
        <v>51</v>
      </c>
      <c r="N2900" t="s">
        <v>63</v>
      </c>
      <c r="O2900" t="s">
        <v>62</v>
      </c>
      <c r="P2900" t="s">
        <v>174</v>
      </c>
      <c r="Q2900" t="s">
        <v>10019</v>
      </c>
      <c r="R2900" t="s">
        <v>37</v>
      </c>
      <c r="S2900" t="s">
        <v>52</v>
      </c>
      <c r="T2900" s="2">
        <v>15988</v>
      </c>
      <c r="U2900" s="3">
        <f ca="1">YEARFRAC(Table1[[#This Row],[DOB]],TODAY())</f>
        <v>82.205555555555549</v>
      </c>
      <c r="V2900" s="3" t="str" cm="1">
        <f t="array" aca="1" ref="V2900" ca="1">_xlfn.IFS(Table1[[#This Row],[Age]] &lt; 30, "20-29", Table1[[#This Row],[Age]]&lt;40,"30-39",Table1[[#This Row],[Age]]&lt;50,"40-49",Table1[[#This Row],[Age]]&lt;60,"50-59",Table1[[#This Row],[Age]]&lt;70, "60-69",Table1[[#This Row],[Age]]&lt;80, "70-79",Table1[[#This Row],[Age]]&lt;90,"80-89")</f>
        <v>80-89</v>
      </c>
      <c r="W2900" t="s">
        <v>39</v>
      </c>
      <c r="X2900" t="s">
        <v>162</v>
      </c>
      <c r="Y2900" t="s">
        <v>54</v>
      </c>
      <c r="Z2900">
        <v>25557</v>
      </c>
      <c r="AA2900" t="s">
        <v>42</v>
      </c>
      <c r="AB2900" t="s">
        <v>74</v>
      </c>
      <c r="AC2900" t="s">
        <v>44</v>
      </c>
      <c r="AD2900">
        <v>4</v>
      </c>
    </row>
    <row r="2901" spans="1:30" x14ac:dyDescent="0.35">
      <c r="A2901">
        <v>3323</v>
      </c>
      <c r="B2901" t="s">
        <v>4658</v>
      </c>
      <c r="C2901" t="s">
        <v>1899</v>
      </c>
      <c r="D2901" s="1">
        <v>45094</v>
      </c>
      <c r="E2901" s="1">
        <v>45120</v>
      </c>
      <c r="F2901">
        <f>IF(Table1[[#This Row],[ExitDate]],QUOTIENT(Table1[[#This Row],[ExitDate]]-Table1[[#This Row],[StartDate]],365/12),"")</f>
        <v>0</v>
      </c>
      <c r="G2901" t="str">
        <f>IF(Table1[[#This Row],[ExitDate]], "Attrition", "Active")</f>
        <v>Attrition</v>
      </c>
      <c r="H2901" t="s">
        <v>727</v>
      </c>
      <c r="I2901" t="s">
        <v>10020</v>
      </c>
      <c r="J2901" t="s">
        <v>10021</v>
      </c>
      <c r="K2901" t="s">
        <v>132</v>
      </c>
      <c r="L2901" t="s">
        <v>1804</v>
      </c>
      <c r="M2901" t="s">
        <v>62</v>
      </c>
      <c r="N2901" t="s">
        <v>34</v>
      </c>
      <c r="O2901" t="s">
        <v>35</v>
      </c>
      <c r="P2901" t="s">
        <v>174</v>
      </c>
      <c r="Q2901" t="s">
        <v>10022</v>
      </c>
      <c r="R2901" t="s">
        <v>37</v>
      </c>
      <c r="S2901" t="s">
        <v>176</v>
      </c>
      <c r="T2901" s="2">
        <v>22801</v>
      </c>
      <c r="U2901" s="3">
        <f ca="1">YEARFRAC(Table1[[#This Row],[DOB]],TODAY())</f>
        <v>63.552777777777777</v>
      </c>
      <c r="V2901" s="3" t="str" cm="1">
        <f t="array" aca="1" ref="V2901" ca="1">_xlfn.IFS(Table1[[#This Row],[Age]] &lt; 30, "20-29", Table1[[#This Row],[Age]]&lt;40,"30-39",Table1[[#This Row],[Age]]&lt;50,"40-49",Table1[[#This Row],[Age]]&lt;60,"50-59",Table1[[#This Row],[Age]]&lt;70, "60-69",Table1[[#This Row],[Age]]&lt;80, "70-79",Table1[[#This Row],[Age]]&lt;90,"80-89")</f>
        <v>60-69</v>
      </c>
      <c r="W2901" t="s">
        <v>39</v>
      </c>
      <c r="X2901" t="s">
        <v>82</v>
      </c>
      <c r="Y2901" t="s">
        <v>41</v>
      </c>
      <c r="Z2901">
        <v>27946</v>
      </c>
      <c r="AA2901" t="s">
        <v>92</v>
      </c>
      <c r="AB2901" t="s">
        <v>83</v>
      </c>
      <c r="AC2901" t="s">
        <v>44</v>
      </c>
      <c r="AD2901">
        <v>4</v>
      </c>
    </row>
    <row r="2902" spans="1:30" x14ac:dyDescent="0.35">
      <c r="A2902">
        <v>3324</v>
      </c>
      <c r="B2902" t="s">
        <v>763</v>
      </c>
      <c r="C2902" t="s">
        <v>332</v>
      </c>
      <c r="D2902" s="1">
        <v>43646</v>
      </c>
      <c r="E2902" s="1">
        <v>44766</v>
      </c>
      <c r="F2902">
        <f>IF(Table1[[#This Row],[ExitDate]],QUOTIENT(Table1[[#This Row],[ExitDate]]-Table1[[#This Row],[StartDate]],365/12),"")</f>
        <v>36</v>
      </c>
      <c r="G2902" t="str">
        <f>IF(Table1[[#This Row],[ExitDate]], "Attrition", "Active")</f>
        <v>Attrition</v>
      </c>
      <c r="H2902" t="s">
        <v>727</v>
      </c>
      <c r="I2902" t="s">
        <v>10023</v>
      </c>
      <c r="J2902" t="s">
        <v>10024</v>
      </c>
      <c r="K2902" t="s">
        <v>49</v>
      </c>
      <c r="L2902" t="s">
        <v>1804</v>
      </c>
      <c r="M2902" t="s">
        <v>51</v>
      </c>
      <c r="N2902" t="s">
        <v>50</v>
      </c>
      <c r="O2902" t="s">
        <v>51</v>
      </c>
      <c r="P2902" t="s">
        <v>98</v>
      </c>
      <c r="Q2902" t="s">
        <v>10025</v>
      </c>
      <c r="R2902" t="s">
        <v>37</v>
      </c>
      <c r="S2902" t="s">
        <v>147</v>
      </c>
      <c r="T2902" s="2">
        <v>19302</v>
      </c>
      <c r="U2902" s="3">
        <f ca="1">YEARFRAC(Table1[[#This Row],[DOB]],TODAY())</f>
        <v>73.136111111111106</v>
      </c>
      <c r="V2902" s="3" t="str" cm="1">
        <f t="array" aca="1" ref="V2902" ca="1">_xlfn.IFS(Table1[[#This Row],[Age]] &lt; 30, "20-29", Table1[[#This Row],[Age]]&lt;40,"30-39",Table1[[#This Row],[Age]]&lt;50,"40-49",Table1[[#This Row],[Age]]&lt;60,"50-59",Table1[[#This Row],[Age]]&lt;70, "60-69",Table1[[#This Row],[Age]]&lt;80, "70-79",Table1[[#This Row],[Age]]&lt;90,"80-89")</f>
        <v>70-79</v>
      </c>
      <c r="W2902" t="s">
        <v>39</v>
      </c>
      <c r="X2902" t="s">
        <v>149</v>
      </c>
      <c r="Y2902" t="s">
        <v>41</v>
      </c>
      <c r="Z2902">
        <v>11516</v>
      </c>
      <c r="AA2902" t="s">
        <v>92</v>
      </c>
      <c r="AB2902" t="s">
        <v>103</v>
      </c>
      <c r="AC2902" t="s">
        <v>739</v>
      </c>
      <c r="AD2902">
        <v>3</v>
      </c>
    </row>
    <row r="2903" spans="1:30" x14ac:dyDescent="0.35">
      <c r="A2903">
        <v>3325</v>
      </c>
      <c r="B2903" t="s">
        <v>10026</v>
      </c>
      <c r="C2903" t="s">
        <v>6728</v>
      </c>
      <c r="D2903" s="1">
        <v>44390</v>
      </c>
      <c r="E2903" s="1">
        <v>44631</v>
      </c>
      <c r="F2903">
        <f>IF(Table1[[#This Row],[ExitDate]],QUOTIENT(Table1[[#This Row],[ExitDate]]-Table1[[#This Row],[StartDate]],365/12),"")</f>
        <v>7</v>
      </c>
      <c r="G2903" t="str">
        <f>IF(Table1[[#This Row],[ExitDate]], "Attrition", "Active")</f>
        <v>Attrition</v>
      </c>
      <c r="H2903" t="s">
        <v>727</v>
      </c>
      <c r="I2903" t="s">
        <v>10027</v>
      </c>
      <c r="J2903" t="s">
        <v>10028</v>
      </c>
      <c r="K2903" t="s">
        <v>138</v>
      </c>
      <c r="L2903" t="s">
        <v>744</v>
      </c>
      <c r="M2903" t="s">
        <v>33</v>
      </c>
      <c r="N2903" t="s">
        <v>50</v>
      </c>
      <c r="O2903" t="s">
        <v>51</v>
      </c>
      <c r="P2903" t="s">
        <v>98</v>
      </c>
      <c r="Q2903" t="s">
        <v>10029</v>
      </c>
      <c r="R2903" t="s">
        <v>37</v>
      </c>
      <c r="S2903" t="s">
        <v>89</v>
      </c>
      <c r="T2903" s="2">
        <v>34256</v>
      </c>
      <c r="U2903" s="3">
        <f ca="1">YEARFRAC(Table1[[#This Row],[DOB]],TODAY())</f>
        <v>32.19166666666667</v>
      </c>
      <c r="V2903" s="3" t="str" cm="1">
        <f t="array" aca="1" ref="V2903" ca="1">_xlfn.IFS(Table1[[#This Row],[Age]] &lt; 30, "20-29", Table1[[#This Row],[Age]]&lt;40,"30-39",Table1[[#This Row],[Age]]&lt;50,"40-49",Table1[[#This Row],[Age]]&lt;60,"50-59",Table1[[#This Row],[Age]]&lt;70, "60-69",Table1[[#This Row],[Age]]&lt;80, "70-79",Table1[[#This Row],[Age]]&lt;90,"80-89")</f>
        <v>30-39</v>
      </c>
      <c r="W2903" t="s">
        <v>39</v>
      </c>
      <c r="X2903" t="s">
        <v>102</v>
      </c>
      <c r="Y2903" t="s">
        <v>41</v>
      </c>
      <c r="Z2903">
        <v>19512</v>
      </c>
      <c r="AA2903" t="s">
        <v>42</v>
      </c>
      <c r="AB2903" t="s">
        <v>74</v>
      </c>
      <c r="AC2903" t="s">
        <v>44</v>
      </c>
      <c r="AD2903">
        <v>3</v>
      </c>
    </row>
    <row r="2904" spans="1:30" x14ac:dyDescent="0.35">
      <c r="A2904">
        <v>3326</v>
      </c>
      <c r="B2904" t="s">
        <v>907</v>
      </c>
      <c r="C2904" t="s">
        <v>3649</v>
      </c>
      <c r="D2904" s="1">
        <v>44575</v>
      </c>
      <c r="F2904" t="str">
        <f>IF(Table1[[#This Row],[ExitDate]],QUOTIENT(Table1[[#This Row],[ExitDate]]-Table1[[#This Row],[StartDate]],365/12),"")</f>
        <v/>
      </c>
      <c r="G2904" t="str">
        <f>IF(Table1[[#This Row],[ExitDate]], "Attrition", "Active")</f>
        <v>Active</v>
      </c>
      <c r="H2904" t="s">
        <v>28</v>
      </c>
      <c r="I2904" t="s">
        <v>10030</v>
      </c>
      <c r="J2904" t="s">
        <v>10031</v>
      </c>
      <c r="K2904" t="s">
        <v>167</v>
      </c>
      <c r="L2904" t="s">
        <v>32</v>
      </c>
      <c r="M2904" t="s">
        <v>33</v>
      </c>
      <c r="N2904" t="s">
        <v>50</v>
      </c>
      <c r="O2904" t="s">
        <v>35</v>
      </c>
      <c r="P2904" t="s">
        <v>36</v>
      </c>
      <c r="R2904" t="s">
        <v>37</v>
      </c>
      <c r="S2904" t="s">
        <v>80</v>
      </c>
      <c r="T2904" s="2">
        <v>15222</v>
      </c>
      <c r="U2904" s="3">
        <f ca="1">YEARFRAC(Table1[[#This Row],[DOB]],TODAY())</f>
        <v>84.305555555555557</v>
      </c>
      <c r="V2904" s="3" t="str" cm="1">
        <f t="array" aca="1" ref="V2904" ca="1">_xlfn.IFS(Table1[[#This Row],[Age]] &lt; 30, "20-29", Table1[[#This Row],[Age]]&lt;40,"30-39",Table1[[#This Row],[Age]]&lt;50,"40-49",Table1[[#This Row],[Age]]&lt;60,"50-59",Table1[[#This Row],[Age]]&lt;70, "60-69",Table1[[#This Row],[Age]]&lt;80, "70-79",Table1[[#This Row],[Age]]&lt;90,"80-89")</f>
        <v>80-89</v>
      </c>
      <c r="W2904" t="s">
        <v>39</v>
      </c>
      <c r="X2904" t="s">
        <v>82</v>
      </c>
      <c r="Y2904" t="s">
        <v>54</v>
      </c>
      <c r="Z2904">
        <v>20146</v>
      </c>
      <c r="AA2904" t="s">
        <v>55</v>
      </c>
      <c r="AB2904" t="s">
        <v>103</v>
      </c>
      <c r="AC2904" t="s">
        <v>44</v>
      </c>
      <c r="AD2904">
        <v>3</v>
      </c>
    </row>
    <row r="2905" spans="1:30" x14ac:dyDescent="0.35">
      <c r="A2905">
        <v>3327</v>
      </c>
      <c r="B2905" t="s">
        <v>10032</v>
      </c>
      <c r="C2905" t="s">
        <v>1735</v>
      </c>
      <c r="D2905" s="1">
        <v>43831</v>
      </c>
      <c r="F2905" t="str">
        <f>IF(Table1[[#This Row],[ExitDate]],QUOTIENT(Table1[[#This Row],[ExitDate]]-Table1[[#This Row],[StartDate]],365/12),"")</f>
        <v/>
      </c>
      <c r="G2905" t="str">
        <f>IF(Table1[[#This Row],[ExitDate]], "Attrition", "Active")</f>
        <v>Active</v>
      </c>
      <c r="H2905" t="s">
        <v>28</v>
      </c>
      <c r="I2905" t="s">
        <v>10033</v>
      </c>
      <c r="J2905" t="s">
        <v>10034</v>
      </c>
      <c r="K2905" t="s">
        <v>97</v>
      </c>
      <c r="L2905" t="s">
        <v>32</v>
      </c>
      <c r="M2905" t="s">
        <v>33</v>
      </c>
      <c r="N2905" t="s">
        <v>34</v>
      </c>
      <c r="O2905" t="s">
        <v>62</v>
      </c>
      <c r="P2905" t="s">
        <v>36</v>
      </c>
      <c r="R2905" t="s">
        <v>37</v>
      </c>
      <c r="S2905" t="s">
        <v>230</v>
      </c>
      <c r="T2905" s="2">
        <v>28972</v>
      </c>
      <c r="U2905" s="3">
        <f ca="1">YEARFRAC(Table1[[#This Row],[DOB]],TODAY())</f>
        <v>46.655555555555559</v>
      </c>
      <c r="V2905" s="3" t="str" cm="1">
        <f t="array" aca="1" ref="V2905" ca="1">_xlfn.IFS(Table1[[#This Row],[Age]] &lt; 30, "20-29", Table1[[#This Row],[Age]]&lt;40,"30-39",Table1[[#This Row],[Age]]&lt;50,"40-49",Table1[[#This Row],[Age]]&lt;60,"50-59",Table1[[#This Row],[Age]]&lt;70, "60-69",Table1[[#This Row],[Age]]&lt;80, "70-79",Table1[[#This Row],[Age]]&lt;90,"80-89")</f>
        <v>40-49</v>
      </c>
      <c r="W2905" t="s">
        <v>39</v>
      </c>
      <c r="X2905" t="s">
        <v>102</v>
      </c>
      <c r="Y2905" t="s">
        <v>41</v>
      </c>
      <c r="Z2905">
        <v>91044</v>
      </c>
      <c r="AA2905" t="s">
        <v>55</v>
      </c>
      <c r="AB2905" t="s">
        <v>43</v>
      </c>
      <c r="AC2905" t="s">
        <v>44</v>
      </c>
      <c r="AD2905">
        <v>1</v>
      </c>
    </row>
    <row r="2906" spans="1:30" x14ac:dyDescent="0.35">
      <c r="A2906">
        <v>3328</v>
      </c>
      <c r="B2906" t="s">
        <v>2388</v>
      </c>
      <c r="C2906" t="s">
        <v>485</v>
      </c>
      <c r="D2906" s="1">
        <v>44128</v>
      </c>
      <c r="E2906" s="1">
        <v>45027</v>
      </c>
      <c r="F2906">
        <f>IF(Table1[[#This Row],[ExitDate]],QUOTIENT(Table1[[#This Row],[ExitDate]]-Table1[[#This Row],[StartDate]],365/12),"")</f>
        <v>29</v>
      </c>
      <c r="G2906" t="str">
        <f>IF(Table1[[#This Row],[ExitDate]], "Attrition", "Active")</f>
        <v>Attrition</v>
      </c>
      <c r="H2906" t="s">
        <v>28</v>
      </c>
      <c r="I2906" t="s">
        <v>10035</v>
      </c>
      <c r="J2906" t="s">
        <v>10036</v>
      </c>
      <c r="K2906" t="s">
        <v>117</v>
      </c>
      <c r="L2906" t="s">
        <v>744</v>
      </c>
      <c r="M2906" t="s">
        <v>51</v>
      </c>
      <c r="N2906" t="s">
        <v>50</v>
      </c>
      <c r="O2906" t="s">
        <v>62</v>
      </c>
      <c r="P2906" t="s">
        <v>125</v>
      </c>
      <c r="Q2906" t="s">
        <v>10037</v>
      </c>
      <c r="R2906" t="s">
        <v>37</v>
      </c>
      <c r="S2906" t="s">
        <v>110</v>
      </c>
      <c r="T2906" s="2">
        <v>22318</v>
      </c>
      <c r="U2906" s="3">
        <f ca="1">YEARFRAC(Table1[[#This Row],[DOB]],TODAY())</f>
        <v>64.88055555555556</v>
      </c>
      <c r="V2906" s="3" t="str" cm="1">
        <f t="array" aca="1" ref="V2906" ca="1">_xlfn.IFS(Table1[[#This Row],[Age]] &lt; 30, "20-29", Table1[[#This Row],[Age]]&lt;40,"30-39",Table1[[#This Row],[Age]]&lt;50,"40-49",Table1[[#This Row],[Age]]&lt;60,"50-59",Table1[[#This Row],[Age]]&lt;70, "60-69",Table1[[#This Row],[Age]]&lt;80, "70-79",Table1[[#This Row],[Age]]&lt;90,"80-89")</f>
        <v>60-69</v>
      </c>
      <c r="W2906" t="s">
        <v>39</v>
      </c>
      <c r="X2906" t="s">
        <v>112</v>
      </c>
      <c r="Y2906" t="s">
        <v>54</v>
      </c>
      <c r="Z2906">
        <v>24046</v>
      </c>
      <c r="AA2906" t="s">
        <v>42</v>
      </c>
      <c r="AB2906" t="s">
        <v>83</v>
      </c>
      <c r="AC2906" t="s">
        <v>44</v>
      </c>
      <c r="AD2906">
        <v>3</v>
      </c>
    </row>
    <row r="2907" spans="1:30" x14ac:dyDescent="0.35">
      <c r="A2907">
        <v>3329</v>
      </c>
      <c r="B2907" t="s">
        <v>1012</v>
      </c>
      <c r="C2907" t="s">
        <v>1626</v>
      </c>
      <c r="D2907" s="1">
        <v>44128</v>
      </c>
      <c r="F2907" t="str">
        <f>IF(Table1[[#This Row],[ExitDate]],QUOTIENT(Table1[[#This Row],[ExitDate]]-Table1[[#This Row],[StartDate]],365/12),"")</f>
        <v/>
      </c>
      <c r="G2907" t="str">
        <f>IF(Table1[[#This Row],[ExitDate]], "Attrition", "Active")</f>
        <v>Active</v>
      </c>
      <c r="H2907" t="s">
        <v>28</v>
      </c>
      <c r="I2907" t="s">
        <v>10038</v>
      </c>
      <c r="J2907" t="s">
        <v>10039</v>
      </c>
      <c r="K2907" t="s">
        <v>61</v>
      </c>
      <c r="L2907" t="s">
        <v>32</v>
      </c>
      <c r="M2907" t="s">
        <v>51</v>
      </c>
      <c r="N2907" t="s">
        <v>63</v>
      </c>
      <c r="O2907" t="s">
        <v>62</v>
      </c>
      <c r="P2907" t="s">
        <v>36</v>
      </c>
      <c r="R2907" t="s">
        <v>37</v>
      </c>
      <c r="S2907" t="s">
        <v>65</v>
      </c>
      <c r="T2907" s="2">
        <v>28771</v>
      </c>
      <c r="U2907" s="3">
        <f ca="1">YEARFRAC(Table1[[#This Row],[DOB]],TODAY())</f>
        <v>47.208333333333336</v>
      </c>
      <c r="V2907" s="3" t="str" cm="1">
        <f t="array" aca="1" ref="V2907" ca="1">_xlfn.IFS(Table1[[#This Row],[Age]] &lt; 30, "20-29", Table1[[#This Row],[Age]]&lt;40,"30-39",Table1[[#This Row],[Age]]&lt;50,"40-49",Table1[[#This Row],[Age]]&lt;60,"50-59",Table1[[#This Row],[Age]]&lt;70, "60-69",Table1[[#This Row],[Age]]&lt;80, "70-79",Table1[[#This Row],[Age]]&lt;90,"80-89")</f>
        <v>40-49</v>
      </c>
      <c r="W2907" t="s">
        <v>39</v>
      </c>
      <c r="X2907" t="s">
        <v>177</v>
      </c>
      <c r="Y2907" t="s">
        <v>54</v>
      </c>
      <c r="Z2907">
        <v>90483</v>
      </c>
      <c r="AA2907" t="s">
        <v>55</v>
      </c>
      <c r="AB2907" t="s">
        <v>103</v>
      </c>
      <c r="AC2907" t="s">
        <v>44</v>
      </c>
      <c r="AD2907">
        <v>4</v>
      </c>
    </row>
    <row r="2908" spans="1:30" x14ac:dyDescent="0.35">
      <c r="A2908">
        <v>3330</v>
      </c>
      <c r="B2908" t="s">
        <v>5707</v>
      </c>
      <c r="C2908" t="s">
        <v>3112</v>
      </c>
      <c r="D2908" s="1">
        <v>44052</v>
      </c>
      <c r="F2908" t="str">
        <f>IF(Table1[[#This Row],[ExitDate]],QUOTIENT(Table1[[#This Row],[ExitDate]]-Table1[[#This Row],[StartDate]],365/12),"")</f>
        <v/>
      </c>
      <c r="G2908" t="str">
        <f>IF(Table1[[#This Row],[ExitDate]], "Attrition", "Active")</f>
        <v>Active</v>
      </c>
      <c r="H2908" t="s">
        <v>28</v>
      </c>
      <c r="I2908" t="s">
        <v>10040</v>
      </c>
      <c r="J2908" t="s">
        <v>10041</v>
      </c>
      <c r="K2908" t="s">
        <v>88</v>
      </c>
      <c r="L2908" t="s">
        <v>32</v>
      </c>
      <c r="M2908" t="s">
        <v>51</v>
      </c>
      <c r="N2908" t="s">
        <v>34</v>
      </c>
      <c r="O2908" t="s">
        <v>51</v>
      </c>
      <c r="P2908" t="s">
        <v>36</v>
      </c>
      <c r="R2908" t="s">
        <v>37</v>
      </c>
      <c r="S2908" t="s">
        <v>230</v>
      </c>
      <c r="T2908" s="2">
        <v>27838</v>
      </c>
      <c r="U2908" s="3">
        <f ca="1">YEARFRAC(Table1[[#This Row],[DOB]],TODAY())</f>
        <v>49.761111111111113</v>
      </c>
      <c r="V2908" s="3" t="str" cm="1">
        <f t="array" aca="1" ref="V2908" ca="1">_xlfn.IFS(Table1[[#This Row],[Age]] &lt; 30, "20-29", Table1[[#This Row],[Age]]&lt;40,"30-39",Table1[[#This Row],[Age]]&lt;50,"40-49",Table1[[#This Row],[Age]]&lt;60,"50-59",Table1[[#This Row],[Age]]&lt;70, "60-69",Table1[[#This Row],[Age]]&lt;80, "70-79",Table1[[#This Row],[Age]]&lt;90,"80-89")</f>
        <v>40-49</v>
      </c>
      <c r="W2908" t="s">
        <v>39</v>
      </c>
      <c r="X2908" t="s">
        <v>112</v>
      </c>
      <c r="Y2908" t="s">
        <v>41</v>
      </c>
      <c r="Z2908">
        <v>83923</v>
      </c>
      <c r="AA2908" t="s">
        <v>42</v>
      </c>
      <c r="AB2908" t="s">
        <v>103</v>
      </c>
      <c r="AC2908" t="s">
        <v>44</v>
      </c>
      <c r="AD2908">
        <v>4</v>
      </c>
    </row>
    <row r="2909" spans="1:30" x14ac:dyDescent="0.35">
      <c r="A2909">
        <v>3331</v>
      </c>
      <c r="B2909" t="s">
        <v>10042</v>
      </c>
      <c r="C2909" t="s">
        <v>7367</v>
      </c>
      <c r="D2909" s="1">
        <v>43548</v>
      </c>
      <c r="E2909" s="1">
        <v>44120</v>
      </c>
      <c r="F2909">
        <f>IF(Table1[[#This Row],[ExitDate]],QUOTIENT(Table1[[#This Row],[ExitDate]]-Table1[[#This Row],[StartDate]],365/12),"")</f>
        <v>18</v>
      </c>
      <c r="G2909" t="str">
        <f>IF(Table1[[#This Row],[ExitDate]], "Attrition", "Active")</f>
        <v>Attrition</v>
      </c>
      <c r="H2909" t="s">
        <v>28</v>
      </c>
      <c r="I2909" t="s">
        <v>10043</v>
      </c>
      <c r="J2909" t="s">
        <v>10044</v>
      </c>
      <c r="K2909" t="s">
        <v>31</v>
      </c>
      <c r="L2909" t="s">
        <v>32</v>
      </c>
      <c r="M2909" t="s">
        <v>62</v>
      </c>
      <c r="N2909" t="s">
        <v>50</v>
      </c>
      <c r="O2909" t="s">
        <v>51</v>
      </c>
      <c r="P2909" t="s">
        <v>174</v>
      </c>
      <c r="Q2909" t="s">
        <v>10045</v>
      </c>
      <c r="R2909" t="s">
        <v>37</v>
      </c>
      <c r="S2909" t="s">
        <v>89</v>
      </c>
      <c r="T2909" s="2">
        <v>23321</v>
      </c>
      <c r="U2909" s="3">
        <f ca="1">YEARFRAC(Table1[[#This Row],[DOB]],TODAY())</f>
        <v>62.130555555555553</v>
      </c>
      <c r="V2909" s="3" t="str" cm="1">
        <f t="array" aca="1" ref="V2909" ca="1">_xlfn.IFS(Table1[[#This Row],[Age]] &lt; 30, "20-29", Table1[[#This Row],[Age]]&lt;40,"30-39",Table1[[#This Row],[Age]]&lt;50,"40-49",Table1[[#This Row],[Age]]&lt;60,"50-59",Table1[[#This Row],[Age]]&lt;70, "60-69",Table1[[#This Row],[Age]]&lt;80, "70-79",Table1[[#This Row],[Age]]&lt;90,"80-89")</f>
        <v>60-69</v>
      </c>
      <c r="W2909" t="s">
        <v>39</v>
      </c>
      <c r="X2909" t="s">
        <v>102</v>
      </c>
      <c r="Y2909" t="s">
        <v>41</v>
      </c>
      <c r="Z2909">
        <v>6014</v>
      </c>
      <c r="AA2909" t="s">
        <v>73</v>
      </c>
      <c r="AB2909" t="s">
        <v>74</v>
      </c>
      <c r="AC2909" t="s">
        <v>44</v>
      </c>
      <c r="AD2909">
        <v>2</v>
      </c>
    </row>
    <row r="2910" spans="1:30" x14ac:dyDescent="0.35">
      <c r="A2910">
        <v>3332</v>
      </c>
      <c r="B2910" t="s">
        <v>10046</v>
      </c>
      <c r="C2910" t="s">
        <v>1549</v>
      </c>
      <c r="D2910" s="1">
        <v>44863</v>
      </c>
      <c r="F2910" t="str">
        <f>IF(Table1[[#This Row],[ExitDate]],QUOTIENT(Table1[[#This Row],[ExitDate]]-Table1[[#This Row],[StartDate]],365/12),"")</f>
        <v/>
      </c>
      <c r="G2910" t="str">
        <f>IF(Table1[[#This Row],[ExitDate]], "Attrition", "Active")</f>
        <v>Active</v>
      </c>
      <c r="H2910" t="s">
        <v>28</v>
      </c>
      <c r="I2910" t="s">
        <v>10047</v>
      </c>
      <c r="J2910" t="s">
        <v>10048</v>
      </c>
      <c r="K2910" t="s">
        <v>132</v>
      </c>
      <c r="L2910" t="s">
        <v>32</v>
      </c>
      <c r="M2910" t="s">
        <v>51</v>
      </c>
      <c r="N2910" t="s">
        <v>63</v>
      </c>
      <c r="O2910" t="s">
        <v>35</v>
      </c>
      <c r="P2910" t="s">
        <v>36</v>
      </c>
      <c r="R2910" t="s">
        <v>37</v>
      </c>
      <c r="S2910" t="s">
        <v>304</v>
      </c>
      <c r="T2910" s="2">
        <v>22346</v>
      </c>
      <c r="U2910" s="3">
        <f ca="1">YEARFRAC(Table1[[#This Row],[DOB]],TODAY())</f>
        <v>64.797222222222217</v>
      </c>
      <c r="V2910" s="3" t="str" cm="1">
        <f t="array" aca="1" ref="V2910" ca="1">_xlfn.IFS(Table1[[#This Row],[Age]] &lt; 30, "20-29", Table1[[#This Row],[Age]]&lt;40,"30-39",Table1[[#This Row],[Age]]&lt;50,"40-49",Table1[[#This Row],[Age]]&lt;60,"50-59",Table1[[#This Row],[Age]]&lt;70, "60-69",Table1[[#This Row],[Age]]&lt;80, "70-79",Table1[[#This Row],[Age]]&lt;90,"80-89")</f>
        <v>60-69</v>
      </c>
      <c r="W2910" t="s">
        <v>39</v>
      </c>
      <c r="X2910" t="s">
        <v>91</v>
      </c>
      <c r="Y2910" t="s">
        <v>41</v>
      </c>
      <c r="Z2910">
        <v>34868</v>
      </c>
      <c r="AA2910" t="s">
        <v>73</v>
      </c>
      <c r="AB2910" t="s">
        <v>43</v>
      </c>
      <c r="AC2910" t="s">
        <v>44</v>
      </c>
      <c r="AD2910">
        <v>3</v>
      </c>
    </row>
    <row r="2911" spans="1:30" x14ac:dyDescent="0.35">
      <c r="A2911">
        <v>3333</v>
      </c>
      <c r="B2911" t="s">
        <v>5350</v>
      </c>
      <c r="C2911" t="s">
        <v>10049</v>
      </c>
      <c r="D2911" s="1">
        <v>45062</v>
      </c>
      <c r="F2911" t="str">
        <f>IF(Table1[[#This Row],[ExitDate]],QUOTIENT(Table1[[#This Row],[ExitDate]]-Table1[[#This Row],[StartDate]],365/12),"")</f>
        <v/>
      </c>
      <c r="G2911" t="str">
        <f>IF(Table1[[#This Row],[ExitDate]], "Attrition", "Active")</f>
        <v>Active</v>
      </c>
      <c r="H2911" t="s">
        <v>28</v>
      </c>
      <c r="I2911" t="s">
        <v>10050</v>
      </c>
      <c r="J2911" t="s">
        <v>10051</v>
      </c>
      <c r="K2911" t="s">
        <v>49</v>
      </c>
      <c r="L2911" t="s">
        <v>32</v>
      </c>
      <c r="M2911" t="s">
        <v>33</v>
      </c>
      <c r="N2911" t="s">
        <v>63</v>
      </c>
      <c r="O2911" t="s">
        <v>35</v>
      </c>
      <c r="P2911" t="s">
        <v>36</v>
      </c>
      <c r="R2911" t="s">
        <v>37</v>
      </c>
      <c r="S2911" t="s">
        <v>89</v>
      </c>
      <c r="T2911" s="2">
        <v>33906</v>
      </c>
      <c r="U2911" s="3">
        <f ca="1">YEARFRAC(Table1[[#This Row],[DOB]],TODAY())</f>
        <v>33.15</v>
      </c>
      <c r="V2911" s="3" t="str" cm="1">
        <f t="array" aca="1" ref="V2911" ca="1">_xlfn.IFS(Table1[[#This Row],[Age]] &lt; 30, "20-29", Table1[[#This Row],[Age]]&lt;40,"30-39",Table1[[#This Row],[Age]]&lt;50,"40-49",Table1[[#This Row],[Age]]&lt;60,"50-59",Table1[[#This Row],[Age]]&lt;70, "60-69",Table1[[#This Row],[Age]]&lt;80, "70-79",Table1[[#This Row],[Age]]&lt;90,"80-89")</f>
        <v>30-39</v>
      </c>
      <c r="W2911" t="s">
        <v>39</v>
      </c>
      <c r="X2911" t="s">
        <v>612</v>
      </c>
      <c r="Y2911" t="s">
        <v>54</v>
      </c>
      <c r="Z2911">
        <v>45740</v>
      </c>
      <c r="AA2911" t="s">
        <v>55</v>
      </c>
      <c r="AB2911" t="s">
        <v>74</v>
      </c>
      <c r="AC2911" t="s">
        <v>44</v>
      </c>
      <c r="AD2911">
        <v>3</v>
      </c>
    </row>
    <row r="2912" spans="1:30" x14ac:dyDescent="0.35">
      <c r="A2912">
        <v>3334</v>
      </c>
      <c r="B2912" t="s">
        <v>385</v>
      </c>
      <c r="C2912" t="s">
        <v>668</v>
      </c>
      <c r="D2912" s="1">
        <v>45076</v>
      </c>
      <c r="F2912" t="str">
        <f>IF(Table1[[#This Row],[ExitDate]],QUOTIENT(Table1[[#This Row],[ExitDate]]-Table1[[#This Row],[StartDate]],365/12),"")</f>
        <v/>
      </c>
      <c r="G2912" t="str">
        <f>IF(Table1[[#This Row],[ExitDate]], "Attrition", "Active")</f>
        <v>Active</v>
      </c>
      <c r="H2912" t="s">
        <v>28</v>
      </c>
      <c r="I2912" t="s">
        <v>10052</v>
      </c>
      <c r="J2912" t="s">
        <v>10053</v>
      </c>
      <c r="K2912" t="s">
        <v>138</v>
      </c>
      <c r="L2912" t="s">
        <v>32</v>
      </c>
      <c r="M2912" t="s">
        <v>51</v>
      </c>
      <c r="N2912" t="s">
        <v>63</v>
      </c>
      <c r="O2912" t="s">
        <v>51</v>
      </c>
      <c r="P2912" t="s">
        <v>36</v>
      </c>
      <c r="R2912" t="s">
        <v>37</v>
      </c>
      <c r="S2912" t="s">
        <v>176</v>
      </c>
      <c r="T2912" s="2">
        <v>32647</v>
      </c>
      <c r="U2912" s="3">
        <f ca="1">YEARFRAC(Table1[[#This Row],[DOB]],TODAY())</f>
        <v>36.594444444444441</v>
      </c>
      <c r="V2912" s="3" t="str" cm="1">
        <f t="array" aca="1" ref="V2912" ca="1">_xlfn.IFS(Table1[[#This Row],[Age]] &lt; 30, "20-29", Table1[[#This Row],[Age]]&lt;40,"30-39",Table1[[#This Row],[Age]]&lt;50,"40-49",Table1[[#This Row],[Age]]&lt;60,"50-59",Table1[[#This Row],[Age]]&lt;70, "60-69",Table1[[#This Row],[Age]]&lt;80, "70-79",Table1[[#This Row],[Age]]&lt;90,"80-89")</f>
        <v>30-39</v>
      </c>
      <c r="W2912" t="s">
        <v>39</v>
      </c>
      <c r="X2912" t="s">
        <v>702</v>
      </c>
      <c r="Y2912" t="s">
        <v>54</v>
      </c>
      <c r="Z2912">
        <v>46494</v>
      </c>
      <c r="AA2912" t="s">
        <v>42</v>
      </c>
      <c r="AB2912" t="s">
        <v>74</v>
      </c>
      <c r="AC2912" t="s">
        <v>44</v>
      </c>
      <c r="AD2912">
        <v>3</v>
      </c>
    </row>
    <row r="2913" spans="1:30" x14ac:dyDescent="0.35">
      <c r="A2913">
        <v>3335</v>
      </c>
      <c r="B2913" t="s">
        <v>3424</v>
      </c>
      <c r="C2913" t="s">
        <v>10054</v>
      </c>
      <c r="D2913" s="1">
        <v>43644</v>
      </c>
      <c r="E2913" s="1">
        <v>44546</v>
      </c>
      <c r="F2913">
        <f>IF(Table1[[#This Row],[ExitDate]],QUOTIENT(Table1[[#This Row],[ExitDate]]-Table1[[#This Row],[StartDate]],365/12),"")</f>
        <v>29</v>
      </c>
      <c r="G2913" t="str">
        <f>IF(Table1[[#This Row],[ExitDate]], "Attrition", "Active")</f>
        <v>Attrition</v>
      </c>
      <c r="H2913" t="s">
        <v>28</v>
      </c>
      <c r="I2913" t="s">
        <v>10055</v>
      </c>
      <c r="J2913" t="s">
        <v>10056</v>
      </c>
      <c r="K2913" t="s">
        <v>79</v>
      </c>
      <c r="L2913" t="s">
        <v>744</v>
      </c>
      <c r="M2913" t="s">
        <v>51</v>
      </c>
      <c r="N2913" t="s">
        <v>63</v>
      </c>
      <c r="O2913" t="s">
        <v>35</v>
      </c>
      <c r="P2913" t="s">
        <v>125</v>
      </c>
      <c r="Q2913" t="s">
        <v>10057</v>
      </c>
      <c r="R2913" t="s">
        <v>37</v>
      </c>
      <c r="S2913" t="s">
        <v>89</v>
      </c>
      <c r="T2913" s="2">
        <v>33701</v>
      </c>
      <c r="U2913" s="3">
        <f ca="1">YEARFRAC(Table1[[#This Row],[DOB]],TODAY())</f>
        <v>33.711111111111109</v>
      </c>
      <c r="V2913" s="3" t="str" cm="1">
        <f t="array" aca="1" ref="V2913" ca="1">_xlfn.IFS(Table1[[#This Row],[Age]] &lt; 30, "20-29", Table1[[#This Row],[Age]]&lt;40,"30-39",Table1[[#This Row],[Age]]&lt;50,"40-49",Table1[[#This Row],[Age]]&lt;60,"50-59",Table1[[#This Row],[Age]]&lt;70, "60-69",Table1[[#This Row],[Age]]&lt;80, "70-79",Table1[[#This Row],[Age]]&lt;90,"80-89")</f>
        <v>30-39</v>
      </c>
      <c r="W2913" t="s">
        <v>39</v>
      </c>
      <c r="X2913" t="s">
        <v>192</v>
      </c>
      <c r="Y2913" t="s">
        <v>54</v>
      </c>
      <c r="Z2913">
        <v>38014</v>
      </c>
      <c r="AA2913" t="s">
        <v>73</v>
      </c>
      <c r="AB2913" t="s">
        <v>103</v>
      </c>
      <c r="AC2913" t="s">
        <v>44</v>
      </c>
      <c r="AD2913">
        <v>3</v>
      </c>
    </row>
    <row r="2914" spans="1:30" x14ac:dyDescent="0.35">
      <c r="A2914">
        <v>3336</v>
      </c>
      <c r="B2914" t="s">
        <v>2739</v>
      </c>
      <c r="C2914" t="s">
        <v>206</v>
      </c>
      <c r="D2914" s="1">
        <v>45010</v>
      </c>
      <c r="E2914" s="1">
        <v>45063</v>
      </c>
      <c r="F2914">
        <f>IF(Table1[[#This Row],[ExitDate]],QUOTIENT(Table1[[#This Row],[ExitDate]]-Table1[[#This Row],[StartDate]],365/12),"")</f>
        <v>1</v>
      </c>
      <c r="G2914" t="str">
        <f>IF(Table1[[#This Row],[ExitDate]], "Attrition", "Active")</f>
        <v>Attrition</v>
      </c>
      <c r="H2914" t="s">
        <v>28</v>
      </c>
      <c r="I2914" t="s">
        <v>10058</v>
      </c>
      <c r="J2914" t="s">
        <v>10059</v>
      </c>
      <c r="K2914" t="s">
        <v>167</v>
      </c>
      <c r="L2914" t="s">
        <v>744</v>
      </c>
      <c r="M2914" t="s">
        <v>33</v>
      </c>
      <c r="N2914" t="s">
        <v>50</v>
      </c>
      <c r="O2914" t="s">
        <v>51</v>
      </c>
      <c r="P2914" t="s">
        <v>139</v>
      </c>
      <c r="Q2914" t="s">
        <v>10060</v>
      </c>
      <c r="R2914" t="s">
        <v>37</v>
      </c>
      <c r="S2914" t="s">
        <v>80</v>
      </c>
      <c r="T2914" s="2">
        <v>29027</v>
      </c>
      <c r="U2914" s="3">
        <f ca="1">YEARFRAC(Table1[[#This Row],[DOB]],TODAY())</f>
        <v>46.505555555555553</v>
      </c>
      <c r="V2914" s="3" t="str" cm="1">
        <f t="array" aca="1" ref="V2914" ca="1">_xlfn.IFS(Table1[[#This Row],[Age]] &lt; 30, "20-29", Table1[[#This Row],[Age]]&lt;40,"30-39",Table1[[#This Row],[Age]]&lt;50,"40-49",Table1[[#This Row],[Age]]&lt;60,"50-59",Table1[[#This Row],[Age]]&lt;70, "60-69",Table1[[#This Row],[Age]]&lt;80, "70-79",Table1[[#This Row],[Age]]&lt;90,"80-89")</f>
        <v>40-49</v>
      </c>
      <c r="W2914" t="s">
        <v>39</v>
      </c>
      <c r="X2914" t="s">
        <v>177</v>
      </c>
      <c r="Y2914" t="s">
        <v>54</v>
      </c>
      <c r="Z2914">
        <v>75099</v>
      </c>
      <c r="AA2914" t="s">
        <v>127</v>
      </c>
      <c r="AB2914" t="s">
        <v>103</v>
      </c>
      <c r="AC2914" t="s">
        <v>44</v>
      </c>
      <c r="AD2914">
        <v>3</v>
      </c>
    </row>
    <row r="2915" spans="1:30" x14ac:dyDescent="0.35">
      <c r="A2915">
        <v>3337</v>
      </c>
      <c r="B2915" t="s">
        <v>10061</v>
      </c>
      <c r="C2915" t="s">
        <v>3173</v>
      </c>
      <c r="D2915" s="1">
        <v>44799</v>
      </c>
      <c r="F2915" t="str">
        <f>IF(Table1[[#This Row],[ExitDate]],QUOTIENT(Table1[[#This Row],[ExitDate]]-Table1[[#This Row],[StartDate]],365/12),"")</f>
        <v/>
      </c>
      <c r="G2915" t="str">
        <f>IF(Table1[[#This Row],[ExitDate]], "Attrition", "Active")</f>
        <v>Active</v>
      </c>
      <c r="H2915" t="s">
        <v>28</v>
      </c>
      <c r="I2915" t="s">
        <v>10062</v>
      </c>
      <c r="J2915" t="s">
        <v>10063</v>
      </c>
      <c r="K2915" t="s">
        <v>97</v>
      </c>
      <c r="L2915" t="s">
        <v>32</v>
      </c>
      <c r="M2915" t="s">
        <v>62</v>
      </c>
      <c r="N2915" t="s">
        <v>50</v>
      </c>
      <c r="O2915" t="s">
        <v>51</v>
      </c>
      <c r="P2915" t="s">
        <v>36</v>
      </c>
      <c r="R2915" t="s">
        <v>37</v>
      </c>
      <c r="S2915" t="s">
        <v>110</v>
      </c>
      <c r="T2915" s="2">
        <v>26693</v>
      </c>
      <c r="U2915" s="3">
        <f ca="1">YEARFRAC(Table1[[#This Row],[DOB]],TODAY())</f>
        <v>52.9</v>
      </c>
      <c r="V2915" s="3" t="str" cm="1">
        <f t="array" aca="1" ref="V2915" ca="1">_xlfn.IFS(Table1[[#This Row],[Age]] &lt; 30, "20-29", Table1[[#This Row],[Age]]&lt;40,"30-39",Table1[[#This Row],[Age]]&lt;50,"40-49",Table1[[#This Row],[Age]]&lt;60,"50-59",Table1[[#This Row],[Age]]&lt;70, "60-69",Table1[[#This Row],[Age]]&lt;80, "70-79",Table1[[#This Row],[Age]]&lt;90,"80-89")</f>
        <v>50-59</v>
      </c>
      <c r="W2915" t="s">
        <v>39</v>
      </c>
      <c r="X2915" t="s">
        <v>418</v>
      </c>
      <c r="Y2915" t="s">
        <v>41</v>
      </c>
      <c r="Z2915">
        <v>12948</v>
      </c>
      <c r="AA2915" t="s">
        <v>92</v>
      </c>
      <c r="AB2915" t="s">
        <v>74</v>
      </c>
      <c r="AC2915" t="s">
        <v>44</v>
      </c>
      <c r="AD2915">
        <v>3</v>
      </c>
    </row>
    <row r="2916" spans="1:30" x14ac:dyDescent="0.35">
      <c r="A2916">
        <v>3338</v>
      </c>
      <c r="B2916" t="s">
        <v>428</v>
      </c>
      <c r="C2916" t="s">
        <v>1928</v>
      </c>
      <c r="D2916" s="1">
        <v>43784</v>
      </c>
      <c r="F2916" t="str">
        <f>IF(Table1[[#This Row],[ExitDate]],QUOTIENT(Table1[[#This Row],[ExitDate]]-Table1[[#This Row],[StartDate]],365/12),"")</f>
        <v/>
      </c>
      <c r="G2916" t="str">
        <f>IF(Table1[[#This Row],[ExitDate]], "Attrition", "Active")</f>
        <v>Active</v>
      </c>
      <c r="H2916" t="s">
        <v>28</v>
      </c>
      <c r="I2916" t="s">
        <v>10064</v>
      </c>
      <c r="J2916" t="s">
        <v>10065</v>
      </c>
      <c r="K2916" t="s">
        <v>117</v>
      </c>
      <c r="L2916" t="s">
        <v>32</v>
      </c>
      <c r="M2916" t="s">
        <v>33</v>
      </c>
      <c r="N2916" t="s">
        <v>34</v>
      </c>
      <c r="O2916" t="s">
        <v>35</v>
      </c>
      <c r="P2916" t="s">
        <v>36</v>
      </c>
      <c r="R2916" t="s">
        <v>37</v>
      </c>
      <c r="S2916" t="s">
        <v>80</v>
      </c>
      <c r="T2916" s="2">
        <v>18327</v>
      </c>
      <c r="U2916" s="3">
        <f ca="1">YEARFRAC(Table1[[#This Row],[DOB]],TODAY())</f>
        <v>75.8</v>
      </c>
      <c r="V2916" s="3" t="str" cm="1">
        <f t="array" aca="1" ref="V2916" ca="1">_xlfn.IFS(Table1[[#This Row],[Age]] &lt; 30, "20-29", Table1[[#This Row],[Age]]&lt;40,"30-39",Table1[[#This Row],[Age]]&lt;50,"40-49",Table1[[#This Row],[Age]]&lt;60,"50-59",Table1[[#This Row],[Age]]&lt;70, "60-69",Table1[[#This Row],[Age]]&lt;80, "70-79",Table1[[#This Row],[Age]]&lt;90,"80-89")</f>
        <v>70-79</v>
      </c>
      <c r="W2916" t="s">
        <v>39</v>
      </c>
      <c r="X2916" t="s">
        <v>82</v>
      </c>
      <c r="Y2916" t="s">
        <v>41</v>
      </c>
      <c r="Z2916">
        <v>67665</v>
      </c>
      <c r="AA2916" t="s">
        <v>55</v>
      </c>
      <c r="AB2916" t="s">
        <v>103</v>
      </c>
      <c r="AC2916" t="s">
        <v>44</v>
      </c>
      <c r="AD2916">
        <v>3</v>
      </c>
    </row>
    <row r="2917" spans="1:30" x14ac:dyDescent="0.35">
      <c r="A2917">
        <v>3339</v>
      </c>
      <c r="B2917" t="s">
        <v>10066</v>
      </c>
      <c r="C2917" t="s">
        <v>2245</v>
      </c>
      <c r="D2917" s="1">
        <v>44430</v>
      </c>
      <c r="F2917" t="str">
        <f>IF(Table1[[#This Row],[ExitDate]],QUOTIENT(Table1[[#This Row],[ExitDate]]-Table1[[#This Row],[StartDate]],365/12),"")</f>
        <v/>
      </c>
      <c r="G2917" t="str">
        <f>IF(Table1[[#This Row],[ExitDate]], "Attrition", "Active")</f>
        <v>Active</v>
      </c>
      <c r="H2917" t="s">
        <v>28</v>
      </c>
      <c r="I2917" t="s">
        <v>10067</v>
      </c>
      <c r="J2917" t="s">
        <v>10068</v>
      </c>
      <c r="K2917" t="s">
        <v>61</v>
      </c>
      <c r="L2917" t="s">
        <v>32</v>
      </c>
      <c r="M2917" t="s">
        <v>51</v>
      </c>
      <c r="N2917" t="s">
        <v>34</v>
      </c>
      <c r="O2917" t="s">
        <v>51</v>
      </c>
      <c r="P2917" t="s">
        <v>36</v>
      </c>
      <c r="R2917" t="s">
        <v>37</v>
      </c>
      <c r="S2917" t="s">
        <v>1011</v>
      </c>
      <c r="T2917" s="2">
        <v>18973</v>
      </c>
      <c r="U2917" s="3">
        <f ca="1">YEARFRAC(Table1[[#This Row],[DOB]],TODAY())</f>
        <v>74.033333333333331</v>
      </c>
      <c r="V2917" s="3" t="str" cm="1">
        <f t="array" aca="1" ref="V2917" ca="1">_xlfn.IFS(Table1[[#This Row],[Age]] &lt; 30, "20-29", Table1[[#This Row],[Age]]&lt;40,"30-39",Table1[[#This Row],[Age]]&lt;50,"40-49",Table1[[#This Row],[Age]]&lt;60,"50-59",Table1[[#This Row],[Age]]&lt;70, "60-69",Table1[[#This Row],[Age]]&lt;80, "70-79",Table1[[#This Row],[Age]]&lt;90,"80-89")</f>
        <v>70-79</v>
      </c>
      <c r="W2917" t="s">
        <v>39</v>
      </c>
      <c r="X2917" t="s">
        <v>112</v>
      </c>
      <c r="Y2917" t="s">
        <v>54</v>
      </c>
      <c r="Z2917">
        <v>50557</v>
      </c>
      <c r="AA2917" t="s">
        <v>55</v>
      </c>
      <c r="AB2917" t="s">
        <v>103</v>
      </c>
      <c r="AC2917" t="s">
        <v>44</v>
      </c>
      <c r="AD2917">
        <v>5</v>
      </c>
    </row>
    <row r="2918" spans="1:30" x14ac:dyDescent="0.35">
      <c r="A2918">
        <v>3340</v>
      </c>
      <c r="B2918" t="s">
        <v>9896</v>
      </c>
      <c r="C2918" t="s">
        <v>1422</v>
      </c>
      <c r="D2918" s="1">
        <v>44894</v>
      </c>
      <c r="F2918" t="str">
        <f>IF(Table1[[#This Row],[ExitDate]],QUOTIENT(Table1[[#This Row],[ExitDate]]-Table1[[#This Row],[StartDate]],365/12),"")</f>
        <v/>
      </c>
      <c r="G2918" t="str">
        <f>IF(Table1[[#This Row],[ExitDate]], "Attrition", "Active")</f>
        <v>Active</v>
      </c>
      <c r="H2918" t="s">
        <v>28</v>
      </c>
      <c r="I2918" t="s">
        <v>10069</v>
      </c>
      <c r="J2918" t="s">
        <v>10070</v>
      </c>
      <c r="K2918" t="s">
        <v>88</v>
      </c>
      <c r="L2918" t="s">
        <v>32</v>
      </c>
      <c r="M2918" t="s">
        <v>51</v>
      </c>
      <c r="N2918" t="s">
        <v>50</v>
      </c>
      <c r="O2918" t="s">
        <v>62</v>
      </c>
      <c r="P2918" t="s">
        <v>36</v>
      </c>
      <c r="R2918" t="s">
        <v>37</v>
      </c>
      <c r="S2918" t="s">
        <v>80</v>
      </c>
      <c r="T2918" s="2">
        <v>22411</v>
      </c>
      <c r="U2918" s="3">
        <f ca="1">YEARFRAC(Table1[[#This Row],[DOB]],TODAY())</f>
        <v>64.61944444444444</v>
      </c>
      <c r="V2918" s="3" t="str" cm="1">
        <f t="array" aca="1" ref="V2918" ca="1">_xlfn.IFS(Table1[[#This Row],[Age]] &lt; 30, "20-29", Table1[[#This Row],[Age]]&lt;40,"30-39",Table1[[#This Row],[Age]]&lt;50,"40-49",Table1[[#This Row],[Age]]&lt;60,"50-59",Table1[[#This Row],[Age]]&lt;70, "60-69",Table1[[#This Row],[Age]]&lt;80, "70-79",Table1[[#This Row],[Age]]&lt;90,"80-89")</f>
        <v>60-69</v>
      </c>
      <c r="W2918" t="s">
        <v>39</v>
      </c>
      <c r="X2918" t="s">
        <v>102</v>
      </c>
      <c r="Y2918" t="s">
        <v>54</v>
      </c>
      <c r="Z2918">
        <v>87065</v>
      </c>
      <c r="AA2918" t="s">
        <v>42</v>
      </c>
      <c r="AB2918" t="s">
        <v>83</v>
      </c>
      <c r="AC2918" t="s">
        <v>44</v>
      </c>
      <c r="AD2918">
        <v>3</v>
      </c>
    </row>
    <row r="2919" spans="1:30" x14ac:dyDescent="0.35">
      <c r="A2919">
        <v>3341</v>
      </c>
      <c r="B2919" t="s">
        <v>2422</v>
      </c>
      <c r="C2919" t="s">
        <v>3594</v>
      </c>
      <c r="D2919" s="1">
        <v>44849</v>
      </c>
      <c r="E2919" s="1">
        <v>44951</v>
      </c>
      <c r="F2919">
        <f>IF(Table1[[#This Row],[ExitDate]],QUOTIENT(Table1[[#This Row],[ExitDate]]-Table1[[#This Row],[StartDate]],365/12),"")</f>
        <v>3</v>
      </c>
      <c r="G2919" t="str">
        <f>IF(Table1[[#This Row],[ExitDate]], "Attrition", "Active")</f>
        <v>Attrition</v>
      </c>
      <c r="H2919" t="s">
        <v>727</v>
      </c>
      <c r="I2919" t="s">
        <v>10071</v>
      </c>
      <c r="J2919" t="s">
        <v>10072</v>
      </c>
      <c r="K2919" t="s">
        <v>97</v>
      </c>
      <c r="L2919" t="s">
        <v>32</v>
      </c>
      <c r="M2919" t="s">
        <v>62</v>
      </c>
      <c r="N2919" t="s">
        <v>34</v>
      </c>
      <c r="O2919" t="s">
        <v>35</v>
      </c>
      <c r="P2919" t="s">
        <v>98</v>
      </c>
      <c r="Q2919" t="s">
        <v>10073</v>
      </c>
      <c r="R2919" t="s">
        <v>37</v>
      </c>
      <c r="S2919" t="s">
        <v>80</v>
      </c>
      <c r="T2919" s="2">
        <v>20117</v>
      </c>
      <c r="U2919" s="3">
        <f ca="1">YEARFRAC(Table1[[#This Row],[DOB]],TODAY())</f>
        <v>70.902777777777771</v>
      </c>
      <c r="V2919" s="3" t="str" cm="1">
        <f t="array" aca="1" ref="V2919" ca="1">_xlfn.IFS(Table1[[#This Row],[Age]] &lt; 30, "20-29", Table1[[#This Row],[Age]]&lt;40,"30-39",Table1[[#This Row],[Age]]&lt;50,"40-49",Table1[[#This Row],[Age]]&lt;60,"50-59",Table1[[#This Row],[Age]]&lt;70, "60-69",Table1[[#This Row],[Age]]&lt;80, "70-79",Table1[[#This Row],[Age]]&lt;90,"80-89")</f>
        <v>70-79</v>
      </c>
      <c r="W2919" t="s">
        <v>39</v>
      </c>
      <c r="X2919" t="s">
        <v>149</v>
      </c>
      <c r="Y2919" t="s">
        <v>41</v>
      </c>
      <c r="Z2919">
        <v>78768</v>
      </c>
      <c r="AA2919" t="s">
        <v>42</v>
      </c>
      <c r="AB2919" t="s">
        <v>74</v>
      </c>
      <c r="AC2919" t="s">
        <v>44</v>
      </c>
      <c r="AD2919">
        <v>1</v>
      </c>
    </row>
    <row r="2920" spans="1:30" x14ac:dyDescent="0.35">
      <c r="A2920">
        <v>3342</v>
      </c>
      <c r="B2920" t="s">
        <v>6578</v>
      </c>
      <c r="C2920" t="s">
        <v>3349</v>
      </c>
      <c r="D2920" s="1">
        <v>44408</v>
      </c>
      <c r="F2920" t="str">
        <f>IF(Table1[[#This Row],[ExitDate]],QUOTIENT(Table1[[#This Row],[ExitDate]]-Table1[[#This Row],[StartDate]],365/12),"")</f>
        <v/>
      </c>
      <c r="G2920" t="str">
        <f>IF(Table1[[#This Row],[ExitDate]], "Attrition", "Active")</f>
        <v>Active</v>
      </c>
      <c r="H2920" t="s">
        <v>727</v>
      </c>
      <c r="I2920" t="s">
        <v>10074</v>
      </c>
      <c r="J2920" t="s">
        <v>10075</v>
      </c>
      <c r="K2920" t="s">
        <v>117</v>
      </c>
      <c r="L2920" t="s">
        <v>32</v>
      </c>
      <c r="M2920" t="s">
        <v>62</v>
      </c>
      <c r="N2920" t="s">
        <v>34</v>
      </c>
      <c r="O2920" t="s">
        <v>51</v>
      </c>
      <c r="P2920" t="s">
        <v>36</v>
      </c>
      <c r="R2920" t="s">
        <v>37</v>
      </c>
      <c r="S2920" t="s">
        <v>52</v>
      </c>
      <c r="T2920" s="2">
        <v>36573</v>
      </c>
      <c r="U2920" s="3">
        <f ca="1">YEARFRAC(Table1[[#This Row],[DOB]],TODAY())</f>
        <v>25.85</v>
      </c>
      <c r="V2920" s="3" t="str" cm="1">
        <f t="array" aca="1" ref="V2920" ca="1">_xlfn.IFS(Table1[[#This Row],[Age]] &lt; 30, "20-29", Table1[[#This Row],[Age]]&lt;40,"30-39",Table1[[#This Row],[Age]]&lt;50,"40-49",Table1[[#This Row],[Age]]&lt;60,"50-59",Table1[[#This Row],[Age]]&lt;70, "60-69",Table1[[#This Row],[Age]]&lt;80, "70-79",Table1[[#This Row],[Age]]&lt;90,"80-89")</f>
        <v>20-29</v>
      </c>
      <c r="W2920" t="s">
        <v>39</v>
      </c>
      <c r="X2920" t="s">
        <v>162</v>
      </c>
      <c r="Y2920" t="s">
        <v>54</v>
      </c>
      <c r="Z2920">
        <v>35072</v>
      </c>
      <c r="AA2920" t="s">
        <v>73</v>
      </c>
      <c r="AB2920" t="s">
        <v>43</v>
      </c>
      <c r="AC2920" t="s">
        <v>44</v>
      </c>
      <c r="AD2920">
        <v>2</v>
      </c>
    </row>
    <row r="2921" spans="1:30" x14ac:dyDescent="0.35">
      <c r="A2921">
        <v>3343</v>
      </c>
      <c r="B2921" t="s">
        <v>3835</v>
      </c>
      <c r="C2921" t="s">
        <v>478</v>
      </c>
      <c r="D2921" s="1">
        <v>44613</v>
      </c>
      <c r="E2921" s="1">
        <v>45072</v>
      </c>
      <c r="F2921">
        <f>IF(Table1[[#This Row],[ExitDate]],QUOTIENT(Table1[[#This Row],[ExitDate]]-Table1[[#This Row],[StartDate]],365/12),"")</f>
        <v>15</v>
      </c>
      <c r="G2921" t="str">
        <f>IF(Table1[[#This Row],[ExitDate]], "Attrition", "Active")</f>
        <v>Attrition</v>
      </c>
      <c r="H2921" t="s">
        <v>727</v>
      </c>
      <c r="I2921" t="s">
        <v>10076</v>
      </c>
      <c r="J2921" t="s">
        <v>10077</v>
      </c>
      <c r="K2921" t="s">
        <v>61</v>
      </c>
      <c r="L2921" t="s">
        <v>32</v>
      </c>
      <c r="M2921" t="s">
        <v>51</v>
      </c>
      <c r="N2921" t="s">
        <v>50</v>
      </c>
      <c r="O2921" t="s">
        <v>62</v>
      </c>
      <c r="P2921" t="s">
        <v>139</v>
      </c>
      <c r="Q2921" t="s">
        <v>10078</v>
      </c>
      <c r="R2921" t="s">
        <v>37</v>
      </c>
      <c r="S2921" t="s">
        <v>89</v>
      </c>
      <c r="T2921" s="2">
        <v>24071</v>
      </c>
      <c r="U2921" s="3">
        <f ca="1">YEARFRAC(Table1[[#This Row],[DOB]],TODAY())</f>
        <v>60.077777777777776</v>
      </c>
      <c r="V2921" s="3" t="str" cm="1">
        <f t="array" aca="1" ref="V2921" ca="1">_xlfn.IFS(Table1[[#This Row],[Age]] &lt; 30, "20-29", Table1[[#This Row],[Age]]&lt;40,"30-39",Table1[[#This Row],[Age]]&lt;50,"40-49",Table1[[#This Row],[Age]]&lt;60,"50-59",Table1[[#This Row],[Age]]&lt;70, "60-69",Table1[[#This Row],[Age]]&lt;80, "70-79",Table1[[#This Row],[Age]]&lt;90,"80-89")</f>
        <v>60-69</v>
      </c>
      <c r="W2921" t="s">
        <v>39</v>
      </c>
      <c r="X2921" t="s">
        <v>286</v>
      </c>
      <c r="Y2921" t="s">
        <v>54</v>
      </c>
      <c r="Z2921">
        <v>87930</v>
      </c>
      <c r="AA2921" t="s">
        <v>55</v>
      </c>
      <c r="AB2921" t="s">
        <v>83</v>
      </c>
      <c r="AC2921" t="s">
        <v>44</v>
      </c>
      <c r="AD2921">
        <v>4</v>
      </c>
    </row>
    <row r="2922" spans="1:30" x14ac:dyDescent="0.35">
      <c r="A2922">
        <v>3344</v>
      </c>
      <c r="B2922" t="s">
        <v>10079</v>
      </c>
      <c r="C2922" t="s">
        <v>1427</v>
      </c>
      <c r="D2922" s="1">
        <v>44437</v>
      </c>
      <c r="F2922" t="str">
        <f>IF(Table1[[#This Row],[ExitDate]],QUOTIENT(Table1[[#This Row],[ExitDate]]-Table1[[#This Row],[StartDate]],365/12),"")</f>
        <v/>
      </c>
      <c r="G2922" t="str">
        <f>IF(Table1[[#This Row],[ExitDate]], "Attrition", "Active")</f>
        <v>Active</v>
      </c>
      <c r="H2922" t="s">
        <v>727</v>
      </c>
      <c r="I2922" t="s">
        <v>10080</v>
      </c>
      <c r="J2922" t="s">
        <v>10081</v>
      </c>
      <c r="K2922" t="s">
        <v>88</v>
      </c>
      <c r="L2922" t="s">
        <v>32</v>
      </c>
      <c r="M2922" t="s">
        <v>33</v>
      </c>
      <c r="N2922" t="s">
        <v>63</v>
      </c>
      <c r="O2922" t="s">
        <v>35</v>
      </c>
      <c r="P2922" t="s">
        <v>36</v>
      </c>
      <c r="R2922" t="s">
        <v>37</v>
      </c>
      <c r="S2922" t="s">
        <v>80</v>
      </c>
      <c r="T2922" s="2">
        <v>21256</v>
      </c>
      <c r="U2922" s="3">
        <f ca="1">YEARFRAC(Table1[[#This Row],[DOB]],TODAY())</f>
        <v>67.780555555555551</v>
      </c>
      <c r="V2922" s="3" t="str" cm="1">
        <f t="array" aca="1" ref="V2922" ca="1">_xlfn.IFS(Table1[[#This Row],[Age]] &lt; 30, "20-29", Table1[[#This Row],[Age]]&lt;40,"30-39",Table1[[#This Row],[Age]]&lt;50,"40-49",Table1[[#This Row],[Age]]&lt;60,"50-59",Table1[[#This Row],[Age]]&lt;70, "60-69",Table1[[#This Row],[Age]]&lt;80, "70-79",Table1[[#This Row],[Age]]&lt;90,"80-89")</f>
        <v>60-69</v>
      </c>
      <c r="W2922" t="s">
        <v>39</v>
      </c>
      <c r="X2922" t="s">
        <v>162</v>
      </c>
      <c r="Y2922" t="s">
        <v>54</v>
      </c>
      <c r="Z2922">
        <v>71735</v>
      </c>
      <c r="AA2922" t="s">
        <v>42</v>
      </c>
      <c r="AB2922" t="s">
        <v>83</v>
      </c>
      <c r="AC2922" t="s">
        <v>44</v>
      </c>
      <c r="AD2922">
        <v>3</v>
      </c>
    </row>
    <row r="2923" spans="1:30" x14ac:dyDescent="0.35">
      <c r="A2923">
        <v>3345</v>
      </c>
      <c r="B2923" t="s">
        <v>3703</v>
      </c>
      <c r="C2923" t="s">
        <v>1169</v>
      </c>
      <c r="D2923" s="1">
        <v>44543</v>
      </c>
      <c r="E2923" s="1">
        <v>44955</v>
      </c>
      <c r="F2923">
        <f>IF(Table1[[#This Row],[ExitDate]],QUOTIENT(Table1[[#This Row],[ExitDate]]-Table1[[#This Row],[StartDate]],365/12),"")</f>
        <v>13</v>
      </c>
      <c r="G2923" t="str">
        <f>IF(Table1[[#This Row],[ExitDate]], "Attrition", "Active")</f>
        <v>Attrition</v>
      </c>
      <c r="H2923" t="s">
        <v>727</v>
      </c>
      <c r="I2923" t="s">
        <v>10082</v>
      </c>
      <c r="J2923" t="s">
        <v>10083</v>
      </c>
      <c r="K2923" t="s">
        <v>31</v>
      </c>
      <c r="L2923" t="s">
        <v>744</v>
      </c>
      <c r="M2923" t="s">
        <v>62</v>
      </c>
      <c r="N2923" t="s">
        <v>34</v>
      </c>
      <c r="O2923" t="s">
        <v>51</v>
      </c>
      <c r="P2923" t="s">
        <v>139</v>
      </c>
      <c r="Q2923" t="s">
        <v>10084</v>
      </c>
      <c r="R2923" t="s">
        <v>37</v>
      </c>
      <c r="S2923" t="s">
        <v>176</v>
      </c>
      <c r="T2923" s="2">
        <v>29685</v>
      </c>
      <c r="U2923" s="3">
        <f ca="1">YEARFRAC(Table1[[#This Row],[DOB]],TODAY())</f>
        <v>44.705555555555556</v>
      </c>
      <c r="V2923" s="3" t="str" cm="1">
        <f t="array" aca="1" ref="V2923" ca="1">_xlfn.IFS(Table1[[#This Row],[Age]] &lt; 30, "20-29", Table1[[#This Row],[Age]]&lt;40,"30-39",Table1[[#This Row],[Age]]&lt;50,"40-49",Table1[[#This Row],[Age]]&lt;60,"50-59",Table1[[#This Row],[Age]]&lt;70, "60-69",Table1[[#This Row],[Age]]&lt;80, "70-79",Table1[[#This Row],[Age]]&lt;90,"80-89")</f>
        <v>40-49</v>
      </c>
      <c r="W2923" t="s">
        <v>39</v>
      </c>
      <c r="X2923" t="s">
        <v>183</v>
      </c>
      <c r="Y2923" t="s">
        <v>54</v>
      </c>
      <c r="Z2923">
        <v>66521</v>
      </c>
      <c r="AA2923" t="s">
        <v>127</v>
      </c>
      <c r="AB2923" t="s">
        <v>74</v>
      </c>
      <c r="AC2923" t="s">
        <v>44</v>
      </c>
      <c r="AD2923">
        <v>4</v>
      </c>
    </row>
    <row r="2924" spans="1:30" x14ac:dyDescent="0.35">
      <c r="A2924">
        <v>3346</v>
      </c>
      <c r="B2924" t="s">
        <v>5792</v>
      </c>
      <c r="C2924" t="s">
        <v>5728</v>
      </c>
      <c r="D2924" s="1">
        <v>44285</v>
      </c>
      <c r="E2924" s="1">
        <v>44604</v>
      </c>
      <c r="F2924">
        <f>IF(Table1[[#This Row],[ExitDate]],QUOTIENT(Table1[[#This Row],[ExitDate]]-Table1[[#This Row],[StartDate]],365/12),"")</f>
        <v>10</v>
      </c>
      <c r="G2924" t="str">
        <f>IF(Table1[[#This Row],[ExitDate]], "Attrition", "Active")</f>
        <v>Attrition</v>
      </c>
      <c r="H2924" t="s">
        <v>727</v>
      </c>
      <c r="I2924" t="s">
        <v>10085</v>
      </c>
      <c r="J2924" t="s">
        <v>10086</v>
      </c>
      <c r="K2924" t="s">
        <v>132</v>
      </c>
      <c r="L2924" t="s">
        <v>1804</v>
      </c>
      <c r="M2924" t="s">
        <v>51</v>
      </c>
      <c r="N2924" t="s">
        <v>63</v>
      </c>
      <c r="O2924" t="s">
        <v>35</v>
      </c>
      <c r="P2924" t="s">
        <v>98</v>
      </c>
      <c r="Q2924" t="s">
        <v>10087</v>
      </c>
      <c r="R2924" t="s">
        <v>37</v>
      </c>
      <c r="S2924" t="s">
        <v>503</v>
      </c>
      <c r="T2924" s="2">
        <v>20917</v>
      </c>
      <c r="U2924" s="3">
        <f ca="1">YEARFRAC(Table1[[#This Row],[DOB]],TODAY())</f>
        <v>68.711111111111109</v>
      </c>
      <c r="V2924" s="3" t="str" cm="1">
        <f t="array" aca="1" ref="V2924" ca="1">_xlfn.IFS(Table1[[#This Row],[Age]] &lt; 30, "20-29", Table1[[#This Row],[Age]]&lt;40,"30-39",Table1[[#This Row],[Age]]&lt;50,"40-49",Table1[[#This Row],[Age]]&lt;60,"50-59",Table1[[#This Row],[Age]]&lt;70, "60-69",Table1[[#This Row],[Age]]&lt;80, "70-79",Table1[[#This Row],[Age]]&lt;90,"80-89")</f>
        <v>60-69</v>
      </c>
      <c r="W2924" t="s">
        <v>39</v>
      </c>
      <c r="X2924" t="s">
        <v>162</v>
      </c>
      <c r="Y2924" t="s">
        <v>41</v>
      </c>
      <c r="Z2924">
        <v>47048</v>
      </c>
      <c r="AA2924" t="s">
        <v>73</v>
      </c>
      <c r="AB2924" t="s">
        <v>103</v>
      </c>
      <c r="AC2924" t="s">
        <v>44</v>
      </c>
      <c r="AD2924">
        <v>2</v>
      </c>
    </row>
    <row r="2925" spans="1:30" x14ac:dyDescent="0.35">
      <c r="A2925">
        <v>3347</v>
      </c>
      <c r="B2925" t="s">
        <v>567</v>
      </c>
      <c r="C2925" t="s">
        <v>1475</v>
      </c>
      <c r="D2925" s="1">
        <v>44229</v>
      </c>
      <c r="E2925" s="1">
        <v>44694</v>
      </c>
      <c r="F2925">
        <f>IF(Table1[[#This Row],[ExitDate]],QUOTIENT(Table1[[#This Row],[ExitDate]]-Table1[[#This Row],[StartDate]],365/12),"")</f>
        <v>15</v>
      </c>
      <c r="G2925" t="str">
        <f>IF(Table1[[#This Row],[ExitDate]], "Attrition", "Active")</f>
        <v>Attrition</v>
      </c>
      <c r="H2925" t="s">
        <v>727</v>
      </c>
      <c r="I2925" t="s">
        <v>10088</v>
      </c>
      <c r="J2925" t="s">
        <v>10089</v>
      </c>
      <c r="K2925" t="s">
        <v>49</v>
      </c>
      <c r="L2925" t="s">
        <v>1804</v>
      </c>
      <c r="M2925" t="s">
        <v>33</v>
      </c>
      <c r="N2925" t="s">
        <v>34</v>
      </c>
      <c r="O2925" t="s">
        <v>35</v>
      </c>
      <c r="P2925" t="s">
        <v>125</v>
      </c>
      <c r="Q2925" t="s">
        <v>10090</v>
      </c>
      <c r="R2925" t="s">
        <v>37</v>
      </c>
      <c r="S2925" t="s">
        <v>331</v>
      </c>
      <c r="T2925" s="2">
        <v>22880</v>
      </c>
      <c r="U2925" s="3">
        <f ca="1">YEARFRAC(Table1[[#This Row],[DOB]],TODAY())</f>
        <v>63.336111111111109</v>
      </c>
      <c r="V2925" s="3" t="str" cm="1">
        <f t="array" aca="1" ref="V2925" ca="1">_xlfn.IFS(Table1[[#This Row],[Age]] &lt; 30, "20-29", Table1[[#This Row],[Age]]&lt;40,"30-39",Table1[[#This Row],[Age]]&lt;50,"40-49",Table1[[#This Row],[Age]]&lt;60,"50-59",Table1[[#This Row],[Age]]&lt;70, "60-69",Table1[[#This Row],[Age]]&lt;80, "70-79",Table1[[#This Row],[Age]]&lt;90,"80-89")</f>
        <v>60-69</v>
      </c>
      <c r="W2925" t="s">
        <v>39</v>
      </c>
      <c r="X2925" t="s">
        <v>215</v>
      </c>
      <c r="Y2925" t="s">
        <v>41</v>
      </c>
      <c r="Z2925">
        <v>17960</v>
      </c>
      <c r="AA2925" t="s">
        <v>55</v>
      </c>
      <c r="AB2925" t="s">
        <v>103</v>
      </c>
      <c r="AC2925" t="s">
        <v>44</v>
      </c>
      <c r="AD2925">
        <v>3</v>
      </c>
    </row>
    <row r="2926" spans="1:30" x14ac:dyDescent="0.35">
      <c r="A2926">
        <v>3348</v>
      </c>
      <c r="B2926" t="s">
        <v>10091</v>
      </c>
      <c r="C2926" t="s">
        <v>1126</v>
      </c>
      <c r="D2926" s="1">
        <v>43769</v>
      </c>
      <c r="F2926" t="str">
        <f>IF(Table1[[#This Row],[ExitDate]],QUOTIENT(Table1[[#This Row],[ExitDate]]-Table1[[#This Row],[StartDate]],365/12),"")</f>
        <v/>
      </c>
      <c r="G2926" t="str">
        <f>IF(Table1[[#This Row],[ExitDate]], "Attrition", "Active")</f>
        <v>Active</v>
      </c>
      <c r="H2926" t="s">
        <v>727</v>
      </c>
      <c r="I2926" t="s">
        <v>6095</v>
      </c>
      <c r="J2926" t="s">
        <v>10092</v>
      </c>
      <c r="K2926" t="s">
        <v>138</v>
      </c>
      <c r="L2926" t="s">
        <v>32</v>
      </c>
      <c r="M2926" t="s">
        <v>51</v>
      </c>
      <c r="N2926" t="s">
        <v>50</v>
      </c>
      <c r="O2926" t="s">
        <v>51</v>
      </c>
      <c r="P2926" t="s">
        <v>36</v>
      </c>
      <c r="R2926" t="s">
        <v>37</v>
      </c>
      <c r="S2926" t="s">
        <v>80</v>
      </c>
      <c r="T2926" s="2">
        <v>32112</v>
      </c>
      <c r="U2926" s="3">
        <f ca="1">YEARFRAC(Table1[[#This Row],[DOB]],TODAY())</f>
        <v>38.06111111111111</v>
      </c>
      <c r="V2926" s="3" t="str" cm="1">
        <f t="array" aca="1" ref="V2926" ca="1">_xlfn.IFS(Table1[[#This Row],[Age]] &lt; 30, "20-29", Table1[[#This Row],[Age]]&lt;40,"30-39",Table1[[#This Row],[Age]]&lt;50,"40-49",Table1[[#This Row],[Age]]&lt;60,"50-59",Table1[[#This Row],[Age]]&lt;70, "60-69",Table1[[#This Row],[Age]]&lt;80, "70-79",Table1[[#This Row],[Age]]&lt;90,"80-89")</f>
        <v>30-39</v>
      </c>
      <c r="W2926" t="s">
        <v>39</v>
      </c>
      <c r="X2926" t="s">
        <v>82</v>
      </c>
      <c r="Y2926" t="s">
        <v>41</v>
      </c>
      <c r="Z2926">
        <v>42857</v>
      </c>
      <c r="AA2926" t="s">
        <v>127</v>
      </c>
      <c r="AB2926" t="s">
        <v>43</v>
      </c>
      <c r="AC2926" t="s">
        <v>44</v>
      </c>
      <c r="AD2926">
        <v>2</v>
      </c>
    </row>
    <row r="2927" spans="1:30" x14ac:dyDescent="0.35">
      <c r="A2927">
        <v>3349</v>
      </c>
      <c r="B2927" t="s">
        <v>2528</v>
      </c>
      <c r="C2927" t="s">
        <v>4531</v>
      </c>
      <c r="D2927" s="1">
        <v>44872</v>
      </c>
      <c r="F2927" t="str">
        <f>IF(Table1[[#This Row],[ExitDate]],QUOTIENT(Table1[[#This Row],[ExitDate]]-Table1[[#This Row],[StartDate]],365/12),"")</f>
        <v/>
      </c>
      <c r="G2927" t="str">
        <f>IF(Table1[[#This Row],[ExitDate]], "Attrition", "Active")</f>
        <v>Active</v>
      </c>
      <c r="H2927" t="s">
        <v>28</v>
      </c>
      <c r="I2927" t="s">
        <v>10093</v>
      </c>
      <c r="J2927" t="s">
        <v>10094</v>
      </c>
      <c r="K2927" t="s">
        <v>97</v>
      </c>
      <c r="L2927" t="s">
        <v>32</v>
      </c>
      <c r="M2927" t="s">
        <v>33</v>
      </c>
      <c r="N2927" t="s">
        <v>50</v>
      </c>
      <c r="O2927" t="s">
        <v>62</v>
      </c>
      <c r="P2927" t="s">
        <v>36</v>
      </c>
      <c r="R2927" t="s">
        <v>37</v>
      </c>
      <c r="S2927" t="s">
        <v>100</v>
      </c>
      <c r="T2927" s="2">
        <v>21608</v>
      </c>
      <c r="U2927" s="3">
        <f ca="1">YEARFRAC(Table1[[#This Row],[DOB]],TODAY())</f>
        <v>66.822222222222223</v>
      </c>
      <c r="V2927" s="3" t="str" cm="1">
        <f t="array" aca="1" ref="V2927" ca="1">_xlfn.IFS(Table1[[#This Row],[Age]] &lt; 30, "20-29", Table1[[#This Row],[Age]]&lt;40,"30-39",Table1[[#This Row],[Age]]&lt;50,"40-49",Table1[[#This Row],[Age]]&lt;60,"50-59",Table1[[#This Row],[Age]]&lt;70, "60-69",Table1[[#This Row],[Age]]&lt;80, "70-79",Table1[[#This Row],[Age]]&lt;90,"80-89")</f>
        <v>60-69</v>
      </c>
      <c r="W2927" t="s">
        <v>39</v>
      </c>
      <c r="X2927" t="s">
        <v>702</v>
      </c>
      <c r="Y2927" t="s">
        <v>54</v>
      </c>
      <c r="Z2927">
        <v>85935</v>
      </c>
      <c r="AA2927" t="s">
        <v>55</v>
      </c>
      <c r="AB2927" t="s">
        <v>103</v>
      </c>
      <c r="AC2927" t="s">
        <v>44</v>
      </c>
      <c r="AD2927">
        <v>3</v>
      </c>
    </row>
    <row r="2928" spans="1:30" x14ac:dyDescent="0.35">
      <c r="A2928">
        <v>3350</v>
      </c>
      <c r="B2928" t="s">
        <v>7773</v>
      </c>
      <c r="C2928" t="s">
        <v>4411</v>
      </c>
      <c r="D2928" s="1">
        <v>44885</v>
      </c>
      <c r="F2928" t="str">
        <f>IF(Table1[[#This Row],[ExitDate]],QUOTIENT(Table1[[#This Row],[ExitDate]]-Table1[[#This Row],[StartDate]],365/12),"")</f>
        <v/>
      </c>
      <c r="G2928" t="str">
        <f>IF(Table1[[#This Row],[ExitDate]], "Attrition", "Active")</f>
        <v>Active</v>
      </c>
      <c r="H2928" t="s">
        <v>28</v>
      </c>
      <c r="I2928" t="s">
        <v>10095</v>
      </c>
      <c r="J2928" t="s">
        <v>10096</v>
      </c>
      <c r="K2928" t="s">
        <v>88</v>
      </c>
      <c r="L2928" t="s">
        <v>32</v>
      </c>
      <c r="M2928" t="s">
        <v>62</v>
      </c>
      <c r="N2928" t="s">
        <v>63</v>
      </c>
      <c r="O2928" t="s">
        <v>51</v>
      </c>
      <c r="P2928" t="s">
        <v>36</v>
      </c>
      <c r="R2928" t="s">
        <v>37</v>
      </c>
      <c r="S2928" t="s">
        <v>176</v>
      </c>
      <c r="T2928" s="2">
        <v>26671</v>
      </c>
      <c r="U2928" s="3">
        <f ca="1">YEARFRAC(Table1[[#This Row],[DOB]],TODAY())</f>
        <v>52.961111111111109</v>
      </c>
      <c r="V2928" s="3" t="str" cm="1">
        <f t="array" aca="1" ref="V2928" ca="1">_xlfn.IFS(Table1[[#This Row],[Age]] &lt; 30, "20-29", Table1[[#This Row],[Age]]&lt;40,"30-39",Table1[[#This Row],[Age]]&lt;50,"40-49",Table1[[#This Row],[Age]]&lt;60,"50-59",Table1[[#This Row],[Age]]&lt;70, "60-69",Table1[[#This Row],[Age]]&lt;80, "70-79",Table1[[#This Row],[Age]]&lt;90,"80-89")</f>
        <v>50-59</v>
      </c>
      <c r="W2928" t="s">
        <v>39</v>
      </c>
      <c r="X2928" t="s">
        <v>102</v>
      </c>
      <c r="Y2928" t="s">
        <v>41</v>
      </c>
      <c r="Z2928">
        <v>41824</v>
      </c>
      <c r="AA2928" t="s">
        <v>55</v>
      </c>
      <c r="AB2928" t="s">
        <v>103</v>
      </c>
      <c r="AC2928" t="s">
        <v>44</v>
      </c>
      <c r="AD2928">
        <v>5</v>
      </c>
    </row>
    <row r="2929" spans="1:30" x14ac:dyDescent="0.35">
      <c r="A2929">
        <v>3351</v>
      </c>
      <c r="B2929" t="s">
        <v>275</v>
      </c>
      <c r="C2929" t="s">
        <v>3555</v>
      </c>
      <c r="D2929" s="1">
        <v>44545</v>
      </c>
      <c r="E2929" s="1">
        <v>44657</v>
      </c>
      <c r="F2929">
        <f>IF(Table1[[#This Row],[ExitDate]],QUOTIENT(Table1[[#This Row],[ExitDate]]-Table1[[#This Row],[StartDate]],365/12),"")</f>
        <v>3</v>
      </c>
      <c r="G2929" t="str">
        <f>IF(Table1[[#This Row],[ExitDate]], "Attrition", "Active")</f>
        <v>Attrition</v>
      </c>
      <c r="H2929" t="s">
        <v>28</v>
      </c>
      <c r="I2929" t="s">
        <v>10097</v>
      </c>
      <c r="J2929" t="s">
        <v>10098</v>
      </c>
      <c r="K2929" t="s">
        <v>31</v>
      </c>
      <c r="L2929" t="s">
        <v>744</v>
      </c>
      <c r="M2929" t="s">
        <v>33</v>
      </c>
      <c r="N2929" t="s">
        <v>34</v>
      </c>
      <c r="O2929" t="s">
        <v>51</v>
      </c>
      <c r="P2929" t="s">
        <v>98</v>
      </c>
      <c r="Q2929" t="s">
        <v>10099</v>
      </c>
      <c r="R2929" t="s">
        <v>37</v>
      </c>
      <c r="S2929" t="s">
        <v>285</v>
      </c>
      <c r="T2929" s="2">
        <v>27280</v>
      </c>
      <c r="U2929" s="3">
        <f ca="1">YEARFRAC(Table1[[#This Row],[DOB]],TODAY())</f>
        <v>51.291666666666664</v>
      </c>
      <c r="V2929" s="3" t="str" cm="1">
        <f t="array" aca="1" ref="V2929" ca="1">_xlfn.IFS(Table1[[#This Row],[Age]] &lt; 30, "20-29", Table1[[#This Row],[Age]]&lt;40,"30-39",Table1[[#This Row],[Age]]&lt;50,"40-49",Table1[[#This Row],[Age]]&lt;60,"50-59",Table1[[#This Row],[Age]]&lt;70, "60-69",Table1[[#This Row],[Age]]&lt;80, "70-79",Table1[[#This Row],[Age]]&lt;90,"80-89")</f>
        <v>50-59</v>
      </c>
      <c r="W2929" t="s">
        <v>39</v>
      </c>
      <c r="X2929" t="s">
        <v>8808</v>
      </c>
      <c r="Y2929" t="s">
        <v>54</v>
      </c>
      <c r="Z2929">
        <v>57006</v>
      </c>
      <c r="AA2929" t="s">
        <v>55</v>
      </c>
      <c r="AB2929" t="s">
        <v>83</v>
      </c>
      <c r="AC2929" t="s">
        <v>44</v>
      </c>
      <c r="AD2929">
        <v>2</v>
      </c>
    </row>
    <row r="2930" spans="1:30" x14ac:dyDescent="0.35">
      <c r="A2930">
        <v>3352</v>
      </c>
      <c r="B2930" t="s">
        <v>7078</v>
      </c>
      <c r="C2930" t="s">
        <v>8308</v>
      </c>
      <c r="D2930" s="1">
        <v>44979</v>
      </c>
      <c r="F2930" t="str">
        <f>IF(Table1[[#This Row],[ExitDate]],QUOTIENT(Table1[[#This Row],[ExitDate]]-Table1[[#This Row],[StartDate]],365/12),"")</f>
        <v/>
      </c>
      <c r="G2930" t="str">
        <f>IF(Table1[[#This Row],[ExitDate]], "Attrition", "Active")</f>
        <v>Active</v>
      </c>
      <c r="H2930" t="s">
        <v>28</v>
      </c>
      <c r="I2930" t="s">
        <v>10100</v>
      </c>
      <c r="J2930" t="s">
        <v>10101</v>
      </c>
      <c r="K2930" t="s">
        <v>49</v>
      </c>
      <c r="L2930" t="s">
        <v>32</v>
      </c>
      <c r="M2930" t="s">
        <v>51</v>
      </c>
      <c r="N2930" t="s">
        <v>63</v>
      </c>
      <c r="O2930" t="s">
        <v>62</v>
      </c>
      <c r="P2930" t="s">
        <v>36</v>
      </c>
      <c r="R2930" t="s">
        <v>37</v>
      </c>
      <c r="S2930" t="s">
        <v>89</v>
      </c>
      <c r="T2930" s="2">
        <v>31507</v>
      </c>
      <c r="U2930" s="3">
        <f ca="1">YEARFRAC(Table1[[#This Row],[DOB]],TODAY())</f>
        <v>39.716666666666669</v>
      </c>
      <c r="V2930" s="3" t="str" cm="1">
        <f t="array" aca="1" ref="V2930" ca="1">_xlfn.IFS(Table1[[#This Row],[Age]] &lt; 30, "20-29", Table1[[#This Row],[Age]]&lt;40,"30-39",Table1[[#This Row],[Age]]&lt;50,"40-49",Table1[[#This Row],[Age]]&lt;60,"50-59",Table1[[#This Row],[Age]]&lt;70, "60-69",Table1[[#This Row],[Age]]&lt;80, "70-79",Table1[[#This Row],[Age]]&lt;90,"80-89")</f>
        <v>30-39</v>
      </c>
      <c r="W2930" t="s">
        <v>39</v>
      </c>
      <c r="X2930" t="s">
        <v>351</v>
      </c>
      <c r="Y2930" t="s">
        <v>54</v>
      </c>
      <c r="Z2930">
        <v>82003</v>
      </c>
      <c r="AA2930" t="s">
        <v>73</v>
      </c>
      <c r="AB2930" t="s">
        <v>74</v>
      </c>
      <c r="AC2930" t="s">
        <v>44</v>
      </c>
      <c r="AD2930">
        <v>3</v>
      </c>
    </row>
    <row r="2931" spans="1:30" x14ac:dyDescent="0.35">
      <c r="A2931">
        <v>3353</v>
      </c>
      <c r="B2931" t="s">
        <v>10102</v>
      </c>
      <c r="C2931" t="s">
        <v>5803</v>
      </c>
      <c r="D2931" s="1">
        <v>43919</v>
      </c>
      <c r="F2931" t="str">
        <f>IF(Table1[[#This Row],[ExitDate]],QUOTIENT(Table1[[#This Row],[ExitDate]]-Table1[[#This Row],[StartDate]],365/12),"")</f>
        <v/>
      </c>
      <c r="G2931" t="str">
        <f>IF(Table1[[#This Row],[ExitDate]], "Attrition", "Active")</f>
        <v>Active</v>
      </c>
      <c r="H2931" t="s">
        <v>28</v>
      </c>
      <c r="I2931" t="s">
        <v>10103</v>
      </c>
      <c r="J2931" t="s">
        <v>10104</v>
      </c>
      <c r="K2931" t="s">
        <v>138</v>
      </c>
      <c r="L2931" t="s">
        <v>32</v>
      </c>
      <c r="M2931" t="s">
        <v>33</v>
      </c>
      <c r="N2931" t="s">
        <v>63</v>
      </c>
      <c r="O2931" t="s">
        <v>51</v>
      </c>
      <c r="P2931" t="s">
        <v>36</v>
      </c>
      <c r="R2931" t="s">
        <v>37</v>
      </c>
      <c r="S2931" t="s">
        <v>80</v>
      </c>
      <c r="T2931" s="2">
        <v>28652</v>
      </c>
      <c r="U2931" s="3">
        <f ca="1">YEARFRAC(Table1[[#This Row],[DOB]],TODAY())</f>
        <v>47.533333333333331</v>
      </c>
      <c r="V2931" s="3" t="str" cm="1">
        <f t="array" aca="1" ref="V2931" ca="1">_xlfn.IFS(Table1[[#This Row],[Age]] &lt; 30, "20-29", Table1[[#This Row],[Age]]&lt;40,"30-39",Table1[[#This Row],[Age]]&lt;50,"40-49",Table1[[#This Row],[Age]]&lt;60,"50-59",Table1[[#This Row],[Age]]&lt;70, "60-69",Table1[[#This Row],[Age]]&lt;80, "70-79",Table1[[#This Row],[Age]]&lt;90,"80-89")</f>
        <v>40-49</v>
      </c>
      <c r="W2931" t="s">
        <v>39</v>
      </c>
      <c r="X2931" t="s">
        <v>162</v>
      </c>
      <c r="Y2931" t="s">
        <v>41</v>
      </c>
      <c r="Z2931">
        <v>62032</v>
      </c>
      <c r="AA2931" t="s">
        <v>55</v>
      </c>
      <c r="AB2931" t="s">
        <v>83</v>
      </c>
      <c r="AC2931" t="s">
        <v>44</v>
      </c>
      <c r="AD2931">
        <v>3</v>
      </c>
    </row>
    <row r="2932" spans="1:30" x14ac:dyDescent="0.35">
      <c r="A2932">
        <v>3354</v>
      </c>
      <c r="B2932" t="s">
        <v>9522</v>
      </c>
      <c r="C2932" t="s">
        <v>3340</v>
      </c>
      <c r="D2932" s="1">
        <v>44417</v>
      </c>
      <c r="E2932" s="1">
        <v>45093</v>
      </c>
      <c r="F2932">
        <f>IF(Table1[[#This Row],[ExitDate]],QUOTIENT(Table1[[#This Row],[ExitDate]]-Table1[[#This Row],[StartDate]],365/12),"")</f>
        <v>22</v>
      </c>
      <c r="G2932" t="str">
        <f>IF(Table1[[#This Row],[ExitDate]], "Attrition", "Active")</f>
        <v>Attrition</v>
      </c>
      <c r="H2932" t="s">
        <v>28</v>
      </c>
      <c r="I2932" t="s">
        <v>10105</v>
      </c>
      <c r="J2932" t="s">
        <v>10106</v>
      </c>
      <c r="K2932" t="s">
        <v>117</v>
      </c>
      <c r="L2932" t="s">
        <v>32</v>
      </c>
      <c r="M2932" t="s">
        <v>51</v>
      </c>
      <c r="N2932" t="s">
        <v>50</v>
      </c>
      <c r="O2932" t="s">
        <v>35</v>
      </c>
      <c r="P2932" t="s">
        <v>139</v>
      </c>
      <c r="Q2932" t="s">
        <v>10107</v>
      </c>
      <c r="R2932" t="s">
        <v>37</v>
      </c>
      <c r="S2932" t="s">
        <v>89</v>
      </c>
      <c r="T2932" s="2">
        <v>22392</v>
      </c>
      <c r="U2932" s="3">
        <f ca="1">YEARFRAC(Table1[[#This Row],[DOB]],TODAY())</f>
        <v>64.672222222222217</v>
      </c>
      <c r="V2932" s="3" t="str" cm="1">
        <f t="array" aca="1" ref="V2932" ca="1">_xlfn.IFS(Table1[[#This Row],[Age]] &lt; 30, "20-29", Table1[[#This Row],[Age]]&lt;40,"30-39",Table1[[#This Row],[Age]]&lt;50,"40-49",Table1[[#This Row],[Age]]&lt;60,"50-59",Table1[[#This Row],[Age]]&lt;70, "60-69",Table1[[#This Row],[Age]]&lt;80, "70-79",Table1[[#This Row],[Age]]&lt;90,"80-89")</f>
        <v>60-69</v>
      </c>
      <c r="W2932" t="s">
        <v>39</v>
      </c>
      <c r="X2932" t="s">
        <v>82</v>
      </c>
      <c r="Y2932" t="s">
        <v>41</v>
      </c>
      <c r="Z2932">
        <v>14400</v>
      </c>
      <c r="AA2932" t="s">
        <v>127</v>
      </c>
      <c r="AB2932" t="s">
        <v>74</v>
      </c>
      <c r="AC2932" t="s">
        <v>44</v>
      </c>
      <c r="AD2932">
        <v>3</v>
      </c>
    </row>
    <row r="2933" spans="1:30" x14ac:dyDescent="0.35">
      <c r="A2933">
        <v>3355</v>
      </c>
      <c r="B2933" t="s">
        <v>6917</v>
      </c>
      <c r="C2933" t="s">
        <v>4579</v>
      </c>
      <c r="D2933" s="1">
        <v>44928</v>
      </c>
      <c r="E2933" s="1">
        <v>45095</v>
      </c>
      <c r="F2933">
        <f>IF(Table1[[#This Row],[ExitDate]],QUOTIENT(Table1[[#This Row],[ExitDate]]-Table1[[#This Row],[StartDate]],365/12),"")</f>
        <v>5</v>
      </c>
      <c r="G2933" t="str">
        <f>IF(Table1[[#This Row],[ExitDate]], "Attrition", "Active")</f>
        <v>Attrition</v>
      </c>
      <c r="H2933" t="s">
        <v>28</v>
      </c>
      <c r="I2933" t="s">
        <v>10108</v>
      </c>
      <c r="J2933" t="s">
        <v>10109</v>
      </c>
      <c r="K2933" t="s">
        <v>61</v>
      </c>
      <c r="L2933" t="s">
        <v>32</v>
      </c>
      <c r="M2933" t="s">
        <v>33</v>
      </c>
      <c r="N2933" t="s">
        <v>63</v>
      </c>
      <c r="O2933" t="s">
        <v>51</v>
      </c>
      <c r="P2933" t="s">
        <v>125</v>
      </c>
      <c r="Q2933" t="s">
        <v>10110</v>
      </c>
      <c r="R2933" t="s">
        <v>37</v>
      </c>
      <c r="S2933" t="s">
        <v>52</v>
      </c>
      <c r="T2933" s="2">
        <v>33292</v>
      </c>
      <c r="U2933" s="3">
        <f ca="1">YEARFRAC(Table1[[#This Row],[DOB]],TODAY())</f>
        <v>34.833333333333336</v>
      </c>
      <c r="V2933" s="3" t="str" cm="1">
        <f t="array" aca="1" ref="V2933" ca="1">_xlfn.IFS(Table1[[#This Row],[Age]] &lt; 30, "20-29", Table1[[#This Row],[Age]]&lt;40,"30-39",Table1[[#This Row],[Age]]&lt;50,"40-49",Table1[[#This Row],[Age]]&lt;60,"50-59",Table1[[#This Row],[Age]]&lt;70, "60-69",Table1[[#This Row],[Age]]&lt;80, "70-79",Table1[[#This Row],[Age]]&lt;90,"80-89")</f>
        <v>30-39</v>
      </c>
      <c r="W2933" t="s">
        <v>39</v>
      </c>
      <c r="X2933" t="s">
        <v>102</v>
      </c>
      <c r="Y2933" t="s">
        <v>41</v>
      </c>
      <c r="Z2933">
        <v>34876</v>
      </c>
      <c r="AA2933" t="s">
        <v>42</v>
      </c>
      <c r="AB2933" t="s">
        <v>103</v>
      </c>
      <c r="AC2933" t="s">
        <v>44</v>
      </c>
      <c r="AD2933">
        <v>5</v>
      </c>
    </row>
    <row r="2934" spans="1:30" x14ac:dyDescent="0.35">
      <c r="A2934">
        <v>3356</v>
      </c>
      <c r="B2934" t="s">
        <v>3088</v>
      </c>
      <c r="C2934" t="s">
        <v>1572</v>
      </c>
      <c r="D2934" s="1">
        <v>43414</v>
      </c>
      <c r="F2934" t="str">
        <f>IF(Table1[[#This Row],[ExitDate]],QUOTIENT(Table1[[#This Row],[ExitDate]]-Table1[[#This Row],[StartDate]],365/12),"")</f>
        <v/>
      </c>
      <c r="G2934" t="str">
        <f>IF(Table1[[#This Row],[ExitDate]], "Attrition", "Active")</f>
        <v>Active</v>
      </c>
      <c r="H2934" t="s">
        <v>28</v>
      </c>
      <c r="I2934" t="s">
        <v>10111</v>
      </c>
      <c r="J2934" t="s">
        <v>10112</v>
      </c>
      <c r="K2934" t="s">
        <v>167</v>
      </c>
      <c r="L2934" t="s">
        <v>32</v>
      </c>
      <c r="M2934" t="s">
        <v>62</v>
      </c>
      <c r="N2934" t="s">
        <v>34</v>
      </c>
      <c r="O2934" t="s">
        <v>51</v>
      </c>
      <c r="P2934" t="s">
        <v>36</v>
      </c>
      <c r="R2934" t="s">
        <v>37</v>
      </c>
      <c r="S2934" t="s">
        <v>100</v>
      </c>
      <c r="T2934" s="2">
        <v>33464</v>
      </c>
      <c r="U2934" s="3">
        <f ca="1">YEARFRAC(Table1[[#This Row],[DOB]],TODAY())</f>
        <v>34.358333333333334</v>
      </c>
      <c r="V2934" s="3" t="str" cm="1">
        <f t="array" aca="1" ref="V2934" ca="1">_xlfn.IFS(Table1[[#This Row],[Age]] &lt; 30, "20-29", Table1[[#This Row],[Age]]&lt;40,"30-39",Table1[[#This Row],[Age]]&lt;50,"40-49",Table1[[#This Row],[Age]]&lt;60,"50-59",Table1[[#This Row],[Age]]&lt;70, "60-69",Table1[[#This Row],[Age]]&lt;80, "70-79",Table1[[#This Row],[Age]]&lt;90,"80-89")</f>
        <v>30-39</v>
      </c>
      <c r="W2934" t="s">
        <v>39</v>
      </c>
      <c r="X2934" t="s">
        <v>102</v>
      </c>
      <c r="Y2934" t="s">
        <v>41</v>
      </c>
      <c r="Z2934">
        <v>34856</v>
      </c>
      <c r="AA2934" t="s">
        <v>127</v>
      </c>
      <c r="AB2934" t="s">
        <v>83</v>
      </c>
      <c r="AC2934" t="s">
        <v>235</v>
      </c>
      <c r="AD2934">
        <v>3</v>
      </c>
    </row>
    <row r="2935" spans="1:30" x14ac:dyDescent="0.35">
      <c r="A2935">
        <v>3357</v>
      </c>
      <c r="B2935" t="s">
        <v>5683</v>
      </c>
      <c r="C2935" t="s">
        <v>10113</v>
      </c>
      <c r="D2935" s="1">
        <v>44803</v>
      </c>
      <c r="F2935" t="str">
        <f>IF(Table1[[#This Row],[ExitDate]],QUOTIENT(Table1[[#This Row],[ExitDate]]-Table1[[#This Row],[StartDate]],365/12),"")</f>
        <v/>
      </c>
      <c r="G2935" t="str">
        <f>IF(Table1[[#This Row],[ExitDate]], "Attrition", "Active")</f>
        <v>Active</v>
      </c>
      <c r="H2935" t="s">
        <v>28</v>
      </c>
      <c r="I2935" t="s">
        <v>10114</v>
      </c>
      <c r="J2935" t="s">
        <v>10115</v>
      </c>
      <c r="K2935" t="s">
        <v>132</v>
      </c>
      <c r="L2935" t="s">
        <v>32</v>
      </c>
      <c r="M2935" t="s">
        <v>62</v>
      </c>
      <c r="N2935" t="s">
        <v>63</v>
      </c>
      <c r="O2935" t="s">
        <v>35</v>
      </c>
      <c r="P2935" t="s">
        <v>36</v>
      </c>
      <c r="R2935" t="s">
        <v>37</v>
      </c>
      <c r="S2935" t="s">
        <v>110</v>
      </c>
      <c r="T2935" s="2">
        <v>15562</v>
      </c>
      <c r="U2935" s="3">
        <f ca="1">YEARFRAC(Table1[[#This Row],[DOB]],TODAY())</f>
        <v>83.37222222222222</v>
      </c>
      <c r="V2935" s="3" t="str" cm="1">
        <f t="array" aca="1" ref="V2935" ca="1">_xlfn.IFS(Table1[[#This Row],[Age]] &lt; 30, "20-29", Table1[[#This Row],[Age]]&lt;40,"30-39",Table1[[#This Row],[Age]]&lt;50,"40-49",Table1[[#This Row],[Age]]&lt;60,"50-59",Table1[[#This Row],[Age]]&lt;70, "60-69",Table1[[#This Row],[Age]]&lt;80, "70-79",Table1[[#This Row],[Age]]&lt;90,"80-89")</f>
        <v>80-89</v>
      </c>
      <c r="W2935" t="s">
        <v>39</v>
      </c>
      <c r="X2935" t="s">
        <v>183</v>
      </c>
      <c r="Y2935" t="s">
        <v>54</v>
      </c>
      <c r="Z2935">
        <v>78039</v>
      </c>
      <c r="AA2935" t="s">
        <v>127</v>
      </c>
      <c r="AB2935" t="s">
        <v>83</v>
      </c>
      <c r="AC2935" t="s">
        <v>104</v>
      </c>
      <c r="AD2935">
        <v>1</v>
      </c>
    </row>
    <row r="2936" spans="1:30" x14ac:dyDescent="0.35">
      <c r="A2936">
        <v>3358</v>
      </c>
      <c r="B2936" t="s">
        <v>8784</v>
      </c>
      <c r="C2936" t="s">
        <v>6488</v>
      </c>
      <c r="D2936" s="1">
        <v>44407</v>
      </c>
      <c r="E2936" s="1">
        <v>44898</v>
      </c>
      <c r="F2936">
        <f>IF(Table1[[#This Row],[ExitDate]],QUOTIENT(Table1[[#This Row],[ExitDate]]-Table1[[#This Row],[StartDate]],365/12),"")</f>
        <v>16</v>
      </c>
      <c r="G2936" t="str">
        <f>IF(Table1[[#This Row],[ExitDate]], "Attrition", "Active")</f>
        <v>Attrition</v>
      </c>
      <c r="H2936" t="s">
        <v>28</v>
      </c>
      <c r="I2936" t="s">
        <v>10116</v>
      </c>
      <c r="J2936" t="s">
        <v>10117</v>
      </c>
      <c r="K2936" t="s">
        <v>79</v>
      </c>
      <c r="L2936" t="s">
        <v>1804</v>
      </c>
      <c r="M2936" t="s">
        <v>62</v>
      </c>
      <c r="N2936" t="s">
        <v>50</v>
      </c>
      <c r="O2936" t="s">
        <v>51</v>
      </c>
      <c r="P2936" t="s">
        <v>174</v>
      </c>
      <c r="Q2936" t="s">
        <v>10118</v>
      </c>
      <c r="R2936" t="s">
        <v>37</v>
      </c>
      <c r="S2936" t="s">
        <v>89</v>
      </c>
      <c r="T2936" s="2">
        <v>36549</v>
      </c>
      <c r="U2936" s="3">
        <f ca="1">YEARFRAC(Table1[[#This Row],[DOB]],TODAY())</f>
        <v>25.913888888888888</v>
      </c>
      <c r="V2936" s="3" t="str" cm="1">
        <f t="array" aca="1" ref="V2936" ca="1">_xlfn.IFS(Table1[[#This Row],[Age]] &lt; 30, "20-29", Table1[[#This Row],[Age]]&lt;40,"30-39",Table1[[#This Row],[Age]]&lt;50,"40-49",Table1[[#This Row],[Age]]&lt;60,"50-59",Table1[[#This Row],[Age]]&lt;70, "60-69",Table1[[#This Row],[Age]]&lt;80, "70-79",Table1[[#This Row],[Age]]&lt;90,"80-89")</f>
        <v>20-29</v>
      </c>
      <c r="W2936" t="s">
        <v>39</v>
      </c>
      <c r="X2936" t="s">
        <v>82</v>
      </c>
      <c r="Y2936" t="s">
        <v>54</v>
      </c>
      <c r="Z2936">
        <v>67062</v>
      </c>
      <c r="AA2936" t="s">
        <v>92</v>
      </c>
      <c r="AB2936" t="s">
        <v>103</v>
      </c>
      <c r="AC2936" t="s">
        <v>44</v>
      </c>
      <c r="AD2936">
        <v>3</v>
      </c>
    </row>
    <row r="2937" spans="1:30" x14ac:dyDescent="0.35">
      <c r="A2937">
        <v>3359</v>
      </c>
      <c r="B2937" t="s">
        <v>7990</v>
      </c>
      <c r="C2937" t="s">
        <v>6218</v>
      </c>
      <c r="D2937" s="1">
        <v>44164</v>
      </c>
      <c r="F2937" t="str">
        <f>IF(Table1[[#This Row],[ExitDate]],QUOTIENT(Table1[[#This Row],[ExitDate]]-Table1[[#This Row],[StartDate]],365/12),"")</f>
        <v/>
      </c>
      <c r="G2937" t="str">
        <f>IF(Table1[[#This Row],[ExitDate]], "Attrition", "Active")</f>
        <v>Active</v>
      </c>
      <c r="H2937" t="s">
        <v>28</v>
      </c>
      <c r="I2937" t="s">
        <v>10119</v>
      </c>
      <c r="J2937" t="s">
        <v>10120</v>
      </c>
      <c r="K2937" t="s">
        <v>97</v>
      </c>
      <c r="L2937" t="s">
        <v>32</v>
      </c>
      <c r="M2937" t="s">
        <v>62</v>
      </c>
      <c r="N2937" t="s">
        <v>34</v>
      </c>
      <c r="O2937" t="s">
        <v>35</v>
      </c>
      <c r="P2937" t="s">
        <v>36</v>
      </c>
      <c r="R2937" t="s">
        <v>37</v>
      </c>
      <c r="S2937" t="s">
        <v>89</v>
      </c>
      <c r="T2937" s="2">
        <v>29259</v>
      </c>
      <c r="U2937" s="3">
        <f ca="1">YEARFRAC(Table1[[#This Row],[DOB]],TODAY())</f>
        <v>45.875</v>
      </c>
      <c r="V2937" s="3" t="str" cm="1">
        <f t="array" aca="1" ref="V2937" ca="1">_xlfn.IFS(Table1[[#This Row],[Age]] &lt; 30, "20-29", Table1[[#This Row],[Age]]&lt;40,"30-39",Table1[[#This Row],[Age]]&lt;50,"40-49",Table1[[#This Row],[Age]]&lt;60,"50-59",Table1[[#This Row],[Age]]&lt;70, "60-69",Table1[[#This Row],[Age]]&lt;80, "70-79",Table1[[#This Row],[Age]]&lt;90,"80-89")</f>
        <v>40-49</v>
      </c>
      <c r="W2937" t="s">
        <v>39</v>
      </c>
      <c r="X2937" t="s">
        <v>82</v>
      </c>
      <c r="Y2937" t="s">
        <v>54</v>
      </c>
      <c r="Z2937">
        <v>30982</v>
      </c>
      <c r="AA2937" t="s">
        <v>55</v>
      </c>
      <c r="AB2937" t="s">
        <v>83</v>
      </c>
      <c r="AC2937" t="s">
        <v>104</v>
      </c>
      <c r="AD2937">
        <v>3</v>
      </c>
    </row>
    <row r="2938" spans="1:30" x14ac:dyDescent="0.35">
      <c r="A2938">
        <v>3360</v>
      </c>
      <c r="B2938" t="s">
        <v>4946</v>
      </c>
      <c r="C2938" t="s">
        <v>1135</v>
      </c>
      <c r="D2938" s="1">
        <v>44279</v>
      </c>
      <c r="F2938" t="str">
        <f>IF(Table1[[#This Row],[ExitDate]],QUOTIENT(Table1[[#This Row],[ExitDate]]-Table1[[#This Row],[StartDate]],365/12),"")</f>
        <v/>
      </c>
      <c r="G2938" t="str">
        <f>IF(Table1[[#This Row],[ExitDate]], "Attrition", "Active")</f>
        <v>Active</v>
      </c>
      <c r="H2938" t="s">
        <v>28</v>
      </c>
      <c r="I2938" t="s">
        <v>10121</v>
      </c>
      <c r="J2938" t="s">
        <v>10122</v>
      </c>
      <c r="K2938" t="s">
        <v>88</v>
      </c>
      <c r="L2938" t="s">
        <v>32</v>
      </c>
      <c r="M2938" t="s">
        <v>51</v>
      </c>
      <c r="N2938" t="s">
        <v>50</v>
      </c>
      <c r="O2938" t="s">
        <v>51</v>
      </c>
      <c r="P2938" t="s">
        <v>36</v>
      </c>
      <c r="R2938" t="s">
        <v>37</v>
      </c>
      <c r="S2938" t="s">
        <v>80</v>
      </c>
      <c r="T2938" s="2">
        <v>27169</v>
      </c>
      <c r="U2938" s="3">
        <f ca="1">YEARFRAC(Table1[[#This Row],[DOB]],TODAY())</f>
        <v>51.591666666666669</v>
      </c>
      <c r="V2938" s="3" t="str" cm="1">
        <f t="array" aca="1" ref="V2938" ca="1">_xlfn.IFS(Table1[[#This Row],[Age]] &lt; 30, "20-29", Table1[[#This Row],[Age]]&lt;40,"30-39",Table1[[#This Row],[Age]]&lt;50,"40-49",Table1[[#This Row],[Age]]&lt;60,"50-59",Table1[[#This Row],[Age]]&lt;70, "60-69",Table1[[#This Row],[Age]]&lt;80, "70-79",Table1[[#This Row],[Age]]&lt;90,"80-89")</f>
        <v>50-59</v>
      </c>
      <c r="W2938" t="s">
        <v>39</v>
      </c>
      <c r="X2938" t="s">
        <v>2516</v>
      </c>
      <c r="Y2938" t="s">
        <v>41</v>
      </c>
      <c r="Z2938">
        <v>4369</v>
      </c>
      <c r="AA2938" t="s">
        <v>127</v>
      </c>
      <c r="AB2938" t="s">
        <v>83</v>
      </c>
      <c r="AC2938" t="s">
        <v>104</v>
      </c>
      <c r="AD2938">
        <v>2</v>
      </c>
    </row>
    <row r="2939" spans="1:30" x14ac:dyDescent="0.35">
      <c r="A2939">
        <v>3361</v>
      </c>
      <c r="B2939" t="s">
        <v>2840</v>
      </c>
      <c r="C2939" t="s">
        <v>6191</v>
      </c>
      <c r="D2939" s="1">
        <v>44194</v>
      </c>
      <c r="E2939" s="1">
        <v>44615</v>
      </c>
      <c r="F2939">
        <f>IF(Table1[[#This Row],[ExitDate]],QUOTIENT(Table1[[#This Row],[ExitDate]]-Table1[[#This Row],[StartDate]],365/12),"")</f>
        <v>13</v>
      </c>
      <c r="G2939" t="str">
        <f>IF(Table1[[#This Row],[ExitDate]], "Attrition", "Active")</f>
        <v>Attrition</v>
      </c>
      <c r="H2939" t="s">
        <v>28</v>
      </c>
      <c r="I2939" t="s">
        <v>10123</v>
      </c>
      <c r="J2939" t="s">
        <v>10124</v>
      </c>
      <c r="K2939" t="s">
        <v>31</v>
      </c>
      <c r="L2939" t="s">
        <v>744</v>
      </c>
      <c r="M2939" t="s">
        <v>51</v>
      </c>
      <c r="N2939" t="s">
        <v>63</v>
      </c>
      <c r="O2939" t="s">
        <v>35</v>
      </c>
      <c r="P2939" t="s">
        <v>174</v>
      </c>
      <c r="Q2939" t="s">
        <v>10125</v>
      </c>
      <c r="R2939" t="s">
        <v>37</v>
      </c>
      <c r="S2939" t="s">
        <v>80</v>
      </c>
      <c r="T2939" s="2">
        <v>15983</v>
      </c>
      <c r="U2939" s="3">
        <f ca="1">YEARFRAC(Table1[[#This Row],[DOB]],TODAY())</f>
        <v>82.219444444444449</v>
      </c>
      <c r="V2939" s="3" t="str" cm="1">
        <f t="array" aca="1" ref="V2939" ca="1">_xlfn.IFS(Table1[[#This Row],[Age]] &lt; 30, "20-29", Table1[[#This Row],[Age]]&lt;40,"30-39",Table1[[#This Row],[Age]]&lt;50,"40-49",Table1[[#This Row],[Age]]&lt;60,"50-59",Table1[[#This Row],[Age]]&lt;70, "60-69",Table1[[#This Row],[Age]]&lt;80, "70-79",Table1[[#This Row],[Age]]&lt;90,"80-89")</f>
        <v>80-89</v>
      </c>
      <c r="W2939" t="s">
        <v>39</v>
      </c>
      <c r="X2939" t="s">
        <v>102</v>
      </c>
      <c r="Y2939" t="s">
        <v>41</v>
      </c>
      <c r="Z2939">
        <v>65806</v>
      </c>
      <c r="AA2939" t="s">
        <v>73</v>
      </c>
      <c r="AB2939" t="s">
        <v>74</v>
      </c>
      <c r="AC2939" t="s">
        <v>104</v>
      </c>
      <c r="AD2939">
        <v>3</v>
      </c>
    </row>
    <row r="2940" spans="1:30" x14ac:dyDescent="0.35">
      <c r="A2940">
        <v>3362</v>
      </c>
      <c r="B2940" t="s">
        <v>6403</v>
      </c>
      <c r="C2940" t="s">
        <v>6599</v>
      </c>
      <c r="D2940" s="1">
        <v>44410</v>
      </c>
      <c r="F2940" t="str">
        <f>IF(Table1[[#This Row],[ExitDate]],QUOTIENT(Table1[[#This Row],[ExitDate]]-Table1[[#This Row],[StartDate]],365/12),"")</f>
        <v/>
      </c>
      <c r="G2940" t="str">
        <f>IF(Table1[[#This Row],[ExitDate]], "Attrition", "Active")</f>
        <v>Active</v>
      </c>
      <c r="H2940" t="s">
        <v>28</v>
      </c>
      <c r="I2940" t="s">
        <v>10126</v>
      </c>
      <c r="J2940" t="s">
        <v>10127</v>
      </c>
      <c r="K2940" t="s">
        <v>49</v>
      </c>
      <c r="L2940" t="s">
        <v>32</v>
      </c>
      <c r="M2940" t="s">
        <v>62</v>
      </c>
      <c r="N2940" t="s">
        <v>34</v>
      </c>
      <c r="O2940" t="s">
        <v>35</v>
      </c>
      <c r="P2940" t="s">
        <v>36</v>
      </c>
      <c r="R2940" t="s">
        <v>37</v>
      </c>
      <c r="S2940" t="s">
        <v>89</v>
      </c>
      <c r="T2940" s="2">
        <v>24786</v>
      </c>
      <c r="U2940" s="3">
        <f ca="1">YEARFRAC(Table1[[#This Row],[DOB]],TODAY())</f>
        <v>58.119444444444447</v>
      </c>
      <c r="V2940" s="3" t="str" cm="1">
        <f t="array" aca="1" ref="V2940" ca="1">_xlfn.IFS(Table1[[#This Row],[Age]] &lt; 30, "20-29", Table1[[#This Row],[Age]]&lt;40,"30-39",Table1[[#This Row],[Age]]&lt;50,"40-49",Table1[[#This Row],[Age]]&lt;60,"50-59",Table1[[#This Row],[Age]]&lt;70, "60-69",Table1[[#This Row],[Age]]&lt;80, "70-79",Table1[[#This Row],[Age]]&lt;90,"80-89")</f>
        <v>50-59</v>
      </c>
      <c r="W2940" t="s">
        <v>39</v>
      </c>
      <c r="X2940" t="s">
        <v>82</v>
      </c>
      <c r="Y2940" t="s">
        <v>41</v>
      </c>
      <c r="Z2940">
        <v>90552</v>
      </c>
      <c r="AA2940" t="s">
        <v>127</v>
      </c>
      <c r="AB2940" t="s">
        <v>43</v>
      </c>
      <c r="AC2940" t="s">
        <v>104</v>
      </c>
      <c r="AD2940">
        <v>1</v>
      </c>
    </row>
    <row r="2941" spans="1:30" x14ac:dyDescent="0.35">
      <c r="A2941">
        <v>3363</v>
      </c>
      <c r="B2941" t="s">
        <v>10128</v>
      </c>
      <c r="C2941" t="s">
        <v>2220</v>
      </c>
      <c r="D2941" s="1">
        <v>44650</v>
      </c>
      <c r="F2941" t="str">
        <f>IF(Table1[[#This Row],[ExitDate]],QUOTIENT(Table1[[#This Row],[ExitDate]]-Table1[[#This Row],[StartDate]],365/12),"")</f>
        <v/>
      </c>
      <c r="G2941" t="str">
        <f>IF(Table1[[#This Row],[ExitDate]], "Attrition", "Active")</f>
        <v>Active</v>
      </c>
      <c r="H2941" t="s">
        <v>28</v>
      </c>
      <c r="I2941" t="s">
        <v>10129</v>
      </c>
      <c r="J2941" t="s">
        <v>10130</v>
      </c>
      <c r="K2941" t="s">
        <v>138</v>
      </c>
      <c r="L2941" t="s">
        <v>32</v>
      </c>
      <c r="M2941" t="s">
        <v>51</v>
      </c>
      <c r="N2941" t="s">
        <v>50</v>
      </c>
      <c r="O2941" t="s">
        <v>35</v>
      </c>
      <c r="P2941" t="s">
        <v>36</v>
      </c>
      <c r="R2941" t="s">
        <v>37</v>
      </c>
      <c r="S2941" t="s">
        <v>89</v>
      </c>
      <c r="T2941" s="2">
        <v>21027</v>
      </c>
      <c r="U2941" s="3">
        <f ca="1">YEARFRAC(Table1[[#This Row],[DOB]],TODAY())</f>
        <v>68.408333333333331</v>
      </c>
      <c r="V2941" s="3" t="str" cm="1">
        <f t="array" aca="1" ref="V2941" ca="1">_xlfn.IFS(Table1[[#This Row],[Age]] &lt; 30, "20-29", Table1[[#This Row],[Age]]&lt;40,"30-39",Table1[[#This Row],[Age]]&lt;50,"40-49",Table1[[#This Row],[Age]]&lt;60,"50-59",Table1[[#This Row],[Age]]&lt;70, "60-69",Table1[[#This Row],[Age]]&lt;80, "70-79",Table1[[#This Row],[Age]]&lt;90,"80-89")</f>
        <v>60-69</v>
      </c>
      <c r="W2941" t="s">
        <v>39</v>
      </c>
      <c r="X2941" t="s">
        <v>82</v>
      </c>
      <c r="Y2941" t="s">
        <v>54</v>
      </c>
      <c r="Z2941">
        <v>31018</v>
      </c>
      <c r="AA2941" t="s">
        <v>92</v>
      </c>
      <c r="AB2941" t="s">
        <v>83</v>
      </c>
      <c r="AC2941" t="s">
        <v>104</v>
      </c>
      <c r="AD2941">
        <v>5</v>
      </c>
    </row>
    <row r="2942" spans="1:30" x14ac:dyDescent="0.35">
      <c r="A2942">
        <v>3364</v>
      </c>
      <c r="B2942" t="s">
        <v>10131</v>
      </c>
      <c r="C2942" t="s">
        <v>4929</v>
      </c>
      <c r="D2942" s="1">
        <v>44260</v>
      </c>
      <c r="E2942" s="1">
        <v>44446</v>
      </c>
      <c r="F2942">
        <f>IF(Table1[[#This Row],[ExitDate]],QUOTIENT(Table1[[#This Row],[ExitDate]]-Table1[[#This Row],[StartDate]],365/12),"")</f>
        <v>6</v>
      </c>
      <c r="G2942" t="str">
        <f>IF(Table1[[#This Row],[ExitDate]], "Attrition", "Active")</f>
        <v>Attrition</v>
      </c>
      <c r="H2942" t="s">
        <v>727</v>
      </c>
      <c r="I2942" t="s">
        <v>10132</v>
      </c>
      <c r="J2942" t="s">
        <v>10133</v>
      </c>
      <c r="K2942" t="s">
        <v>97</v>
      </c>
      <c r="L2942" t="s">
        <v>32</v>
      </c>
      <c r="M2942" t="s">
        <v>51</v>
      </c>
      <c r="N2942" t="s">
        <v>50</v>
      </c>
      <c r="O2942" t="s">
        <v>35</v>
      </c>
      <c r="P2942" t="s">
        <v>139</v>
      </c>
      <c r="Q2942" t="s">
        <v>10134</v>
      </c>
      <c r="R2942" t="s">
        <v>37</v>
      </c>
      <c r="S2942" t="s">
        <v>110</v>
      </c>
      <c r="T2942" s="2">
        <v>22072</v>
      </c>
      <c r="U2942" s="3">
        <f ca="1">YEARFRAC(Table1[[#This Row],[DOB]],TODAY())</f>
        <v>65.55</v>
      </c>
      <c r="V2942" s="3" t="str" cm="1">
        <f t="array" aca="1" ref="V2942" ca="1">_xlfn.IFS(Table1[[#This Row],[Age]] &lt; 30, "20-29", Table1[[#This Row],[Age]]&lt;40,"30-39",Table1[[#This Row],[Age]]&lt;50,"40-49",Table1[[#This Row],[Age]]&lt;60,"50-59",Table1[[#This Row],[Age]]&lt;70, "60-69",Table1[[#This Row],[Age]]&lt;80, "70-79",Table1[[#This Row],[Age]]&lt;90,"80-89")</f>
        <v>60-69</v>
      </c>
      <c r="W2942" t="s">
        <v>39</v>
      </c>
      <c r="X2942" t="s">
        <v>102</v>
      </c>
      <c r="Y2942" t="s">
        <v>41</v>
      </c>
      <c r="Z2942">
        <v>42754</v>
      </c>
      <c r="AA2942" t="s">
        <v>55</v>
      </c>
      <c r="AB2942" t="s">
        <v>74</v>
      </c>
      <c r="AC2942" t="s">
        <v>104</v>
      </c>
      <c r="AD2942">
        <v>3</v>
      </c>
    </row>
    <row r="2943" spans="1:30" x14ac:dyDescent="0.35">
      <c r="A2943">
        <v>3365</v>
      </c>
      <c r="B2943" t="s">
        <v>4103</v>
      </c>
      <c r="C2943" t="s">
        <v>3811</v>
      </c>
      <c r="D2943" s="1">
        <v>44167</v>
      </c>
      <c r="F2943" t="str">
        <f>IF(Table1[[#This Row],[ExitDate]],QUOTIENT(Table1[[#This Row],[ExitDate]]-Table1[[#This Row],[StartDate]],365/12),"")</f>
        <v/>
      </c>
      <c r="G2943" t="str">
        <f>IF(Table1[[#This Row],[ExitDate]], "Attrition", "Active")</f>
        <v>Active</v>
      </c>
      <c r="H2943" t="s">
        <v>727</v>
      </c>
      <c r="I2943" t="s">
        <v>10135</v>
      </c>
      <c r="J2943" t="s">
        <v>10136</v>
      </c>
      <c r="K2943" t="s">
        <v>117</v>
      </c>
      <c r="L2943" t="s">
        <v>32</v>
      </c>
      <c r="M2943" t="s">
        <v>33</v>
      </c>
      <c r="N2943" t="s">
        <v>63</v>
      </c>
      <c r="O2943" t="s">
        <v>35</v>
      </c>
      <c r="P2943" t="s">
        <v>36</v>
      </c>
      <c r="R2943" t="s">
        <v>37</v>
      </c>
      <c r="S2943" t="s">
        <v>176</v>
      </c>
      <c r="T2943" s="2">
        <v>17711</v>
      </c>
      <c r="U2943" s="3">
        <f ca="1">YEARFRAC(Table1[[#This Row],[DOB]],TODAY())</f>
        <v>77.488888888888894</v>
      </c>
      <c r="V2943" s="3" t="str" cm="1">
        <f t="array" aca="1" ref="V2943" ca="1">_xlfn.IFS(Table1[[#This Row],[Age]] &lt; 30, "20-29", Table1[[#This Row],[Age]]&lt;40,"30-39",Table1[[#This Row],[Age]]&lt;50,"40-49",Table1[[#This Row],[Age]]&lt;60,"50-59",Table1[[#This Row],[Age]]&lt;70, "60-69",Table1[[#This Row],[Age]]&lt;80, "70-79",Table1[[#This Row],[Age]]&lt;90,"80-89")</f>
        <v>70-79</v>
      </c>
      <c r="W2943" t="s">
        <v>39</v>
      </c>
      <c r="X2943" t="s">
        <v>82</v>
      </c>
      <c r="Y2943" t="s">
        <v>54</v>
      </c>
      <c r="Z2943">
        <v>24571</v>
      </c>
      <c r="AA2943" t="s">
        <v>127</v>
      </c>
      <c r="AB2943" t="s">
        <v>103</v>
      </c>
      <c r="AC2943" t="s">
        <v>44</v>
      </c>
      <c r="AD2943">
        <v>3</v>
      </c>
    </row>
    <row r="2944" spans="1:30" x14ac:dyDescent="0.35">
      <c r="A2944">
        <v>3366</v>
      </c>
      <c r="B2944" t="s">
        <v>868</v>
      </c>
      <c r="C2944" t="s">
        <v>4753</v>
      </c>
      <c r="D2944" s="1">
        <v>43485</v>
      </c>
      <c r="E2944" s="1">
        <v>43848</v>
      </c>
      <c r="F2944">
        <f>IF(Table1[[#This Row],[ExitDate]],QUOTIENT(Table1[[#This Row],[ExitDate]]-Table1[[#This Row],[StartDate]],365/12),"")</f>
        <v>11</v>
      </c>
      <c r="G2944" t="str">
        <f>IF(Table1[[#This Row],[ExitDate]], "Attrition", "Active")</f>
        <v>Attrition</v>
      </c>
      <c r="H2944" t="s">
        <v>727</v>
      </c>
      <c r="I2944" t="s">
        <v>10137</v>
      </c>
      <c r="J2944" t="s">
        <v>10138</v>
      </c>
      <c r="K2944" t="s">
        <v>61</v>
      </c>
      <c r="L2944" t="s">
        <v>744</v>
      </c>
      <c r="M2944" t="s">
        <v>33</v>
      </c>
      <c r="N2944" t="s">
        <v>34</v>
      </c>
      <c r="O2944" t="s">
        <v>62</v>
      </c>
      <c r="P2944" t="s">
        <v>174</v>
      </c>
      <c r="Q2944" t="s">
        <v>10139</v>
      </c>
      <c r="R2944" t="s">
        <v>37</v>
      </c>
      <c r="S2944" t="s">
        <v>80</v>
      </c>
      <c r="T2944" s="2">
        <v>27894</v>
      </c>
      <c r="U2944" s="3">
        <f ca="1">YEARFRAC(Table1[[#This Row],[DOB]],TODAY())</f>
        <v>49.608333333333334</v>
      </c>
      <c r="V2944" s="3" t="str" cm="1">
        <f t="array" aca="1" ref="V2944" ca="1">_xlfn.IFS(Table1[[#This Row],[Age]] &lt; 30, "20-29", Table1[[#This Row],[Age]]&lt;40,"30-39",Table1[[#This Row],[Age]]&lt;50,"40-49",Table1[[#This Row],[Age]]&lt;60,"50-59",Table1[[#This Row],[Age]]&lt;70, "60-69",Table1[[#This Row],[Age]]&lt;80, "70-79",Table1[[#This Row],[Age]]&lt;90,"80-89")</f>
        <v>40-49</v>
      </c>
      <c r="W2944" t="s">
        <v>39</v>
      </c>
      <c r="X2944" t="s">
        <v>418</v>
      </c>
      <c r="Y2944" t="s">
        <v>54</v>
      </c>
      <c r="Z2944">
        <v>74701</v>
      </c>
      <c r="AA2944" t="s">
        <v>92</v>
      </c>
      <c r="AB2944" t="s">
        <v>43</v>
      </c>
      <c r="AC2944" t="s">
        <v>104</v>
      </c>
      <c r="AD2944">
        <v>4</v>
      </c>
    </row>
    <row r="2945" spans="1:30" x14ac:dyDescent="0.35">
      <c r="A2945">
        <v>3367</v>
      </c>
      <c r="B2945" t="s">
        <v>8505</v>
      </c>
      <c r="C2945" t="s">
        <v>3198</v>
      </c>
      <c r="D2945" s="1">
        <v>43981</v>
      </c>
      <c r="E2945" s="1">
        <v>44593</v>
      </c>
      <c r="F2945">
        <f>IF(Table1[[#This Row],[ExitDate]],QUOTIENT(Table1[[#This Row],[ExitDate]]-Table1[[#This Row],[StartDate]],365/12),"")</f>
        <v>20</v>
      </c>
      <c r="G2945" t="str">
        <f>IF(Table1[[#This Row],[ExitDate]], "Attrition", "Active")</f>
        <v>Attrition</v>
      </c>
      <c r="H2945" t="s">
        <v>727</v>
      </c>
      <c r="I2945" t="s">
        <v>10140</v>
      </c>
      <c r="J2945" t="s">
        <v>10141</v>
      </c>
      <c r="K2945" t="s">
        <v>88</v>
      </c>
      <c r="L2945" t="s">
        <v>744</v>
      </c>
      <c r="M2945" t="s">
        <v>62</v>
      </c>
      <c r="N2945" t="s">
        <v>63</v>
      </c>
      <c r="O2945" t="s">
        <v>62</v>
      </c>
      <c r="P2945" t="s">
        <v>139</v>
      </c>
      <c r="Q2945" t="s">
        <v>10142</v>
      </c>
      <c r="R2945" t="s">
        <v>37</v>
      </c>
      <c r="S2945" t="s">
        <v>89</v>
      </c>
      <c r="T2945" s="2">
        <v>22935</v>
      </c>
      <c r="U2945" s="3">
        <f ca="1">YEARFRAC(Table1[[#This Row],[DOB]],TODAY())</f>
        <v>63.18611111111111</v>
      </c>
      <c r="V2945" s="3" t="str" cm="1">
        <f t="array" aca="1" ref="V2945" ca="1">_xlfn.IFS(Table1[[#This Row],[Age]] &lt; 30, "20-29", Table1[[#This Row],[Age]]&lt;40,"30-39",Table1[[#This Row],[Age]]&lt;50,"40-49",Table1[[#This Row],[Age]]&lt;60,"50-59",Table1[[#This Row],[Age]]&lt;70, "60-69",Table1[[#This Row],[Age]]&lt;80, "70-79",Table1[[#This Row],[Age]]&lt;90,"80-89")</f>
        <v>60-69</v>
      </c>
      <c r="W2945" t="s">
        <v>39</v>
      </c>
      <c r="X2945" t="s">
        <v>82</v>
      </c>
      <c r="Y2945" t="s">
        <v>54</v>
      </c>
      <c r="Z2945">
        <v>35065</v>
      </c>
      <c r="AA2945" t="s">
        <v>73</v>
      </c>
      <c r="AB2945" t="s">
        <v>74</v>
      </c>
      <c r="AC2945" t="s">
        <v>104</v>
      </c>
      <c r="AD2945">
        <v>2</v>
      </c>
    </row>
    <row r="2946" spans="1:30" x14ac:dyDescent="0.35">
      <c r="A2946">
        <v>3368</v>
      </c>
      <c r="B2946" t="s">
        <v>493</v>
      </c>
      <c r="C2946" t="s">
        <v>7252</v>
      </c>
      <c r="D2946" s="1">
        <v>43783</v>
      </c>
      <c r="E2946" s="1">
        <v>45060</v>
      </c>
      <c r="F2946">
        <f>IF(Table1[[#This Row],[ExitDate]],QUOTIENT(Table1[[#This Row],[ExitDate]]-Table1[[#This Row],[StartDate]],365/12),"")</f>
        <v>41</v>
      </c>
      <c r="G2946" t="str">
        <f>IF(Table1[[#This Row],[ExitDate]], "Attrition", "Active")</f>
        <v>Attrition</v>
      </c>
      <c r="H2946" t="s">
        <v>727</v>
      </c>
      <c r="I2946" t="s">
        <v>10143</v>
      </c>
      <c r="J2946" t="s">
        <v>10144</v>
      </c>
      <c r="K2946" t="s">
        <v>31</v>
      </c>
      <c r="L2946" t="s">
        <v>1804</v>
      </c>
      <c r="M2946" t="s">
        <v>51</v>
      </c>
      <c r="N2946" t="s">
        <v>63</v>
      </c>
      <c r="O2946" t="s">
        <v>51</v>
      </c>
      <c r="P2946" t="s">
        <v>139</v>
      </c>
      <c r="Q2946" t="s">
        <v>10145</v>
      </c>
      <c r="R2946" t="s">
        <v>37</v>
      </c>
      <c r="S2946" t="s">
        <v>89</v>
      </c>
      <c r="T2946" s="2">
        <v>32911</v>
      </c>
      <c r="U2946" s="3">
        <f ca="1">YEARFRAC(Table1[[#This Row],[DOB]],TODAY())</f>
        <v>35.87777777777778</v>
      </c>
      <c r="V2946" s="3" t="str" cm="1">
        <f t="array" aca="1" ref="V2946" ca="1">_xlfn.IFS(Table1[[#This Row],[Age]] &lt; 30, "20-29", Table1[[#This Row],[Age]]&lt;40,"30-39",Table1[[#This Row],[Age]]&lt;50,"40-49",Table1[[#This Row],[Age]]&lt;60,"50-59",Table1[[#This Row],[Age]]&lt;70, "60-69",Table1[[#This Row],[Age]]&lt;80, "70-79",Table1[[#This Row],[Age]]&lt;90,"80-89")</f>
        <v>30-39</v>
      </c>
      <c r="W2946" t="s">
        <v>39</v>
      </c>
      <c r="X2946" t="s">
        <v>1043</v>
      </c>
      <c r="Y2946" t="s">
        <v>54</v>
      </c>
      <c r="Z2946">
        <v>61176</v>
      </c>
      <c r="AA2946" t="s">
        <v>92</v>
      </c>
      <c r="AB2946" t="s">
        <v>83</v>
      </c>
      <c r="AC2946" t="s">
        <v>104</v>
      </c>
      <c r="AD2946">
        <v>5</v>
      </c>
    </row>
    <row r="2947" spans="1:30" x14ac:dyDescent="0.35">
      <c r="A2947">
        <v>3369</v>
      </c>
      <c r="B2947" t="s">
        <v>3315</v>
      </c>
      <c r="C2947" t="s">
        <v>5123</v>
      </c>
      <c r="D2947" s="1">
        <v>44769</v>
      </c>
      <c r="E2947" s="1">
        <v>45009</v>
      </c>
      <c r="F2947">
        <f>IF(Table1[[#This Row],[ExitDate]],QUOTIENT(Table1[[#This Row],[ExitDate]]-Table1[[#This Row],[StartDate]],365/12),"")</f>
        <v>7</v>
      </c>
      <c r="G2947" t="str">
        <f>IF(Table1[[#This Row],[ExitDate]], "Attrition", "Active")</f>
        <v>Attrition</v>
      </c>
      <c r="H2947" t="s">
        <v>727</v>
      </c>
      <c r="I2947" t="s">
        <v>10146</v>
      </c>
      <c r="J2947" t="s">
        <v>10147</v>
      </c>
      <c r="K2947" t="s">
        <v>132</v>
      </c>
      <c r="L2947" t="s">
        <v>1804</v>
      </c>
      <c r="M2947" t="s">
        <v>51</v>
      </c>
      <c r="N2947" t="s">
        <v>50</v>
      </c>
      <c r="O2947" t="s">
        <v>35</v>
      </c>
      <c r="P2947" t="s">
        <v>125</v>
      </c>
      <c r="Q2947" t="s">
        <v>10148</v>
      </c>
      <c r="R2947" t="s">
        <v>37</v>
      </c>
      <c r="S2947" t="s">
        <v>80</v>
      </c>
      <c r="T2947" s="2">
        <v>18504</v>
      </c>
      <c r="U2947" s="3">
        <f ca="1">YEARFRAC(Table1[[#This Row],[DOB]],TODAY())</f>
        <v>75.316666666666663</v>
      </c>
      <c r="V2947" s="3" t="str" cm="1">
        <f t="array" aca="1" ref="V2947" ca="1">_xlfn.IFS(Table1[[#This Row],[Age]] &lt; 30, "20-29", Table1[[#This Row],[Age]]&lt;40,"30-39",Table1[[#This Row],[Age]]&lt;50,"40-49",Table1[[#This Row],[Age]]&lt;60,"50-59",Table1[[#This Row],[Age]]&lt;70, "60-69",Table1[[#This Row],[Age]]&lt;80, "70-79",Table1[[#This Row],[Age]]&lt;90,"80-89")</f>
        <v>70-79</v>
      </c>
      <c r="W2947" t="s">
        <v>39</v>
      </c>
      <c r="X2947" t="s">
        <v>653</v>
      </c>
      <c r="Y2947" t="s">
        <v>41</v>
      </c>
      <c r="Z2947">
        <v>22374</v>
      </c>
      <c r="AA2947" t="s">
        <v>73</v>
      </c>
      <c r="AB2947" t="s">
        <v>74</v>
      </c>
      <c r="AC2947" t="s">
        <v>104</v>
      </c>
      <c r="AD2947">
        <v>2</v>
      </c>
    </row>
    <row r="2948" spans="1:30" x14ac:dyDescent="0.35">
      <c r="A2948">
        <v>3370</v>
      </c>
      <c r="B2948" t="s">
        <v>4241</v>
      </c>
      <c r="C2948" t="s">
        <v>7949</v>
      </c>
      <c r="D2948" s="1">
        <v>44732</v>
      </c>
      <c r="F2948" t="str">
        <f>IF(Table1[[#This Row],[ExitDate]],QUOTIENT(Table1[[#This Row],[ExitDate]]-Table1[[#This Row],[StartDate]],365/12),"")</f>
        <v/>
      </c>
      <c r="G2948" t="str">
        <f>IF(Table1[[#This Row],[ExitDate]], "Attrition", "Active")</f>
        <v>Active</v>
      </c>
      <c r="H2948" t="s">
        <v>727</v>
      </c>
      <c r="I2948" t="s">
        <v>10149</v>
      </c>
      <c r="J2948" t="s">
        <v>10150</v>
      </c>
      <c r="K2948" t="s">
        <v>49</v>
      </c>
      <c r="L2948" t="s">
        <v>32</v>
      </c>
      <c r="M2948" t="s">
        <v>33</v>
      </c>
      <c r="N2948" t="s">
        <v>34</v>
      </c>
      <c r="O2948" t="s">
        <v>35</v>
      </c>
      <c r="P2948" t="s">
        <v>36</v>
      </c>
      <c r="R2948" t="s">
        <v>37</v>
      </c>
      <c r="S2948" t="s">
        <v>80</v>
      </c>
      <c r="T2948" s="2">
        <v>21424</v>
      </c>
      <c r="U2948" s="3">
        <f ca="1">YEARFRAC(Table1[[#This Row],[DOB]],TODAY())</f>
        <v>67.322222222222223</v>
      </c>
      <c r="V2948" s="3" t="str" cm="1">
        <f t="array" aca="1" ref="V2948" ca="1">_xlfn.IFS(Table1[[#This Row],[Age]] &lt; 30, "20-29", Table1[[#This Row],[Age]]&lt;40,"30-39",Table1[[#This Row],[Age]]&lt;50,"40-49",Table1[[#This Row],[Age]]&lt;60,"50-59",Table1[[#This Row],[Age]]&lt;70, "60-69",Table1[[#This Row],[Age]]&lt;80, "70-79",Table1[[#This Row],[Age]]&lt;90,"80-89")</f>
        <v>60-69</v>
      </c>
      <c r="W2948" t="s">
        <v>39</v>
      </c>
      <c r="X2948" t="s">
        <v>82</v>
      </c>
      <c r="Y2948" t="s">
        <v>41</v>
      </c>
      <c r="Z2948">
        <v>57215</v>
      </c>
      <c r="AA2948" t="s">
        <v>127</v>
      </c>
      <c r="AB2948" t="s">
        <v>43</v>
      </c>
      <c r="AC2948" t="s">
        <v>104</v>
      </c>
      <c r="AD2948">
        <v>3</v>
      </c>
    </row>
    <row r="2949" spans="1:30" x14ac:dyDescent="0.35">
      <c r="A2949">
        <v>3371</v>
      </c>
      <c r="B2949" t="s">
        <v>9498</v>
      </c>
      <c r="C2949" t="s">
        <v>1768</v>
      </c>
      <c r="D2949" s="1">
        <v>44915</v>
      </c>
      <c r="E2949" s="1">
        <v>45007</v>
      </c>
      <c r="F2949">
        <f>IF(Table1[[#This Row],[ExitDate]],QUOTIENT(Table1[[#This Row],[ExitDate]]-Table1[[#This Row],[StartDate]],365/12),"")</f>
        <v>3</v>
      </c>
      <c r="G2949" t="str">
        <f>IF(Table1[[#This Row],[ExitDate]], "Attrition", "Active")</f>
        <v>Attrition</v>
      </c>
      <c r="H2949" t="s">
        <v>727</v>
      </c>
      <c r="I2949" t="s">
        <v>10151</v>
      </c>
      <c r="J2949" t="s">
        <v>10152</v>
      </c>
      <c r="K2949" t="s">
        <v>138</v>
      </c>
      <c r="L2949" t="s">
        <v>744</v>
      </c>
      <c r="M2949" t="s">
        <v>62</v>
      </c>
      <c r="N2949" t="s">
        <v>50</v>
      </c>
      <c r="O2949" t="s">
        <v>62</v>
      </c>
      <c r="P2949" t="s">
        <v>125</v>
      </c>
      <c r="Q2949" t="s">
        <v>10153</v>
      </c>
      <c r="R2949" t="s">
        <v>37</v>
      </c>
      <c r="S2949" t="s">
        <v>593</v>
      </c>
      <c r="T2949" s="2">
        <v>25894</v>
      </c>
      <c r="U2949" s="3">
        <f ca="1">YEARFRAC(Table1[[#This Row],[DOB]],TODAY())</f>
        <v>55.086111111111109</v>
      </c>
      <c r="V2949" s="3" t="str" cm="1">
        <f t="array" aca="1" ref="V2949" ca="1">_xlfn.IFS(Table1[[#This Row],[Age]] &lt; 30, "20-29", Table1[[#This Row],[Age]]&lt;40,"30-39",Table1[[#This Row],[Age]]&lt;50,"40-49",Table1[[#This Row],[Age]]&lt;60,"50-59",Table1[[#This Row],[Age]]&lt;70, "60-69",Table1[[#This Row],[Age]]&lt;80, "70-79",Table1[[#This Row],[Age]]&lt;90,"80-89")</f>
        <v>50-59</v>
      </c>
      <c r="W2949" t="s">
        <v>39</v>
      </c>
      <c r="X2949" t="s">
        <v>242</v>
      </c>
      <c r="Y2949" t="s">
        <v>41</v>
      </c>
      <c r="Z2949">
        <v>5985</v>
      </c>
      <c r="AA2949" t="s">
        <v>55</v>
      </c>
      <c r="AB2949" t="s">
        <v>83</v>
      </c>
      <c r="AC2949" t="s">
        <v>104</v>
      </c>
      <c r="AD2949">
        <v>3</v>
      </c>
    </row>
    <row r="2950" spans="1:30" x14ac:dyDescent="0.35">
      <c r="A2950">
        <v>3372</v>
      </c>
      <c r="B2950" t="s">
        <v>1263</v>
      </c>
      <c r="C2950" t="s">
        <v>4563</v>
      </c>
      <c r="D2950" s="1">
        <v>44940</v>
      </c>
      <c r="E2950" s="1">
        <v>44999</v>
      </c>
      <c r="F2950">
        <f>IF(Table1[[#This Row],[ExitDate]],QUOTIENT(Table1[[#This Row],[ExitDate]]-Table1[[#This Row],[StartDate]],365/12),"")</f>
        <v>1</v>
      </c>
      <c r="G2950" t="str">
        <f>IF(Table1[[#This Row],[ExitDate]], "Attrition", "Active")</f>
        <v>Attrition</v>
      </c>
      <c r="H2950" t="s">
        <v>28</v>
      </c>
      <c r="I2950" t="s">
        <v>10154</v>
      </c>
      <c r="J2950" t="s">
        <v>10155</v>
      </c>
      <c r="K2950" t="s">
        <v>79</v>
      </c>
      <c r="L2950" t="s">
        <v>744</v>
      </c>
      <c r="M2950" t="s">
        <v>33</v>
      </c>
      <c r="N2950" t="s">
        <v>34</v>
      </c>
      <c r="O2950" t="s">
        <v>51</v>
      </c>
      <c r="P2950" t="s">
        <v>98</v>
      </c>
      <c r="Q2950" t="s">
        <v>10156</v>
      </c>
      <c r="R2950" t="s">
        <v>37</v>
      </c>
      <c r="S2950" t="s">
        <v>176</v>
      </c>
      <c r="T2950" s="2">
        <v>33751</v>
      </c>
      <c r="U2950" s="3">
        <f ca="1">YEARFRAC(Table1[[#This Row],[DOB]],TODAY())</f>
        <v>33.572222222222223</v>
      </c>
      <c r="V2950" s="3" t="str" cm="1">
        <f t="array" aca="1" ref="V2950" ca="1">_xlfn.IFS(Table1[[#This Row],[Age]] &lt; 30, "20-29", Table1[[#This Row],[Age]]&lt;40,"30-39",Table1[[#This Row],[Age]]&lt;50,"40-49",Table1[[#This Row],[Age]]&lt;60,"50-59",Table1[[#This Row],[Age]]&lt;70, "60-69",Table1[[#This Row],[Age]]&lt;80, "70-79",Table1[[#This Row],[Age]]&lt;90,"80-89")</f>
        <v>30-39</v>
      </c>
      <c r="W2950" t="s">
        <v>39</v>
      </c>
      <c r="X2950" t="s">
        <v>242</v>
      </c>
      <c r="Y2950" t="s">
        <v>41</v>
      </c>
      <c r="Z2950">
        <v>94040</v>
      </c>
      <c r="AA2950" t="s">
        <v>127</v>
      </c>
      <c r="AB2950" t="s">
        <v>103</v>
      </c>
      <c r="AC2950" t="s">
        <v>44</v>
      </c>
      <c r="AD2950">
        <v>4</v>
      </c>
    </row>
    <row r="2951" spans="1:30" x14ac:dyDescent="0.35">
      <c r="A2951">
        <v>3373</v>
      </c>
      <c r="B2951" t="s">
        <v>7178</v>
      </c>
      <c r="C2951" t="s">
        <v>3071</v>
      </c>
      <c r="D2951" s="1">
        <v>43365</v>
      </c>
      <c r="F2951" t="str">
        <f>IF(Table1[[#This Row],[ExitDate]],QUOTIENT(Table1[[#This Row],[ExitDate]]-Table1[[#This Row],[StartDate]],365/12),"")</f>
        <v/>
      </c>
      <c r="G2951" t="str">
        <f>IF(Table1[[#This Row],[ExitDate]], "Attrition", "Active")</f>
        <v>Active</v>
      </c>
      <c r="H2951" t="s">
        <v>28</v>
      </c>
      <c r="I2951" t="s">
        <v>10157</v>
      </c>
      <c r="J2951" t="s">
        <v>10158</v>
      </c>
      <c r="K2951" t="s">
        <v>167</v>
      </c>
      <c r="L2951" t="s">
        <v>32</v>
      </c>
      <c r="M2951" t="s">
        <v>33</v>
      </c>
      <c r="N2951" t="s">
        <v>50</v>
      </c>
      <c r="O2951" t="s">
        <v>35</v>
      </c>
      <c r="P2951" t="s">
        <v>36</v>
      </c>
      <c r="R2951" t="s">
        <v>37</v>
      </c>
      <c r="S2951" t="s">
        <v>52</v>
      </c>
      <c r="T2951" s="2">
        <v>32545</v>
      </c>
      <c r="U2951" s="3">
        <f ca="1">YEARFRAC(Table1[[#This Row],[DOB]],TODAY())</f>
        <v>36.880555555555553</v>
      </c>
      <c r="V2951" s="3" t="str" cm="1">
        <f t="array" aca="1" ref="V2951" ca="1">_xlfn.IFS(Table1[[#This Row],[Age]] &lt; 30, "20-29", Table1[[#This Row],[Age]]&lt;40,"30-39",Table1[[#This Row],[Age]]&lt;50,"40-49",Table1[[#This Row],[Age]]&lt;60,"50-59",Table1[[#This Row],[Age]]&lt;70, "60-69",Table1[[#This Row],[Age]]&lt;80, "70-79",Table1[[#This Row],[Age]]&lt;90,"80-89")</f>
        <v>30-39</v>
      </c>
      <c r="W2951" t="s">
        <v>39</v>
      </c>
      <c r="X2951" t="s">
        <v>225</v>
      </c>
      <c r="Y2951" t="s">
        <v>54</v>
      </c>
      <c r="Z2951">
        <v>35546</v>
      </c>
      <c r="AA2951" t="s">
        <v>73</v>
      </c>
      <c r="AB2951" t="s">
        <v>83</v>
      </c>
      <c r="AC2951" t="s">
        <v>104</v>
      </c>
      <c r="AD2951">
        <v>2</v>
      </c>
    </row>
    <row r="2952" spans="1:30" x14ac:dyDescent="0.35">
      <c r="A2952">
        <v>3374</v>
      </c>
      <c r="B2952" t="s">
        <v>5860</v>
      </c>
      <c r="C2952" t="s">
        <v>2891</v>
      </c>
      <c r="D2952" s="1">
        <v>44828</v>
      </c>
      <c r="E2952" s="1">
        <v>44995</v>
      </c>
      <c r="F2952">
        <f>IF(Table1[[#This Row],[ExitDate]],QUOTIENT(Table1[[#This Row],[ExitDate]]-Table1[[#This Row],[StartDate]],365/12),"")</f>
        <v>5</v>
      </c>
      <c r="G2952" t="str">
        <f>IF(Table1[[#This Row],[ExitDate]], "Attrition", "Active")</f>
        <v>Attrition</v>
      </c>
      <c r="H2952" t="s">
        <v>28</v>
      </c>
      <c r="I2952" t="s">
        <v>10159</v>
      </c>
      <c r="J2952" t="s">
        <v>10160</v>
      </c>
      <c r="K2952" t="s">
        <v>97</v>
      </c>
      <c r="L2952" t="s">
        <v>744</v>
      </c>
      <c r="M2952" t="s">
        <v>51</v>
      </c>
      <c r="N2952" t="s">
        <v>50</v>
      </c>
      <c r="O2952" t="s">
        <v>35</v>
      </c>
      <c r="P2952" t="s">
        <v>98</v>
      </c>
      <c r="Q2952" t="s">
        <v>10161</v>
      </c>
      <c r="R2952" t="s">
        <v>37</v>
      </c>
      <c r="S2952" t="s">
        <v>89</v>
      </c>
      <c r="T2952" s="2">
        <v>36498</v>
      </c>
      <c r="U2952" s="3">
        <f ca="1">YEARFRAC(Table1[[#This Row],[DOB]],TODAY())</f>
        <v>26.052777777777777</v>
      </c>
      <c r="V2952" s="3" t="str" cm="1">
        <f t="array" aca="1" ref="V2952" ca="1">_xlfn.IFS(Table1[[#This Row],[Age]] &lt; 30, "20-29", Table1[[#This Row],[Age]]&lt;40,"30-39",Table1[[#This Row],[Age]]&lt;50,"40-49",Table1[[#This Row],[Age]]&lt;60,"50-59",Table1[[#This Row],[Age]]&lt;70, "60-69",Table1[[#This Row],[Age]]&lt;80, "70-79",Table1[[#This Row],[Age]]&lt;90,"80-89")</f>
        <v>20-29</v>
      </c>
      <c r="W2952" t="s">
        <v>39</v>
      </c>
      <c r="X2952" t="s">
        <v>82</v>
      </c>
      <c r="Y2952" t="s">
        <v>54</v>
      </c>
      <c r="Z2952">
        <v>33903</v>
      </c>
      <c r="AA2952" t="s">
        <v>55</v>
      </c>
      <c r="AB2952" t="s">
        <v>103</v>
      </c>
      <c r="AC2952" t="s">
        <v>104</v>
      </c>
      <c r="AD2952">
        <v>4</v>
      </c>
    </row>
    <row r="2953" spans="1:30" x14ac:dyDescent="0.35">
      <c r="A2953">
        <v>3375</v>
      </c>
      <c r="B2953" t="s">
        <v>10162</v>
      </c>
      <c r="C2953" t="s">
        <v>7653</v>
      </c>
      <c r="D2953" s="1">
        <v>43990</v>
      </c>
      <c r="E2953" s="1">
        <v>44390</v>
      </c>
      <c r="F2953">
        <f>IF(Table1[[#This Row],[ExitDate]],QUOTIENT(Table1[[#This Row],[ExitDate]]-Table1[[#This Row],[StartDate]],365/12),"")</f>
        <v>13</v>
      </c>
      <c r="G2953" t="str">
        <f>IF(Table1[[#This Row],[ExitDate]], "Attrition", "Active")</f>
        <v>Attrition</v>
      </c>
      <c r="H2953" t="s">
        <v>28</v>
      </c>
      <c r="I2953" t="s">
        <v>10163</v>
      </c>
      <c r="J2953" t="s">
        <v>10164</v>
      </c>
      <c r="K2953" t="s">
        <v>117</v>
      </c>
      <c r="L2953" t="s">
        <v>744</v>
      </c>
      <c r="M2953" t="s">
        <v>62</v>
      </c>
      <c r="N2953" t="s">
        <v>63</v>
      </c>
      <c r="O2953" t="s">
        <v>62</v>
      </c>
      <c r="P2953" t="s">
        <v>174</v>
      </c>
      <c r="Q2953" t="s">
        <v>10165</v>
      </c>
      <c r="R2953" t="s">
        <v>37</v>
      </c>
      <c r="S2953" t="s">
        <v>110</v>
      </c>
      <c r="T2953" s="2">
        <v>36423</v>
      </c>
      <c r="U2953" s="3">
        <f ca="1">YEARFRAC(Table1[[#This Row],[DOB]],TODAY())</f>
        <v>26.258333333333333</v>
      </c>
      <c r="V2953" s="3" t="str" cm="1">
        <f t="array" aca="1" ref="V2953" ca="1">_xlfn.IFS(Table1[[#This Row],[Age]] &lt; 30, "20-29", Table1[[#This Row],[Age]]&lt;40,"30-39",Table1[[#This Row],[Age]]&lt;50,"40-49",Table1[[#This Row],[Age]]&lt;60,"50-59",Table1[[#This Row],[Age]]&lt;70, "60-69",Table1[[#This Row],[Age]]&lt;80, "70-79",Table1[[#This Row],[Age]]&lt;90,"80-89")</f>
        <v>20-29</v>
      </c>
      <c r="W2953" t="s">
        <v>39</v>
      </c>
      <c r="X2953" t="s">
        <v>2798</v>
      </c>
      <c r="Y2953" t="s">
        <v>41</v>
      </c>
      <c r="Z2953">
        <v>58194</v>
      </c>
      <c r="AA2953" t="s">
        <v>92</v>
      </c>
      <c r="AB2953" t="s">
        <v>103</v>
      </c>
      <c r="AC2953" t="s">
        <v>104</v>
      </c>
      <c r="AD2953">
        <v>3</v>
      </c>
    </row>
    <row r="2954" spans="1:30" x14ac:dyDescent="0.35">
      <c r="A2954">
        <v>3376</v>
      </c>
      <c r="B2954" t="s">
        <v>6302</v>
      </c>
      <c r="C2954" t="s">
        <v>1169</v>
      </c>
      <c r="D2954" s="1">
        <v>45113</v>
      </c>
      <c r="F2954" t="str">
        <f>IF(Table1[[#This Row],[ExitDate]],QUOTIENT(Table1[[#This Row],[ExitDate]]-Table1[[#This Row],[StartDate]],365/12),"")</f>
        <v/>
      </c>
      <c r="G2954" t="str">
        <f>IF(Table1[[#This Row],[ExitDate]], "Attrition", "Active")</f>
        <v>Active</v>
      </c>
      <c r="H2954" t="s">
        <v>28</v>
      </c>
      <c r="I2954" t="s">
        <v>10166</v>
      </c>
      <c r="J2954" t="s">
        <v>10167</v>
      </c>
      <c r="K2954" t="s">
        <v>61</v>
      </c>
      <c r="L2954" t="s">
        <v>32</v>
      </c>
      <c r="M2954" t="s">
        <v>51</v>
      </c>
      <c r="N2954" t="s">
        <v>63</v>
      </c>
      <c r="O2954" t="s">
        <v>35</v>
      </c>
      <c r="P2954" t="s">
        <v>36</v>
      </c>
      <c r="R2954" t="s">
        <v>37</v>
      </c>
      <c r="S2954" t="s">
        <v>89</v>
      </c>
      <c r="T2954" s="2">
        <v>31727</v>
      </c>
      <c r="U2954" s="3">
        <f ca="1">YEARFRAC(Table1[[#This Row],[DOB]],TODAY())</f>
        <v>39.116666666666667</v>
      </c>
      <c r="V2954" s="3" t="str" cm="1">
        <f t="array" aca="1" ref="V2954" ca="1">_xlfn.IFS(Table1[[#This Row],[Age]] &lt; 30, "20-29", Table1[[#This Row],[Age]]&lt;40,"30-39",Table1[[#This Row],[Age]]&lt;50,"40-49",Table1[[#This Row],[Age]]&lt;60,"50-59",Table1[[#This Row],[Age]]&lt;70, "60-69",Table1[[#This Row],[Age]]&lt;80, "70-79",Table1[[#This Row],[Age]]&lt;90,"80-89")</f>
        <v>30-39</v>
      </c>
      <c r="W2954" t="s">
        <v>39</v>
      </c>
      <c r="X2954" t="s">
        <v>102</v>
      </c>
      <c r="Y2954" t="s">
        <v>41</v>
      </c>
      <c r="Z2954">
        <v>7445</v>
      </c>
      <c r="AA2954" t="s">
        <v>127</v>
      </c>
      <c r="AB2954" t="s">
        <v>74</v>
      </c>
      <c r="AC2954" t="s">
        <v>104</v>
      </c>
      <c r="AD2954">
        <v>5</v>
      </c>
    </row>
    <row r="2955" spans="1:30" x14ac:dyDescent="0.35">
      <c r="A2955">
        <v>3377</v>
      </c>
      <c r="B2955" t="s">
        <v>485</v>
      </c>
      <c r="C2955" t="s">
        <v>2731</v>
      </c>
      <c r="D2955" s="1">
        <v>43885</v>
      </c>
      <c r="E2955" s="1">
        <v>45059</v>
      </c>
      <c r="F2955">
        <f>IF(Table1[[#This Row],[ExitDate]],QUOTIENT(Table1[[#This Row],[ExitDate]]-Table1[[#This Row],[StartDate]],365/12),"")</f>
        <v>38</v>
      </c>
      <c r="G2955" t="str">
        <f>IF(Table1[[#This Row],[ExitDate]], "Attrition", "Active")</f>
        <v>Attrition</v>
      </c>
      <c r="H2955" t="s">
        <v>28</v>
      </c>
      <c r="I2955" t="s">
        <v>10168</v>
      </c>
      <c r="J2955" t="s">
        <v>10169</v>
      </c>
      <c r="K2955" t="s">
        <v>88</v>
      </c>
      <c r="L2955" t="s">
        <v>32</v>
      </c>
      <c r="M2955" t="s">
        <v>51</v>
      </c>
      <c r="N2955" t="s">
        <v>50</v>
      </c>
      <c r="O2955" t="s">
        <v>35</v>
      </c>
      <c r="P2955" t="s">
        <v>125</v>
      </c>
      <c r="Q2955" t="s">
        <v>10170</v>
      </c>
      <c r="R2955" t="s">
        <v>37</v>
      </c>
      <c r="S2955" t="s">
        <v>147</v>
      </c>
      <c r="T2955" s="2">
        <v>32757</v>
      </c>
      <c r="U2955" s="3">
        <f ca="1">YEARFRAC(Table1[[#This Row],[DOB]],TODAY())</f>
        <v>36.297222222222224</v>
      </c>
      <c r="V2955" s="3" t="str" cm="1">
        <f t="array" aca="1" ref="V2955" ca="1">_xlfn.IFS(Table1[[#This Row],[Age]] &lt; 30, "20-29", Table1[[#This Row],[Age]]&lt;40,"30-39",Table1[[#This Row],[Age]]&lt;50,"40-49",Table1[[#This Row],[Age]]&lt;60,"50-59",Table1[[#This Row],[Age]]&lt;70, "60-69",Table1[[#This Row],[Age]]&lt;80, "70-79",Table1[[#This Row],[Age]]&lt;90,"80-89")</f>
        <v>30-39</v>
      </c>
      <c r="W2955" t="s">
        <v>39</v>
      </c>
      <c r="X2955" t="s">
        <v>225</v>
      </c>
      <c r="Y2955" t="s">
        <v>41</v>
      </c>
      <c r="Z2955">
        <v>52336</v>
      </c>
      <c r="AA2955" t="s">
        <v>127</v>
      </c>
      <c r="AB2955" t="s">
        <v>43</v>
      </c>
      <c r="AC2955" t="s">
        <v>104</v>
      </c>
      <c r="AD2955">
        <v>4</v>
      </c>
    </row>
    <row r="2956" spans="1:30" x14ac:dyDescent="0.35">
      <c r="A2956">
        <v>3378</v>
      </c>
      <c r="B2956" t="s">
        <v>10171</v>
      </c>
      <c r="C2956" t="s">
        <v>3764</v>
      </c>
      <c r="D2956" s="1">
        <v>44342</v>
      </c>
      <c r="F2956" t="str">
        <f>IF(Table1[[#This Row],[ExitDate]],QUOTIENT(Table1[[#This Row],[ExitDate]]-Table1[[#This Row],[StartDate]],365/12),"")</f>
        <v/>
      </c>
      <c r="G2956" t="str">
        <f>IF(Table1[[#This Row],[ExitDate]], "Attrition", "Active")</f>
        <v>Active</v>
      </c>
      <c r="H2956" t="s">
        <v>28</v>
      </c>
      <c r="I2956" t="s">
        <v>10172</v>
      </c>
      <c r="J2956" t="s">
        <v>10173</v>
      </c>
      <c r="K2956" t="s">
        <v>31</v>
      </c>
      <c r="L2956" t="s">
        <v>32</v>
      </c>
      <c r="M2956" t="s">
        <v>33</v>
      </c>
      <c r="N2956" t="s">
        <v>63</v>
      </c>
      <c r="O2956" t="s">
        <v>35</v>
      </c>
      <c r="P2956" t="s">
        <v>36</v>
      </c>
      <c r="R2956" t="s">
        <v>37</v>
      </c>
      <c r="S2956" t="s">
        <v>80</v>
      </c>
      <c r="T2956" s="2">
        <v>34216</v>
      </c>
      <c r="U2956" s="3">
        <f ca="1">YEARFRAC(Table1[[#This Row],[DOB]],TODAY())</f>
        <v>32.302777777777777</v>
      </c>
      <c r="V2956" s="3" t="str" cm="1">
        <f t="array" aca="1" ref="V2956" ca="1">_xlfn.IFS(Table1[[#This Row],[Age]] &lt; 30, "20-29", Table1[[#This Row],[Age]]&lt;40,"30-39",Table1[[#This Row],[Age]]&lt;50,"40-49",Table1[[#This Row],[Age]]&lt;60,"50-59",Table1[[#This Row],[Age]]&lt;70, "60-69",Table1[[#This Row],[Age]]&lt;80, "70-79",Table1[[#This Row],[Age]]&lt;90,"80-89")</f>
        <v>30-39</v>
      </c>
      <c r="W2956" t="s">
        <v>39</v>
      </c>
      <c r="X2956" t="s">
        <v>102</v>
      </c>
      <c r="Y2956" t="s">
        <v>41</v>
      </c>
      <c r="Z2956">
        <v>53521</v>
      </c>
      <c r="AA2956" t="s">
        <v>42</v>
      </c>
      <c r="AB2956" t="s">
        <v>74</v>
      </c>
      <c r="AC2956" t="s">
        <v>104</v>
      </c>
      <c r="AD2956">
        <v>3</v>
      </c>
    </row>
    <row r="2957" spans="1:30" x14ac:dyDescent="0.35">
      <c r="A2957">
        <v>3379</v>
      </c>
      <c r="B2957" t="s">
        <v>8802</v>
      </c>
      <c r="C2957" t="s">
        <v>121</v>
      </c>
      <c r="D2957" s="1">
        <v>45025</v>
      </c>
      <c r="E2957" s="1">
        <v>45091</v>
      </c>
      <c r="F2957">
        <f>IF(Table1[[#This Row],[ExitDate]],QUOTIENT(Table1[[#This Row],[ExitDate]]-Table1[[#This Row],[StartDate]],365/12),"")</f>
        <v>2</v>
      </c>
      <c r="G2957" t="str">
        <f>IF(Table1[[#This Row],[ExitDate]], "Attrition", "Active")</f>
        <v>Attrition</v>
      </c>
      <c r="H2957" t="s">
        <v>28</v>
      </c>
      <c r="I2957" t="s">
        <v>10174</v>
      </c>
      <c r="J2957" t="s">
        <v>10175</v>
      </c>
      <c r="K2957" t="s">
        <v>132</v>
      </c>
      <c r="L2957" t="s">
        <v>1804</v>
      </c>
      <c r="M2957" t="s">
        <v>33</v>
      </c>
      <c r="N2957" t="s">
        <v>34</v>
      </c>
      <c r="O2957" t="s">
        <v>51</v>
      </c>
      <c r="P2957" t="s">
        <v>174</v>
      </c>
      <c r="Q2957" t="s">
        <v>10176</v>
      </c>
      <c r="R2957" t="s">
        <v>37</v>
      </c>
      <c r="S2957" t="s">
        <v>1011</v>
      </c>
      <c r="T2957" s="2">
        <v>26838</v>
      </c>
      <c r="U2957" s="3">
        <f ca="1">YEARFRAC(Table1[[#This Row],[DOB]],TODAY())</f>
        <v>52.5</v>
      </c>
      <c r="V2957" s="3" t="str" cm="1">
        <f t="array" aca="1" ref="V2957" ca="1">_xlfn.IFS(Table1[[#This Row],[Age]] &lt; 30, "20-29", Table1[[#This Row],[Age]]&lt;40,"30-39",Table1[[#This Row],[Age]]&lt;50,"40-49",Table1[[#This Row],[Age]]&lt;60,"50-59",Table1[[#This Row],[Age]]&lt;70, "60-69",Table1[[#This Row],[Age]]&lt;80, "70-79",Table1[[#This Row],[Age]]&lt;90,"80-89")</f>
        <v>50-59</v>
      </c>
      <c r="W2957" t="s">
        <v>39</v>
      </c>
      <c r="X2957" t="s">
        <v>6463</v>
      </c>
      <c r="Y2957" t="s">
        <v>41</v>
      </c>
      <c r="Z2957">
        <v>48347</v>
      </c>
      <c r="AA2957" t="s">
        <v>55</v>
      </c>
      <c r="AB2957" t="s">
        <v>83</v>
      </c>
      <c r="AC2957" t="s">
        <v>104</v>
      </c>
      <c r="AD2957">
        <v>4</v>
      </c>
    </row>
    <row r="2958" spans="1:30" x14ac:dyDescent="0.35">
      <c r="A2958">
        <v>3380</v>
      </c>
      <c r="B2958" t="s">
        <v>10177</v>
      </c>
      <c r="C2958" t="s">
        <v>1735</v>
      </c>
      <c r="D2958" s="1">
        <v>45104</v>
      </c>
      <c r="F2958" t="str">
        <f>IF(Table1[[#This Row],[ExitDate]],QUOTIENT(Table1[[#This Row],[ExitDate]]-Table1[[#This Row],[StartDate]],365/12),"")</f>
        <v/>
      </c>
      <c r="G2958" t="str">
        <f>IF(Table1[[#This Row],[ExitDate]], "Attrition", "Active")</f>
        <v>Active</v>
      </c>
      <c r="H2958" t="s">
        <v>28</v>
      </c>
      <c r="I2958" t="s">
        <v>10178</v>
      </c>
      <c r="J2958" t="s">
        <v>10179</v>
      </c>
      <c r="K2958" t="s">
        <v>49</v>
      </c>
      <c r="L2958" t="s">
        <v>32</v>
      </c>
      <c r="M2958" t="s">
        <v>62</v>
      </c>
      <c r="N2958" t="s">
        <v>34</v>
      </c>
      <c r="O2958" t="s">
        <v>35</v>
      </c>
      <c r="P2958" t="s">
        <v>36</v>
      </c>
      <c r="R2958" t="s">
        <v>37</v>
      </c>
      <c r="S2958" t="s">
        <v>89</v>
      </c>
      <c r="T2958" s="2">
        <v>31035</v>
      </c>
      <c r="U2958" s="3">
        <f ca="1">YEARFRAC(Table1[[#This Row],[DOB]],TODAY())</f>
        <v>41.011111111111113</v>
      </c>
      <c r="V2958" s="3" t="str" cm="1">
        <f t="array" aca="1" ref="V2958" ca="1">_xlfn.IFS(Table1[[#This Row],[Age]] &lt; 30, "20-29", Table1[[#This Row],[Age]]&lt;40,"30-39",Table1[[#This Row],[Age]]&lt;50,"40-49",Table1[[#This Row],[Age]]&lt;60,"50-59",Table1[[#This Row],[Age]]&lt;70, "60-69",Table1[[#This Row],[Age]]&lt;80, "70-79",Table1[[#This Row],[Age]]&lt;90,"80-89")</f>
        <v>40-49</v>
      </c>
      <c r="W2958" t="s">
        <v>39</v>
      </c>
      <c r="X2958" t="s">
        <v>102</v>
      </c>
      <c r="Y2958" t="s">
        <v>54</v>
      </c>
      <c r="Z2958">
        <v>9268</v>
      </c>
      <c r="AA2958" t="s">
        <v>92</v>
      </c>
      <c r="AB2958" t="s">
        <v>43</v>
      </c>
      <c r="AC2958" t="s">
        <v>104</v>
      </c>
      <c r="AD2958">
        <v>1</v>
      </c>
    </row>
    <row r="2959" spans="1:30" x14ac:dyDescent="0.35">
      <c r="A2959">
        <v>3381</v>
      </c>
      <c r="B2959" t="s">
        <v>5271</v>
      </c>
      <c r="C2959" t="s">
        <v>1950</v>
      </c>
      <c r="D2959" s="1">
        <v>44915</v>
      </c>
      <c r="F2959" t="str">
        <f>IF(Table1[[#This Row],[ExitDate]],QUOTIENT(Table1[[#This Row],[ExitDate]]-Table1[[#This Row],[StartDate]],365/12),"")</f>
        <v/>
      </c>
      <c r="G2959" t="str">
        <f>IF(Table1[[#This Row],[ExitDate]], "Attrition", "Active")</f>
        <v>Active</v>
      </c>
      <c r="H2959" t="s">
        <v>28</v>
      </c>
      <c r="I2959" t="s">
        <v>10180</v>
      </c>
      <c r="J2959" t="s">
        <v>10181</v>
      </c>
      <c r="K2959" t="s">
        <v>138</v>
      </c>
      <c r="L2959" t="s">
        <v>32</v>
      </c>
      <c r="M2959" t="s">
        <v>33</v>
      </c>
      <c r="N2959" t="s">
        <v>34</v>
      </c>
      <c r="O2959" t="s">
        <v>51</v>
      </c>
      <c r="P2959" t="s">
        <v>36</v>
      </c>
      <c r="R2959" t="s">
        <v>37</v>
      </c>
      <c r="S2959" t="s">
        <v>89</v>
      </c>
      <c r="T2959" s="2">
        <v>20057</v>
      </c>
      <c r="U2959" s="3">
        <f ca="1">YEARFRAC(Table1[[#This Row],[DOB]],TODAY())</f>
        <v>71.066666666666663</v>
      </c>
      <c r="V2959" s="3" t="str" cm="1">
        <f t="array" aca="1" ref="V2959" ca="1">_xlfn.IFS(Table1[[#This Row],[Age]] &lt; 30, "20-29", Table1[[#This Row],[Age]]&lt;40,"30-39",Table1[[#This Row],[Age]]&lt;50,"40-49",Table1[[#This Row],[Age]]&lt;60,"50-59",Table1[[#This Row],[Age]]&lt;70, "60-69",Table1[[#This Row],[Age]]&lt;80, "70-79",Table1[[#This Row],[Age]]&lt;90,"80-89")</f>
        <v>70-79</v>
      </c>
      <c r="W2959" t="s">
        <v>39</v>
      </c>
      <c r="X2959" t="s">
        <v>225</v>
      </c>
      <c r="Y2959" t="s">
        <v>54</v>
      </c>
      <c r="Z2959">
        <v>20032</v>
      </c>
      <c r="AA2959" t="s">
        <v>42</v>
      </c>
      <c r="AB2959" t="s">
        <v>74</v>
      </c>
      <c r="AC2959" t="s">
        <v>104</v>
      </c>
      <c r="AD2959">
        <v>3</v>
      </c>
    </row>
    <row r="2960" spans="1:30" x14ac:dyDescent="0.35">
      <c r="A2960">
        <v>3382</v>
      </c>
      <c r="B2960" t="s">
        <v>10182</v>
      </c>
      <c r="C2960" t="s">
        <v>2465</v>
      </c>
      <c r="D2960" s="1">
        <v>43414</v>
      </c>
      <c r="F2960" t="str">
        <f>IF(Table1[[#This Row],[ExitDate]],QUOTIENT(Table1[[#This Row],[ExitDate]]-Table1[[#This Row],[StartDate]],365/12),"")</f>
        <v/>
      </c>
      <c r="G2960" t="str">
        <f>IF(Table1[[#This Row],[ExitDate]], "Attrition", "Active")</f>
        <v>Active</v>
      </c>
      <c r="H2960" t="s">
        <v>28</v>
      </c>
      <c r="I2960" t="s">
        <v>10183</v>
      </c>
      <c r="J2960" t="s">
        <v>10184</v>
      </c>
      <c r="K2960" t="s">
        <v>79</v>
      </c>
      <c r="L2960" t="s">
        <v>32</v>
      </c>
      <c r="M2960" t="s">
        <v>51</v>
      </c>
      <c r="N2960" t="s">
        <v>34</v>
      </c>
      <c r="O2960" t="s">
        <v>35</v>
      </c>
      <c r="P2960" t="s">
        <v>36</v>
      </c>
      <c r="R2960" t="s">
        <v>37</v>
      </c>
      <c r="S2960" t="s">
        <v>89</v>
      </c>
      <c r="T2960" s="2">
        <v>25708</v>
      </c>
      <c r="U2960" s="3">
        <f ca="1">YEARFRAC(Table1[[#This Row],[DOB]],TODAY())</f>
        <v>55.591666666666669</v>
      </c>
      <c r="V2960" s="3" t="str" cm="1">
        <f t="array" aca="1" ref="V2960" ca="1">_xlfn.IFS(Table1[[#This Row],[Age]] &lt; 30, "20-29", Table1[[#This Row],[Age]]&lt;40,"30-39",Table1[[#This Row],[Age]]&lt;50,"40-49",Table1[[#This Row],[Age]]&lt;60,"50-59",Table1[[#This Row],[Age]]&lt;70, "60-69",Table1[[#This Row],[Age]]&lt;80, "70-79",Table1[[#This Row],[Age]]&lt;90,"80-89")</f>
        <v>50-59</v>
      </c>
      <c r="W2960" t="s">
        <v>39</v>
      </c>
      <c r="X2960" t="s">
        <v>394</v>
      </c>
      <c r="Y2960" t="s">
        <v>54</v>
      </c>
      <c r="Z2960">
        <v>59153</v>
      </c>
      <c r="AA2960" t="s">
        <v>73</v>
      </c>
      <c r="AB2960" t="s">
        <v>103</v>
      </c>
      <c r="AC2960" t="s">
        <v>104</v>
      </c>
      <c r="AD2960">
        <v>5</v>
      </c>
    </row>
    <row r="2961" spans="1:30" x14ac:dyDescent="0.35">
      <c r="A2961">
        <v>3383</v>
      </c>
      <c r="B2961" t="s">
        <v>3484</v>
      </c>
      <c r="C2961" t="s">
        <v>4299</v>
      </c>
      <c r="D2961" s="1">
        <v>44056</v>
      </c>
      <c r="E2961" s="1">
        <v>44106</v>
      </c>
      <c r="F2961">
        <f>IF(Table1[[#This Row],[ExitDate]],QUOTIENT(Table1[[#This Row],[ExitDate]]-Table1[[#This Row],[StartDate]],365/12),"")</f>
        <v>1</v>
      </c>
      <c r="G2961" t="str">
        <f>IF(Table1[[#This Row],[ExitDate]], "Attrition", "Active")</f>
        <v>Attrition</v>
      </c>
      <c r="H2961" t="s">
        <v>28</v>
      </c>
      <c r="I2961" t="s">
        <v>10185</v>
      </c>
      <c r="J2961" t="s">
        <v>10186</v>
      </c>
      <c r="K2961" t="s">
        <v>167</v>
      </c>
      <c r="L2961" t="s">
        <v>744</v>
      </c>
      <c r="M2961" t="s">
        <v>51</v>
      </c>
      <c r="N2961" t="s">
        <v>34</v>
      </c>
      <c r="O2961" t="s">
        <v>51</v>
      </c>
      <c r="P2961" t="s">
        <v>125</v>
      </c>
      <c r="Q2961" t="s">
        <v>10187</v>
      </c>
      <c r="R2961" t="s">
        <v>37</v>
      </c>
      <c r="S2961" t="s">
        <v>80</v>
      </c>
      <c r="T2961" s="2">
        <v>31138</v>
      </c>
      <c r="U2961" s="3">
        <f ca="1">YEARFRAC(Table1[[#This Row],[DOB]],TODAY())</f>
        <v>40.727777777777774</v>
      </c>
      <c r="V2961" s="3" t="str" cm="1">
        <f t="array" aca="1" ref="V2961" ca="1">_xlfn.IFS(Table1[[#This Row],[Age]] &lt; 30, "20-29", Table1[[#This Row],[Age]]&lt;40,"30-39",Table1[[#This Row],[Age]]&lt;50,"40-49",Table1[[#This Row],[Age]]&lt;60,"50-59",Table1[[#This Row],[Age]]&lt;70, "60-69",Table1[[#This Row],[Age]]&lt;80, "70-79",Table1[[#This Row],[Age]]&lt;90,"80-89")</f>
        <v>40-49</v>
      </c>
      <c r="W2961" t="s">
        <v>39</v>
      </c>
      <c r="X2961" t="s">
        <v>149</v>
      </c>
      <c r="Y2961" t="s">
        <v>41</v>
      </c>
      <c r="Z2961">
        <v>20389</v>
      </c>
      <c r="AA2961" t="s">
        <v>55</v>
      </c>
      <c r="AB2961" t="s">
        <v>103</v>
      </c>
      <c r="AC2961" t="s">
        <v>104</v>
      </c>
      <c r="AD2961">
        <v>2</v>
      </c>
    </row>
    <row r="2962" spans="1:30" x14ac:dyDescent="0.35">
      <c r="A2962">
        <v>3384</v>
      </c>
      <c r="B2962" t="s">
        <v>2498</v>
      </c>
      <c r="C2962" t="s">
        <v>4643</v>
      </c>
      <c r="D2962" s="1">
        <v>43531</v>
      </c>
      <c r="F2962" t="str">
        <f>IF(Table1[[#This Row],[ExitDate]],QUOTIENT(Table1[[#This Row],[ExitDate]]-Table1[[#This Row],[StartDate]],365/12),"")</f>
        <v/>
      </c>
      <c r="G2962" t="str">
        <f>IF(Table1[[#This Row],[ExitDate]], "Attrition", "Active")</f>
        <v>Active</v>
      </c>
      <c r="H2962" t="s">
        <v>28</v>
      </c>
      <c r="I2962" t="s">
        <v>10188</v>
      </c>
      <c r="J2962" t="s">
        <v>10189</v>
      </c>
      <c r="K2962" t="s">
        <v>97</v>
      </c>
      <c r="L2962" t="s">
        <v>32</v>
      </c>
      <c r="M2962" t="s">
        <v>62</v>
      </c>
      <c r="N2962" t="s">
        <v>34</v>
      </c>
      <c r="O2962" t="s">
        <v>62</v>
      </c>
      <c r="P2962" t="s">
        <v>36</v>
      </c>
      <c r="R2962" t="s">
        <v>37</v>
      </c>
      <c r="S2962" t="s">
        <v>89</v>
      </c>
      <c r="T2962" s="2">
        <v>33437</v>
      </c>
      <c r="U2962" s="3">
        <f ca="1">YEARFRAC(Table1[[#This Row],[DOB]],TODAY())</f>
        <v>34.430555555555557</v>
      </c>
      <c r="V2962" s="3" t="str" cm="1">
        <f t="array" aca="1" ref="V2962" ca="1">_xlfn.IFS(Table1[[#This Row],[Age]] &lt; 30, "20-29", Table1[[#This Row],[Age]]&lt;40,"30-39",Table1[[#This Row],[Age]]&lt;50,"40-49",Table1[[#This Row],[Age]]&lt;60,"50-59",Table1[[#This Row],[Age]]&lt;70, "60-69",Table1[[#This Row],[Age]]&lt;80, "70-79",Table1[[#This Row],[Age]]&lt;90,"80-89")</f>
        <v>30-39</v>
      </c>
      <c r="W2962" t="s">
        <v>39</v>
      </c>
      <c r="X2962" t="s">
        <v>215</v>
      </c>
      <c r="Y2962" t="s">
        <v>41</v>
      </c>
      <c r="Z2962">
        <v>26286</v>
      </c>
      <c r="AA2962" t="s">
        <v>55</v>
      </c>
      <c r="AB2962" t="s">
        <v>83</v>
      </c>
      <c r="AC2962" t="s">
        <v>44</v>
      </c>
      <c r="AD2962">
        <v>3</v>
      </c>
    </row>
    <row r="2963" spans="1:30" x14ac:dyDescent="0.35">
      <c r="A2963">
        <v>3385</v>
      </c>
      <c r="B2963" t="s">
        <v>2101</v>
      </c>
      <c r="C2963" t="s">
        <v>5265</v>
      </c>
      <c r="D2963" s="1">
        <v>44633</v>
      </c>
      <c r="F2963" t="str">
        <f>IF(Table1[[#This Row],[ExitDate]],QUOTIENT(Table1[[#This Row],[ExitDate]]-Table1[[#This Row],[StartDate]],365/12),"")</f>
        <v/>
      </c>
      <c r="G2963" t="str">
        <f>IF(Table1[[#This Row],[ExitDate]], "Attrition", "Active")</f>
        <v>Active</v>
      </c>
      <c r="H2963" t="s">
        <v>28</v>
      </c>
      <c r="I2963" t="s">
        <v>10190</v>
      </c>
      <c r="J2963" t="s">
        <v>10191</v>
      </c>
      <c r="K2963" t="s">
        <v>117</v>
      </c>
      <c r="L2963" t="s">
        <v>32</v>
      </c>
      <c r="M2963" t="s">
        <v>51</v>
      </c>
      <c r="N2963" t="s">
        <v>50</v>
      </c>
      <c r="O2963" t="s">
        <v>62</v>
      </c>
      <c r="P2963" t="s">
        <v>36</v>
      </c>
      <c r="R2963" t="s">
        <v>37</v>
      </c>
      <c r="S2963" t="s">
        <v>80</v>
      </c>
      <c r="T2963" s="2">
        <v>28681</v>
      </c>
      <c r="U2963" s="3">
        <f ca="1">YEARFRAC(Table1[[#This Row],[DOB]],TODAY())</f>
        <v>47.452777777777776</v>
      </c>
      <c r="V2963" s="3" t="str" cm="1">
        <f t="array" aca="1" ref="V2963" ca="1">_xlfn.IFS(Table1[[#This Row],[Age]] &lt; 30, "20-29", Table1[[#This Row],[Age]]&lt;40,"30-39",Table1[[#This Row],[Age]]&lt;50,"40-49",Table1[[#This Row],[Age]]&lt;60,"50-59",Table1[[#This Row],[Age]]&lt;70, "60-69",Table1[[#This Row],[Age]]&lt;80, "70-79",Table1[[#This Row],[Age]]&lt;90,"80-89")</f>
        <v>40-49</v>
      </c>
      <c r="W2963" t="s">
        <v>39</v>
      </c>
      <c r="X2963" t="s">
        <v>102</v>
      </c>
      <c r="Y2963" t="s">
        <v>41</v>
      </c>
      <c r="Z2963">
        <v>85739</v>
      </c>
      <c r="AA2963" t="s">
        <v>73</v>
      </c>
      <c r="AB2963" t="s">
        <v>103</v>
      </c>
      <c r="AC2963" t="s">
        <v>44</v>
      </c>
      <c r="AD2963">
        <v>3</v>
      </c>
    </row>
    <row r="2964" spans="1:30" x14ac:dyDescent="0.35">
      <c r="A2964">
        <v>3386</v>
      </c>
      <c r="B2964" t="s">
        <v>5473</v>
      </c>
      <c r="C2964" t="s">
        <v>9290</v>
      </c>
      <c r="D2964" s="1">
        <v>43794</v>
      </c>
      <c r="E2964" s="1">
        <v>44224</v>
      </c>
      <c r="F2964">
        <f>IF(Table1[[#This Row],[ExitDate]],QUOTIENT(Table1[[#This Row],[ExitDate]]-Table1[[#This Row],[StartDate]],365/12),"")</f>
        <v>14</v>
      </c>
      <c r="G2964" t="str">
        <f>IF(Table1[[#This Row],[ExitDate]], "Attrition", "Active")</f>
        <v>Attrition</v>
      </c>
      <c r="H2964" t="s">
        <v>727</v>
      </c>
      <c r="I2964" t="s">
        <v>10192</v>
      </c>
      <c r="J2964" t="s">
        <v>10193</v>
      </c>
      <c r="K2964" t="s">
        <v>97</v>
      </c>
      <c r="L2964" t="s">
        <v>32</v>
      </c>
      <c r="M2964" t="s">
        <v>33</v>
      </c>
      <c r="N2964" t="s">
        <v>34</v>
      </c>
      <c r="O2964" t="s">
        <v>35</v>
      </c>
      <c r="P2964" t="s">
        <v>174</v>
      </c>
      <c r="Q2964" t="s">
        <v>10194</v>
      </c>
      <c r="R2964" t="s">
        <v>37</v>
      </c>
      <c r="S2964" t="s">
        <v>80</v>
      </c>
      <c r="T2964" s="2">
        <v>34748</v>
      </c>
      <c r="U2964" s="3">
        <f ca="1">YEARFRAC(Table1[[#This Row],[DOB]],TODAY())</f>
        <v>30.847222222222221</v>
      </c>
      <c r="V2964" s="3" t="str" cm="1">
        <f t="array" aca="1" ref="V2964" ca="1">_xlfn.IFS(Table1[[#This Row],[Age]] &lt; 30, "20-29", Table1[[#This Row],[Age]]&lt;40,"30-39",Table1[[#This Row],[Age]]&lt;50,"40-49",Table1[[#This Row],[Age]]&lt;60,"50-59",Table1[[#This Row],[Age]]&lt;70, "60-69",Table1[[#This Row],[Age]]&lt;80, "70-79",Table1[[#This Row],[Age]]&lt;90,"80-89")</f>
        <v>30-39</v>
      </c>
      <c r="W2964" t="s">
        <v>39</v>
      </c>
      <c r="X2964" t="s">
        <v>82</v>
      </c>
      <c r="Y2964" t="s">
        <v>41</v>
      </c>
      <c r="Z2964">
        <v>45331</v>
      </c>
      <c r="AA2964" t="s">
        <v>55</v>
      </c>
      <c r="AB2964" t="s">
        <v>43</v>
      </c>
      <c r="AC2964" t="s">
        <v>44</v>
      </c>
      <c r="AD2964">
        <v>2</v>
      </c>
    </row>
    <row r="2965" spans="1:30" x14ac:dyDescent="0.35">
      <c r="A2965">
        <v>3387</v>
      </c>
      <c r="B2965" t="s">
        <v>1854</v>
      </c>
      <c r="C2965" t="s">
        <v>1751</v>
      </c>
      <c r="D2965" s="1">
        <v>43530</v>
      </c>
      <c r="F2965" t="str">
        <f>IF(Table1[[#This Row],[ExitDate]],QUOTIENT(Table1[[#This Row],[ExitDate]]-Table1[[#This Row],[StartDate]],365/12),"")</f>
        <v/>
      </c>
      <c r="G2965" t="str">
        <f>IF(Table1[[#This Row],[ExitDate]], "Attrition", "Active")</f>
        <v>Active</v>
      </c>
      <c r="H2965" t="s">
        <v>727</v>
      </c>
      <c r="I2965" t="s">
        <v>10195</v>
      </c>
      <c r="J2965" t="s">
        <v>10196</v>
      </c>
      <c r="K2965" t="s">
        <v>117</v>
      </c>
      <c r="L2965" t="s">
        <v>32</v>
      </c>
      <c r="M2965" t="s">
        <v>62</v>
      </c>
      <c r="N2965" t="s">
        <v>34</v>
      </c>
      <c r="O2965" t="s">
        <v>62</v>
      </c>
      <c r="P2965" t="s">
        <v>36</v>
      </c>
      <c r="R2965" t="s">
        <v>37</v>
      </c>
      <c r="S2965" t="s">
        <v>65</v>
      </c>
      <c r="T2965" s="2">
        <v>23942</v>
      </c>
      <c r="U2965" s="3">
        <f ca="1">YEARFRAC(Table1[[#This Row],[DOB]],TODAY())</f>
        <v>60.427777777777777</v>
      </c>
      <c r="V2965" s="3" t="str" cm="1">
        <f t="array" aca="1" ref="V2965" ca="1">_xlfn.IFS(Table1[[#This Row],[Age]] &lt; 30, "20-29", Table1[[#This Row],[Age]]&lt;40,"30-39",Table1[[#This Row],[Age]]&lt;50,"40-49",Table1[[#This Row],[Age]]&lt;60,"50-59",Table1[[#This Row],[Age]]&lt;70, "60-69",Table1[[#This Row],[Age]]&lt;80, "70-79",Table1[[#This Row],[Age]]&lt;90,"80-89")</f>
        <v>60-69</v>
      </c>
      <c r="W2965" t="s">
        <v>39</v>
      </c>
      <c r="X2965" t="s">
        <v>6</v>
      </c>
      <c r="Y2965" t="s">
        <v>54</v>
      </c>
      <c r="Z2965">
        <v>46093</v>
      </c>
      <c r="AA2965" t="s">
        <v>73</v>
      </c>
      <c r="AB2965" t="s">
        <v>43</v>
      </c>
      <c r="AC2965" t="s">
        <v>44</v>
      </c>
      <c r="AD2965">
        <v>3</v>
      </c>
    </row>
    <row r="2966" spans="1:30" x14ac:dyDescent="0.35">
      <c r="A2966">
        <v>3388</v>
      </c>
      <c r="B2966" t="s">
        <v>1630</v>
      </c>
      <c r="C2966" t="s">
        <v>2998</v>
      </c>
      <c r="D2966" s="1">
        <v>43574</v>
      </c>
      <c r="F2966" t="str">
        <f>IF(Table1[[#This Row],[ExitDate]],QUOTIENT(Table1[[#This Row],[ExitDate]]-Table1[[#This Row],[StartDate]],365/12),"")</f>
        <v/>
      </c>
      <c r="G2966" t="str">
        <f>IF(Table1[[#This Row],[ExitDate]], "Attrition", "Active")</f>
        <v>Active</v>
      </c>
      <c r="H2966" t="s">
        <v>727</v>
      </c>
      <c r="I2966" t="s">
        <v>10197</v>
      </c>
      <c r="J2966" t="s">
        <v>10198</v>
      </c>
      <c r="K2966" t="s">
        <v>61</v>
      </c>
      <c r="L2966" t="s">
        <v>32</v>
      </c>
      <c r="M2966" t="s">
        <v>51</v>
      </c>
      <c r="N2966" t="s">
        <v>50</v>
      </c>
      <c r="O2966" t="s">
        <v>35</v>
      </c>
      <c r="P2966" t="s">
        <v>36</v>
      </c>
      <c r="R2966" t="s">
        <v>37</v>
      </c>
      <c r="S2966" t="s">
        <v>230</v>
      </c>
      <c r="T2966" s="2">
        <v>33133</v>
      </c>
      <c r="U2966" s="3">
        <f ca="1">YEARFRAC(Table1[[#This Row],[DOB]],TODAY())</f>
        <v>35.266666666666666</v>
      </c>
      <c r="V2966" s="3" t="str" cm="1">
        <f t="array" aca="1" ref="V2966" ca="1">_xlfn.IFS(Table1[[#This Row],[Age]] &lt; 30, "20-29", Table1[[#This Row],[Age]]&lt;40,"30-39",Table1[[#This Row],[Age]]&lt;50,"40-49",Table1[[#This Row],[Age]]&lt;60,"50-59",Table1[[#This Row],[Age]]&lt;70, "60-69",Table1[[#This Row],[Age]]&lt;80, "70-79",Table1[[#This Row],[Age]]&lt;90,"80-89")</f>
        <v>30-39</v>
      </c>
      <c r="W2966" t="s">
        <v>39</v>
      </c>
      <c r="X2966" t="s">
        <v>102</v>
      </c>
      <c r="Y2966" t="s">
        <v>54</v>
      </c>
      <c r="Z2966">
        <v>48911</v>
      </c>
      <c r="AA2966" t="s">
        <v>92</v>
      </c>
      <c r="AB2966" t="s">
        <v>103</v>
      </c>
      <c r="AC2966" t="s">
        <v>44</v>
      </c>
      <c r="AD2966">
        <v>1</v>
      </c>
    </row>
    <row r="2967" spans="1:30" x14ac:dyDescent="0.35">
      <c r="A2967">
        <v>3389</v>
      </c>
      <c r="B2967" t="s">
        <v>7745</v>
      </c>
      <c r="C2967" t="s">
        <v>887</v>
      </c>
      <c r="D2967" s="1">
        <v>44055</v>
      </c>
      <c r="F2967" t="str">
        <f>IF(Table1[[#This Row],[ExitDate]],QUOTIENT(Table1[[#This Row],[ExitDate]]-Table1[[#This Row],[StartDate]],365/12),"")</f>
        <v/>
      </c>
      <c r="G2967" t="str">
        <f>IF(Table1[[#This Row],[ExitDate]], "Attrition", "Active")</f>
        <v>Active</v>
      </c>
      <c r="H2967" t="s">
        <v>727</v>
      </c>
      <c r="I2967" t="s">
        <v>10199</v>
      </c>
      <c r="J2967" t="s">
        <v>10200</v>
      </c>
      <c r="K2967" t="s">
        <v>88</v>
      </c>
      <c r="L2967" t="s">
        <v>32</v>
      </c>
      <c r="M2967" t="s">
        <v>62</v>
      </c>
      <c r="N2967" t="s">
        <v>34</v>
      </c>
      <c r="O2967" t="s">
        <v>35</v>
      </c>
      <c r="P2967" t="s">
        <v>36</v>
      </c>
      <c r="R2967" t="s">
        <v>37</v>
      </c>
      <c r="S2967" t="s">
        <v>89</v>
      </c>
      <c r="T2967" s="2">
        <v>15882</v>
      </c>
      <c r="U2967" s="3">
        <f ca="1">YEARFRAC(Table1[[#This Row],[DOB]],TODAY())</f>
        <v>82.49444444444444</v>
      </c>
      <c r="V2967" s="3" t="str" cm="1">
        <f t="array" aca="1" ref="V2967" ca="1">_xlfn.IFS(Table1[[#This Row],[Age]] &lt; 30, "20-29", Table1[[#This Row],[Age]]&lt;40,"30-39",Table1[[#This Row],[Age]]&lt;50,"40-49",Table1[[#This Row],[Age]]&lt;60,"50-59",Table1[[#This Row],[Age]]&lt;70, "60-69",Table1[[#This Row],[Age]]&lt;80, "70-79",Table1[[#This Row],[Age]]&lt;90,"80-89")</f>
        <v>80-89</v>
      </c>
      <c r="W2967" t="s">
        <v>39</v>
      </c>
      <c r="X2967" t="s">
        <v>82</v>
      </c>
      <c r="Y2967" t="s">
        <v>54</v>
      </c>
      <c r="Z2967">
        <v>18226</v>
      </c>
      <c r="AA2967" t="s">
        <v>127</v>
      </c>
      <c r="AB2967" t="s">
        <v>83</v>
      </c>
      <c r="AC2967" t="s">
        <v>44</v>
      </c>
      <c r="AD2967">
        <v>1</v>
      </c>
    </row>
    <row r="2968" spans="1:30" x14ac:dyDescent="0.35">
      <c r="A2968">
        <v>3390</v>
      </c>
      <c r="B2968" t="s">
        <v>691</v>
      </c>
      <c r="C2968" t="s">
        <v>1374</v>
      </c>
      <c r="D2968" s="1">
        <v>44855</v>
      </c>
      <c r="E2968" s="1">
        <v>44931</v>
      </c>
      <c r="F2968">
        <f>IF(Table1[[#This Row],[ExitDate]],QUOTIENT(Table1[[#This Row],[ExitDate]]-Table1[[#This Row],[StartDate]],365/12),"")</f>
        <v>2</v>
      </c>
      <c r="G2968" t="str">
        <f>IF(Table1[[#This Row],[ExitDate]], "Attrition", "Active")</f>
        <v>Attrition</v>
      </c>
      <c r="H2968" t="s">
        <v>727</v>
      </c>
      <c r="I2968" t="s">
        <v>10201</v>
      </c>
      <c r="J2968" t="s">
        <v>10202</v>
      </c>
      <c r="K2968" t="s">
        <v>31</v>
      </c>
      <c r="L2968" t="s">
        <v>1804</v>
      </c>
      <c r="M2968" t="s">
        <v>51</v>
      </c>
      <c r="N2968" t="s">
        <v>63</v>
      </c>
      <c r="O2968" t="s">
        <v>35</v>
      </c>
      <c r="P2968" t="s">
        <v>174</v>
      </c>
      <c r="Q2968" t="s">
        <v>10203</v>
      </c>
      <c r="R2968" t="s">
        <v>37</v>
      </c>
      <c r="S2968" t="s">
        <v>935</v>
      </c>
      <c r="T2968" s="2">
        <v>25213</v>
      </c>
      <c r="U2968" s="3">
        <f ca="1">YEARFRAC(Table1[[#This Row],[DOB]],TODAY())</f>
        <v>56.952777777777776</v>
      </c>
      <c r="V2968" s="3" t="str" cm="1">
        <f t="array" aca="1" ref="V2968" ca="1">_xlfn.IFS(Table1[[#This Row],[Age]] &lt; 30, "20-29", Table1[[#This Row],[Age]]&lt;40,"30-39",Table1[[#This Row],[Age]]&lt;50,"40-49",Table1[[#This Row],[Age]]&lt;60,"50-59",Table1[[#This Row],[Age]]&lt;70, "60-69",Table1[[#This Row],[Age]]&lt;80, "70-79",Table1[[#This Row],[Age]]&lt;90,"80-89")</f>
        <v>50-59</v>
      </c>
      <c r="W2968" t="s">
        <v>39</v>
      </c>
      <c r="X2968" t="s">
        <v>112</v>
      </c>
      <c r="Y2968" t="s">
        <v>41</v>
      </c>
      <c r="Z2968">
        <v>90024</v>
      </c>
      <c r="AA2968" t="s">
        <v>55</v>
      </c>
      <c r="AB2968" t="s">
        <v>83</v>
      </c>
      <c r="AC2968" t="s">
        <v>44</v>
      </c>
      <c r="AD2968">
        <v>1</v>
      </c>
    </row>
    <row r="2969" spans="1:30" x14ac:dyDescent="0.35">
      <c r="A2969">
        <v>3391</v>
      </c>
      <c r="B2969" t="s">
        <v>4731</v>
      </c>
      <c r="C2969" t="s">
        <v>7960</v>
      </c>
      <c r="D2969" s="1">
        <v>43843</v>
      </c>
      <c r="F2969" t="str">
        <f>IF(Table1[[#This Row],[ExitDate]],QUOTIENT(Table1[[#This Row],[ExitDate]]-Table1[[#This Row],[StartDate]],365/12),"")</f>
        <v/>
      </c>
      <c r="G2969" t="str">
        <f>IF(Table1[[#This Row],[ExitDate]], "Attrition", "Active")</f>
        <v>Active</v>
      </c>
      <c r="H2969" t="s">
        <v>727</v>
      </c>
      <c r="I2969" t="s">
        <v>10204</v>
      </c>
      <c r="J2969" t="s">
        <v>10205</v>
      </c>
      <c r="K2969" t="s">
        <v>132</v>
      </c>
      <c r="L2969" t="s">
        <v>32</v>
      </c>
      <c r="M2969" t="s">
        <v>51</v>
      </c>
      <c r="N2969" t="s">
        <v>34</v>
      </c>
      <c r="O2969" t="s">
        <v>62</v>
      </c>
      <c r="P2969" t="s">
        <v>36</v>
      </c>
      <c r="R2969" t="s">
        <v>37</v>
      </c>
      <c r="S2969" t="s">
        <v>65</v>
      </c>
      <c r="T2969" s="2">
        <v>33546</v>
      </c>
      <c r="U2969" s="3">
        <f ca="1">YEARFRAC(Table1[[#This Row],[DOB]],TODAY())</f>
        <v>34.136111111111113</v>
      </c>
      <c r="V2969" s="3" t="str" cm="1">
        <f t="array" aca="1" ref="V2969" ca="1">_xlfn.IFS(Table1[[#This Row],[Age]] &lt; 30, "20-29", Table1[[#This Row],[Age]]&lt;40,"30-39",Table1[[#This Row],[Age]]&lt;50,"40-49",Table1[[#This Row],[Age]]&lt;60,"50-59",Table1[[#This Row],[Age]]&lt;70, "60-69",Table1[[#This Row],[Age]]&lt;80, "70-79",Table1[[#This Row],[Age]]&lt;90,"80-89")</f>
        <v>30-39</v>
      </c>
      <c r="W2969" t="s">
        <v>39</v>
      </c>
      <c r="X2969" t="s">
        <v>418</v>
      </c>
      <c r="Y2969" t="s">
        <v>41</v>
      </c>
      <c r="Z2969">
        <v>2225</v>
      </c>
      <c r="AA2969" t="s">
        <v>92</v>
      </c>
      <c r="AB2969" t="s">
        <v>103</v>
      </c>
      <c r="AC2969" t="s">
        <v>44</v>
      </c>
      <c r="AD2969">
        <v>3</v>
      </c>
    </row>
    <row r="2970" spans="1:30" x14ac:dyDescent="0.35">
      <c r="A2970">
        <v>3392</v>
      </c>
      <c r="B2970" t="s">
        <v>3619</v>
      </c>
      <c r="C2970" t="s">
        <v>1030</v>
      </c>
      <c r="D2970" s="1">
        <v>43787</v>
      </c>
      <c r="E2970" s="1">
        <v>44461</v>
      </c>
      <c r="F2970">
        <f>IF(Table1[[#This Row],[ExitDate]],QUOTIENT(Table1[[#This Row],[ExitDate]]-Table1[[#This Row],[StartDate]],365/12),"")</f>
        <v>22</v>
      </c>
      <c r="G2970" t="str">
        <f>IF(Table1[[#This Row],[ExitDate]], "Attrition", "Active")</f>
        <v>Attrition</v>
      </c>
      <c r="H2970" t="s">
        <v>727</v>
      </c>
      <c r="I2970" t="s">
        <v>10206</v>
      </c>
      <c r="J2970" t="s">
        <v>10207</v>
      </c>
      <c r="K2970" t="s">
        <v>49</v>
      </c>
      <c r="L2970" t="s">
        <v>744</v>
      </c>
      <c r="M2970" t="s">
        <v>62</v>
      </c>
      <c r="N2970" t="s">
        <v>63</v>
      </c>
      <c r="O2970" t="s">
        <v>62</v>
      </c>
      <c r="P2970" t="s">
        <v>174</v>
      </c>
      <c r="Q2970" t="s">
        <v>10208</v>
      </c>
      <c r="R2970" t="s">
        <v>37</v>
      </c>
      <c r="S2970" t="s">
        <v>80</v>
      </c>
      <c r="T2970" s="2">
        <v>32202</v>
      </c>
      <c r="U2970" s="3">
        <f ca="1">YEARFRAC(Table1[[#This Row],[DOB]],TODAY())</f>
        <v>37.81388888888889</v>
      </c>
      <c r="V2970" s="3" t="str" cm="1">
        <f t="array" aca="1" ref="V2970" ca="1">_xlfn.IFS(Table1[[#This Row],[Age]] &lt; 30, "20-29", Table1[[#This Row],[Age]]&lt;40,"30-39",Table1[[#This Row],[Age]]&lt;50,"40-49",Table1[[#This Row],[Age]]&lt;60,"50-59",Table1[[#This Row],[Age]]&lt;70, "60-69",Table1[[#This Row],[Age]]&lt;80, "70-79",Table1[[#This Row],[Age]]&lt;90,"80-89")</f>
        <v>30-39</v>
      </c>
      <c r="W2970" t="s">
        <v>39</v>
      </c>
      <c r="X2970" t="s">
        <v>102</v>
      </c>
      <c r="Y2970" t="s">
        <v>41</v>
      </c>
      <c r="Z2970">
        <v>14864</v>
      </c>
      <c r="AA2970" t="s">
        <v>73</v>
      </c>
      <c r="AB2970" t="s">
        <v>74</v>
      </c>
      <c r="AC2970" t="s">
        <v>44</v>
      </c>
      <c r="AD2970">
        <v>2</v>
      </c>
    </row>
    <row r="2971" spans="1:30" x14ac:dyDescent="0.35">
      <c r="A2971">
        <v>3393</v>
      </c>
      <c r="B2971" t="s">
        <v>5895</v>
      </c>
      <c r="C2971" t="s">
        <v>8311</v>
      </c>
      <c r="D2971" s="1">
        <v>43337</v>
      </c>
      <c r="F2971" t="str">
        <f>IF(Table1[[#This Row],[ExitDate]],QUOTIENT(Table1[[#This Row],[ExitDate]]-Table1[[#This Row],[StartDate]],365/12),"")</f>
        <v/>
      </c>
      <c r="G2971" t="str">
        <f>IF(Table1[[#This Row],[ExitDate]], "Attrition", "Active")</f>
        <v>Active</v>
      </c>
      <c r="H2971" t="s">
        <v>28</v>
      </c>
      <c r="I2971" t="s">
        <v>10209</v>
      </c>
      <c r="J2971" t="s">
        <v>10210</v>
      </c>
      <c r="K2971" t="s">
        <v>88</v>
      </c>
      <c r="L2971" t="s">
        <v>32</v>
      </c>
      <c r="M2971" t="s">
        <v>33</v>
      </c>
      <c r="N2971" t="s">
        <v>63</v>
      </c>
      <c r="O2971" t="s">
        <v>62</v>
      </c>
      <c r="P2971" t="s">
        <v>36</v>
      </c>
      <c r="R2971" t="s">
        <v>37</v>
      </c>
      <c r="S2971" t="s">
        <v>80</v>
      </c>
      <c r="T2971" s="2">
        <v>15496</v>
      </c>
      <c r="U2971" s="3">
        <f ca="1">YEARFRAC(Table1[[#This Row],[DOB]],TODAY())</f>
        <v>83.552777777777777</v>
      </c>
      <c r="V2971" s="3" t="str" cm="1">
        <f t="array" aca="1" ref="V2971" ca="1">_xlfn.IFS(Table1[[#This Row],[Age]] &lt; 30, "20-29", Table1[[#This Row],[Age]]&lt;40,"30-39",Table1[[#This Row],[Age]]&lt;50,"40-49",Table1[[#This Row],[Age]]&lt;60,"50-59",Table1[[#This Row],[Age]]&lt;70, "60-69",Table1[[#This Row],[Age]]&lt;80, "70-79",Table1[[#This Row],[Age]]&lt;90,"80-89")</f>
        <v>80-89</v>
      </c>
      <c r="W2971" t="s">
        <v>39</v>
      </c>
      <c r="X2971" t="s">
        <v>291</v>
      </c>
      <c r="Y2971" t="s">
        <v>41</v>
      </c>
      <c r="Z2971">
        <v>33532</v>
      </c>
      <c r="AA2971" t="s">
        <v>55</v>
      </c>
      <c r="AB2971" t="s">
        <v>83</v>
      </c>
      <c r="AC2971" t="s">
        <v>235</v>
      </c>
      <c r="AD2971">
        <v>3</v>
      </c>
    </row>
    <row r="2972" spans="1:30" x14ac:dyDescent="0.35">
      <c r="A2972">
        <v>3394</v>
      </c>
      <c r="B2972" t="s">
        <v>3559</v>
      </c>
      <c r="C2972" t="s">
        <v>232</v>
      </c>
      <c r="D2972" s="1">
        <v>44340</v>
      </c>
      <c r="F2972" t="str">
        <f>IF(Table1[[#This Row],[ExitDate]],QUOTIENT(Table1[[#This Row],[ExitDate]]-Table1[[#This Row],[StartDate]],365/12),"")</f>
        <v/>
      </c>
      <c r="G2972" t="str">
        <f>IF(Table1[[#This Row],[ExitDate]], "Attrition", "Active")</f>
        <v>Active</v>
      </c>
      <c r="H2972" t="s">
        <v>28</v>
      </c>
      <c r="I2972" t="s">
        <v>10211</v>
      </c>
      <c r="J2972" t="s">
        <v>10212</v>
      </c>
      <c r="K2972" t="s">
        <v>97</v>
      </c>
      <c r="L2972" t="s">
        <v>32</v>
      </c>
      <c r="M2972" t="s">
        <v>33</v>
      </c>
      <c r="N2972" t="s">
        <v>63</v>
      </c>
      <c r="O2972" t="s">
        <v>35</v>
      </c>
      <c r="P2972" t="s">
        <v>36</v>
      </c>
      <c r="R2972" t="s">
        <v>37</v>
      </c>
      <c r="S2972" t="s">
        <v>89</v>
      </c>
      <c r="T2972" s="2">
        <v>18052</v>
      </c>
      <c r="U2972" s="3">
        <f ca="1">YEARFRAC(Table1[[#This Row],[DOB]],TODAY())</f>
        <v>76.555555555555557</v>
      </c>
      <c r="V2972" s="3" t="str" cm="1">
        <f t="array" aca="1" ref="V2972" ca="1">_xlfn.IFS(Table1[[#This Row],[Age]] &lt; 30, "20-29", Table1[[#This Row],[Age]]&lt;40,"30-39",Table1[[#This Row],[Age]]&lt;50,"40-49",Table1[[#This Row],[Age]]&lt;60,"50-59",Table1[[#This Row],[Age]]&lt;70, "60-69",Table1[[#This Row],[Age]]&lt;80, "70-79",Table1[[#This Row],[Age]]&lt;90,"80-89")</f>
        <v>70-79</v>
      </c>
      <c r="W2972" t="s">
        <v>39</v>
      </c>
      <c r="X2972" t="s">
        <v>102</v>
      </c>
      <c r="Y2972" t="s">
        <v>54</v>
      </c>
      <c r="Z2972">
        <v>37566</v>
      </c>
      <c r="AA2972" t="s">
        <v>92</v>
      </c>
      <c r="AB2972" t="s">
        <v>103</v>
      </c>
      <c r="AC2972" t="s">
        <v>44</v>
      </c>
      <c r="AD2972">
        <v>2</v>
      </c>
    </row>
    <row r="2973" spans="1:30" x14ac:dyDescent="0.35">
      <c r="A2973">
        <v>3395</v>
      </c>
      <c r="B2973" t="s">
        <v>7191</v>
      </c>
      <c r="C2973" t="s">
        <v>1026</v>
      </c>
      <c r="D2973" s="1">
        <v>44356</v>
      </c>
      <c r="E2973" s="1">
        <v>44574</v>
      </c>
      <c r="F2973">
        <f>IF(Table1[[#This Row],[ExitDate]],QUOTIENT(Table1[[#This Row],[ExitDate]]-Table1[[#This Row],[StartDate]],365/12),"")</f>
        <v>7</v>
      </c>
      <c r="G2973" t="str">
        <f>IF(Table1[[#This Row],[ExitDate]], "Attrition", "Active")</f>
        <v>Attrition</v>
      </c>
      <c r="H2973" t="s">
        <v>28</v>
      </c>
      <c r="I2973" t="s">
        <v>10213</v>
      </c>
      <c r="J2973" t="s">
        <v>10214</v>
      </c>
      <c r="K2973" t="s">
        <v>79</v>
      </c>
      <c r="L2973" t="s">
        <v>744</v>
      </c>
      <c r="M2973" t="s">
        <v>51</v>
      </c>
      <c r="N2973" t="s">
        <v>50</v>
      </c>
      <c r="O2973" t="s">
        <v>51</v>
      </c>
      <c r="P2973" t="s">
        <v>125</v>
      </c>
      <c r="Q2973" t="s">
        <v>10215</v>
      </c>
      <c r="R2973" t="s">
        <v>37</v>
      </c>
      <c r="S2973" t="s">
        <v>89</v>
      </c>
      <c r="T2973" s="2">
        <v>27434</v>
      </c>
      <c r="U2973" s="3">
        <f ca="1">YEARFRAC(Table1[[#This Row],[DOB]],TODAY())</f>
        <v>50.87222222222222</v>
      </c>
      <c r="V2973" s="3" t="str" cm="1">
        <f t="array" aca="1" ref="V2973" ca="1">_xlfn.IFS(Table1[[#This Row],[Age]] &lt; 30, "20-29", Table1[[#This Row],[Age]]&lt;40,"30-39",Table1[[#This Row],[Age]]&lt;50,"40-49",Table1[[#This Row],[Age]]&lt;60,"50-59",Table1[[#This Row],[Age]]&lt;70, "60-69",Table1[[#This Row],[Age]]&lt;80, "70-79",Table1[[#This Row],[Age]]&lt;90,"80-89")</f>
        <v>50-59</v>
      </c>
      <c r="W2973" t="s">
        <v>39</v>
      </c>
      <c r="X2973" t="s">
        <v>91</v>
      </c>
      <c r="Y2973" t="s">
        <v>41</v>
      </c>
      <c r="Z2973">
        <v>88306</v>
      </c>
      <c r="AA2973" t="s">
        <v>73</v>
      </c>
      <c r="AB2973" t="s">
        <v>43</v>
      </c>
      <c r="AC2973" t="s">
        <v>235</v>
      </c>
      <c r="AD2973">
        <v>3</v>
      </c>
    </row>
    <row r="2974" spans="1:30" x14ac:dyDescent="0.35">
      <c r="A2974">
        <v>3396</v>
      </c>
      <c r="B2974" t="s">
        <v>2742</v>
      </c>
      <c r="C2974" t="s">
        <v>437</v>
      </c>
      <c r="D2974" s="1">
        <v>44291</v>
      </c>
      <c r="E2974" s="1">
        <v>44529</v>
      </c>
      <c r="F2974">
        <f>IF(Table1[[#This Row],[ExitDate]],QUOTIENT(Table1[[#This Row],[ExitDate]]-Table1[[#This Row],[StartDate]],365/12),"")</f>
        <v>7</v>
      </c>
      <c r="G2974" t="str">
        <f>IF(Table1[[#This Row],[ExitDate]], "Attrition", "Active")</f>
        <v>Attrition</v>
      </c>
      <c r="H2974" t="s">
        <v>28</v>
      </c>
      <c r="I2974" t="s">
        <v>10216</v>
      </c>
      <c r="J2974" t="s">
        <v>10217</v>
      </c>
      <c r="K2974" t="s">
        <v>132</v>
      </c>
      <c r="L2974" t="s">
        <v>744</v>
      </c>
      <c r="M2974" t="s">
        <v>51</v>
      </c>
      <c r="N2974" t="s">
        <v>63</v>
      </c>
      <c r="O2974" t="s">
        <v>62</v>
      </c>
      <c r="P2974" t="s">
        <v>174</v>
      </c>
      <c r="Q2974" t="s">
        <v>10218</v>
      </c>
      <c r="R2974" t="s">
        <v>37</v>
      </c>
      <c r="S2974" t="s">
        <v>80</v>
      </c>
      <c r="T2974" s="2">
        <v>18232</v>
      </c>
      <c r="U2974" s="3">
        <f ca="1">YEARFRAC(Table1[[#This Row],[DOB]],TODAY())</f>
        <v>76.063888888888883</v>
      </c>
      <c r="V2974" s="3" t="str" cm="1">
        <f t="array" aca="1" ref="V2974" ca="1">_xlfn.IFS(Table1[[#This Row],[Age]] &lt; 30, "20-29", Table1[[#This Row],[Age]]&lt;40,"30-39",Table1[[#This Row],[Age]]&lt;50,"40-49",Table1[[#This Row],[Age]]&lt;60,"50-59",Table1[[#This Row],[Age]]&lt;70, "60-69",Table1[[#This Row],[Age]]&lt;80, "70-79",Table1[[#This Row],[Age]]&lt;90,"80-89")</f>
        <v>70-79</v>
      </c>
      <c r="W2974" t="s">
        <v>39</v>
      </c>
      <c r="X2974" t="s">
        <v>225</v>
      </c>
      <c r="Y2974" t="s">
        <v>41</v>
      </c>
      <c r="Z2974">
        <v>49024</v>
      </c>
      <c r="AA2974" t="s">
        <v>127</v>
      </c>
      <c r="AB2974" t="s">
        <v>83</v>
      </c>
      <c r="AC2974" t="s">
        <v>44</v>
      </c>
      <c r="AD2974">
        <v>4</v>
      </c>
    </row>
    <row r="2975" spans="1:30" x14ac:dyDescent="0.35">
      <c r="A2975">
        <v>3397</v>
      </c>
      <c r="B2975" t="s">
        <v>8070</v>
      </c>
      <c r="C2975" t="s">
        <v>6274</v>
      </c>
      <c r="D2975" s="1">
        <v>44870</v>
      </c>
      <c r="F2975" t="str">
        <f>IF(Table1[[#This Row],[ExitDate]],QUOTIENT(Table1[[#This Row],[ExitDate]]-Table1[[#This Row],[StartDate]],365/12),"")</f>
        <v/>
      </c>
      <c r="G2975" t="str">
        <f>IF(Table1[[#This Row],[ExitDate]], "Attrition", "Active")</f>
        <v>Active</v>
      </c>
      <c r="H2975" t="s">
        <v>28</v>
      </c>
      <c r="I2975" t="s">
        <v>10219</v>
      </c>
      <c r="J2975" t="s">
        <v>10220</v>
      </c>
      <c r="K2975" t="s">
        <v>167</v>
      </c>
      <c r="L2975" t="s">
        <v>32</v>
      </c>
      <c r="M2975" t="s">
        <v>51</v>
      </c>
      <c r="N2975" t="s">
        <v>50</v>
      </c>
      <c r="O2975" t="s">
        <v>51</v>
      </c>
      <c r="P2975" t="s">
        <v>36</v>
      </c>
      <c r="R2975" t="s">
        <v>37</v>
      </c>
      <c r="S2975" t="s">
        <v>89</v>
      </c>
      <c r="T2975" s="2">
        <v>18168</v>
      </c>
      <c r="U2975" s="3">
        <f ca="1">YEARFRAC(Table1[[#This Row],[DOB]],TODAY())</f>
        <v>76.238888888888894</v>
      </c>
      <c r="V2975" s="3" t="str" cm="1">
        <f t="array" aca="1" ref="V2975" ca="1">_xlfn.IFS(Table1[[#This Row],[Age]] &lt; 30, "20-29", Table1[[#This Row],[Age]]&lt;40,"30-39",Table1[[#This Row],[Age]]&lt;50,"40-49",Table1[[#This Row],[Age]]&lt;60,"50-59",Table1[[#This Row],[Age]]&lt;70, "60-69",Table1[[#This Row],[Age]]&lt;80, "70-79",Table1[[#This Row],[Age]]&lt;90,"80-89")</f>
        <v>70-79</v>
      </c>
      <c r="W2975" t="s">
        <v>39</v>
      </c>
      <c r="X2975" t="s">
        <v>192</v>
      </c>
      <c r="Y2975" t="s">
        <v>41</v>
      </c>
      <c r="Z2975">
        <v>41302</v>
      </c>
      <c r="AA2975" t="s">
        <v>127</v>
      </c>
      <c r="AB2975" t="s">
        <v>74</v>
      </c>
      <c r="AC2975" t="s">
        <v>44</v>
      </c>
      <c r="AD2975">
        <v>3</v>
      </c>
    </row>
    <row r="2976" spans="1:30" x14ac:dyDescent="0.35">
      <c r="A2976">
        <v>3398</v>
      </c>
      <c r="B2976" t="s">
        <v>5035</v>
      </c>
      <c r="C2976" t="s">
        <v>5537</v>
      </c>
      <c r="D2976" s="1">
        <v>43778</v>
      </c>
      <c r="E2976" s="1">
        <v>44807</v>
      </c>
      <c r="F2976">
        <f>IF(Table1[[#This Row],[ExitDate]],QUOTIENT(Table1[[#This Row],[ExitDate]]-Table1[[#This Row],[StartDate]],365/12),"")</f>
        <v>33</v>
      </c>
      <c r="G2976" t="str">
        <f>IF(Table1[[#This Row],[ExitDate]], "Attrition", "Active")</f>
        <v>Attrition</v>
      </c>
      <c r="H2976" t="s">
        <v>28</v>
      </c>
      <c r="I2976" t="s">
        <v>10221</v>
      </c>
      <c r="J2976" t="s">
        <v>10222</v>
      </c>
      <c r="K2976" t="s">
        <v>61</v>
      </c>
      <c r="L2976" t="s">
        <v>32</v>
      </c>
      <c r="M2976" t="s">
        <v>51</v>
      </c>
      <c r="N2976" t="s">
        <v>50</v>
      </c>
      <c r="O2976" t="s">
        <v>62</v>
      </c>
      <c r="P2976" t="s">
        <v>139</v>
      </c>
      <c r="Q2976" t="s">
        <v>10223</v>
      </c>
      <c r="R2976" t="s">
        <v>37</v>
      </c>
      <c r="S2976" t="s">
        <v>80</v>
      </c>
      <c r="T2976" s="2">
        <v>20800</v>
      </c>
      <c r="U2976" s="3">
        <f ca="1">YEARFRAC(Table1[[#This Row],[DOB]],TODAY())</f>
        <v>69.033333333333331</v>
      </c>
      <c r="V2976" s="3" t="str" cm="1">
        <f t="array" aca="1" ref="V2976" ca="1">_xlfn.IFS(Table1[[#This Row],[Age]] &lt; 30, "20-29", Table1[[#This Row],[Age]]&lt;40,"30-39",Table1[[#This Row],[Age]]&lt;50,"40-49",Table1[[#This Row],[Age]]&lt;60,"50-59",Table1[[#This Row],[Age]]&lt;70, "60-69",Table1[[#This Row],[Age]]&lt;80, "70-79",Table1[[#This Row],[Age]]&lt;90,"80-89")</f>
        <v>60-69</v>
      </c>
      <c r="W2976" t="s">
        <v>39</v>
      </c>
      <c r="X2976" t="s">
        <v>102</v>
      </c>
      <c r="Y2976" t="s">
        <v>41</v>
      </c>
      <c r="Z2976">
        <v>63776</v>
      </c>
      <c r="AA2976" t="s">
        <v>73</v>
      </c>
      <c r="AB2976" t="s">
        <v>74</v>
      </c>
      <c r="AC2976" t="s">
        <v>44</v>
      </c>
      <c r="AD2976">
        <v>3</v>
      </c>
    </row>
    <row r="2977" spans="1:30" x14ac:dyDescent="0.35">
      <c r="A2977">
        <v>3399</v>
      </c>
      <c r="B2977" t="s">
        <v>6238</v>
      </c>
      <c r="C2977" t="s">
        <v>8598</v>
      </c>
      <c r="D2977" s="1">
        <v>44717</v>
      </c>
      <c r="E2977" s="1">
        <v>45078</v>
      </c>
      <c r="F2977">
        <f>IF(Table1[[#This Row],[ExitDate]],QUOTIENT(Table1[[#This Row],[ExitDate]]-Table1[[#This Row],[StartDate]],365/12),"")</f>
        <v>11</v>
      </c>
      <c r="G2977" t="str">
        <f>IF(Table1[[#This Row],[ExitDate]], "Attrition", "Active")</f>
        <v>Attrition</v>
      </c>
      <c r="H2977" t="s">
        <v>28</v>
      </c>
      <c r="I2977" t="s">
        <v>10224</v>
      </c>
      <c r="J2977" t="s">
        <v>10225</v>
      </c>
      <c r="K2977" t="s">
        <v>117</v>
      </c>
      <c r="L2977" t="s">
        <v>32</v>
      </c>
      <c r="M2977" t="s">
        <v>62</v>
      </c>
      <c r="N2977" t="s">
        <v>63</v>
      </c>
      <c r="O2977" t="s">
        <v>62</v>
      </c>
      <c r="P2977" t="s">
        <v>98</v>
      </c>
      <c r="Q2977" t="s">
        <v>10226</v>
      </c>
      <c r="R2977" t="s">
        <v>37</v>
      </c>
      <c r="S2977" t="s">
        <v>52</v>
      </c>
      <c r="T2977" s="2">
        <v>30737</v>
      </c>
      <c r="U2977" s="3">
        <f ca="1">YEARFRAC(Table1[[#This Row],[DOB]],TODAY())</f>
        <v>41.827777777777776</v>
      </c>
      <c r="V2977" s="3" t="str" cm="1">
        <f t="array" aca="1" ref="V2977" ca="1">_xlfn.IFS(Table1[[#This Row],[Age]] &lt; 30, "20-29", Table1[[#This Row],[Age]]&lt;40,"30-39",Table1[[#This Row],[Age]]&lt;50,"40-49",Table1[[#This Row],[Age]]&lt;60,"50-59",Table1[[#This Row],[Age]]&lt;70, "60-69",Table1[[#This Row],[Age]]&lt;80, "70-79",Table1[[#This Row],[Age]]&lt;90,"80-89")</f>
        <v>40-49</v>
      </c>
      <c r="W2977" t="s">
        <v>39</v>
      </c>
      <c r="X2977" t="s">
        <v>162</v>
      </c>
      <c r="Y2977" t="s">
        <v>41</v>
      </c>
      <c r="Z2977">
        <v>16715</v>
      </c>
      <c r="AA2977" t="s">
        <v>42</v>
      </c>
      <c r="AB2977" t="s">
        <v>43</v>
      </c>
      <c r="AC2977" t="s">
        <v>44</v>
      </c>
      <c r="AD2977">
        <v>2</v>
      </c>
    </row>
    <row r="2978" spans="1:30" x14ac:dyDescent="0.35">
      <c r="A2978">
        <v>3400</v>
      </c>
      <c r="B2978" t="s">
        <v>10227</v>
      </c>
      <c r="C2978" t="s">
        <v>1759</v>
      </c>
      <c r="D2978" s="1">
        <v>44460</v>
      </c>
      <c r="F2978" t="str">
        <f>IF(Table1[[#This Row],[ExitDate]],QUOTIENT(Table1[[#This Row],[ExitDate]]-Table1[[#This Row],[StartDate]],365/12),"")</f>
        <v/>
      </c>
      <c r="G2978" t="str">
        <f>IF(Table1[[#This Row],[ExitDate]], "Attrition", "Active")</f>
        <v>Active</v>
      </c>
      <c r="H2978" t="s">
        <v>28</v>
      </c>
      <c r="I2978" t="s">
        <v>10228</v>
      </c>
      <c r="J2978" t="s">
        <v>10229</v>
      </c>
      <c r="K2978" t="s">
        <v>138</v>
      </c>
      <c r="L2978" t="s">
        <v>32</v>
      </c>
      <c r="M2978" t="s">
        <v>62</v>
      </c>
      <c r="N2978" t="s">
        <v>34</v>
      </c>
      <c r="O2978" t="s">
        <v>35</v>
      </c>
      <c r="P2978" t="s">
        <v>36</v>
      </c>
      <c r="R2978" t="s">
        <v>37</v>
      </c>
      <c r="S2978" t="s">
        <v>285</v>
      </c>
      <c r="T2978" s="2">
        <v>25723</v>
      </c>
      <c r="U2978" s="3">
        <f ca="1">YEARFRAC(Table1[[#This Row],[DOB]],TODAY())</f>
        <v>55.552777777777777</v>
      </c>
      <c r="V2978" s="3" t="str" cm="1">
        <f t="array" aca="1" ref="V2978" ca="1">_xlfn.IFS(Table1[[#This Row],[Age]] &lt; 30, "20-29", Table1[[#This Row],[Age]]&lt;40,"30-39",Table1[[#This Row],[Age]]&lt;50,"40-49",Table1[[#This Row],[Age]]&lt;60,"50-59",Table1[[#This Row],[Age]]&lt;70, "60-69",Table1[[#This Row],[Age]]&lt;80, "70-79",Table1[[#This Row],[Age]]&lt;90,"80-89")</f>
        <v>50-59</v>
      </c>
      <c r="W2978" t="s">
        <v>39</v>
      </c>
      <c r="X2978" t="s">
        <v>286</v>
      </c>
      <c r="Y2978" t="s">
        <v>41</v>
      </c>
      <c r="Z2978">
        <v>90974</v>
      </c>
      <c r="AA2978" t="s">
        <v>92</v>
      </c>
      <c r="AB2978" t="s">
        <v>103</v>
      </c>
      <c r="AC2978" t="s">
        <v>44</v>
      </c>
      <c r="AD2978">
        <v>1</v>
      </c>
    </row>
    <row r="2979" spans="1:30" x14ac:dyDescent="0.35">
      <c r="A2979">
        <v>3401</v>
      </c>
      <c r="B2979" t="s">
        <v>1245</v>
      </c>
      <c r="C2979" t="s">
        <v>921</v>
      </c>
      <c r="D2979" s="1">
        <v>44510</v>
      </c>
      <c r="E2979" s="1">
        <v>45081</v>
      </c>
      <c r="F2979">
        <f>IF(Table1[[#This Row],[ExitDate]],QUOTIENT(Table1[[#This Row],[ExitDate]]-Table1[[#This Row],[StartDate]],365/12),"")</f>
        <v>18</v>
      </c>
      <c r="G2979" t="str">
        <f>IF(Table1[[#This Row],[ExitDate]], "Attrition", "Active")</f>
        <v>Attrition</v>
      </c>
      <c r="H2979" t="s">
        <v>28</v>
      </c>
      <c r="I2979" t="s">
        <v>10230</v>
      </c>
      <c r="J2979" t="s">
        <v>10231</v>
      </c>
      <c r="K2979" t="s">
        <v>49</v>
      </c>
      <c r="L2979" t="s">
        <v>1804</v>
      </c>
      <c r="M2979" t="s">
        <v>33</v>
      </c>
      <c r="N2979" t="s">
        <v>50</v>
      </c>
      <c r="O2979" t="s">
        <v>62</v>
      </c>
      <c r="P2979" t="s">
        <v>98</v>
      </c>
      <c r="Q2979" t="s">
        <v>10232</v>
      </c>
      <c r="R2979" t="s">
        <v>37</v>
      </c>
      <c r="S2979" t="s">
        <v>89</v>
      </c>
      <c r="T2979" s="2">
        <v>26765</v>
      </c>
      <c r="U2979" s="3">
        <f ca="1">YEARFRAC(Table1[[#This Row],[DOB]],TODAY())</f>
        <v>52.7</v>
      </c>
      <c r="V2979" s="3" t="str" cm="1">
        <f t="array" aca="1" ref="V2979" ca="1">_xlfn.IFS(Table1[[#This Row],[Age]] &lt; 30, "20-29", Table1[[#This Row],[Age]]&lt;40,"30-39",Table1[[#This Row],[Age]]&lt;50,"40-49",Table1[[#This Row],[Age]]&lt;60,"50-59",Table1[[#This Row],[Age]]&lt;70, "60-69",Table1[[#This Row],[Age]]&lt;80, "70-79",Table1[[#This Row],[Age]]&lt;90,"80-89")</f>
        <v>50-59</v>
      </c>
      <c r="W2979" t="s">
        <v>39</v>
      </c>
      <c r="X2979" t="s">
        <v>82</v>
      </c>
      <c r="Y2979" t="s">
        <v>54</v>
      </c>
      <c r="Z2979">
        <v>3403</v>
      </c>
      <c r="AA2979" t="s">
        <v>55</v>
      </c>
      <c r="AB2979" t="s">
        <v>83</v>
      </c>
      <c r="AC2979" t="s">
        <v>44</v>
      </c>
      <c r="AD2979">
        <v>1</v>
      </c>
    </row>
    <row r="2980" spans="1:30" x14ac:dyDescent="0.35">
      <c r="A2980">
        <v>3402</v>
      </c>
      <c r="B2980" t="s">
        <v>319</v>
      </c>
      <c r="C2980" t="s">
        <v>437</v>
      </c>
      <c r="D2980" s="1">
        <v>44258</v>
      </c>
      <c r="E2980" s="1">
        <v>44663</v>
      </c>
      <c r="F2980">
        <f>IF(Table1[[#This Row],[ExitDate]],QUOTIENT(Table1[[#This Row],[ExitDate]]-Table1[[#This Row],[StartDate]],365/12),"")</f>
        <v>13</v>
      </c>
      <c r="G2980" t="str">
        <f>IF(Table1[[#This Row],[ExitDate]], "Attrition", "Active")</f>
        <v>Attrition</v>
      </c>
      <c r="H2980" t="s">
        <v>28</v>
      </c>
      <c r="I2980" t="s">
        <v>10233</v>
      </c>
      <c r="J2980" t="s">
        <v>10234</v>
      </c>
      <c r="K2980" t="s">
        <v>31</v>
      </c>
      <c r="L2980" t="s">
        <v>744</v>
      </c>
      <c r="M2980" t="s">
        <v>51</v>
      </c>
      <c r="N2980" t="s">
        <v>34</v>
      </c>
      <c r="O2980" t="s">
        <v>62</v>
      </c>
      <c r="P2980" t="s">
        <v>174</v>
      </c>
      <c r="Q2980" t="s">
        <v>10235</v>
      </c>
      <c r="R2980" t="s">
        <v>37</v>
      </c>
      <c r="S2980" t="s">
        <v>89</v>
      </c>
      <c r="T2980" s="2">
        <v>26267</v>
      </c>
      <c r="U2980" s="3">
        <f ca="1">YEARFRAC(Table1[[#This Row],[DOB]],TODAY())</f>
        <v>54.06388888888889</v>
      </c>
      <c r="V2980" s="3" t="str" cm="1">
        <f t="array" aca="1" ref="V2980" ca="1">_xlfn.IFS(Table1[[#This Row],[Age]] &lt; 30, "20-29", Table1[[#This Row],[Age]]&lt;40,"30-39",Table1[[#This Row],[Age]]&lt;50,"40-49",Table1[[#This Row],[Age]]&lt;60,"50-59",Table1[[#This Row],[Age]]&lt;70, "60-69",Table1[[#This Row],[Age]]&lt;80, "70-79",Table1[[#This Row],[Age]]&lt;90,"80-89")</f>
        <v>50-59</v>
      </c>
      <c r="W2980" t="s">
        <v>39</v>
      </c>
      <c r="X2980" t="s">
        <v>112</v>
      </c>
      <c r="Y2980" t="s">
        <v>54</v>
      </c>
      <c r="Z2980">
        <v>22662</v>
      </c>
      <c r="AA2980" t="s">
        <v>92</v>
      </c>
      <c r="AB2980" t="s">
        <v>74</v>
      </c>
      <c r="AC2980" t="s">
        <v>44</v>
      </c>
      <c r="AD2980">
        <v>3</v>
      </c>
    </row>
    <row r="2981" spans="1:30" x14ac:dyDescent="0.35">
      <c r="A2981">
        <v>3403</v>
      </c>
      <c r="B2981" t="s">
        <v>1122</v>
      </c>
      <c r="C2981" t="s">
        <v>6315</v>
      </c>
      <c r="D2981" s="1">
        <v>44246</v>
      </c>
      <c r="E2981" s="1">
        <v>44880</v>
      </c>
      <c r="F2981">
        <f>IF(Table1[[#This Row],[ExitDate]],QUOTIENT(Table1[[#This Row],[ExitDate]]-Table1[[#This Row],[StartDate]],365/12),"")</f>
        <v>20</v>
      </c>
      <c r="G2981" t="str">
        <f>IF(Table1[[#This Row],[ExitDate]], "Attrition", "Active")</f>
        <v>Attrition</v>
      </c>
      <c r="H2981" t="s">
        <v>28</v>
      </c>
      <c r="I2981" t="s">
        <v>10236</v>
      </c>
      <c r="J2981" t="s">
        <v>10237</v>
      </c>
      <c r="K2981" t="s">
        <v>88</v>
      </c>
      <c r="L2981" t="s">
        <v>744</v>
      </c>
      <c r="M2981" t="s">
        <v>33</v>
      </c>
      <c r="N2981" t="s">
        <v>50</v>
      </c>
      <c r="O2981" t="s">
        <v>62</v>
      </c>
      <c r="P2981" t="s">
        <v>139</v>
      </c>
      <c r="Q2981" t="s">
        <v>10238</v>
      </c>
      <c r="R2981" t="s">
        <v>37</v>
      </c>
      <c r="S2981" t="s">
        <v>89</v>
      </c>
      <c r="T2981" s="2">
        <v>27640</v>
      </c>
      <c r="U2981" s="3">
        <f ca="1">YEARFRAC(Table1[[#This Row],[DOB]],TODAY())</f>
        <v>50.305555555555557</v>
      </c>
      <c r="V2981" s="3" t="str" cm="1">
        <f t="array" aca="1" ref="V2981" ca="1">_xlfn.IFS(Table1[[#This Row],[Age]] &lt; 30, "20-29", Table1[[#This Row],[Age]]&lt;40,"30-39",Table1[[#This Row],[Age]]&lt;50,"40-49",Table1[[#This Row],[Age]]&lt;60,"50-59",Table1[[#This Row],[Age]]&lt;70, "60-69",Table1[[#This Row],[Age]]&lt;80, "70-79",Table1[[#This Row],[Age]]&lt;90,"80-89")</f>
        <v>50-59</v>
      </c>
      <c r="W2981" t="s">
        <v>39</v>
      </c>
      <c r="X2981" t="s">
        <v>82</v>
      </c>
      <c r="Y2981" t="s">
        <v>41</v>
      </c>
      <c r="Z2981">
        <v>66066</v>
      </c>
      <c r="AA2981" t="s">
        <v>127</v>
      </c>
      <c r="AB2981" t="s">
        <v>83</v>
      </c>
      <c r="AC2981" t="s">
        <v>104</v>
      </c>
      <c r="AD2981">
        <v>3</v>
      </c>
    </row>
    <row r="2982" spans="1:30" x14ac:dyDescent="0.35">
      <c r="A2982">
        <v>3404</v>
      </c>
      <c r="B2982" t="s">
        <v>395</v>
      </c>
      <c r="C2982" t="s">
        <v>244</v>
      </c>
      <c r="D2982" s="1">
        <v>43580</v>
      </c>
      <c r="E2982" s="1">
        <v>44876</v>
      </c>
      <c r="F2982">
        <f>IF(Table1[[#This Row],[ExitDate]],QUOTIENT(Table1[[#This Row],[ExitDate]]-Table1[[#This Row],[StartDate]],365/12),"")</f>
        <v>42</v>
      </c>
      <c r="G2982" t="str">
        <f>IF(Table1[[#This Row],[ExitDate]], "Attrition", "Active")</f>
        <v>Attrition</v>
      </c>
      <c r="H2982" t="s">
        <v>28</v>
      </c>
      <c r="I2982" t="s">
        <v>10239</v>
      </c>
      <c r="J2982" t="s">
        <v>10240</v>
      </c>
      <c r="K2982" t="s">
        <v>167</v>
      </c>
      <c r="L2982" t="s">
        <v>1804</v>
      </c>
      <c r="M2982" t="s">
        <v>51</v>
      </c>
      <c r="N2982" t="s">
        <v>34</v>
      </c>
      <c r="O2982" t="s">
        <v>62</v>
      </c>
      <c r="P2982" t="s">
        <v>98</v>
      </c>
      <c r="Q2982" t="s">
        <v>10241</v>
      </c>
      <c r="R2982" t="s">
        <v>37</v>
      </c>
      <c r="S2982" t="s">
        <v>89</v>
      </c>
      <c r="T2982" s="2">
        <v>31067</v>
      </c>
      <c r="U2982" s="3">
        <f ca="1">YEARFRAC(Table1[[#This Row],[DOB]],TODAY())</f>
        <v>40.924999999999997</v>
      </c>
      <c r="V2982" s="3" t="str" cm="1">
        <f t="array" aca="1" ref="V2982" ca="1">_xlfn.IFS(Table1[[#This Row],[Age]] &lt; 30, "20-29", Table1[[#This Row],[Age]]&lt;40,"30-39",Table1[[#This Row],[Age]]&lt;50,"40-49",Table1[[#This Row],[Age]]&lt;60,"50-59",Table1[[#This Row],[Age]]&lt;70, "60-69",Table1[[#This Row],[Age]]&lt;80, "70-79",Table1[[#This Row],[Age]]&lt;90,"80-89")</f>
        <v>40-49</v>
      </c>
      <c r="W2982" t="s">
        <v>39</v>
      </c>
      <c r="X2982" t="s">
        <v>192</v>
      </c>
      <c r="Y2982" t="s">
        <v>41</v>
      </c>
      <c r="Z2982">
        <v>58775</v>
      </c>
      <c r="AA2982" t="s">
        <v>73</v>
      </c>
      <c r="AB2982" t="s">
        <v>103</v>
      </c>
      <c r="AC2982" t="s">
        <v>44</v>
      </c>
      <c r="AD2982">
        <v>2</v>
      </c>
    </row>
    <row r="2983" spans="1:30" x14ac:dyDescent="0.35">
      <c r="A2983">
        <v>3405</v>
      </c>
      <c r="B2983" t="s">
        <v>5764</v>
      </c>
      <c r="C2983" t="s">
        <v>1726</v>
      </c>
      <c r="D2983" s="1">
        <v>43843</v>
      </c>
      <c r="E2983" s="1">
        <v>44855</v>
      </c>
      <c r="F2983">
        <f>IF(Table1[[#This Row],[ExitDate]],QUOTIENT(Table1[[#This Row],[ExitDate]]-Table1[[#This Row],[StartDate]],365/12),"")</f>
        <v>33</v>
      </c>
      <c r="G2983" t="str">
        <f>IF(Table1[[#This Row],[ExitDate]], "Attrition", "Active")</f>
        <v>Attrition</v>
      </c>
      <c r="H2983" t="s">
        <v>28</v>
      </c>
      <c r="I2983" t="s">
        <v>10242</v>
      </c>
      <c r="J2983" t="s">
        <v>10243</v>
      </c>
      <c r="K2983" t="s">
        <v>97</v>
      </c>
      <c r="L2983" t="s">
        <v>1804</v>
      </c>
      <c r="M2983" t="s">
        <v>33</v>
      </c>
      <c r="N2983" t="s">
        <v>63</v>
      </c>
      <c r="O2983" t="s">
        <v>62</v>
      </c>
      <c r="P2983" t="s">
        <v>174</v>
      </c>
      <c r="Q2983" t="s">
        <v>10244</v>
      </c>
      <c r="R2983" t="s">
        <v>37</v>
      </c>
      <c r="S2983" t="s">
        <v>89</v>
      </c>
      <c r="T2983" s="2">
        <v>28916</v>
      </c>
      <c r="U2983" s="3">
        <f ca="1">YEARFRAC(Table1[[#This Row],[DOB]],TODAY())</f>
        <v>46.80833333333333</v>
      </c>
      <c r="V2983" s="3" t="str" cm="1">
        <f t="array" aca="1" ref="V2983" ca="1">_xlfn.IFS(Table1[[#This Row],[Age]] &lt; 30, "20-29", Table1[[#This Row],[Age]]&lt;40,"30-39",Table1[[#This Row],[Age]]&lt;50,"40-49",Table1[[#This Row],[Age]]&lt;60,"50-59",Table1[[#This Row],[Age]]&lt;70, "60-69",Table1[[#This Row],[Age]]&lt;80, "70-79",Table1[[#This Row],[Age]]&lt;90,"80-89")</f>
        <v>40-49</v>
      </c>
      <c r="W2983" t="s">
        <v>39</v>
      </c>
      <c r="X2983" t="s">
        <v>112</v>
      </c>
      <c r="Y2983" t="s">
        <v>41</v>
      </c>
      <c r="Z2983">
        <v>12351</v>
      </c>
      <c r="AA2983" t="s">
        <v>42</v>
      </c>
      <c r="AB2983" t="s">
        <v>74</v>
      </c>
      <c r="AC2983" t="s">
        <v>44</v>
      </c>
      <c r="AD2983">
        <v>1</v>
      </c>
    </row>
    <row r="2984" spans="1:30" x14ac:dyDescent="0.35">
      <c r="A2984">
        <v>3406</v>
      </c>
      <c r="B2984" t="s">
        <v>3070</v>
      </c>
      <c r="C2984" t="s">
        <v>4082</v>
      </c>
      <c r="D2984" s="1">
        <v>43915</v>
      </c>
      <c r="E2984" s="1">
        <v>45042</v>
      </c>
      <c r="F2984">
        <f>IF(Table1[[#This Row],[ExitDate]],QUOTIENT(Table1[[#This Row],[ExitDate]]-Table1[[#This Row],[StartDate]],365/12),"")</f>
        <v>37</v>
      </c>
      <c r="G2984" t="str">
        <f>IF(Table1[[#This Row],[ExitDate]], "Attrition", "Active")</f>
        <v>Attrition</v>
      </c>
      <c r="H2984" t="s">
        <v>28</v>
      </c>
      <c r="I2984" t="s">
        <v>10245</v>
      </c>
      <c r="J2984" t="s">
        <v>10246</v>
      </c>
      <c r="K2984" t="s">
        <v>117</v>
      </c>
      <c r="L2984" t="s">
        <v>744</v>
      </c>
      <c r="M2984" t="s">
        <v>33</v>
      </c>
      <c r="N2984" t="s">
        <v>34</v>
      </c>
      <c r="O2984" t="s">
        <v>35</v>
      </c>
      <c r="P2984" t="s">
        <v>98</v>
      </c>
      <c r="Q2984" t="s">
        <v>10247</v>
      </c>
      <c r="R2984" t="s">
        <v>37</v>
      </c>
      <c r="S2984" t="s">
        <v>38</v>
      </c>
      <c r="T2984" s="2">
        <v>20226</v>
      </c>
      <c r="U2984" s="3">
        <f ca="1">YEARFRAC(Table1[[#This Row],[DOB]],TODAY())</f>
        <v>70.599999999999994</v>
      </c>
      <c r="V2984" s="3" t="str" cm="1">
        <f t="array" aca="1" ref="V2984" ca="1">_xlfn.IFS(Table1[[#This Row],[Age]] &lt; 30, "20-29", Table1[[#This Row],[Age]]&lt;40,"30-39",Table1[[#This Row],[Age]]&lt;50,"40-49",Table1[[#This Row],[Age]]&lt;60,"50-59",Table1[[#This Row],[Age]]&lt;70, "60-69",Table1[[#This Row],[Age]]&lt;80, "70-79",Table1[[#This Row],[Age]]&lt;90,"80-89")</f>
        <v>70-79</v>
      </c>
      <c r="W2984" t="s">
        <v>39</v>
      </c>
      <c r="X2984" t="s">
        <v>1257</v>
      </c>
      <c r="Y2984" t="s">
        <v>41</v>
      </c>
      <c r="Z2984">
        <v>24805</v>
      </c>
      <c r="AA2984" t="s">
        <v>73</v>
      </c>
      <c r="AB2984" t="s">
        <v>74</v>
      </c>
      <c r="AC2984" t="s">
        <v>44</v>
      </c>
      <c r="AD2984">
        <v>5</v>
      </c>
    </row>
    <row r="2985" spans="1:30" x14ac:dyDescent="0.35">
      <c r="A2985">
        <v>3407</v>
      </c>
      <c r="B2985" t="s">
        <v>4236</v>
      </c>
      <c r="C2985" t="s">
        <v>2871</v>
      </c>
      <c r="D2985" s="1">
        <v>44301</v>
      </c>
      <c r="E2985" s="1">
        <v>45057</v>
      </c>
      <c r="F2985">
        <f>IF(Table1[[#This Row],[ExitDate]],QUOTIENT(Table1[[#This Row],[ExitDate]]-Table1[[#This Row],[StartDate]],365/12),"")</f>
        <v>24</v>
      </c>
      <c r="G2985" t="str">
        <f>IF(Table1[[#This Row],[ExitDate]], "Attrition", "Active")</f>
        <v>Attrition</v>
      </c>
      <c r="H2985" t="s">
        <v>727</v>
      </c>
      <c r="I2985" t="s">
        <v>10248</v>
      </c>
      <c r="J2985" t="s">
        <v>10249</v>
      </c>
      <c r="K2985" t="s">
        <v>97</v>
      </c>
      <c r="L2985" t="s">
        <v>32</v>
      </c>
      <c r="M2985" t="s">
        <v>51</v>
      </c>
      <c r="N2985" t="s">
        <v>34</v>
      </c>
      <c r="O2985" t="s">
        <v>35</v>
      </c>
      <c r="P2985" t="s">
        <v>174</v>
      </c>
      <c r="Q2985" t="s">
        <v>10250</v>
      </c>
      <c r="R2985" t="s">
        <v>37</v>
      </c>
      <c r="S2985" t="s">
        <v>89</v>
      </c>
      <c r="T2985" s="2">
        <v>19416</v>
      </c>
      <c r="U2985" s="3">
        <f ca="1">YEARFRAC(Table1[[#This Row],[DOB]],TODAY())</f>
        <v>72.825000000000003</v>
      </c>
      <c r="V2985" s="3" t="str" cm="1">
        <f t="array" aca="1" ref="V2985" ca="1">_xlfn.IFS(Table1[[#This Row],[Age]] &lt; 30, "20-29", Table1[[#This Row],[Age]]&lt;40,"30-39",Table1[[#This Row],[Age]]&lt;50,"40-49",Table1[[#This Row],[Age]]&lt;60,"50-59",Table1[[#This Row],[Age]]&lt;70, "60-69",Table1[[#This Row],[Age]]&lt;80, "70-79",Table1[[#This Row],[Age]]&lt;90,"80-89")</f>
        <v>70-79</v>
      </c>
      <c r="W2985" t="s">
        <v>39</v>
      </c>
      <c r="X2985" t="s">
        <v>833</v>
      </c>
      <c r="Y2985" t="s">
        <v>41</v>
      </c>
      <c r="Z2985">
        <v>18000</v>
      </c>
      <c r="AA2985" t="s">
        <v>127</v>
      </c>
      <c r="AB2985" t="s">
        <v>74</v>
      </c>
      <c r="AC2985" t="s">
        <v>44</v>
      </c>
      <c r="AD2985">
        <v>5</v>
      </c>
    </row>
    <row r="2986" spans="1:30" x14ac:dyDescent="0.35">
      <c r="A2986">
        <v>3408</v>
      </c>
      <c r="B2986" t="s">
        <v>4001</v>
      </c>
      <c r="C2986" t="s">
        <v>3852</v>
      </c>
      <c r="D2986" s="1">
        <v>44910</v>
      </c>
      <c r="E2986" s="1">
        <v>45041</v>
      </c>
      <c r="F2986">
        <f>IF(Table1[[#This Row],[ExitDate]],QUOTIENT(Table1[[#This Row],[ExitDate]]-Table1[[#This Row],[StartDate]],365/12),"")</f>
        <v>4</v>
      </c>
      <c r="G2986" t="str">
        <f>IF(Table1[[#This Row],[ExitDate]], "Attrition", "Active")</f>
        <v>Attrition</v>
      </c>
      <c r="H2986" t="s">
        <v>727</v>
      </c>
      <c r="I2986" t="s">
        <v>10251</v>
      </c>
      <c r="J2986" t="s">
        <v>10252</v>
      </c>
      <c r="K2986" t="s">
        <v>117</v>
      </c>
      <c r="L2986" t="s">
        <v>744</v>
      </c>
      <c r="M2986" t="s">
        <v>33</v>
      </c>
      <c r="N2986" t="s">
        <v>63</v>
      </c>
      <c r="O2986" t="s">
        <v>62</v>
      </c>
      <c r="P2986" t="s">
        <v>125</v>
      </c>
      <c r="Q2986" t="s">
        <v>10253</v>
      </c>
      <c r="R2986" t="s">
        <v>37</v>
      </c>
      <c r="S2986" t="s">
        <v>89</v>
      </c>
      <c r="T2986" s="2">
        <v>23749</v>
      </c>
      <c r="U2986" s="3">
        <f ca="1">YEARFRAC(Table1[[#This Row],[DOB]],TODAY())</f>
        <v>60.961111111111109</v>
      </c>
      <c r="V2986" s="3" t="str" cm="1">
        <f t="array" aca="1" ref="V2986" ca="1">_xlfn.IFS(Table1[[#This Row],[Age]] &lt; 30, "20-29", Table1[[#This Row],[Age]]&lt;40,"30-39",Table1[[#This Row],[Age]]&lt;50,"40-49",Table1[[#This Row],[Age]]&lt;60,"50-59",Table1[[#This Row],[Age]]&lt;70, "60-69",Table1[[#This Row],[Age]]&lt;80, "70-79",Table1[[#This Row],[Age]]&lt;90,"80-89")</f>
        <v>60-69</v>
      </c>
      <c r="W2986" t="s">
        <v>39</v>
      </c>
      <c r="X2986" t="s">
        <v>6</v>
      </c>
      <c r="Y2986" t="s">
        <v>54</v>
      </c>
      <c r="Z2986">
        <v>67579</v>
      </c>
      <c r="AA2986" t="s">
        <v>127</v>
      </c>
      <c r="AB2986" t="s">
        <v>103</v>
      </c>
      <c r="AC2986" t="s">
        <v>44</v>
      </c>
      <c r="AD2986">
        <v>3</v>
      </c>
    </row>
    <row r="2987" spans="1:30" x14ac:dyDescent="0.35">
      <c r="A2987">
        <v>3409</v>
      </c>
      <c r="B2987" t="s">
        <v>890</v>
      </c>
      <c r="C2987" t="s">
        <v>1740</v>
      </c>
      <c r="D2987" s="1">
        <v>44842</v>
      </c>
      <c r="E2987" s="1">
        <v>44961</v>
      </c>
      <c r="F2987">
        <f>IF(Table1[[#This Row],[ExitDate]],QUOTIENT(Table1[[#This Row],[ExitDate]]-Table1[[#This Row],[StartDate]],365/12),"")</f>
        <v>3</v>
      </c>
      <c r="G2987" t="str">
        <f>IF(Table1[[#This Row],[ExitDate]], "Attrition", "Active")</f>
        <v>Attrition</v>
      </c>
      <c r="H2987" t="s">
        <v>727</v>
      </c>
      <c r="I2987" t="s">
        <v>10254</v>
      </c>
      <c r="J2987" t="s">
        <v>10255</v>
      </c>
      <c r="K2987" t="s">
        <v>61</v>
      </c>
      <c r="L2987" t="s">
        <v>32</v>
      </c>
      <c r="M2987" t="s">
        <v>33</v>
      </c>
      <c r="N2987" t="s">
        <v>63</v>
      </c>
      <c r="O2987" t="s">
        <v>62</v>
      </c>
      <c r="P2987" t="s">
        <v>125</v>
      </c>
      <c r="Q2987" t="s">
        <v>10256</v>
      </c>
      <c r="R2987" t="s">
        <v>37</v>
      </c>
      <c r="S2987" t="s">
        <v>503</v>
      </c>
      <c r="T2987" s="2">
        <v>15780</v>
      </c>
      <c r="U2987" s="3">
        <f ca="1">YEARFRAC(Table1[[#This Row],[DOB]],TODAY())</f>
        <v>82.772222222222226</v>
      </c>
      <c r="V2987" s="3" t="str" cm="1">
        <f t="array" aca="1" ref="V2987" ca="1">_xlfn.IFS(Table1[[#This Row],[Age]] &lt; 30, "20-29", Table1[[#This Row],[Age]]&lt;40,"30-39",Table1[[#This Row],[Age]]&lt;50,"40-49",Table1[[#This Row],[Age]]&lt;60,"50-59",Table1[[#This Row],[Age]]&lt;70, "60-69",Table1[[#This Row],[Age]]&lt;80, "70-79",Table1[[#This Row],[Age]]&lt;90,"80-89")</f>
        <v>80-89</v>
      </c>
      <c r="W2987" t="s">
        <v>39</v>
      </c>
      <c r="X2987" t="s">
        <v>82</v>
      </c>
      <c r="Y2987" t="s">
        <v>54</v>
      </c>
      <c r="Z2987">
        <v>82704</v>
      </c>
      <c r="AA2987" t="s">
        <v>127</v>
      </c>
      <c r="AB2987" t="s">
        <v>103</v>
      </c>
      <c r="AC2987" t="s">
        <v>44</v>
      </c>
      <c r="AD2987">
        <v>4</v>
      </c>
    </row>
    <row r="2988" spans="1:30" x14ac:dyDescent="0.35">
      <c r="A2988">
        <v>3410</v>
      </c>
      <c r="B2988" t="s">
        <v>6097</v>
      </c>
      <c r="C2988" t="s">
        <v>1936</v>
      </c>
      <c r="D2988" s="1">
        <v>43452</v>
      </c>
      <c r="F2988" t="str">
        <f>IF(Table1[[#This Row],[ExitDate]],QUOTIENT(Table1[[#This Row],[ExitDate]]-Table1[[#This Row],[StartDate]],365/12),"")</f>
        <v/>
      </c>
      <c r="G2988" t="str">
        <f>IF(Table1[[#This Row],[ExitDate]], "Attrition", "Active")</f>
        <v>Active</v>
      </c>
      <c r="H2988" t="s">
        <v>727</v>
      </c>
      <c r="I2988" t="s">
        <v>10257</v>
      </c>
      <c r="J2988" t="s">
        <v>10258</v>
      </c>
      <c r="K2988" t="s">
        <v>88</v>
      </c>
      <c r="L2988" t="s">
        <v>32</v>
      </c>
      <c r="M2988" t="s">
        <v>33</v>
      </c>
      <c r="N2988" t="s">
        <v>34</v>
      </c>
      <c r="O2988" t="s">
        <v>35</v>
      </c>
      <c r="P2988" t="s">
        <v>36</v>
      </c>
      <c r="R2988" t="s">
        <v>37</v>
      </c>
      <c r="S2988" t="s">
        <v>695</v>
      </c>
      <c r="T2988" s="2">
        <v>29409</v>
      </c>
      <c r="U2988" s="3">
        <f ca="1">YEARFRAC(Table1[[#This Row],[DOB]],TODAY())</f>
        <v>45.461111111111109</v>
      </c>
      <c r="V2988" s="3" t="str" cm="1">
        <f t="array" aca="1" ref="V2988" ca="1">_xlfn.IFS(Table1[[#This Row],[Age]] &lt; 30, "20-29", Table1[[#This Row],[Age]]&lt;40,"30-39",Table1[[#This Row],[Age]]&lt;50,"40-49",Table1[[#This Row],[Age]]&lt;60,"50-59",Table1[[#This Row],[Age]]&lt;70, "60-69",Table1[[#This Row],[Age]]&lt;80, "70-79",Table1[[#This Row],[Age]]&lt;90,"80-89")</f>
        <v>40-49</v>
      </c>
      <c r="W2988" t="s">
        <v>39</v>
      </c>
      <c r="X2988" t="s">
        <v>242</v>
      </c>
      <c r="Y2988" t="s">
        <v>54</v>
      </c>
      <c r="Z2988">
        <v>41572</v>
      </c>
      <c r="AA2988" t="s">
        <v>55</v>
      </c>
      <c r="AB2988" t="s">
        <v>43</v>
      </c>
      <c r="AC2988" t="s">
        <v>44</v>
      </c>
      <c r="AD2988">
        <v>3</v>
      </c>
    </row>
    <row r="2989" spans="1:30" x14ac:dyDescent="0.35">
      <c r="A2989">
        <v>3411</v>
      </c>
      <c r="B2989" t="s">
        <v>10259</v>
      </c>
      <c r="C2989" t="s">
        <v>3181</v>
      </c>
      <c r="D2989" s="1">
        <v>44840</v>
      </c>
      <c r="F2989" t="str">
        <f>IF(Table1[[#This Row],[ExitDate]],QUOTIENT(Table1[[#This Row],[ExitDate]]-Table1[[#This Row],[StartDate]],365/12),"")</f>
        <v/>
      </c>
      <c r="G2989" t="str">
        <f>IF(Table1[[#This Row],[ExitDate]], "Attrition", "Active")</f>
        <v>Active</v>
      </c>
      <c r="H2989" t="s">
        <v>727</v>
      </c>
      <c r="I2989" t="s">
        <v>10260</v>
      </c>
      <c r="J2989" t="s">
        <v>10261</v>
      </c>
      <c r="K2989" t="s">
        <v>31</v>
      </c>
      <c r="L2989" t="s">
        <v>32</v>
      </c>
      <c r="M2989" t="s">
        <v>62</v>
      </c>
      <c r="N2989" t="s">
        <v>63</v>
      </c>
      <c r="O2989" t="s">
        <v>51</v>
      </c>
      <c r="P2989" t="s">
        <v>36</v>
      </c>
      <c r="R2989" t="s">
        <v>37</v>
      </c>
      <c r="S2989" t="s">
        <v>100</v>
      </c>
      <c r="T2989" s="2">
        <v>17977</v>
      </c>
      <c r="U2989" s="3">
        <f ca="1">YEARFRAC(Table1[[#This Row],[DOB]],TODAY())</f>
        <v>76.75833333333334</v>
      </c>
      <c r="V2989" s="3" t="str" cm="1">
        <f t="array" aca="1" ref="V2989" ca="1">_xlfn.IFS(Table1[[#This Row],[Age]] &lt; 30, "20-29", Table1[[#This Row],[Age]]&lt;40,"30-39",Table1[[#This Row],[Age]]&lt;50,"40-49",Table1[[#This Row],[Age]]&lt;60,"50-59",Table1[[#This Row],[Age]]&lt;70, "60-69",Table1[[#This Row],[Age]]&lt;80, "70-79",Table1[[#This Row],[Age]]&lt;90,"80-89")</f>
        <v>70-79</v>
      </c>
      <c r="W2989" t="s">
        <v>39</v>
      </c>
      <c r="X2989" t="s">
        <v>612</v>
      </c>
      <c r="Y2989" t="s">
        <v>41</v>
      </c>
      <c r="Z2989">
        <v>24028</v>
      </c>
      <c r="AA2989" t="s">
        <v>127</v>
      </c>
      <c r="AB2989" t="s">
        <v>74</v>
      </c>
      <c r="AC2989" t="s">
        <v>44</v>
      </c>
      <c r="AD2989">
        <v>2</v>
      </c>
    </row>
    <row r="2990" spans="1:30" x14ac:dyDescent="0.35">
      <c r="A2990">
        <v>3412</v>
      </c>
      <c r="B2990" t="s">
        <v>10026</v>
      </c>
      <c r="C2990" t="s">
        <v>4470</v>
      </c>
      <c r="D2990" s="1">
        <v>43827</v>
      </c>
      <c r="F2990" t="str">
        <f>IF(Table1[[#This Row],[ExitDate]],QUOTIENT(Table1[[#This Row],[ExitDate]]-Table1[[#This Row],[StartDate]],365/12),"")</f>
        <v/>
      </c>
      <c r="G2990" t="str">
        <f>IF(Table1[[#This Row],[ExitDate]], "Attrition", "Active")</f>
        <v>Active</v>
      </c>
      <c r="H2990" t="s">
        <v>727</v>
      </c>
      <c r="I2990" t="s">
        <v>10262</v>
      </c>
      <c r="J2990" t="s">
        <v>10263</v>
      </c>
      <c r="K2990" t="s">
        <v>132</v>
      </c>
      <c r="L2990" t="s">
        <v>32</v>
      </c>
      <c r="M2990" t="s">
        <v>51</v>
      </c>
      <c r="N2990" t="s">
        <v>50</v>
      </c>
      <c r="O2990" t="s">
        <v>62</v>
      </c>
      <c r="P2990" t="s">
        <v>36</v>
      </c>
      <c r="R2990" t="s">
        <v>37</v>
      </c>
      <c r="S2990" t="s">
        <v>285</v>
      </c>
      <c r="T2990" s="2">
        <v>33317</v>
      </c>
      <c r="U2990" s="3">
        <f ca="1">YEARFRAC(Table1[[#This Row],[DOB]],TODAY())</f>
        <v>34.758333333333333</v>
      </c>
      <c r="V2990" s="3" t="str" cm="1">
        <f t="array" aca="1" ref="V2990" ca="1">_xlfn.IFS(Table1[[#This Row],[Age]] &lt; 30, "20-29", Table1[[#This Row],[Age]]&lt;40,"30-39",Table1[[#This Row],[Age]]&lt;50,"40-49",Table1[[#This Row],[Age]]&lt;60,"50-59",Table1[[#This Row],[Age]]&lt;70, "60-69",Table1[[#This Row],[Age]]&lt;80, "70-79",Table1[[#This Row],[Age]]&lt;90,"80-89")</f>
        <v>30-39</v>
      </c>
      <c r="W2990" t="s">
        <v>39</v>
      </c>
      <c r="X2990" t="s">
        <v>286</v>
      </c>
      <c r="Y2990" t="s">
        <v>41</v>
      </c>
      <c r="Z2990">
        <v>68155</v>
      </c>
      <c r="AA2990" t="s">
        <v>42</v>
      </c>
      <c r="AB2990" t="s">
        <v>103</v>
      </c>
      <c r="AC2990" t="s">
        <v>104</v>
      </c>
      <c r="AD2990">
        <v>3</v>
      </c>
    </row>
    <row r="2991" spans="1:30" x14ac:dyDescent="0.35">
      <c r="A2991">
        <v>3413</v>
      </c>
      <c r="B2991" t="s">
        <v>10264</v>
      </c>
      <c r="C2991" t="s">
        <v>3598</v>
      </c>
      <c r="D2991" s="1">
        <v>43794</v>
      </c>
      <c r="F2991" t="str">
        <f>IF(Table1[[#This Row],[ExitDate]],QUOTIENT(Table1[[#This Row],[ExitDate]]-Table1[[#This Row],[StartDate]],365/12),"")</f>
        <v/>
      </c>
      <c r="G2991" t="str">
        <f>IF(Table1[[#This Row],[ExitDate]], "Attrition", "Active")</f>
        <v>Active</v>
      </c>
      <c r="H2991" t="s">
        <v>727</v>
      </c>
      <c r="I2991" t="s">
        <v>10265</v>
      </c>
      <c r="J2991" t="s">
        <v>10266</v>
      </c>
      <c r="K2991" t="s">
        <v>49</v>
      </c>
      <c r="L2991" t="s">
        <v>32</v>
      </c>
      <c r="M2991" t="s">
        <v>33</v>
      </c>
      <c r="N2991" t="s">
        <v>63</v>
      </c>
      <c r="O2991" t="s">
        <v>35</v>
      </c>
      <c r="P2991" t="s">
        <v>36</v>
      </c>
      <c r="R2991" t="s">
        <v>37</v>
      </c>
      <c r="S2991" t="s">
        <v>89</v>
      </c>
      <c r="T2991" s="2">
        <v>22995</v>
      </c>
      <c r="U2991" s="3">
        <f ca="1">YEARFRAC(Table1[[#This Row],[DOB]],TODAY())</f>
        <v>63.022222222222226</v>
      </c>
      <c r="V2991" s="3" t="str" cm="1">
        <f t="array" aca="1" ref="V2991" ca="1">_xlfn.IFS(Table1[[#This Row],[Age]] &lt; 30, "20-29", Table1[[#This Row],[Age]]&lt;40,"30-39",Table1[[#This Row],[Age]]&lt;50,"40-49",Table1[[#This Row],[Age]]&lt;60,"50-59",Table1[[#This Row],[Age]]&lt;70, "60-69",Table1[[#This Row],[Age]]&lt;80, "70-79",Table1[[#This Row],[Age]]&lt;90,"80-89")</f>
        <v>60-69</v>
      </c>
      <c r="W2991" t="s">
        <v>39</v>
      </c>
      <c r="X2991" t="s">
        <v>82</v>
      </c>
      <c r="Y2991" t="s">
        <v>41</v>
      </c>
      <c r="Z2991">
        <v>74549</v>
      </c>
      <c r="AA2991" t="s">
        <v>42</v>
      </c>
      <c r="AB2991" t="s">
        <v>74</v>
      </c>
      <c r="AC2991" t="s">
        <v>44</v>
      </c>
      <c r="AD2991">
        <v>5</v>
      </c>
    </row>
    <row r="2992" spans="1:30" x14ac:dyDescent="0.35">
      <c r="A2992">
        <v>3414</v>
      </c>
      <c r="B2992" t="s">
        <v>1293</v>
      </c>
      <c r="C2992" t="s">
        <v>2850</v>
      </c>
      <c r="D2992" s="1">
        <v>44715</v>
      </c>
      <c r="F2992" t="str">
        <f>IF(Table1[[#This Row],[ExitDate]],QUOTIENT(Table1[[#This Row],[ExitDate]]-Table1[[#This Row],[StartDate]],365/12),"")</f>
        <v/>
      </c>
      <c r="G2992" t="str">
        <f>IF(Table1[[#This Row],[ExitDate]], "Attrition", "Active")</f>
        <v>Active</v>
      </c>
      <c r="H2992" t="s">
        <v>28</v>
      </c>
      <c r="I2992" t="s">
        <v>10267</v>
      </c>
      <c r="J2992" t="s">
        <v>10268</v>
      </c>
      <c r="K2992" t="s">
        <v>138</v>
      </c>
      <c r="L2992" t="s">
        <v>32</v>
      </c>
      <c r="M2992" t="s">
        <v>33</v>
      </c>
      <c r="N2992" t="s">
        <v>34</v>
      </c>
      <c r="O2992" t="s">
        <v>35</v>
      </c>
      <c r="P2992" t="s">
        <v>36</v>
      </c>
      <c r="R2992" t="s">
        <v>37</v>
      </c>
      <c r="S2992" t="s">
        <v>80</v>
      </c>
      <c r="T2992" s="2">
        <v>35919</v>
      </c>
      <c r="U2992" s="3">
        <f ca="1">YEARFRAC(Table1[[#This Row],[DOB]],TODAY())</f>
        <v>27.636111111111113</v>
      </c>
      <c r="V2992" s="3" t="str" cm="1">
        <f t="array" aca="1" ref="V2992" ca="1">_xlfn.IFS(Table1[[#This Row],[Age]] &lt; 30, "20-29", Table1[[#This Row],[Age]]&lt;40,"30-39",Table1[[#This Row],[Age]]&lt;50,"40-49",Table1[[#This Row],[Age]]&lt;60,"50-59",Table1[[#This Row],[Age]]&lt;70, "60-69",Table1[[#This Row],[Age]]&lt;80, "70-79",Table1[[#This Row],[Age]]&lt;90,"80-89")</f>
        <v>20-29</v>
      </c>
      <c r="W2992" t="s">
        <v>39</v>
      </c>
      <c r="X2992" t="s">
        <v>225</v>
      </c>
      <c r="Y2992" t="s">
        <v>41</v>
      </c>
      <c r="Z2992">
        <v>44418</v>
      </c>
      <c r="AA2992" t="s">
        <v>55</v>
      </c>
      <c r="AB2992" t="s">
        <v>83</v>
      </c>
      <c r="AC2992" t="s">
        <v>104</v>
      </c>
      <c r="AD2992">
        <v>3</v>
      </c>
    </row>
    <row r="2993" spans="1:30" x14ac:dyDescent="0.35">
      <c r="A2993">
        <v>3415</v>
      </c>
      <c r="B2993" t="s">
        <v>1320</v>
      </c>
      <c r="C2993" t="s">
        <v>505</v>
      </c>
      <c r="D2993" s="1">
        <v>44813</v>
      </c>
      <c r="E2993" s="1">
        <v>45001</v>
      </c>
      <c r="F2993">
        <f>IF(Table1[[#This Row],[ExitDate]],QUOTIENT(Table1[[#This Row],[ExitDate]]-Table1[[#This Row],[StartDate]],365/12),"")</f>
        <v>6</v>
      </c>
      <c r="G2993" t="str">
        <f>IF(Table1[[#This Row],[ExitDate]], "Attrition", "Active")</f>
        <v>Attrition</v>
      </c>
      <c r="H2993" t="s">
        <v>28</v>
      </c>
      <c r="I2993" t="s">
        <v>10269</v>
      </c>
      <c r="J2993" t="s">
        <v>10270</v>
      </c>
      <c r="K2993" t="s">
        <v>79</v>
      </c>
      <c r="L2993" t="s">
        <v>744</v>
      </c>
      <c r="M2993" t="s">
        <v>62</v>
      </c>
      <c r="N2993" t="s">
        <v>50</v>
      </c>
      <c r="O2993" t="s">
        <v>51</v>
      </c>
      <c r="P2993" t="s">
        <v>139</v>
      </c>
      <c r="Q2993" t="s">
        <v>10271</v>
      </c>
      <c r="R2993" t="s">
        <v>37</v>
      </c>
      <c r="S2993" t="s">
        <v>147</v>
      </c>
      <c r="T2993" s="2">
        <v>27316</v>
      </c>
      <c r="U2993" s="3">
        <f ca="1">YEARFRAC(Table1[[#This Row],[DOB]],TODAY())</f>
        <v>51.19166666666667</v>
      </c>
      <c r="V2993" s="3" t="str" cm="1">
        <f t="array" aca="1" ref="V2993" ca="1">_xlfn.IFS(Table1[[#This Row],[Age]] &lt; 30, "20-29", Table1[[#This Row],[Age]]&lt;40,"30-39",Table1[[#This Row],[Age]]&lt;50,"40-49",Table1[[#This Row],[Age]]&lt;60,"50-59",Table1[[#This Row],[Age]]&lt;70, "60-69",Table1[[#This Row],[Age]]&lt;80, "70-79",Table1[[#This Row],[Age]]&lt;90,"80-89")</f>
        <v>50-59</v>
      </c>
      <c r="W2993" t="s">
        <v>39</v>
      </c>
      <c r="X2993" t="s">
        <v>91</v>
      </c>
      <c r="Y2993" t="s">
        <v>54</v>
      </c>
      <c r="Z2993">
        <v>23971</v>
      </c>
      <c r="AA2993" t="s">
        <v>55</v>
      </c>
      <c r="AB2993" t="s">
        <v>43</v>
      </c>
      <c r="AC2993" t="s">
        <v>44</v>
      </c>
      <c r="AD2993">
        <v>3</v>
      </c>
    </row>
    <row r="2994" spans="1:30" x14ac:dyDescent="0.35">
      <c r="A2994">
        <v>3416</v>
      </c>
      <c r="B2994" t="s">
        <v>1155</v>
      </c>
      <c r="C2994" t="s">
        <v>5788</v>
      </c>
      <c r="D2994" s="1">
        <v>44106</v>
      </c>
      <c r="F2994" t="str">
        <f>IF(Table1[[#This Row],[ExitDate]],QUOTIENT(Table1[[#This Row],[ExitDate]]-Table1[[#This Row],[StartDate]],365/12),"")</f>
        <v/>
      </c>
      <c r="G2994" t="str">
        <f>IF(Table1[[#This Row],[ExitDate]], "Attrition", "Active")</f>
        <v>Active</v>
      </c>
      <c r="H2994" t="s">
        <v>28</v>
      </c>
      <c r="I2994" t="s">
        <v>10272</v>
      </c>
      <c r="J2994" t="s">
        <v>10273</v>
      </c>
      <c r="K2994" t="s">
        <v>88</v>
      </c>
      <c r="L2994" t="s">
        <v>32</v>
      </c>
      <c r="M2994" t="s">
        <v>62</v>
      </c>
      <c r="N2994" t="s">
        <v>63</v>
      </c>
      <c r="O2994" t="s">
        <v>51</v>
      </c>
      <c r="P2994" t="s">
        <v>36</v>
      </c>
      <c r="R2994" t="s">
        <v>37</v>
      </c>
      <c r="S2994" t="s">
        <v>38</v>
      </c>
      <c r="T2994" s="2">
        <v>33956</v>
      </c>
      <c r="U2994" s="3">
        <f ca="1">YEARFRAC(Table1[[#This Row],[DOB]],TODAY())</f>
        <v>33.013888888888886</v>
      </c>
      <c r="V2994" s="3" t="str" cm="1">
        <f t="array" aca="1" ref="V2994" ca="1">_xlfn.IFS(Table1[[#This Row],[Age]] &lt; 30, "20-29", Table1[[#This Row],[Age]]&lt;40,"30-39",Table1[[#This Row],[Age]]&lt;50,"40-49",Table1[[#This Row],[Age]]&lt;60,"50-59",Table1[[#This Row],[Age]]&lt;70, "60-69",Table1[[#This Row],[Age]]&lt;80, "70-79",Table1[[#This Row],[Age]]&lt;90,"80-89")</f>
        <v>30-39</v>
      </c>
      <c r="W2994" t="s">
        <v>39</v>
      </c>
      <c r="X2994" t="s">
        <v>183</v>
      </c>
      <c r="Y2994" t="s">
        <v>54</v>
      </c>
      <c r="Z2994">
        <v>46381</v>
      </c>
      <c r="AA2994" t="s">
        <v>127</v>
      </c>
      <c r="AB2994" t="s">
        <v>83</v>
      </c>
      <c r="AC2994" t="s">
        <v>44</v>
      </c>
      <c r="AD2994">
        <v>2</v>
      </c>
    </row>
    <row r="2995" spans="1:30" x14ac:dyDescent="0.35">
      <c r="A2995">
        <v>3417</v>
      </c>
      <c r="B2995" t="s">
        <v>873</v>
      </c>
      <c r="C2995" t="s">
        <v>3735</v>
      </c>
      <c r="D2995" s="1">
        <v>44599</v>
      </c>
      <c r="F2995" t="str">
        <f>IF(Table1[[#This Row],[ExitDate]],QUOTIENT(Table1[[#This Row],[ExitDate]]-Table1[[#This Row],[StartDate]],365/12),"")</f>
        <v/>
      </c>
      <c r="G2995" t="str">
        <f>IF(Table1[[#This Row],[ExitDate]], "Attrition", "Active")</f>
        <v>Active</v>
      </c>
      <c r="H2995" t="s">
        <v>28</v>
      </c>
      <c r="I2995" t="s">
        <v>10274</v>
      </c>
      <c r="J2995" t="s">
        <v>10275</v>
      </c>
      <c r="K2995" t="s">
        <v>31</v>
      </c>
      <c r="L2995" t="s">
        <v>32</v>
      </c>
      <c r="M2995" t="s">
        <v>51</v>
      </c>
      <c r="N2995" t="s">
        <v>50</v>
      </c>
      <c r="O2995" t="s">
        <v>51</v>
      </c>
      <c r="P2995" t="s">
        <v>36</v>
      </c>
      <c r="R2995" t="s">
        <v>37</v>
      </c>
      <c r="S2995" t="s">
        <v>147</v>
      </c>
      <c r="T2995" s="2">
        <v>36795</v>
      </c>
      <c r="U2995" s="3">
        <f ca="1">YEARFRAC(Table1[[#This Row],[DOB]],TODAY())</f>
        <v>25.241666666666667</v>
      </c>
      <c r="V2995" s="3" t="str" cm="1">
        <f t="array" aca="1" ref="V2995" ca="1">_xlfn.IFS(Table1[[#This Row],[Age]] &lt; 30, "20-29", Table1[[#This Row],[Age]]&lt;40,"30-39",Table1[[#This Row],[Age]]&lt;50,"40-49",Table1[[#This Row],[Age]]&lt;60,"50-59",Table1[[#This Row],[Age]]&lt;70, "60-69",Table1[[#This Row],[Age]]&lt;80, "70-79",Table1[[#This Row],[Age]]&lt;90,"80-89")</f>
        <v>20-29</v>
      </c>
      <c r="W2995" t="s">
        <v>39</v>
      </c>
      <c r="X2995" t="s">
        <v>149</v>
      </c>
      <c r="Y2995" t="s">
        <v>41</v>
      </c>
      <c r="Z2995">
        <v>71282</v>
      </c>
      <c r="AA2995" t="s">
        <v>73</v>
      </c>
      <c r="AB2995" t="s">
        <v>43</v>
      </c>
      <c r="AC2995" t="s">
        <v>44</v>
      </c>
      <c r="AD2995">
        <v>1</v>
      </c>
    </row>
    <row r="2996" spans="1:30" x14ac:dyDescent="0.35">
      <c r="A2996">
        <v>3418</v>
      </c>
      <c r="B2996" t="s">
        <v>1644</v>
      </c>
      <c r="C2996" t="s">
        <v>8682</v>
      </c>
      <c r="D2996" s="1">
        <v>44848</v>
      </c>
      <c r="F2996" t="str">
        <f>IF(Table1[[#This Row],[ExitDate]],QUOTIENT(Table1[[#This Row],[ExitDate]]-Table1[[#This Row],[StartDate]],365/12),"")</f>
        <v/>
      </c>
      <c r="G2996" t="str">
        <f>IF(Table1[[#This Row],[ExitDate]], "Attrition", "Active")</f>
        <v>Active</v>
      </c>
      <c r="H2996" t="s">
        <v>28</v>
      </c>
      <c r="I2996" t="s">
        <v>10276</v>
      </c>
      <c r="J2996" t="s">
        <v>10277</v>
      </c>
      <c r="K2996" t="s">
        <v>49</v>
      </c>
      <c r="L2996" t="s">
        <v>32</v>
      </c>
      <c r="M2996" t="s">
        <v>51</v>
      </c>
      <c r="N2996" t="s">
        <v>63</v>
      </c>
      <c r="O2996" t="s">
        <v>35</v>
      </c>
      <c r="P2996" t="s">
        <v>36</v>
      </c>
      <c r="R2996" t="s">
        <v>37</v>
      </c>
      <c r="S2996" t="s">
        <v>80</v>
      </c>
      <c r="T2996" s="2">
        <v>35289</v>
      </c>
      <c r="U2996" s="3">
        <f ca="1">YEARFRAC(Table1[[#This Row],[DOB]],TODAY())</f>
        <v>29.363888888888887</v>
      </c>
      <c r="V2996" s="3" t="str" cm="1">
        <f t="array" aca="1" ref="V2996" ca="1">_xlfn.IFS(Table1[[#This Row],[Age]] &lt; 30, "20-29", Table1[[#This Row],[Age]]&lt;40,"30-39",Table1[[#This Row],[Age]]&lt;50,"40-49",Table1[[#This Row],[Age]]&lt;60,"50-59",Table1[[#This Row],[Age]]&lt;70, "60-69",Table1[[#This Row],[Age]]&lt;80, "70-79",Table1[[#This Row],[Age]]&lt;90,"80-89")</f>
        <v>20-29</v>
      </c>
      <c r="W2996" t="s">
        <v>39</v>
      </c>
      <c r="X2996" t="s">
        <v>177</v>
      </c>
      <c r="Y2996" t="s">
        <v>41</v>
      </c>
      <c r="Z2996">
        <v>40277</v>
      </c>
      <c r="AA2996" t="s">
        <v>127</v>
      </c>
      <c r="AB2996" t="s">
        <v>43</v>
      </c>
      <c r="AC2996" t="s">
        <v>44</v>
      </c>
      <c r="AD2996">
        <v>4</v>
      </c>
    </row>
    <row r="2997" spans="1:30" x14ac:dyDescent="0.35">
      <c r="A2997">
        <v>3419</v>
      </c>
      <c r="B2997" t="s">
        <v>1115</v>
      </c>
      <c r="C2997" t="s">
        <v>1369</v>
      </c>
      <c r="D2997" s="1">
        <v>43752</v>
      </c>
      <c r="F2997" t="str">
        <f>IF(Table1[[#This Row],[ExitDate]],QUOTIENT(Table1[[#This Row],[ExitDate]]-Table1[[#This Row],[StartDate]],365/12),"")</f>
        <v/>
      </c>
      <c r="G2997" t="str">
        <f>IF(Table1[[#This Row],[ExitDate]], "Attrition", "Active")</f>
        <v>Active</v>
      </c>
      <c r="H2997" t="s">
        <v>28</v>
      </c>
      <c r="I2997" t="s">
        <v>10278</v>
      </c>
      <c r="J2997" t="s">
        <v>10279</v>
      </c>
      <c r="K2997" t="s">
        <v>138</v>
      </c>
      <c r="L2997" t="s">
        <v>32</v>
      </c>
      <c r="M2997" t="s">
        <v>33</v>
      </c>
      <c r="N2997" t="s">
        <v>34</v>
      </c>
      <c r="O2997" t="s">
        <v>35</v>
      </c>
      <c r="P2997" t="s">
        <v>36</v>
      </c>
      <c r="R2997" t="s">
        <v>37</v>
      </c>
      <c r="S2997" t="s">
        <v>80</v>
      </c>
      <c r="T2997" s="2">
        <v>19333</v>
      </c>
      <c r="U2997" s="3">
        <f ca="1">YEARFRAC(Table1[[#This Row],[DOB]],TODAY())</f>
        <v>73.05</v>
      </c>
      <c r="V2997" s="3" t="str" cm="1">
        <f t="array" aca="1" ref="V2997" ca="1">_xlfn.IFS(Table1[[#This Row],[Age]] &lt; 30, "20-29", Table1[[#This Row],[Age]]&lt;40,"30-39",Table1[[#This Row],[Age]]&lt;50,"40-49",Table1[[#This Row],[Age]]&lt;60,"50-59",Table1[[#This Row],[Age]]&lt;70, "60-69",Table1[[#This Row],[Age]]&lt;80, "70-79",Table1[[#This Row],[Age]]&lt;90,"80-89")</f>
        <v>70-79</v>
      </c>
      <c r="W2997" t="s">
        <v>39</v>
      </c>
      <c r="X2997" t="s">
        <v>225</v>
      </c>
      <c r="Y2997" t="s">
        <v>41</v>
      </c>
      <c r="Z2997">
        <v>39578</v>
      </c>
      <c r="AA2997" t="s">
        <v>92</v>
      </c>
      <c r="AB2997" t="s">
        <v>103</v>
      </c>
      <c r="AC2997" t="s">
        <v>44</v>
      </c>
      <c r="AD2997">
        <v>2</v>
      </c>
    </row>
    <row r="2998" spans="1:30" x14ac:dyDescent="0.35">
      <c r="A2998">
        <v>3420</v>
      </c>
      <c r="B2998" t="s">
        <v>3377</v>
      </c>
      <c r="C2998" t="s">
        <v>4410</v>
      </c>
      <c r="D2998" s="1">
        <v>44114</v>
      </c>
      <c r="E2998" s="1">
        <v>44778</v>
      </c>
      <c r="F2998">
        <f>IF(Table1[[#This Row],[ExitDate]],QUOTIENT(Table1[[#This Row],[ExitDate]]-Table1[[#This Row],[StartDate]],365/12),"")</f>
        <v>21</v>
      </c>
      <c r="G2998" t="str">
        <f>IF(Table1[[#This Row],[ExitDate]], "Attrition", "Active")</f>
        <v>Attrition</v>
      </c>
      <c r="H2998" t="s">
        <v>28</v>
      </c>
      <c r="I2998" t="s">
        <v>10280</v>
      </c>
      <c r="J2998" t="s">
        <v>10281</v>
      </c>
      <c r="K2998" t="s">
        <v>117</v>
      </c>
      <c r="L2998" t="s">
        <v>32</v>
      </c>
      <c r="M2998" t="s">
        <v>33</v>
      </c>
      <c r="N2998" t="s">
        <v>50</v>
      </c>
      <c r="O2998" t="s">
        <v>62</v>
      </c>
      <c r="P2998" t="s">
        <v>174</v>
      </c>
      <c r="Q2998" t="s">
        <v>10282</v>
      </c>
      <c r="R2998" t="s">
        <v>37</v>
      </c>
      <c r="S2998" t="s">
        <v>89</v>
      </c>
      <c r="T2998" s="2">
        <v>16294</v>
      </c>
      <c r="U2998" s="3">
        <f ca="1">YEARFRAC(Table1[[#This Row],[DOB]],TODAY())</f>
        <v>81.36944444444444</v>
      </c>
      <c r="V2998" s="3" t="str" cm="1">
        <f t="array" aca="1" ref="V2998" ca="1">_xlfn.IFS(Table1[[#This Row],[Age]] &lt; 30, "20-29", Table1[[#This Row],[Age]]&lt;40,"30-39",Table1[[#This Row],[Age]]&lt;50,"40-49",Table1[[#This Row],[Age]]&lt;60,"50-59",Table1[[#This Row],[Age]]&lt;70, "60-69",Table1[[#This Row],[Age]]&lt;80, "70-79",Table1[[#This Row],[Age]]&lt;90,"80-89")</f>
        <v>80-89</v>
      </c>
      <c r="W2998" t="s">
        <v>39</v>
      </c>
      <c r="X2998" t="s">
        <v>82</v>
      </c>
      <c r="Y2998" t="s">
        <v>41</v>
      </c>
      <c r="Z2998">
        <v>18079</v>
      </c>
      <c r="AA2998" t="s">
        <v>73</v>
      </c>
      <c r="AB2998" t="s">
        <v>83</v>
      </c>
      <c r="AC2998" t="s">
        <v>44</v>
      </c>
      <c r="AD2998">
        <v>2</v>
      </c>
    </row>
    <row r="2999" spans="1:30" x14ac:dyDescent="0.35">
      <c r="A2999">
        <v>3421</v>
      </c>
      <c r="B2999" t="s">
        <v>1330</v>
      </c>
      <c r="C2999" t="s">
        <v>4473</v>
      </c>
      <c r="D2999" s="1">
        <v>44690</v>
      </c>
      <c r="E2999" s="1">
        <v>44812</v>
      </c>
      <c r="F2999">
        <f>IF(Table1[[#This Row],[ExitDate]],QUOTIENT(Table1[[#This Row],[ExitDate]]-Table1[[#This Row],[StartDate]],365/12),"")</f>
        <v>4</v>
      </c>
      <c r="G2999" t="str">
        <f>IF(Table1[[#This Row],[ExitDate]], "Attrition", "Active")</f>
        <v>Attrition</v>
      </c>
      <c r="H2999" t="s">
        <v>28</v>
      </c>
      <c r="I2999" t="s">
        <v>10283</v>
      </c>
      <c r="J2999" t="s">
        <v>10284</v>
      </c>
      <c r="K2999" t="s">
        <v>61</v>
      </c>
      <c r="L2999" t="s">
        <v>32</v>
      </c>
      <c r="M2999" t="s">
        <v>51</v>
      </c>
      <c r="N2999" t="s">
        <v>50</v>
      </c>
      <c r="O2999" t="s">
        <v>51</v>
      </c>
      <c r="P2999" t="s">
        <v>139</v>
      </c>
      <c r="Q2999" t="s">
        <v>10285</v>
      </c>
      <c r="R2999" t="s">
        <v>37</v>
      </c>
      <c r="S2999" t="s">
        <v>593</v>
      </c>
      <c r="T2999" s="2">
        <v>21712</v>
      </c>
      <c r="U2999" s="3">
        <f ca="1">YEARFRAC(Table1[[#This Row],[DOB]],TODAY())</f>
        <v>66.533333333333331</v>
      </c>
      <c r="V2999" s="3" t="str" cm="1">
        <f t="array" aca="1" ref="V2999" ca="1">_xlfn.IFS(Table1[[#This Row],[Age]] &lt; 30, "20-29", Table1[[#This Row],[Age]]&lt;40,"30-39",Table1[[#This Row],[Age]]&lt;50,"40-49",Table1[[#This Row],[Age]]&lt;60,"50-59",Table1[[#This Row],[Age]]&lt;70, "60-69",Table1[[#This Row],[Age]]&lt;80, "70-79",Table1[[#This Row],[Age]]&lt;90,"80-89")</f>
        <v>60-69</v>
      </c>
      <c r="W2999" t="s">
        <v>39</v>
      </c>
      <c r="X2999" t="s">
        <v>225</v>
      </c>
      <c r="Y2999" t="s">
        <v>41</v>
      </c>
      <c r="Z2999">
        <v>57340</v>
      </c>
      <c r="AA2999" t="s">
        <v>73</v>
      </c>
      <c r="AB2999" t="s">
        <v>103</v>
      </c>
      <c r="AC2999" t="s">
        <v>44</v>
      </c>
      <c r="AD2999">
        <v>1</v>
      </c>
    </row>
    <row r="3000" spans="1:30" x14ac:dyDescent="0.35">
      <c r="A3000">
        <v>3422</v>
      </c>
      <c r="B3000" t="s">
        <v>10286</v>
      </c>
      <c r="C3000" t="s">
        <v>10287</v>
      </c>
      <c r="D3000" s="1">
        <v>44734</v>
      </c>
      <c r="E3000" s="1">
        <v>44780</v>
      </c>
      <c r="F3000">
        <f>IF(Table1[[#This Row],[ExitDate]],QUOTIENT(Table1[[#This Row],[ExitDate]]-Table1[[#This Row],[StartDate]],365/12),"")</f>
        <v>1</v>
      </c>
      <c r="G3000" t="str">
        <f>IF(Table1[[#This Row],[ExitDate]], "Attrition", "Active")</f>
        <v>Attrition</v>
      </c>
      <c r="H3000" t="s">
        <v>28</v>
      </c>
      <c r="I3000" t="s">
        <v>10288</v>
      </c>
      <c r="J3000" t="s">
        <v>10289</v>
      </c>
      <c r="K3000" t="s">
        <v>167</v>
      </c>
      <c r="L3000" t="s">
        <v>1804</v>
      </c>
      <c r="M3000" t="s">
        <v>51</v>
      </c>
      <c r="N3000" t="s">
        <v>34</v>
      </c>
      <c r="O3000" t="s">
        <v>51</v>
      </c>
      <c r="P3000" t="s">
        <v>139</v>
      </c>
      <c r="Q3000" t="s">
        <v>10290</v>
      </c>
      <c r="R3000" t="s">
        <v>37</v>
      </c>
      <c r="S3000" t="s">
        <v>110</v>
      </c>
      <c r="T3000" s="2">
        <v>35969</v>
      </c>
      <c r="U3000" s="3">
        <f ca="1">YEARFRAC(Table1[[#This Row],[DOB]],TODAY())</f>
        <v>27.5</v>
      </c>
      <c r="V3000" s="3" t="str" cm="1">
        <f t="array" aca="1" ref="V3000" ca="1">_xlfn.IFS(Table1[[#This Row],[Age]] &lt; 30, "20-29", Table1[[#This Row],[Age]]&lt;40,"30-39",Table1[[#This Row],[Age]]&lt;50,"40-49",Table1[[#This Row],[Age]]&lt;60,"50-59",Table1[[#This Row],[Age]]&lt;70, "60-69",Table1[[#This Row],[Age]]&lt;80, "70-79",Table1[[#This Row],[Age]]&lt;90,"80-89")</f>
        <v>20-29</v>
      </c>
      <c r="W3000" t="s">
        <v>39</v>
      </c>
      <c r="X3000" t="s">
        <v>380</v>
      </c>
      <c r="Y3000" t="s">
        <v>41</v>
      </c>
      <c r="Z3000">
        <v>44500</v>
      </c>
      <c r="AA3000" t="s">
        <v>73</v>
      </c>
      <c r="AB3000" t="s">
        <v>43</v>
      </c>
      <c r="AC3000" t="s">
        <v>44</v>
      </c>
      <c r="AD3000">
        <v>3</v>
      </c>
    </row>
    <row r="3001" spans="1:30" x14ac:dyDescent="0.35">
      <c r="A3001">
        <v>3423</v>
      </c>
      <c r="B3001" t="s">
        <v>6094</v>
      </c>
      <c r="C3001" t="s">
        <v>819</v>
      </c>
      <c r="D3001" s="1">
        <v>44193</v>
      </c>
      <c r="F3001" t="str">
        <f>IF(Table1[[#This Row],[ExitDate]],QUOTIENT(Table1[[#This Row],[ExitDate]]-Table1[[#This Row],[StartDate]],365/12),"")</f>
        <v/>
      </c>
      <c r="G3001" t="str">
        <f>IF(Table1[[#This Row],[ExitDate]], "Attrition", "Active")</f>
        <v>Active</v>
      </c>
      <c r="H3001" t="s">
        <v>28</v>
      </c>
      <c r="I3001" t="s">
        <v>10291</v>
      </c>
      <c r="J3001" t="s">
        <v>10292</v>
      </c>
      <c r="K3001" t="s">
        <v>132</v>
      </c>
      <c r="L3001" t="s">
        <v>32</v>
      </c>
      <c r="M3001" t="s">
        <v>51</v>
      </c>
      <c r="N3001" t="s">
        <v>50</v>
      </c>
      <c r="O3001" t="s">
        <v>62</v>
      </c>
      <c r="P3001" t="s">
        <v>36</v>
      </c>
      <c r="R3001" t="s">
        <v>37</v>
      </c>
      <c r="S3001" t="s">
        <v>110</v>
      </c>
      <c r="T3001" s="2">
        <v>37052</v>
      </c>
      <c r="U3001" s="3">
        <f ca="1">YEARFRAC(Table1[[#This Row],[DOB]],TODAY())</f>
        <v>24.536111111111111</v>
      </c>
      <c r="V3001" s="3" t="str" cm="1">
        <f t="array" aca="1" ref="V3001" ca="1">_xlfn.IFS(Table1[[#This Row],[Age]] &lt; 30, "20-29", Table1[[#This Row],[Age]]&lt;40,"30-39",Table1[[#This Row],[Age]]&lt;50,"40-49",Table1[[#This Row],[Age]]&lt;60,"50-59",Table1[[#This Row],[Age]]&lt;70, "60-69",Table1[[#This Row],[Age]]&lt;80, "70-79",Table1[[#This Row],[Age]]&lt;90,"80-89")</f>
        <v>20-29</v>
      </c>
      <c r="W3001" t="s">
        <v>39</v>
      </c>
      <c r="X3001" t="s">
        <v>112</v>
      </c>
      <c r="Y3001" t="s">
        <v>54</v>
      </c>
      <c r="Z3001">
        <v>35444</v>
      </c>
      <c r="AA3001" t="s">
        <v>92</v>
      </c>
      <c r="AB3001" t="s">
        <v>43</v>
      </c>
      <c r="AC3001" t="s">
        <v>44</v>
      </c>
      <c r="AD3001">
        <v>3</v>
      </c>
    </row>
    <row r="3002" spans="1:30" x14ac:dyDescent="0.35">
      <c r="A3002">
        <v>3424</v>
      </c>
      <c r="B3002" t="s">
        <v>9281</v>
      </c>
      <c r="C3002" t="s">
        <v>1763</v>
      </c>
      <c r="D3002" s="1">
        <v>44174</v>
      </c>
      <c r="E3002" s="1">
        <v>44777</v>
      </c>
      <c r="F3002">
        <f>IF(Table1[[#This Row],[ExitDate]],QUOTIENT(Table1[[#This Row],[ExitDate]]-Table1[[#This Row],[StartDate]],365/12),"")</f>
        <v>19</v>
      </c>
      <c r="G3002" t="str">
        <f>IF(Table1[[#This Row],[ExitDate]], "Attrition", "Active")</f>
        <v>Attrition</v>
      </c>
      <c r="H3002" t="s">
        <v>28</v>
      </c>
      <c r="I3002" t="s">
        <v>10293</v>
      </c>
      <c r="J3002" t="s">
        <v>10294</v>
      </c>
      <c r="K3002" t="s">
        <v>79</v>
      </c>
      <c r="L3002" t="s">
        <v>744</v>
      </c>
      <c r="M3002" t="s">
        <v>33</v>
      </c>
      <c r="N3002" t="s">
        <v>63</v>
      </c>
      <c r="O3002" t="s">
        <v>35</v>
      </c>
      <c r="P3002" t="s">
        <v>98</v>
      </c>
      <c r="Q3002" t="s">
        <v>10295</v>
      </c>
      <c r="R3002" t="s">
        <v>37</v>
      </c>
      <c r="S3002" t="s">
        <v>304</v>
      </c>
      <c r="T3002" s="2">
        <v>35457</v>
      </c>
      <c r="U3002" s="3">
        <f ca="1">YEARFRAC(Table1[[#This Row],[DOB]],TODAY())</f>
        <v>28.905555555555555</v>
      </c>
      <c r="V3002" s="3" t="str" cm="1">
        <f t="array" aca="1" ref="V3002" ca="1">_xlfn.IFS(Table1[[#This Row],[Age]] &lt; 30, "20-29", Table1[[#This Row],[Age]]&lt;40,"30-39",Table1[[#This Row],[Age]]&lt;50,"40-49",Table1[[#This Row],[Age]]&lt;60,"50-59",Table1[[#This Row],[Age]]&lt;70, "60-69",Table1[[#This Row],[Age]]&lt;80, "70-79",Table1[[#This Row],[Age]]&lt;90,"80-89")</f>
        <v>20-29</v>
      </c>
      <c r="W3002" t="s">
        <v>39</v>
      </c>
      <c r="X3002" t="s">
        <v>82</v>
      </c>
      <c r="Y3002" t="s">
        <v>54</v>
      </c>
      <c r="Z3002">
        <v>6608</v>
      </c>
      <c r="AA3002" t="s">
        <v>42</v>
      </c>
      <c r="AB3002" t="s">
        <v>74</v>
      </c>
      <c r="AC3002" t="s">
        <v>44</v>
      </c>
      <c r="AD3002">
        <v>2</v>
      </c>
    </row>
    <row r="3003" spans="1:30" x14ac:dyDescent="0.35">
      <c r="A3003">
        <v>3425</v>
      </c>
      <c r="B3003" t="s">
        <v>5485</v>
      </c>
      <c r="C3003" t="s">
        <v>2462</v>
      </c>
      <c r="D3003" s="1">
        <v>43613</v>
      </c>
      <c r="E3003" s="1">
        <v>44492</v>
      </c>
      <c r="F3003">
        <f>IF(Table1[[#This Row],[ExitDate]],QUOTIENT(Table1[[#This Row],[ExitDate]]-Table1[[#This Row],[StartDate]],365/12),"")</f>
        <v>28</v>
      </c>
      <c r="G3003" t="str">
        <f>IF(Table1[[#This Row],[ExitDate]], "Attrition", "Active")</f>
        <v>Attrition</v>
      </c>
      <c r="H3003" t="s">
        <v>28</v>
      </c>
      <c r="I3003" t="s">
        <v>10296</v>
      </c>
      <c r="J3003" t="s">
        <v>10297</v>
      </c>
      <c r="K3003" t="s">
        <v>97</v>
      </c>
      <c r="L3003" t="s">
        <v>744</v>
      </c>
      <c r="M3003" t="s">
        <v>33</v>
      </c>
      <c r="N3003" t="s">
        <v>63</v>
      </c>
      <c r="O3003" t="s">
        <v>62</v>
      </c>
      <c r="P3003" t="s">
        <v>125</v>
      </c>
      <c r="Q3003" t="s">
        <v>10298</v>
      </c>
      <c r="R3003" t="s">
        <v>37</v>
      </c>
      <c r="S3003" t="s">
        <v>52</v>
      </c>
      <c r="T3003" s="2">
        <v>19872</v>
      </c>
      <c r="U3003" s="3">
        <f ca="1">YEARFRAC(Table1[[#This Row],[DOB]],TODAY())</f>
        <v>71.569444444444443</v>
      </c>
      <c r="V3003" s="3" t="str" cm="1">
        <f t="array" aca="1" ref="V3003" ca="1">_xlfn.IFS(Table1[[#This Row],[Age]] &lt; 30, "20-29", Table1[[#This Row],[Age]]&lt;40,"30-39",Table1[[#This Row],[Age]]&lt;50,"40-49",Table1[[#This Row],[Age]]&lt;60,"50-59",Table1[[#This Row],[Age]]&lt;70, "60-69",Table1[[#This Row],[Age]]&lt;80, "70-79",Table1[[#This Row],[Age]]&lt;90,"80-89")</f>
        <v>70-79</v>
      </c>
      <c r="W3003" t="s">
        <v>39</v>
      </c>
      <c r="X3003" t="s">
        <v>225</v>
      </c>
      <c r="Y3003" t="s">
        <v>41</v>
      </c>
      <c r="Z3003">
        <v>3807</v>
      </c>
      <c r="AA3003" t="s">
        <v>55</v>
      </c>
      <c r="AB3003" t="s">
        <v>103</v>
      </c>
      <c r="AC3003" t="s">
        <v>44</v>
      </c>
      <c r="AD3003">
        <v>2</v>
      </c>
    </row>
    <row r="3004" spans="1:30" x14ac:dyDescent="0.35">
      <c r="A3004">
        <v>3426</v>
      </c>
      <c r="B3004" t="s">
        <v>764</v>
      </c>
      <c r="C3004" t="s">
        <v>641</v>
      </c>
      <c r="D3004" s="1">
        <v>44678</v>
      </c>
      <c r="F3004" t="str">
        <f>IF(Table1[[#This Row],[ExitDate]],QUOTIENT(Table1[[#This Row],[ExitDate]]-Table1[[#This Row],[StartDate]],365/12),"")</f>
        <v/>
      </c>
      <c r="G3004" t="str">
        <f>IF(Table1[[#This Row],[ExitDate]], "Attrition", "Active")</f>
        <v>Active</v>
      </c>
      <c r="H3004" t="s">
        <v>28</v>
      </c>
      <c r="I3004" t="s">
        <v>10299</v>
      </c>
      <c r="J3004" t="s">
        <v>10300</v>
      </c>
      <c r="K3004" t="s">
        <v>88</v>
      </c>
      <c r="L3004" t="s">
        <v>32</v>
      </c>
      <c r="M3004" t="s">
        <v>62</v>
      </c>
      <c r="N3004" t="s">
        <v>63</v>
      </c>
      <c r="O3004" t="s">
        <v>35</v>
      </c>
      <c r="P3004" t="s">
        <v>36</v>
      </c>
      <c r="R3004" t="s">
        <v>37</v>
      </c>
      <c r="S3004" t="s">
        <v>89</v>
      </c>
      <c r="T3004" s="2">
        <v>33127</v>
      </c>
      <c r="U3004" s="3">
        <f ca="1">YEARFRAC(Table1[[#This Row],[DOB]],TODAY())</f>
        <v>35.283333333333331</v>
      </c>
      <c r="V3004" s="3" t="str" cm="1">
        <f t="array" aca="1" ref="V3004" ca="1">_xlfn.IFS(Table1[[#This Row],[Age]] &lt; 30, "20-29", Table1[[#This Row],[Age]]&lt;40,"30-39",Table1[[#This Row],[Age]]&lt;50,"40-49",Table1[[#This Row],[Age]]&lt;60,"50-59",Table1[[#This Row],[Age]]&lt;70, "60-69",Table1[[#This Row],[Age]]&lt;80, "70-79",Table1[[#This Row],[Age]]&lt;90,"80-89")</f>
        <v>30-39</v>
      </c>
      <c r="W3004" t="s">
        <v>39</v>
      </c>
      <c r="X3004" t="s">
        <v>4081</v>
      </c>
      <c r="Y3004" t="s">
        <v>41</v>
      </c>
      <c r="Z3004">
        <v>57487</v>
      </c>
      <c r="AA3004" t="s">
        <v>42</v>
      </c>
      <c r="AB3004" t="s">
        <v>83</v>
      </c>
      <c r="AC3004" t="s">
        <v>44</v>
      </c>
      <c r="AD3004">
        <v>2</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2FD4-FE57-4FFB-B9F6-5EFD08013069}">
  <dimension ref="A3:J29"/>
  <sheetViews>
    <sheetView topLeftCell="A21" workbookViewId="0">
      <selection activeCell="B56" sqref="A31:B56"/>
    </sheetView>
  </sheetViews>
  <sheetFormatPr defaultRowHeight="14.5" x14ac:dyDescent="0.35"/>
  <cols>
    <col min="1" max="1" width="17.81640625" bestFit="1" customWidth="1"/>
    <col min="2" max="2" width="15.54296875" bestFit="1" customWidth="1"/>
    <col min="3" max="3" width="4.81640625" bestFit="1" customWidth="1"/>
    <col min="4" max="4" width="10.36328125" bestFit="1" customWidth="1"/>
    <col min="6" max="6" width="17.81640625" bestFit="1" customWidth="1"/>
    <col min="7" max="7" width="15.6328125" bestFit="1" customWidth="1"/>
    <col min="8" max="8" width="8.90625" bestFit="1" customWidth="1"/>
    <col min="9" max="9" width="9.6328125" bestFit="1" customWidth="1"/>
    <col min="10" max="10" width="10.36328125" bestFit="1" customWidth="1"/>
    <col min="11" max="11" width="5.7265625" bestFit="1" customWidth="1"/>
    <col min="12" max="12" width="10.36328125" bestFit="1" customWidth="1"/>
  </cols>
  <sheetData>
    <row r="3" spans="1:10" x14ac:dyDescent="0.35">
      <c r="A3" s="5" t="s">
        <v>10304</v>
      </c>
      <c r="B3" s="5" t="s">
        <v>10321</v>
      </c>
      <c r="F3" s="5" t="s">
        <v>10307</v>
      </c>
      <c r="G3" t="s">
        <v>10323</v>
      </c>
    </row>
    <row r="4" spans="1:10" x14ac:dyDescent="0.35">
      <c r="A4" s="5" t="s">
        <v>10307</v>
      </c>
      <c r="B4" t="s">
        <v>41</v>
      </c>
      <c r="C4" t="s">
        <v>54</v>
      </c>
      <c r="D4" t="s">
        <v>10309</v>
      </c>
      <c r="F4" s="6" t="s">
        <v>2621</v>
      </c>
      <c r="G4" s="9">
        <v>2.9583333333333335</v>
      </c>
    </row>
    <row r="5" spans="1:10" x14ac:dyDescent="0.35">
      <c r="A5" s="6" t="s">
        <v>2621</v>
      </c>
      <c r="B5">
        <v>28</v>
      </c>
      <c r="C5">
        <v>20</v>
      </c>
      <c r="D5">
        <v>48</v>
      </c>
      <c r="F5" s="6" t="s">
        <v>1842</v>
      </c>
      <c r="G5" s="9">
        <v>2.8421052631578947</v>
      </c>
    </row>
    <row r="6" spans="1:10" x14ac:dyDescent="0.35">
      <c r="A6" s="6" t="s">
        <v>1842</v>
      </c>
      <c r="B6">
        <v>1</v>
      </c>
      <c r="C6">
        <v>18</v>
      </c>
      <c r="D6">
        <v>19</v>
      </c>
      <c r="F6" s="6" t="s">
        <v>169</v>
      </c>
      <c r="G6" s="9">
        <v>2.9866071428571428</v>
      </c>
    </row>
    <row r="7" spans="1:10" x14ac:dyDescent="0.35">
      <c r="A7" s="6" t="s">
        <v>169</v>
      </c>
      <c r="B7">
        <v>107</v>
      </c>
      <c r="C7">
        <v>117</v>
      </c>
      <c r="D7">
        <v>224</v>
      </c>
      <c r="F7" s="6" t="s">
        <v>10322</v>
      </c>
      <c r="G7" s="9">
        <v>2.9930966469428006</v>
      </c>
    </row>
    <row r="8" spans="1:10" x14ac:dyDescent="0.35">
      <c r="A8" s="6" t="s">
        <v>64</v>
      </c>
      <c r="B8">
        <v>53</v>
      </c>
      <c r="C8">
        <v>111</v>
      </c>
      <c r="D8">
        <v>164</v>
      </c>
      <c r="F8" s="6" t="s">
        <v>64</v>
      </c>
      <c r="G8" s="9">
        <v>2.8658536585365852</v>
      </c>
    </row>
    <row r="9" spans="1:10" x14ac:dyDescent="0.35">
      <c r="A9" s="6" t="s">
        <v>2427</v>
      </c>
      <c r="B9">
        <v>28</v>
      </c>
      <c r="C9">
        <v>36</v>
      </c>
      <c r="D9">
        <v>64</v>
      </c>
      <c r="F9" s="6" t="s">
        <v>2427</v>
      </c>
      <c r="G9" s="9">
        <v>3.015625</v>
      </c>
    </row>
    <row r="10" spans="1:10" x14ac:dyDescent="0.35">
      <c r="A10" s="6" t="s">
        <v>10322</v>
      </c>
      <c r="B10">
        <v>648</v>
      </c>
      <c r="C10">
        <v>366</v>
      </c>
      <c r="D10">
        <v>1014</v>
      </c>
      <c r="F10" s="6" t="s">
        <v>10309</v>
      </c>
      <c r="G10">
        <v>2.9765166340508804</v>
      </c>
    </row>
    <row r="11" spans="1:10" x14ac:dyDescent="0.35">
      <c r="A11" s="6" t="s">
        <v>10309</v>
      </c>
      <c r="B11">
        <v>865</v>
      </c>
      <c r="C11">
        <v>668</v>
      </c>
      <c r="D11">
        <v>1533</v>
      </c>
    </row>
    <row r="13" spans="1:10" x14ac:dyDescent="0.35">
      <c r="A13" s="5" t="s">
        <v>10307</v>
      </c>
      <c r="B13" t="s">
        <v>10312</v>
      </c>
      <c r="F13" s="5" t="s">
        <v>10304</v>
      </c>
      <c r="G13" s="5" t="s">
        <v>10321</v>
      </c>
    </row>
    <row r="14" spans="1:10" x14ac:dyDescent="0.35">
      <c r="A14" s="6" t="s">
        <v>2427</v>
      </c>
      <c r="B14" s="3">
        <v>50.93697916666666</v>
      </c>
      <c r="F14" s="5" t="s">
        <v>10307</v>
      </c>
      <c r="G14" t="s">
        <v>62</v>
      </c>
      <c r="H14" t="s">
        <v>51</v>
      </c>
      <c r="I14" t="s">
        <v>35</v>
      </c>
      <c r="J14" t="s">
        <v>10309</v>
      </c>
    </row>
    <row r="15" spans="1:10" x14ac:dyDescent="0.35">
      <c r="A15" s="6" t="s">
        <v>64</v>
      </c>
      <c r="B15" s="3">
        <v>53.316683604336063</v>
      </c>
      <c r="F15" s="6" t="s">
        <v>1842</v>
      </c>
      <c r="G15">
        <v>6</v>
      </c>
      <c r="H15">
        <v>7</v>
      </c>
      <c r="I15">
        <v>6</v>
      </c>
      <c r="J15">
        <v>19</v>
      </c>
    </row>
    <row r="16" spans="1:10" x14ac:dyDescent="0.35">
      <c r="A16" s="6" t="s">
        <v>10322</v>
      </c>
      <c r="B16" s="3">
        <v>54.455489809335972</v>
      </c>
      <c r="F16" s="6" t="s">
        <v>2621</v>
      </c>
      <c r="G16">
        <v>14</v>
      </c>
      <c r="H16">
        <v>19</v>
      </c>
      <c r="I16">
        <v>15</v>
      </c>
      <c r="J16">
        <v>48</v>
      </c>
    </row>
    <row r="17" spans="1:10" x14ac:dyDescent="0.35">
      <c r="A17" s="6" t="s">
        <v>169</v>
      </c>
      <c r="B17" s="3">
        <v>54.66099950396822</v>
      </c>
      <c r="F17" s="6" t="s">
        <v>2427</v>
      </c>
      <c r="G17">
        <v>16</v>
      </c>
      <c r="H17">
        <v>30</v>
      </c>
      <c r="I17">
        <v>18</v>
      </c>
      <c r="J17">
        <v>64</v>
      </c>
    </row>
    <row r="18" spans="1:10" x14ac:dyDescent="0.35">
      <c r="A18" s="6" t="s">
        <v>1842</v>
      </c>
      <c r="B18" s="3">
        <v>56.061842105263153</v>
      </c>
      <c r="F18" s="6" t="s">
        <v>64</v>
      </c>
      <c r="G18">
        <v>56</v>
      </c>
      <c r="H18">
        <v>43</v>
      </c>
      <c r="I18">
        <v>65</v>
      </c>
      <c r="J18">
        <v>164</v>
      </c>
    </row>
    <row r="19" spans="1:10" x14ac:dyDescent="0.35">
      <c r="A19" s="6" t="s">
        <v>2621</v>
      </c>
      <c r="B19" s="3">
        <v>57.468518518518515</v>
      </c>
      <c r="F19" s="6" t="s">
        <v>169</v>
      </c>
      <c r="G19">
        <v>76</v>
      </c>
      <c r="H19">
        <v>60</v>
      </c>
      <c r="I19">
        <v>88</v>
      </c>
      <c r="J19">
        <v>224</v>
      </c>
    </row>
    <row r="20" spans="1:10" x14ac:dyDescent="0.35">
      <c r="A20" s="6" t="s">
        <v>10309</v>
      </c>
      <c r="B20" s="3">
        <v>54.331048416322417</v>
      </c>
      <c r="F20" s="6" t="s">
        <v>10322</v>
      </c>
      <c r="G20">
        <v>336</v>
      </c>
      <c r="H20">
        <v>318</v>
      </c>
      <c r="I20">
        <v>360</v>
      </c>
      <c r="J20">
        <v>1014</v>
      </c>
    </row>
    <row r="21" spans="1:10" x14ac:dyDescent="0.35">
      <c r="F21" s="6" t="s">
        <v>10309</v>
      </c>
      <c r="G21">
        <v>504</v>
      </c>
      <c r="H21">
        <v>477</v>
      </c>
      <c r="I21">
        <v>552</v>
      </c>
      <c r="J21">
        <v>1533</v>
      </c>
    </row>
    <row r="22" spans="1:10" x14ac:dyDescent="0.35">
      <c r="A22" s="5" t="s">
        <v>10307</v>
      </c>
      <c r="B22" t="s">
        <v>10324</v>
      </c>
    </row>
    <row r="23" spans="1:10" x14ac:dyDescent="0.35">
      <c r="A23" s="6" t="s">
        <v>2427</v>
      </c>
      <c r="B23" s="10">
        <v>13.5</v>
      </c>
    </row>
    <row r="24" spans="1:10" x14ac:dyDescent="0.35">
      <c r="A24" s="6" t="s">
        <v>64</v>
      </c>
      <c r="B24" s="10">
        <v>14.664634146341463</v>
      </c>
    </row>
    <row r="25" spans="1:10" x14ac:dyDescent="0.35">
      <c r="A25" s="6" t="s">
        <v>10322</v>
      </c>
      <c r="B25" s="10">
        <v>15.67258382642998</v>
      </c>
    </row>
    <row r="26" spans="1:10" x14ac:dyDescent="0.35">
      <c r="A26" s="6" t="s">
        <v>2621</v>
      </c>
      <c r="B26" s="10">
        <v>15.729166666666666</v>
      </c>
    </row>
    <row r="27" spans="1:10" x14ac:dyDescent="0.35">
      <c r="A27" s="6" t="s">
        <v>169</v>
      </c>
      <c r="B27" s="10">
        <v>16.09375</v>
      </c>
    </row>
    <row r="28" spans="1:10" x14ac:dyDescent="0.35">
      <c r="A28" s="6" t="s">
        <v>1842</v>
      </c>
      <c r="B28" s="10">
        <v>16.421052631578949</v>
      </c>
    </row>
    <row r="29" spans="1:10" x14ac:dyDescent="0.35">
      <c r="A29" s="6" t="s">
        <v>10309</v>
      </c>
      <c r="B29">
        <v>15.546640574037834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4C026-D11F-4EA0-9DB7-194A490BF36A}">
  <dimension ref="A3:K22"/>
  <sheetViews>
    <sheetView topLeftCell="B1" workbookViewId="0">
      <selection activeCell="M5" sqref="M5"/>
    </sheetView>
  </sheetViews>
  <sheetFormatPr defaultRowHeight="14.5" x14ac:dyDescent="0.35"/>
  <cols>
    <col min="1" max="1" width="30.81640625" bestFit="1" customWidth="1"/>
    <col min="2" max="2" width="12.453125" bestFit="1" customWidth="1"/>
    <col min="3" max="3" width="15.54296875" bestFit="1" customWidth="1"/>
    <col min="4" max="5" width="11.81640625" bestFit="1" customWidth="1"/>
    <col min="7" max="7" width="17.1796875" bestFit="1" customWidth="1"/>
    <col min="8" max="8" width="15.54296875" bestFit="1" customWidth="1"/>
    <col min="10" max="10" width="12.453125" bestFit="1" customWidth="1"/>
    <col min="11" max="11" width="30.81640625" bestFit="1" customWidth="1"/>
  </cols>
  <sheetData>
    <row r="3" spans="1:11" x14ac:dyDescent="0.35">
      <c r="A3" s="5" t="s">
        <v>10323</v>
      </c>
      <c r="B3" s="5" t="s">
        <v>10321</v>
      </c>
      <c r="G3" s="5" t="s">
        <v>10307</v>
      </c>
      <c r="H3" t="s">
        <v>10324</v>
      </c>
      <c r="J3" s="5" t="s">
        <v>10307</v>
      </c>
      <c r="K3" t="s">
        <v>10323</v>
      </c>
    </row>
    <row r="4" spans="1:11" x14ac:dyDescent="0.35">
      <c r="A4" s="5" t="s">
        <v>10307</v>
      </c>
      <c r="B4" t="s">
        <v>50</v>
      </c>
      <c r="C4" t="s">
        <v>63</v>
      </c>
      <c r="D4" t="s">
        <v>34</v>
      </c>
      <c r="E4" t="s">
        <v>10309</v>
      </c>
      <c r="G4" s="6" t="s">
        <v>10320</v>
      </c>
      <c r="H4" s="10">
        <v>15.552631578947368</v>
      </c>
      <c r="J4" s="6" t="s">
        <v>62</v>
      </c>
      <c r="K4" s="9">
        <v>2.9424603174603177</v>
      </c>
    </row>
    <row r="5" spans="1:11" x14ac:dyDescent="0.35">
      <c r="A5" s="6" t="s">
        <v>104</v>
      </c>
      <c r="B5" s="9">
        <v>2.7826086956521738</v>
      </c>
      <c r="C5" s="9">
        <v>2.9402985074626864</v>
      </c>
      <c r="D5" s="9">
        <v>3.0909090909090908</v>
      </c>
      <c r="E5" s="9">
        <v>2.9267015706806281</v>
      </c>
      <c r="G5" s="6" t="s">
        <v>10318</v>
      </c>
      <c r="H5" s="10">
        <v>15.157509157509157</v>
      </c>
      <c r="J5" s="6" t="s">
        <v>51</v>
      </c>
      <c r="K5" s="9">
        <v>3.0335429769392035</v>
      </c>
    </row>
    <row r="6" spans="1:11" x14ac:dyDescent="0.35">
      <c r="A6" s="6" t="s">
        <v>44</v>
      </c>
      <c r="B6" s="9">
        <v>2.9976076555023923</v>
      </c>
      <c r="C6" s="9">
        <v>2.9285714285714284</v>
      </c>
      <c r="D6" s="9">
        <v>2.9920634920634921</v>
      </c>
      <c r="E6" s="9">
        <v>2.9725457570715474</v>
      </c>
      <c r="G6" s="6" t="s">
        <v>10317</v>
      </c>
      <c r="H6" s="10">
        <v>16.058333333333334</v>
      </c>
      <c r="J6" s="6" t="s">
        <v>35</v>
      </c>
      <c r="K6" s="9">
        <v>2.9583333333333335</v>
      </c>
    </row>
    <row r="7" spans="1:11" x14ac:dyDescent="0.35">
      <c r="A7" s="6" t="s">
        <v>235</v>
      </c>
      <c r="B7" s="9">
        <v>3.15625</v>
      </c>
      <c r="C7" s="9">
        <v>3.1481481481481484</v>
      </c>
      <c r="D7" s="9">
        <v>3.09375</v>
      </c>
      <c r="E7" s="9">
        <v>3.1318681318681318</v>
      </c>
      <c r="G7" s="6" t="s">
        <v>10319</v>
      </c>
      <c r="H7" s="10">
        <v>15.599099099099099</v>
      </c>
      <c r="J7" s="6" t="s">
        <v>10309</v>
      </c>
      <c r="K7">
        <v>2.9765166340508804</v>
      </c>
    </row>
    <row r="8" spans="1:11" x14ac:dyDescent="0.35">
      <c r="A8" s="6" t="s">
        <v>739</v>
      </c>
      <c r="B8" s="9">
        <v>3.2941176470588234</v>
      </c>
      <c r="C8" s="9">
        <v>3.1578947368421053</v>
      </c>
      <c r="D8" s="9">
        <v>2.3076923076923075</v>
      </c>
      <c r="E8" s="9">
        <v>2.9795918367346941</v>
      </c>
      <c r="G8" s="6" t="s">
        <v>10315</v>
      </c>
      <c r="H8" s="10">
        <v>13.996415770609319</v>
      </c>
    </row>
    <row r="9" spans="1:11" x14ac:dyDescent="0.35">
      <c r="A9" s="6" t="s">
        <v>10309</v>
      </c>
      <c r="B9">
        <v>2.9888059701492535</v>
      </c>
      <c r="C9">
        <v>2.9499036608863198</v>
      </c>
      <c r="D9">
        <v>2.99163179916318</v>
      </c>
      <c r="E9">
        <v>2.9765166340508804</v>
      </c>
      <c r="G9" s="6" t="s">
        <v>10316</v>
      </c>
      <c r="H9" s="10">
        <v>17.343873517786562</v>
      </c>
    </row>
    <row r="10" spans="1:11" x14ac:dyDescent="0.35">
      <c r="G10" s="6" t="s">
        <v>10314</v>
      </c>
      <c r="H10" s="10">
        <v>15.096491228070175</v>
      </c>
    </row>
    <row r="11" spans="1:11" x14ac:dyDescent="0.35">
      <c r="B11" s="5" t="s">
        <v>10307</v>
      </c>
      <c r="C11" t="s">
        <v>10324</v>
      </c>
      <c r="G11" s="6" t="s">
        <v>10309</v>
      </c>
      <c r="H11">
        <v>15.546640574037834</v>
      </c>
    </row>
    <row r="12" spans="1:11" x14ac:dyDescent="0.35">
      <c r="B12" s="6" t="s">
        <v>98</v>
      </c>
      <c r="C12" s="10">
        <v>16.456185567010309</v>
      </c>
    </row>
    <row r="13" spans="1:11" x14ac:dyDescent="0.35">
      <c r="B13" s="6" t="s">
        <v>125</v>
      </c>
      <c r="C13" s="10">
        <v>15.626315789473685</v>
      </c>
      <c r="G13" s="5" t="s">
        <v>10307</v>
      </c>
      <c r="H13" t="s">
        <v>10324</v>
      </c>
    </row>
    <row r="14" spans="1:11" x14ac:dyDescent="0.35">
      <c r="B14" s="6" t="s">
        <v>139</v>
      </c>
      <c r="C14" s="10">
        <v>15.114058355437665</v>
      </c>
      <c r="G14" s="6" t="s">
        <v>104</v>
      </c>
      <c r="H14" s="10">
        <v>17.6282722513089</v>
      </c>
    </row>
    <row r="15" spans="1:11" x14ac:dyDescent="0.35">
      <c r="B15" s="6" t="s">
        <v>174</v>
      </c>
      <c r="C15" s="10">
        <v>14.979381443298969</v>
      </c>
      <c r="G15" s="6" t="s">
        <v>44</v>
      </c>
      <c r="H15" s="10">
        <v>15.168885191347753</v>
      </c>
    </row>
    <row r="16" spans="1:11" x14ac:dyDescent="0.35">
      <c r="B16" s="6" t="s">
        <v>10309</v>
      </c>
      <c r="C16">
        <v>15.546640574037834</v>
      </c>
      <c r="G16" s="6" t="s">
        <v>235</v>
      </c>
      <c r="H16" s="10">
        <v>14.43956043956044</v>
      </c>
    </row>
    <row r="17" spans="2:8" x14ac:dyDescent="0.35">
      <c r="G17" s="6" t="s">
        <v>739</v>
      </c>
      <c r="H17" s="10">
        <v>18.755102040816325</v>
      </c>
    </row>
    <row r="18" spans="2:8" x14ac:dyDescent="0.35">
      <c r="B18" s="5" t="s">
        <v>10307</v>
      </c>
      <c r="C18" t="s">
        <v>10324</v>
      </c>
      <c r="G18" s="6" t="s">
        <v>10309</v>
      </c>
      <c r="H18">
        <v>15.546640574037834</v>
      </c>
    </row>
    <row r="19" spans="2:8" x14ac:dyDescent="0.35">
      <c r="B19" s="6" t="s">
        <v>62</v>
      </c>
      <c r="C19" s="10">
        <v>16.406746031746032</v>
      </c>
    </row>
    <row r="20" spans="2:8" x14ac:dyDescent="0.35">
      <c r="B20" s="6" t="s">
        <v>51</v>
      </c>
      <c r="C20" s="10">
        <v>15.30607966457023</v>
      </c>
    </row>
    <row r="21" spans="2:8" x14ac:dyDescent="0.35">
      <c r="B21" s="6" t="s">
        <v>35</v>
      </c>
      <c r="C21" s="10">
        <v>14.969202898550725</v>
      </c>
    </row>
    <row r="22" spans="2:8" x14ac:dyDescent="0.35">
      <c r="B22" s="6" t="s">
        <v>10309</v>
      </c>
      <c r="C22">
        <v>15.546640574037834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A1BE-54E4-47E1-8F95-E5BA264739E2}">
  <dimension ref="A3:AE1536"/>
  <sheetViews>
    <sheetView topLeftCell="A3" workbookViewId="0">
      <selection activeCell="E11" sqref="A3:AE1536"/>
    </sheetView>
  </sheetViews>
  <sheetFormatPr defaultRowHeight="14.5" x14ac:dyDescent="0.35"/>
  <cols>
    <col min="2" max="2" width="11.453125" customWidth="1"/>
    <col min="3" max="3" width="11.1796875" customWidth="1"/>
    <col min="4" max="4" width="10.7265625" customWidth="1"/>
    <col min="5" max="5" width="9.81640625" customWidth="1"/>
    <col min="8" max="8" width="25.36328125" bestFit="1" customWidth="1"/>
    <col min="9" max="9" width="22.1796875" bestFit="1" customWidth="1"/>
    <col min="10" max="10" width="33.81640625" bestFit="1" customWidth="1"/>
    <col min="11" max="11" width="13.90625" customWidth="1"/>
    <col min="12" max="12" width="16.36328125" customWidth="1"/>
    <col min="13" max="13" width="14.90625" customWidth="1"/>
    <col min="14" max="14" width="9.90625" customWidth="1"/>
    <col min="15" max="15" width="26.54296875" customWidth="1"/>
    <col min="16" max="16" width="16.81640625" customWidth="1"/>
    <col min="17" max="17" width="45.1796875" bestFit="1" customWidth="1"/>
    <col min="18" max="18" width="17.81640625" bestFit="1" customWidth="1"/>
    <col min="19" max="19" width="22.453125" bestFit="1" customWidth="1"/>
    <col min="20" max="20" width="10.08984375" bestFit="1" customWidth="1"/>
    <col min="22" max="22" width="11.26953125" customWidth="1"/>
    <col min="24" max="24" width="22.7265625" customWidth="1"/>
    <col min="25" max="25" width="13.26953125" customWidth="1"/>
    <col min="26" max="26" width="14.36328125" customWidth="1"/>
    <col min="27" max="27" width="11.1796875" customWidth="1"/>
    <col min="28" max="28" width="12.81640625" customWidth="1"/>
    <col min="29" max="29" width="18.6328125" customWidth="1"/>
    <col min="30" max="30" width="23.453125" customWidth="1"/>
    <col min="31" max="31" width="13.26953125" customWidth="1"/>
  </cols>
  <sheetData>
    <row r="3" spans="1:31" x14ac:dyDescent="0.35">
      <c r="A3" s="12" t="s">
        <v>0</v>
      </c>
      <c r="B3" s="13" t="s">
        <v>1</v>
      </c>
      <c r="C3" s="13" t="s">
        <v>2</v>
      </c>
      <c r="D3" s="13" t="s">
        <v>3</v>
      </c>
      <c r="E3" s="13" t="s">
        <v>4</v>
      </c>
      <c r="F3" s="13" t="s">
        <v>10303</v>
      </c>
      <c r="G3" s="13" t="s">
        <v>10306</v>
      </c>
      <c r="H3" s="13" t="s">
        <v>5</v>
      </c>
      <c r="I3" s="13" t="s">
        <v>6</v>
      </c>
      <c r="J3" s="13" t="s">
        <v>7</v>
      </c>
      <c r="K3" s="13" t="s">
        <v>8</v>
      </c>
      <c r="L3" s="13" t="s">
        <v>9</v>
      </c>
      <c r="M3" s="13" t="s">
        <v>10</v>
      </c>
      <c r="N3" s="13" t="s">
        <v>11</v>
      </c>
      <c r="O3" s="13" t="s">
        <v>12</v>
      </c>
      <c r="P3" s="13" t="s">
        <v>13</v>
      </c>
      <c r="Q3" s="13" t="s">
        <v>14</v>
      </c>
      <c r="R3" s="13" t="s">
        <v>15</v>
      </c>
      <c r="S3" s="13" t="s">
        <v>16</v>
      </c>
      <c r="T3" s="13" t="s">
        <v>17</v>
      </c>
      <c r="U3" s="13" t="s">
        <v>10301</v>
      </c>
      <c r="V3" s="13" t="s">
        <v>10302</v>
      </c>
      <c r="W3" s="13" t="s">
        <v>18</v>
      </c>
      <c r="X3" s="13" t="s">
        <v>19</v>
      </c>
      <c r="Y3" s="13" t="s">
        <v>20</v>
      </c>
      <c r="Z3" s="13" t="s">
        <v>21</v>
      </c>
      <c r="AA3" s="13" t="s">
        <v>22</v>
      </c>
      <c r="AB3" s="13" t="s">
        <v>23</v>
      </c>
      <c r="AC3" s="13" t="s">
        <v>24</v>
      </c>
      <c r="AD3" s="13" t="s">
        <v>25</v>
      </c>
      <c r="AE3" s="14" t="s">
        <v>10369</v>
      </c>
    </row>
    <row r="4" spans="1:31" x14ac:dyDescent="0.35">
      <c r="A4" s="15">
        <v>3433</v>
      </c>
      <c r="B4" s="16" t="s">
        <v>93</v>
      </c>
      <c r="C4" s="16" t="s">
        <v>94</v>
      </c>
      <c r="D4" s="17">
        <v>44657</v>
      </c>
      <c r="E4" s="17">
        <v>45110</v>
      </c>
      <c r="F4" s="16">
        <v>14</v>
      </c>
      <c r="G4" s="16" t="s">
        <v>10308</v>
      </c>
      <c r="H4" s="16" t="s">
        <v>58</v>
      </c>
      <c r="I4" s="16" t="s">
        <v>95</v>
      </c>
      <c r="J4" s="16" t="s">
        <v>96</v>
      </c>
      <c r="K4" s="16" t="s">
        <v>97</v>
      </c>
      <c r="L4" s="16" t="s">
        <v>32</v>
      </c>
      <c r="M4" s="16" t="s">
        <v>62</v>
      </c>
      <c r="N4" s="16" t="s">
        <v>63</v>
      </c>
      <c r="O4" s="16" t="s">
        <v>35</v>
      </c>
      <c r="P4" s="16" t="s">
        <v>98</v>
      </c>
      <c r="Q4" s="16" t="s">
        <v>99</v>
      </c>
      <c r="R4" s="16" t="s">
        <v>64</v>
      </c>
      <c r="S4" s="16" t="s">
        <v>100</v>
      </c>
      <c r="T4" s="18">
        <v>15523</v>
      </c>
      <c r="U4" s="19">
        <v>83.469444444444449</v>
      </c>
      <c r="V4" s="19" t="s">
        <v>10314</v>
      </c>
      <c r="W4" s="20" t="s">
        <v>101</v>
      </c>
      <c r="X4" s="16" t="s">
        <v>102</v>
      </c>
      <c r="Y4" s="16" t="s">
        <v>41</v>
      </c>
      <c r="Z4" s="16">
        <v>90007</v>
      </c>
      <c r="AA4" s="16" t="s">
        <v>55</v>
      </c>
      <c r="AB4" s="16" t="s">
        <v>103</v>
      </c>
      <c r="AC4" s="16" t="s">
        <v>104</v>
      </c>
      <c r="AD4" s="16">
        <v>4</v>
      </c>
      <c r="AE4" s="21">
        <f>VLOOKUP(W4,Sheet4!$A$4:$B$53,2,FALSE)</f>
        <v>0</v>
      </c>
    </row>
    <row r="5" spans="1:31" x14ac:dyDescent="0.35">
      <c r="A5" s="22">
        <v>3434</v>
      </c>
      <c r="B5" s="23" t="s">
        <v>105</v>
      </c>
      <c r="C5" s="23" t="s">
        <v>106</v>
      </c>
      <c r="D5" s="24">
        <v>44141</v>
      </c>
      <c r="E5" s="24">
        <v>44955</v>
      </c>
      <c r="F5" s="23">
        <v>26</v>
      </c>
      <c r="G5" s="23" t="s">
        <v>10308</v>
      </c>
      <c r="H5" s="23" t="s">
        <v>58</v>
      </c>
      <c r="I5" s="23" t="s">
        <v>107</v>
      </c>
      <c r="J5" s="23" t="s">
        <v>108</v>
      </c>
      <c r="K5" s="23" t="s">
        <v>31</v>
      </c>
      <c r="L5" s="23" t="s">
        <v>32</v>
      </c>
      <c r="M5" s="23" t="s">
        <v>33</v>
      </c>
      <c r="N5" s="23" t="s">
        <v>34</v>
      </c>
      <c r="O5" s="23" t="s">
        <v>62</v>
      </c>
      <c r="P5" s="23" t="s">
        <v>98</v>
      </c>
      <c r="Q5" s="23" t="s">
        <v>109</v>
      </c>
      <c r="R5" s="23" t="s">
        <v>64</v>
      </c>
      <c r="S5" s="23" t="s">
        <v>110</v>
      </c>
      <c r="T5" s="25">
        <v>20886</v>
      </c>
      <c r="U5" s="26">
        <v>68.786111111111111</v>
      </c>
      <c r="V5" s="26" t="s">
        <v>10315</v>
      </c>
      <c r="W5" s="27" t="s">
        <v>111</v>
      </c>
      <c r="X5" s="23" t="s">
        <v>112</v>
      </c>
      <c r="Y5" s="23" t="s">
        <v>41</v>
      </c>
      <c r="Z5" s="23">
        <v>97756</v>
      </c>
      <c r="AA5" s="23" t="s">
        <v>42</v>
      </c>
      <c r="AB5" s="23" t="s">
        <v>103</v>
      </c>
      <c r="AC5" s="23" t="s">
        <v>44</v>
      </c>
      <c r="AD5" s="23">
        <v>2</v>
      </c>
      <c r="AE5" s="28">
        <f>VLOOKUP(W5,Sheet4!$A$4:$B$53,2,FALSE)</f>
        <v>0</v>
      </c>
    </row>
    <row r="6" spans="1:31" x14ac:dyDescent="0.35">
      <c r="A6" s="15">
        <v>3436</v>
      </c>
      <c r="B6" s="16" t="s">
        <v>121</v>
      </c>
      <c r="C6" s="16" t="s">
        <v>122</v>
      </c>
      <c r="D6" s="17">
        <v>44582</v>
      </c>
      <c r="E6" s="17">
        <v>45106</v>
      </c>
      <c r="F6" s="16">
        <v>17</v>
      </c>
      <c r="G6" s="16" t="s">
        <v>10308</v>
      </c>
      <c r="H6" s="16" t="s">
        <v>58</v>
      </c>
      <c r="I6" s="16" t="s">
        <v>123</v>
      </c>
      <c r="J6" s="16" t="s">
        <v>124</v>
      </c>
      <c r="K6" s="16" t="s">
        <v>88</v>
      </c>
      <c r="L6" s="16" t="s">
        <v>32</v>
      </c>
      <c r="M6" s="16" t="s">
        <v>51</v>
      </c>
      <c r="N6" s="16" t="s">
        <v>63</v>
      </c>
      <c r="O6" s="16" t="s">
        <v>35</v>
      </c>
      <c r="P6" s="16" t="s">
        <v>125</v>
      </c>
      <c r="Q6" s="16" t="s">
        <v>126</v>
      </c>
      <c r="R6" s="16" t="s">
        <v>64</v>
      </c>
      <c r="S6" s="16" t="s">
        <v>110</v>
      </c>
      <c r="T6" s="18">
        <v>18213</v>
      </c>
      <c r="U6" s="19">
        <v>76.108333333333334</v>
      </c>
      <c r="V6" s="19" t="s">
        <v>10316</v>
      </c>
      <c r="W6" s="20" t="s">
        <v>119</v>
      </c>
      <c r="X6" s="16" t="s">
        <v>112</v>
      </c>
      <c r="Y6" s="16" t="s">
        <v>54</v>
      </c>
      <c r="Z6" s="16">
        <v>78207</v>
      </c>
      <c r="AA6" s="16" t="s">
        <v>127</v>
      </c>
      <c r="AB6" s="16" t="s">
        <v>43</v>
      </c>
      <c r="AC6" s="16" t="s">
        <v>44</v>
      </c>
      <c r="AD6" s="16">
        <v>5</v>
      </c>
      <c r="AE6" s="21">
        <f>VLOOKUP(W6,Sheet4!$A$4:$B$53,2,FALSE)</f>
        <v>0</v>
      </c>
    </row>
    <row r="7" spans="1:31" x14ac:dyDescent="0.35">
      <c r="A7" s="22">
        <v>3438</v>
      </c>
      <c r="B7" s="23" t="s">
        <v>134</v>
      </c>
      <c r="C7" s="23" t="s">
        <v>135</v>
      </c>
      <c r="D7" s="24">
        <v>43322</v>
      </c>
      <c r="E7" s="24">
        <v>43773</v>
      </c>
      <c r="F7" s="23">
        <v>14</v>
      </c>
      <c r="G7" s="23" t="s">
        <v>10308</v>
      </c>
      <c r="H7" s="23" t="s">
        <v>58</v>
      </c>
      <c r="I7" s="23" t="s">
        <v>136</v>
      </c>
      <c r="J7" s="23" t="s">
        <v>137</v>
      </c>
      <c r="K7" s="23" t="s">
        <v>138</v>
      </c>
      <c r="L7" s="23" t="s">
        <v>32</v>
      </c>
      <c r="M7" s="23" t="s">
        <v>62</v>
      </c>
      <c r="N7" s="23" t="s">
        <v>34</v>
      </c>
      <c r="O7" s="23" t="s">
        <v>35</v>
      </c>
      <c r="P7" s="23" t="s">
        <v>139</v>
      </c>
      <c r="Q7" s="23" t="s">
        <v>140</v>
      </c>
      <c r="R7" s="23" t="s">
        <v>64</v>
      </c>
      <c r="S7" s="23" t="s">
        <v>80</v>
      </c>
      <c r="T7" s="25">
        <v>17629</v>
      </c>
      <c r="U7" s="26">
        <v>77.705555555555549</v>
      </c>
      <c r="V7" s="26" t="s">
        <v>10316</v>
      </c>
      <c r="W7" s="27" t="s">
        <v>141</v>
      </c>
      <c r="X7" s="23" t="s">
        <v>102</v>
      </c>
      <c r="Y7" s="23" t="s">
        <v>41</v>
      </c>
      <c r="Z7" s="23">
        <v>30428</v>
      </c>
      <c r="AA7" s="23" t="s">
        <v>127</v>
      </c>
      <c r="AB7" s="23" t="s">
        <v>83</v>
      </c>
      <c r="AC7" s="23" t="s">
        <v>44</v>
      </c>
      <c r="AD7" s="23">
        <v>3</v>
      </c>
      <c r="AE7" s="28">
        <f>VLOOKUP(W7,Sheet4!$A$4:$B$53,2,FALSE)</f>
        <v>0</v>
      </c>
    </row>
    <row r="8" spans="1:31" x14ac:dyDescent="0.35">
      <c r="A8" s="15">
        <v>3439</v>
      </c>
      <c r="B8" s="16" t="s">
        <v>142</v>
      </c>
      <c r="C8" s="16" t="s">
        <v>143</v>
      </c>
      <c r="D8" s="17">
        <v>44706</v>
      </c>
      <c r="E8" s="17">
        <v>44892</v>
      </c>
      <c r="F8" s="16">
        <v>6</v>
      </c>
      <c r="G8" s="16" t="s">
        <v>10308</v>
      </c>
      <c r="H8" s="16" t="s">
        <v>58</v>
      </c>
      <c r="I8" s="16" t="s">
        <v>144</v>
      </c>
      <c r="J8" s="16" t="s">
        <v>145</v>
      </c>
      <c r="K8" s="16" t="s">
        <v>49</v>
      </c>
      <c r="L8" s="16" t="s">
        <v>32</v>
      </c>
      <c r="M8" s="16" t="s">
        <v>62</v>
      </c>
      <c r="N8" s="16" t="s">
        <v>50</v>
      </c>
      <c r="O8" s="16" t="s">
        <v>35</v>
      </c>
      <c r="P8" s="16" t="s">
        <v>98</v>
      </c>
      <c r="Q8" s="16" t="s">
        <v>146</v>
      </c>
      <c r="R8" s="16" t="s">
        <v>64</v>
      </c>
      <c r="S8" s="16" t="s">
        <v>147</v>
      </c>
      <c r="T8" s="18">
        <v>29914</v>
      </c>
      <c r="U8" s="19">
        <v>44.072222222222223</v>
      </c>
      <c r="V8" s="19" t="s">
        <v>10317</v>
      </c>
      <c r="W8" s="20" t="s">
        <v>148</v>
      </c>
      <c r="X8" s="16" t="s">
        <v>149</v>
      </c>
      <c r="Y8" s="16" t="s">
        <v>54</v>
      </c>
      <c r="Z8" s="16">
        <v>80820</v>
      </c>
      <c r="AA8" s="16" t="s">
        <v>73</v>
      </c>
      <c r="AB8" s="16" t="s">
        <v>74</v>
      </c>
      <c r="AC8" s="16" t="s">
        <v>44</v>
      </c>
      <c r="AD8" s="16">
        <v>3</v>
      </c>
      <c r="AE8" s="21">
        <f>VLOOKUP(W8,Sheet4!$A$4:$B$53,2,FALSE)</f>
        <v>0</v>
      </c>
    </row>
    <row r="9" spans="1:31" x14ac:dyDescent="0.35">
      <c r="A9" s="22">
        <v>3440</v>
      </c>
      <c r="B9" s="23" t="s">
        <v>150</v>
      </c>
      <c r="C9" s="23" t="s">
        <v>151</v>
      </c>
      <c r="D9" s="24">
        <v>43804</v>
      </c>
      <c r="E9" s="24">
        <v>44974</v>
      </c>
      <c r="F9" s="23">
        <v>38</v>
      </c>
      <c r="G9" s="23" t="s">
        <v>10308</v>
      </c>
      <c r="H9" s="23" t="s">
        <v>58</v>
      </c>
      <c r="I9" s="23" t="s">
        <v>152</v>
      </c>
      <c r="J9" s="23" t="s">
        <v>153</v>
      </c>
      <c r="K9" s="23" t="s">
        <v>31</v>
      </c>
      <c r="L9" s="23" t="s">
        <v>32</v>
      </c>
      <c r="M9" s="23" t="s">
        <v>33</v>
      </c>
      <c r="N9" s="23" t="s">
        <v>50</v>
      </c>
      <c r="O9" s="23" t="s">
        <v>62</v>
      </c>
      <c r="P9" s="23" t="s">
        <v>125</v>
      </c>
      <c r="Q9" s="23" t="s">
        <v>154</v>
      </c>
      <c r="R9" s="23" t="s">
        <v>64</v>
      </c>
      <c r="S9" s="23" t="s">
        <v>38</v>
      </c>
      <c r="T9" s="25">
        <v>18938</v>
      </c>
      <c r="U9" s="26">
        <v>74.12222222222222</v>
      </c>
      <c r="V9" s="26" t="s">
        <v>10316</v>
      </c>
      <c r="W9" s="27" t="s">
        <v>155</v>
      </c>
      <c r="X9" s="23" t="s">
        <v>156</v>
      </c>
      <c r="Y9" s="23" t="s">
        <v>41</v>
      </c>
      <c r="Z9" s="23">
        <v>40220</v>
      </c>
      <c r="AA9" s="23" t="s">
        <v>42</v>
      </c>
      <c r="AB9" s="23" t="s">
        <v>103</v>
      </c>
      <c r="AC9" s="23" t="s">
        <v>44</v>
      </c>
      <c r="AD9" s="23">
        <v>3</v>
      </c>
      <c r="AE9" s="28">
        <f>VLOOKUP(W9,Sheet4!$A$4:$B$53,2,FALSE)</f>
        <v>0</v>
      </c>
    </row>
    <row r="10" spans="1:31" x14ac:dyDescent="0.35">
      <c r="A10" s="15">
        <v>3442</v>
      </c>
      <c r="B10" s="16" t="s">
        <v>163</v>
      </c>
      <c r="C10" s="16" t="s">
        <v>164</v>
      </c>
      <c r="D10" s="17">
        <v>43655</v>
      </c>
      <c r="E10" s="17">
        <v>44728</v>
      </c>
      <c r="F10" s="16">
        <v>35</v>
      </c>
      <c r="G10" s="16" t="s">
        <v>10308</v>
      </c>
      <c r="H10" s="16" t="s">
        <v>58</v>
      </c>
      <c r="I10" s="16" t="s">
        <v>165</v>
      </c>
      <c r="J10" s="16" t="s">
        <v>166</v>
      </c>
      <c r="K10" s="16" t="s">
        <v>167</v>
      </c>
      <c r="L10" s="16" t="s">
        <v>32</v>
      </c>
      <c r="M10" s="16" t="s">
        <v>62</v>
      </c>
      <c r="N10" s="16" t="s">
        <v>50</v>
      </c>
      <c r="O10" s="16" t="s">
        <v>62</v>
      </c>
      <c r="P10" s="16" t="s">
        <v>139</v>
      </c>
      <c r="Q10" s="16" t="s">
        <v>168</v>
      </c>
      <c r="R10" s="16" t="s">
        <v>169</v>
      </c>
      <c r="S10" s="16" t="s">
        <v>89</v>
      </c>
      <c r="T10" s="18">
        <v>19322</v>
      </c>
      <c r="U10" s="19">
        <v>73.072222222222223</v>
      </c>
      <c r="V10" s="19" t="s">
        <v>10316</v>
      </c>
      <c r="W10" s="20" t="s">
        <v>39</v>
      </c>
      <c r="X10" s="16" t="s">
        <v>82</v>
      </c>
      <c r="Y10" s="16" t="s">
        <v>54</v>
      </c>
      <c r="Z10" s="16">
        <v>2810</v>
      </c>
      <c r="AA10" s="16" t="s">
        <v>92</v>
      </c>
      <c r="AB10" s="16" t="s">
        <v>74</v>
      </c>
      <c r="AC10" s="16" t="s">
        <v>104</v>
      </c>
      <c r="AD10" s="16">
        <v>2</v>
      </c>
      <c r="AE10" s="21">
        <f>VLOOKUP(W10,Sheet4!$A$4:$B$53,2,FALSE)</f>
        <v>0</v>
      </c>
    </row>
    <row r="11" spans="1:31" x14ac:dyDescent="0.35">
      <c r="A11" s="22">
        <v>3443</v>
      </c>
      <c r="B11" s="23" t="s">
        <v>170</v>
      </c>
      <c r="C11" s="23" t="s">
        <v>171</v>
      </c>
      <c r="D11" s="24">
        <v>44291</v>
      </c>
      <c r="E11" s="24">
        <v>45058</v>
      </c>
      <c r="F11" s="23">
        <v>25</v>
      </c>
      <c r="G11" s="23" t="s">
        <v>10308</v>
      </c>
      <c r="H11" s="23" t="s">
        <v>58</v>
      </c>
      <c r="I11" s="23" t="s">
        <v>172</v>
      </c>
      <c r="J11" s="23" t="s">
        <v>173</v>
      </c>
      <c r="K11" s="23" t="s">
        <v>97</v>
      </c>
      <c r="L11" s="23" t="s">
        <v>32</v>
      </c>
      <c r="M11" s="23" t="s">
        <v>62</v>
      </c>
      <c r="N11" s="23" t="s">
        <v>34</v>
      </c>
      <c r="O11" s="23" t="s">
        <v>51</v>
      </c>
      <c r="P11" s="23" t="s">
        <v>174</v>
      </c>
      <c r="Q11" s="23" t="s">
        <v>175</v>
      </c>
      <c r="R11" s="23" t="s">
        <v>169</v>
      </c>
      <c r="S11" s="23" t="s">
        <v>176</v>
      </c>
      <c r="T11" s="25">
        <v>34432</v>
      </c>
      <c r="U11" s="26">
        <v>31.7</v>
      </c>
      <c r="V11" s="26" t="s">
        <v>10318</v>
      </c>
      <c r="W11" s="27" t="s">
        <v>155</v>
      </c>
      <c r="X11" s="23" t="s">
        <v>177</v>
      </c>
      <c r="Y11" s="23" t="s">
        <v>54</v>
      </c>
      <c r="Z11" s="23">
        <v>2621</v>
      </c>
      <c r="AA11" s="23" t="s">
        <v>127</v>
      </c>
      <c r="AB11" s="23" t="s">
        <v>43</v>
      </c>
      <c r="AC11" s="23" t="s">
        <v>44</v>
      </c>
      <c r="AD11" s="23">
        <v>3</v>
      </c>
      <c r="AE11" s="28">
        <f>VLOOKUP(W11,Sheet4!$A$4:$B$53,2,FALSE)</f>
        <v>0</v>
      </c>
    </row>
    <row r="12" spans="1:31" x14ac:dyDescent="0.35">
      <c r="A12" s="15">
        <v>3444</v>
      </c>
      <c r="B12" s="16" t="s">
        <v>178</v>
      </c>
      <c r="C12" s="16" t="s">
        <v>179</v>
      </c>
      <c r="D12" s="17">
        <v>44528</v>
      </c>
      <c r="E12" s="17">
        <v>44596</v>
      </c>
      <c r="F12" s="16">
        <v>2</v>
      </c>
      <c r="G12" s="16" t="s">
        <v>10308</v>
      </c>
      <c r="H12" s="16" t="s">
        <v>58</v>
      </c>
      <c r="I12" s="16" t="s">
        <v>180</v>
      </c>
      <c r="J12" s="16" t="s">
        <v>181</v>
      </c>
      <c r="K12" s="16" t="s">
        <v>117</v>
      </c>
      <c r="L12" s="16" t="s">
        <v>32</v>
      </c>
      <c r="M12" s="16" t="s">
        <v>33</v>
      </c>
      <c r="N12" s="16" t="s">
        <v>50</v>
      </c>
      <c r="O12" s="16" t="s">
        <v>51</v>
      </c>
      <c r="P12" s="16" t="s">
        <v>174</v>
      </c>
      <c r="Q12" s="16" t="s">
        <v>182</v>
      </c>
      <c r="R12" s="16" t="s">
        <v>64</v>
      </c>
      <c r="S12" s="16" t="s">
        <v>110</v>
      </c>
      <c r="T12" s="18">
        <v>30635</v>
      </c>
      <c r="U12" s="19">
        <v>42.097222222222221</v>
      </c>
      <c r="V12" s="19" t="s">
        <v>10317</v>
      </c>
      <c r="W12" s="20" t="s">
        <v>155</v>
      </c>
      <c r="X12" s="16" t="s">
        <v>183</v>
      </c>
      <c r="Y12" s="16" t="s">
        <v>54</v>
      </c>
      <c r="Z12" s="16">
        <v>44553</v>
      </c>
      <c r="AA12" s="16" t="s">
        <v>73</v>
      </c>
      <c r="AB12" s="16" t="s">
        <v>43</v>
      </c>
      <c r="AC12" s="16" t="s">
        <v>44</v>
      </c>
      <c r="AD12" s="16">
        <v>3</v>
      </c>
      <c r="AE12" s="21">
        <f>VLOOKUP(W12,Sheet4!$A$4:$B$53,2,FALSE)</f>
        <v>0</v>
      </c>
    </row>
    <row r="13" spans="1:31" x14ac:dyDescent="0.35">
      <c r="A13" s="22">
        <v>3447</v>
      </c>
      <c r="B13" s="23" t="s">
        <v>193</v>
      </c>
      <c r="C13" s="23" t="s">
        <v>194</v>
      </c>
      <c r="D13" s="24">
        <v>43977</v>
      </c>
      <c r="E13" s="24">
        <v>45095</v>
      </c>
      <c r="F13" s="23">
        <v>36</v>
      </c>
      <c r="G13" s="23" t="s">
        <v>10308</v>
      </c>
      <c r="H13" s="23" t="s">
        <v>58</v>
      </c>
      <c r="I13" s="23" t="s">
        <v>195</v>
      </c>
      <c r="J13" s="23" t="s">
        <v>196</v>
      </c>
      <c r="K13" s="23" t="s">
        <v>31</v>
      </c>
      <c r="L13" s="23" t="s">
        <v>197</v>
      </c>
      <c r="M13" s="23" t="s">
        <v>51</v>
      </c>
      <c r="N13" s="23" t="s">
        <v>34</v>
      </c>
      <c r="O13" s="23" t="s">
        <v>51</v>
      </c>
      <c r="P13" s="23" t="s">
        <v>98</v>
      </c>
      <c r="Q13" s="23" t="s">
        <v>198</v>
      </c>
      <c r="R13" s="23" t="s">
        <v>64</v>
      </c>
      <c r="S13" s="23" t="s">
        <v>80</v>
      </c>
      <c r="T13" s="25">
        <v>23424</v>
      </c>
      <c r="U13" s="26">
        <v>61.841666666666669</v>
      </c>
      <c r="V13" s="26" t="s">
        <v>10315</v>
      </c>
      <c r="W13" s="27" t="s">
        <v>119</v>
      </c>
      <c r="X13" s="23" t="s">
        <v>102</v>
      </c>
      <c r="Y13" s="23" t="s">
        <v>41</v>
      </c>
      <c r="Z13" s="23">
        <v>43481</v>
      </c>
      <c r="AA13" s="23" t="s">
        <v>127</v>
      </c>
      <c r="AB13" s="23" t="s">
        <v>43</v>
      </c>
      <c r="AC13" s="23" t="s">
        <v>44</v>
      </c>
      <c r="AD13" s="23">
        <v>3</v>
      </c>
      <c r="AE13" s="28">
        <f>VLOOKUP(W13,Sheet4!$A$4:$B$53,2,FALSE)</f>
        <v>0</v>
      </c>
    </row>
    <row r="14" spans="1:31" x14ac:dyDescent="0.35">
      <c r="A14" s="15">
        <v>3448</v>
      </c>
      <c r="B14" s="16" t="s">
        <v>199</v>
      </c>
      <c r="C14" s="16" t="s">
        <v>200</v>
      </c>
      <c r="D14" s="17">
        <v>43739</v>
      </c>
      <c r="E14" s="17">
        <v>44141</v>
      </c>
      <c r="F14" s="16">
        <v>13</v>
      </c>
      <c r="G14" s="16" t="s">
        <v>10308</v>
      </c>
      <c r="H14" s="16" t="s">
        <v>58</v>
      </c>
      <c r="I14" s="16" t="s">
        <v>201</v>
      </c>
      <c r="J14" s="16" t="s">
        <v>202</v>
      </c>
      <c r="K14" s="16" t="s">
        <v>132</v>
      </c>
      <c r="L14" s="16" t="s">
        <v>197</v>
      </c>
      <c r="M14" s="16" t="s">
        <v>62</v>
      </c>
      <c r="N14" s="16" t="s">
        <v>50</v>
      </c>
      <c r="O14" s="16" t="s">
        <v>35</v>
      </c>
      <c r="P14" s="16" t="s">
        <v>139</v>
      </c>
      <c r="Q14" s="16" t="s">
        <v>203</v>
      </c>
      <c r="R14" s="16" t="s">
        <v>64</v>
      </c>
      <c r="S14" s="16" t="s">
        <v>110</v>
      </c>
      <c r="T14" s="18">
        <v>21317</v>
      </c>
      <c r="U14" s="19">
        <v>67.605555555555554</v>
      </c>
      <c r="V14" s="19" t="s">
        <v>10315</v>
      </c>
      <c r="W14" s="20" t="s">
        <v>119</v>
      </c>
      <c r="X14" s="16" t="s">
        <v>204</v>
      </c>
      <c r="Y14" s="16" t="s">
        <v>54</v>
      </c>
      <c r="Z14" s="16">
        <v>50705</v>
      </c>
      <c r="AA14" s="16" t="s">
        <v>127</v>
      </c>
      <c r="AB14" s="16" t="s">
        <v>43</v>
      </c>
      <c r="AC14" s="16" t="s">
        <v>44</v>
      </c>
      <c r="AD14" s="16">
        <v>3</v>
      </c>
      <c r="AE14" s="21">
        <f>VLOOKUP(W14,Sheet4!$A$4:$B$53,2,FALSE)</f>
        <v>0</v>
      </c>
    </row>
    <row r="15" spans="1:31" x14ac:dyDescent="0.35">
      <c r="A15" s="22">
        <v>3449</v>
      </c>
      <c r="B15" s="23" t="s">
        <v>205</v>
      </c>
      <c r="C15" s="23" t="s">
        <v>206</v>
      </c>
      <c r="D15" s="24">
        <v>45056</v>
      </c>
      <c r="E15" s="24">
        <v>45073</v>
      </c>
      <c r="F15" s="23">
        <v>0</v>
      </c>
      <c r="G15" s="23" t="s">
        <v>10308</v>
      </c>
      <c r="H15" s="23" t="s">
        <v>58</v>
      </c>
      <c r="I15" s="23" t="s">
        <v>207</v>
      </c>
      <c r="J15" s="23" t="s">
        <v>208</v>
      </c>
      <c r="K15" s="23" t="s">
        <v>49</v>
      </c>
      <c r="L15" s="23" t="s">
        <v>197</v>
      </c>
      <c r="M15" s="23" t="s">
        <v>33</v>
      </c>
      <c r="N15" s="23" t="s">
        <v>63</v>
      </c>
      <c r="O15" s="23" t="s">
        <v>35</v>
      </c>
      <c r="P15" s="23" t="s">
        <v>98</v>
      </c>
      <c r="Q15" s="23" t="s">
        <v>209</v>
      </c>
      <c r="R15" s="23" t="s">
        <v>64</v>
      </c>
      <c r="S15" s="23" t="s">
        <v>100</v>
      </c>
      <c r="T15" s="25">
        <v>33865</v>
      </c>
      <c r="U15" s="26">
        <v>33.255555555555553</v>
      </c>
      <c r="V15" s="26" t="s">
        <v>10318</v>
      </c>
      <c r="W15" s="27" t="s">
        <v>148</v>
      </c>
      <c r="X15" s="23" t="s">
        <v>102</v>
      </c>
      <c r="Y15" s="23" t="s">
        <v>54</v>
      </c>
      <c r="Z15" s="23">
        <v>5168</v>
      </c>
      <c r="AA15" s="23" t="s">
        <v>92</v>
      </c>
      <c r="AB15" s="23" t="s">
        <v>74</v>
      </c>
      <c r="AC15" s="23" t="s">
        <v>44</v>
      </c>
      <c r="AD15" s="23">
        <v>5</v>
      </c>
      <c r="AE15" s="28">
        <f>VLOOKUP(W15,Sheet4!$A$4:$B$53,2,FALSE)</f>
        <v>0</v>
      </c>
    </row>
    <row r="16" spans="1:31" x14ac:dyDescent="0.35">
      <c r="A16" s="15">
        <v>3450</v>
      </c>
      <c r="B16" s="16" t="s">
        <v>210</v>
      </c>
      <c r="C16" s="16" t="s">
        <v>211</v>
      </c>
      <c r="D16" s="17">
        <v>44075</v>
      </c>
      <c r="E16" s="17">
        <v>44899</v>
      </c>
      <c r="F16" s="16">
        <v>27</v>
      </c>
      <c r="G16" s="16" t="s">
        <v>10308</v>
      </c>
      <c r="H16" s="16" t="s">
        <v>58</v>
      </c>
      <c r="I16" s="16" t="s">
        <v>212</v>
      </c>
      <c r="J16" s="16" t="s">
        <v>213</v>
      </c>
      <c r="K16" s="16" t="s">
        <v>138</v>
      </c>
      <c r="L16" s="16" t="s">
        <v>32</v>
      </c>
      <c r="M16" s="16" t="s">
        <v>33</v>
      </c>
      <c r="N16" s="16" t="s">
        <v>34</v>
      </c>
      <c r="O16" s="16" t="s">
        <v>35</v>
      </c>
      <c r="P16" s="16" t="s">
        <v>125</v>
      </c>
      <c r="Q16" s="16" t="s">
        <v>214</v>
      </c>
      <c r="R16" s="16" t="s">
        <v>64</v>
      </c>
      <c r="S16" s="16" t="s">
        <v>89</v>
      </c>
      <c r="T16" s="18">
        <v>34557</v>
      </c>
      <c r="U16" s="19">
        <v>31.358333333333334</v>
      </c>
      <c r="V16" s="19" t="s">
        <v>10318</v>
      </c>
      <c r="W16" s="20" t="s">
        <v>148</v>
      </c>
      <c r="X16" s="16" t="s">
        <v>215</v>
      </c>
      <c r="Y16" s="16" t="s">
        <v>54</v>
      </c>
      <c r="Z16" s="16">
        <v>11765</v>
      </c>
      <c r="AA16" s="16" t="s">
        <v>73</v>
      </c>
      <c r="AB16" s="16" t="s">
        <v>74</v>
      </c>
      <c r="AC16" s="16" t="s">
        <v>104</v>
      </c>
      <c r="AD16" s="16">
        <v>2</v>
      </c>
      <c r="AE16" s="21">
        <f>VLOOKUP(W16,Sheet4!$A$4:$B$53,2,FALSE)</f>
        <v>0</v>
      </c>
    </row>
    <row r="17" spans="1:31" x14ac:dyDescent="0.35">
      <c r="A17" s="22">
        <v>3451</v>
      </c>
      <c r="B17" s="23" t="s">
        <v>216</v>
      </c>
      <c r="C17" s="23" t="s">
        <v>217</v>
      </c>
      <c r="D17" s="24">
        <v>44245</v>
      </c>
      <c r="E17" s="24">
        <v>44876</v>
      </c>
      <c r="F17" s="23">
        <v>20</v>
      </c>
      <c r="G17" s="23" t="s">
        <v>10308</v>
      </c>
      <c r="H17" s="23" t="s">
        <v>58</v>
      </c>
      <c r="I17" s="23" t="s">
        <v>218</v>
      </c>
      <c r="J17" s="23" t="s">
        <v>219</v>
      </c>
      <c r="K17" s="23" t="s">
        <v>79</v>
      </c>
      <c r="L17" s="23" t="s">
        <v>32</v>
      </c>
      <c r="M17" s="23" t="s">
        <v>33</v>
      </c>
      <c r="N17" s="23" t="s">
        <v>34</v>
      </c>
      <c r="O17" s="23" t="s">
        <v>62</v>
      </c>
      <c r="P17" s="23" t="s">
        <v>174</v>
      </c>
      <c r="Q17" s="23" t="s">
        <v>220</v>
      </c>
      <c r="R17" s="23" t="s">
        <v>64</v>
      </c>
      <c r="S17" s="23" t="s">
        <v>80</v>
      </c>
      <c r="T17" s="25">
        <v>24852</v>
      </c>
      <c r="U17" s="26">
        <v>57.930555555555557</v>
      </c>
      <c r="V17" s="26" t="s">
        <v>10319</v>
      </c>
      <c r="W17" s="27" t="s">
        <v>148</v>
      </c>
      <c r="X17" s="23" t="s">
        <v>102</v>
      </c>
      <c r="Y17" s="23" t="s">
        <v>54</v>
      </c>
      <c r="Z17" s="23">
        <v>71071</v>
      </c>
      <c r="AA17" s="23" t="s">
        <v>73</v>
      </c>
      <c r="AB17" s="23" t="s">
        <v>103</v>
      </c>
      <c r="AC17" s="23" t="s">
        <v>104</v>
      </c>
      <c r="AD17" s="23">
        <v>3</v>
      </c>
      <c r="AE17" s="28">
        <f>VLOOKUP(W17,Sheet4!$A$4:$B$53,2,FALSE)</f>
        <v>0</v>
      </c>
    </row>
    <row r="18" spans="1:31" x14ac:dyDescent="0.35">
      <c r="A18" s="15">
        <v>3455</v>
      </c>
      <c r="B18" s="16" t="s">
        <v>236</v>
      </c>
      <c r="C18" s="16" t="s">
        <v>237</v>
      </c>
      <c r="D18" s="17">
        <v>44376</v>
      </c>
      <c r="E18" s="17">
        <v>44747</v>
      </c>
      <c r="F18" s="16">
        <v>12</v>
      </c>
      <c r="G18" s="16" t="s">
        <v>10308</v>
      </c>
      <c r="H18" s="16" t="s">
        <v>58</v>
      </c>
      <c r="I18" s="16" t="s">
        <v>238</v>
      </c>
      <c r="J18" s="16" t="s">
        <v>239</v>
      </c>
      <c r="K18" s="16" t="s">
        <v>97</v>
      </c>
      <c r="L18" s="16" t="s">
        <v>32</v>
      </c>
      <c r="M18" s="16" t="s">
        <v>62</v>
      </c>
      <c r="N18" s="16" t="s">
        <v>34</v>
      </c>
      <c r="O18" s="16" t="s">
        <v>35</v>
      </c>
      <c r="P18" s="16" t="s">
        <v>125</v>
      </c>
      <c r="Q18" s="16" t="s">
        <v>240</v>
      </c>
      <c r="R18" s="16" t="s">
        <v>64</v>
      </c>
      <c r="S18" s="16" t="s">
        <v>241</v>
      </c>
      <c r="T18" s="18">
        <v>36178</v>
      </c>
      <c r="U18" s="19">
        <v>26.922222222222221</v>
      </c>
      <c r="V18" s="19" t="s">
        <v>10320</v>
      </c>
      <c r="W18" s="20" t="s">
        <v>155</v>
      </c>
      <c r="X18" s="16" t="s">
        <v>242</v>
      </c>
      <c r="Y18" s="16" t="s">
        <v>54</v>
      </c>
      <c r="Z18" s="16">
        <v>3763</v>
      </c>
      <c r="AA18" s="16" t="s">
        <v>73</v>
      </c>
      <c r="AB18" s="16" t="s">
        <v>43</v>
      </c>
      <c r="AC18" s="16" t="s">
        <v>104</v>
      </c>
      <c r="AD18" s="16">
        <v>4</v>
      </c>
      <c r="AE18" s="21">
        <f>VLOOKUP(W18,Sheet4!$A$4:$B$53,2,FALSE)</f>
        <v>0</v>
      </c>
    </row>
    <row r="19" spans="1:31" x14ac:dyDescent="0.35">
      <c r="A19" s="22">
        <v>3458</v>
      </c>
      <c r="B19" s="23" t="s">
        <v>251</v>
      </c>
      <c r="C19" s="23" t="s">
        <v>252</v>
      </c>
      <c r="D19" s="24">
        <v>44679</v>
      </c>
      <c r="E19" s="24">
        <v>45070</v>
      </c>
      <c r="F19" s="23">
        <v>12</v>
      </c>
      <c r="G19" s="23" t="s">
        <v>10308</v>
      </c>
      <c r="H19" s="23" t="s">
        <v>58</v>
      </c>
      <c r="I19" s="23" t="s">
        <v>253</v>
      </c>
      <c r="J19" s="23" t="s">
        <v>254</v>
      </c>
      <c r="K19" s="23" t="s">
        <v>88</v>
      </c>
      <c r="L19" s="23" t="s">
        <v>197</v>
      </c>
      <c r="M19" s="23" t="s">
        <v>33</v>
      </c>
      <c r="N19" s="23" t="s">
        <v>50</v>
      </c>
      <c r="O19" s="23" t="s">
        <v>62</v>
      </c>
      <c r="P19" s="23" t="s">
        <v>174</v>
      </c>
      <c r="Q19" s="23" t="s">
        <v>255</v>
      </c>
      <c r="R19" s="23" t="s">
        <v>64</v>
      </c>
      <c r="S19" s="23" t="s">
        <v>89</v>
      </c>
      <c r="T19" s="25">
        <v>35289</v>
      </c>
      <c r="U19" s="26">
        <v>29.355555555555554</v>
      </c>
      <c r="V19" s="26" t="s">
        <v>10320</v>
      </c>
      <c r="W19" s="27" t="s">
        <v>119</v>
      </c>
      <c r="X19" s="23" t="s">
        <v>82</v>
      </c>
      <c r="Y19" s="23" t="s">
        <v>41</v>
      </c>
      <c r="Z19" s="23">
        <v>5194</v>
      </c>
      <c r="AA19" s="23" t="s">
        <v>55</v>
      </c>
      <c r="AB19" s="23" t="s">
        <v>74</v>
      </c>
      <c r="AC19" s="23" t="s">
        <v>235</v>
      </c>
      <c r="AD19" s="23">
        <v>3</v>
      </c>
      <c r="AE19" s="28">
        <f>VLOOKUP(W19,Sheet4!$A$4:$B$53,2,FALSE)</f>
        <v>0</v>
      </c>
    </row>
    <row r="20" spans="1:31" x14ac:dyDescent="0.35">
      <c r="A20" s="15">
        <v>3459</v>
      </c>
      <c r="B20" s="16" t="s">
        <v>256</v>
      </c>
      <c r="C20" s="16" t="s">
        <v>257</v>
      </c>
      <c r="D20" s="17">
        <v>44304</v>
      </c>
      <c r="E20" s="17">
        <v>44733</v>
      </c>
      <c r="F20" s="16">
        <v>14</v>
      </c>
      <c r="G20" s="16" t="s">
        <v>10308</v>
      </c>
      <c r="H20" s="16" t="s">
        <v>58</v>
      </c>
      <c r="I20" s="16" t="s">
        <v>258</v>
      </c>
      <c r="J20" s="16" t="s">
        <v>259</v>
      </c>
      <c r="K20" s="16" t="s">
        <v>31</v>
      </c>
      <c r="L20" s="16" t="s">
        <v>197</v>
      </c>
      <c r="M20" s="16" t="s">
        <v>51</v>
      </c>
      <c r="N20" s="16" t="s">
        <v>50</v>
      </c>
      <c r="O20" s="16" t="s">
        <v>62</v>
      </c>
      <c r="P20" s="16" t="s">
        <v>139</v>
      </c>
      <c r="Q20" s="16" t="s">
        <v>260</v>
      </c>
      <c r="R20" s="16" t="s">
        <v>64</v>
      </c>
      <c r="S20" s="16" t="s">
        <v>80</v>
      </c>
      <c r="T20" s="18">
        <v>16111</v>
      </c>
      <c r="U20" s="19">
        <v>81.863888888888894</v>
      </c>
      <c r="V20" s="19" t="s">
        <v>10314</v>
      </c>
      <c r="W20" s="20" t="s">
        <v>119</v>
      </c>
      <c r="X20" s="16" t="s">
        <v>149</v>
      </c>
      <c r="Y20" s="16" t="s">
        <v>54</v>
      </c>
      <c r="Z20" s="16">
        <v>8779</v>
      </c>
      <c r="AA20" s="16" t="s">
        <v>92</v>
      </c>
      <c r="AB20" s="16" t="s">
        <v>43</v>
      </c>
      <c r="AC20" s="16" t="s">
        <v>104</v>
      </c>
      <c r="AD20" s="16">
        <v>2</v>
      </c>
      <c r="AE20" s="21">
        <f>VLOOKUP(W20,Sheet4!$A$4:$B$53,2,FALSE)</f>
        <v>0</v>
      </c>
    </row>
    <row r="21" spans="1:31" x14ac:dyDescent="0.35">
      <c r="A21" s="22">
        <v>3461</v>
      </c>
      <c r="B21" s="23" t="s">
        <v>265</v>
      </c>
      <c r="C21" s="23" t="s">
        <v>266</v>
      </c>
      <c r="D21" s="24">
        <v>43664</v>
      </c>
      <c r="E21" s="24">
        <v>44470</v>
      </c>
      <c r="F21" s="23">
        <v>26</v>
      </c>
      <c r="G21" s="23" t="s">
        <v>10308</v>
      </c>
      <c r="H21" s="23" t="s">
        <v>58</v>
      </c>
      <c r="I21" s="23" t="s">
        <v>267</v>
      </c>
      <c r="J21" s="23" t="s">
        <v>268</v>
      </c>
      <c r="K21" s="23" t="s">
        <v>49</v>
      </c>
      <c r="L21" s="23" t="s">
        <v>197</v>
      </c>
      <c r="M21" s="23" t="s">
        <v>62</v>
      </c>
      <c r="N21" s="23" t="s">
        <v>34</v>
      </c>
      <c r="O21" s="23" t="s">
        <v>51</v>
      </c>
      <c r="P21" s="23" t="s">
        <v>125</v>
      </c>
      <c r="Q21" s="23" t="s">
        <v>269</v>
      </c>
      <c r="R21" s="23" t="s">
        <v>64</v>
      </c>
      <c r="S21" s="23" t="s">
        <v>80</v>
      </c>
      <c r="T21" s="25">
        <v>35793</v>
      </c>
      <c r="U21" s="26">
        <v>27.975000000000001</v>
      </c>
      <c r="V21" s="26" t="s">
        <v>10320</v>
      </c>
      <c r="W21" s="27" t="s">
        <v>148</v>
      </c>
      <c r="X21" s="23" t="s">
        <v>225</v>
      </c>
      <c r="Y21" s="23" t="s">
        <v>54</v>
      </c>
      <c r="Z21" s="23">
        <v>78046</v>
      </c>
      <c r="AA21" s="23" t="s">
        <v>55</v>
      </c>
      <c r="AB21" s="23" t="s">
        <v>83</v>
      </c>
      <c r="AC21" s="23" t="s">
        <v>235</v>
      </c>
      <c r="AD21" s="23">
        <v>1</v>
      </c>
      <c r="AE21" s="28">
        <f>VLOOKUP(W21,Sheet4!$A$4:$B$53,2,FALSE)</f>
        <v>0</v>
      </c>
    </row>
    <row r="22" spans="1:31" x14ac:dyDescent="0.35">
      <c r="A22" s="15">
        <v>3462</v>
      </c>
      <c r="B22" s="16" t="s">
        <v>270</v>
      </c>
      <c r="C22" s="16" t="s">
        <v>271</v>
      </c>
      <c r="D22" s="17">
        <v>43356</v>
      </c>
      <c r="E22" s="17">
        <v>44456</v>
      </c>
      <c r="F22" s="16">
        <v>36</v>
      </c>
      <c r="G22" s="16" t="s">
        <v>10308</v>
      </c>
      <c r="H22" s="16" t="s">
        <v>58</v>
      </c>
      <c r="I22" s="16" t="s">
        <v>272</v>
      </c>
      <c r="J22" s="16" t="s">
        <v>273</v>
      </c>
      <c r="K22" s="16" t="s">
        <v>138</v>
      </c>
      <c r="L22" s="16" t="s">
        <v>32</v>
      </c>
      <c r="M22" s="16" t="s">
        <v>33</v>
      </c>
      <c r="N22" s="16" t="s">
        <v>50</v>
      </c>
      <c r="O22" s="16" t="s">
        <v>62</v>
      </c>
      <c r="P22" s="16" t="s">
        <v>98</v>
      </c>
      <c r="Q22" s="16" t="s">
        <v>274</v>
      </c>
      <c r="R22" s="16" t="s">
        <v>64</v>
      </c>
      <c r="S22" s="16" t="s">
        <v>89</v>
      </c>
      <c r="T22" s="18">
        <v>15562</v>
      </c>
      <c r="U22" s="19">
        <v>83.363888888888894</v>
      </c>
      <c r="V22" s="19" t="s">
        <v>10314</v>
      </c>
      <c r="W22" s="20" t="s">
        <v>148</v>
      </c>
      <c r="X22" s="16" t="s">
        <v>177</v>
      </c>
      <c r="Y22" s="16" t="s">
        <v>54</v>
      </c>
      <c r="Z22" s="16">
        <v>27270</v>
      </c>
      <c r="AA22" s="16" t="s">
        <v>55</v>
      </c>
      <c r="AB22" s="16" t="s">
        <v>103</v>
      </c>
      <c r="AC22" s="16" t="s">
        <v>235</v>
      </c>
      <c r="AD22" s="16">
        <v>3</v>
      </c>
      <c r="AE22" s="21">
        <f>VLOOKUP(W22,Sheet4!$A$4:$B$53,2,FALSE)</f>
        <v>0</v>
      </c>
    </row>
    <row r="23" spans="1:31" x14ac:dyDescent="0.35">
      <c r="A23" s="22">
        <v>3463</v>
      </c>
      <c r="B23" s="23" t="s">
        <v>275</v>
      </c>
      <c r="C23" s="23" t="s">
        <v>276</v>
      </c>
      <c r="D23" s="24">
        <v>43951</v>
      </c>
      <c r="E23" s="24">
        <v>44395</v>
      </c>
      <c r="F23" s="23">
        <v>14</v>
      </c>
      <c r="G23" s="23" t="s">
        <v>10308</v>
      </c>
      <c r="H23" s="23" t="s">
        <v>58</v>
      </c>
      <c r="I23" s="23" t="s">
        <v>277</v>
      </c>
      <c r="J23" s="23" t="s">
        <v>278</v>
      </c>
      <c r="K23" s="23" t="s">
        <v>79</v>
      </c>
      <c r="L23" s="23" t="s">
        <v>32</v>
      </c>
      <c r="M23" s="23" t="s">
        <v>51</v>
      </c>
      <c r="N23" s="23" t="s">
        <v>50</v>
      </c>
      <c r="O23" s="23" t="s">
        <v>35</v>
      </c>
      <c r="P23" s="23" t="s">
        <v>139</v>
      </c>
      <c r="Q23" s="23" t="s">
        <v>279</v>
      </c>
      <c r="R23" s="23" t="s">
        <v>64</v>
      </c>
      <c r="S23" s="23" t="s">
        <v>89</v>
      </c>
      <c r="T23" s="25">
        <v>18800</v>
      </c>
      <c r="U23" s="26">
        <v>74.49722222222222</v>
      </c>
      <c r="V23" s="26" t="s">
        <v>10316</v>
      </c>
      <c r="W23" s="27" t="s">
        <v>133</v>
      </c>
      <c r="X23" s="23" t="s">
        <v>280</v>
      </c>
      <c r="Y23" s="23" t="s">
        <v>54</v>
      </c>
      <c r="Z23" s="23">
        <v>12703</v>
      </c>
      <c r="AA23" s="23" t="s">
        <v>55</v>
      </c>
      <c r="AB23" s="23" t="s">
        <v>74</v>
      </c>
      <c r="AC23" s="23" t="s">
        <v>44</v>
      </c>
      <c r="AD23" s="23">
        <v>1</v>
      </c>
      <c r="AE23" s="28">
        <f>VLOOKUP(W23,Sheet4!$A$4:$B$53,2,FALSE)</f>
        <v>0</v>
      </c>
    </row>
    <row r="24" spans="1:31" x14ac:dyDescent="0.35">
      <c r="A24" s="15">
        <v>3464</v>
      </c>
      <c r="B24" s="16" t="s">
        <v>262</v>
      </c>
      <c r="C24" s="16" t="s">
        <v>281</v>
      </c>
      <c r="D24" s="17">
        <v>43437</v>
      </c>
      <c r="E24" s="17">
        <v>44813</v>
      </c>
      <c r="F24" s="16">
        <v>45</v>
      </c>
      <c r="G24" s="16" t="s">
        <v>10308</v>
      </c>
      <c r="H24" s="16" t="s">
        <v>58</v>
      </c>
      <c r="I24" s="16" t="s">
        <v>282</v>
      </c>
      <c r="J24" s="16" t="s">
        <v>283</v>
      </c>
      <c r="K24" s="16" t="s">
        <v>167</v>
      </c>
      <c r="L24" s="16" t="s">
        <v>32</v>
      </c>
      <c r="M24" s="16" t="s">
        <v>33</v>
      </c>
      <c r="N24" s="16" t="s">
        <v>63</v>
      </c>
      <c r="O24" s="16" t="s">
        <v>62</v>
      </c>
      <c r="P24" s="16" t="s">
        <v>98</v>
      </c>
      <c r="Q24" s="16" t="s">
        <v>284</v>
      </c>
      <c r="R24" s="16" t="s">
        <v>64</v>
      </c>
      <c r="S24" s="16" t="s">
        <v>285</v>
      </c>
      <c r="T24" s="18">
        <v>35963</v>
      </c>
      <c r="U24" s="19">
        <v>27.508333333333333</v>
      </c>
      <c r="V24" s="19" t="s">
        <v>10320</v>
      </c>
      <c r="W24" s="20" t="s">
        <v>39</v>
      </c>
      <c r="X24" s="16" t="s">
        <v>286</v>
      </c>
      <c r="Y24" s="16" t="s">
        <v>54</v>
      </c>
      <c r="Z24" s="16">
        <v>66835</v>
      </c>
      <c r="AA24" s="16" t="s">
        <v>92</v>
      </c>
      <c r="AB24" s="16" t="s">
        <v>43</v>
      </c>
      <c r="AC24" s="16" t="s">
        <v>235</v>
      </c>
      <c r="AD24" s="16">
        <v>5</v>
      </c>
      <c r="AE24" s="21">
        <f>VLOOKUP(W24,Sheet4!$A$4:$B$53,2,FALSE)</f>
        <v>0</v>
      </c>
    </row>
    <row r="25" spans="1:31" x14ac:dyDescent="0.35">
      <c r="A25" s="22">
        <v>3466</v>
      </c>
      <c r="B25" s="23" t="s">
        <v>292</v>
      </c>
      <c r="C25" s="23" t="s">
        <v>293</v>
      </c>
      <c r="D25" s="24">
        <v>44664</v>
      </c>
      <c r="E25" s="24">
        <v>45026</v>
      </c>
      <c r="F25" s="23">
        <v>11</v>
      </c>
      <c r="G25" s="23" t="s">
        <v>10308</v>
      </c>
      <c r="H25" s="23" t="s">
        <v>58</v>
      </c>
      <c r="I25" s="23" t="s">
        <v>294</v>
      </c>
      <c r="J25" s="23" t="s">
        <v>295</v>
      </c>
      <c r="K25" s="23" t="s">
        <v>167</v>
      </c>
      <c r="L25" s="23" t="s">
        <v>32</v>
      </c>
      <c r="M25" s="23" t="s">
        <v>51</v>
      </c>
      <c r="N25" s="23" t="s">
        <v>34</v>
      </c>
      <c r="O25" s="23" t="s">
        <v>62</v>
      </c>
      <c r="P25" s="23" t="s">
        <v>139</v>
      </c>
      <c r="Q25" s="23" t="s">
        <v>296</v>
      </c>
      <c r="R25" s="23" t="s">
        <v>169</v>
      </c>
      <c r="S25" s="23" t="s">
        <v>52</v>
      </c>
      <c r="T25" s="25">
        <v>28881</v>
      </c>
      <c r="U25" s="26">
        <v>46.9</v>
      </c>
      <c r="V25" s="26" t="s">
        <v>10317</v>
      </c>
      <c r="W25" s="27" t="s">
        <v>155</v>
      </c>
      <c r="X25" s="23" t="s">
        <v>6</v>
      </c>
      <c r="Y25" s="23" t="s">
        <v>54</v>
      </c>
      <c r="Z25" s="23">
        <v>64288</v>
      </c>
      <c r="AA25" s="23" t="s">
        <v>73</v>
      </c>
      <c r="AB25" s="23" t="s">
        <v>83</v>
      </c>
      <c r="AC25" s="23" t="s">
        <v>104</v>
      </c>
      <c r="AD25" s="23">
        <v>4</v>
      </c>
      <c r="AE25" s="28">
        <f>VLOOKUP(W25,Sheet4!$A$4:$B$53,2,FALSE)</f>
        <v>0</v>
      </c>
    </row>
    <row r="26" spans="1:31" x14ac:dyDescent="0.35">
      <c r="A26" s="15">
        <v>3469</v>
      </c>
      <c r="B26" s="16" t="s">
        <v>305</v>
      </c>
      <c r="C26" s="16" t="s">
        <v>306</v>
      </c>
      <c r="D26" s="17">
        <v>44041</v>
      </c>
      <c r="E26" s="17">
        <v>44931</v>
      </c>
      <c r="F26" s="16">
        <v>29</v>
      </c>
      <c r="G26" s="16" t="s">
        <v>10308</v>
      </c>
      <c r="H26" s="16" t="s">
        <v>58</v>
      </c>
      <c r="I26" s="16" t="s">
        <v>307</v>
      </c>
      <c r="J26" s="16" t="s">
        <v>308</v>
      </c>
      <c r="K26" s="16" t="s">
        <v>61</v>
      </c>
      <c r="L26" s="16" t="s">
        <v>197</v>
      </c>
      <c r="M26" s="16" t="s">
        <v>33</v>
      </c>
      <c r="N26" s="16" t="s">
        <v>63</v>
      </c>
      <c r="O26" s="16" t="s">
        <v>62</v>
      </c>
      <c r="P26" s="16" t="s">
        <v>125</v>
      </c>
      <c r="Q26" s="16" t="s">
        <v>309</v>
      </c>
      <c r="R26" s="16" t="s">
        <v>64</v>
      </c>
      <c r="S26" s="16" t="s">
        <v>89</v>
      </c>
      <c r="T26" s="18">
        <v>16489</v>
      </c>
      <c r="U26" s="19">
        <v>80.830555555555549</v>
      </c>
      <c r="V26" s="19" t="s">
        <v>10314</v>
      </c>
      <c r="W26" s="20" t="s">
        <v>119</v>
      </c>
      <c r="X26" s="16" t="s">
        <v>91</v>
      </c>
      <c r="Y26" s="16" t="s">
        <v>41</v>
      </c>
      <c r="Z26" s="16">
        <v>81905</v>
      </c>
      <c r="AA26" s="16" t="s">
        <v>127</v>
      </c>
      <c r="AB26" s="16" t="s">
        <v>103</v>
      </c>
      <c r="AC26" s="16" t="s">
        <v>235</v>
      </c>
      <c r="AD26" s="16">
        <v>3</v>
      </c>
      <c r="AE26" s="21">
        <f>VLOOKUP(W26,Sheet4!$A$4:$B$53,2,FALSE)</f>
        <v>0</v>
      </c>
    </row>
    <row r="27" spans="1:31" x14ac:dyDescent="0.35">
      <c r="A27" s="22">
        <v>3470</v>
      </c>
      <c r="B27" s="23" t="s">
        <v>310</v>
      </c>
      <c r="C27" s="23" t="s">
        <v>311</v>
      </c>
      <c r="D27" s="24">
        <v>43418</v>
      </c>
      <c r="E27" s="24">
        <v>43766</v>
      </c>
      <c r="F27" s="23">
        <v>11</v>
      </c>
      <c r="G27" s="23" t="s">
        <v>10308</v>
      </c>
      <c r="H27" s="23" t="s">
        <v>58</v>
      </c>
      <c r="I27" s="23" t="s">
        <v>312</v>
      </c>
      <c r="J27" s="23" t="s">
        <v>313</v>
      </c>
      <c r="K27" s="23" t="s">
        <v>88</v>
      </c>
      <c r="L27" s="23" t="s">
        <v>197</v>
      </c>
      <c r="M27" s="23" t="s">
        <v>33</v>
      </c>
      <c r="N27" s="23" t="s">
        <v>34</v>
      </c>
      <c r="O27" s="23" t="s">
        <v>51</v>
      </c>
      <c r="P27" s="23" t="s">
        <v>139</v>
      </c>
      <c r="Q27" s="23" t="s">
        <v>314</v>
      </c>
      <c r="R27" s="23" t="s">
        <v>64</v>
      </c>
      <c r="S27" s="23" t="s">
        <v>89</v>
      </c>
      <c r="T27" s="25">
        <v>35581</v>
      </c>
      <c r="U27" s="26">
        <v>28.555555555555557</v>
      </c>
      <c r="V27" s="26" t="s">
        <v>10320</v>
      </c>
      <c r="W27" s="27" t="s">
        <v>119</v>
      </c>
      <c r="X27" s="23" t="s">
        <v>102</v>
      </c>
      <c r="Y27" s="23" t="s">
        <v>41</v>
      </c>
      <c r="Z27" s="23">
        <v>12491</v>
      </c>
      <c r="AA27" s="23" t="s">
        <v>92</v>
      </c>
      <c r="AB27" s="23" t="s">
        <v>83</v>
      </c>
      <c r="AC27" s="23" t="s">
        <v>235</v>
      </c>
      <c r="AD27" s="23">
        <v>3</v>
      </c>
      <c r="AE27" s="28">
        <f>VLOOKUP(W27,Sheet4!$A$4:$B$53,2,FALSE)</f>
        <v>0</v>
      </c>
    </row>
    <row r="28" spans="1:31" x14ac:dyDescent="0.35">
      <c r="A28" s="15">
        <v>3475</v>
      </c>
      <c r="B28" s="16" t="s">
        <v>332</v>
      </c>
      <c r="C28" s="16" t="s">
        <v>333</v>
      </c>
      <c r="D28" s="17">
        <v>44460</v>
      </c>
      <c r="E28" s="17">
        <v>45029</v>
      </c>
      <c r="F28" s="16">
        <v>18</v>
      </c>
      <c r="G28" s="16" t="s">
        <v>10308</v>
      </c>
      <c r="H28" s="16" t="s">
        <v>58</v>
      </c>
      <c r="I28" s="16" t="s">
        <v>334</v>
      </c>
      <c r="J28" s="16" t="s">
        <v>335</v>
      </c>
      <c r="K28" s="16" t="s">
        <v>79</v>
      </c>
      <c r="L28" s="16" t="s">
        <v>32</v>
      </c>
      <c r="M28" s="16" t="s">
        <v>62</v>
      </c>
      <c r="N28" s="16" t="s">
        <v>34</v>
      </c>
      <c r="O28" s="16" t="s">
        <v>35</v>
      </c>
      <c r="P28" s="16" t="s">
        <v>125</v>
      </c>
      <c r="Q28" s="16" t="s">
        <v>336</v>
      </c>
      <c r="R28" s="16" t="s">
        <v>64</v>
      </c>
      <c r="S28" s="16" t="s">
        <v>80</v>
      </c>
      <c r="T28" s="18">
        <v>21179</v>
      </c>
      <c r="U28" s="19">
        <v>67.986111111111114</v>
      </c>
      <c r="V28" s="19" t="s">
        <v>10315</v>
      </c>
      <c r="W28" s="20" t="s">
        <v>133</v>
      </c>
      <c r="X28" s="16" t="s">
        <v>225</v>
      </c>
      <c r="Y28" s="16" t="s">
        <v>54</v>
      </c>
      <c r="Z28" s="16">
        <v>90406</v>
      </c>
      <c r="AA28" s="16" t="s">
        <v>127</v>
      </c>
      <c r="AB28" s="16" t="s">
        <v>43</v>
      </c>
      <c r="AC28" s="16" t="s">
        <v>44</v>
      </c>
      <c r="AD28" s="16">
        <v>2</v>
      </c>
      <c r="AE28" s="21">
        <f>VLOOKUP(W28,Sheet4!$A$4:$B$53,2,FALSE)</f>
        <v>0</v>
      </c>
    </row>
    <row r="29" spans="1:31" x14ac:dyDescent="0.35">
      <c r="A29" s="22">
        <v>3476</v>
      </c>
      <c r="B29" s="23" t="s">
        <v>337</v>
      </c>
      <c r="C29" s="23" t="s">
        <v>338</v>
      </c>
      <c r="D29" s="24">
        <v>45089</v>
      </c>
      <c r="E29" s="24">
        <v>45113</v>
      </c>
      <c r="F29" s="23">
        <v>0</v>
      </c>
      <c r="G29" s="23" t="s">
        <v>10308</v>
      </c>
      <c r="H29" s="23" t="s">
        <v>58</v>
      </c>
      <c r="I29" s="23" t="s">
        <v>339</v>
      </c>
      <c r="J29" s="23" t="s">
        <v>340</v>
      </c>
      <c r="K29" s="23" t="s">
        <v>167</v>
      </c>
      <c r="L29" s="23" t="s">
        <v>32</v>
      </c>
      <c r="M29" s="23" t="s">
        <v>51</v>
      </c>
      <c r="N29" s="23" t="s">
        <v>50</v>
      </c>
      <c r="O29" s="23" t="s">
        <v>35</v>
      </c>
      <c r="P29" s="23" t="s">
        <v>174</v>
      </c>
      <c r="Q29" s="23" t="s">
        <v>341</v>
      </c>
      <c r="R29" s="23" t="s">
        <v>64</v>
      </c>
      <c r="S29" s="23" t="s">
        <v>230</v>
      </c>
      <c r="T29" s="25">
        <v>16608</v>
      </c>
      <c r="U29" s="26">
        <v>80.5</v>
      </c>
      <c r="V29" s="26" t="s">
        <v>10314</v>
      </c>
      <c r="W29" s="27" t="s">
        <v>39</v>
      </c>
      <c r="X29" s="23" t="s">
        <v>112</v>
      </c>
      <c r="Y29" s="23" t="s">
        <v>54</v>
      </c>
      <c r="Z29" s="23">
        <v>95774</v>
      </c>
      <c r="AA29" s="23" t="s">
        <v>127</v>
      </c>
      <c r="AB29" s="23" t="s">
        <v>103</v>
      </c>
      <c r="AC29" s="23" t="s">
        <v>235</v>
      </c>
      <c r="AD29" s="23">
        <v>2</v>
      </c>
      <c r="AE29" s="28">
        <f>VLOOKUP(W29,Sheet4!$A$4:$B$53,2,FALSE)</f>
        <v>0</v>
      </c>
    </row>
    <row r="30" spans="1:31" x14ac:dyDescent="0.35">
      <c r="A30" s="15">
        <v>3478</v>
      </c>
      <c r="B30" s="16" t="s">
        <v>346</v>
      </c>
      <c r="C30" s="16" t="s">
        <v>347</v>
      </c>
      <c r="D30" s="17">
        <v>43360</v>
      </c>
      <c r="E30" s="17">
        <v>43474</v>
      </c>
      <c r="F30" s="16">
        <v>3</v>
      </c>
      <c r="G30" s="16" t="s">
        <v>10308</v>
      </c>
      <c r="H30" s="16" t="s">
        <v>58</v>
      </c>
      <c r="I30" s="16" t="s">
        <v>348</v>
      </c>
      <c r="J30" s="16" t="s">
        <v>349</v>
      </c>
      <c r="K30" s="16" t="s">
        <v>97</v>
      </c>
      <c r="L30" s="16" t="s">
        <v>32</v>
      </c>
      <c r="M30" s="16" t="s">
        <v>62</v>
      </c>
      <c r="N30" s="16" t="s">
        <v>34</v>
      </c>
      <c r="O30" s="16" t="s">
        <v>35</v>
      </c>
      <c r="P30" s="16" t="s">
        <v>125</v>
      </c>
      <c r="Q30" s="16" t="s">
        <v>350</v>
      </c>
      <c r="R30" s="16" t="s">
        <v>64</v>
      </c>
      <c r="S30" s="16" t="s">
        <v>304</v>
      </c>
      <c r="T30" s="18">
        <v>21103</v>
      </c>
      <c r="U30" s="19">
        <v>68.194444444444443</v>
      </c>
      <c r="V30" s="19" t="s">
        <v>10315</v>
      </c>
      <c r="W30" s="20" t="s">
        <v>155</v>
      </c>
      <c r="X30" s="16" t="s">
        <v>351</v>
      </c>
      <c r="Y30" s="16" t="s">
        <v>41</v>
      </c>
      <c r="Z30" s="16">
        <v>45149</v>
      </c>
      <c r="AA30" s="16" t="s">
        <v>55</v>
      </c>
      <c r="AB30" s="16" t="s">
        <v>83</v>
      </c>
      <c r="AC30" s="16" t="s">
        <v>44</v>
      </c>
      <c r="AD30" s="16">
        <v>2</v>
      </c>
      <c r="AE30" s="21">
        <f>VLOOKUP(W30,Sheet4!$A$4:$B$53,2,FALSE)</f>
        <v>0</v>
      </c>
    </row>
    <row r="31" spans="1:31" x14ac:dyDescent="0.35">
      <c r="A31" s="22">
        <v>3479</v>
      </c>
      <c r="B31" s="23" t="s">
        <v>352</v>
      </c>
      <c r="C31" s="23" t="s">
        <v>353</v>
      </c>
      <c r="D31" s="24">
        <v>44775</v>
      </c>
      <c r="E31" s="24">
        <v>45018</v>
      </c>
      <c r="F31" s="23">
        <v>7</v>
      </c>
      <c r="G31" s="23" t="s">
        <v>10308</v>
      </c>
      <c r="H31" s="23" t="s">
        <v>58</v>
      </c>
      <c r="I31" s="23" t="s">
        <v>354</v>
      </c>
      <c r="J31" s="23" t="s">
        <v>355</v>
      </c>
      <c r="K31" s="23" t="s">
        <v>117</v>
      </c>
      <c r="L31" s="23" t="s">
        <v>32</v>
      </c>
      <c r="M31" s="23" t="s">
        <v>33</v>
      </c>
      <c r="N31" s="23" t="s">
        <v>50</v>
      </c>
      <c r="O31" s="23" t="s">
        <v>51</v>
      </c>
      <c r="P31" s="23" t="s">
        <v>98</v>
      </c>
      <c r="Q31" s="23" t="s">
        <v>356</v>
      </c>
      <c r="R31" s="23" t="s">
        <v>64</v>
      </c>
      <c r="S31" s="23" t="s">
        <v>176</v>
      </c>
      <c r="T31" s="25">
        <v>22783</v>
      </c>
      <c r="U31" s="26">
        <v>63.591666666666669</v>
      </c>
      <c r="V31" s="26" t="s">
        <v>10315</v>
      </c>
      <c r="W31" s="27" t="s">
        <v>119</v>
      </c>
      <c r="X31" s="23" t="s">
        <v>102</v>
      </c>
      <c r="Y31" s="23" t="s">
        <v>41</v>
      </c>
      <c r="Z31" s="23">
        <v>96336</v>
      </c>
      <c r="AA31" s="23" t="s">
        <v>55</v>
      </c>
      <c r="AB31" s="23" t="s">
        <v>43</v>
      </c>
      <c r="AC31" s="23" t="s">
        <v>44</v>
      </c>
      <c r="AD31" s="23">
        <v>2</v>
      </c>
      <c r="AE31" s="28">
        <f>VLOOKUP(W31,Sheet4!$A$4:$B$53,2,FALSE)</f>
        <v>0</v>
      </c>
    </row>
    <row r="32" spans="1:31" x14ac:dyDescent="0.35">
      <c r="A32" s="15">
        <v>3480</v>
      </c>
      <c r="B32" s="16" t="s">
        <v>357</v>
      </c>
      <c r="C32" s="16" t="s">
        <v>358</v>
      </c>
      <c r="D32" s="17">
        <v>44812</v>
      </c>
      <c r="E32" s="17">
        <v>44850</v>
      </c>
      <c r="F32" s="16">
        <v>1</v>
      </c>
      <c r="G32" s="16" t="s">
        <v>10308</v>
      </c>
      <c r="H32" s="16" t="s">
        <v>58</v>
      </c>
      <c r="I32" s="16" t="s">
        <v>359</v>
      </c>
      <c r="J32" s="16" t="s">
        <v>360</v>
      </c>
      <c r="K32" s="16" t="s">
        <v>61</v>
      </c>
      <c r="L32" s="16" t="s">
        <v>197</v>
      </c>
      <c r="M32" s="16" t="s">
        <v>62</v>
      </c>
      <c r="N32" s="16" t="s">
        <v>34</v>
      </c>
      <c r="O32" s="16" t="s">
        <v>35</v>
      </c>
      <c r="P32" s="16" t="s">
        <v>139</v>
      </c>
      <c r="Q32" s="16" t="s">
        <v>361</v>
      </c>
      <c r="R32" s="16" t="s">
        <v>64</v>
      </c>
      <c r="S32" s="16" t="s">
        <v>331</v>
      </c>
      <c r="T32" s="18">
        <v>17023</v>
      </c>
      <c r="U32" s="19">
        <v>79.363888888888894</v>
      </c>
      <c r="V32" s="19" t="s">
        <v>10316</v>
      </c>
      <c r="W32" s="20" t="s">
        <v>119</v>
      </c>
      <c r="X32" s="16" t="s">
        <v>6</v>
      </c>
      <c r="Y32" s="16" t="s">
        <v>41</v>
      </c>
      <c r="Z32" s="16">
        <v>75671</v>
      </c>
      <c r="AA32" s="16" t="s">
        <v>92</v>
      </c>
      <c r="AB32" s="16" t="s">
        <v>43</v>
      </c>
      <c r="AC32" s="16" t="s">
        <v>44</v>
      </c>
      <c r="AD32" s="16">
        <v>1</v>
      </c>
      <c r="AE32" s="21">
        <f>VLOOKUP(W32,Sheet4!$A$4:$B$53,2,FALSE)</f>
        <v>0</v>
      </c>
    </row>
    <row r="33" spans="1:31" x14ac:dyDescent="0.35">
      <c r="A33" s="22">
        <v>3481</v>
      </c>
      <c r="B33" s="23" t="s">
        <v>362</v>
      </c>
      <c r="C33" s="23" t="s">
        <v>363</v>
      </c>
      <c r="D33" s="24">
        <v>43531</v>
      </c>
      <c r="E33" s="24">
        <v>44347</v>
      </c>
      <c r="F33" s="23">
        <v>26</v>
      </c>
      <c r="G33" s="23" t="s">
        <v>10308</v>
      </c>
      <c r="H33" s="23" t="s">
        <v>58</v>
      </c>
      <c r="I33" s="23" t="s">
        <v>364</v>
      </c>
      <c r="J33" s="23" t="s">
        <v>365</v>
      </c>
      <c r="K33" s="23" t="s">
        <v>88</v>
      </c>
      <c r="L33" s="23" t="s">
        <v>197</v>
      </c>
      <c r="M33" s="23" t="s">
        <v>62</v>
      </c>
      <c r="N33" s="23" t="s">
        <v>34</v>
      </c>
      <c r="O33" s="23" t="s">
        <v>51</v>
      </c>
      <c r="P33" s="23" t="s">
        <v>174</v>
      </c>
      <c r="Q33" s="23" t="s">
        <v>366</v>
      </c>
      <c r="R33" s="23" t="s">
        <v>64</v>
      </c>
      <c r="S33" s="23" t="s">
        <v>304</v>
      </c>
      <c r="T33" s="25">
        <v>24087</v>
      </c>
      <c r="U33" s="26">
        <v>60.024999999999999</v>
      </c>
      <c r="V33" s="26" t="s">
        <v>10315</v>
      </c>
      <c r="W33" s="27" t="s">
        <v>119</v>
      </c>
      <c r="X33" s="23" t="s">
        <v>149</v>
      </c>
      <c r="Y33" s="23" t="s">
        <v>54</v>
      </c>
      <c r="Z33" s="23">
        <v>61149</v>
      </c>
      <c r="AA33" s="23" t="s">
        <v>73</v>
      </c>
      <c r="AB33" s="23" t="s">
        <v>43</v>
      </c>
      <c r="AC33" s="23" t="s">
        <v>44</v>
      </c>
      <c r="AD33" s="23">
        <v>4</v>
      </c>
      <c r="AE33" s="28">
        <f>VLOOKUP(W33,Sheet4!$A$4:$B$53,2,FALSE)</f>
        <v>0</v>
      </c>
    </row>
    <row r="34" spans="1:31" x14ac:dyDescent="0.35">
      <c r="A34" s="15">
        <v>3482</v>
      </c>
      <c r="B34" s="16" t="s">
        <v>367</v>
      </c>
      <c r="C34" s="16" t="s">
        <v>368</v>
      </c>
      <c r="D34" s="17">
        <v>43767</v>
      </c>
      <c r="E34" s="17">
        <v>44234</v>
      </c>
      <c r="F34" s="16">
        <v>15</v>
      </c>
      <c r="G34" s="16" t="s">
        <v>10308</v>
      </c>
      <c r="H34" s="16" t="s">
        <v>58</v>
      </c>
      <c r="I34" s="16" t="s">
        <v>369</v>
      </c>
      <c r="J34" s="16" t="s">
        <v>370</v>
      </c>
      <c r="K34" s="16" t="s">
        <v>31</v>
      </c>
      <c r="L34" s="16" t="s">
        <v>197</v>
      </c>
      <c r="M34" s="16" t="s">
        <v>62</v>
      </c>
      <c r="N34" s="16" t="s">
        <v>50</v>
      </c>
      <c r="O34" s="16" t="s">
        <v>35</v>
      </c>
      <c r="P34" s="16" t="s">
        <v>125</v>
      </c>
      <c r="Q34" s="16" t="s">
        <v>371</v>
      </c>
      <c r="R34" s="16" t="s">
        <v>64</v>
      </c>
      <c r="S34" s="16" t="s">
        <v>331</v>
      </c>
      <c r="T34" s="18">
        <v>32915</v>
      </c>
      <c r="U34" s="19">
        <v>35.858333333333334</v>
      </c>
      <c r="V34" s="19" t="s">
        <v>10318</v>
      </c>
      <c r="W34" s="20" t="s">
        <v>119</v>
      </c>
      <c r="X34" s="16" t="s">
        <v>162</v>
      </c>
      <c r="Y34" s="16" t="s">
        <v>54</v>
      </c>
      <c r="Z34" s="16">
        <v>57302</v>
      </c>
      <c r="AA34" s="16" t="s">
        <v>127</v>
      </c>
      <c r="AB34" s="16" t="s">
        <v>103</v>
      </c>
      <c r="AC34" s="16" t="s">
        <v>235</v>
      </c>
      <c r="AD34" s="16">
        <v>2</v>
      </c>
      <c r="AE34" s="21">
        <f>VLOOKUP(W34,Sheet4!$A$4:$B$53,2,FALSE)</f>
        <v>0</v>
      </c>
    </row>
    <row r="35" spans="1:31" x14ac:dyDescent="0.35">
      <c r="A35" s="22">
        <v>3486</v>
      </c>
      <c r="B35" s="23" t="s">
        <v>385</v>
      </c>
      <c r="C35" s="23" t="s">
        <v>386</v>
      </c>
      <c r="D35" s="24">
        <v>44865</v>
      </c>
      <c r="E35" s="24">
        <v>45085</v>
      </c>
      <c r="F35" s="23">
        <v>7</v>
      </c>
      <c r="G35" s="23" t="s">
        <v>10308</v>
      </c>
      <c r="H35" s="23" t="s">
        <v>58</v>
      </c>
      <c r="I35" s="23" t="s">
        <v>387</v>
      </c>
      <c r="J35" s="23" t="s">
        <v>388</v>
      </c>
      <c r="K35" s="23" t="s">
        <v>79</v>
      </c>
      <c r="L35" s="23" t="s">
        <v>32</v>
      </c>
      <c r="M35" s="23" t="s">
        <v>51</v>
      </c>
      <c r="N35" s="23" t="s">
        <v>34</v>
      </c>
      <c r="O35" s="23" t="s">
        <v>35</v>
      </c>
      <c r="P35" s="23" t="s">
        <v>98</v>
      </c>
      <c r="Q35" s="23" t="s">
        <v>389</v>
      </c>
      <c r="R35" s="23" t="s">
        <v>64</v>
      </c>
      <c r="S35" s="23" t="s">
        <v>230</v>
      </c>
      <c r="T35" s="25">
        <v>33191</v>
      </c>
      <c r="U35" s="26">
        <v>35.1</v>
      </c>
      <c r="V35" s="26" t="s">
        <v>10318</v>
      </c>
      <c r="W35" s="27" t="s">
        <v>133</v>
      </c>
      <c r="X35" s="23" t="s">
        <v>112</v>
      </c>
      <c r="Y35" s="23" t="s">
        <v>54</v>
      </c>
      <c r="Z35" s="23">
        <v>19665</v>
      </c>
      <c r="AA35" s="23" t="s">
        <v>73</v>
      </c>
      <c r="AB35" s="23" t="s">
        <v>43</v>
      </c>
      <c r="AC35" s="23" t="s">
        <v>44</v>
      </c>
      <c r="AD35" s="23">
        <v>4</v>
      </c>
      <c r="AE35" s="28">
        <f>VLOOKUP(W35,Sheet4!$A$4:$B$53,2,FALSE)</f>
        <v>0</v>
      </c>
    </row>
    <row r="36" spans="1:31" x14ac:dyDescent="0.35">
      <c r="A36" s="15">
        <v>3495</v>
      </c>
      <c r="B36" s="16" t="s">
        <v>423</v>
      </c>
      <c r="C36" s="16" t="s">
        <v>424</v>
      </c>
      <c r="D36" s="17">
        <v>45099</v>
      </c>
      <c r="E36" s="17">
        <v>45129</v>
      </c>
      <c r="F36" s="16">
        <v>0</v>
      </c>
      <c r="G36" s="16" t="s">
        <v>10308</v>
      </c>
      <c r="H36" s="16" t="s">
        <v>58</v>
      </c>
      <c r="I36" s="16" t="s">
        <v>425</v>
      </c>
      <c r="J36" s="16" t="s">
        <v>426</v>
      </c>
      <c r="K36" s="16" t="s">
        <v>79</v>
      </c>
      <c r="L36" s="16" t="s">
        <v>32</v>
      </c>
      <c r="M36" s="16" t="s">
        <v>51</v>
      </c>
      <c r="N36" s="16" t="s">
        <v>63</v>
      </c>
      <c r="O36" s="16" t="s">
        <v>35</v>
      </c>
      <c r="P36" s="16" t="s">
        <v>139</v>
      </c>
      <c r="Q36" s="16" t="s">
        <v>427</v>
      </c>
      <c r="R36" s="16" t="s">
        <v>64</v>
      </c>
      <c r="S36" s="16" t="s">
        <v>304</v>
      </c>
      <c r="T36" s="18">
        <v>33996</v>
      </c>
      <c r="U36" s="19">
        <v>32.897222222222226</v>
      </c>
      <c r="V36" s="19" t="s">
        <v>10318</v>
      </c>
      <c r="W36" s="20" t="s">
        <v>133</v>
      </c>
      <c r="X36" s="16" t="s">
        <v>82</v>
      </c>
      <c r="Y36" s="16" t="s">
        <v>54</v>
      </c>
      <c r="Z36" s="16">
        <v>1115</v>
      </c>
      <c r="AA36" s="16" t="s">
        <v>73</v>
      </c>
      <c r="AB36" s="16" t="s">
        <v>83</v>
      </c>
      <c r="AC36" s="16" t="s">
        <v>44</v>
      </c>
      <c r="AD36" s="16">
        <v>4</v>
      </c>
      <c r="AE36" s="21">
        <f>VLOOKUP(W36,Sheet4!$A$4:$B$53,2,FALSE)</f>
        <v>0</v>
      </c>
    </row>
    <row r="37" spans="1:31" x14ac:dyDescent="0.35">
      <c r="A37" s="22">
        <v>3498</v>
      </c>
      <c r="B37" s="23" t="s">
        <v>436</v>
      </c>
      <c r="C37" s="23" t="s">
        <v>437</v>
      </c>
      <c r="D37" s="24">
        <v>45042</v>
      </c>
      <c r="E37" s="24">
        <v>45099</v>
      </c>
      <c r="F37" s="23">
        <v>1</v>
      </c>
      <c r="G37" s="23" t="s">
        <v>10308</v>
      </c>
      <c r="H37" s="23" t="s">
        <v>58</v>
      </c>
      <c r="I37" s="23" t="s">
        <v>438</v>
      </c>
      <c r="J37" s="23" t="s">
        <v>439</v>
      </c>
      <c r="K37" s="23" t="s">
        <v>167</v>
      </c>
      <c r="L37" s="23" t="s">
        <v>32</v>
      </c>
      <c r="M37" s="23" t="s">
        <v>62</v>
      </c>
      <c r="N37" s="23" t="s">
        <v>50</v>
      </c>
      <c r="O37" s="23" t="s">
        <v>62</v>
      </c>
      <c r="P37" s="23" t="s">
        <v>174</v>
      </c>
      <c r="Q37" s="23" t="s">
        <v>440</v>
      </c>
      <c r="R37" s="23" t="s">
        <v>64</v>
      </c>
      <c r="S37" s="23" t="s">
        <v>65</v>
      </c>
      <c r="T37" s="25">
        <v>36085</v>
      </c>
      <c r="U37" s="26">
        <v>27.175000000000001</v>
      </c>
      <c r="V37" s="26" t="s">
        <v>10320</v>
      </c>
      <c r="W37" s="27" t="s">
        <v>155</v>
      </c>
      <c r="X37" s="23" t="s">
        <v>82</v>
      </c>
      <c r="Y37" s="23" t="s">
        <v>41</v>
      </c>
      <c r="Z37" s="23">
        <v>36087</v>
      </c>
      <c r="AA37" s="23" t="s">
        <v>42</v>
      </c>
      <c r="AB37" s="23" t="s">
        <v>43</v>
      </c>
      <c r="AC37" s="23" t="s">
        <v>44</v>
      </c>
      <c r="AD37" s="23">
        <v>2</v>
      </c>
      <c r="AE37" s="28">
        <f>VLOOKUP(W37,Sheet4!$A$4:$B$53,2,FALSE)</f>
        <v>0</v>
      </c>
    </row>
    <row r="38" spans="1:31" x14ac:dyDescent="0.35">
      <c r="A38" s="15">
        <v>3499</v>
      </c>
      <c r="B38" s="16" t="s">
        <v>441</v>
      </c>
      <c r="C38" s="16" t="s">
        <v>442</v>
      </c>
      <c r="D38" s="17">
        <v>43368</v>
      </c>
      <c r="E38" s="17">
        <v>44550</v>
      </c>
      <c r="F38" s="16">
        <v>38</v>
      </c>
      <c r="G38" s="16" t="s">
        <v>10308</v>
      </c>
      <c r="H38" s="16" t="s">
        <v>58</v>
      </c>
      <c r="I38" s="16" t="s">
        <v>443</v>
      </c>
      <c r="J38" s="16" t="s">
        <v>444</v>
      </c>
      <c r="K38" s="16" t="s">
        <v>97</v>
      </c>
      <c r="L38" s="16" t="s">
        <v>32</v>
      </c>
      <c r="M38" s="16" t="s">
        <v>51</v>
      </c>
      <c r="N38" s="16" t="s">
        <v>34</v>
      </c>
      <c r="O38" s="16" t="s">
        <v>35</v>
      </c>
      <c r="P38" s="16" t="s">
        <v>98</v>
      </c>
      <c r="Q38" s="16" t="s">
        <v>445</v>
      </c>
      <c r="R38" s="16" t="s">
        <v>64</v>
      </c>
      <c r="S38" s="16" t="s">
        <v>89</v>
      </c>
      <c r="T38" s="18">
        <v>25949</v>
      </c>
      <c r="U38" s="19">
        <v>54.927777777777777</v>
      </c>
      <c r="V38" s="19" t="s">
        <v>10319</v>
      </c>
      <c r="W38" s="20" t="s">
        <v>155</v>
      </c>
      <c r="X38" s="16" t="s">
        <v>102</v>
      </c>
      <c r="Y38" s="16" t="s">
        <v>41</v>
      </c>
      <c r="Z38" s="16">
        <v>61457</v>
      </c>
      <c r="AA38" s="16" t="s">
        <v>127</v>
      </c>
      <c r="AB38" s="16" t="s">
        <v>43</v>
      </c>
      <c r="AC38" s="16" t="s">
        <v>44</v>
      </c>
      <c r="AD38" s="16">
        <v>5</v>
      </c>
      <c r="AE38" s="21">
        <f>VLOOKUP(W38,Sheet4!$A$4:$B$53,2,FALSE)</f>
        <v>0</v>
      </c>
    </row>
    <row r="39" spans="1:31" x14ac:dyDescent="0.35">
      <c r="A39" s="22">
        <v>3500</v>
      </c>
      <c r="B39" s="23" t="s">
        <v>319</v>
      </c>
      <c r="C39" s="23" t="s">
        <v>446</v>
      </c>
      <c r="D39" s="24">
        <v>43424</v>
      </c>
      <c r="E39" s="24">
        <v>44003</v>
      </c>
      <c r="F39" s="23">
        <v>19</v>
      </c>
      <c r="G39" s="23" t="s">
        <v>10308</v>
      </c>
      <c r="H39" s="23" t="s">
        <v>58</v>
      </c>
      <c r="I39" s="23" t="s">
        <v>447</v>
      </c>
      <c r="J39" s="23" t="s">
        <v>448</v>
      </c>
      <c r="K39" s="23" t="s">
        <v>117</v>
      </c>
      <c r="L39" s="23" t="s">
        <v>32</v>
      </c>
      <c r="M39" s="23" t="s">
        <v>62</v>
      </c>
      <c r="N39" s="23" t="s">
        <v>63</v>
      </c>
      <c r="O39" s="23" t="s">
        <v>51</v>
      </c>
      <c r="P39" s="23" t="s">
        <v>174</v>
      </c>
      <c r="Q39" s="23" t="s">
        <v>449</v>
      </c>
      <c r="R39" s="23" t="s">
        <v>64</v>
      </c>
      <c r="S39" s="23" t="s">
        <v>285</v>
      </c>
      <c r="T39" s="25">
        <v>36581</v>
      </c>
      <c r="U39" s="26">
        <v>25.819444444444443</v>
      </c>
      <c r="V39" s="26" t="s">
        <v>10320</v>
      </c>
      <c r="W39" s="27" t="s">
        <v>119</v>
      </c>
      <c r="X39" s="23" t="s">
        <v>286</v>
      </c>
      <c r="Y39" s="23" t="s">
        <v>41</v>
      </c>
      <c r="Z39" s="23">
        <v>80424</v>
      </c>
      <c r="AA39" s="23" t="s">
        <v>42</v>
      </c>
      <c r="AB39" s="23" t="s">
        <v>103</v>
      </c>
      <c r="AC39" s="23" t="s">
        <v>44</v>
      </c>
      <c r="AD39" s="23">
        <v>1</v>
      </c>
      <c r="AE39" s="28">
        <f>VLOOKUP(W39,Sheet4!$A$4:$B$53,2,FALSE)</f>
        <v>0</v>
      </c>
    </row>
    <row r="40" spans="1:31" x14ac:dyDescent="0.35">
      <c r="A40" s="15">
        <v>3501</v>
      </c>
      <c r="B40" s="16" t="s">
        <v>450</v>
      </c>
      <c r="C40" s="16" t="s">
        <v>451</v>
      </c>
      <c r="D40" s="17">
        <v>44073</v>
      </c>
      <c r="E40" s="17">
        <v>44803</v>
      </c>
      <c r="F40" s="16">
        <v>24</v>
      </c>
      <c r="G40" s="16" t="s">
        <v>10308</v>
      </c>
      <c r="H40" s="16" t="s">
        <v>58</v>
      </c>
      <c r="I40" s="16" t="s">
        <v>452</v>
      </c>
      <c r="J40" s="16" t="s">
        <v>453</v>
      </c>
      <c r="K40" s="16" t="s">
        <v>61</v>
      </c>
      <c r="L40" s="16" t="s">
        <v>197</v>
      </c>
      <c r="M40" s="16" t="s">
        <v>51</v>
      </c>
      <c r="N40" s="16" t="s">
        <v>50</v>
      </c>
      <c r="O40" s="16" t="s">
        <v>51</v>
      </c>
      <c r="P40" s="16" t="s">
        <v>139</v>
      </c>
      <c r="Q40" s="16" t="s">
        <v>454</v>
      </c>
      <c r="R40" s="16" t="s">
        <v>64</v>
      </c>
      <c r="S40" s="16" t="s">
        <v>80</v>
      </c>
      <c r="T40" s="18">
        <v>21659</v>
      </c>
      <c r="U40" s="19">
        <v>66.669444444444451</v>
      </c>
      <c r="V40" s="19" t="s">
        <v>10315</v>
      </c>
      <c r="W40" s="20" t="s">
        <v>119</v>
      </c>
      <c r="X40" s="16" t="s">
        <v>102</v>
      </c>
      <c r="Y40" s="16" t="s">
        <v>54</v>
      </c>
      <c r="Z40" s="16">
        <v>6240</v>
      </c>
      <c r="AA40" s="16" t="s">
        <v>73</v>
      </c>
      <c r="AB40" s="16" t="s">
        <v>43</v>
      </c>
      <c r="AC40" s="16" t="s">
        <v>44</v>
      </c>
      <c r="AD40" s="16">
        <v>4</v>
      </c>
      <c r="AE40" s="21">
        <f>VLOOKUP(W40,Sheet4!$A$4:$B$53,2,FALSE)</f>
        <v>0</v>
      </c>
    </row>
    <row r="41" spans="1:31" x14ac:dyDescent="0.35">
      <c r="A41" s="22">
        <v>3506</v>
      </c>
      <c r="B41" s="23" t="s">
        <v>472</v>
      </c>
      <c r="C41" s="23" t="s">
        <v>473</v>
      </c>
      <c r="D41" s="24">
        <v>43704</v>
      </c>
      <c r="E41" s="24">
        <v>45056</v>
      </c>
      <c r="F41" s="23">
        <v>44</v>
      </c>
      <c r="G41" s="23" t="s">
        <v>10308</v>
      </c>
      <c r="H41" s="23" t="s">
        <v>58</v>
      </c>
      <c r="I41" s="23" t="s">
        <v>474</v>
      </c>
      <c r="J41" s="23" t="s">
        <v>475</v>
      </c>
      <c r="K41" s="23" t="s">
        <v>138</v>
      </c>
      <c r="L41" s="23" t="s">
        <v>32</v>
      </c>
      <c r="M41" s="23" t="s">
        <v>62</v>
      </c>
      <c r="N41" s="23" t="s">
        <v>63</v>
      </c>
      <c r="O41" s="23" t="s">
        <v>35</v>
      </c>
      <c r="P41" s="23" t="s">
        <v>174</v>
      </c>
      <c r="Q41" s="23" t="s">
        <v>476</v>
      </c>
      <c r="R41" s="23" t="s">
        <v>64</v>
      </c>
      <c r="S41" s="23" t="s">
        <v>89</v>
      </c>
      <c r="T41" s="25">
        <v>32330</v>
      </c>
      <c r="U41" s="26">
        <v>37.455555555555556</v>
      </c>
      <c r="V41" s="26" t="s">
        <v>10318</v>
      </c>
      <c r="W41" s="27" t="s">
        <v>133</v>
      </c>
      <c r="X41" s="23" t="s">
        <v>102</v>
      </c>
      <c r="Y41" s="23" t="s">
        <v>54</v>
      </c>
      <c r="Z41" s="23">
        <v>38740</v>
      </c>
      <c r="AA41" s="23" t="s">
        <v>73</v>
      </c>
      <c r="AB41" s="23" t="s">
        <v>83</v>
      </c>
      <c r="AC41" s="23" t="s">
        <v>44</v>
      </c>
      <c r="AD41" s="23">
        <v>2</v>
      </c>
      <c r="AE41" s="28">
        <f>VLOOKUP(W41,Sheet4!$A$4:$B$53,2,FALSE)</f>
        <v>0</v>
      </c>
    </row>
    <row r="42" spans="1:31" x14ac:dyDescent="0.35">
      <c r="A42" s="15">
        <v>3507</v>
      </c>
      <c r="B42" s="16" t="s">
        <v>477</v>
      </c>
      <c r="C42" s="16" t="s">
        <v>478</v>
      </c>
      <c r="D42" s="17">
        <v>44252</v>
      </c>
      <c r="E42" s="17">
        <v>45023</v>
      </c>
      <c r="F42" s="16">
        <v>25</v>
      </c>
      <c r="G42" s="16" t="s">
        <v>10308</v>
      </c>
      <c r="H42" s="16" t="s">
        <v>58</v>
      </c>
      <c r="I42" s="16" t="s">
        <v>479</v>
      </c>
      <c r="J42" s="16" t="s">
        <v>480</v>
      </c>
      <c r="K42" s="16" t="s">
        <v>79</v>
      </c>
      <c r="L42" s="16" t="s">
        <v>32</v>
      </c>
      <c r="M42" s="16" t="s">
        <v>62</v>
      </c>
      <c r="N42" s="16" t="s">
        <v>50</v>
      </c>
      <c r="O42" s="16" t="s">
        <v>62</v>
      </c>
      <c r="P42" s="16" t="s">
        <v>139</v>
      </c>
      <c r="Q42" s="16" t="s">
        <v>481</v>
      </c>
      <c r="R42" s="16" t="s">
        <v>64</v>
      </c>
      <c r="S42" s="16" t="s">
        <v>176</v>
      </c>
      <c r="T42" s="18">
        <v>26747</v>
      </c>
      <c r="U42" s="19">
        <v>52.738888888888887</v>
      </c>
      <c r="V42" s="19" t="s">
        <v>10319</v>
      </c>
      <c r="W42" s="20" t="s">
        <v>101</v>
      </c>
      <c r="X42" s="16" t="s">
        <v>242</v>
      </c>
      <c r="Y42" s="16" t="s">
        <v>54</v>
      </c>
      <c r="Z42" s="16">
        <v>9437</v>
      </c>
      <c r="AA42" s="16" t="s">
        <v>42</v>
      </c>
      <c r="AB42" s="16" t="s">
        <v>74</v>
      </c>
      <c r="AC42" s="16" t="s">
        <v>44</v>
      </c>
      <c r="AD42" s="16">
        <v>4</v>
      </c>
      <c r="AE42" s="21">
        <f>VLOOKUP(W42,Sheet4!$A$4:$B$53,2,FALSE)</f>
        <v>0</v>
      </c>
    </row>
    <row r="43" spans="1:31" x14ac:dyDescent="0.35">
      <c r="A43" s="22">
        <v>3511</v>
      </c>
      <c r="B43" s="23" t="s">
        <v>493</v>
      </c>
      <c r="C43" s="23" t="s">
        <v>494</v>
      </c>
      <c r="D43" s="24">
        <v>44425</v>
      </c>
      <c r="E43" s="24">
        <v>44561</v>
      </c>
      <c r="F43" s="23">
        <v>4</v>
      </c>
      <c r="G43" s="23" t="s">
        <v>10308</v>
      </c>
      <c r="H43" s="23" t="s">
        <v>58</v>
      </c>
      <c r="I43" s="23" t="s">
        <v>495</v>
      </c>
      <c r="J43" s="23" t="s">
        <v>496</v>
      </c>
      <c r="K43" s="23" t="s">
        <v>97</v>
      </c>
      <c r="L43" s="23" t="s">
        <v>32</v>
      </c>
      <c r="M43" s="23" t="s">
        <v>51</v>
      </c>
      <c r="N43" s="23" t="s">
        <v>63</v>
      </c>
      <c r="O43" s="23" t="s">
        <v>62</v>
      </c>
      <c r="P43" s="23" t="s">
        <v>125</v>
      </c>
      <c r="Q43" s="23" t="s">
        <v>497</v>
      </c>
      <c r="R43" s="23" t="s">
        <v>64</v>
      </c>
      <c r="S43" s="23" t="s">
        <v>38</v>
      </c>
      <c r="T43" s="25">
        <v>35479</v>
      </c>
      <c r="U43" s="26">
        <v>28.838888888888889</v>
      </c>
      <c r="V43" s="26" t="s">
        <v>10320</v>
      </c>
      <c r="W43" s="27" t="s">
        <v>155</v>
      </c>
      <c r="X43" s="23" t="s">
        <v>183</v>
      </c>
      <c r="Y43" s="23" t="s">
        <v>41</v>
      </c>
      <c r="Z43" s="23">
        <v>41111</v>
      </c>
      <c r="AA43" s="23" t="s">
        <v>127</v>
      </c>
      <c r="AB43" s="23" t="s">
        <v>103</v>
      </c>
      <c r="AC43" s="23" t="s">
        <v>44</v>
      </c>
      <c r="AD43" s="23">
        <v>4</v>
      </c>
      <c r="AE43" s="28">
        <f>VLOOKUP(W43,Sheet4!$A$4:$B$53,2,FALSE)</f>
        <v>0</v>
      </c>
    </row>
    <row r="44" spans="1:31" x14ac:dyDescent="0.35">
      <c r="A44" s="15">
        <v>3512</v>
      </c>
      <c r="B44" s="16" t="s">
        <v>498</v>
      </c>
      <c r="C44" s="16" t="s">
        <v>499</v>
      </c>
      <c r="D44" s="17">
        <v>45033</v>
      </c>
      <c r="E44" s="17">
        <v>45099</v>
      </c>
      <c r="F44" s="16">
        <v>2</v>
      </c>
      <c r="G44" s="16" t="s">
        <v>10308</v>
      </c>
      <c r="H44" s="16" t="s">
        <v>58</v>
      </c>
      <c r="I44" s="16" t="s">
        <v>500</v>
      </c>
      <c r="J44" s="16" t="s">
        <v>501</v>
      </c>
      <c r="K44" s="16" t="s">
        <v>117</v>
      </c>
      <c r="L44" s="16" t="s">
        <v>197</v>
      </c>
      <c r="M44" s="16" t="s">
        <v>33</v>
      </c>
      <c r="N44" s="16" t="s">
        <v>34</v>
      </c>
      <c r="O44" s="16" t="s">
        <v>35</v>
      </c>
      <c r="P44" s="16" t="s">
        <v>174</v>
      </c>
      <c r="Q44" s="16" t="s">
        <v>502</v>
      </c>
      <c r="R44" s="16" t="s">
        <v>64</v>
      </c>
      <c r="S44" s="16" t="s">
        <v>503</v>
      </c>
      <c r="T44" s="18">
        <v>35363</v>
      </c>
      <c r="U44" s="19">
        <v>29.152777777777779</v>
      </c>
      <c r="V44" s="19" t="s">
        <v>10320</v>
      </c>
      <c r="W44" s="20" t="s">
        <v>119</v>
      </c>
      <c r="X44" s="16" t="s">
        <v>177</v>
      </c>
      <c r="Y44" s="16" t="s">
        <v>41</v>
      </c>
      <c r="Z44" s="16">
        <v>58860</v>
      </c>
      <c r="AA44" s="16" t="s">
        <v>92</v>
      </c>
      <c r="AB44" s="16" t="s">
        <v>74</v>
      </c>
      <c r="AC44" s="16" t="s">
        <v>44</v>
      </c>
      <c r="AD44" s="16">
        <v>2</v>
      </c>
      <c r="AE44" s="21">
        <f>VLOOKUP(W44,Sheet4!$A$4:$B$53,2,FALSE)</f>
        <v>0</v>
      </c>
    </row>
    <row r="45" spans="1:31" x14ac:dyDescent="0.35">
      <c r="A45" s="22">
        <v>3513</v>
      </c>
      <c r="B45" s="23" t="s">
        <v>504</v>
      </c>
      <c r="C45" s="23" t="s">
        <v>505</v>
      </c>
      <c r="D45" s="24">
        <v>44806</v>
      </c>
      <c r="E45" s="24">
        <v>45070</v>
      </c>
      <c r="F45" s="23">
        <v>8</v>
      </c>
      <c r="G45" s="23" t="s">
        <v>10308</v>
      </c>
      <c r="H45" s="23" t="s">
        <v>58</v>
      </c>
      <c r="I45" s="23" t="s">
        <v>506</v>
      </c>
      <c r="J45" s="23" t="s">
        <v>507</v>
      </c>
      <c r="K45" s="23" t="s">
        <v>61</v>
      </c>
      <c r="L45" s="23" t="s">
        <v>197</v>
      </c>
      <c r="M45" s="23" t="s">
        <v>33</v>
      </c>
      <c r="N45" s="23" t="s">
        <v>34</v>
      </c>
      <c r="O45" s="23" t="s">
        <v>35</v>
      </c>
      <c r="P45" s="23" t="s">
        <v>98</v>
      </c>
      <c r="Q45" s="23" t="s">
        <v>508</v>
      </c>
      <c r="R45" s="23" t="s">
        <v>64</v>
      </c>
      <c r="S45" s="23" t="s">
        <v>80</v>
      </c>
      <c r="T45" s="25">
        <v>21867</v>
      </c>
      <c r="U45" s="26">
        <v>66.102777777777774</v>
      </c>
      <c r="V45" s="26" t="s">
        <v>10315</v>
      </c>
      <c r="W45" s="27" t="s">
        <v>119</v>
      </c>
      <c r="X45" s="23" t="s">
        <v>82</v>
      </c>
      <c r="Y45" s="23" t="s">
        <v>54</v>
      </c>
      <c r="Z45" s="23">
        <v>93051</v>
      </c>
      <c r="AA45" s="23" t="s">
        <v>73</v>
      </c>
      <c r="AB45" s="23" t="s">
        <v>83</v>
      </c>
      <c r="AC45" s="23" t="s">
        <v>44</v>
      </c>
      <c r="AD45" s="23">
        <v>5</v>
      </c>
      <c r="AE45" s="28">
        <f>VLOOKUP(W45,Sheet4!$A$4:$B$53,2,FALSE)</f>
        <v>0</v>
      </c>
    </row>
    <row r="46" spans="1:31" x14ac:dyDescent="0.35">
      <c r="A46" s="15">
        <v>3515</v>
      </c>
      <c r="B46" s="16" t="s">
        <v>513</v>
      </c>
      <c r="C46" s="16" t="s">
        <v>514</v>
      </c>
      <c r="D46" s="17">
        <v>44629</v>
      </c>
      <c r="E46" s="17">
        <v>44905</v>
      </c>
      <c r="F46" s="16">
        <v>9</v>
      </c>
      <c r="G46" s="16" t="s">
        <v>10308</v>
      </c>
      <c r="H46" s="16" t="s">
        <v>58</v>
      </c>
      <c r="I46" s="16" t="s">
        <v>515</v>
      </c>
      <c r="J46" s="16" t="s">
        <v>516</v>
      </c>
      <c r="K46" s="16" t="s">
        <v>31</v>
      </c>
      <c r="L46" s="16" t="s">
        <v>197</v>
      </c>
      <c r="M46" s="16" t="s">
        <v>51</v>
      </c>
      <c r="N46" s="16" t="s">
        <v>50</v>
      </c>
      <c r="O46" s="16" t="s">
        <v>51</v>
      </c>
      <c r="P46" s="16" t="s">
        <v>139</v>
      </c>
      <c r="Q46" s="16" t="s">
        <v>517</v>
      </c>
      <c r="R46" s="16" t="s">
        <v>64</v>
      </c>
      <c r="S46" s="16" t="s">
        <v>38</v>
      </c>
      <c r="T46" s="18">
        <v>35549</v>
      </c>
      <c r="U46" s="19">
        <v>28.641666666666666</v>
      </c>
      <c r="V46" s="19" t="s">
        <v>10320</v>
      </c>
      <c r="W46" s="20" t="s">
        <v>148</v>
      </c>
      <c r="X46" s="16" t="s">
        <v>156</v>
      </c>
      <c r="Y46" s="16" t="s">
        <v>54</v>
      </c>
      <c r="Z46" s="16">
        <v>59593</v>
      </c>
      <c r="AA46" s="16" t="s">
        <v>42</v>
      </c>
      <c r="AB46" s="16" t="s">
        <v>74</v>
      </c>
      <c r="AC46" s="16" t="s">
        <v>44</v>
      </c>
      <c r="AD46" s="16">
        <v>4</v>
      </c>
      <c r="AE46" s="21">
        <f>VLOOKUP(W46,Sheet4!$A$4:$B$53,2,FALSE)</f>
        <v>0</v>
      </c>
    </row>
    <row r="47" spans="1:31" x14ac:dyDescent="0.35">
      <c r="A47" s="22">
        <v>3516</v>
      </c>
      <c r="B47" s="23" t="s">
        <v>518</v>
      </c>
      <c r="C47" s="23" t="s">
        <v>519</v>
      </c>
      <c r="D47" s="24">
        <v>44658</v>
      </c>
      <c r="E47" s="24">
        <v>44948</v>
      </c>
      <c r="F47" s="23">
        <v>9</v>
      </c>
      <c r="G47" s="23" t="s">
        <v>10308</v>
      </c>
      <c r="H47" s="23" t="s">
        <v>58</v>
      </c>
      <c r="I47" s="23" t="s">
        <v>520</v>
      </c>
      <c r="J47" s="23" t="s">
        <v>521</v>
      </c>
      <c r="K47" s="23" t="s">
        <v>132</v>
      </c>
      <c r="L47" s="23" t="s">
        <v>32</v>
      </c>
      <c r="M47" s="23" t="s">
        <v>33</v>
      </c>
      <c r="N47" s="23" t="s">
        <v>63</v>
      </c>
      <c r="O47" s="23" t="s">
        <v>51</v>
      </c>
      <c r="P47" s="23" t="s">
        <v>139</v>
      </c>
      <c r="Q47" s="23" t="s">
        <v>522</v>
      </c>
      <c r="R47" s="23" t="s">
        <v>64</v>
      </c>
      <c r="S47" s="23" t="s">
        <v>176</v>
      </c>
      <c r="T47" s="25">
        <v>32319</v>
      </c>
      <c r="U47" s="26">
        <v>37.486111111111114</v>
      </c>
      <c r="V47" s="26" t="s">
        <v>10318</v>
      </c>
      <c r="W47" s="27" t="s">
        <v>148</v>
      </c>
      <c r="X47" s="23" t="s">
        <v>177</v>
      </c>
      <c r="Y47" s="23" t="s">
        <v>54</v>
      </c>
      <c r="Z47" s="23">
        <v>96350</v>
      </c>
      <c r="AA47" s="23" t="s">
        <v>127</v>
      </c>
      <c r="AB47" s="23" t="s">
        <v>103</v>
      </c>
      <c r="AC47" s="23" t="s">
        <v>44</v>
      </c>
      <c r="AD47" s="23">
        <v>5</v>
      </c>
      <c r="AE47" s="28">
        <f>VLOOKUP(W47,Sheet4!$A$4:$B$53,2,FALSE)</f>
        <v>0</v>
      </c>
    </row>
    <row r="48" spans="1:31" x14ac:dyDescent="0.35">
      <c r="A48" s="15">
        <v>3518</v>
      </c>
      <c r="B48" s="16" t="s">
        <v>527</v>
      </c>
      <c r="C48" s="16" t="s">
        <v>67</v>
      </c>
      <c r="D48" s="17">
        <v>44296</v>
      </c>
      <c r="E48" s="17">
        <v>44746</v>
      </c>
      <c r="F48" s="16">
        <v>14</v>
      </c>
      <c r="G48" s="16" t="s">
        <v>10308</v>
      </c>
      <c r="H48" s="16" t="s">
        <v>58</v>
      </c>
      <c r="I48" s="16" t="s">
        <v>528</v>
      </c>
      <c r="J48" s="16" t="s">
        <v>529</v>
      </c>
      <c r="K48" s="16" t="s">
        <v>138</v>
      </c>
      <c r="L48" s="16" t="s">
        <v>32</v>
      </c>
      <c r="M48" s="16" t="s">
        <v>33</v>
      </c>
      <c r="N48" s="16" t="s">
        <v>63</v>
      </c>
      <c r="O48" s="16" t="s">
        <v>51</v>
      </c>
      <c r="P48" s="16" t="s">
        <v>98</v>
      </c>
      <c r="Q48" s="16" t="s">
        <v>530</v>
      </c>
      <c r="R48" s="16" t="s">
        <v>64</v>
      </c>
      <c r="S48" s="16" t="s">
        <v>100</v>
      </c>
      <c r="T48" s="18">
        <v>25347</v>
      </c>
      <c r="U48" s="19">
        <v>56.572222222222223</v>
      </c>
      <c r="V48" s="19" t="s">
        <v>10319</v>
      </c>
      <c r="W48" s="20" t="s">
        <v>101</v>
      </c>
      <c r="X48" s="16" t="s">
        <v>177</v>
      </c>
      <c r="Y48" s="16" t="s">
        <v>41</v>
      </c>
      <c r="Z48" s="16">
        <v>13249</v>
      </c>
      <c r="AA48" s="16" t="s">
        <v>55</v>
      </c>
      <c r="AB48" s="16" t="s">
        <v>83</v>
      </c>
      <c r="AC48" s="16" t="s">
        <v>44</v>
      </c>
      <c r="AD48" s="16">
        <v>2</v>
      </c>
      <c r="AE48" s="21">
        <f>VLOOKUP(W48,Sheet4!$A$4:$B$53,2,FALSE)</f>
        <v>0</v>
      </c>
    </row>
    <row r="49" spans="1:31" x14ac:dyDescent="0.35">
      <c r="A49" s="22">
        <v>3519</v>
      </c>
      <c r="B49" s="23" t="s">
        <v>531</v>
      </c>
      <c r="C49" s="23" t="s">
        <v>532</v>
      </c>
      <c r="D49" s="24">
        <v>44549</v>
      </c>
      <c r="E49" s="24">
        <v>44622</v>
      </c>
      <c r="F49" s="23">
        <v>2</v>
      </c>
      <c r="G49" s="23" t="s">
        <v>10308</v>
      </c>
      <c r="H49" s="23" t="s">
        <v>58</v>
      </c>
      <c r="I49" s="23" t="s">
        <v>533</v>
      </c>
      <c r="J49" s="23" t="s">
        <v>534</v>
      </c>
      <c r="K49" s="23" t="s">
        <v>79</v>
      </c>
      <c r="L49" s="23" t="s">
        <v>32</v>
      </c>
      <c r="M49" s="23" t="s">
        <v>51</v>
      </c>
      <c r="N49" s="23" t="s">
        <v>34</v>
      </c>
      <c r="O49" s="23" t="s">
        <v>35</v>
      </c>
      <c r="P49" s="23" t="s">
        <v>125</v>
      </c>
      <c r="Q49" s="23" t="s">
        <v>535</v>
      </c>
      <c r="R49" s="23" t="s">
        <v>64</v>
      </c>
      <c r="S49" s="23" t="s">
        <v>52</v>
      </c>
      <c r="T49" s="25">
        <v>18715</v>
      </c>
      <c r="U49" s="26">
        <v>74.727777777777774</v>
      </c>
      <c r="V49" s="26" t="s">
        <v>10316</v>
      </c>
      <c r="W49" s="27" t="s">
        <v>101</v>
      </c>
      <c r="X49" s="23" t="s">
        <v>351</v>
      </c>
      <c r="Y49" s="23" t="s">
        <v>54</v>
      </c>
      <c r="Z49" s="23">
        <v>17123</v>
      </c>
      <c r="AA49" s="23" t="s">
        <v>55</v>
      </c>
      <c r="AB49" s="23" t="s">
        <v>43</v>
      </c>
      <c r="AC49" s="23" t="s">
        <v>44</v>
      </c>
      <c r="AD49" s="23">
        <v>2</v>
      </c>
      <c r="AE49" s="28">
        <f>VLOOKUP(W49,Sheet4!$A$4:$B$53,2,FALSE)</f>
        <v>0</v>
      </c>
    </row>
    <row r="50" spans="1:31" x14ac:dyDescent="0.35">
      <c r="A50" s="15">
        <v>3520</v>
      </c>
      <c r="B50" s="16" t="s">
        <v>536</v>
      </c>
      <c r="C50" s="16" t="s">
        <v>537</v>
      </c>
      <c r="D50" s="17">
        <v>44178</v>
      </c>
      <c r="E50" s="17">
        <v>44939</v>
      </c>
      <c r="F50" s="16">
        <v>25</v>
      </c>
      <c r="G50" s="16" t="s">
        <v>10308</v>
      </c>
      <c r="H50" s="16" t="s">
        <v>58</v>
      </c>
      <c r="I50" s="16" t="s">
        <v>538</v>
      </c>
      <c r="J50" s="16" t="s">
        <v>539</v>
      </c>
      <c r="K50" s="16" t="s">
        <v>79</v>
      </c>
      <c r="L50" s="16" t="s">
        <v>32</v>
      </c>
      <c r="M50" s="16" t="s">
        <v>62</v>
      </c>
      <c r="N50" s="16" t="s">
        <v>34</v>
      </c>
      <c r="O50" s="16" t="s">
        <v>35</v>
      </c>
      <c r="P50" s="16" t="s">
        <v>98</v>
      </c>
      <c r="Q50" s="16" t="s">
        <v>540</v>
      </c>
      <c r="R50" s="16" t="s">
        <v>64</v>
      </c>
      <c r="S50" s="16" t="s">
        <v>176</v>
      </c>
      <c r="T50" s="18">
        <v>23071</v>
      </c>
      <c r="U50" s="19">
        <v>62.802777777777777</v>
      </c>
      <c r="V50" s="19" t="s">
        <v>10315</v>
      </c>
      <c r="W50" s="20" t="s">
        <v>71</v>
      </c>
      <c r="X50" s="16" t="s">
        <v>242</v>
      </c>
      <c r="Y50" s="16" t="s">
        <v>41</v>
      </c>
      <c r="Z50" s="16">
        <v>18983</v>
      </c>
      <c r="AA50" s="16" t="s">
        <v>92</v>
      </c>
      <c r="AB50" s="16" t="s">
        <v>103</v>
      </c>
      <c r="AC50" s="16" t="s">
        <v>44</v>
      </c>
      <c r="AD50" s="16">
        <v>1</v>
      </c>
      <c r="AE50" s="21">
        <f>VLOOKUP(W50,Sheet4!$A$4:$B$53,2,FALSE)</f>
        <v>0</v>
      </c>
    </row>
    <row r="51" spans="1:31" x14ac:dyDescent="0.35">
      <c r="A51" s="22">
        <v>3523</v>
      </c>
      <c r="B51" s="23" t="s">
        <v>549</v>
      </c>
      <c r="C51" s="23" t="s">
        <v>550</v>
      </c>
      <c r="D51" s="24">
        <v>44372</v>
      </c>
      <c r="E51" s="24">
        <v>44798</v>
      </c>
      <c r="F51" s="23">
        <v>14</v>
      </c>
      <c r="G51" s="23" t="s">
        <v>10308</v>
      </c>
      <c r="H51" s="23" t="s">
        <v>58</v>
      </c>
      <c r="I51" s="23" t="s">
        <v>551</v>
      </c>
      <c r="J51" s="23" t="s">
        <v>552</v>
      </c>
      <c r="K51" s="23" t="s">
        <v>31</v>
      </c>
      <c r="L51" s="23" t="s">
        <v>32</v>
      </c>
      <c r="M51" s="23" t="s">
        <v>62</v>
      </c>
      <c r="N51" s="23" t="s">
        <v>50</v>
      </c>
      <c r="O51" s="23" t="s">
        <v>35</v>
      </c>
      <c r="P51" s="23" t="s">
        <v>125</v>
      </c>
      <c r="Q51" s="23" t="s">
        <v>553</v>
      </c>
      <c r="R51" s="23" t="s">
        <v>64</v>
      </c>
      <c r="S51" s="23" t="s">
        <v>80</v>
      </c>
      <c r="T51" s="25">
        <v>28843</v>
      </c>
      <c r="U51" s="26">
        <v>47.00277777777778</v>
      </c>
      <c r="V51" s="26" t="s">
        <v>10317</v>
      </c>
      <c r="W51" s="27" t="s">
        <v>155</v>
      </c>
      <c r="X51" s="23" t="s">
        <v>82</v>
      </c>
      <c r="Y51" s="23" t="s">
        <v>41</v>
      </c>
      <c r="Z51" s="23">
        <v>23092</v>
      </c>
      <c r="AA51" s="23" t="s">
        <v>73</v>
      </c>
      <c r="AB51" s="23" t="s">
        <v>74</v>
      </c>
      <c r="AC51" s="23" t="s">
        <v>44</v>
      </c>
      <c r="AD51" s="23">
        <v>2</v>
      </c>
      <c r="AE51" s="28">
        <f>VLOOKUP(W51,Sheet4!$A$4:$B$53,2,FALSE)</f>
        <v>0</v>
      </c>
    </row>
    <row r="52" spans="1:31" x14ac:dyDescent="0.35">
      <c r="A52" s="15">
        <v>3524</v>
      </c>
      <c r="B52" s="16" t="s">
        <v>554</v>
      </c>
      <c r="C52" s="16" t="s">
        <v>555</v>
      </c>
      <c r="D52" s="17">
        <v>44403</v>
      </c>
      <c r="E52" s="17">
        <v>44685</v>
      </c>
      <c r="F52" s="16">
        <v>9</v>
      </c>
      <c r="G52" s="16" t="s">
        <v>10308</v>
      </c>
      <c r="H52" s="16" t="s">
        <v>58</v>
      </c>
      <c r="I52" s="16" t="s">
        <v>556</v>
      </c>
      <c r="J52" s="16" t="s">
        <v>557</v>
      </c>
      <c r="K52" s="16" t="s">
        <v>49</v>
      </c>
      <c r="L52" s="16" t="s">
        <v>197</v>
      </c>
      <c r="M52" s="16" t="s">
        <v>33</v>
      </c>
      <c r="N52" s="16" t="s">
        <v>63</v>
      </c>
      <c r="O52" s="16" t="s">
        <v>62</v>
      </c>
      <c r="P52" s="16" t="s">
        <v>125</v>
      </c>
      <c r="Q52" s="16" t="s">
        <v>558</v>
      </c>
      <c r="R52" s="16" t="s">
        <v>64</v>
      </c>
      <c r="S52" s="16" t="s">
        <v>89</v>
      </c>
      <c r="T52" s="18">
        <v>36475</v>
      </c>
      <c r="U52" s="19">
        <v>26.108333333333334</v>
      </c>
      <c r="V52" s="19" t="s">
        <v>10320</v>
      </c>
      <c r="W52" s="20" t="s">
        <v>119</v>
      </c>
      <c r="X52" s="16" t="s">
        <v>82</v>
      </c>
      <c r="Y52" s="16" t="s">
        <v>54</v>
      </c>
      <c r="Z52" s="16">
        <v>6074</v>
      </c>
      <c r="AA52" s="16" t="s">
        <v>127</v>
      </c>
      <c r="AB52" s="16" t="s">
        <v>103</v>
      </c>
      <c r="AC52" s="16" t="s">
        <v>44</v>
      </c>
      <c r="AD52" s="16">
        <v>2</v>
      </c>
      <c r="AE52" s="21">
        <f>VLOOKUP(W52,Sheet4!$A$4:$B$53,2,FALSE)</f>
        <v>0</v>
      </c>
    </row>
    <row r="53" spans="1:31" x14ac:dyDescent="0.35">
      <c r="A53" s="22">
        <v>3525</v>
      </c>
      <c r="B53" s="23" t="s">
        <v>292</v>
      </c>
      <c r="C53" s="23" t="s">
        <v>559</v>
      </c>
      <c r="D53" s="24">
        <v>44745</v>
      </c>
      <c r="E53" s="24">
        <v>44936</v>
      </c>
      <c r="F53" s="23">
        <v>6</v>
      </c>
      <c r="G53" s="23" t="s">
        <v>10308</v>
      </c>
      <c r="H53" s="23" t="s">
        <v>58</v>
      </c>
      <c r="I53" s="23" t="s">
        <v>560</v>
      </c>
      <c r="J53" s="23" t="s">
        <v>561</v>
      </c>
      <c r="K53" s="23" t="s">
        <v>138</v>
      </c>
      <c r="L53" s="23" t="s">
        <v>197</v>
      </c>
      <c r="M53" s="23" t="s">
        <v>33</v>
      </c>
      <c r="N53" s="23" t="s">
        <v>63</v>
      </c>
      <c r="O53" s="23" t="s">
        <v>35</v>
      </c>
      <c r="P53" s="23" t="s">
        <v>139</v>
      </c>
      <c r="Q53" s="23" t="s">
        <v>562</v>
      </c>
      <c r="R53" s="23" t="s">
        <v>64</v>
      </c>
      <c r="S53" s="23" t="s">
        <v>80</v>
      </c>
      <c r="T53" s="25">
        <v>24501</v>
      </c>
      <c r="U53" s="26">
        <v>58.891666666666666</v>
      </c>
      <c r="V53" s="26" t="s">
        <v>10319</v>
      </c>
      <c r="W53" s="27" t="s">
        <v>119</v>
      </c>
      <c r="X53" s="23" t="s">
        <v>225</v>
      </c>
      <c r="Y53" s="23" t="s">
        <v>54</v>
      </c>
      <c r="Z53" s="23">
        <v>72264</v>
      </c>
      <c r="AA53" s="23" t="s">
        <v>55</v>
      </c>
      <c r="AB53" s="23" t="s">
        <v>74</v>
      </c>
      <c r="AC53" s="23" t="s">
        <v>44</v>
      </c>
      <c r="AD53" s="23">
        <v>2</v>
      </c>
      <c r="AE53" s="28">
        <f>VLOOKUP(W53,Sheet4!$A$4:$B$53,2,FALSE)</f>
        <v>0</v>
      </c>
    </row>
    <row r="54" spans="1:31" x14ac:dyDescent="0.35">
      <c r="A54" s="15">
        <v>3527</v>
      </c>
      <c r="B54" s="16" t="s">
        <v>567</v>
      </c>
      <c r="C54" s="16" t="s">
        <v>568</v>
      </c>
      <c r="D54" s="17">
        <v>43952</v>
      </c>
      <c r="E54" s="17">
        <v>44252</v>
      </c>
      <c r="F54" s="16">
        <v>9</v>
      </c>
      <c r="G54" s="16" t="s">
        <v>10308</v>
      </c>
      <c r="H54" s="16" t="s">
        <v>58</v>
      </c>
      <c r="I54" s="16" t="s">
        <v>569</v>
      </c>
      <c r="J54" s="16" t="s">
        <v>570</v>
      </c>
      <c r="K54" s="16" t="s">
        <v>61</v>
      </c>
      <c r="L54" s="16" t="s">
        <v>32</v>
      </c>
      <c r="M54" s="16" t="s">
        <v>62</v>
      </c>
      <c r="N54" s="16" t="s">
        <v>63</v>
      </c>
      <c r="O54" s="16" t="s">
        <v>35</v>
      </c>
      <c r="P54" s="16" t="s">
        <v>139</v>
      </c>
      <c r="Q54" s="16" t="s">
        <v>571</v>
      </c>
      <c r="R54" s="16" t="s">
        <v>64</v>
      </c>
      <c r="S54" s="16" t="s">
        <v>52</v>
      </c>
      <c r="T54" s="18">
        <v>27317</v>
      </c>
      <c r="U54" s="19">
        <v>51.180555555555557</v>
      </c>
      <c r="V54" s="19" t="s">
        <v>10319</v>
      </c>
      <c r="W54" s="20" t="s">
        <v>148</v>
      </c>
      <c r="X54" s="16" t="s">
        <v>162</v>
      </c>
      <c r="Y54" s="16" t="s">
        <v>54</v>
      </c>
      <c r="Z54" s="16">
        <v>46645</v>
      </c>
      <c r="AA54" s="16" t="s">
        <v>92</v>
      </c>
      <c r="AB54" s="16" t="s">
        <v>83</v>
      </c>
      <c r="AC54" s="16" t="s">
        <v>44</v>
      </c>
      <c r="AD54" s="16">
        <v>1</v>
      </c>
      <c r="AE54" s="21">
        <f>VLOOKUP(W54,Sheet4!$A$4:$B$53,2,FALSE)</f>
        <v>0</v>
      </c>
    </row>
    <row r="55" spans="1:31" x14ac:dyDescent="0.35">
      <c r="A55" s="22">
        <v>3529</v>
      </c>
      <c r="B55" s="23" t="s">
        <v>576</v>
      </c>
      <c r="C55" s="23" t="s">
        <v>577</v>
      </c>
      <c r="D55" s="24">
        <v>43833</v>
      </c>
      <c r="E55" s="24">
        <v>44067</v>
      </c>
      <c r="F55" s="23">
        <v>7</v>
      </c>
      <c r="G55" s="23" t="s">
        <v>10308</v>
      </c>
      <c r="H55" s="23" t="s">
        <v>58</v>
      </c>
      <c r="I55" s="23" t="s">
        <v>578</v>
      </c>
      <c r="J55" s="23" t="s">
        <v>579</v>
      </c>
      <c r="K55" s="23" t="s">
        <v>132</v>
      </c>
      <c r="L55" s="23" t="s">
        <v>32</v>
      </c>
      <c r="M55" s="23" t="s">
        <v>51</v>
      </c>
      <c r="N55" s="23" t="s">
        <v>34</v>
      </c>
      <c r="O55" s="23" t="s">
        <v>62</v>
      </c>
      <c r="P55" s="23" t="s">
        <v>174</v>
      </c>
      <c r="Q55" s="23" t="s">
        <v>580</v>
      </c>
      <c r="R55" s="23" t="s">
        <v>64</v>
      </c>
      <c r="S55" s="23" t="s">
        <v>89</v>
      </c>
      <c r="T55" s="25">
        <v>34503</v>
      </c>
      <c r="U55" s="26">
        <v>31.505555555555556</v>
      </c>
      <c r="V55" s="26" t="s">
        <v>10318</v>
      </c>
      <c r="W55" s="27" t="s">
        <v>133</v>
      </c>
      <c r="X55" s="23" t="s">
        <v>581</v>
      </c>
      <c r="Y55" s="23" t="s">
        <v>54</v>
      </c>
      <c r="Z55" s="23">
        <v>67282</v>
      </c>
      <c r="AA55" s="23" t="s">
        <v>55</v>
      </c>
      <c r="AB55" s="23" t="s">
        <v>74</v>
      </c>
      <c r="AC55" s="23" t="s">
        <v>44</v>
      </c>
      <c r="AD55" s="23">
        <v>2</v>
      </c>
      <c r="AE55" s="28">
        <f>VLOOKUP(W55,Sheet4!$A$4:$B$53,2,FALSE)</f>
        <v>0</v>
      </c>
    </row>
    <row r="56" spans="1:31" x14ac:dyDescent="0.35">
      <c r="A56" s="15">
        <v>3533</v>
      </c>
      <c r="B56" s="16" t="s">
        <v>594</v>
      </c>
      <c r="C56" s="16" t="s">
        <v>595</v>
      </c>
      <c r="D56" s="17">
        <v>44348</v>
      </c>
      <c r="E56" s="17">
        <v>45123</v>
      </c>
      <c r="F56" s="16">
        <v>25</v>
      </c>
      <c r="G56" s="16" t="s">
        <v>10308</v>
      </c>
      <c r="H56" s="16" t="s">
        <v>58</v>
      </c>
      <c r="I56" s="16" t="s">
        <v>596</v>
      </c>
      <c r="J56" s="16" t="s">
        <v>597</v>
      </c>
      <c r="K56" s="16" t="s">
        <v>138</v>
      </c>
      <c r="L56" s="16" t="s">
        <v>32</v>
      </c>
      <c r="M56" s="16" t="s">
        <v>33</v>
      </c>
      <c r="N56" s="16" t="s">
        <v>63</v>
      </c>
      <c r="O56" s="16" t="s">
        <v>62</v>
      </c>
      <c r="P56" s="16" t="s">
        <v>174</v>
      </c>
      <c r="Q56" s="16" t="s">
        <v>598</v>
      </c>
      <c r="R56" s="16" t="s">
        <v>64</v>
      </c>
      <c r="S56" s="16" t="s">
        <v>65</v>
      </c>
      <c r="T56" s="18">
        <v>24423</v>
      </c>
      <c r="U56" s="19">
        <v>59.105555555555554</v>
      </c>
      <c r="V56" s="19" t="s">
        <v>10319</v>
      </c>
      <c r="W56" s="20" t="s">
        <v>71</v>
      </c>
      <c r="X56" s="16" t="s">
        <v>394</v>
      </c>
      <c r="Y56" s="16" t="s">
        <v>54</v>
      </c>
      <c r="Z56" s="16">
        <v>65183</v>
      </c>
      <c r="AA56" s="16" t="s">
        <v>42</v>
      </c>
      <c r="AB56" s="16" t="s">
        <v>83</v>
      </c>
      <c r="AC56" s="16" t="s">
        <v>44</v>
      </c>
      <c r="AD56" s="16">
        <v>2</v>
      </c>
      <c r="AE56" s="21">
        <f>VLOOKUP(W56,Sheet4!$A$4:$B$53,2,FALSE)</f>
        <v>0</v>
      </c>
    </row>
    <row r="57" spans="1:31" x14ac:dyDescent="0.35">
      <c r="A57" s="22">
        <v>3535</v>
      </c>
      <c r="B57" s="23" t="s">
        <v>603</v>
      </c>
      <c r="C57" s="23" t="s">
        <v>604</v>
      </c>
      <c r="D57" s="24">
        <v>43445</v>
      </c>
      <c r="E57" s="24">
        <v>44714</v>
      </c>
      <c r="F57" s="23">
        <v>41</v>
      </c>
      <c r="G57" s="23" t="s">
        <v>10308</v>
      </c>
      <c r="H57" s="23" t="s">
        <v>58</v>
      </c>
      <c r="I57" s="23" t="s">
        <v>605</v>
      </c>
      <c r="J57" s="23" t="s">
        <v>606</v>
      </c>
      <c r="K57" s="23" t="s">
        <v>167</v>
      </c>
      <c r="L57" s="23" t="s">
        <v>32</v>
      </c>
      <c r="M57" s="23" t="s">
        <v>62</v>
      </c>
      <c r="N57" s="23" t="s">
        <v>50</v>
      </c>
      <c r="O57" s="23" t="s">
        <v>35</v>
      </c>
      <c r="P57" s="23" t="s">
        <v>139</v>
      </c>
      <c r="Q57" s="23" t="s">
        <v>607</v>
      </c>
      <c r="R57" s="23" t="s">
        <v>64</v>
      </c>
      <c r="S57" s="23" t="s">
        <v>230</v>
      </c>
      <c r="T57" s="25">
        <v>34367</v>
      </c>
      <c r="U57" s="26">
        <v>31.883333333333333</v>
      </c>
      <c r="V57" s="26" t="s">
        <v>10318</v>
      </c>
      <c r="W57" s="27" t="s">
        <v>155</v>
      </c>
      <c r="X57" s="23" t="s">
        <v>112</v>
      </c>
      <c r="Y57" s="23" t="s">
        <v>41</v>
      </c>
      <c r="Z57" s="23">
        <v>29811</v>
      </c>
      <c r="AA57" s="23" t="s">
        <v>92</v>
      </c>
      <c r="AB57" s="23" t="s">
        <v>74</v>
      </c>
      <c r="AC57" s="23" t="s">
        <v>44</v>
      </c>
      <c r="AD57" s="23">
        <v>4</v>
      </c>
      <c r="AE57" s="28">
        <f>VLOOKUP(W57,Sheet4!$A$4:$B$53,2,FALSE)</f>
        <v>0</v>
      </c>
    </row>
    <row r="58" spans="1:31" x14ac:dyDescent="0.35">
      <c r="A58" s="15">
        <v>3537</v>
      </c>
      <c r="B58" s="16" t="s">
        <v>613</v>
      </c>
      <c r="C58" s="16" t="s">
        <v>604</v>
      </c>
      <c r="D58" s="17">
        <v>44709</v>
      </c>
      <c r="E58" s="17">
        <v>44981</v>
      </c>
      <c r="F58" s="16">
        <v>8</v>
      </c>
      <c r="G58" s="16" t="s">
        <v>10308</v>
      </c>
      <c r="H58" s="16" t="s">
        <v>58</v>
      </c>
      <c r="I58" s="16" t="s">
        <v>614</v>
      </c>
      <c r="J58" s="16" t="s">
        <v>615</v>
      </c>
      <c r="K58" s="16" t="s">
        <v>117</v>
      </c>
      <c r="L58" s="16" t="s">
        <v>197</v>
      </c>
      <c r="M58" s="16" t="s">
        <v>33</v>
      </c>
      <c r="N58" s="16" t="s">
        <v>34</v>
      </c>
      <c r="O58" s="16" t="s">
        <v>51</v>
      </c>
      <c r="P58" s="16" t="s">
        <v>139</v>
      </c>
      <c r="Q58" s="16" t="s">
        <v>616</v>
      </c>
      <c r="R58" s="16" t="s">
        <v>64</v>
      </c>
      <c r="S58" s="16" t="s">
        <v>89</v>
      </c>
      <c r="T58" s="18">
        <v>19916</v>
      </c>
      <c r="U58" s="19">
        <v>71.441666666666663</v>
      </c>
      <c r="V58" s="19" t="s">
        <v>10316</v>
      </c>
      <c r="W58" s="20" t="s">
        <v>119</v>
      </c>
      <c r="X58" s="16" t="s">
        <v>225</v>
      </c>
      <c r="Y58" s="16" t="s">
        <v>54</v>
      </c>
      <c r="Z58" s="16">
        <v>63882</v>
      </c>
      <c r="AA58" s="16" t="s">
        <v>55</v>
      </c>
      <c r="AB58" s="16" t="s">
        <v>83</v>
      </c>
      <c r="AC58" s="16" t="s">
        <v>44</v>
      </c>
      <c r="AD58" s="16">
        <v>2</v>
      </c>
      <c r="AE58" s="21">
        <f>VLOOKUP(W58,Sheet4!$A$4:$B$53,2,FALSE)</f>
        <v>0</v>
      </c>
    </row>
    <row r="59" spans="1:31" x14ac:dyDescent="0.35">
      <c r="A59" s="22">
        <v>3538</v>
      </c>
      <c r="B59" s="23" t="s">
        <v>617</v>
      </c>
      <c r="C59" s="23" t="s">
        <v>618</v>
      </c>
      <c r="D59" s="24">
        <v>43632</v>
      </c>
      <c r="E59" s="24">
        <v>44625</v>
      </c>
      <c r="F59" s="23">
        <v>32</v>
      </c>
      <c r="G59" s="23" t="s">
        <v>10308</v>
      </c>
      <c r="H59" s="23" t="s">
        <v>58</v>
      </c>
      <c r="I59" s="23" t="s">
        <v>619</v>
      </c>
      <c r="J59" s="23" t="s">
        <v>620</v>
      </c>
      <c r="K59" s="23" t="s">
        <v>61</v>
      </c>
      <c r="L59" s="23" t="s">
        <v>197</v>
      </c>
      <c r="M59" s="23" t="s">
        <v>51</v>
      </c>
      <c r="N59" s="23" t="s">
        <v>34</v>
      </c>
      <c r="O59" s="23" t="s">
        <v>51</v>
      </c>
      <c r="P59" s="23" t="s">
        <v>125</v>
      </c>
      <c r="Q59" s="23" t="s">
        <v>621</v>
      </c>
      <c r="R59" s="23" t="s">
        <v>64</v>
      </c>
      <c r="S59" s="23" t="s">
        <v>230</v>
      </c>
      <c r="T59" s="25">
        <v>21791</v>
      </c>
      <c r="U59" s="26">
        <v>66.308333333333337</v>
      </c>
      <c r="V59" s="26" t="s">
        <v>10315</v>
      </c>
      <c r="W59" s="27" t="s">
        <v>119</v>
      </c>
      <c r="X59" s="23" t="s">
        <v>112</v>
      </c>
      <c r="Y59" s="23" t="s">
        <v>54</v>
      </c>
      <c r="Z59" s="23">
        <v>62328</v>
      </c>
      <c r="AA59" s="23" t="s">
        <v>127</v>
      </c>
      <c r="AB59" s="23" t="s">
        <v>43</v>
      </c>
      <c r="AC59" s="23" t="s">
        <v>44</v>
      </c>
      <c r="AD59" s="23">
        <v>2</v>
      </c>
      <c r="AE59" s="28">
        <f>VLOOKUP(W59,Sheet4!$A$4:$B$53,2,FALSE)</f>
        <v>0</v>
      </c>
    </row>
    <row r="60" spans="1:31" x14ac:dyDescent="0.35">
      <c r="A60" s="15">
        <v>3540</v>
      </c>
      <c r="B60" s="16" t="s">
        <v>626</v>
      </c>
      <c r="C60" s="16" t="s">
        <v>627</v>
      </c>
      <c r="D60" s="17">
        <v>43902</v>
      </c>
      <c r="E60" s="17">
        <v>44843</v>
      </c>
      <c r="F60" s="16">
        <v>30</v>
      </c>
      <c r="G60" s="16" t="s">
        <v>10308</v>
      </c>
      <c r="H60" s="16" t="s">
        <v>58</v>
      </c>
      <c r="I60" s="16" t="s">
        <v>628</v>
      </c>
      <c r="J60" s="16" t="s">
        <v>629</v>
      </c>
      <c r="K60" s="16" t="s">
        <v>31</v>
      </c>
      <c r="L60" s="16" t="s">
        <v>32</v>
      </c>
      <c r="M60" s="16" t="s">
        <v>62</v>
      </c>
      <c r="N60" s="16" t="s">
        <v>63</v>
      </c>
      <c r="O60" s="16" t="s">
        <v>51</v>
      </c>
      <c r="P60" s="16" t="s">
        <v>139</v>
      </c>
      <c r="Q60" s="16" t="s">
        <v>630</v>
      </c>
      <c r="R60" s="16" t="s">
        <v>64</v>
      </c>
      <c r="S60" s="16" t="s">
        <v>147</v>
      </c>
      <c r="T60" s="18">
        <v>30476</v>
      </c>
      <c r="U60" s="19">
        <v>42.530555555555559</v>
      </c>
      <c r="V60" s="19" t="s">
        <v>10317</v>
      </c>
      <c r="W60" s="20" t="s">
        <v>148</v>
      </c>
      <c r="X60" s="16" t="s">
        <v>6</v>
      </c>
      <c r="Y60" s="16" t="s">
        <v>54</v>
      </c>
      <c r="Z60" s="16">
        <v>18721</v>
      </c>
      <c r="AA60" s="16" t="s">
        <v>42</v>
      </c>
      <c r="AB60" s="16" t="s">
        <v>43</v>
      </c>
      <c r="AC60" s="16" t="s">
        <v>104</v>
      </c>
      <c r="AD60" s="16">
        <v>4</v>
      </c>
      <c r="AE60" s="21">
        <f>VLOOKUP(W60,Sheet4!$A$4:$B$53,2,FALSE)</f>
        <v>0</v>
      </c>
    </row>
    <row r="61" spans="1:31" x14ac:dyDescent="0.35">
      <c r="A61" s="22">
        <v>3541</v>
      </c>
      <c r="B61" s="23" t="s">
        <v>631</v>
      </c>
      <c r="C61" s="23" t="s">
        <v>632</v>
      </c>
      <c r="D61" s="24">
        <v>43927</v>
      </c>
      <c r="E61" s="24">
        <v>45131</v>
      </c>
      <c r="F61" s="23">
        <v>39</v>
      </c>
      <c r="G61" s="23" t="s">
        <v>10308</v>
      </c>
      <c r="H61" s="23" t="s">
        <v>58</v>
      </c>
      <c r="I61" s="23" t="s">
        <v>633</v>
      </c>
      <c r="J61" s="23" t="s">
        <v>634</v>
      </c>
      <c r="K61" s="23" t="s">
        <v>132</v>
      </c>
      <c r="L61" s="23" t="s">
        <v>32</v>
      </c>
      <c r="M61" s="23" t="s">
        <v>62</v>
      </c>
      <c r="N61" s="23" t="s">
        <v>63</v>
      </c>
      <c r="O61" s="23" t="s">
        <v>62</v>
      </c>
      <c r="P61" s="23" t="s">
        <v>98</v>
      </c>
      <c r="Q61" s="23" t="s">
        <v>635</v>
      </c>
      <c r="R61" s="23" t="s">
        <v>64</v>
      </c>
      <c r="S61" s="23" t="s">
        <v>89</v>
      </c>
      <c r="T61" s="25">
        <v>33538</v>
      </c>
      <c r="U61" s="26">
        <v>34.147222222222226</v>
      </c>
      <c r="V61" s="26" t="s">
        <v>10318</v>
      </c>
      <c r="W61" s="27" t="s">
        <v>133</v>
      </c>
      <c r="X61" s="23" t="s">
        <v>102</v>
      </c>
      <c r="Y61" s="23" t="s">
        <v>54</v>
      </c>
      <c r="Z61" s="23">
        <v>78938</v>
      </c>
      <c r="AA61" s="23" t="s">
        <v>92</v>
      </c>
      <c r="AB61" s="23" t="s">
        <v>83</v>
      </c>
      <c r="AC61" s="23" t="s">
        <v>104</v>
      </c>
      <c r="AD61" s="23">
        <v>2</v>
      </c>
      <c r="AE61" s="28">
        <f>VLOOKUP(W61,Sheet4!$A$4:$B$53,2,FALSE)</f>
        <v>0</v>
      </c>
    </row>
    <row r="62" spans="1:31" x14ac:dyDescent="0.35">
      <c r="A62" s="15">
        <v>3544</v>
      </c>
      <c r="B62" s="16" t="s">
        <v>644</v>
      </c>
      <c r="C62" s="16" t="s">
        <v>645</v>
      </c>
      <c r="D62" s="17">
        <v>45106</v>
      </c>
      <c r="E62" s="17">
        <v>45116</v>
      </c>
      <c r="F62" s="16">
        <v>0</v>
      </c>
      <c r="G62" s="16" t="s">
        <v>10308</v>
      </c>
      <c r="H62" s="16" t="s">
        <v>58</v>
      </c>
      <c r="I62" s="16" t="s">
        <v>646</v>
      </c>
      <c r="J62" s="16" t="s">
        <v>647</v>
      </c>
      <c r="K62" s="16" t="s">
        <v>79</v>
      </c>
      <c r="L62" s="16" t="s">
        <v>32</v>
      </c>
      <c r="M62" s="16" t="s">
        <v>33</v>
      </c>
      <c r="N62" s="16" t="s">
        <v>50</v>
      </c>
      <c r="O62" s="16" t="s">
        <v>35</v>
      </c>
      <c r="P62" s="16" t="s">
        <v>139</v>
      </c>
      <c r="Q62" s="16" t="s">
        <v>648</v>
      </c>
      <c r="R62" s="16" t="s">
        <v>64</v>
      </c>
      <c r="S62" s="16" t="s">
        <v>52</v>
      </c>
      <c r="T62" s="18">
        <v>36785</v>
      </c>
      <c r="U62" s="19">
        <v>25.261111111111113</v>
      </c>
      <c r="V62" s="19" t="s">
        <v>10320</v>
      </c>
      <c r="W62" s="20" t="s">
        <v>101</v>
      </c>
      <c r="X62" s="16" t="s">
        <v>225</v>
      </c>
      <c r="Y62" s="16" t="s">
        <v>54</v>
      </c>
      <c r="Z62" s="16">
        <v>13902</v>
      </c>
      <c r="AA62" s="16" t="s">
        <v>127</v>
      </c>
      <c r="AB62" s="16" t="s">
        <v>74</v>
      </c>
      <c r="AC62" s="16" t="s">
        <v>44</v>
      </c>
      <c r="AD62" s="16">
        <v>2</v>
      </c>
      <c r="AE62" s="21">
        <f>VLOOKUP(W62,Sheet4!$A$4:$B$53,2,FALSE)</f>
        <v>0</v>
      </c>
    </row>
    <row r="63" spans="1:31" x14ac:dyDescent="0.35">
      <c r="A63" s="22">
        <v>3546</v>
      </c>
      <c r="B63" s="23" t="s">
        <v>654</v>
      </c>
      <c r="C63" s="23" t="s">
        <v>655</v>
      </c>
      <c r="D63" s="24">
        <v>44408</v>
      </c>
      <c r="E63" s="24">
        <v>44953</v>
      </c>
      <c r="F63" s="23">
        <v>17</v>
      </c>
      <c r="G63" s="23" t="s">
        <v>10308</v>
      </c>
      <c r="H63" s="23" t="s">
        <v>58</v>
      </c>
      <c r="I63" s="23" t="s">
        <v>656</v>
      </c>
      <c r="J63" s="23" t="s">
        <v>657</v>
      </c>
      <c r="K63" s="23" t="s">
        <v>31</v>
      </c>
      <c r="L63" s="23" t="s">
        <v>32</v>
      </c>
      <c r="M63" s="23" t="s">
        <v>62</v>
      </c>
      <c r="N63" s="23" t="s">
        <v>63</v>
      </c>
      <c r="O63" s="23" t="s">
        <v>51</v>
      </c>
      <c r="P63" s="23" t="s">
        <v>174</v>
      </c>
      <c r="Q63" s="23" t="s">
        <v>658</v>
      </c>
      <c r="R63" s="23" t="s">
        <v>64</v>
      </c>
      <c r="S63" s="23" t="s">
        <v>80</v>
      </c>
      <c r="T63" s="25">
        <v>29416</v>
      </c>
      <c r="U63" s="26">
        <v>45.43333333333333</v>
      </c>
      <c r="V63" s="26" t="s">
        <v>10317</v>
      </c>
      <c r="W63" s="27" t="s">
        <v>71</v>
      </c>
      <c r="X63" s="23" t="s">
        <v>225</v>
      </c>
      <c r="Y63" s="23" t="s">
        <v>54</v>
      </c>
      <c r="Z63" s="23">
        <v>35786</v>
      </c>
      <c r="AA63" s="23" t="s">
        <v>55</v>
      </c>
      <c r="AB63" s="23" t="s">
        <v>43</v>
      </c>
      <c r="AC63" s="23" t="s">
        <v>104</v>
      </c>
      <c r="AD63" s="23">
        <v>1</v>
      </c>
      <c r="AE63" s="28">
        <f>VLOOKUP(W63,Sheet4!$A$4:$B$53,2,FALSE)</f>
        <v>0</v>
      </c>
    </row>
    <row r="64" spans="1:31" x14ac:dyDescent="0.35">
      <c r="A64" s="15">
        <v>3548</v>
      </c>
      <c r="B64" s="16" t="s">
        <v>663</v>
      </c>
      <c r="C64" s="16" t="s">
        <v>664</v>
      </c>
      <c r="D64" s="17">
        <v>44388</v>
      </c>
      <c r="E64" s="17">
        <v>44844</v>
      </c>
      <c r="F64" s="16">
        <v>14</v>
      </c>
      <c r="G64" s="16" t="s">
        <v>10308</v>
      </c>
      <c r="H64" s="16" t="s">
        <v>58</v>
      </c>
      <c r="I64" s="16" t="s">
        <v>665</v>
      </c>
      <c r="J64" s="16" t="s">
        <v>666</v>
      </c>
      <c r="K64" s="16" t="s">
        <v>97</v>
      </c>
      <c r="L64" s="16" t="s">
        <v>32</v>
      </c>
      <c r="M64" s="16" t="s">
        <v>51</v>
      </c>
      <c r="N64" s="16" t="s">
        <v>50</v>
      </c>
      <c r="O64" s="16" t="s">
        <v>62</v>
      </c>
      <c r="P64" s="16" t="s">
        <v>125</v>
      </c>
      <c r="Q64" s="16" t="s">
        <v>667</v>
      </c>
      <c r="R64" s="16" t="s">
        <v>64</v>
      </c>
      <c r="S64" s="16" t="s">
        <v>80</v>
      </c>
      <c r="T64" s="18">
        <v>23401</v>
      </c>
      <c r="U64" s="19">
        <v>61.902777777777779</v>
      </c>
      <c r="V64" s="19" t="s">
        <v>10315</v>
      </c>
      <c r="W64" s="20" t="s">
        <v>155</v>
      </c>
      <c r="X64" s="16" t="s">
        <v>102</v>
      </c>
      <c r="Y64" s="16" t="s">
        <v>41</v>
      </c>
      <c r="Z64" s="16">
        <v>40135</v>
      </c>
      <c r="AA64" s="16" t="s">
        <v>42</v>
      </c>
      <c r="AB64" s="16" t="s">
        <v>74</v>
      </c>
      <c r="AC64" s="16" t="s">
        <v>44</v>
      </c>
      <c r="AD64" s="16">
        <v>1</v>
      </c>
      <c r="AE64" s="21">
        <f>VLOOKUP(W64,Sheet4!$A$4:$B$53,2,FALSE)</f>
        <v>0</v>
      </c>
    </row>
    <row r="65" spans="1:31" x14ac:dyDescent="0.35">
      <c r="A65" s="22">
        <v>3549</v>
      </c>
      <c r="B65" s="23" t="s">
        <v>668</v>
      </c>
      <c r="C65" s="23" t="s">
        <v>669</v>
      </c>
      <c r="D65" s="24">
        <v>43388</v>
      </c>
      <c r="E65" s="24">
        <v>44122</v>
      </c>
      <c r="F65" s="23">
        <v>24</v>
      </c>
      <c r="G65" s="23" t="s">
        <v>10308</v>
      </c>
      <c r="H65" s="23" t="s">
        <v>58</v>
      </c>
      <c r="I65" s="23" t="s">
        <v>670</v>
      </c>
      <c r="J65" s="23" t="s">
        <v>671</v>
      </c>
      <c r="K65" s="23" t="s">
        <v>79</v>
      </c>
      <c r="L65" s="23" t="s">
        <v>32</v>
      </c>
      <c r="M65" s="23" t="s">
        <v>62</v>
      </c>
      <c r="N65" s="23" t="s">
        <v>34</v>
      </c>
      <c r="O65" s="23" t="s">
        <v>62</v>
      </c>
      <c r="P65" s="23" t="s">
        <v>139</v>
      </c>
      <c r="Q65" s="23" t="s">
        <v>672</v>
      </c>
      <c r="R65" s="23" t="s">
        <v>64</v>
      </c>
      <c r="S65" s="23" t="s">
        <v>89</v>
      </c>
      <c r="T65" s="25">
        <v>20165</v>
      </c>
      <c r="U65" s="26">
        <v>70.75833333333334</v>
      </c>
      <c r="V65" s="26" t="s">
        <v>10316</v>
      </c>
      <c r="W65" s="27" t="s">
        <v>141</v>
      </c>
      <c r="X65" s="23" t="s">
        <v>102</v>
      </c>
      <c r="Y65" s="23" t="s">
        <v>41</v>
      </c>
      <c r="Z65" s="23">
        <v>72975</v>
      </c>
      <c r="AA65" s="23" t="s">
        <v>92</v>
      </c>
      <c r="AB65" s="23" t="s">
        <v>103</v>
      </c>
      <c r="AC65" s="23" t="s">
        <v>44</v>
      </c>
      <c r="AD65" s="23">
        <v>2</v>
      </c>
      <c r="AE65" s="28">
        <f>VLOOKUP(W65,Sheet4!$A$4:$B$53,2,FALSE)</f>
        <v>0</v>
      </c>
    </row>
    <row r="66" spans="1:31" x14ac:dyDescent="0.35">
      <c r="A66" s="15">
        <v>3550</v>
      </c>
      <c r="B66" s="16" t="s">
        <v>337</v>
      </c>
      <c r="C66" s="16" t="s">
        <v>673</v>
      </c>
      <c r="D66" s="17">
        <v>44526</v>
      </c>
      <c r="E66" s="17">
        <v>44848</v>
      </c>
      <c r="F66" s="16">
        <v>10</v>
      </c>
      <c r="G66" s="16" t="s">
        <v>10308</v>
      </c>
      <c r="H66" s="16" t="s">
        <v>58</v>
      </c>
      <c r="I66" s="16" t="s">
        <v>674</v>
      </c>
      <c r="J66" s="16" t="s">
        <v>675</v>
      </c>
      <c r="K66" s="16" t="s">
        <v>132</v>
      </c>
      <c r="L66" s="16" t="s">
        <v>197</v>
      </c>
      <c r="M66" s="16" t="s">
        <v>51</v>
      </c>
      <c r="N66" s="16" t="s">
        <v>34</v>
      </c>
      <c r="O66" s="16" t="s">
        <v>35</v>
      </c>
      <c r="P66" s="16" t="s">
        <v>125</v>
      </c>
      <c r="Q66" s="16" t="s">
        <v>676</v>
      </c>
      <c r="R66" s="16" t="s">
        <v>64</v>
      </c>
      <c r="S66" s="16" t="s">
        <v>304</v>
      </c>
      <c r="T66" s="18">
        <v>32228</v>
      </c>
      <c r="U66" s="19">
        <v>37.733333333333334</v>
      </c>
      <c r="V66" s="19" t="s">
        <v>10318</v>
      </c>
      <c r="W66" s="20" t="s">
        <v>119</v>
      </c>
      <c r="X66" s="16" t="s">
        <v>677</v>
      </c>
      <c r="Y66" s="16" t="s">
        <v>54</v>
      </c>
      <c r="Z66" s="16">
        <v>57754</v>
      </c>
      <c r="AA66" s="16" t="s">
        <v>42</v>
      </c>
      <c r="AB66" s="16" t="s">
        <v>103</v>
      </c>
      <c r="AC66" s="16" t="s">
        <v>44</v>
      </c>
      <c r="AD66" s="16">
        <v>1</v>
      </c>
      <c r="AE66" s="21">
        <f>VLOOKUP(W66,Sheet4!$A$4:$B$53,2,FALSE)</f>
        <v>0</v>
      </c>
    </row>
    <row r="67" spans="1:31" x14ac:dyDescent="0.35">
      <c r="A67" s="22">
        <v>3552</v>
      </c>
      <c r="B67" s="23" t="s">
        <v>682</v>
      </c>
      <c r="C67" s="23" t="s">
        <v>683</v>
      </c>
      <c r="D67" s="24">
        <v>43877</v>
      </c>
      <c r="E67" s="24">
        <v>43985</v>
      </c>
      <c r="F67" s="23">
        <v>3</v>
      </c>
      <c r="G67" s="23" t="s">
        <v>10308</v>
      </c>
      <c r="H67" s="23" t="s">
        <v>58</v>
      </c>
      <c r="I67" s="23" t="s">
        <v>684</v>
      </c>
      <c r="J67" s="23" t="s">
        <v>685</v>
      </c>
      <c r="K67" s="23" t="s">
        <v>61</v>
      </c>
      <c r="L67" s="23" t="s">
        <v>32</v>
      </c>
      <c r="M67" s="23" t="s">
        <v>62</v>
      </c>
      <c r="N67" s="23" t="s">
        <v>63</v>
      </c>
      <c r="O67" s="23" t="s">
        <v>62</v>
      </c>
      <c r="P67" s="23" t="s">
        <v>139</v>
      </c>
      <c r="Q67" s="23" t="s">
        <v>686</v>
      </c>
      <c r="R67" s="23" t="s">
        <v>64</v>
      </c>
      <c r="S67" s="23" t="s">
        <v>89</v>
      </c>
      <c r="T67" s="25">
        <v>15564</v>
      </c>
      <c r="U67" s="26">
        <v>83.358333333333334</v>
      </c>
      <c r="V67" s="26" t="s">
        <v>10314</v>
      </c>
      <c r="W67" s="27" t="s">
        <v>148</v>
      </c>
      <c r="X67" s="23" t="s">
        <v>225</v>
      </c>
      <c r="Y67" s="23" t="s">
        <v>54</v>
      </c>
      <c r="Z67" s="23">
        <v>28714</v>
      </c>
      <c r="AA67" s="23" t="s">
        <v>42</v>
      </c>
      <c r="AB67" s="23" t="s">
        <v>74</v>
      </c>
      <c r="AC67" s="23" t="s">
        <v>235</v>
      </c>
      <c r="AD67" s="23">
        <v>1</v>
      </c>
      <c r="AE67" s="28">
        <f>VLOOKUP(W67,Sheet4!$A$4:$B$53,2,FALSE)</f>
        <v>0</v>
      </c>
    </row>
    <row r="68" spans="1:31" x14ac:dyDescent="0.35">
      <c r="A68" s="15">
        <v>3555</v>
      </c>
      <c r="B68" s="16" t="s">
        <v>697</v>
      </c>
      <c r="C68" s="16" t="s">
        <v>698</v>
      </c>
      <c r="D68" s="17">
        <v>44932</v>
      </c>
      <c r="E68" s="17">
        <v>45053</v>
      </c>
      <c r="F68" s="16">
        <v>3</v>
      </c>
      <c r="G68" s="16" t="s">
        <v>10308</v>
      </c>
      <c r="H68" s="16" t="s">
        <v>58</v>
      </c>
      <c r="I68" s="16" t="s">
        <v>699</v>
      </c>
      <c r="J68" s="16" t="s">
        <v>700</v>
      </c>
      <c r="K68" s="16" t="s">
        <v>49</v>
      </c>
      <c r="L68" s="16" t="s">
        <v>32</v>
      </c>
      <c r="M68" s="16" t="s">
        <v>62</v>
      </c>
      <c r="N68" s="16" t="s">
        <v>34</v>
      </c>
      <c r="O68" s="16" t="s">
        <v>35</v>
      </c>
      <c r="P68" s="16" t="s">
        <v>125</v>
      </c>
      <c r="Q68" s="16" t="s">
        <v>701</v>
      </c>
      <c r="R68" s="16" t="s">
        <v>64</v>
      </c>
      <c r="S68" s="16" t="s">
        <v>100</v>
      </c>
      <c r="T68" s="18">
        <v>32153</v>
      </c>
      <c r="U68" s="19">
        <v>37.94166666666667</v>
      </c>
      <c r="V68" s="19" t="s">
        <v>10318</v>
      </c>
      <c r="W68" s="20" t="s">
        <v>133</v>
      </c>
      <c r="X68" s="16" t="s">
        <v>702</v>
      </c>
      <c r="Y68" s="16" t="s">
        <v>41</v>
      </c>
      <c r="Z68" s="16">
        <v>48104</v>
      </c>
      <c r="AA68" s="16" t="s">
        <v>55</v>
      </c>
      <c r="AB68" s="16" t="s">
        <v>43</v>
      </c>
      <c r="AC68" s="16" t="s">
        <v>44</v>
      </c>
      <c r="AD68" s="16">
        <v>4</v>
      </c>
      <c r="AE68" s="21">
        <f>VLOOKUP(W68,Sheet4!$A$4:$B$53,2,FALSE)</f>
        <v>0</v>
      </c>
    </row>
    <row r="69" spans="1:31" x14ac:dyDescent="0.35">
      <c r="A69" s="22">
        <v>3556</v>
      </c>
      <c r="B69" s="23" t="s">
        <v>703</v>
      </c>
      <c r="C69" s="23" t="s">
        <v>244</v>
      </c>
      <c r="D69" s="24">
        <v>43664</v>
      </c>
      <c r="E69" s="24">
        <v>43845</v>
      </c>
      <c r="F69" s="23">
        <v>5</v>
      </c>
      <c r="G69" s="23" t="s">
        <v>10308</v>
      </c>
      <c r="H69" s="23" t="s">
        <v>58</v>
      </c>
      <c r="I69" s="23" t="s">
        <v>704</v>
      </c>
      <c r="J69" s="23" t="s">
        <v>705</v>
      </c>
      <c r="K69" s="23" t="s">
        <v>31</v>
      </c>
      <c r="L69" s="23" t="s">
        <v>32</v>
      </c>
      <c r="M69" s="23" t="s">
        <v>62</v>
      </c>
      <c r="N69" s="23" t="s">
        <v>63</v>
      </c>
      <c r="O69" s="23" t="s">
        <v>35</v>
      </c>
      <c r="P69" s="23" t="s">
        <v>139</v>
      </c>
      <c r="Q69" s="23" t="s">
        <v>706</v>
      </c>
      <c r="R69" s="23" t="s">
        <v>64</v>
      </c>
      <c r="S69" s="23" t="s">
        <v>304</v>
      </c>
      <c r="T69" s="25">
        <v>22448</v>
      </c>
      <c r="U69" s="26">
        <v>64.511111111111106</v>
      </c>
      <c r="V69" s="26" t="s">
        <v>10315</v>
      </c>
      <c r="W69" s="27" t="s">
        <v>101</v>
      </c>
      <c r="X69" s="23" t="s">
        <v>707</v>
      </c>
      <c r="Y69" s="23" t="s">
        <v>54</v>
      </c>
      <c r="Z69" s="23">
        <v>86009</v>
      </c>
      <c r="AA69" s="23" t="s">
        <v>42</v>
      </c>
      <c r="AB69" s="23" t="s">
        <v>74</v>
      </c>
      <c r="AC69" s="23" t="s">
        <v>104</v>
      </c>
      <c r="AD69" s="23">
        <v>2</v>
      </c>
      <c r="AE69" s="28">
        <f>VLOOKUP(W69,Sheet4!$A$4:$B$53,2,FALSE)</f>
        <v>0</v>
      </c>
    </row>
    <row r="70" spans="1:31" x14ac:dyDescent="0.35">
      <c r="A70" s="15">
        <v>3559</v>
      </c>
      <c r="B70" s="16" t="s">
        <v>716</v>
      </c>
      <c r="C70" s="16" t="s">
        <v>717</v>
      </c>
      <c r="D70" s="17">
        <v>43775</v>
      </c>
      <c r="E70" s="17">
        <v>44080</v>
      </c>
      <c r="F70" s="16">
        <v>10</v>
      </c>
      <c r="G70" s="16" t="s">
        <v>10308</v>
      </c>
      <c r="H70" s="16" t="s">
        <v>28</v>
      </c>
      <c r="I70" s="16" t="s">
        <v>718</v>
      </c>
      <c r="J70" s="16" t="s">
        <v>719</v>
      </c>
      <c r="K70" s="16" t="s">
        <v>117</v>
      </c>
      <c r="L70" s="16" t="s">
        <v>32</v>
      </c>
      <c r="M70" s="16" t="s">
        <v>51</v>
      </c>
      <c r="N70" s="16" t="s">
        <v>34</v>
      </c>
      <c r="O70" s="16" t="s">
        <v>62</v>
      </c>
      <c r="P70" s="16" t="s">
        <v>139</v>
      </c>
      <c r="Q70" s="16" t="s">
        <v>720</v>
      </c>
      <c r="R70" s="16" t="s">
        <v>10322</v>
      </c>
      <c r="S70" s="16" t="s">
        <v>89</v>
      </c>
      <c r="T70" s="18">
        <v>33560</v>
      </c>
      <c r="U70" s="19">
        <v>34.088888888888889</v>
      </c>
      <c r="V70" s="19" t="s">
        <v>10318</v>
      </c>
      <c r="W70" s="20" t="s">
        <v>39</v>
      </c>
      <c r="X70" s="16" t="s">
        <v>66</v>
      </c>
      <c r="Y70" s="16" t="s">
        <v>54</v>
      </c>
      <c r="Z70" s="16">
        <v>1960</v>
      </c>
      <c r="AA70" s="16" t="s">
        <v>42</v>
      </c>
      <c r="AB70" s="16" t="s">
        <v>74</v>
      </c>
      <c r="AC70" s="16" t="s">
        <v>44</v>
      </c>
      <c r="AD70" s="16">
        <v>2</v>
      </c>
      <c r="AE70" s="21">
        <f>VLOOKUP(W70,Sheet4!$A$4:$B$53,2,FALSE)</f>
        <v>0</v>
      </c>
    </row>
    <row r="71" spans="1:31" x14ac:dyDescent="0.35">
      <c r="A71" s="22">
        <v>3562</v>
      </c>
      <c r="B71" s="23" t="s">
        <v>730</v>
      </c>
      <c r="C71" s="23" t="s">
        <v>731</v>
      </c>
      <c r="D71" s="24">
        <v>43606</v>
      </c>
      <c r="E71" s="24">
        <v>44931</v>
      </c>
      <c r="F71" s="23">
        <v>43</v>
      </c>
      <c r="G71" s="23" t="s">
        <v>10308</v>
      </c>
      <c r="H71" s="23" t="s">
        <v>28</v>
      </c>
      <c r="I71" s="23" t="s">
        <v>732</v>
      </c>
      <c r="J71" s="23" t="s">
        <v>733</v>
      </c>
      <c r="K71" s="23" t="s">
        <v>31</v>
      </c>
      <c r="L71" s="23" t="s">
        <v>197</v>
      </c>
      <c r="M71" s="23" t="s">
        <v>33</v>
      </c>
      <c r="N71" s="23" t="s">
        <v>63</v>
      </c>
      <c r="O71" s="23" t="s">
        <v>62</v>
      </c>
      <c r="P71" s="23" t="s">
        <v>139</v>
      </c>
      <c r="Q71" s="23" t="s">
        <v>734</v>
      </c>
      <c r="R71" s="23" t="s">
        <v>10322</v>
      </c>
      <c r="S71" s="23" t="s">
        <v>285</v>
      </c>
      <c r="T71" s="25">
        <v>19823</v>
      </c>
      <c r="U71" s="26">
        <v>71.697222222222223</v>
      </c>
      <c r="V71" s="26" t="s">
        <v>10316</v>
      </c>
      <c r="W71" s="27" t="s">
        <v>39</v>
      </c>
      <c r="X71" s="23" t="s">
        <v>242</v>
      </c>
      <c r="Y71" s="23" t="s">
        <v>41</v>
      </c>
      <c r="Z71" s="23">
        <v>1821</v>
      </c>
      <c r="AA71" s="23" t="s">
        <v>73</v>
      </c>
      <c r="AB71" s="23" t="s">
        <v>74</v>
      </c>
      <c r="AC71" s="23" t="s">
        <v>104</v>
      </c>
      <c r="AD71" s="23">
        <v>2</v>
      </c>
      <c r="AE71" s="28">
        <f>VLOOKUP(W71,Sheet4!$A$4:$B$53,2,FALSE)</f>
        <v>0</v>
      </c>
    </row>
    <row r="72" spans="1:31" x14ac:dyDescent="0.35">
      <c r="A72" s="15">
        <v>3564</v>
      </c>
      <c r="B72" s="16" t="s">
        <v>740</v>
      </c>
      <c r="C72" s="16" t="s">
        <v>741</v>
      </c>
      <c r="D72" s="17">
        <v>43491</v>
      </c>
      <c r="E72" s="17">
        <v>44167</v>
      </c>
      <c r="F72" s="16">
        <v>22</v>
      </c>
      <c r="G72" s="16" t="s">
        <v>10308</v>
      </c>
      <c r="H72" s="16" t="s">
        <v>727</v>
      </c>
      <c r="I72" s="16" t="s">
        <v>742</v>
      </c>
      <c r="J72" s="16" t="s">
        <v>743</v>
      </c>
      <c r="K72" s="16" t="s">
        <v>132</v>
      </c>
      <c r="L72" s="16" t="s">
        <v>744</v>
      </c>
      <c r="M72" s="16" t="s">
        <v>62</v>
      </c>
      <c r="N72" s="16" t="s">
        <v>34</v>
      </c>
      <c r="O72" s="16" t="s">
        <v>35</v>
      </c>
      <c r="P72" s="16" t="s">
        <v>125</v>
      </c>
      <c r="Q72" s="16" t="s">
        <v>745</v>
      </c>
      <c r="R72" s="16" t="s">
        <v>10322</v>
      </c>
      <c r="S72" s="16" t="s">
        <v>52</v>
      </c>
      <c r="T72" s="18">
        <v>34645</v>
      </c>
      <c r="U72" s="19">
        <v>31.119444444444444</v>
      </c>
      <c r="V72" s="19" t="s">
        <v>10318</v>
      </c>
      <c r="W72" s="20" t="s">
        <v>39</v>
      </c>
      <c r="X72" s="16" t="s">
        <v>162</v>
      </c>
      <c r="Y72" s="16" t="s">
        <v>41</v>
      </c>
      <c r="Z72" s="16">
        <v>2122</v>
      </c>
      <c r="AA72" s="16" t="s">
        <v>42</v>
      </c>
      <c r="AB72" s="16" t="s">
        <v>103</v>
      </c>
      <c r="AC72" s="16" t="s">
        <v>44</v>
      </c>
      <c r="AD72" s="16">
        <v>1</v>
      </c>
      <c r="AE72" s="21">
        <f>VLOOKUP(W72,Sheet4!$A$4:$B$53,2,FALSE)</f>
        <v>0</v>
      </c>
    </row>
    <row r="73" spans="1:31" x14ac:dyDescent="0.35">
      <c r="A73" s="22">
        <v>3568</v>
      </c>
      <c r="B73" s="23" t="s">
        <v>758</v>
      </c>
      <c r="C73" s="23" t="s">
        <v>759</v>
      </c>
      <c r="D73" s="24">
        <v>45118</v>
      </c>
      <c r="E73" s="24">
        <v>45136</v>
      </c>
      <c r="F73" s="23">
        <v>0</v>
      </c>
      <c r="G73" s="23" t="s">
        <v>10308</v>
      </c>
      <c r="H73" s="23" t="s">
        <v>28</v>
      </c>
      <c r="I73" s="23" t="s">
        <v>760</v>
      </c>
      <c r="J73" s="23" t="s">
        <v>761</v>
      </c>
      <c r="K73" s="23" t="s">
        <v>49</v>
      </c>
      <c r="L73" s="23" t="s">
        <v>744</v>
      </c>
      <c r="M73" s="23" t="s">
        <v>62</v>
      </c>
      <c r="N73" s="23" t="s">
        <v>63</v>
      </c>
      <c r="O73" s="23" t="s">
        <v>51</v>
      </c>
      <c r="P73" s="23" t="s">
        <v>98</v>
      </c>
      <c r="Q73" s="23" t="s">
        <v>762</v>
      </c>
      <c r="R73" s="23" t="s">
        <v>10322</v>
      </c>
      <c r="S73" s="23" t="s">
        <v>89</v>
      </c>
      <c r="T73" s="25">
        <v>27371</v>
      </c>
      <c r="U73" s="26">
        <v>51.033333333333331</v>
      </c>
      <c r="V73" s="26" t="s">
        <v>10319</v>
      </c>
      <c r="W73" s="27" t="s">
        <v>39</v>
      </c>
      <c r="X73" s="23" t="s">
        <v>225</v>
      </c>
      <c r="Y73" s="23" t="s">
        <v>54</v>
      </c>
      <c r="Z73" s="23">
        <v>2478</v>
      </c>
      <c r="AA73" s="23" t="s">
        <v>127</v>
      </c>
      <c r="AB73" s="23" t="s">
        <v>103</v>
      </c>
      <c r="AC73" s="23" t="s">
        <v>44</v>
      </c>
      <c r="AD73" s="23">
        <v>2</v>
      </c>
      <c r="AE73" s="28">
        <f>VLOOKUP(W73,Sheet4!$A$4:$B$53,2,FALSE)</f>
        <v>0</v>
      </c>
    </row>
    <row r="74" spans="1:31" x14ac:dyDescent="0.35">
      <c r="A74" s="15">
        <v>3569</v>
      </c>
      <c r="B74" s="16" t="s">
        <v>763</v>
      </c>
      <c r="C74" s="16" t="s">
        <v>764</v>
      </c>
      <c r="D74" s="17">
        <v>43505</v>
      </c>
      <c r="E74" s="17">
        <v>44071</v>
      </c>
      <c r="F74" s="16">
        <v>18</v>
      </c>
      <c r="G74" s="16" t="s">
        <v>10308</v>
      </c>
      <c r="H74" s="16" t="s">
        <v>28</v>
      </c>
      <c r="I74" s="16" t="s">
        <v>765</v>
      </c>
      <c r="J74" s="16" t="s">
        <v>766</v>
      </c>
      <c r="K74" s="16" t="s">
        <v>138</v>
      </c>
      <c r="L74" s="16" t="s">
        <v>32</v>
      </c>
      <c r="M74" s="16" t="s">
        <v>51</v>
      </c>
      <c r="N74" s="16" t="s">
        <v>63</v>
      </c>
      <c r="O74" s="16" t="s">
        <v>35</v>
      </c>
      <c r="P74" s="16" t="s">
        <v>98</v>
      </c>
      <c r="Q74" s="16" t="s">
        <v>767</v>
      </c>
      <c r="R74" s="16" t="s">
        <v>10322</v>
      </c>
      <c r="S74" s="16" t="s">
        <v>331</v>
      </c>
      <c r="T74" s="18">
        <v>34899</v>
      </c>
      <c r="U74" s="19">
        <v>30.419444444444444</v>
      </c>
      <c r="V74" s="19" t="s">
        <v>10318</v>
      </c>
      <c r="W74" s="20" t="s">
        <v>39</v>
      </c>
      <c r="X74" s="16" t="s">
        <v>6</v>
      </c>
      <c r="Y74" s="16" t="s">
        <v>41</v>
      </c>
      <c r="Z74" s="16">
        <v>2763</v>
      </c>
      <c r="AA74" s="16" t="s">
        <v>55</v>
      </c>
      <c r="AB74" s="16" t="s">
        <v>103</v>
      </c>
      <c r="AC74" s="16" t="s">
        <v>44</v>
      </c>
      <c r="AD74" s="16">
        <v>2</v>
      </c>
      <c r="AE74" s="21">
        <f>VLOOKUP(W74,Sheet4!$A$4:$B$53,2,FALSE)</f>
        <v>0</v>
      </c>
    </row>
    <row r="75" spans="1:31" x14ac:dyDescent="0.35">
      <c r="A75" s="22">
        <v>3570</v>
      </c>
      <c r="B75" s="23" t="s">
        <v>768</v>
      </c>
      <c r="C75" s="23" t="s">
        <v>769</v>
      </c>
      <c r="D75" s="24">
        <v>43574</v>
      </c>
      <c r="E75" s="24">
        <v>44495</v>
      </c>
      <c r="F75" s="23">
        <v>30</v>
      </c>
      <c r="G75" s="23" t="s">
        <v>10308</v>
      </c>
      <c r="H75" s="23" t="s">
        <v>727</v>
      </c>
      <c r="I75" s="23" t="s">
        <v>770</v>
      </c>
      <c r="J75" s="23" t="s">
        <v>771</v>
      </c>
      <c r="K75" s="23" t="s">
        <v>79</v>
      </c>
      <c r="L75" s="23" t="s">
        <v>744</v>
      </c>
      <c r="M75" s="23" t="s">
        <v>62</v>
      </c>
      <c r="N75" s="23" t="s">
        <v>63</v>
      </c>
      <c r="O75" s="23" t="s">
        <v>35</v>
      </c>
      <c r="P75" s="23" t="s">
        <v>174</v>
      </c>
      <c r="Q75" s="23" t="s">
        <v>772</v>
      </c>
      <c r="R75" s="23" t="s">
        <v>10322</v>
      </c>
      <c r="S75" s="23" t="s">
        <v>230</v>
      </c>
      <c r="T75" s="25">
        <v>27356</v>
      </c>
      <c r="U75" s="26">
        <v>51.075000000000003</v>
      </c>
      <c r="V75" s="26" t="s">
        <v>10319</v>
      </c>
      <c r="W75" s="27" t="s">
        <v>39</v>
      </c>
      <c r="X75" s="23" t="s">
        <v>112</v>
      </c>
      <c r="Y75" s="23" t="s">
        <v>41</v>
      </c>
      <c r="Z75" s="23">
        <v>2445</v>
      </c>
      <c r="AA75" s="23" t="s">
        <v>127</v>
      </c>
      <c r="AB75" s="23" t="s">
        <v>83</v>
      </c>
      <c r="AC75" s="23" t="s">
        <v>44</v>
      </c>
      <c r="AD75" s="23">
        <v>1</v>
      </c>
      <c r="AE75" s="28">
        <f>VLOOKUP(W75,Sheet4!$A$4:$B$53,2,FALSE)</f>
        <v>0</v>
      </c>
    </row>
    <row r="76" spans="1:31" x14ac:dyDescent="0.35">
      <c r="A76" s="15">
        <v>3571</v>
      </c>
      <c r="B76" s="16" t="s">
        <v>773</v>
      </c>
      <c r="C76" s="16" t="s">
        <v>774</v>
      </c>
      <c r="D76" s="17">
        <v>44749</v>
      </c>
      <c r="E76" s="17">
        <v>45124</v>
      </c>
      <c r="F76" s="16">
        <v>12</v>
      </c>
      <c r="G76" s="16" t="s">
        <v>10308</v>
      </c>
      <c r="H76" s="16" t="s">
        <v>28</v>
      </c>
      <c r="I76" s="16" t="s">
        <v>775</v>
      </c>
      <c r="J76" s="16" t="s">
        <v>776</v>
      </c>
      <c r="K76" s="16" t="s">
        <v>117</v>
      </c>
      <c r="L76" s="16" t="s">
        <v>744</v>
      </c>
      <c r="M76" s="16" t="s">
        <v>51</v>
      </c>
      <c r="N76" s="16" t="s">
        <v>34</v>
      </c>
      <c r="O76" s="16" t="s">
        <v>62</v>
      </c>
      <c r="P76" s="16" t="s">
        <v>125</v>
      </c>
      <c r="Q76" s="16" t="s">
        <v>777</v>
      </c>
      <c r="R76" s="16" t="s">
        <v>10322</v>
      </c>
      <c r="S76" s="16" t="s">
        <v>89</v>
      </c>
      <c r="T76" s="18">
        <v>17408</v>
      </c>
      <c r="U76" s="19">
        <v>78.308333333333337</v>
      </c>
      <c r="V76" s="19" t="s">
        <v>10316</v>
      </c>
      <c r="W76" s="20" t="s">
        <v>39</v>
      </c>
      <c r="X76" s="16" t="s">
        <v>112</v>
      </c>
      <c r="Y76" s="16" t="s">
        <v>41</v>
      </c>
      <c r="Z76" s="16">
        <v>1886</v>
      </c>
      <c r="AA76" s="16" t="s">
        <v>42</v>
      </c>
      <c r="AB76" s="16" t="s">
        <v>43</v>
      </c>
      <c r="AC76" s="16" t="s">
        <v>44</v>
      </c>
      <c r="AD76" s="16">
        <v>4</v>
      </c>
      <c r="AE76" s="21">
        <f>VLOOKUP(W76,Sheet4!$A$4:$B$53,2,FALSE)</f>
        <v>0</v>
      </c>
    </row>
    <row r="77" spans="1:31" x14ac:dyDescent="0.35">
      <c r="A77" s="22">
        <v>3572</v>
      </c>
      <c r="B77" s="23" t="s">
        <v>778</v>
      </c>
      <c r="C77" s="23" t="s">
        <v>779</v>
      </c>
      <c r="D77" s="24">
        <v>43536</v>
      </c>
      <c r="E77" s="24">
        <v>43970</v>
      </c>
      <c r="F77" s="23">
        <v>14</v>
      </c>
      <c r="G77" s="23" t="s">
        <v>10308</v>
      </c>
      <c r="H77" s="23" t="s">
        <v>28</v>
      </c>
      <c r="I77" s="23" t="s">
        <v>780</v>
      </c>
      <c r="J77" s="23" t="s">
        <v>781</v>
      </c>
      <c r="K77" s="23" t="s">
        <v>97</v>
      </c>
      <c r="L77" s="23" t="s">
        <v>32</v>
      </c>
      <c r="M77" s="23" t="s">
        <v>33</v>
      </c>
      <c r="N77" s="23" t="s">
        <v>50</v>
      </c>
      <c r="O77" s="23" t="s">
        <v>51</v>
      </c>
      <c r="P77" s="23" t="s">
        <v>139</v>
      </c>
      <c r="Q77" s="23" t="s">
        <v>782</v>
      </c>
      <c r="R77" s="23" t="s">
        <v>10322</v>
      </c>
      <c r="S77" s="23" t="s">
        <v>230</v>
      </c>
      <c r="T77" s="25">
        <v>34492</v>
      </c>
      <c r="U77" s="26">
        <v>31.536111111111111</v>
      </c>
      <c r="V77" s="26" t="s">
        <v>10318</v>
      </c>
      <c r="W77" s="27" t="s">
        <v>39</v>
      </c>
      <c r="X77" s="23" t="s">
        <v>112</v>
      </c>
      <c r="Y77" s="23" t="s">
        <v>54</v>
      </c>
      <c r="Z77" s="23">
        <v>2747</v>
      </c>
      <c r="AA77" s="23" t="s">
        <v>42</v>
      </c>
      <c r="AB77" s="23" t="s">
        <v>74</v>
      </c>
      <c r="AC77" s="23" t="s">
        <v>44</v>
      </c>
      <c r="AD77" s="23">
        <v>5</v>
      </c>
      <c r="AE77" s="28">
        <f>VLOOKUP(W77,Sheet4!$A$4:$B$53,2,FALSE)</f>
        <v>0</v>
      </c>
    </row>
    <row r="78" spans="1:31" x14ac:dyDescent="0.35">
      <c r="A78" s="15">
        <v>3573</v>
      </c>
      <c r="B78" s="16" t="s">
        <v>783</v>
      </c>
      <c r="C78" s="16" t="s">
        <v>784</v>
      </c>
      <c r="D78" s="17">
        <v>43899</v>
      </c>
      <c r="E78" s="17">
        <v>44486</v>
      </c>
      <c r="F78" s="16">
        <v>19</v>
      </c>
      <c r="G78" s="16" t="s">
        <v>10308</v>
      </c>
      <c r="H78" s="16" t="s">
        <v>28</v>
      </c>
      <c r="I78" s="16" t="s">
        <v>785</v>
      </c>
      <c r="J78" s="16" t="s">
        <v>786</v>
      </c>
      <c r="K78" s="16" t="s">
        <v>117</v>
      </c>
      <c r="L78" s="16" t="s">
        <v>32</v>
      </c>
      <c r="M78" s="16" t="s">
        <v>33</v>
      </c>
      <c r="N78" s="16" t="s">
        <v>63</v>
      </c>
      <c r="O78" s="16" t="s">
        <v>62</v>
      </c>
      <c r="P78" s="16" t="s">
        <v>98</v>
      </c>
      <c r="Q78" s="16" t="s">
        <v>787</v>
      </c>
      <c r="R78" s="16" t="s">
        <v>10322</v>
      </c>
      <c r="S78" s="16" t="s">
        <v>89</v>
      </c>
      <c r="T78" s="18">
        <v>30615</v>
      </c>
      <c r="U78" s="19">
        <v>42.15</v>
      </c>
      <c r="V78" s="19" t="s">
        <v>10317</v>
      </c>
      <c r="W78" s="20" t="s">
        <v>39</v>
      </c>
      <c r="X78" s="16" t="s">
        <v>192</v>
      </c>
      <c r="Y78" s="16" t="s">
        <v>41</v>
      </c>
      <c r="Z78" s="16">
        <v>2346</v>
      </c>
      <c r="AA78" s="16" t="s">
        <v>127</v>
      </c>
      <c r="AB78" s="16" t="s">
        <v>103</v>
      </c>
      <c r="AC78" s="16" t="s">
        <v>104</v>
      </c>
      <c r="AD78" s="16">
        <v>4</v>
      </c>
      <c r="AE78" s="21">
        <f>VLOOKUP(W78,Sheet4!$A$4:$B$53,2,FALSE)</f>
        <v>0</v>
      </c>
    </row>
    <row r="79" spans="1:31" x14ac:dyDescent="0.35">
      <c r="A79" s="22">
        <v>3574</v>
      </c>
      <c r="B79" s="23" t="s">
        <v>788</v>
      </c>
      <c r="C79" s="23" t="s">
        <v>789</v>
      </c>
      <c r="D79" s="24">
        <v>44334</v>
      </c>
      <c r="E79" s="24">
        <v>44565</v>
      </c>
      <c r="F79" s="23">
        <v>7</v>
      </c>
      <c r="G79" s="23" t="s">
        <v>10308</v>
      </c>
      <c r="H79" s="23" t="s">
        <v>28</v>
      </c>
      <c r="I79" s="23" t="s">
        <v>790</v>
      </c>
      <c r="J79" s="23" t="s">
        <v>791</v>
      </c>
      <c r="K79" s="23" t="s">
        <v>97</v>
      </c>
      <c r="L79" s="23" t="s">
        <v>197</v>
      </c>
      <c r="M79" s="23" t="s">
        <v>33</v>
      </c>
      <c r="N79" s="23" t="s">
        <v>63</v>
      </c>
      <c r="O79" s="23" t="s">
        <v>62</v>
      </c>
      <c r="P79" s="23" t="s">
        <v>98</v>
      </c>
      <c r="Q79" s="23" t="s">
        <v>792</v>
      </c>
      <c r="R79" s="23" t="s">
        <v>10322</v>
      </c>
      <c r="S79" s="23" t="s">
        <v>793</v>
      </c>
      <c r="T79" s="25">
        <v>18754</v>
      </c>
      <c r="U79" s="26">
        <v>74.62222222222222</v>
      </c>
      <c r="V79" s="26" t="s">
        <v>10316</v>
      </c>
      <c r="W79" s="27" t="s">
        <v>39</v>
      </c>
      <c r="X79" s="23" t="s">
        <v>82</v>
      </c>
      <c r="Y79" s="23" t="s">
        <v>41</v>
      </c>
      <c r="Z79" s="23">
        <v>2124</v>
      </c>
      <c r="AA79" s="23" t="s">
        <v>55</v>
      </c>
      <c r="AB79" s="23" t="s">
        <v>43</v>
      </c>
      <c r="AC79" s="23" t="s">
        <v>44</v>
      </c>
      <c r="AD79" s="23">
        <v>1</v>
      </c>
      <c r="AE79" s="28">
        <f>VLOOKUP(W79,Sheet4!$A$4:$B$53,2,FALSE)</f>
        <v>0</v>
      </c>
    </row>
    <row r="80" spans="1:31" x14ac:dyDescent="0.35">
      <c r="A80" s="15">
        <v>3575</v>
      </c>
      <c r="B80" s="16" t="s">
        <v>794</v>
      </c>
      <c r="C80" s="16" t="s">
        <v>382</v>
      </c>
      <c r="D80" s="17">
        <v>44314</v>
      </c>
      <c r="E80" s="17">
        <v>44579</v>
      </c>
      <c r="F80" s="16">
        <v>8</v>
      </c>
      <c r="G80" s="16" t="s">
        <v>10308</v>
      </c>
      <c r="H80" s="16" t="s">
        <v>28</v>
      </c>
      <c r="I80" s="16" t="s">
        <v>795</v>
      </c>
      <c r="J80" s="16" t="s">
        <v>796</v>
      </c>
      <c r="K80" s="16" t="s">
        <v>138</v>
      </c>
      <c r="L80" s="16" t="s">
        <v>744</v>
      </c>
      <c r="M80" s="16" t="s">
        <v>51</v>
      </c>
      <c r="N80" s="16" t="s">
        <v>50</v>
      </c>
      <c r="O80" s="16" t="s">
        <v>35</v>
      </c>
      <c r="P80" s="16" t="s">
        <v>125</v>
      </c>
      <c r="Q80" s="16" t="s">
        <v>797</v>
      </c>
      <c r="R80" s="16" t="s">
        <v>10322</v>
      </c>
      <c r="S80" s="16" t="s">
        <v>89</v>
      </c>
      <c r="T80" s="18">
        <v>31841</v>
      </c>
      <c r="U80" s="19">
        <v>38.791666666666664</v>
      </c>
      <c r="V80" s="19" t="s">
        <v>10318</v>
      </c>
      <c r="W80" s="20" t="s">
        <v>39</v>
      </c>
      <c r="X80" s="16" t="s">
        <v>351</v>
      </c>
      <c r="Y80" s="16" t="s">
        <v>54</v>
      </c>
      <c r="Z80" s="16">
        <v>2445</v>
      </c>
      <c r="AA80" s="16" t="s">
        <v>55</v>
      </c>
      <c r="AB80" s="16" t="s">
        <v>74</v>
      </c>
      <c r="AC80" s="16" t="s">
        <v>104</v>
      </c>
      <c r="AD80" s="16">
        <v>5</v>
      </c>
      <c r="AE80" s="21">
        <f>VLOOKUP(W80,Sheet4!$A$4:$B$53,2,FALSE)</f>
        <v>0</v>
      </c>
    </row>
    <row r="81" spans="1:31" x14ac:dyDescent="0.35">
      <c r="A81" s="22">
        <v>3576</v>
      </c>
      <c r="B81" s="23" t="s">
        <v>199</v>
      </c>
      <c r="C81" s="23" t="s">
        <v>798</v>
      </c>
      <c r="D81" s="24">
        <v>44398</v>
      </c>
      <c r="E81" s="24">
        <v>45042</v>
      </c>
      <c r="F81" s="23">
        <v>21</v>
      </c>
      <c r="G81" s="23" t="s">
        <v>10308</v>
      </c>
      <c r="H81" s="23" t="s">
        <v>727</v>
      </c>
      <c r="I81" s="23" t="s">
        <v>799</v>
      </c>
      <c r="J81" s="23" t="s">
        <v>800</v>
      </c>
      <c r="K81" s="23" t="s">
        <v>61</v>
      </c>
      <c r="L81" s="23" t="s">
        <v>32</v>
      </c>
      <c r="M81" s="23" t="s">
        <v>62</v>
      </c>
      <c r="N81" s="23" t="s">
        <v>63</v>
      </c>
      <c r="O81" s="23" t="s">
        <v>62</v>
      </c>
      <c r="P81" s="23" t="s">
        <v>174</v>
      </c>
      <c r="Q81" s="23" t="s">
        <v>801</v>
      </c>
      <c r="R81" s="23" t="s">
        <v>10322</v>
      </c>
      <c r="S81" s="23" t="s">
        <v>110</v>
      </c>
      <c r="T81" s="25">
        <v>33720</v>
      </c>
      <c r="U81" s="26">
        <v>33.65</v>
      </c>
      <c r="V81" s="26" t="s">
        <v>10318</v>
      </c>
      <c r="W81" s="27" t="s">
        <v>39</v>
      </c>
      <c r="X81" s="23" t="s">
        <v>418</v>
      </c>
      <c r="Y81" s="23" t="s">
        <v>41</v>
      </c>
      <c r="Z81" s="23">
        <v>2133</v>
      </c>
      <c r="AA81" s="23" t="s">
        <v>127</v>
      </c>
      <c r="AB81" s="23" t="s">
        <v>74</v>
      </c>
      <c r="AC81" s="23" t="s">
        <v>104</v>
      </c>
      <c r="AD81" s="23">
        <v>4</v>
      </c>
      <c r="AE81" s="28">
        <f>VLOOKUP(W81,Sheet4!$A$4:$B$53,2,FALSE)</f>
        <v>0</v>
      </c>
    </row>
    <row r="82" spans="1:31" x14ac:dyDescent="0.35">
      <c r="A82" s="15">
        <v>3581</v>
      </c>
      <c r="B82" s="16" t="s">
        <v>818</v>
      </c>
      <c r="C82" s="16" t="s">
        <v>819</v>
      </c>
      <c r="D82" s="17">
        <v>44155</v>
      </c>
      <c r="E82" s="17">
        <v>45047</v>
      </c>
      <c r="F82" s="16">
        <v>29</v>
      </c>
      <c r="G82" s="16" t="s">
        <v>10308</v>
      </c>
      <c r="H82" s="16" t="s">
        <v>28</v>
      </c>
      <c r="I82" s="16" t="s">
        <v>820</v>
      </c>
      <c r="J82" s="16" t="s">
        <v>821</v>
      </c>
      <c r="K82" s="16" t="s">
        <v>132</v>
      </c>
      <c r="L82" s="16" t="s">
        <v>32</v>
      </c>
      <c r="M82" s="16" t="s">
        <v>62</v>
      </c>
      <c r="N82" s="16" t="s">
        <v>50</v>
      </c>
      <c r="O82" s="16" t="s">
        <v>51</v>
      </c>
      <c r="P82" s="16" t="s">
        <v>174</v>
      </c>
      <c r="Q82" s="16" t="s">
        <v>822</v>
      </c>
      <c r="R82" s="16" t="s">
        <v>10322</v>
      </c>
      <c r="S82" s="16" t="s">
        <v>304</v>
      </c>
      <c r="T82" s="18">
        <v>15773</v>
      </c>
      <c r="U82" s="19">
        <v>82.783333333333331</v>
      </c>
      <c r="V82" s="19" t="s">
        <v>10314</v>
      </c>
      <c r="W82" s="20" t="s">
        <v>39</v>
      </c>
      <c r="X82" s="16" t="s">
        <v>225</v>
      </c>
      <c r="Y82" s="16" t="s">
        <v>54</v>
      </c>
      <c r="Z82" s="16">
        <v>18389</v>
      </c>
      <c r="AA82" s="16" t="s">
        <v>73</v>
      </c>
      <c r="AB82" s="16" t="s">
        <v>103</v>
      </c>
      <c r="AC82" s="16" t="s">
        <v>44</v>
      </c>
      <c r="AD82" s="16">
        <v>2</v>
      </c>
      <c r="AE82" s="21">
        <f>VLOOKUP(W82,Sheet4!$A$4:$B$53,2,FALSE)</f>
        <v>0</v>
      </c>
    </row>
    <row r="83" spans="1:31" x14ac:dyDescent="0.35">
      <c r="A83" s="22">
        <v>3582</v>
      </c>
      <c r="B83" s="23" t="s">
        <v>823</v>
      </c>
      <c r="C83" s="23" t="s">
        <v>824</v>
      </c>
      <c r="D83" s="24">
        <v>44062</v>
      </c>
      <c r="E83" s="24">
        <v>44685</v>
      </c>
      <c r="F83" s="23">
        <v>20</v>
      </c>
      <c r="G83" s="23" t="s">
        <v>10308</v>
      </c>
      <c r="H83" s="23" t="s">
        <v>28</v>
      </c>
      <c r="I83" s="23" t="s">
        <v>825</v>
      </c>
      <c r="J83" s="23" t="s">
        <v>826</v>
      </c>
      <c r="K83" s="23" t="s">
        <v>79</v>
      </c>
      <c r="L83" s="23" t="s">
        <v>32</v>
      </c>
      <c r="M83" s="23" t="s">
        <v>51</v>
      </c>
      <c r="N83" s="23" t="s">
        <v>63</v>
      </c>
      <c r="O83" s="23" t="s">
        <v>51</v>
      </c>
      <c r="P83" s="23" t="s">
        <v>139</v>
      </c>
      <c r="Q83" s="23" t="s">
        <v>827</v>
      </c>
      <c r="R83" s="23" t="s">
        <v>10322</v>
      </c>
      <c r="S83" s="23" t="s">
        <v>503</v>
      </c>
      <c r="T83" s="25">
        <v>25059</v>
      </c>
      <c r="U83" s="26">
        <v>57.363888888888887</v>
      </c>
      <c r="V83" s="26" t="s">
        <v>10319</v>
      </c>
      <c r="W83" s="27" t="s">
        <v>39</v>
      </c>
      <c r="X83" s="23" t="s">
        <v>82</v>
      </c>
      <c r="Y83" s="23" t="s">
        <v>54</v>
      </c>
      <c r="Z83" s="23">
        <v>90676</v>
      </c>
      <c r="AA83" s="23" t="s">
        <v>127</v>
      </c>
      <c r="AB83" s="23" t="s">
        <v>43</v>
      </c>
      <c r="AC83" s="23" t="s">
        <v>44</v>
      </c>
      <c r="AD83" s="23">
        <v>4</v>
      </c>
      <c r="AE83" s="28">
        <f>VLOOKUP(W83,Sheet4!$A$4:$B$53,2,FALSE)</f>
        <v>0</v>
      </c>
    </row>
    <row r="84" spans="1:31" x14ac:dyDescent="0.35">
      <c r="A84" s="15">
        <v>3583</v>
      </c>
      <c r="B84" s="16" t="s">
        <v>828</v>
      </c>
      <c r="C84" s="16" t="s">
        <v>829</v>
      </c>
      <c r="D84" s="17">
        <v>44314</v>
      </c>
      <c r="E84" s="17">
        <v>44669</v>
      </c>
      <c r="F84" s="16">
        <v>11</v>
      </c>
      <c r="G84" s="16" t="s">
        <v>10308</v>
      </c>
      <c r="H84" s="16" t="s">
        <v>28</v>
      </c>
      <c r="I84" s="16" t="s">
        <v>830</v>
      </c>
      <c r="J84" s="16" t="s">
        <v>831</v>
      </c>
      <c r="K84" s="16" t="s">
        <v>97</v>
      </c>
      <c r="L84" s="16" t="s">
        <v>32</v>
      </c>
      <c r="M84" s="16" t="s">
        <v>62</v>
      </c>
      <c r="N84" s="16" t="s">
        <v>34</v>
      </c>
      <c r="O84" s="16" t="s">
        <v>35</v>
      </c>
      <c r="P84" s="16" t="s">
        <v>139</v>
      </c>
      <c r="Q84" s="16" t="s">
        <v>832</v>
      </c>
      <c r="R84" s="16" t="s">
        <v>10322</v>
      </c>
      <c r="S84" s="16" t="s">
        <v>89</v>
      </c>
      <c r="T84" s="18">
        <v>21509</v>
      </c>
      <c r="U84" s="19">
        <v>67.083333333333329</v>
      </c>
      <c r="V84" s="19" t="s">
        <v>10315</v>
      </c>
      <c r="W84" s="20" t="s">
        <v>39</v>
      </c>
      <c r="X84" s="16" t="s">
        <v>833</v>
      </c>
      <c r="Y84" s="16" t="s">
        <v>41</v>
      </c>
      <c r="Z84" s="16">
        <v>16011</v>
      </c>
      <c r="AA84" s="16" t="s">
        <v>42</v>
      </c>
      <c r="AB84" s="16" t="s">
        <v>83</v>
      </c>
      <c r="AC84" s="16" t="s">
        <v>235</v>
      </c>
      <c r="AD84" s="16">
        <v>4</v>
      </c>
      <c r="AE84" s="21">
        <f>VLOOKUP(W84,Sheet4!$A$4:$B$53,2,FALSE)</f>
        <v>0</v>
      </c>
    </row>
    <row r="85" spans="1:31" x14ac:dyDescent="0.35">
      <c r="A85" s="22">
        <v>3586</v>
      </c>
      <c r="B85" s="23" t="s">
        <v>840</v>
      </c>
      <c r="C85" s="23" t="s">
        <v>841</v>
      </c>
      <c r="D85" s="24">
        <v>43497</v>
      </c>
      <c r="E85" s="24">
        <v>43506</v>
      </c>
      <c r="F85" s="23">
        <v>0</v>
      </c>
      <c r="G85" s="23" t="s">
        <v>10308</v>
      </c>
      <c r="H85" s="23" t="s">
        <v>28</v>
      </c>
      <c r="I85" s="23" t="s">
        <v>842</v>
      </c>
      <c r="J85" s="23" t="s">
        <v>843</v>
      </c>
      <c r="K85" s="23" t="s">
        <v>49</v>
      </c>
      <c r="L85" s="23" t="s">
        <v>32</v>
      </c>
      <c r="M85" s="23" t="s">
        <v>51</v>
      </c>
      <c r="N85" s="23" t="s">
        <v>63</v>
      </c>
      <c r="O85" s="23" t="s">
        <v>62</v>
      </c>
      <c r="P85" s="23" t="s">
        <v>125</v>
      </c>
      <c r="Q85" s="23" t="s">
        <v>844</v>
      </c>
      <c r="R85" s="23" t="s">
        <v>10322</v>
      </c>
      <c r="S85" s="23" t="s">
        <v>695</v>
      </c>
      <c r="T85" s="25">
        <v>36887</v>
      </c>
      <c r="U85" s="26">
        <v>24.980555555555554</v>
      </c>
      <c r="V85" s="26" t="s">
        <v>10320</v>
      </c>
      <c r="W85" s="27" t="s">
        <v>39</v>
      </c>
      <c r="X85" s="23" t="s">
        <v>242</v>
      </c>
      <c r="Y85" s="23" t="s">
        <v>41</v>
      </c>
      <c r="Z85" s="23">
        <v>24711</v>
      </c>
      <c r="AA85" s="23" t="s">
        <v>55</v>
      </c>
      <c r="AB85" s="23" t="s">
        <v>74</v>
      </c>
      <c r="AC85" s="23" t="s">
        <v>44</v>
      </c>
      <c r="AD85" s="23">
        <v>2</v>
      </c>
      <c r="AE85" s="28">
        <f>VLOOKUP(W85,Sheet4!$A$4:$B$53,2,FALSE)</f>
        <v>0</v>
      </c>
    </row>
    <row r="86" spans="1:31" x14ac:dyDescent="0.35">
      <c r="A86" s="15">
        <v>3587</v>
      </c>
      <c r="B86" s="16" t="s">
        <v>758</v>
      </c>
      <c r="C86" s="16" t="s">
        <v>845</v>
      </c>
      <c r="D86" s="17">
        <v>44326</v>
      </c>
      <c r="E86" s="17">
        <v>44547</v>
      </c>
      <c r="F86" s="16">
        <v>7</v>
      </c>
      <c r="G86" s="16" t="s">
        <v>10308</v>
      </c>
      <c r="H86" s="16" t="s">
        <v>28</v>
      </c>
      <c r="I86" s="16" t="s">
        <v>846</v>
      </c>
      <c r="J86" s="16" t="s">
        <v>847</v>
      </c>
      <c r="K86" s="16" t="s">
        <v>138</v>
      </c>
      <c r="L86" s="16" t="s">
        <v>32</v>
      </c>
      <c r="M86" s="16" t="s">
        <v>62</v>
      </c>
      <c r="N86" s="16" t="s">
        <v>63</v>
      </c>
      <c r="O86" s="16" t="s">
        <v>35</v>
      </c>
      <c r="P86" s="16" t="s">
        <v>125</v>
      </c>
      <c r="Q86" s="16" t="s">
        <v>848</v>
      </c>
      <c r="R86" s="16" t="s">
        <v>10322</v>
      </c>
      <c r="S86" s="16" t="s">
        <v>100</v>
      </c>
      <c r="T86" s="18">
        <v>28484</v>
      </c>
      <c r="U86" s="19">
        <v>47.986111111111114</v>
      </c>
      <c r="V86" s="19" t="s">
        <v>10317</v>
      </c>
      <c r="W86" s="20" t="s">
        <v>39</v>
      </c>
      <c r="X86" s="16" t="s">
        <v>612</v>
      </c>
      <c r="Y86" s="16" t="s">
        <v>54</v>
      </c>
      <c r="Z86" s="16">
        <v>74564</v>
      </c>
      <c r="AA86" s="16" t="s">
        <v>73</v>
      </c>
      <c r="AB86" s="16" t="s">
        <v>103</v>
      </c>
      <c r="AC86" s="16" t="s">
        <v>44</v>
      </c>
      <c r="AD86" s="16">
        <v>2</v>
      </c>
      <c r="AE86" s="21">
        <f>VLOOKUP(W86,Sheet4!$A$4:$B$53,2,FALSE)</f>
        <v>0</v>
      </c>
    </row>
    <row r="87" spans="1:31" x14ac:dyDescent="0.35">
      <c r="A87" s="22">
        <v>3588</v>
      </c>
      <c r="B87" s="23" t="s">
        <v>849</v>
      </c>
      <c r="C87" s="23" t="s">
        <v>850</v>
      </c>
      <c r="D87" s="24">
        <v>43641</v>
      </c>
      <c r="E87" s="24">
        <v>43692</v>
      </c>
      <c r="F87" s="23">
        <v>1</v>
      </c>
      <c r="G87" s="23" t="s">
        <v>10308</v>
      </c>
      <c r="H87" s="23" t="s">
        <v>28</v>
      </c>
      <c r="I87" s="23" t="s">
        <v>851</v>
      </c>
      <c r="J87" s="23" t="s">
        <v>852</v>
      </c>
      <c r="K87" s="23" t="s">
        <v>117</v>
      </c>
      <c r="L87" s="23" t="s">
        <v>32</v>
      </c>
      <c r="M87" s="23" t="s">
        <v>62</v>
      </c>
      <c r="N87" s="23" t="s">
        <v>34</v>
      </c>
      <c r="O87" s="23" t="s">
        <v>62</v>
      </c>
      <c r="P87" s="23" t="s">
        <v>139</v>
      </c>
      <c r="Q87" s="23" t="s">
        <v>853</v>
      </c>
      <c r="R87" s="23" t="s">
        <v>10322</v>
      </c>
      <c r="S87" s="23" t="s">
        <v>285</v>
      </c>
      <c r="T87" s="25">
        <v>26366</v>
      </c>
      <c r="U87" s="26">
        <v>53.783333333333331</v>
      </c>
      <c r="V87" s="26" t="s">
        <v>10319</v>
      </c>
      <c r="W87" s="27" t="s">
        <v>39</v>
      </c>
      <c r="X87" s="23" t="s">
        <v>286</v>
      </c>
      <c r="Y87" s="23" t="s">
        <v>54</v>
      </c>
      <c r="Z87" s="23">
        <v>14504</v>
      </c>
      <c r="AA87" s="23" t="s">
        <v>92</v>
      </c>
      <c r="AB87" s="23" t="s">
        <v>43</v>
      </c>
      <c r="AC87" s="23" t="s">
        <v>44</v>
      </c>
      <c r="AD87" s="23">
        <v>2</v>
      </c>
      <c r="AE87" s="28">
        <f>VLOOKUP(W87,Sheet4!$A$4:$B$53,2,FALSE)</f>
        <v>0</v>
      </c>
    </row>
    <row r="88" spans="1:31" x14ac:dyDescent="0.35">
      <c r="A88" s="15">
        <v>3590</v>
      </c>
      <c r="B88" s="16" t="s">
        <v>858</v>
      </c>
      <c r="C88" s="16" t="s">
        <v>859</v>
      </c>
      <c r="D88" s="17">
        <v>44252</v>
      </c>
      <c r="E88" s="17">
        <v>44847</v>
      </c>
      <c r="F88" s="16">
        <v>19</v>
      </c>
      <c r="G88" s="16" t="s">
        <v>10308</v>
      </c>
      <c r="H88" s="16" t="s">
        <v>28</v>
      </c>
      <c r="I88" s="16" t="s">
        <v>860</v>
      </c>
      <c r="J88" s="16" t="s">
        <v>861</v>
      </c>
      <c r="K88" s="16" t="s">
        <v>167</v>
      </c>
      <c r="L88" s="16" t="s">
        <v>197</v>
      </c>
      <c r="M88" s="16" t="s">
        <v>51</v>
      </c>
      <c r="N88" s="16" t="s">
        <v>34</v>
      </c>
      <c r="O88" s="16" t="s">
        <v>62</v>
      </c>
      <c r="P88" s="16" t="s">
        <v>139</v>
      </c>
      <c r="Q88" s="16" t="s">
        <v>862</v>
      </c>
      <c r="R88" s="16" t="s">
        <v>10322</v>
      </c>
      <c r="S88" s="16" t="s">
        <v>89</v>
      </c>
      <c r="T88" s="18">
        <v>34850</v>
      </c>
      <c r="U88" s="19">
        <v>30.555555555555557</v>
      </c>
      <c r="V88" s="19" t="s">
        <v>10318</v>
      </c>
      <c r="W88" s="20" t="s">
        <v>39</v>
      </c>
      <c r="X88" s="16" t="s">
        <v>82</v>
      </c>
      <c r="Y88" s="16" t="s">
        <v>54</v>
      </c>
      <c r="Z88" s="16">
        <v>66167</v>
      </c>
      <c r="AA88" s="16" t="s">
        <v>127</v>
      </c>
      <c r="AB88" s="16" t="s">
        <v>43</v>
      </c>
      <c r="AC88" s="16" t="s">
        <v>44</v>
      </c>
      <c r="AD88" s="16">
        <v>4</v>
      </c>
      <c r="AE88" s="21">
        <f>VLOOKUP(W88,Sheet4!$A$4:$B$53,2,FALSE)</f>
        <v>0</v>
      </c>
    </row>
    <row r="89" spans="1:31" x14ac:dyDescent="0.35">
      <c r="A89" s="22">
        <v>3591</v>
      </c>
      <c r="B89" s="23" t="s">
        <v>863</v>
      </c>
      <c r="C89" s="23" t="s">
        <v>864</v>
      </c>
      <c r="D89" s="24">
        <v>44523</v>
      </c>
      <c r="E89" s="24">
        <v>45075</v>
      </c>
      <c r="F89" s="23">
        <v>18</v>
      </c>
      <c r="G89" s="23" t="s">
        <v>10308</v>
      </c>
      <c r="H89" s="23" t="s">
        <v>28</v>
      </c>
      <c r="I89" s="23" t="s">
        <v>865</v>
      </c>
      <c r="J89" s="23" t="s">
        <v>866</v>
      </c>
      <c r="K89" s="23" t="s">
        <v>132</v>
      </c>
      <c r="L89" s="23" t="s">
        <v>197</v>
      </c>
      <c r="M89" s="23" t="s">
        <v>33</v>
      </c>
      <c r="N89" s="23" t="s">
        <v>63</v>
      </c>
      <c r="O89" s="23" t="s">
        <v>51</v>
      </c>
      <c r="P89" s="23" t="s">
        <v>174</v>
      </c>
      <c r="Q89" s="23" t="s">
        <v>867</v>
      </c>
      <c r="R89" s="23" t="s">
        <v>10322</v>
      </c>
      <c r="S89" s="23" t="s">
        <v>89</v>
      </c>
      <c r="T89" s="25">
        <v>36113</v>
      </c>
      <c r="U89" s="26">
        <v>27.1</v>
      </c>
      <c r="V89" s="26" t="s">
        <v>10320</v>
      </c>
      <c r="W89" s="27" t="s">
        <v>39</v>
      </c>
      <c r="X89" s="23" t="s">
        <v>6</v>
      </c>
      <c r="Y89" s="23" t="s">
        <v>41</v>
      </c>
      <c r="Z89" s="23">
        <v>21634</v>
      </c>
      <c r="AA89" s="23" t="s">
        <v>42</v>
      </c>
      <c r="AB89" s="23" t="s">
        <v>83</v>
      </c>
      <c r="AC89" s="23" t="s">
        <v>235</v>
      </c>
      <c r="AD89" s="23">
        <v>5</v>
      </c>
      <c r="AE89" s="28">
        <f>VLOOKUP(W89,Sheet4!$A$4:$B$53,2,FALSE)</f>
        <v>0</v>
      </c>
    </row>
    <row r="90" spans="1:31" x14ac:dyDescent="0.35">
      <c r="A90" s="15">
        <v>3592</v>
      </c>
      <c r="B90" s="16" t="s">
        <v>868</v>
      </c>
      <c r="C90" s="16" t="s">
        <v>869</v>
      </c>
      <c r="D90" s="17">
        <v>44474</v>
      </c>
      <c r="E90" s="17">
        <v>44730</v>
      </c>
      <c r="F90" s="16">
        <v>8</v>
      </c>
      <c r="G90" s="16" t="s">
        <v>10308</v>
      </c>
      <c r="H90" s="16" t="s">
        <v>28</v>
      </c>
      <c r="I90" s="16" t="s">
        <v>870</v>
      </c>
      <c r="J90" s="16" t="s">
        <v>871</v>
      </c>
      <c r="K90" s="16" t="s">
        <v>79</v>
      </c>
      <c r="L90" s="16" t="s">
        <v>197</v>
      </c>
      <c r="M90" s="16" t="s">
        <v>33</v>
      </c>
      <c r="N90" s="16" t="s">
        <v>63</v>
      </c>
      <c r="O90" s="16" t="s">
        <v>62</v>
      </c>
      <c r="P90" s="16" t="s">
        <v>174</v>
      </c>
      <c r="Q90" s="16" t="s">
        <v>872</v>
      </c>
      <c r="R90" s="16" t="s">
        <v>10322</v>
      </c>
      <c r="S90" s="16" t="s">
        <v>89</v>
      </c>
      <c r="T90" s="18">
        <v>36152</v>
      </c>
      <c r="U90" s="19">
        <v>26.991666666666667</v>
      </c>
      <c r="V90" s="19" t="s">
        <v>10320</v>
      </c>
      <c r="W90" s="20" t="s">
        <v>39</v>
      </c>
      <c r="X90" s="16" t="s">
        <v>102</v>
      </c>
      <c r="Y90" s="16" t="s">
        <v>54</v>
      </c>
      <c r="Z90" s="16">
        <v>9454</v>
      </c>
      <c r="AA90" s="16" t="s">
        <v>73</v>
      </c>
      <c r="AB90" s="16" t="s">
        <v>74</v>
      </c>
      <c r="AC90" s="16" t="s">
        <v>44</v>
      </c>
      <c r="AD90" s="16">
        <v>3</v>
      </c>
      <c r="AE90" s="21">
        <f>VLOOKUP(W90,Sheet4!$A$4:$B$53,2,FALSE)</f>
        <v>0</v>
      </c>
    </row>
    <row r="91" spans="1:31" x14ac:dyDescent="0.35">
      <c r="A91" s="22">
        <v>3595</v>
      </c>
      <c r="B91" s="23" t="s">
        <v>881</v>
      </c>
      <c r="C91" s="23" t="s">
        <v>882</v>
      </c>
      <c r="D91" s="24">
        <v>44096</v>
      </c>
      <c r="E91" s="24">
        <v>44818</v>
      </c>
      <c r="F91" s="23">
        <v>23</v>
      </c>
      <c r="G91" s="23" t="s">
        <v>10308</v>
      </c>
      <c r="H91" s="23" t="s">
        <v>28</v>
      </c>
      <c r="I91" s="23" t="s">
        <v>883</v>
      </c>
      <c r="J91" s="23" t="s">
        <v>884</v>
      </c>
      <c r="K91" s="23" t="s">
        <v>97</v>
      </c>
      <c r="L91" s="23" t="s">
        <v>32</v>
      </c>
      <c r="M91" s="23" t="s">
        <v>33</v>
      </c>
      <c r="N91" s="23" t="s">
        <v>50</v>
      </c>
      <c r="O91" s="23" t="s">
        <v>35</v>
      </c>
      <c r="P91" s="23" t="s">
        <v>125</v>
      </c>
      <c r="Q91" s="23" t="s">
        <v>885</v>
      </c>
      <c r="R91" s="23" t="s">
        <v>10322</v>
      </c>
      <c r="S91" s="23" t="s">
        <v>110</v>
      </c>
      <c r="T91" s="25">
        <v>19055</v>
      </c>
      <c r="U91" s="26">
        <v>73.8</v>
      </c>
      <c r="V91" s="26" t="s">
        <v>10316</v>
      </c>
      <c r="W91" s="27" t="s">
        <v>39</v>
      </c>
      <c r="X91" s="23" t="s">
        <v>102</v>
      </c>
      <c r="Y91" s="23" t="s">
        <v>54</v>
      </c>
      <c r="Z91" s="23">
        <v>56703</v>
      </c>
      <c r="AA91" s="23" t="s">
        <v>73</v>
      </c>
      <c r="AB91" s="23" t="s">
        <v>103</v>
      </c>
      <c r="AC91" s="23" t="s">
        <v>44</v>
      </c>
      <c r="AD91" s="23">
        <v>1</v>
      </c>
      <c r="AE91" s="28">
        <f>VLOOKUP(W91,Sheet4!$A$4:$B$53,2,FALSE)</f>
        <v>0</v>
      </c>
    </row>
    <row r="92" spans="1:31" x14ac:dyDescent="0.35">
      <c r="A92" s="15">
        <v>3597</v>
      </c>
      <c r="B92" s="16" t="s">
        <v>890</v>
      </c>
      <c r="C92" s="16" t="s">
        <v>891</v>
      </c>
      <c r="D92" s="17">
        <v>43988</v>
      </c>
      <c r="E92" s="17">
        <v>44300</v>
      </c>
      <c r="F92" s="16">
        <v>10</v>
      </c>
      <c r="G92" s="16" t="s">
        <v>10308</v>
      </c>
      <c r="H92" s="16" t="s">
        <v>727</v>
      </c>
      <c r="I92" s="16" t="s">
        <v>892</v>
      </c>
      <c r="J92" s="16" t="s">
        <v>893</v>
      </c>
      <c r="K92" s="16" t="s">
        <v>167</v>
      </c>
      <c r="L92" s="16" t="s">
        <v>197</v>
      </c>
      <c r="M92" s="16" t="s">
        <v>33</v>
      </c>
      <c r="N92" s="16" t="s">
        <v>34</v>
      </c>
      <c r="O92" s="16" t="s">
        <v>51</v>
      </c>
      <c r="P92" s="16" t="s">
        <v>139</v>
      </c>
      <c r="Q92" s="16" t="s">
        <v>894</v>
      </c>
      <c r="R92" s="16" t="s">
        <v>10322</v>
      </c>
      <c r="S92" s="16" t="s">
        <v>80</v>
      </c>
      <c r="T92" s="18">
        <v>31716</v>
      </c>
      <c r="U92" s="19">
        <v>39.138888888888886</v>
      </c>
      <c r="V92" s="19" t="s">
        <v>10318</v>
      </c>
      <c r="W92" s="20" t="s">
        <v>39</v>
      </c>
      <c r="X92" s="16" t="s">
        <v>225</v>
      </c>
      <c r="Y92" s="16" t="s">
        <v>41</v>
      </c>
      <c r="Z92" s="16">
        <v>17650</v>
      </c>
      <c r="AA92" s="16" t="s">
        <v>92</v>
      </c>
      <c r="AB92" s="16" t="s">
        <v>74</v>
      </c>
      <c r="AC92" s="16" t="s">
        <v>44</v>
      </c>
      <c r="AD92" s="16">
        <v>1</v>
      </c>
      <c r="AE92" s="21">
        <f>VLOOKUP(W92,Sheet4!$A$4:$B$53,2,FALSE)</f>
        <v>0</v>
      </c>
    </row>
    <row r="93" spans="1:31" x14ac:dyDescent="0.35">
      <c r="A93" s="22">
        <v>3598</v>
      </c>
      <c r="B93" s="23" t="s">
        <v>895</v>
      </c>
      <c r="C93" s="23" t="s">
        <v>896</v>
      </c>
      <c r="D93" s="24">
        <v>43371</v>
      </c>
      <c r="E93" s="24">
        <v>45143</v>
      </c>
      <c r="F93" s="23">
        <v>58</v>
      </c>
      <c r="G93" s="23" t="s">
        <v>10308</v>
      </c>
      <c r="H93" s="23" t="s">
        <v>727</v>
      </c>
      <c r="I93" s="23" t="s">
        <v>897</v>
      </c>
      <c r="J93" s="23" t="s">
        <v>898</v>
      </c>
      <c r="K93" s="23" t="s">
        <v>132</v>
      </c>
      <c r="L93" s="23" t="s">
        <v>744</v>
      </c>
      <c r="M93" s="23" t="s">
        <v>51</v>
      </c>
      <c r="N93" s="23" t="s">
        <v>50</v>
      </c>
      <c r="O93" s="23" t="s">
        <v>62</v>
      </c>
      <c r="P93" s="23" t="s">
        <v>125</v>
      </c>
      <c r="Q93" s="23" t="s">
        <v>899</v>
      </c>
      <c r="R93" s="23" t="s">
        <v>10322</v>
      </c>
      <c r="S93" s="23" t="s">
        <v>241</v>
      </c>
      <c r="T93" s="25">
        <v>18542</v>
      </c>
      <c r="U93" s="26">
        <v>75.205555555555549</v>
      </c>
      <c r="V93" s="26" t="s">
        <v>10316</v>
      </c>
      <c r="W93" s="27" t="s">
        <v>39</v>
      </c>
      <c r="X93" s="23" t="s">
        <v>6</v>
      </c>
      <c r="Y93" s="23" t="s">
        <v>41</v>
      </c>
      <c r="Z93" s="23">
        <v>72750</v>
      </c>
      <c r="AA93" s="23" t="s">
        <v>73</v>
      </c>
      <c r="AB93" s="23" t="s">
        <v>83</v>
      </c>
      <c r="AC93" s="23" t="s">
        <v>235</v>
      </c>
      <c r="AD93" s="23">
        <v>1</v>
      </c>
      <c r="AE93" s="28">
        <f>VLOOKUP(W93,Sheet4!$A$4:$B$53,2,FALSE)</f>
        <v>0</v>
      </c>
    </row>
    <row r="94" spans="1:31" x14ac:dyDescent="0.35">
      <c r="A94" s="15">
        <v>3602</v>
      </c>
      <c r="B94" s="16" t="s">
        <v>911</v>
      </c>
      <c r="C94" s="16" t="s">
        <v>912</v>
      </c>
      <c r="D94" s="17">
        <v>44297</v>
      </c>
      <c r="E94" s="17">
        <v>45070</v>
      </c>
      <c r="F94" s="16">
        <v>25</v>
      </c>
      <c r="G94" s="16" t="s">
        <v>10308</v>
      </c>
      <c r="H94" s="16" t="s">
        <v>727</v>
      </c>
      <c r="I94" s="16" t="s">
        <v>913</v>
      </c>
      <c r="J94" s="16" t="s">
        <v>914</v>
      </c>
      <c r="K94" s="16" t="s">
        <v>31</v>
      </c>
      <c r="L94" s="16" t="s">
        <v>744</v>
      </c>
      <c r="M94" s="16" t="s">
        <v>62</v>
      </c>
      <c r="N94" s="16" t="s">
        <v>63</v>
      </c>
      <c r="O94" s="16" t="s">
        <v>51</v>
      </c>
      <c r="P94" s="16" t="s">
        <v>98</v>
      </c>
      <c r="Q94" s="16" t="s">
        <v>915</v>
      </c>
      <c r="R94" s="16" t="s">
        <v>10322</v>
      </c>
      <c r="S94" s="16" t="s">
        <v>110</v>
      </c>
      <c r="T94" s="18">
        <v>34619</v>
      </c>
      <c r="U94" s="19">
        <v>31.18888888888889</v>
      </c>
      <c r="V94" s="19" t="s">
        <v>10318</v>
      </c>
      <c r="W94" s="20" t="s">
        <v>39</v>
      </c>
      <c r="X94" s="16" t="s">
        <v>112</v>
      </c>
      <c r="Y94" s="16" t="s">
        <v>41</v>
      </c>
      <c r="Z94" s="16">
        <v>30766</v>
      </c>
      <c r="AA94" s="16" t="s">
        <v>55</v>
      </c>
      <c r="AB94" s="16" t="s">
        <v>83</v>
      </c>
      <c r="AC94" s="16" t="s">
        <v>44</v>
      </c>
      <c r="AD94" s="16">
        <v>5</v>
      </c>
      <c r="AE94" s="21">
        <f>VLOOKUP(W94,Sheet4!$A$4:$B$53,2,FALSE)</f>
        <v>0</v>
      </c>
    </row>
    <row r="95" spans="1:31" x14ac:dyDescent="0.35">
      <c r="A95" s="22">
        <v>3603</v>
      </c>
      <c r="B95" s="23" t="s">
        <v>916</v>
      </c>
      <c r="C95" s="23" t="s">
        <v>917</v>
      </c>
      <c r="D95" s="24">
        <v>43433</v>
      </c>
      <c r="E95" s="24">
        <v>43517</v>
      </c>
      <c r="F95" s="23">
        <v>2</v>
      </c>
      <c r="G95" s="23" t="s">
        <v>10308</v>
      </c>
      <c r="H95" s="23" t="s">
        <v>727</v>
      </c>
      <c r="I95" s="23" t="s">
        <v>918</v>
      </c>
      <c r="J95" s="23" t="s">
        <v>919</v>
      </c>
      <c r="K95" s="23" t="s">
        <v>49</v>
      </c>
      <c r="L95" s="23" t="s">
        <v>744</v>
      </c>
      <c r="M95" s="23" t="s">
        <v>62</v>
      </c>
      <c r="N95" s="23" t="s">
        <v>50</v>
      </c>
      <c r="O95" s="23" t="s">
        <v>51</v>
      </c>
      <c r="P95" s="23" t="s">
        <v>125</v>
      </c>
      <c r="Q95" s="23" t="s">
        <v>920</v>
      </c>
      <c r="R95" s="23" t="s">
        <v>10322</v>
      </c>
      <c r="S95" s="23" t="s">
        <v>89</v>
      </c>
      <c r="T95" s="25">
        <v>28171</v>
      </c>
      <c r="U95" s="26">
        <v>48.847222222222221</v>
      </c>
      <c r="V95" s="26" t="s">
        <v>10317</v>
      </c>
      <c r="W95" s="27" t="s">
        <v>39</v>
      </c>
      <c r="X95" s="23" t="s">
        <v>102</v>
      </c>
      <c r="Y95" s="23" t="s">
        <v>41</v>
      </c>
      <c r="Z95" s="23">
        <v>58348</v>
      </c>
      <c r="AA95" s="23" t="s">
        <v>42</v>
      </c>
      <c r="AB95" s="23" t="s">
        <v>83</v>
      </c>
      <c r="AC95" s="23" t="s">
        <v>44</v>
      </c>
      <c r="AD95" s="23">
        <v>2</v>
      </c>
      <c r="AE95" s="28">
        <f>VLOOKUP(W95,Sheet4!$A$4:$B$53,2,FALSE)</f>
        <v>0</v>
      </c>
    </row>
    <row r="96" spans="1:31" x14ac:dyDescent="0.35">
      <c r="A96" s="15">
        <v>3604</v>
      </c>
      <c r="B96" s="16" t="s">
        <v>921</v>
      </c>
      <c r="C96" s="16" t="s">
        <v>922</v>
      </c>
      <c r="D96" s="17">
        <v>43481</v>
      </c>
      <c r="E96" s="17">
        <v>44804</v>
      </c>
      <c r="F96" s="16">
        <v>43</v>
      </c>
      <c r="G96" s="16" t="s">
        <v>10308</v>
      </c>
      <c r="H96" s="16" t="s">
        <v>727</v>
      </c>
      <c r="I96" s="16" t="s">
        <v>923</v>
      </c>
      <c r="J96" s="16" t="s">
        <v>924</v>
      </c>
      <c r="K96" s="16" t="s">
        <v>138</v>
      </c>
      <c r="L96" s="16" t="s">
        <v>32</v>
      </c>
      <c r="M96" s="16" t="s">
        <v>51</v>
      </c>
      <c r="N96" s="16" t="s">
        <v>63</v>
      </c>
      <c r="O96" s="16" t="s">
        <v>62</v>
      </c>
      <c r="P96" s="16" t="s">
        <v>125</v>
      </c>
      <c r="Q96" s="16" t="s">
        <v>925</v>
      </c>
      <c r="R96" s="16" t="s">
        <v>10322</v>
      </c>
      <c r="S96" s="16" t="s">
        <v>89</v>
      </c>
      <c r="T96" s="18">
        <v>17601</v>
      </c>
      <c r="U96" s="19">
        <v>77.780555555555551</v>
      </c>
      <c r="V96" s="19" t="s">
        <v>10316</v>
      </c>
      <c r="W96" s="20" t="s">
        <v>39</v>
      </c>
      <c r="X96" s="16" t="s">
        <v>225</v>
      </c>
      <c r="Y96" s="16" t="s">
        <v>41</v>
      </c>
      <c r="Z96" s="16">
        <v>44626</v>
      </c>
      <c r="AA96" s="16" t="s">
        <v>55</v>
      </c>
      <c r="AB96" s="16" t="s">
        <v>103</v>
      </c>
      <c r="AC96" s="16" t="s">
        <v>235</v>
      </c>
      <c r="AD96" s="16">
        <v>4</v>
      </c>
      <c r="AE96" s="21">
        <f>VLOOKUP(W96,Sheet4!$A$4:$B$53,2,FALSE)</f>
        <v>0</v>
      </c>
    </row>
    <row r="97" spans="1:31" x14ac:dyDescent="0.35">
      <c r="A97" s="22">
        <v>3606</v>
      </c>
      <c r="B97" s="23" t="s">
        <v>930</v>
      </c>
      <c r="C97" s="23" t="s">
        <v>931</v>
      </c>
      <c r="D97" s="24">
        <v>43678</v>
      </c>
      <c r="E97" s="24">
        <v>44946</v>
      </c>
      <c r="F97" s="23">
        <v>41</v>
      </c>
      <c r="G97" s="23" t="s">
        <v>10308</v>
      </c>
      <c r="H97" s="23" t="s">
        <v>28</v>
      </c>
      <c r="I97" s="23" t="s">
        <v>932</v>
      </c>
      <c r="J97" s="23" t="s">
        <v>933</v>
      </c>
      <c r="K97" s="23" t="s">
        <v>132</v>
      </c>
      <c r="L97" s="23" t="s">
        <v>744</v>
      </c>
      <c r="M97" s="23" t="s">
        <v>51</v>
      </c>
      <c r="N97" s="23" t="s">
        <v>34</v>
      </c>
      <c r="O97" s="23" t="s">
        <v>62</v>
      </c>
      <c r="P97" s="23" t="s">
        <v>98</v>
      </c>
      <c r="Q97" s="23" t="s">
        <v>934</v>
      </c>
      <c r="R97" s="23" t="s">
        <v>10322</v>
      </c>
      <c r="S97" s="23" t="s">
        <v>935</v>
      </c>
      <c r="T97" s="25">
        <v>23814</v>
      </c>
      <c r="U97" s="26">
        <v>60.769444444444446</v>
      </c>
      <c r="V97" s="26" t="s">
        <v>10315</v>
      </c>
      <c r="W97" s="27" t="s">
        <v>39</v>
      </c>
      <c r="X97" s="23" t="s">
        <v>112</v>
      </c>
      <c r="Y97" s="23" t="s">
        <v>54</v>
      </c>
      <c r="Z97" s="23">
        <v>95618</v>
      </c>
      <c r="AA97" s="23" t="s">
        <v>73</v>
      </c>
      <c r="AB97" s="23" t="s">
        <v>103</v>
      </c>
      <c r="AC97" s="23" t="s">
        <v>44</v>
      </c>
      <c r="AD97" s="23">
        <v>3</v>
      </c>
      <c r="AE97" s="28">
        <f>VLOOKUP(W97,Sheet4!$A$4:$B$53,2,FALSE)</f>
        <v>0</v>
      </c>
    </row>
    <row r="98" spans="1:31" x14ac:dyDescent="0.35">
      <c r="A98" s="15">
        <v>3607</v>
      </c>
      <c r="B98" s="16" t="s">
        <v>936</v>
      </c>
      <c r="C98" s="16" t="s">
        <v>937</v>
      </c>
      <c r="D98" s="17">
        <v>43634</v>
      </c>
      <c r="E98" s="17">
        <v>44300</v>
      </c>
      <c r="F98" s="16">
        <v>21</v>
      </c>
      <c r="G98" s="16" t="s">
        <v>10308</v>
      </c>
      <c r="H98" s="16" t="s">
        <v>28</v>
      </c>
      <c r="I98" s="16" t="s">
        <v>938</v>
      </c>
      <c r="J98" s="16" t="s">
        <v>939</v>
      </c>
      <c r="K98" s="16" t="s">
        <v>49</v>
      </c>
      <c r="L98" s="16" t="s">
        <v>32</v>
      </c>
      <c r="M98" s="16" t="s">
        <v>62</v>
      </c>
      <c r="N98" s="16" t="s">
        <v>50</v>
      </c>
      <c r="O98" s="16" t="s">
        <v>62</v>
      </c>
      <c r="P98" s="16" t="s">
        <v>125</v>
      </c>
      <c r="Q98" s="16" t="s">
        <v>940</v>
      </c>
      <c r="R98" s="16" t="s">
        <v>10322</v>
      </c>
      <c r="S98" s="16" t="s">
        <v>176</v>
      </c>
      <c r="T98" s="18">
        <v>27975</v>
      </c>
      <c r="U98" s="19">
        <v>49.380555555555553</v>
      </c>
      <c r="V98" s="19" t="s">
        <v>10317</v>
      </c>
      <c r="W98" s="20" t="s">
        <v>39</v>
      </c>
      <c r="X98" s="16" t="s">
        <v>177</v>
      </c>
      <c r="Y98" s="16" t="s">
        <v>54</v>
      </c>
      <c r="Z98" s="16">
        <v>15195</v>
      </c>
      <c r="AA98" s="16" t="s">
        <v>73</v>
      </c>
      <c r="AB98" s="16" t="s">
        <v>83</v>
      </c>
      <c r="AC98" s="16" t="s">
        <v>44</v>
      </c>
      <c r="AD98" s="16">
        <v>5</v>
      </c>
      <c r="AE98" s="21">
        <f>VLOOKUP(W98,Sheet4!$A$4:$B$53,2,FALSE)</f>
        <v>0</v>
      </c>
    </row>
    <row r="99" spans="1:31" x14ac:dyDescent="0.35">
      <c r="A99" s="22">
        <v>3614</v>
      </c>
      <c r="B99" s="23" t="s">
        <v>963</v>
      </c>
      <c r="C99" s="23" t="s">
        <v>964</v>
      </c>
      <c r="D99" s="24">
        <v>43838</v>
      </c>
      <c r="E99" s="24">
        <v>44379</v>
      </c>
      <c r="F99" s="23">
        <v>17</v>
      </c>
      <c r="G99" s="23" t="s">
        <v>10308</v>
      </c>
      <c r="H99" s="23" t="s">
        <v>28</v>
      </c>
      <c r="I99" s="23" t="s">
        <v>965</v>
      </c>
      <c r="J99" s="23" t="s">
        <v>966</v>
      </c>
      <c r="K99" s="23" t="s">
        <v>88</v>
      </c>
      <c r="L99" s="23" t="s">
        <v>32</v>
      </c>
      <c r="M99" s="23" t="s">
        <v>33</v>
      </c>
      <c r="N99" s="23" t="s">
        <v>63</v>
      </c>
      <c r="O99" s="23" t="s">
        <v>35</v>
      </c>
      <c r="P99" s="23" t="s">
        <v>174</v>
      </c>
      <c r="Q99" s="23" t="s">
        <v>967</v>
      </c>
      <c r="R99" s="23" t="s">
        <v>10322</v>
      </c>
      <c r="S99" s="23" t="s">
        <v>176</v>
      </c>
      <c r="T99" s="25">
        <v>26907</v>
      </c>
      <c r="U99" s="26">
        <v>52.305555555555557</v>
      </c>
      <c r="V99" s="26" t="s">
        <v>10319</v>
      </c>
      <c r="W99" s="27" t="s">
        <v>39</v>
      </c>
      <c r="X99" s="23" t="s">
        <v>968</v>
      </c>
      <c r="Y99" s="23" t="s">
        <v>54</v>
      </c>
      <c r="Z99" s="23">
        <v>23691</v>
      </c>
      <c r="AA99" s="23" t="s">
        <v>42</v>
      </c>
      <c r="AB99" s="23" t="s">
        <v>83</v>
      </c>
      <c r="AC99" s="23" t="s">
        <v>44</v>
      </c>
      <c r="AD99" s="23">
        <v>2</v>
      </c>
      <c r="AE99" s="28">
        <f>VLOOKUP(W99,Sheet4!$A$4:$B$53,2,FALSE)</f>
        <v>0</v>
      </c>
    </row>
    <row r="100" spans="1:31" x14ac:dyDescent="0.35">
      <c r="A100" s="15">
        <v>3615</v>
      </c>
      <c r="B100" s="16" t="s">
        <v>969</v>
      </c>
      <c r="C100" s="16" t="s">
        <v>632</v>
      </c>
      <c r="D100" s="17">
        <v>44329</v>
      </c>
      <c r="E100" s="17">
        <v>44826</v>
      </c>
      <c r="F100" s="16">
        <v>16</v>
      </c>
      <c r="G100" s="16" t="s">
        <v>10308</v>
      </c>
      <c r="H100" s="16" t="s">
        <v>28</v>
      </c>
      <c r="I100" s="16" t="s">
        <v>970</v>
      </c>
      <c r="J100" s="16" t="s">
        <v>971</v>
      </c>
      <c r="K100" s="16" t="s">
        <v>31</v>
      </c>
      <c r="L100" s="16" t="s">
        <v>197</v>
      </c>
      <c r="M100" s="16" t="s">
        <v>62</v>
      </c>
      <c r="N100" s="16" t="s">
        <v>63</v>
      </c>
      <c r="O100" s="16" t="s">
        <v>51</v>
      </c>
      <c r="P100" s="16" t="s">
        <v>139</v>
      </c>
      <c r="Q100" s="16" t="s">
        <v>972</v>
      </c>
      <c r="R100" s="16" t="s">
        <v>10322</v>
      </c>
      <c r="S100" s="16" t="s">
        <v>80</v>
      </c>
      <c r="T100" s="18">
        <v>31546</v>
      </c>
      <c r="U100" s="19">
        <v>39.6</v>
      </c>
      <c r="V100" s="19" t="s">
        <v>10318</v>
      </c>
      <c r="W100" s="20" t="s">
        <v>39</v>
      </c>
      <c r="X100" s="16" t="s">
        <v>242</v>
      </c>
      <c r="Y100" s="16" t="s">
        <v>54</v>
      </c>
      <c r="Z100" s="16">
        <v>74388</v>
      </c>
      <c r="AA100" s="16" t="s">
        <v>127</v>
      </c>
      <c r="AB100" s="16" t="s">
        <v>103</v>
      </c>
      <c r="AC100" s="16" t="s">
        <v>104</v>
      </c>
      <c r="AD100" s="16">
        <v>2</v>
      </c>
      <c r="AE100" s="21">
        <f>VLOOKUP(W100,Sheet4!$A$4:$B$53,2,FALSE)</f>
        <v>0</v>
      </c>
    </row>
    <row r="101" spans="1:31" x14ac:dyDescent="0.35">
      <c r="A101" s="22">
        <v>3619</v>
      </c>
      <c r="B101" s="23" t="s">
        <v>985</v>
      </c>
      <c r="C101" s="23" t="s">
        <v>986</v>
      </c>
      <c r="D101" s="24">
        <v>45008</v>
      </c>
      <c r="E101" s="24">
        <v>45047</v>
      </c>
      <c r="F101" s="23">
        <v>1</v>
      </c>
      <c r="G101" s="23" t="s">
        <v>10308</v>
      </c>
      <c r="H101" s="23" t="s">
        <v>28</v>
      </c>
      <c r="I101" s="23" t="s">
        <v>987</v>
      </c>
      <c r="J101" s="23" t="s">
        <v>988</v>
      </c>
      <c r="K101" s="23" t="s">
        <v>79</v>
      </c>
      <c r="L101" s="23" t="s">
        <v>32</v>
      </c>
      <c r="M101" s="23" t="s">
        <v>62</v>
      </c>
      <c r="N101" s="23" t="s">
        <v>50</v>
      </c>
      <c r="O101" s="23" t="s">
        <v>62</v>
      </c>
      <c r="P101" s="23" t="s">
        <v>98</v>
      </c>
      <c r="Q101" s="23" t="s">
        <v>989</v>
      </c>
      <c r="R101" s="23" t="s">
        <v>10322</v>
      </c>
      <c r="S101" s="23" t="s">
        <v>80</v>
      </c>
      <c r="T101" s="25">
        <v>30758</v>
      </c>
      <c r="U101" s="26">
        <v>41.758333333333333</v>
      </c>
      <c r="V101" s="26" t="s">
        <v>10317</v>
      </c>
      <c r="W101" s="27" t="s">
        <v>39</v>
      </c>
      <c r="X101" s="23" t="s">
        <v>102</v>
      </c>
      <c r="Y101" s="23" t="s">
        <v>54</v>
      </c>
      <c r="Z101" s="23">
        <v>76278</v>
      </c>
      <c r="AA101" s="23" t="s">
        <v>127</v>
      </c>
      <c r="AB101" s="23" t="s">
        <v>83</v>
      </c>
      <c r="AC101" s="23" t="s">
        <v>44</v>
      </c>
      <c r="AD101" s="23">
        <v>3</v>
      </c>
      <c r="AE101" s="28">
        <f>VLOOKUP(W101,Sheet4!$A$4:$B$53,2,FALSE)</f>
        <v>0</v>
      </c>
    </row>
    <row r="102" spans="1:31" x14ac:dyDescent="0.35">
      <c r="A102" s="15">
        <v>3620</v>
      </c>
      <c r="B102" s="16" t="s">
        <v>990</v>
      </c>
      <c r="C102" s="16" t="s">
        <v>991</v>
      </c>
      <c r="D102" s="17">
        <v>45007</v>
      </c>
      <c r="E102" s="17">
        <v>45121</v>
      </c>
      <c r="F102" s="16">
        <v>3</v>
      </c>
      <c r="G102" s="16" t="s">
        <v>10308</v>
      </c>
      <c r="H102" s="16" t="s">
        <v>28</v>
      </c>
      <c r="I102" s="16" t="s">
        <v>992</v>
      </c>
      <c r="J102" s="16" t="s">
        <v>993</v>
      </c>
      <c r="K102" s="16" t="s">
        <v>167</v>
      </c>
      <c r="L102" s="16" t="s">
        <v>32</v>
      </c>
      <c r="M102" s="16" t="s">
        <v>51</v>
      </c>
      <c r="N102" s="16" t="s">
        <v>50</v>
      </c>
      <c r="O102" s="16" t="s">
        <v>35</v>
      </c>
      <c r="P102" s="16" t="s">
        <v>98</v>
      </c>
      <c r="Q102" s="16" t="s">
        <v>994</v>
      </c>
      <c r="R102" s="16" t="s">
        <v>10322</v>
      </c>
      <c r="S102" s="16" t="s">
        <v>100</v>
      </c>
      <c r="T102" s="18">
        <v>34619</v>
      </c>
      <c r="U102" s="19">
        <v>31.18888888888889</v>
      </c>
      <c r="V102" s="19" t="s">
        <v>10318</v>
      </c>
      <c r="W102" s="20" t="s">
        <v>39</v>
      </c>
      <c r="X102" s="16" t="s">
        <v>204</v>
      </c>
      <c r="Y102" s="16" t="s">
        <v>54</v>
      </c>
      <c r="Z102" s="16">
        <v>77580</v>
      </c>
      <c r="AA102" s="16" t="s">
        <v>55</v>
      </c>
      <c r="AB102" s="16" t="s">
        <v>83</v>
      </c>
      <c r="AC102" s="16" t="s">
        <v>44</v>
      </c>
      <c r="AD102" s="16">
        <v>2</v>
      </c>
      <c r="AE102" s="21">
        <f>VLOOKUP(W102,Sheet4!$A$4:$B$53,2,FALSE)</f>
        <v>0</v>
      </c>
    </row>
    <row r="103" spans="1:31" x14ac:dyDescent="0.35">
      <c r="A103" s="22">
        <v>3622</v>
      </c>
      <c r="B103" s="23" t="s">
        <v>999</v>
      </c>
      <c r="C103" s="23" t="s">
        <v>1000</v>
      </c>
      <c r="D103" s="24">
        <v>44021</v>
      </c>
      <c r="E103" s="24">
        <v>44387</v>
      </c>
      <c r="F103" s="23">
        <v>12</v>
      </c>
      <c r="G103" s="23" t="s">
        <v>10308</v>
      </c>
      <c r="H103" s="23" t="s">
        <v>727</v>
      </c>
      <c r="I103" s="23" t="s">
        <v>1001</v>
      </c>
      <c r="J103" s="23" t="s">
        <v>1002</v>
      </c>
      <c r="K103" s="23" t="s">
        <v>132</v>
      </c>
      <c r="L103" s="23" t="s">
        <v>32</v>
      </c>
      <c r="M103" s="23" t="s">
        <v>51</v>
      </c>
      <c r="N103" s="23" t="s">
        <v>50</v>
      </c>
      <c r="O103" s="23" t="s">
        <v>35</v>
      </c>
      <c r="P103" s="23" t="s">
        <v>125</v>
      </c>
      <c r="Q103" s="23" t="s">
        <v>1003</v>
      </c>
      <c r="R103" s="23" t="s">
        <v>10322</v>
      </c>
      <c r="S103" s="23" t="s">
        <v>89</v>
      </c>
      <c r="T103" s="25">
        <v>34988</v>
      </c>
      <c r="U103" s="26">
        <v>30.177777777777777</v>
      </c>
      <c r="V103" s="26" t="s">
        <v>10318</v>
      </c>
      <c r="W103" s="27" t="s">
        <v>39</v>
      </c>
      <c r="X103" s="23" t="s">
        <v>82</v>
      </c>
      <c r="Y103" s="23" t="s">
        <v>41</v>
      </c>
      <c r="Z103" s="23">
        <v>75607</v>
      </c>
      <c r="AA103" s="23" t="s">
        <v>55</v>
      </c>
      <c r="AB103" s="23" t="s">
        <v>103</v>
      </c>
      <c r="AC103" s="23" t="s">
        <v>44</v>
      </c>
      <c r="AD103" s="23">
        <v>3</v>
      </c>
      <c r="AE103" s="28">
        <f>VLOOKUP(W103,Sheet4!$A$4:$B$53,2,FALSE)</f>
        <v>0</v>
      </c>
    </row>
    <row r="104" spans="1:31" x14ac:dyDescent="0.35">
      <c r="A104" s="15">
        <v>3625</v>
      </c>
      <c r="B104" s="16" t="s">
        <v>1012</v>
      </c>
      <c r="C104" s="16" t="s">
        <v>276</v>
      </c>
      <c r="D104" s="17">
        <v>44511</v>
      </c>
      <c r="E104" s="17">
        <v>44773</v>
      </c>
      <c r="F104" s="16">
        <v>8</v>
      </c>
      <c r="G104" s="16" t="s">
        <v>10308</v>
      </c>
      <c r="H104" s="16" t="s">
        <v>727</v>
      </c>
      <c r="I104" s="16" t="s">
        <v>1013</v>
      </c>
      <c r="J104" s="16" t="s">
        <v>1014</v>
      </c>
      <c r="K104" s="16" t="s">
        <v>79</v>
      </c>
      <c r="L104" s="16" t="s">
        <v>744</v>
      </c>
      <c r="M104" s="16" t="s">
        <v>33</v>
      </c>
      <c r="N104" s="16" t="s">
        <v>63</v>
      </c>
      <c r="O104" s="16" t="s">
        <v>51</v>
      </c>
      <c r="P104" s="16" t="s">
        <v>125</v>
      </c>
      <c r="Q104" s="16" t="s">
        <v>1015</v>
      </c>
      <c r="R104" s="16" t="s">
        <v>10322</v>
      </c>
      <c r="S104" s="16" t="s">
        <v>110</v>
      </c>
      <c r="T104" s="18">
        <v>27742</v>
      </c>
      <c r="U104" s="19">
        <v>50.016666666666666</v>
      </c>
      <c r="V104" s="19" t="s">
        <v>10319</v>
      </c>
      <c r="W104" s="20" t="s">
        <v>39</v>
      </c>
      <c r="X104" s="16" t="s">
        <v>112</v>
      </c>
      <c r="Y104" s="16" t="s">
        <v>41</v>
      </c>
      <c r="Z104" s="16">
        <v>54392</v>
      </c>
      <c r="AA104" s="16" t="s">
        <v>127</v>
      </c>
      <c r="AB104" s="16" t="s">
        <v>74</v>
      </c>
      <c r="AC104" s="16" t="s">
        <v>44</v>
      </c>
      <c r="AD104" s="16">
        <v>5</v>
      </c>
      <c r="AE104" s="21">
        <f>VLOOKUP(W104,Sheet4!$A$4:$B$53,2,FALSE)</f>
        <v>0</v>
      </c>
    </row>
    <row r="105" spans="1:31" x14ac:dyDescent="0.35">
      <c r="A105" s="22">
        <v>3627</v>
      </c>
      <c r="B105" s="23" t="s">
        <v>1020</v>
      </c>
      <c r="C105" s="23" t="s">
        <v>1021</v>
      </c>
      <c r="D105" s="24">
        <v>43698</v>
      </c>
      <c r="E105" s="24">
        <v>44862</v>
      </c>
      <c r="F105" s="23">
        <v>38</v>
      </c>
      <c r="G105" s="23" t="s">
        <v>10308</v>
      </c>
      <c r="H105" s="23" t="s">
        <v>727</v>
      </c>
      <c r="I105" s="23" t="s">
        <v>1022</v>
      </c>
      <c r="J105" s="23" t="s">
        <v>1023</v>
      </c>
      <c r="K105" s="23" t="s">
        <v>97</v>
      </c>
      <c r="L105" s="23" t="s">
        <v>744</v>
      </c>
      <c r="M105" s="23" t="s">
        <v>33</v>
      </c>
      <c r="N105" s="23" t="s">
        <v>34</v>
      </c>
      <c r="O105" s="23" t="s">
        <v>62</v>
      </c>
      <c r="P105" s="23" t="s">
        <v>125</v>
      </c>
      <c r="Q105" s="23" t="s">
        <v>1024</v>
      </c>
      <c r="R105" s="23" t="s">
        <v>10322</v>
      </c>
      <c r="S105" s="23" t="s">
        <v>89</v>
      </c>
      <c r="T105" s="25">
        <v>24526</v>
      </c>
      <c r="U105" s="26">
        <v>58.825000000000003</v>
      </c>
      <c r="V105" s="26" t="s">
        <v>10319</v>
      </c>
      <c r="W105" s="27" t="s">
        <v>39</v>
      </c>
      <c r="X105" s="23" t="s">
        <v>6</v>
      </c>
      <c r="Y105" s="23" t="s">
        <v>41</v>
      </c>
      <c r="Z105" s="23">
        <v>52646</v>
      </c>
      <c r="AA105" s="23" t="s">
        <v>92</v>
      </c>
      <c r="AB105" s="23" t="s">
        <v>83</v>
      </c>
      <c r="AC105" s="23" t="s">
        <v>44</v>
      </c>
      <c r="AD105" s="23">
        <v>3</v>
      </c>
      <c r="AE105" s="28">
        <f>VLOOKUP(W105,Sheet4!$A$4:$B$53,2,FALSE)</f>
        <v>0</v>
      </c>
    </row>
    <row r="106" spans="1:31" x14ac:dyDescent="0.35">
      <c r="A106" s="15">
        <v>3629</v>
      </c>
      <c r="B106" s="16" t="s">
        <v>1029</v>
      </c>
      <c r="C106" s="16" t="s">
        <v>1030</v>
      </c>
      <c r="D106" s="17">
        <v>44800</v>
      </c>
      <c r="E106" s="17">
        <v>44898</v>
      </c>
      <c r="F106" s="16">
        <v>3</v>
      </c>
      <c r="G106" s="16" t="s">
        <v>10308</v>
      </c>
      <c r="H106" s="16" t="s">
        <v>28</v>
      </c>
      <c r="I106" s="16" t="s">
        <v>1031</v>
      </c>
      <c r="J106" s="16" t="s">
        <v>1032</v>
      </c>
      <c r="K106" s="16" t="s">
        <v>117</v>
      </c>
      <c r="L106" s="16" t="s">
        <v>744</v>
      </c>
      <c r="M106" s="16" t="s">
        <v>33</v>
      </c>
      <c r="N106" s="16" t="s">
        <v>63</v>
      </c>
      <c r="O106" s="16" t="s">
        <v>62</v>
      </c>
      <c r="P106" s="16" t="s">
        <v>174</v>
      </c>
      <c r="Q106" s="16" t="s">
        <v>1033</v>
      </c>
      <c r="R106" s="16" t="s">
        <v>10322</v>
      </c>
      <c r="S106" s="16" t="s">
        <v>89</v>
      </c>
      <c r="T106" s="18">
        <v>30646</v>
      </c>
      <c r="U106" s="19">
        <v>42.06666666666667</v>
      </c>
      <c r="V106" s="19" t="s">
        <v>10317</v>
      </c>
      <c r="W106" s="20" t="s">
        <v>39</v>
      </c>
      <c r="X106" s="16" t="s">
        <v>82</v>
      </c>
      <c r="Y106" s="16" t="s">
        <v>54</v>
      </c>
      <c r="Z106" s="16">
        <v>70056</v>
      </c>
      <c r="AA106" s="16" t="s">
        <v>92</v>
      </c>
      <c r="AB106" s="16" t="s">
        <v>103</v>
      </c>
      <c r="AC106" s="16" t="s">
        <v>44</v>
      </c>
      <c r="AD106" s="16">
        <v>5</v>
      </c>
      <c r="AE106" s="21">
        <f>VLOOKUP(W106,Sheet4!$A$4:$B$53,2,FALSE)</f>
        <v>0</v>
      </c>
    </row>
    <row r="107" spans="1:31" x14ac:dyDescent="0.35">
      <c r="A107" s="22">
        <v>3631</v>
      </c>
      <c r="B107" s="23" t="s">
        <v>1038</v>
      </c>
      <c r="C107" s="23" t="s">
        <v>1039</v>
      </c>
      <c r="D107" s="24">
        <v>44781</v>
      </c>
      <c r="E107" s="24">
        <v>44859</v>
      </c>
      <c r="F107" s="23">
        <v>2</v>
      </c>
      <c r="G107" s="23" t="s">
        <v>10308</v>
      </c>
      <c r="H107" s="23" t="s">
        <v>28</v>
      </c>
      <c r="I107" s="23" t="s">
        <v>1040</v>
      </c>
      <c r="J107" s="23" t="s">
        <v>1041</v>
      </c>
      <c r="K107" s="23" t="s">
        <v>49</v>
      </c>
      <c r="L107" s="23" t="s">
        <v>32</v>
      </c>
      <c r="M107" s="23" t="s">
        <v>33</v>
      </c>
      <c r="N107" s="23" t="s">
        <v>34</v>
      </c>
      <c r="O107" s="23" t="s">
        <v>62</v>
      </c>
      <c r="P107" s="23" t="s">
        <v>139</v>
      </c>
      <c r="Q107" s="23" t="s">
        <v>1042</v>
      </c>
      <c r="R107" s="23" t="s">
        <v>10322</v>
      </c>
      <c r="S107" s="23" t="s">
        <v>304</v>
      </c>
      <c r="T107" s="25">
        <v>17285</v>
      </c>
      <c r="U107" s="26">
        <v>78.644444444444446</v>
      </c>
      <c r="V107" s="26" t="s">
        <v>10316</v>
      </c>
      <c r="W107" s="27" t="s">
        <v>39</v>
      </c>
      <c r="X107" s="23" t="s">
        <v>1043</v>
      </c>
      <c r="Y107" s="23" t="s">
        <v>54</v>
      </c>
      <c r="Z107" s="23">
        <v>12978</v>
      </c>
      <c r="AA107" s="23" t="s">
        <v>73</v>
      </c>
      <c r="AB107" s="23" t="s">
        <v>103</v>
      </c>
      <c r="AC107" s="23" t="s">
        <v>44</v>
      </c>
      <c r="AD107" s="23">
        <v>3</v>
      </c>
      <c r="AE107" s="28">
        <f>VLOOKUP(W107,Sheet4!$A$4:$B$53,2,FALSE)</f>
        <v>0</v>
      </c>
    </row>
    <row r="108" spans="1:31" x14ac:dyDescent="0.35">
      <c r="A108" s="15">
        <v>3632</v>
      </c>
      <c r="B108" s="16" t="s">
        <v>668</v>
      </c>
      <c r="C108" s="16" t="s">
        <v>1044</v>
      </c>
      <c r="D108" s="17">
        <v>44828</v>
      </c>
      <c r="E108" s="17">
        <v>44858</v>
      </c>
      <c r="F108" s="16">
        <v>0</v>
      </c>
      <c r="G108" s="16" t="s">
        <v>10308</v>
      </c>
      <c r="H108" s="16" t="s">
        <v>28</v>
      </c>
      <c r="I108" s="16" t="s">
        <v>1045</v>
      </c>
      <c r="J108" s="16" t="s">
        <v>1046</v>
      </c>
      <c r="K108" s="16" t="s">
        <v>31</v>
      </c>
      <c r="L108" s="16" t="s">
        <v>32</v>
      </c>
      <c r="M108" s="16" t="s">
        <v>33</v>
      </c>
      <c r="N108" s="16" t="s">
        <v>34</v>
      </c>
      <c r="O108" s="16" t="s">
        <v>62</v>
      </c>
      <c r="P108" s="16" t="s">
        <v>98</v>
      </c>
      <c r="Q108" s="16" t="s">
        <v>1047</v>
      </c>
      <c r="R108" s="16" t="s">
        <v>10322</v>
      </c>
      <c r="S108" s="16" t="s">
        <v>89</v>
      </c>
      <c r="T108" s="18">
        <v>16713</v>
      </c>
      <c r="U108" s="19">
        <v>80.213888888888889</v>
      </c>
      <c r="V108" s="19" t="s">
        <v>10314</v>
      </c>
      <c r="W108" s="20" t="s">
        <v>39</v>
      </c>
      <c r="X108" s="16" t="s">
        <v>225</v>
      </c>
      <c r="Y108" s="16" t="s">
        <v>54</v>
      </c>
      <c r="Z108" s="16">
        <v>37983</v>
      </c>
      <c r="AA108" s="16" t="s">
        <v>127</v>
      </c>
      <c r="AB108" s="16" t="s">
        <v>83</v>
      </c>
      <c r="AC108" s="16" t="s">
        <v>44</v>
      </c>
      <c r="AD108" s="16">
        <v>3</v>
      </c>
      <c r="AE108" s="21">
        <f>VLOOKUP(W108,Sheet4!$A$4:$B$53,2,FALSE)</f>
        <v>0</v>
      </c>
    </row>
    <row r="109" spans="1:31" x14ac:dyDescent="0.35">
      <c r="A109" s="22">
        <v>3634</v>
      </c>
      <c r="B109" s="23" t="s">
        <v>1052</v>
      </c>
      <c r="C109" s="23" t="s">
        <v>1053</v>
      </c>
      <c r="D109" s="24">
        <v>45100</v>
      </c>
      <c r="E109" s="24">
        <v>45133</v>
      </c>
      <c r="F109" s="23">
        <v>1</v>
      </c>
      <c r="G109" s="23" t="s">
        <v>10308</v>
      </c>
      <c r="H109" s="23" t="s">
        <v>28</v>
      </c>
      <c r="I109" s="23" t="s">
        <v>1054</v>
      </c>
      <c r="J109" s="23" t="s">
        <v>1055</v>
      </c>
      <c r="K109" s="23" t="s">
        <v>167</v>
      </c>
      <c r="L109" s="23" t="s">
        <v>32</v>
      </c>
      <c r="M109" s="23" t="s">
        <v>51</v>
      </c>
      <c r="N109" s="23" t="s">
        <v>63</v>
      </c>
      <c r="O109" s="23" t="s">
        <v>62</v>
      </c>
      <c r="P109" s="23" t="s">
        <v>139</v>
      </c>
      <c r="Q109" s="23" t="s">
        <v>1056</v>
      </c>
      <c r="R109" s="23" t="s">
        <v>10322</v>
      </c>
      <c r="S109" s="23" t="s">
        <v>65</v>
      </c>
      <c r="T109" s="25">
        <v>22762</v>
      </c>
      <c r="U109" s="26">
        <v>63.65</v>
      </c>
      <c r="V109" s="26" t="s">
        <v>10315</v>
      </c>
      <c r="W109" s="27" t="s">
        <v>39</v>
      </c>
      <c r="X109" s="23" t="s">
        <v>6</v>
      </c>
      <c r="Y109" s="23" t="s">
        <v>41</v>
      </c>
      <c r="Z109" s="23">
        <v>40148</v>
      </c>
      <c r="AA109" s="23" t="s">
        <v>73</v>
      </c>
      <c r="AB109" s="23" t="s">
        <v>83</v>
      </c>
      <c r="AC109" s="23" t="s">
        <v>44</v>
      </c>
      <c r="AD109" s="23">
        <v>5</v>
      </c>
      <c r="AE109" s="28">
        <f>VLOOKUP(W109,Sheet4!$A$4:$B$53,2,FALSE)</f>
        <v>0</v>
      </c>
    </row>
    <row r="110" spans="1:31" x14ac:dyDescent="0.35">
      <c r="A110" s="15">
        <v>3639</v>
      </c>
      <c r="B110" s="16" t="s">
        <v>1072</v>
      </c>
      <c r="C110" s="16" t="s">
        <v>1073</v>
      </c>
      <c r="D110" s="17">
        <v>43727</v>
      </c>
      <c r="E110" s="17">
        <v>43935</v>
      </c>
      <c r="F110" s="16">
        <v>6</v>
      </c>
      <c r="G110" s="16" t="s">
        <v>10308</v>
      </c>
      <c r="H110" s="16" t="s">
        <v>28</v>
      </c>
      <c r="I110" s="16" t="s">
        <v>1074</v>
      </c>
      <c r="J110" s="16" t="s">
        <v>1075</v>
      </c>
      <c r="K110" s="16" t="s">
        <v>31</v>
      </c>
      <c r="L110" s="16" t="s">
        <v>197</v>
      </c>
      <c r="M110" s="16" t="s">
        <v>33</v>
      </c>
      <c r="N110" s="16" t="s">
        <v>34</v>
      </c>
      <c r="O110" s="16" t="s">
        <v>62</v>
      </c>
      <c r="P110" s="16" t="s">
        <v>139</v>
      </c>
      <c r="Q110" s="16" t="s">
        <v>1076</v>
      </c>
      <c r="R110" s="16" t="s">
        <v>10322</v>
      </c>
      <c r="S110" s="16" t="s">
        <v>89</v>
      </c>
      <c r="T110" s="18">
        <v>24115</v>
      </c>
      <c r="U110" s="19">
        <v>59.95</v>
      </c>
      <c r="V110" s="19" t="s">
        <v>10319</v>
      </c>
      <c r="W110" s="20" t="s">
        <v>39</v>
      </c>
      <c r="X110" s="16" t="s">
        <v>1061</v>
      </c>
      <c r="Y110" s="16" t="s">
        <v>41</v>
      </c>
      <c r="Z110" s="16">
        <v>8655</v>
      </c>
      <c r="AA110" s="16" t="s">
        <v>55</v>
      </c>
      <c r="AB110" s="16" t="s">
        <v>103</v>
      </c>
      <c r="AC110" s="16" t="s">
        <v>44</v>
      </c>
      <c r="AD110" s="16">
        <v>3</v>
      </c>
      <c r="AE110" s="21">
        <f>VLOOKUP(W110,Sheet4!$A$4:$B$53,2,FALSE)</f>
        <v>0</v>
      </c>
    </row>
    <row r="111" spans="1:31" x14ac:dyDescent="0.35">
      <c r="A111" s="22">
        <v>3641</v>
      </c>
      <c r="B111" s="23" t="s">
        <v>1081</v>
      </c>
      <c r="C111" s="23" t="s">
        <v>424</v>
      </c>
      <c r="D111" s="24">
        <v>43868</v>
      </c>
      <c r="E111" s="24">
        <v>44317</v>
      </c>
      <c r="F111" s="23">
        <v>14</v>
      </c>
      <c r="G111" s="23" t="s">
        <v>10308</v>
      </c>
      <c r="H111" s="23" t="s">
        <v>28</v>
      </c>
      <c r="I111" s="23" t="s">
        <v>1082</v>
      </c>
      <c r="J111" s="23" t="s">
        <v>1083</v>
      </c>
      <c r="K111" s="23" t="s">
        <v>49</v>
      </c>
      <c r="L111" s="23" t="s">
        <v>197</v>
      </c>
      <c r="M111" s="23" t="s">
        <v>33</v>
      </c>
      <c r="N111" s="23" t="s">
        <v>63</v>
      </c>
      <c r="O111" s="23" t="s">
        <v>62</v>
      </c>
      <c r="P111" s="23" t="s">
        <v>174</v>
      </c>
      <c r="Q111" s="23" t="s">
        <v>1084</v>
      </c>
      <c r="R111" s="23" t="s">
        <v>10322</v>
      </c>
      <c r="S111" s="23" t="s">
        <v>80</v>
      </c>
      <c r="T111" s="25">
        <v>25948</v>
      </c>
      <c r="U111" s="26">
        <v>54.930555555555557</v>
      </c>
      <c r="V111" s="26" t="s">
        <v>10319</v>
      </c>
      <c r="W111" s="27" t="s">
        <v>39</v>
      </c>
      <c r="X111" s="23" t="s">
        <v>215</v>
      </c>
      <c r="Y111" s="23" t="s">
        <v>54</v>
      </c>
      <c r="Z111" s="23">
        <v>56039</v>
      </c>
      <c r="AA111" s="23" t="s">
        <v>73</v>
      </c>
      <c r="AB111" s="23" t="s">
        <v>43</v>
      </c>
      <c r="AC111" s="23" t="s">
        <v>44</v>
      </c>
      <c r="AD111" s="23">
        <v>3</v>
      </c>
      <c r="AE111" s="28">
        <f>VLOOKUP(W111,Sheet4!$A$4:$B$53,2,FALSE)</f>
        <v>0</v>
      </c>
    </row>
    <row r="112" spans="1:31" x14ac:dyDescent="0.35">
      <c r="A112" s="15">
        <v>3642</v>
      </c>
      <c r="B112" s="16" t="s">
        <v>985</v>
      </c>
      <c r="C112" s="16" t="s">
        <v>1085</v>
      </c>
      <c r="D112" s="17">
        <v>43950</v>
      </c>
      <c r="E112" s="17">
        <v>44512</v>
      </c>
      <c r="F112" s="16">
        <v>18</v>
      </c>
      <c r="G112" s="16" t="s">
        <v>10308</v>
      </c>
      <c r="H112" s="16" t="s">
        <v>28</v>
      </c>
      <c r="I112" s="16" t="s">
        <v>1086</v>
      </c>
      <c r="J112" s="16" t="s">
        <v>1087</v>
      </c>
      <c r="K112" s="16" t="s">
        <v>138</v>
      </c>
      <c r="L112" s="16" t="s">
        <v>197</v>
      </c>
      <c r="M112" s="16" t="s">
        <v>33</v>
      </c>
      <c r="N112" s="16" t="s">
        <v>63</v>
      </c>
      <c r="O112" s="16" t="s">
        <v>62</v>
      </c>
      <c r="P112" s="16" t="s">
        <v>139</v>
      </c>
      <c r="Q112" s="16" t="s">
        <v>1088</v>
      </c>
      <c r="R112" s="16" t="s">
        <v>10322</v>
      </c>
      <c r="S112" s="16" t="s">
        <v>89</v>
      </c>
      <c r="T112" s="18">
        <v>28641</v>
      </c>
      <c r="U112" s="19">
        <v>47.555555555555557</v>
      </c>
      <c r="V112" s="19" t="s">
        <v>10317</v>
      </c>
      <c r="W112" s="20" t="s">
        <v>39</v>
      </c>
      <c r="X112" s="16" t="s">
        <v>82</v>
      </c>
      <c r="Y112" s="16" t="s">
        <v>54</v>
      </c>
      <c r="Z112" s="16">
        <v>7474</v>
      </c>
      <c r="AA112" s="16" t="s">
        <v>92</v>
      </c>
      <c r="AB112" s="16" t="s">
        <v>74</v>
      </c>
      <c r="AC112" s="16" t="s">
        <v>44</v>
      </c>
      <c r="AD112" s="16">
        <v>3</v>
      </c>
      <c r="AE112" s="21">
        <f>VLOOKUP(W112,Sheet4!$A$4:$B$53,2,FALSE)</f>
        <v>0</v>
      </c>
    </row>
    <row r="113" spans="1:31" x14ac:dyDescent="0.35">
      <c r="A113" s="22">
        <v>3647</v>
      </c>
      <c r="B113" s="23" t="s">
        <v>1103</v>
      </c>
      <c r="C113" s="23" t="s">
        <v>1104</v>
      </c>
      <c r="D113" s="24">
        <v>44193</v>
      </c>
      <c r="E113" s="24">
        <v>44226</v>
      </c>
      <c r="F113" s="23">
        <v>1</v>
      </c>
      <c r="G113" s="23" t="s">
        <v>10308</v>
      </c>
      <c r="H113" s="23" t="s">
        <v>727</v>
      </c>
      <c r="I113" s="23" t="s">
        <v>1105</v>
      </c>
      <c r="J113" s="23" t="s">
        <v>1106</v>
      </c>
      <c r="K113" s="23" t="s">
        <v>49</v>
      </c>
      <c r="L113" s="23" t="s">
        <v>744</v>
      </c>
      <c r="M113" s="23" t="s">
        <v>51</v>
      </c>
      <c r="N113" s="23" t="s">
        <v>50</v>
      </c>
      <c r="O113" s="23" t="s">
        <v>51</v>
      </c>
      <c r="P113" s="23" t="s">
        <v>98</v>
      </c>
      <c r="Q113" s="23" t="s">
        <v>1107</v>
      </c>
      <c r="R113" s="23" t="s">
        <v>10322</v>
      </c>
      <c r="S113" s="23" t="s">
        <v>110</v>
      </c>
      <c r="T113" s="25">
        <v>24312</v>
      </c>
      <c r="U113" s="26">
        <v>59.405555555555559</v>
      </c>
      <c r="V113" s="26" t="s">
        <v>10319</v>
      </c>
      <c r="W113" s="27" t="s">
        <v>39</v>
      </c>
      <c r="X113" s="23" t="s">
        <v>112</v>
      </c>
      <c r="Y113" s="23" t="s">
        <v>41</v>
      </c>
      <c r="Z113" s="23">
        <v>20847</v>
      </c>
      <c r="AA113" s="23" t="s">
        <v>92</v>
      </c>
      <c r="AB113" s="23" t="s">
        <v>74</v>
      </c>
      <c r="AC113" s="23" t="s">
        <v>44</v>
      </c>
      <c r="AD113" s="23">
        <v>3</v>
      </c>
      <c r="AE113" s="28">
        <f>VLOOKUP(W113,Sheet4!$A$4:$B$53,2,FALSE)</f>
        <v>0</v>
      </c>
    </row>
    <row r="114" spans="1:31" x14ac:dyDescent="0.35">
      <c r="A114" s="15">
        <v>3650</v>
      </c>
      <c r="B114" s="16" t="s">
        <v>960</v>
      </c>
      <c r="C114" s="16" t="s">
        <v>1115</v>
      </c>
      <c r="D114" s="17">
        <v>43741</v>
      </c>
      <c r="E114" s="17">
        <v>44620</v>
      </c>
      <c r="F114" s="16">
        <v>28</v>
      </c>
      <c r="G114" s="16" t="s">
        <v>10308</v>
      </c>
      <c r="H114" s="16" t="s">
        <v>727</v>
      </c>
      <c r="I114" s="16" t="s">
        <v>1116</v>
      </c>
      <c r="J114" s="16" t="s">
        <v>1117</v>
      </c>
      <c r="K114" s="16" t="s">
        <v>167</v>
      </c>
      <c r="L114" s="16" t="s">
        <v>744</v>
      </c>
      <c r="M114" s="16" t="s">
        <v>62</v>
      </c>
      <c r="N114" s="16" t="s">
        <v>63</v>
      </c>
      <c r="O114" s="16" t="s">
        <v>51</v>
      </c>
      <c r="P114" s="16" t="s">
        <v>139</v>
      </c>
      <c r="Q114" s="16" t="s">
        <v>1118</v>
      </c>
      <c r="R114" s="16" t="s">
        <v>10322</v>
      </c>
      <c r="S114" s="16" t="s">
        <v>89</v>
      </c>
      <c r="T114" s="18">
        <v>33597</v>
      </c>
      <c r="U114" s="19">
        <v>33.986111111111114</v>
      </c>
      <c r="V114" s="19" t="s">
        <v>10318</v>
      </c>
      <c r="W114" s="20" t="s">
        <v>39</v>
      </c>
      <c r="X114" s="16" t="s">
        <v>82</v>
      </c>
      <c r="Y114" s="16" t="s">
        <v>41</v>
      </c>
      <c r="Z114" s="16">
        <v>72818</v>
      </c>
      <c r="AA114" s="16" t="s">
        <v>42</v>
      </c>
      <c r="AB114" s="16" t="s">
        <v>103</v>
      </c>
      <c r="AC114" s="16" t="s">
        <v>44</v>
      </c>
      <c r="AD114" s="16">
        <v>3</v>
      </c>
      <c r="AE114" s="21">
        <f>VLOOKUP(W114,Sheet4!$A$4:$B$53,2,FALSE)</f>
        <v>0</v>
      </c>
    </row>
    <row r="115" spans="1:31" x14ac:dyDescent="0.35">
      <c r="A115" s="22">
        <v>3652</v>
      </c>
      <c r="B115" s="23" t="s">
        <v>922</v>
      </c>
      <c r="C115" s="23" t="s">
        <v>1122</v>
      </c>
      <c r="D115" s="24">
        <v>43707</v>
      </c>
      <c r="E115" s="24">
        <v>44800</v>
      </c>
      <c r="F115" s="23">
        <v>35</v>
      </c>
      <c r="G115" s="23" t="s">
        <v>10308</v>
      </c>
      <c r="H115" s="23" t="s">
        <v>28</v>
      </c>
      <c r="I115" s="23" t="s">
        <v>1123</v>
      </c>
      <c r="J115" s="23" t="s">
        <v>1124</v>
      </c>
      <c r="K115" s="23" t="s">
        <v>117</v>
      </c>
      <c r="L115" s="23" t="s">
        <v>744</v>
      </c>
      <c r="M115" s="23" t="s">
        <v>51</v>
      </c>
      <c r="N115" s="23" t="s">
        <v>34</v>
      </c>
      <c r="O115" s="23" t="s">
        <v>51</v>
      </c>
      <c r="P115" s="23" t="s">
        <v>125</v>
      </c>
      <c r="Q115" s="23" t="s">
        <v>1125</v>
      </c>
      <c r="R115" s="23" t="s">
        <v>10322</v>
      </c>
      <c r="S115" s="23" t="s">
        <v>89</v>
      </c>
      <c r="T115" s="25">
        <v>17030</v>
      </c>
      <c r="U115" s="26">
        <v>79.344444444444449</v>
      </c>
      <c r="V115" s="26" t="s">
        <v>10316</v>
      </c>
      <c r="W115" s="27" t="s">
        <v>39</v>
      </c>
      <c r="X115" s="23" t="s">
        <v>6</v>
      </c>
      <c r="Y115" s="23" t="s">
        <v>54</v>
      </c>
      <c r="Z115" s="23">
        <v>96845</v>
      </c>
      <c r="AA115" s="23" t="s">
        <v>73</v>
      </c>
      <c r="AB115" s="23" t="s">
        <v>83</v>
      </c>
      <c r="AC115" s="23" t="s">
        <v>44</v>
      </c>
      <c r="AD115" s="23">
        <v>3</v>
      </c>
      <c r="AE115" s="28">
        <f>VLOOKUP(W115,Sheet4!$A$4:$B$53,2,FALSE)</f>
        <v>0</v>
      </c>
    </row>
    <row r="116" spans="1:31" x14ac:dyDescent="0.35">
      <c r="A116" s="15">
        <v>3653</v>
      </c>
      <c r="B116" s="16" t="s">
        <v>963</v>
      </c>
      <c r="C116" s="16" t="s">
        <v>1126</v>
      </c>
      <c r="D116" s="17">
        <v>44231</v>
      </c>
      <c r="E116" s="17">
        <v>45137</v>
      </c>
      <c r="F116" s="16">
        <v>29</v>
      </c>
      <c r="G116" s="16" t="s">
        <v>10308</v>
      </c>
      <c r="H116" s="16" t="s">
        <v>28</v>
      </c>
      <c r="I116" s="16" t="s">
        <v>1127</v>
      </c>
      <c r="J116" s="16" t="s">
        <v>1128</v>
      </c>
      <c r="K116" s="16" t="s">
        <v>61</v>
      </c>
      <c r="L116" s="16" t="s">
        <v>744</v>
      </c>
      <c r="M116" s="16" t="s">
        <v>33</v>
      </c>
      <c r="N116" s="16" t="s">
        <v>63</v>
      </c>
      <c r="O116" s="16" t="s">
        <v>51</v>
      </c>
      <c r="P116" s="16" t="s">
        <v>174</v>
      </c>
      <c r="Q116" s="16" t="s">
        <v>1129</v>
      </c>
      <c r="R116" s="16" t="s">
        <v>10322</v>
      </c>
      <c r="S116" s="16" t="s">
        <v>80</v>
      </c>
      <c r="T116" s="18">
        <v>34879</v>
      </c>
      <c r="U116" s="19">
        <v>30.475000000000001</v>
      </c>
      <c r="V116" s="19" t="s">
        <v>10318</v>
      </c>
      <c r="W116" s="20" t="s">
        <v>39</v>
      </c>
      <c r="X116" s="16" t="s">
        <v>225</v>
      </c>
      <c r="Y116" s="16" t="s">
        <v>54</v>
      </c>
      <c r="Z116" s="16">
        <v>67277</v>
      </c>
      <c r="AA116" s="16" t="s">
        <v>127</v>
      </c>
      <c r="AB116" s="16" t="s">
        <v>43</v>
      </c>
      <c r="AC116" s="16" t="s">
        <v>104</v>
      </c>
      <c r="AD116" s="16">
        <v>3</v>
      </c>
      <c r="AE116" s="21">
        <f>VLOOKUP(W116,Sheet4!$A$4:$B$53,2,FALSE)</f>
        <v>0</v>
      </c>
    </row>
    <row r="117" spans="1:31" x14ac:dyDescent="0.35">
      <c r="A117" s="22">
        <v>3658</v>
      </c>
      <c r="B117" s="23" t="s">
        <v>678</v>
      </c>
      <c r="C117" s="23" t="s">
        <v>1146</v>
      </c>
      <c r="D117" s="24">
        <v>44869</v>
      </c>
      <c r="E117" s="24">
        <v>45114</v>
      </c>
      <c r="F117" s="23">
        <v>8</v>
      </c>
      <c r="G117" s="23" t="s">
        <v>10308</v>
      </c>
      <c r="H117" s="23" t="s">
        <v>28</v>
      </c>
      <c r="I117" s="23" t="s">
        <v>1147</v>
      </c>
      <c r="J117" s="23" t="s">
        <v>1148</v>
      </c>
      <c r="K117" s="23" t="s">
        <v>88</v>
      </c>
      <c r="L117" s="23" t="s">
        <v>32</v>
      </c>
      <c r="M117" s="23" t="s">
        <v>51</v>
      </c>
      <c r="N117" s="23" t="s">
        <v>34</v>
      </c>
      <c r="O117" s="23" t="s">
        <v>35</v>
      </c>
      <c r="P117" s="23" t="s">
        <v>98</v>
      </c>
      <c r="Q117" s="23" t="s">
        <v>1149</v>
      </c>
      <c r="R117" s="23" t="s">
        <v>10322</v>
      </c>
      <c r="S117" s="23" t="s">
        <v>176</v>
      </c>
      <c r="T117" s="25">
        <v>24436</v>
      </c>
      <c r="U117" s="26">
        <v>59.069444444444443</v>
      </c>
      <c r="V117" s="26" t="s">
        <v>10319</v>
      </c>
      <c r="W117" s="27" t="s">
        <v>39</v>
      </c>
      <c r="X117" s="23" t="s">
        <v>102</v>
      </c>
      <c r="Y117" s="23" t="s">
        <v>41</v>
      </c>
      <c r="Z117" s="23">
        <v>95682</v>
      </c>
      <c r="AA117" s="23" t="s">
        <v>92</v>
      </c>
      <c r="AB117" s="23" t="s">
        <v>103</v>
      </c>
      <c r="AC117" s="23" t="s">
        <v>44</v>
      </c>
      <c r="AD117" s="23">
        <v>3</v>
      </c>
      <c r="AE117" s="28">
        <f>VLOOKUP(W117,Sheet4!$A$4:$B$53,2,FALSE)</f>
        <v>0</v>
      </c>
    </row>
    <row r="118" spans="1:31" x14ac:dyDescent="0.35">
      <c r="A118" s="15">
        <v>3659</v>
      </c>
      <c r="B118" s="16" t="s">
        <v>1150</v>
      </c>
      <c r="C118" s="16" t="s">
        <v>1151</v>
      </c>
      <c r="D118" s="17">
        <v>43740</v>
      </c>
      <c r="E118" s="17">
        <v>43751</v>
      </c>
      <c r="F118" s="16">
        <v>0</v>
      </c>
      <c r="G118" s="16" t="s">
        <v>10308</v>
      </c>
      <c r="H118" s="16" t="s">
        <v>28</v>
      </c>
      <c r="I118" s="16" t="s">
        <v>1152</v>
      </c>
      <c r="J118" s="16" t="s">
        <v>1153</v>
      </c>
      <c r="K118" s="16" t="s">
        <v>31</v>
      </c>
      <c r="L118" s="16" t="s">
        <v>32</v>
      </c>
      <c r="M118" s="16" t="s">
        <v>62</v>
      </c>
      <c r="N118" s="16" t="s">
        <v>50</v>
      </c>
      <c r="O118" s="16" t="s">
        <v>51</v>
      </c>
      <c r="P118" s="16" t="s">
        <v>174</v>
      </c>
      <c r="Q118" s="16" t="s">
        <v>1154</v>
      </c>
      <c r="R118" s="16" t="s">
        <v>10322</v>
      </c>
      <c r="S118" s="16" t="s">
        <v>89</v>
      </c>
      <c r="T118" s="18">
        <v>32811</v>
      </c>
      <c r="U118" s="19">
        <v>36.138888888888886</v>
      </c>
      <c r="V118" s="19" t="s">
        <v>10318</v>
      </c>
      <c r="W118" s="20" t="s">
        <v>39</v>
      </c>
      <c r="X118" s="16" t="s">
        <v>112</v>
      </c>
      <c r="Y118" s="16" t="s">
        <v>54</v>
      </c>
      <c r="Z118" s="16">
        <v>86746</v>
      </c>
      <c r="AA118" s="16" t="s">
        <v>73</v>
      </c>
      <c r="AB118" s="16" t="s">
        <v>103</v>
      </c>
      <c r="AC118" s="16" t="s">
        <v>104</v>
      </c>
      <c r="AD118" s="16">
        <v>1</v>
      </c>
      <c r="AE118" s="21">
        <f>VLOOKUP(W118,Sheet4!$A$4:$B$53,2,FALSE)</f>
        <v>0</v>
      </c>
    </row>
    <row r="119" spans="1:31" x14ac:dyDescent="0.35">
      <c r="A119" s="22">
        <v>3661</v>
      </c>
      <c r="B119" s="23" t="s">
        <v>1159</v>
      </c>
      <c r="C119" s="23" t="s">
        <v>1160</v>
      </c>
      <c r="D119" s="24">
        <v>44620</v>
      </c>
      <c r="E119" s="24">
        <v>44809</v>
      </c>
      <c r="F119" s="23">
        <v>6</v>
      </c>
      <c r="G119" s="23" t="s">
        <v>10308</v>
      </c>
      <c r="H119" s="23" t="s">
        <v>28</v>
      </c>
      <c r="I119" s="23" t="s">
        <v>1161</v>
      </c>
      <c r="J119" s="23" t="s">
        <v>1162</v>
      </c>
      <c r="K119" s="23" t="s">
        <v>138</v>
      </c>
      <c r="L119" s="23" t="s">
        <v>32</v>
      </c>
      <c r="M119" s="23" t="s">
        <v>33</v>
      </c>
      <c r="N119" s="23" t="s">
        <v>34</v>
      </c>
      <c r="O119" s="23" t="s">
        <v>35</v>
      </c>
      <c r="P119" s="23" t="s">
        <v>98</v>
      </c>
      <c r="Q119" s="23" t="s">
        <v>1163</v>
      </c>
      <c r="R119" s="23" t="s">
        <v>10322</v>
      </c>
      <c r="S119" s="23" t="s">
        <v>118</v>
      </c>
      <c r="T119" s="25">
        <v>19136</v>
      </c>
      <c r="U119" s="26">
        <v>73.577777777777783</v>
      </c>
      <c r="V119" s="26" t="s">
        <v>10316</v>
      </c>
      <c r="W119" s="27" t="s">
        <v>39</v>
      </c>
      <c r="X119" s="23" t="s">
        <v>707</v>
      </c>
      <c r="Y119" s="23" t="s">
        <v>54</v>
      </c>
      <c r="Z119" s="23">
        <v>21624</v>
      </c>
      <c r="AA119" s="23" t="s">
        <v>127</v>
      </c>
      <c r="AB119" s="23" t="s">
        <v>83</v>
      </c>
      <c r="AC119" s="23" t="s">
        <v>44</v>
      </c>
      <c r="AD119" s="23">
        <v>3</v>
      </c>
      <c r="AE119" s="28">
        <f>VLOOKUP(W119,Sheet4!$A$4:$B$53,2,FALSE)</f>
        <v>0</v>
      </c>
    </row>
    <row r="120" spans="1:31" x14ac:dyDescent="0.35">
      <c r="A120" s="15">
        <v>3663</v>
      </c>
      <c r="B120" s="16" t="s">
        <v>1168</v>
      </c>
      <c r="C120" s="16" t="s">
        <v>1169</v>
      </c>
      <c r="D120" s="17">
        <v>43745</v>
      </c>
      <c r="E120" s="17">
        <v>44583</v>
      </c>
      <c r="F120" s="16">
        <v>27</v>
      </c>
      <c r="G120" s="16" t="s">
        <v>10308</v>
      </c>
      <c r="H120" s="16" t="s">
        <v>28</v>
      </c>
      <c r="I120" s="16" t="s">
        <v>1170</v>
      </c>
      <c r="J120" s="16" t="s">
        <v>1171</v>
      </c>
      <c r="K120" s="16" t="s">
        <v>61</v>
      </c>
      <c r="L120" s="16" t="s">
        <v>197</v>
      </c>
      <c r="M120" s="16" t="s">
        <v>51</v>
      </c>
      <c r="N120" s="16" t="s">
        <v>63</v>
      </c>
      <c r="O120" s="16" t="s">
        <v>62</v>
      </c>
      <c r="P120" s="16" t="s">
        <v>139</v>
      </c>
      <c r="Q120" s="16" t="s">
        <v>1172</v>
      </c>
      <c r="R120" s="16" t="s">
        <v>10322</v>
      </c>
      <c r="S120" s="16" t="s">
        <v>80</v>
      </c>
      <c r="T120" s="18">
        <v>28452</v>
      </c>
      <c r="U120" s="19">
        <v>48.075000000000003</v>
      </c>
      <c r="V120" s="19" t="s">
        <v>10317</v>
      </c>
      <c r="W120" s="20" t="s">
        <v>39</v>
      </c>
      <c r="X120" s="16" t="s">
        <v>225</v>
      </c>
      <c r="Y120" s="16" t="s">
        <v>41</v>
      </c>
      <c r="Z120" s="16">
        <v>13534</v>
      </c>
      <c r="AA120" s="16" t="s">
        <v>92</v>
      </c>
      <c r="AB120" s="16" t="s">
        <v>74</v>
      </c>
      <c r="AC120" s="16" t="s">
        <v>104</v>
      </c>
      <c r="AD120" s="16">
        <v>3</v>
      </c>
      <c r="AE120" s="21">
        <f>VLOOKUP(W120,Sheet4!$A$4:$B$53,2,FALSE)</f>
        <v>0</v>
      </c>
    </row>
    <row r="121" spans="1:31" x14ac:dyDescent="0.35">
      <c r="A121" s="22">
        <v>3664</v>
      </c>
      <c r="B121" s="23" t="s">
        <v>1173</v>
      </c>
      <c r="C121" s="23" t="s">
        <v>1174</v>
      </c>
      <c r="D121" s="24">
        <v>44110</v>
      </c>
      <c r="E121" s="24">
        <v>44573</v>
      </c>
      <c r="F121" s="23">
        <v>15</v>
      </c>
      <c r="G121" s="23" t="s">
        <v>10308</v>
      </c>
      <c r="H121" s="23" t="s">
        <v>28</v>
      </c>
      <c r="I121" s="23" t="s">
        <v>1175</v>
      </c>
      <c r="J121" s="23" t="s">
        <v>1176</v>
      </c>
      <c r="K121" s="23" t="s">
        <v>167</v>
      </c>
      <c r="L121" s="23" t="s">
        <v>197</v>
      </c>
      <c r="M121" s="23" t="s">
        <v>62</v>
      </c>
      <c r="N121" s="23" t="s">
        <v>34</v>
      </c>
      <c r="O121" s="23" t="s">
        <v>51</v>
      </c>
      <c r="P121" s="23" t="s">
        <v>98</v>
      </c>
      <c r="Q121" s="23" t="s">
        <v>1177</v>
      </c>
      <c r="R121" s="23" t="s">
        <v>10322</v>
      </c>
      <c r="S121" s="23" t="s">
        <v>89</v>
      </c>
      <c r="T121" s="25">
        <v>20682</v>
      </c>
      <c r="U121" s="26">
        <v>69.347222222222229</v>
      </c>
      <c r="V121" s="26" t="s">
        <v>10315</v>
      </c>
      <c r="W121" s="27" t="s">
        <v>39</v>
      </c>
      <c r="X121" s="23" t="s">
        <v>653</v>
      </c>
      <c r="Y121" s="23" t="s">
        <v>41</v>
      </c>
      <c r="Z121" s="23">
        <v>2667</v>
      </c>
      <c r="AA121" s="23" t="s">
        <v>73</v>
      </c>
      <c r="AB121" s="23" t="s">
        <v>43</v>
      </c>
      <c r="AC121" s="23" t="s">
        <v>44</v>
      </c>
      <c r="AD121" s="23">
        <v>3</v>
      </c>
      <c r="AE121" s="28">
        <f>VLOOKUP(W121,Sheet4!$A$4:$B$53,2,FALSE)</f>
        <v>0</v>
      </c>
    </row>
    <row r="122" spans="1:31" x14ac:dyDescent="0.35">
      <c r="A122" s="15">
        <v>3666</v>
      </c>
      <c r="B122" s="16" t="s">
        <v>1182</v>
      </c>
      <c r="C122" s="16" t="s">
        <v>1183</v>
      </c>
      <c r="D122" s="17">
        <v>44680</v>
      </c>
      <c r="E122" s="17">
        <v>44947</v>
      </c>
      <c r="F122" s="16">
        <v>8</v>
      </c>
      <c r="G122" s="16" t="s">
        <v>10308</v>
      </c>
      <c r="H122" s="16" t="s">
        <v>28</v>
      </c>
      <c r="I122" s="16" t="s">
        <v>1184</v>
      </c>
      <c r="J122" s="16" t="s">
        <v>1185</v>
      </c>
      <c r="K122" s="16" t="s">
        <v>79</v>
      </c>
      <c r="L122" s="16" t="s">
        <v>32</v>
      </c>
      <c r="M122" s="16" t="s">
        <v>62</v>
      </c>
      <c r="N122" s="16" t="s">
        <v>50</v>
      </c>
      <c r="O122" s="16" t="s">
        <v>62</v>
      </c>
      <c r="P122" s="16" t="s">
        <v>98</v>
      </c>
      <c r="Q122" s="16" t="s">
        <v>1186</v>
      </c>
      <c r="R122" s="16" t="s">
        <v>10322</v>
      </c>
      <c r="S122" s="16" t="s">
        <v>89</v>
      </c>
      <c r="T122" s="18">
        <v>20594</v>
      </c>
      <c r="U122" s="19">
        <v>69.586111111111109</v>
      </c>
      <c r="V122" s="19" t="s">
        <v>10315</v>
      </c>
      <c r="W122" s="20" t="s">
        <v>39</v>
      </c>
      <c r="X122" s="16" t="s">
        <v>82</v>
      </c>
      <c r="Y122" s="16" t="s">
        <v>54</v>
      </c>
      <c r="Z122" s="16">
        <v>16052</v>
      </c>
      <c r="AA122" s="16" t="s">
        <v>55</v>
      </c>
      <c r="AB122" s="16" t="s">
        <v>74</v>
      </c>
      <c r="AC122" s="16" t="s">
        <v>44</v>
      </c>
      <c r="AD122" s="16">
        <v>3</v>
      </c>
      <c r="AE122" s="21">
        <f>VLOOKUP(W122,Sheet4!$A$4:$B$53,2,FALSE)</f>
        <v>0</v>
      </c>
    </row>
    <row r="123" spans="1:31" x14ac:dyDescent="0.35">
      <c r="A123" s="22">
        <v>3667</v>
      </c>
      <c r="B123" s="23" t="s">
        <v>1187</v>
      </c>
      <c r="C123" s="23" t="s">
        <v>1188</v>
      </c>
      <c r="D123" s="24">
        <v>44906</v>
      </c>
      <c r="E123" s="24">
        <v>45044</v>
      </c>
      <c r="F123" s="23">
        <v>4</v>
      </c>
      <c r="G123" s="23" t="s">
        <v>10308</v>
      </c>
      <c r="H123" s="23" t="s">
        <v>28</v>
      </c>
      <c r="I123" s="23" t="s">
        <v>1189</v>
      </c>
      <c r="J123" s="23" t="s">
        <v>1190</v>
      </c>
      <c r="K123" s="23" t="s">
        <v>97</v>
      </c>
      <c r="L123" s="23" t="s">
        <v>32</v>
      </c>
      <c r="M123" s="23" t="s">
        <v>51</v>
      </c>
      <c r="N123" s="23" t="s">
        <v>63</v>
      </c>
      <c r="O123" s="23" t="s">
        <v>35</v>
      </c>
      <c r="P123" s="23" t="s">
        <v>125</v>
      </c>
      <c r="Q123" s="23" t="s">
        <v>1191</v>
      </c>
      <c r="R123" s="23" t="s">
        <v>10322</v>
      </c>
      <c r="S123" s="23" t="s">
        <v>935</v>
      </c>
      <c r="T123" s="25">
        <v>36030</v>
      </c>
      <c r="U123" s="26">
        <v>27.324999999999999</v>
      </c>
      <c r="V123" s="26" t="s">
        <v>10320</v>
      </c>
      <c r="W123" s="27" t="s">
        <v>39</v>
      </c>
      <c r="X123" s="23" t="s">
        <v>102</v>
      </c>
      <c r="Y123" s="23" t="s">
        <v>54</v>
      </c>
      <c r="Z123" s="23">
        <v>18998</v>
      </c>
      <c r="AA123" s="23" t="s">
        <v>92</v>
      </c>
      <c r="AB123" s="23" t="s">
        <v>74</v>
      </c>
      <c r="AC123" s="23" t="s">
        <v>44</v>
      </c>
      <c r="AD123" s="23">
        <v>3</v>
      </c>
      <c r="AE123" s="28">
        <f>VLOOKUP(W123,Sheet4!$A$4:$B$53,2,FALSE)</f>
        <v>0</v>
      </c>
    </row>
    <row r="124" spans="1:31" x14ac:dyDescent="0.35">
      <c r="A124" s="15">
        <v>3668</v>
      </c>
      <c r="B124" s="16" t="s">
        <v>995</v>
      </c>
      <c r="C124" s="16" t="s">
        <v>363</v>
      </c>
      <c r="D124" s="17">
        <v>45144</v>
      </c>
      <c r="E124" s="17">
        <v>45144</v>
      </c>
      <c r="F124" s="16">
        <v>0</v>
      </c>
      <c r="G124" s="16" t="s">
        <v>10308</v>
      </c>
      <c r="H124" s="16" t="s">
        <v>28</v>
      </c>
      <c r="I124" s="16" t="s">
        <v>1192</v>
      </c>
      <c r="J124" s="16" t="s">
        <v>1193</v>
      </c>
      <c r="K124" s="16" t="s">
        <v>88</v>
      </c>
      <c r="L124" s="16" t="s">
        <v>32</v>
      </c>
      <c r="M124" s="16" t="s">
        <v>62</v>
      </c>
      <c r="N124" s="16" t="s">
        <v>34</v>
      </c>
      <c r="O124" s="16" t="s">
        <v>62</v>
      </c>
      <c r="P124" s="16" t="s">
        <v>174</v>
      </c>
      <c r="Q124" s="16" t="s">
        <v>1194</v>
      </c>
      <c r="R124" s="16" t="s">
        <v>10322</v>
      </c>
      <c r="S124" s="16" t="s">
        <v>793</v>
      </c>
      <c r="T124" s="18">
        <v>35209</v>
      </c>
      <c r="U124" s="19">
        <v>29.572222222222223</v>
      </c>
      <c r="V124" s="19" t="s">
        <v>10320</v>
      </c>
      <c r="W124" s="20" t="s">
        <v>39</v>
      </c>
      <c r="X124" s="16" t="s">
        <v>215</v>
      </c>
      <c r="Y124" s="16" t="s">
        <v>54</v>
      </c>
      <c r="Z124" s="16">
        <v>33735</v>
      </c>
      <c r="AA124" s="16" t="s">
        <v>127</v>
      </c>
      <c r="AB124" s="16" t="s">
        <v>43</v>
      </c>
      <c r="AC124" s="16" t="s">
        <v>235</v>
      </c>
      <c r="AD124" s="16">
        <v>3</v>
      </c>
      <c r="AE124" s="21">
        <f>VLOOKUP(W124,Sheet4!$A$4:$B$53,2,FALSE)</f>
        <v>0</v>
      </c>
    </row>
    <row r="125" spans="1:31" x14ac:dyDescent="0.35">
      <c r="A125" s="22">
        <v>3669</v>
      </c>
      <c r="B125" s="23" t="s">
        <v>1195</v>
      </c>
      <c r="C125" s="23" t="s">
        <v>1196</v>
      </c>
      <c r="D125" s="24">
        <v>43918</v>
      </c>
      <c r="E125" s="24">
        <v>44997</v>
      </c>
      <c r="F125" s="23">
        <v>35</v>
      </c>
      <c r="G125" s="23" t="s">
        <v>10308</v>
      </c>
      <c r="H125" s="23" t="s">
        <v>28</v>
      </c>
      <c r="I125" s="23" t="s">
        <v>1197</v>
      </c>
      <c r="J125" s="23" t="s">
        <v>1198</v>
      </c>
      <c r="K125" s="23" t="s">
        <v>31</v>
      </c>
      <c r="L125" s="23" t="s">
        <v>744</v>
      </c>
      <c r="M125" s="23" t="s">
        <v>33</v>
      </c>
      <c r="N125" s="23" t="s">
        <v>50</v>
      </c>
      <c r="O125" s="23" t="s">
        <v>35</v>
      </c>
      <c r="P125" s="23" t="s">
        <v>139</v>
      </c>
      <c r="Q125" s="23" t="s">
        <v>1199</v>
      </c>
      <c r="R125" s="23" t="s">
        <v>10322</v>
      </c>
      <c r="S125" s="23" t="s">
        <v>38</v>
      </c>
      <c r="T125" s="25">
        <v>24488</v>
      </c>
      <c r="U125" s="26">
        <v>58.927777777777777</v>
      </c>
      <c r="V125" s="26" t="s">
        <v>10319</v>
      </c>
      <c r="W125" s="27" t="s">
        <v>39</v>
      </c>
      <c r="X125" s="23" t="s">
        <v>72</v>
      </c>
      <c r="Y125" s="23" t="s">
        <v>54</v>
      </c>
      <c r="Z125" s="23">
        <v>81928</v>
      </c>
      <c r="AA125" s="23" t="s">
        <v>92</v>
      </c>
      <c r="AB125" s="23" t="s">
        <v>43</v>
      </c>
      <c r="AC125" s="23" t="s">
        <v>44</v>
      </c>
      <c r="AD125" s="23">
        <v>3</v>
      </c>
      <c r="AE125" s="28">
        <f>VLOOKUP(W125,Sheet4!$A$4:$B$53,2,FALSE)</f>
        <v>0</v>
      </c>
    </row>
    <row r="126" spans="1:31" x14ac:dyDescent="0.35">
      <c r="A126" s="15">
        <v>3670</v>
      </c>
      <c r="B126" s="16" t="s">
        <v>1200</v>
      </c>
      <c r="C126" s="16" t="s">
        <v>673</v>
      </c>
      <c r="D126" s="17">
        <v>44784</v>
      </c>
      <c r="E126" s="17">
        <v>45012</v>
      </c>
      <c r="F126" s="16">
        <v>7</v>
      </c>
      <c r="G126" s="16" t="s">
        <v>10308</v>
      </c>
      <c r="H126" s="16" t="s">
        <v>727</v>
      </c>
      <c r="I126" s="16" t="s">
        <v>1201</v>
      </c>
      <c r="J126" s="16" t="s">
        <v>1202</v>
      </c>
      <c r="K126" s="16" t="s">
        <v>132</v>
      </c>
      <c r="L126" s="16" t="s">
        <v>32</v>
      </c>
      <c r="M126" s="16" t="s">
        <v>62</v>
      </c>
      <c r="N126" s="16" t="s">
        <v>50</v>
      </c>
      <c r="O126" s="16" t="s">
        <v>62</v>
      </c>
      <c r="P126" s="16" t="s">
        <v>125</v>
      </c>
      <c r="Q126" s="16" t="s">
        <v>1203</v>
      </c>
      <c r="R126" s="16" t="s">
        <v>10322</v>
      </c>
      <c r="S126" s="16" t="s">
        <v>935</v>
      </c>
      <c r="T126" s="18">
        <v>25220</v>
      </c>
      <c r="U126" s="19">
        <v>56.924999999999997</v>
      </c>
      <c r="V126" s="19" t="s">
        <v>10319</v>
      </c>
      <c r="W126" s="20" t="s">
        <v>39</v>
      </c>
      <c r="X126" s="16" t="s">
        <v>112</v>
      </c>
      <c r="Y126" s="16" t="s">
        <v>41</v>
      </c>
      <c r="Z126" s="16">
        <v>14006</v>
      </c>
      <c r="AA126" s="16" t="s">
        <v>55</v>
      </c>
      <c r="AB126" s="16" t="s">
        <v>43</v>
      </c>
      <c r="AC126" s="16" t="s">
        <v>235</v>
      </c>
      <c r="AD126" s="16">
        <v>3</v>
      </c>
      <c r="AE126" s="21">
        <f>VLOOKUP(W126,Sheet4!$A$4:$B$53,2,FALSE)</f>
        <v>0</v>
      </c>
    </row>
    <row r="127" spans="1:31" x14ac:dyDescent="0.35">
      <c r="A127" s="22">
        <v>3671</v>
      </c>
      <c r="B127" s="23" t="s">
        <v>1204</v>
      </c>
      <c r="C127" s="23" t="s">
        <v>1205</v>
      </c>
      <c r="D127" s="24">
        <v>44952</v>
      </c>
      <c r="E127" s="24">
        <v>45096</v>
      </c>
      <c r="F127" s="23">
        <v>4</v>
      </c>
      <c r="G127" s="23" t="s">
        <v>10308</v>
      </c>
      <c r="H127" s="23" t="s">
        <v>727</v>
      </c>
      <c r="I127" s="23" t="s">
        <v>1206</v>
      </c>
      <c r="J127" s="23" t="s">
        <v>1207</v>
      </c>
      <c r="K127" s="23" t="s">
        <v>49</v>
      </c>
      <c r="L127" s="23" t="s">
        <v>744</v>
      </c>
      <c r="M127" s="23" t="s">
        <v>51</v>
      </c>
      <c r="N127" s="23" t="s">
        <v>50</v>
      </c>
      <c r="O127" s="23" t="s">
        <v>35</v>
      </c>
      <c r="P127" s="23" t="s">
        <v>98</v>
      </c>
      <c r="Q127" s="23" t="s">
        <v>1208</v>
      </c>
      <c r="R127" s="23" t="s">
        <v>10322</v>
      </c>
      <c r="S127" s="23" t="s">
        <v>147</v>
      </c>
      <c r="T127" s="25">
        <v>32871</v>
      </c>
      <c r="U127" s="26">
        <v>35.975000000000001</v>
      </c>
      <c r="V127" s="26" t="s">
        <v>10318</v>
      </c>
      <c r="W127" s="27" t="s">
        <v>39</v>
      </c>
      <c r="X127" s="23" t="s">
        <v>149</v>
      </c>
      <c r="Y127" s="23" t="s">
        <v>41</v>
      </c>
      <c r="Z127" s="23">
        <v>45376</v>
      </c>
      <c r="AA127" s="23" t="s">
        <v>127</v>
      </c>
      <c r="AB127" s="23" t="s">
        <v>103</v>
      </c>
      <c r="AC127" s="23" t="s">
        <v>235</v>
      </c>
      <c r="AD127" s="23">
        <v>3</v>
      </c>
      <c r="AE127" s="28">
        <f>VLOOKUP(W127,Sheet4!$A$4:$B$53,2,FALSE)</f>
        <v>0</v>
      </c>
    </row>
    <row r="128" spans="1:31" x14ac:dyDescent="0.35">
      <c r="A128" s="15">
        <v>3673</v>
      </c>
      <c r="B128" s="16" t="s">
        <v>1213</v>
      </c>
      <c r="C128" s="16" t="s">
        <v>1214</v>
      </c>
      <c r="D128" s="17">
        <v>44723</v>
      </c>
      <c r="E128" s="17">
        <v>44936</v>
      </c>
      <c r="F128" s="16">
        <v>7</v>
      </c>
      <c r="G128" s="16" t="s">
        <v>10308</v>
      </c>
      <c r="H128" s="16" t="s">
        <v>727</v>
      </c>
      <c r="I128" s="16" t="s">
        <v>1215</v>
      </c>
      <c r="J128" s="16" t="s">
        <v>1216</v>
      </c>
      <c r="K128" s="16" t="s">
        <v>79</v>
      </c>
      <c r="L128" s="16" t="s">
        <v>744</v>
      </c>
      <c r="M128" s="16" t="s">
        <v>62</v>
      </c>
      <c r="N128" s="16" t="s">
        <v>63</v>
      </c>
      <c r="O128" s="16" t="s">
        <v>35</v>
      </c>
      <c r="P128" s="16" t="s">
        <v>174</v>
      </c>
      <c r="Q128" s="16" t="s">
        <v>1217</v>
      </c>
      <c r="R128" s="16" t="s">
        <v>10322</v>
      </c>
      <c r="S128" s="16" t="s">
        <v>695</v>
      </c>
      <c r="T128" s="18">
        <v>26714</v>
      </c>
      <c r="U128" s="19">
        <v>52.836111111111109</v>
      </c>
      <c r="V128" s="19" t="s">
        <v>10319</v>
      </c>
      <c r="W128" s="20" t="s">
        <v>39</v>
      </c>
      <c r="X128" s="16" t="s">
        <v>242</v>
      </c>
      <c r="Y128" s="16" t="s">
        <v>41</v>
      </c>
      <c r="Z128" s="16">
        <v>47767</v>
      </c>
      <c r="AA128" s="16" t="s">
        <v>73</v>
      </c>
      <c r="AB128" s="16" t="s">
        <v>43</v>
      </c>
      <c r="AC128" s="16" t="s">
        <v>44</v>
      </c>
      <c r="AD128" s="16">
        <v>3</v>
      </c>
      <c r="AE128" s="21">
        <f>VLOOKUP(W128,Sheet4!$A$4:$B$53,2,FALSE)</f>
        <v>0</v>
      </c>
    </row>
    <row r="129" spans="1:31" x14ac:dyDescent="0.35">
      <c r="A129" s="22">
        <v>3674</v>
      </c>
      <c r="B129" s="23" t="s">
        <v>1218</v>
      </c>
      <c r="C129" s="23" t="s">
        <v>1219</v>
      </c>
      <c r="D129" s="24">
        <v>44007</v>
      </c>
      <c r="E129" s="24">
        <v>44622</v>
      </c>
      <c r="F129" s="23">
        <v>20</v>
      </c>
      <c r="G129" s="23" t="s">
        <v>10308</v>
      </c>
      <c r="H129" s="23" t="s">
        <v>727</v>
      </c>
      <c r="I129" s="23" t="s">
        <v>1220</v>
      </c>
      <c r="J129" s="23" t="s">
        <v>1221</v>
      </c>
      <c r="K129" s="23" t="s">
        <v>88</v>
      </c>
      <c r="L129" s="23" t="s">
        <v>744</v>
      </c>
      <c r="M129" s="23" t="s">
        <v>51</v>
      </c>
      <c r="N129" s="23" t="s">
        <v>34</v>
      </c>
      <c r="O129" s="23" t="s">
        <v>51</v>
      </c>
      <c r="P129" s="23" t="s">
        <v>174</v>
      </c>
      <c r="Q129" s="23" t="s">
        <v>1222</v>
      </c>
      <c r="R129" s="23" t="s">
        <v>10322</v>
      </c>
      <c r="S129" s="23" t="s">
        <v>110</v>
      </c>
      <c r="T129" s="25">
        <v>35186</v>
      </c>
      <c r="U129" s="26">
        <v>29.636111111111113</v>
      </c>
      <c r="V129" s="26" t="s">
        <v>10320</v>
      </c>
      <c r="W129" s="27" t="s">
        <v>39</v>
      </c>
      <c r="X129" s="23" t="s">
        <v>112</v>
      </c>
      <c r="Y129" s="23" t="s">
        <v>41</v>
      </c>
      <c r="Z129" s="23">
        <v>39141</v>
      </c>
      <c r="AA129" s="23" t="s">
        <v>73</v>
      </c>
      <c r="AB129" s="23" t="s">
        <v>74</v>
      </c>
      <c r="AC129" s="23" t="s">
        <v>44</v>
      </c>
      <c r="AD129" s="23">
        <v>3</v>
      </c>
      <c r="AE129" s="28">
        <f>VLOOKUP(W129,Sheet4!$A$4:$B$53,2,FALSE)</f>
        <v>0</v>
      </c>
    </row>
    <row r="130" spans="1:31" x14ac:dyDescent="0.35">
      <c r="A130" s="15">
        <v>3675</v>
      </c>
      <c r="B130" s="16" t="s">
        <v>1223</v>
      </c>
      <c r="C130" s="16" t="s">
        <v>1224</v>
      </c>
      <c r="D130" s="17">
        <v>43990</v>
      </c>
      <c r="E130" s="17">
        <v>44924</v>
      </c>
      <c r="F130" s="16">
        <v>30</v>
      </c>
      <c r="G130" s="16" t="s">
        <v>10308</v>
      </c>
      <c r="H130" s="16" t="s">
        <v>727</v>
      </c>
      <c r="I130" s="16" t="s">
        <v>1225</v>
      </c>
      <c r="J130" s="16" t="s">
        <v>1226</v>
      </c>
      <c r="K130" s="16" t="s">
        <v>31</v>
      </c>
      <c r="L130" s="16" t="s">
        <v>32</v>
      </c>
      <c r="M130" s="16" t="s">
        <v>62</v>
      </c>
      <c r="N130" s="16" t="s">
        <v>34</v>
      </c>
      <c r="O130" s="16" t="s">
        <v>62</v>
      </c>
      <c r="P130" s="16" t="s">
        <v>125</v>
      </c>
      <c r="Q130" s="16" t="s">
        <v>1227</v>
      </c>
      <c r="R130" s="16" t="s">
        <v>10322</v>
      </c>
      <c r="S130" s="16" t="s">
        <v>110</v>
      </c>
      <c r="T130" s="18">
        <v>19234</v>
      </c>
      <c r="U130" s="19">
        <v>73.311111111111117</v>
      </c>
      <c r="V130" s="19" t="s">
        <v>10316</v>
      </c>
      <c r="W130" s="20" t="s">
        <v>39</v>
      </c>
      <c r="X130" s="16" t="s">
        <v>102</v>
      </c>
      <c r="Y130" s="16" t="s">
        <v>41</v>
      </c>
      <c r="Z130" s="16">
        <v>70090</v>
      </c>
      <c r="AA130" s="16" t="s">
        <v>55</v>
      </c>
      <c r="AB130" s="16" t="s">
        <v>103</v>
      </c>
      <c r="AC130" s="16" t="s">
        <v>44</v>
      </c>
      <c r="AD130" s="16">
        <v>3</v>
      </c>
      <c r="AE130" s="21">
        <f>VLOOKUP(W130,Sheet4!$A$4:$B$53,2,FALSE)</f>
        <v>0</v>
      </c>
    </row>
    <row r="131" spans="1:31" x14ac:dyDescent="0.35">
      <c r="A131" s="22">
        <v>3683</v>
      </c>
      <c r="B131" s="23" t="s">
        <v>1252</v>
      </c>
      <c r="C131" s="23" t="s">
        <v>1253</v>
      </c>
      <c r="D131" s="24">
        <v>44502</v>
      </c>
      <c r="E131" s="24">
        <v>44541</v>
      </c>
      <c r="F131" s="23">
        <v>1</v>
      </c>
      <c r="G131" s="23" t="s">
        <v>10308</v>
      </c>
      <c r="H131" s="23" t="s">
        <v>28</v>
      </c>
      <c r="I131" s="23" t="s">
        <v>1254</v>
      </c>
      <c r="J131" s="23" t="s">
        <v>1255</v>
      </c>
      <c r="K131" s="23" t="s">
        <v>97</v>
      </c>
      <c r="L131" s="23" t="s">
        <v>32</v>
      </c>
      <c r="M131" s="23" t="s">
        <v>51</v>
      </c>
      <c r="N131" s="23" t="s">
        <v>34</v>
      </c>
      <c r="O131" s="23" t="s">
        <v>35</v>
      </c>
      <c r="P131" s="23" t="s">
        <v>98</v>
      </c>
      <c r="Q131" s="23" t="s">
        <v>1256</v>
      </c>
      <c r="R131" s="23" t="s">
        <v>10322</v>
      </c>
      <c r="S131" s="23" t="s">
        <v>38</v>
      </c>
      <c r="T131" s="25">
        <v>20460</v>
      </c>
      <c r="U131" s="26">
        <v>69.955555555555549</v>
      </c>
      <c r="V131" s="26" t="s">
        <v>10315</v>
      </c>
      <c r="W131" s="27" t="s">
        <v>39</v>
      </c>
      <c r="X131" s="23" t="s">
        <v>1257</v>
      </c>
      <c r="Y131" s="23" t="s">
        <v>54</v>
      </c>
      <c r="Z131" s="23">
        <v>33204</v>
      </c>
      <c r="AA131" s="23" t="s">
        <v>73</v>
      </c>
      <c r="AB131" s="23" t="s">
        <v>103</v>
      </c>
      <c r="AC131" s="23" t="s">
        <v>44</v>
      </c>
      <c r="AD131" s="23">
        <v>3</v>
      </c>
      <c r="AE131" s="28">
        <f>VLOOKUP(W131,Sheet4!$A$4:$B$53,2,FALSE)</f>
        <v>0</v>
      </c>
    </row>
    <row r="132" spans="1:31" x14ac:dyDescent="0.35">
      <c r="A132" s="15">
        <v>3684</v>
      </c>
      <c r="B132" s="16" t="s">
        <v>1258</v>
      </c>
      <c r="C132" s="16" t="s">
        <v>1259</v>
      </c>
      <c r="D132" s="17">
        <v>43800</v>
      </c>
      <c r="E132" s="17">
        <v>44920</v>
      </c>
      <c r="F132" s="16">
        <v>36</v>
      </c>
      <c r="G132" s="16" t="s">
        <v>10308</v>
      </c>
      <c r="H132" s="16" t="s">
        <v>28</v>
      </c>
      <c r="I132" s="16" t="s">
        <v>1260</v>
      </c>
      <c r="J132" s="16" t="s">
        <v>1261</v>
      </c>
      <c r="K132" s="16" t="s">
        <v>117</v>
      </c>
      <c r="L132" s="16" t="s">
        <v>32</v>
      </c>
      <c r="M132" s="16" t="s">
        <v>33</v>
      </c>
      <c r="N132" s="16" t="s">
        <v>34</v>
      </c>
      <c r="O132" s="16" t="s">
        <v>51</v>
      </c>
      <c r="P132" s="16" t="s">
        <v>98</v>
      </c>
      <c r="Q132" s="16" t="s">
        <v>1262</v>
      </c>
      <c r="R132" s="16" t="s">
        <v>10322</v>
      </c>
      <c r="S132" s="16" t="s">
        <v>89</v>
      </c>
      <c r="T132" s="18">
        <v>19939</v>
      </c>
      <c r="U132" s="19">
        <v>71.38055555555556</v>
      </c>
      <c r="V132" s="19" t="s">
        <v>10316</v>
      </c>
      <c r="W132" s="20" t="s">
        <v>39</v>
      </c>
      <c r="X132" s="16" t="s">
        <v>102</v>
      </c>
      <c r="Y132" s="16" t="s">
        <v>54</v>
      </c>
      <c r="Z132" s="16">
        <v>76198</v>
      </c>
      <c r="AA132" s="16" t="s">
        <v>55</v>
      </c>
      <c r="AB132" s="16" t="s">
        <v>43</v>
      </c>
      <c r="AC132" s="16" t="s">
        <v>44</v>
      </c>
      <c r="AD132" s="16">
        <v>3</v>
      </c>
      <c r="AE132" s="21">
        <f>VLOOKUP(W132,Sheet4!$A$4:$B$53,2,FALSE)</f>
        <v>0</v>
      </c>
    </row>
    <row r="133" spans="1:31" x14ac:dyDescent="0.35">
      <c r="A133" s="22">
        <v>3685</v>
      </c>
      <c r="B133" s="23" t="s">
        <v>1263</v>
      </c>
      <c r="C133" s="23" t="s">
        <v>1264</v>
      </c>
      <c r="D133" s="24">
        <v>44789</v>
      </c>
      <c r="E133" s="24">
        <v>44875</v>
      </c>
      <c r="F133" s="23">
        <v>2</v>
      </c>
      <c r="G133" s="23" t="s">
        <v>10308</v>
      </c>
      <c r="H133" s="23" t="s">
        <v>28</v>
      </c>
      <c r="I133" s="23" t="s">
        <v>1265</v>
      </c>
      <c r="J133" s="23" t="s">
        <v>1266</v>
      </c>
      <c r="K133" s="23" t="s">
        <v>61</v>
      </c>
      <c r="L133" s="23" t="s">
        <v>32</v>
      </c>
      <c r="M133" s="23" t="s">
        <v>62</v>
      </c>
      <c r="N133" s="23" t="s">
        <v>34</v>
      </c>
      <c r="O133" s="23" t="s">
        <v>62</v>
      </c>
      <c r="P133" s="23" t="s">
        <v>139</v>
      </c>
      <c r="Q133" s="23" t="s">
        <v>1267</v>
      </c>
      <c r="R133" s="23" t="s">
        <v>10322</v>
      </c>
      <c r="S133" s="23" t="s">
        <v>176</v>
      </c>
      <c r="T133" s="25">
        <v>31585</v>
      </c>
      <c r="U133" s="26">
        <v>39.494444444444447</v>
      </c>
      <c r="V133" s="26" t="s">
        <v>10318</v>
      </c>
      <c r="W133" s="27" t="s">
        <v>39</v>
      </c>
      <c r="X133" s="23" t="s">
        <v>177</v>
      </c>
      <c r="Y133" s="23" t="s">
        <v>54</v>
      </c>
      <c r="Z133" s="23">
        <v>10600</v>
      </c>
      <c r="AA133" s="23" t="s">
        <v>127</v>
      </c>
      <c r="AB133" s="23" t="s">
        <v>43</v>
      </c>
      <c r="AC133" s="23" t="s">
        <v>44</v>
      </c>
      <c r="AD133" s="23">
        <v>3</v>
      </c>
      <c r="AE133" s="28">
        <f>VLOOKUP(W133,Sheet4!$A$4:$B$53,2,FALSE)</f>
        <v>0</v>
      </c>
    </row>
    <row r="134" spans="1:31" x14ac:dyDescent="0.35">
      <c r="A134" s="15">
        <v>3686</v>
      </c>
      <c r="B134" s="16" t="s">
        <v>1268</v>
      </c>
      <c r="C134" s="16" t="s">
        <v>1269</v>
      </c>
      <c r="D134" s="17">
        <v>44311</v>
      </c>
      <c r="E134" s="17">
        <v>44907</v>
      </c>
      <c r="F134" s="16">
        <v>19</v>
      </c>
      <c r="G134" s="16" t="s">
        <v>10308</v>
      </c>
      <c r="H134" s="16" t="s">
        <v>28</v>
      </c>
      <c r="I134" s="16" t="s">
        <v>1270</v>
      </c>
      <c r="J134" s="16" t="s">
        <v>1271</v>
      </c>
      <c r="K134" s="16" t="s">
        <v>88</v>
      </c>
      <c r="L134" s="16" t="s">
        <v>197</v>
      </c>
      <c r="M134" s="16" t="s">
        <v>51</v>
      </c>
      <c r="N134" s="16" t="s">
        <v>50</v>
      </c>
      <c r="O134" s="16" t="s">
        <v>62</v>
      </c>
      <c r="P134" s="16" t="s">
        <v>139</v>
      </c>
      <c r="Q134" s="16" t="s">
        <v>1272</v>
      </c>
      <c r="R134" s="16" t="s">
        <v>10322</v>
      </c>
      <c r="S134" s="16" t="s">
        <v>110</v>
      </c>
      <c r="T134" s="18">
        <v>35905</v>
      </c>
      <c r="U134" s="19">
        <v>27.666666666666668</v>
      </c>
      <c r="V134" s="19" t="s">
        <v>10320</v>
      </c>
      <c r="W134" s="20" t="s">
        <v>39</v>
      </c>
      <c r="X134" s="16" t="s">
        <v>183</v>
      </c>
      <c r="Y134" s="16" t="s">
        <v>54</v>
      </c>
      <c r="Z134" s="16">
        <v>67909</v>
      </c>
      <c r="AA134" s="16" t="s">
        <v>42</v>
      </c>
      <c r="AB134" s="16" t="s">
        <v>74</v>
      </c>
      <c r="AC134" s="16" t="s">
        <v>104</v>
      </c>
      <c r="AD134" s="16">
        <v>1</v>
      </c>
      <c r="AE134" s="21">
        <f>VLOOKUP(W134,Sheet4!$A$4:$B$53,2,FALSE)</f>
        <v>0</v>
      </c>
    </row>
    <row r="135" spans="1:31" x14ac:dyDescent="0.35">
      <c r="A135" s="22">
        <v>3688</v>
      </c>
      <c r="B135" s="23" t="s">
        <v>1277</v>
      </c>
      <c r="C135" s="23" t="s">
        <v>373</v>
      </c>
      <c r="D135" s="24">
        <v>43589</v>
      </c>
      <c r="E135" s="24">
        <v>44411</v>
      </c>
      <c r="F135" s="23">
        <v>27</v>
      </c>
      <c r="G135" s="23" t="s">
        <v>10308</v>
      </c>
      <c r="H135" s="23" t="s">
        <v>28</v>
      </c>
      <c r="I135" s="23" t="s">
        <v>1278</v>
      </c>
      <c r="J135" s="23" t="s">
        <v>1279</v>
      </c>
      <c r="K135" s="23" t="s">
        <v>132</v>
      </c>
      <c r="L135" s="23" t="s">
        <v>197</v>
      </c>
      <c r="M135" s="23" t="s">
        <v>33</v>
      </c>
      <c r="N135" s="23" t="s">
        <v>63</v>
      </c>
      <c r="O135" s="23" t="s">
        <v>62</v>
      </c>
      <c r="P135" s="23" t="s">
        <v>98</v>
      </c>
      <c r="Q135" s="23" t="s">
        <v>1280</v>
      </c>
      <c r="R135" s="23" t="s">
        <v>10322</v>
      </c>
      <c r="S135" s="23" t="s">
        <v>304</v>
      </c>
      <c r="T135" s="25">
        <v>18890</v>
      </c>
      <c r="U135" s="26">
        <v>74.25277777777778</v>
      </c>
      <c r="V135" s="26" t="s">
        <v>10316</v>
      </c>
      <c r="W135" s="27" t="s">
        <v>39</v>
      </c>
      <c r="X135" s="23" t="s">
        <v>242</v>
      </c>
      <c r="Y135" s="23" t="s">
        <v>41</v>
      </c>
      <c r="Z135" s="23">
        <v>42113</v>
      </c>
      <c r="AA135" s="23" t="s">
        <v>127</v>
      </c>
      <c r="AB135" s="23" t="s">
        <v>103</v>
      </c>
      <c r="AC135" s="23" t="s">
        <v>104</v>
      </c>
      <c r="AD135" s="23">
        <v>3</v>
      </c>
      <c r="AE135" s="28">
        <f>VLOOKUP(W135,Sheet4!$A$4:$B$53,2,FALSE)</f>
        <v>0</v>
      </c>
    </row>
    <row r="136" spans="1:31" x14ac:dyDescent="0.35">
      <c r="A136" s="15">
        <v>3690</v>
      </c>
      <c r="B136" s="16" t="s">
        <v>1285</v>
      </c>
      <c r="C136" s="16" t="s">
        <v>964</v>
      </c>
      <c r="D136" s="17">
        <v>44047</v>
      </c>
      <c r="E136" s="17">
        <v>44254</v>
      </c>
      <c r="F136" s="16">
        <v>6</v>
      </c>
      <c r="G136" s="16" t="s">
        <v>10308</v>
      </c>
      <c r="H136" s="16" t="s">
        <v>28</v>
      </c>
      <c r="I136" s="16" t="s">
        <v>1286</v>
      </c>
      <c r="J136" s="16" t="s">
        <v>1287</v>
      </c>
      <c r="K136" s="16" t="s">
        <v>138</v>
      </c>
      <c r="L136" s="16" t="s">
        <v>32</v>
      </c>
      <c r="M136" s="16" t="s">
        <v>51</v>
      </c>
      <c r="N136" s="16" t="s">
        <v>50</v>
      </c>
      <c r="O136" s="16" t="s">
        <v>35</v>
      </c>
      <c r="P136" s="16" t="s">
        <v>174</v>
      </c>
      <c r="Q136" s="16" t="s">
        <v>1288</v>
      </c>
      <c r="R136" s="16" t="s">
        <v>10322</v>
      </c>
      <c r="S136" s="16" t="s">
        <v>503</v>
      </c>
      <c r="T136" s="18">
        <v>18581</v>
      </c>
      <c r="U136" s="19">
        <v>75.099999999999994</v>
      </c>
      <c r="V136" s="19" t="s">
        <v>10316</v>
      </c>
      <c r="W136" s="20" t="s">
        <v>39</v>
      </c>
      <c r="X136" s="16" t="s">
        <v>82</v>
      </c>
      <c r="Y136" s="16" t="s">
        <v>54</v>
      </c>
      <c r="Z136" s="16">
        <v>60287</v>
      </c>
      <c r="AA136" s="16" t="s">
        <v>42</v>
      </c>
      <c r="AB136" s="16" t="s">
        <v>74</v>
      </c>
      <c r="AC136" s="16" t="s">
        <v>235</v>
      </c>
      <c r="AD136" s="16">
        <v>3</v>
      </c>
      <c r="AE136" s="21">
        <f>VLOOKUP(W136,Sheet4!$A$4:$B$53,2,FALSE)</f>
        <v>0</v>
      </c>
    </row>
    <row r="137" spans="1:31" x14ac:dyDescent="0.35">
      <c r="A137" s="22">
        <v>3693</v>
      </c>
      <c r="B137" s="23" t="s">
        <v>1296</v>
      </c>
      <c r="C137" s="23" t="s">
        <v>1297</v>
      </c>
      <c r="D137" s="24">
        <v>43605</v>
      </c>
      <c r="E137" s="24">
        <v>44073</v>
      </c>
      <c r="F137" s="23">
        <v>15</v>
      </c>
      <c r="G137" s="23" t="s">
        <v>10308</v>
      </c>
      <c r="H137" s="23" t="s">
        <v>727</v>
      </c>
      <c r="I137" s="23" t="s">
        <v>1298</v>
      </c>
      <c r="J137" s="23" t="s">
        <v>1299</v>
      </c>
      <c r="K137" s="23" t="s">
        <v>132</v>
      </c>
      <c r="L137" s="23" t="s">
        <v>32</v>
      </c>
      <c r="M137" s="23" t="s">
        <v>51</v>
      </c>
      <c r="N137" s="23" t="s">
        <v>63</v>
      </c>
      <c r="O137" s="23" t="s">
        <v>35</v>
      </c>
      <c r="P137" s="23" t="s">
        <v>98</v>
      </c>
      <c r="Q137" s="23" t="s">
        <v>1300</v>
      </c>
      <c r="R137" s="23" t="s">
        <v>10322</v>
      </c>
      <c r="S137" s="23" t="s">
        <v>176</v>
      </c>
      <c r="T137" s="25">
        <v>28338</v>
      </c>
      <c r="U137" s="26">
        <v>48.386111111111113</v>
      </c>
      <c r="V137" s="26" t="s">
        <v>10317</v>
      </c>
      <c r="W137" s="27" t="s">
        <v>39</v>
      </c>
      <c r="X137" s="23" t="s">
        <v>968</v>
      </c>
      <c r="Y137" s="23" t="s">
        <v>41</v>
      </c>
      <c r="Z137" s="23">
        <v>13727</v>
      </c>
      <c r="AA137" s="23" t="s">
        <v>42</v>
      </c>
      <c r="AB137" s="23" t="s">
        <v>83</v>
      </c>
      <c r="AC137" s="23" t="s">
        <v>104</v>
      </c>
      <c r="AD137" s="23">
        <v>2</v>
      </c>
      <c r="AE137" s="28">
        <f>VLOOKUP(W137,Sheet4!$A$4:$B$53,2,FALSE)</f>
        <v>0</v>
      </c>
    </row>
    <row r="138" spans="1:31" x14ac:dyDescent="0.35">
      <c r="A138" s="15">
        <v>3694</v>
      </c>
      <c r="B138" s="16" t="s">
        <v>1301</v>
      </c>
      <c r="C138" s="16" t="s">
        <v>1302</v>
      </c>
      <c r="D138" s="17">
        <v>43774</v>
      </c>
      <c r="E138" s="17">
        <v>44667</v>
      </c>
      <c r="F138" s="16">
        <v>29</v>
      </c>
      <c r="G138" s="16" t="s">
        <v>10308</v>
      </c>
      <c r="H138" s="16" t="s">
        <v>727</v>
      </c>
      <c r="I138" s="16" t="s">
        <v>1303</v>
      </c>
      <c r="J138" s="16" t="s">
        <v>1304</v>
      </c>
      <c r="K138" s="16" t="s">
        <v>49</v>
      </c>
      <c r="L138" s="16" t="s">
        <v>744</v>
      </c>
      <c r="M138" s="16" t="s">
        <v>62</v>
      </c>
      <c r="N138" s="16" t="s">
        <v>50</v>
      </c>
      <c r="O138" s="16" t="s">
        <v>51</v>
      </c>
      <c r="P138" s="16" t="s">
        <v>98</v>
      </c>
      <c r="Q138" s="16" t="s">
        <v>1305</v>
      </c>
      <c r="R138" s="16" t="s">
        <v>10322</v>
      </c>
      <c r="S138" s="16" t="s">
        <v>89</v>
      </c>
      <c r="T138" s="18">
        <v>22351</v>
      </c>
      <c r="U138" s="19">
        <v>64.775000000000006</v>
      </c>
      <c r="V138" s="19" t="s">
        <v>10315</v>
      </c>
      <c r="W138" s="20" t="s">
        <v>39</v>
      </c>
      <c r="X138" s="16" t="s">
        <v>204</v>
      </c>
      <c r="Y138" s="16" t="s">
        <v>41</v>
      </c>
      <c r="Z138" s="16">
        <v>94278</v>
      </c>
      <c r="AA138" s="16" t="s">
        <v>55</v>
      </c>
      <c r="AB138" s="16" t="s">
        <v>83</v>
      </c>
      <c r="AC138" s="16" t="s">
        <v>739</v>
      </c>
      <c r="AD138" s="16">
        <v>4</v>
      </c>
      <c r="AE138" s="21">
        <f>VLOOKUP(W138,Sheet4!$A$4:$B$53,2,FALSE)</f>
        <v>0</v>
      </c>
    </row>
    <row r="139" spans="1:31" x14ac:dyDescent="0.35">
      <c r="A139" s="22">
        <v>3695</v>
      </c>
      <c r="B139" s="23" t="s">
        <v>1306</v>
      </c>
      <c r="C139" s="23" t="s">
        <v>1307</v>
      </c>
      <c r="D139" s="24">
        <v>43363</v>
      </c>
      <c r="E139" s="24">
        <v>44231</v>
      </c>
      <c r="F139" s="23">
        <v>28</v>
      </c>
      <c r="G139" s="23" t="s">
        <v>10308</v>
      </c>
      <c r="H139" s="23" t="s">
        <v>727</v>
      </c>
      <c r="I139" s="23" t="s">
        <v>1308</v>
      </c>
      <c r="J139" s="23" t="s">
        <v>1309</v>
      </c>
      <c r="K139" s="23" t="s">
        <v>138</v>
      </c>
      <c r="L139" s="23" t="s">
        <v>744</v>
      </c>
      <c r="M139" s="23" t="s">
        <v>33</v>
      </c>
      <c r="N139" s="23" t="s">
        <v>34</v>
      </c>
      <c r="O139" s="23" t="s">
        <v>35</v>
      </c>
      <c r="P139" s="23" t="s">
        <v>174</v>
      </c>
      <c r="Q139" s="23" t="s">
        <v>1310</v>
      </c>
      <c r="R139" s="23" t="s">
        <v>10322</v>
      </c>
      <c r="S139" s="23" t="s">
        <v>331</v>
      </c>
      <c r="T139" s="25">
        <v>32840</v>
      </c>
      <c r="U139" s="26">
        <v>36.06111111111111</v>
      </c>
      <c r="V139" s="26" t="s">
        <v>10318</v>
      </c>
      <c r="W139" s="27" t="s">
        <v>39</v>
      </c>
      <c r="X139" s="23" t="s">
        <v>82</v>
      </c>
      <c r="Y139" s="23" t="s">
        <v>41</v>
      </c>
      <c r="Z139" s="23">
        <v>70817</v>
      </c>
      <c r="AA139" s="23" t="s">
        <v>55</v>
      </c>
      <c r="AB139" s="23" t="s">
        <v>103</v>
      </c>
      <c r="AC139" s="23" t="s">
        <v>739</v>
      </c>
      <c r="AD139" s="23">
        <v>4</v>
      </c>
      <c r="AE139" s="28">
        <f>VLOOKUP(W139,Sheet4!$A$4:$B$53,2,FALSE)</f>
        <v>0</v>
      </c>
    </row>
    <row r="140" spans="1:31" x14ac:dyDescent="0.35">
      <c r="A140" s="15">
        <v>3696</v>
      </c>
      <c r="B140" s="16" t="s">
        <v>1311</v>
      </c>
      <c r="C140" s="16" t="s">
        <v>1312</v>
      </c>
      <c r="D140" s="17">
        <v>44076</v>
      </c>
      <c r="E140" s="17">
        <v>45072</v>
      </c>
      <c r="F140" s="16">
        <v>32</v>
      </c>
      <c r="G140" s="16" t="s">
        <v>10308</v>
      </c>
      <c r="H140" s="16" t="s">
        <v>727</v>
      </c>
      <c r="I140" s="16" t="s">
        <v>1313</v>
      </c>
      <c r="J140" s="16" t="s">
        <v>1314</v>
      </c>
      <c r="K140" s="16" t="s">
        <v>79</v>
      </c>
      <c r="L140" s="16" t="s">
        <v>744</v>
      </c>
      <c r="M140" s="16" t="s">
        <v>33</v>
      </c>
      <c r="N140" s="16" t="s">
        <v>63</v>
      </c>
      <c r="O140" s="16" t="s">
        <v>51</v>
      </c>
      <c r="P140" s="16" t="s">
        <v>125</v>
      </c>
      <c r="Q140" s="16" t="s">
        <v>1315</v>
      </c>
      <c r="R140" s="16" t="s">
        <v>10322</v>
      </c>
      <c r="S140" s="16" t="s">
        <v>593</v>
      </c>
      <c r="T140" s="18">
        <v>32788</v>
      </c>
      <c r="U140" s="19">
        <v>36.202777777777776</v>
      </c>
      <c r="V140" s="19" t="s">
        <v>10318</v>
      </c>
      <c r="W140" s="20" t="s">
        <v>39</v>
      </c>
      <c r="X140" s="16" t="s">
        <v>225</v>
      </c>
      <c r="Y140" s="16" t="s">
        <v>41</v>
      </c>
      <c r="Z140" s="16">
        <v>74423</v>
      </c>
      <c r="AA140" s="16" t="s">
        <v>55</v>
      </c>
      <c r="AB140" s="16" t="s">
        <v>43</v>
      </c>
      <c r="AC140" s="16" t="s">
        <v>739</v>
      </c>
      <c r="AD140" s="16">
        <v>3</v>
      </c>
      <c r="AE140" s="21">
        <f>VLOOKUP(W140,Sheet4!$A$4:$B$53,2,FALSE)</f>
        <v>0</v>
      </c>
    </row>
    <row r="141" spans="1:31" x14ac:dyDescent="0.35">
      <c r="A141" s="22">
        <v>3698</v>
      </c>
      <c r="B141" s="23" t="s">
        <v>1320</v>
      </c>
      <c r="C141" s="23" t="s">
        <v>1321</v>
      </c>
      <c r="D141" s="24">
        <v>45007</v>
      </c>
      <c r="E141" s="24">
        <v>45076</v>
      </c>
      <c r="F141" s="23">
        <v>2</v>
      </c>
      <c r="G141" s="23" t="s">
        <v>10308</v>
      </c>
      <c r="H141" s="23" t="s">
        <v>727</v>
      </c>
      <c r="I141" s="23" t="s">
        <v>1322</v>
      </c>
      <c r="J141" s="23" t="s">
        <v>1323</v>
      </c>
      <c r="K141" s="23" t="s">
        <v>97</v>
      </c>
      <c r="L141" s="23" t="s">
        <v>32</v>
      </c>
      <c r="M141" s="23" t="s">
        <v>62</v>
      </c>
      <c r="N141" s="23" t="s">
        <v>50</v>
      </c>
      <c r="O141" s="23" t="s">
        <v>62</v>
      </c>
      <c r="P141" s="23" t="s">
        <v>98</v>
      </c>
      <c r="Q141" s="23" t="s">
        <v>1324</v>
      </c>
      <c r="R141" s="23" t="s">
        <v>10322</v>
      </c>
      <c r="S141" s="23" t="s">
        <v>331</v>
      </c>
      <c r="T141" s="25">
        <v>30845</v>
      </c>
      <c r="U141" s="26">
        <v>41.522222222222226</v>
      </c>
      <c r="V141" s="26" t="s">
        <v>10317</v>
      </c>
      <c r="W141" s="27" t="s">
        <v>39</v>
      </c>
      <c r="X141" s="23" t="s">
        <v>225</v>
      </c>
      <c r="Y141" s="23" t="s">
        <v>41</v>
      </c>
      <c r="Z141" s="23">
        <v>16462</v>
      </c>
      <c r="AA141" s="23" t="s">
        <v>55</v>
      </c>
      <c r="AB141" s="23" t="s">
        <v>83</v>
      </c>
      <c r="AC141" s="23" t="s">
        <v>739</v>
      </c>
      <c r="AD141" s="23">
        <v>3</v>
      </c>
      <c r="AE141" s="28">
        <f>VLOOKUP(W141,Sheet4!$A$4:$B$53,2,FALSE)</f>
        <v>0</v>
      </c>
    </row>
    <row r="142" spans="1:31" x14ac:dyDescent="0.35">
      <c r="A142" s="15">
        <v>3699</v>
      </c>
      <c r="B142" s="16" t="s">
        <v>1325</v>
      </c>
      <c r="C142" s="16" t="s">
        <v>1326</v>
      </c>
      <c r="D142" s="17">
        <v>44803</v>
      </c>
      <c r="E142" s="17">
        <v>44824</v>
      </c>
      <c r="F142" s="16">
        <v>0</v>
      </c>
      <c r="G142" s="16" t="s">
        <v>10308</v>
      </c>
      <c r="H142" s="16" t="s">
        <v>28</v>
      </c>
      <c r="I142" s="16" t="s">
        <v>1327</v>
      </c>
      <c r="J142" s="16" t="s">
        <v>1328</v>
      </c>
      <c r="K142" s="16" t="s">
        <v>167</v>
      </c>
      <c r="L142" s="16" t="s">
        <v>744</v>
      </c>
      <c r="M142" s="16" t="s">
        <v>51</v>
      </c>
      <c r="N142" s="16" t="s">
        <v>63</v>
      </c>
      <c r="O142" s="16" t="s">
        <v>35</v>
      </c>
      <c r="P142" s="16" t="s">
        <v>98</v>
      </c>
      <c r="Q142" s="16" t="s">
        <v>1329</v>
      </c>
      <c r="R142" s="16" t="s">
        <v>10322</v>
      </c>
      <c r="S142" s="16" t="s">
        <v>110</v>
      </c>
      <c r="T142" s="18">
        <v>28156</v>
      </c>
      <c r="U142" s="19">
        <v>48.888888888888886</v>
      </c>
      <c r="V142" s="19" t="s">
        <v>10317</v>
      </c>
      <c r="W142" s="20" t="s">
        <v>39</v>
      </c>
      <c r="X142" s="16" t="s">
        <v>112</v>
      </c>
      <c r="Y142" s="16" t="s">
        <v>54</v>
      </c>
      <c r="Z142" s="16">
        <v>48065</v>
      </c>
      <c r="AA142" s="16" t="s">
        <v>127</v>
      </c>
      <c r="AB142" s="16" t="s">
        <v>103</v>
      </c>
      <c r="AC142" s="16" t="s">
        <v>739</v>
      </c>
      <c r="AD142" s="16">
        <v>2</v>
      </c>
      <c r="AE142" s="21">
        <f>VLOOKUP(W142,Sheet4!$A$4:$B$53,2,FALSE)</f>
        <v>0</v>
      </c>
    </row>
    <row r="143" spans="1:31" x14ac:dyDescent="0.35">
      <c r="A143" s="22">
        <v>3703</v>
      </c>
      <c r="B143" s="23" t="s">
        <v>1342</v>
      </c>
      <c r="C143" s="23" t="s">
        <v>1343</v>
      </c>
      <c r="D143" s="24">
        <v>44074</v>
      </c>
      <c r="E143" s="24">
        <v>44738</v>
      </c>
      <c r="F143" s="23">
        <v>21</v>
      </c>
      <c r="G143" s="23" t="s">
        <v>10308</v>
      </c>
      <c r="H143" s="23" t="s">
        <v>28</v>
      </c>
      <c r="I143" s="23" t="s">
        <v>1344</v>
      </c>
      <c r="J143" s="23" t="s">
        <v>1345</v>
      </c>
      <c r="K143" s="23" t="s">
        <v>49</v>
      </c>
      <c r="L143" s="23" t="s">
        <v>32</v>
      </c>
      <c r="M143" s="23" t="s">
        <v>51</v>
      </c>
      <c r="N143" s="23" t="s">
        <v>50</v>
      </c>
      <c r="O143" s="23" t="s">
        <v>51</v>
      </c>
      <c r="P143" s="23" t="s">
        <v>125</v>
      </c>
      <c r="Q143" s="23" t="s">
        <v>1346</v>
      </c>
      <c r="R143" s="23" t="s">
        <v>10322</v>
      </c>
      <c r="S143" s="23" t="s">
        <v>110</v>
      </c>
      <c r="T143" s="25">
        <v>18674</v>
      </c>
      <c r="U143" s="26">
        <v>74.847222222222229</v>
      </c>
      <c r="V143" s="26" t="s">
        <v>10316</v>
      </c>
      <c r="W143" s="27" t="s">
        <v>39</v>
      </c>
      <c r="X143" s="23" t="s">
        <v>112</v>
      </c>
      <c r="Y143" s="23" t="s">
        <v>41</v>
      </c>
      <c r="Z143" s="23">
        <v>87563</v>
      </c>
      <c r="AA143" s="23" t="s">
        <v>42</v>
      </c>
      <c r="AB143" s="23" t="s">
        <v>43</v>
      </c>
      <c r="AC143" s="23" t="s">
        <v>104</v>
      </c>
      <c r="AD143" s="23">
        <v>4</v>
      </c>
      <c r="AE143" s="28">
        <f>VLOOKUP(W143,Sheet4!$A$4:$B$53,2,FALSE)</f>
        <v>0</v>
      </c>
    </row>
    <row r="144" spans="1:31" x14ac:dyDescent="0.35">
      <c r="A144" s="15">
        <v>3704</v>
      </c>
      <c r="B144" s="16" t="s">
        <v>1342</v>
      </c>
      <c r="C144" s="16" t="s">
        <v>1347</v>
      </c>
      <c r="D144" s="17">
        <v>43490</v>
      </c>
      <c r="E144" s="17">
        <v>44495</v>
      </c>
      <c r="F144" s="16">
        <v>33</v>
      </c>
      <c r="G144" s="16" t="s">
        <v>10308</v>
      </c>
      <c r="H144" s="16" t="s">
        <v>28</v>
      </c>
      <c r="I144" s="16" t="s">
        <v>1348</v>
      </c>
      <c r="J144" s="16" t="s">
        <v>1349</v>
      </c>
      <c r="K144" s="16" t="s">
        <v>31</v>
      </c>
      <c r="L144" s="16" t="s">
        <v>32</v>
      </c>
      <c r="M144" s="16" t="s">
        <v>62</v>
      </c>
      <c r="N144" s="16" t="s">
        <v>34</v>
      </c>
      <c r="O144" s="16" t="s">
        <v>51</v>
      </c>
      <c r="P144" s="16" t="s">
        <v>98</v>
      </c>
      <c r="Q144" s="16" t="s">
        <v>1350</v>
      </c>
      <c r="R144" s="16" t="s">
        <v>10322</v>
      </c>
      <c r="S144" s="16" t="s">
        <v>89</v>
      </c>
      <c r="T144" s="18">
        <v>27795</v>
      </c>
      <c r="U144" s="19">
        <v>49.875</v>
      </c>
      <c r="V144" s="19" t="s">
        <v>10317</v>
      </c>
      <c r="W144" s="20" t="s">
        <v>39</v>
      </c>
      <c r="X144" s="16" t="s">
        <v>1231</v>
      </c>
      <c r="Y144" s="16" t="s">
        <v>41</v>
      </c>
      <c r="Z144" s="16">
        <v>20993</v>
      </c>
      <c r="AA144" s="16" t="s">
        <v>127</v>
      </c>
      <c r="AB144" s="16" t="s">
        <v>83</v>
      </c>
      <c r="AC144" s="16" t="s">
        <v>104</v>
      </c>
      <c r="AD144" s="16">
        <v>5</v>
      </c>
      <c r="AE144" s="21">
        <f>VLOOKUP(W144,Sheet4!$A$4:$B$53,2,FALSE)</f>
        <v>0</v>
      </c>
    </row>
    <row r="145" spans="1:31" x14ac:dyDescent="0.35">
      <c r="A145" s="22">
        <v>3705</v>
      </c>
      <c r="B145" s="23" t="s">
        <v>1351</v>
      </c>
      <c r="C145" s="23" t="s">
        <v>1352</v>
      </c>
      <c r="D145" s="24">
        <v>44156</v>
      </c>
      <c r="E145" s="24">
        <v>45025</v>
      </c>
      <c r="F145" s="23">
        <v>28</v>
      </c>
      <c r="G145" s="23" t="s">
        <v>10308</v>
      </c>
      <c r="H145" s="23" t="s">
        <v>28</v>
      </c>
      <c r="I145" s="23" t="s">
        <v>1353</v>
      </c>
      <c r="J145" s="23" t="s">
        <v>1354</v>
      </c>
      <c r="K145" s="23" t="s">
        <v>88</v>
      </c>
      <c r="L145" s="23" t="s">
        <v>32</v>
      </c>
      <c r="M145" s="23" t="s">
        <v>62</v>
      </c>
      <c r="N145" s="23" t="s">
        <v>50</v>
      </c>
      <c r="O145" s="23" t="s">
        <v>51</v>
      </c>
      <c r="P145" s="23" t="s">
        <v>98</v>
      </c>
      <c r="Q145" s="23" t="s">
        <v>1355</v>
      </c>
      <c r="R145" s="23" t="s">
        <v>10322</v>
      </c>
      <c r="S145" s="23" t="s">
        <v>65</v>
      </c>
      <c r="T145" s="25">
        <v>24619</v>
      </c>
      <c r="U145" s="26">
        <v>58.56388888888889</v>
      </c>
      <c r="V145" s="26" t="s">
        <v>10319</v>
      </c>
      <c r="W145" s="27" t="s">
        <v>39</v>
      </c>
      <c r="X145" s="23" t="s">
        <v>707</v>
      </c>
      <c r="Y145" s="23" t="s">
        <v>41</v>
      </c>
      <c r="Z145" s="23">
        <v>88723</v>
      </c>
      <c r="AA145" s="23" t="s">
        <v>42</v>
      </c>
      <c r="AB145" s="23" t="s">
        <v>74</v>
      </c>
      <c r="AC145" s="23" t="s">
        <v>104</v>
      </c>
      <c r="AD145" s="23">
        <v>3</v>
      </c>
      <c r="AE145" s="28">
        <f>VLOOKUP(W145,Sheet4!$A$4:$B$53,2,FALSE)</f>
        <v>0</v>
      </c>
    </row>
    <row r="146" spans="1:31" x14ac:dyDescent="0.35">
      <c r="A146" s="15">
        <v>3708</v>
      </c>
      <c r="B146" s="16" t="s">
        <v>1364</v>
      </c>
      <c r="C146" s="16" t="s">
        <v>1253</v>
      </c>
      <c r="D146" s="17">
        <v>44064</v>
      </c>
      <c r="E146" s="17">
        <v>44824</v>
      </c>
      <c r="F146" s="16">
        <v>24</v>
      </c>
      <c r="G146" s="16" t="s">
        <v>10308</v>
      </c>
      <c r="H146" s="16" t="s">
        <v>28</v>
      </c>
      <c r="I146" s="16" t="s">
        <v>1365</v>
      </c>
      <c r="J146" s="16" t="s">
        <v>1366</v>
      </c>
      <c r="K146" s="16" t="s">
        <v>132</v>
      </c>
      <c r="L146" s="16" t="s">
        <v>32</v>
      </c>
      <c r="M146" s="16" t="s">
        <v>62</v>
      </c>
      <c r="N146" s="16" t="s">
        <v>34</v>
      </c>
      <c r="O146" s="16" t="s">
        <v>51</v>
      </c>
      <c r="P146" s="16" t="s">
        <v>125</v>
      </c>
      <c r="Q146" s="16" t="s">
        <v>1367</v>
      </c>
      <c r="R146" s="16" t="s">
        <v>10322</v>
      </c>
      <c r="S146" s="16" t="s">
        <v>230</v>
      </c>
      <c r="T146" s="18">
        <v>27079</v>
      </c>
      <c r="U146" s="19">
        <v>51.836111111111109</v>
      </c>
      <c r="V146" s="19" t="s">
        <v>10319</v>
      </c>
      <c r="W146" s="20" t="s">
        <v>39</v>
      </c>
      <c r="X146" s="16" t="s">
        <v>112</v>
      </c>
      <c r="Y146" s="16" t="s">
        <v>54</v>
      </c>
      <c r="Z146" s="16">
        <v>13899</v>
      </c>
      <c r="AA146" s="16" t="s">
        <v>92</v>
      </c>
      <c r="AB146" s="16" t="s">
        <v>83</v>
      </c>
      <c r="AC146" s="16" t="s">
        <v>104</v>
      </c>
      <c r="AD146" s="16">
        <v>4</v>
      </c>
      <c r="AE146" s="21">
        <f>VLOOKUP(W146,Sheet4!$A$4:$B$53,2,FALSE)</f>
        <v>0</v>
      </c>
    </row>
    <row r="147" spans="1:31" x14ac:dyDescent="0.35">
      <c r="A147" s="22">
        <v>3709</v>
      </c>
      <c r="B147" s="23" t="s">
        <v>1368</v>
      </c>
      <c r="C147" s="23" t="s">
        <v>1369</v>
      </c>
      <c r="D147" s="24">
        <v>43500</v>
      </c>
      <c r="E147" s="24">
        <v>45033</v>
      </c>
      <c r="F147" s="23">
        <v>50</v>
      </c>
      <c r="G147" s="23" t="s">
        <v>10308</v>
      </c>
      <c r="H147" s="23" t="s">
        <v>28</v>
      </c>
      <c r="I147" s="23" t="s">
        <v>1370</v>
      </c>
      <c r="J147" s="23" t="s">
        <v>1371</v>
      </c>
      <c r="K147" s="23" t="s">
        <v>167</v>
      </c>
      <c r="L147" s="23" t="s">
        <v>32</v>
      </c>
      <c r="M147" s="23" t="s">
        <v>62</v>
      </c>
      <c r="N147" s="23" t="s">
        <v>34</v>
      </c>
      <c r="O147" s="23" t="s">
        <v>51</v>
      </c>
      <c r="P147" s="23" t="s">
        <v>174</v>
      </c>
      <c r="Q147" s="23" t="s">
        <v>1372</v>
      </c>
      <c r="R147" s="23" t="s">
        <v>10322</v>
      </c>
      <c r="S147" s="23" t="s">
        <v>147</v>
      </c>
      <c r="T147" s="25">
        <v>25464</v>
      </c>
      <c r="U147" s="26">
        <v>56.255555555555553</v>
      </c>
      <c r="V147" s="26" t="s">
        <v>10319</v>
      </c>
      <c r="W147" s="27" t="s">
        <v>39</v>
      </c>
      <c r="X147" s="23" t="s">
        <v>149</v>
      </c>
      <c r="Y147" s="23" t="s">
        <v>54</v>
      </c>
      <c r="Z147" s="23">
        <v>44907</v>
      </c>
      <c r="AA147" s="23" t="s">
        <v>92</v>
      </c>
      <c r="AB147" s="23" t="s">
        <v>103</v>
      </c>
      <c r="AC147" s="23" t="s">
        <v>104</v>
      </c>
      <c r="AD147" s="23">
        <v>5</v>
      </c>
      <c r="AE147" s="28">
        <f>VLOOKUP(W147,Sheet4!$A$4:$B$53,2,FALSE)</f>
        <v>0</v>
      </c>
    </row>
    <row r="148" spans="1:31" x14ac:dyDescent="0.35">
      <c r="A148" s="15">
        <v>3712</v>
      </c>
      <c r="B148" s="16" t="s">
        <v>1380</v>
      </c>
      <c r="C148" s="16" t="s">
        <v>1381</v>
      </c>
      <c r="D148" s="17">
        <v>43583</v>
      </c>
      <c r="E148" s="17">
        <v>44805</v>
      </c>
      <c r="F148" s="16">
        <v>40</v>
      </c>
      <c r="G148" s="16" t="s">
        <v>10308</v>
      </c>
      <c r="H148" s="16" t="s">
        <v>28</v>
      </c>
      <c r="I148" s="16" t="s">
        <v>1382</v>
      </c>
      <c r="J148" s="16" t="s">
        <v>1383</v>
      </c>
      <c r="K148" s="16" t="s">
        <v>138</v>
      </c>
      <c r="L148" s="16" t="s">
        <v>197</v>
      </c>
      <c r="M148" s="16" t="s">
        <v>51</v>
      </c>
      <c r="N148" s="16" t="s">
        <v>34</v>
      </c>
      <c r="O148" s="16" t="s">
        <v>35</v>
      </c>
      <c r="P148" s="16" t="s">
        <v>139</v>
      </c>
      <c r="Q148" s="16" t="s">
        <v>1384</v>
      </c>
      <c r="R148" s="16" t="s">
        <v>10322</v>
      </c>
      <c r="S148" s="16" t="s">
        <v>89</v>
      </c>
      <c r="T148" s="18">
        <v>20548</v>
      </c>
      <c r="U148" s="19">
        <v>69.713888888888889</v>
      </c>
      <c r="V148" s="19" t="s">
        <v>10315</v>
      </c>
      <c r="W148" s="20" t="s">
        <v>39</v>
      </c>
      <c r="X148" s="16" t="s">
        <v>102</v>
      </c>
      <c r="Y148" s="16" t="s">
        <v>54</v>
      </c>
      <c r="Z148" s="16">
        <v>33658</v>
      </c>
      <c r="AA148" s="16" t="s">
        <v>127</v>
      </c>
      <c r="AB148" s="16" t="s">
        <v>83</v>
      </c>
      <c r="AC148" s="16" t="s">
        <v>235</v>
      </c>
      <c r="AD148" s="16">
        <v>5</v>
      </c>
      <c r="AE148" s="21">
        <f>VLOOKUP(W148,Sheet4!$A$4:$B$53,2,FALSE)</f>
        <v>0</v>
      </c>
    </row>
    <row r="149" spans="1:31" x14ac:dyDescent="0.35">
      <c r="A149" s="22">
        <v>3716</v>
      </c>
      <c r="B149" s="23" t="s">
        <v>323</v>
      </c>
      <c r="C149" s="23" t="s">
        <v>1396</v>
      </c>
      <c r="D149" s="24">
        <v>44773</v>
      </c>
      <c r="E149" s="24">
        <v>44975</v>
      </c>
      <c r="F149" s="23">
        <v>6</v>
      </c>
      <c r="G149" s="23" t="s">
        <v>10308</v>
      </c>
      <c r="H149" s="23" t="s">
        <v>727</v>
      </c>
      <c r="I149" s="23" t="s">
        <v>1397</v>
      </c>
      <c r="J149" s="23" t="s">
        <v>1398</v>
      </c>
      <c r="K149" s="23" t="s">
        <v>132</v>
      </c>
      <c r="L149" s="23" t="s">
        <v>744</v>
      </c>
      <c r="M149" s="23" t="s">
        <v>62</v>
      </c>
      <c r="N149" s="23" t="s">
        <v>50</v>
      </c>
      <c r="O149" s="23" t="s">
        <v>62</v>
      </c>
      <c r="P149" s="23" t="s">
        <v>174</v>
      </c>
      <c r="Q149" s="23" t="s">
        <v>1399</v>
      </c>
      <c r="R149" s="23" t="s">
        <v>10322</v>
      </c>
      <c r="S149" s="23" t="s">
        <v>80</v>
      </c>
      <c r="T149" s="25">
        <v>34147</v>
      </c>
      <c r="U149" s="26">
        <v>32.480555555555554</v>
      </c>
      <c r="V149" s="26" t="s">
        <v>10318</v>
      </c>
      <c r="W149" s="27" t="s">
        <v>39</v>
      </c>
      <c r="X149" s="23" t="s">
        <v>82</v>
      </c>
      <c r="Y149" s="23" t="s">
        <v>41</v>
      </c>
      <c r="Z149" s="23">
        <v>5569</v>
      </c>
      <c r="AA149" s="23" t="s">
        <v>92</v>
      </c>
      <c r="AB149" s="23" t="s">
        <v>83</v>
      </c>
      <c r="AC149" s="23" t="s">
        <v>44</v>
      </c>
      <c r="AD149" s="23">
        <v>1</v>
      </c>
      <c r="AE149" s="28">
        <f>VLOOKUP(W149,Sheet4!$A$4:$B$53,2,FALSE)</f>
        <v>0</v>
      </c>
    </row>
    <row r="150" spans="1:31" x14ac:dyDescent="0.35">
      <c r="A150" s="15">
        <v>3718</v>
      </c>
      <c r="B150" s="16" t="s">
        <v>189</v>
      </c>
      <c r="C150" s="16" t="s">
        <v>1404</v>
      </c>
      <c r="D150" s="17">
        <v>44341</v>
      </c>
      <c r="E150" s="17">
        <v>44491</v>
      </c>
      <c r="F150" s="16">
        <v>4</v>
      </c>
      <c r="G150" s="16" t="s">
        <v>10308</v>
      </c>
      <c r="H150" s="16" t="s">
        <v>727</v>
      </c>
      <c r="I150" s="16" t="s">
        <v>1405</v>
      </c>
      <c r="J150" s="16" t="s">
        <v>1406</v>
      </c>
      <c r="K150" s="16" t="s">
        <v>138</v>
      </c>
      <c r="L150" s="16" t="s">
        <v>744</v>
      </c>
      <c r="M150" s="16" t="s">
        <v>33</v>
      </c>
      <c r="N150" s="16" t="s">
        <v>34</v>
      </c>
      <c r="O150" s="16" t="s">
        <v>35</v>
      </c>
      <c r="P150" s="16" t="s">
        <v>174</v>
      </c>
      <c r="Q150" s="16" t="s">
        <v>1407</v>
      </c>
      <c r="R150" s="16" t="s">
        <v>10322</v>
      </c>
      <c r="S150" s="16" t="s">
        <v>89</v>
      </c>
      <c r="T150" s="18">
        <v>17060</v>
      </c>
      <c r="U150" s="19">
        <v>79.263888888888886</v>
      </c>
      <c r="V150" s="19" t="s">
        <v>10316</v>
      </c>
      <c r="W150" s="20" t="s">
        <v>39</v>
      </c>
      <c r="X150" s="16" t="s">
        <v>91</v>
      </c>
      <c r="Y150" s="16" t="s">
        <v>41</v>
      </c>
      <c r="Z150" s="16">
        <v>52357</v>
      </c>
      <c r="AA150" s="16" t="s">
        <v>73</v>
      </c>
      <c r="AB150" s="16" t="s">
        <v>83</v>
      </c>
      <c r="AC150" s="16" t="s">
        <v>44</v>
      </c>
      <c r="AD150" s="16">
        <v>4</v>
      </c>
      <c r="AE150" s="21">
        <f>VLOOKUP(W150,Sheet4!$A$4:$B$53,2,FALSE)</f>
        <v>0</v>
      </c>
    </row>
    <row r="151" spans="1:31" x14ac:dyDescent="0.35">
      <c r="A151" s="22">
        <v>3720</v>
      </c>
      <c r="B151" s="23" t="s">
        <v>1411</v>
      </c>
      <c r="C151" s="23" t="s">
        <v>1412</v>
      </c>
      <c r="D151" s="24">
        <v>43608</v>
      </c>
      <c r="E151" s="24">
        <v>44086</v>
      </c>
      <c r="F151" s="23">
        <v>15</v>
      </c>
      <c r="G151" s="23" t="s">
        <v>10308</v>
      </c>
      <c r="H151" s="23" t="s">
        <v>727</v>
      </c>
      <c r="I151" s="23" t="s">
        <v>1413</v>
      </c>
      <c r="J151" s="23" t="s">
        <v>1414</v>
      </c>
      <c r="K151" s="23" t="s">
        <v>167</v>
      </c>
      <c r="L151" s="23" t="s">
        <v>32</v>
      </c>
      <c r="M151" s="23" t="s">
        <v>51</v>
      </c>
      <c r="N151" s="23" t="s">
        <v>63</v>
      </c>
      <c r="O151" s="23" t="s">
        <v>62</v>
      </c>
      <c r="P151" s="23" t="s">
        <v>125</v>
      </c>
      <c r="Q151" s="23" t="s">
        <v>1415</v>
      </c>
      <c r="R151" s="23" t="s">
        <v>10322</v>
      </c>
      <c r="S151" s="23" t="s">
        <v>89</v>
      </c>
      <c r="T151" s="25">
        <v>21537</v>
      </c>
      <c r="U151" s="26">
        <v>67.00555555555556</v>
      </c>
      <c r="V151" s="26" t="s">
        <v>10315</v>
      </c>
      <c r="W151" s="27" t="s">
        <v>39</v>
      </c>
      <c r="X151" s="23" t="s">
        <v>82</v>
      </c>
      <c r="Y151" s="23" t="s">
        <v>41</v>
      </c>
      <c r="Z151" s="23">
        <v>31486</v>
      </c>
      <c r="AA151" s="23" t="s">
        <v>42</v>
      </c>
      <c r="AB151" s="23" t="s">
        <v>74</v>
      </c>
      <c r="AC151" s="23" t="s">
        <v>44</v>
      </c>
      <c r="AD151" s="23">
        <v>3</v>
      </c>
      <c r="AE151" s="28">
        <f>VLOOKUP(W151,Sheet4!$A$4:$B$53,2,FALSE)</f>
        <v>0</v>
      </c>
    </row>
    <row r="152" spans="1:31" x14ac:dyDescent="0.35">
      <c r="A152" s="15">
        <v>3721</v>
      </c>
      <c r="B152" s="16" t="s">
        <v>1416</v>
      </c>
      <c r="C152" s="16" t="s">
        <v>1417</v>
      </c>
      <c r="D152" s="17">
        <v>43873</v>
      </c>
      <c r="E152" s="17">
        <v>43928</v>
      </c>
      <c r="F152" s="16">
        <v>1</v>
      </c>
      <c r="G152" s="16" t="s">
        <v>10308</v>
      </c>
      <c r="H152" s="16" t="s">
        <v>28</v>
      </c>
      <c r="I152" s="16" t="s">
        <v>1418</v>
      </c>
      <c r="J152" s="16" t="s">
        <v>1419</v>
      </c>
      <c r="K152" s="16" t="s">
        <v>117</v>
      </c>
      <c r="L152" s="16" t="s">
        <v>32</v>
      </c>
      <c r="M152" s="16" t="s">
        <v>62</v>
      </c>
      <c r="N152" s="16" t="s">
        <v>63</v>
      </c>
      <c r="O152" s="16" t="s">
        <v>62</v>
      </c>
      <c r="P152" s="16" t="s">
        <v>125</v>
      </c>
      <c r="Q152" s="16" t="s">
        <v>1420</v>
      </c>
      <c r="R152" s="16" t="s">
        <v>10322</v>
      </c>
      <c r="S152" s="16" t="s">
        <v>230</v>
      </c>
      <c r="T152" s="18">
        <v>21999</v>
      </c>
      <c r="U152" s="19">
        <v>65.738888888888894</v>
      </c>
      <c r="V152" s="19" t="s">
        <v>10315</v>
      </c>
      <c r="W152" s="20" t="s">
        <v>39</v>
      </c>
      <c r="X152" s="16" t="s">
        <v>112</v>
      </c>
      <c r="Y152" s="16" t="s">
        <v>54</v>
      </c>
      <c r="Z152" s="16">
        <v>24794</v>
      </c>
      <c r="AA152" s="16" t="s">
        <v>92</v>
      </c>
      <c r="AB152" s="16" t="s">
        <v>43</v>
      </c>
      <c r="AC152" s="16" t="s">
        <v>44</v>
      </c>
      <c r="AD152" s="16">
        <v>2</v>
      </c>
      <c r="AE152" s="21">
        <f>VLOOKUP(W152,Sheet4!$A$4:$B$53,2,FALSE)</f>
        <v>0</v>
      </c>
    </row>
    <row r="153" spans="1:31" x14ac:dyDescent="0.35">
      <c r="A153" s="22">
        <v>3722</v>
      </c>
      <c r="B153" s="23" t="s">
        <v>1421</v>
      </c>
      <c r="C153" s="23" t="s">
        <v>1422</v>
      </c>
      <c r="D153" s="24">
        <v>43877</v>
      </c>
      <c r="E153" s="24">
        <v>44570</v>
      </c>
      <c r="F153" s="23">
        <v>22</v>
      </c>
      <c r="G153" s="23" t="s">
        <v>10308</v>
      </c>
      <c r="H153" s="23" t="s">
        <v>28</v>
      </c>
      <c r="I153" s="23" t="s">
        <v>1423</v>
      </c>
      <c r="J153" s="23" t="s">
        <v>1424</v>
      </c>
      <c r="K153" s="23" t="s">
        <v>61</v>
      </c>
      <c r="L153" s="23" t="s">
        <v>744</v>
      </c>
      <c r="M153" s="23" t="s">
        <v>51</v>
      </c>
      <c r="N153" s="23" t="s">
        <v>63</v>
      </c>
      <c r="O153" s="23" t="s">
        <v>62</v>
      </c>
      <c r="P153" s="23" t="s">
        <v>98</v>
      </c>
      <c r="Q153" s="23" t="s">
        <v>1425</v>
      </c>
      <c r="R153" s="23" t="s">
        <v>10322</v>
      </c>
      <c r="S153" s="23" t="s">
        <v>89</v>
      </c>
      <c r="T153" s="25">
        <v>17410</v>
      </c>
      <c r="U153" s="26">
        <v>78.305555555555557</v>
      </c>
      <c r="V153" s="26" t="s">
        <v>10316</v>
      </c>
      <c r="W153" s="27" t="s">
        <v>39</v>
      </c>
      <c r="X153" s="23" t="s">
        <v>82</v>
      </c>
      <c r="Y153" s="23" t="s">
        <v>54</v>
      </c>
      <c r="Z153" s="23">
        <v>80316</v>
      </c>
      <c r="AA153" s="23" t="s">
        <v>42</v>
      </c>
      <c r="AB153" s="23" t="s">
        <v>83</v>
      </c>
      <c r="AC153" s="23" t="s">
        <v>44</v>
      </c>
      <c r="AD153" s="23">
        <v>2</v>
      </c>
      <c r="AE153" s="28">
        <f>VLOOKUP(W153,Sheet4!$A$4:$B$53,2,FALSE)</f>
        <v>0</v>
      </c>
    </row>
    <row r="154" spans="1:31" x14ac:dyDescent="0.35">
      <c r="A154" s="15">
        <v>3723</v>
      </c>
      <c r="B154" s="16" t="s">
        <v>1426</v>
      </c>
      <c r="C154" s="16" t="s">
        <v>1427</v>
      </c>
      <c r="D154" s="17">
        <v>44680</v>
      </c>
      <c r="E154" s="17">
        <v>44758</v>
      </c>
      <c r="F154" s="16">
        <v>2</v>
      </c>
      <c r="G154" s="16" t="s">
        <v>10308</v>
      </c>
      <c r="H154" s="16" t="s">
        <v>28</v>
      </c>
      <c r="I154" s="16" t="s">
        <v>1428</v>
      </c>
      <c r="J154" s="16" t="s">
        <v>1429</v>
      </c>
      <c r="K154" s="16" t="s">
        <v>88</v>
      </c>
      <c r="L154" s="16" t="s">
        <v>744</v>
      </c>
      <c r="M154" s="16" t="s">
        <v>62</v>
      </c>
      <c r="N154" s="16" t="s">
        <v>50</v>
      </c>
      <c r="O154" s="16" t="s">
        <v>35</v>
      </c>
      <c r="P154" s="16" t="s">
        <v>139</v>
      </c>
      <c r="Q154" s="16" t="s">
        <v>1430</v>
      </c>
      <c r="R154" s="16" t="s">
        <v>10322</v>
      </c>
      <c r="S154" s="16" t="s">
        <v>304</v>
      </c>
      <c r="T154" s="18">
        <v>26541</v>
      </c>
      <c r="U154" s="19">
        <v>53.305555555555557</v>
      </c>
      <c r="V154" s="19" t="s">
        <v>10319</v>
      </c>
      <c r="W154" s="20" t="s">
        <v>39</v>
      </c>
      <c r="X154" s="16" t="s">
        <v>82</v>
      </c>
      <c r="Y154" s="16" t="s">
        <v>54</v>
      </c>
      <c r="Z154" s="16">
        <v>46742</v>
      </c>
      <c r="AA154" s="16" t="s">
        <v>127</v>
      </c>
      <c r="AB154" s="16" t="s">
        <v>83</v>
      </c>
      <c r="AC154" s="16" t="s">
        <v>44</v>
      </c>
      <c r="AD154" s="16">
        <v>3</v>
      </c>
      <c r="AE154" s="21">
        <f>VLOOKUP(W154,Sheet4!$A$4:$B$53,2,FALSE)</f>
        <v>0</v>
      </c>
    </row>
    <row r="155" spans="1:31" x14ac:dyDescent="0.35">
      <c r="A155" s="22">
        <v>3724</v>
      </c>
      <c r="B155" s="23" t="s">
        <v>1431</v>
      </c>
      <c r="C155" s="23" t="s">
        <v>1432</v>
      </c>
      <c r="D155" s="24">
        <v>43748</v>
      </c>
      <c r="E155" s="24">
        <v>44499</v>
      </c>
      <c r="F155" s="23">
        <v>24</v>
      </c>
      <c r="G155" s="23" t="s">
        <v>10308</v>
      </c>
      <c r="H155" s="23" t="s">
        <v>28</v>
      </c>
      <c r="I155" s="23" t="s">
        <v>1433</v>
      </c>
      <c r="J155" s="23" t="s">
        <v>1434</v>
      </c>
      <c r="K155" s="23" t="s">
        <v>31</v>
      </c>
      <c r="L155" s="23" t="s">
        <v>744</v>
      </c>
      <c r="M155" s="23" t="s">
        <v>51</v>
      </c>
      <c r="N155" s="23" t="s">
        <v>34</v>
      </c>
      <c r="O155" s="23" t="s">
        <v>35</v>
      </c>
      <c r="P155" s="23" t="s">
        <v>139</v>
      </c>
      <c r="Q155" s="23" t="s">
        <v>1435</v>
      </c>
      <c r="R155" s="23" t="s">
        <v>10322</v>
      </c>
      <c r="S155" s="23" t="s">
        <v>89</v>
      </c>
      <c r="T155" s="25">
        <v>25532</v>
      </c>
      <c r="U155" s="26">
        <v>56.069444444444443</v>
      </c>
      <c r="V155" s="26" t="s">
        <v>10319</v>
      </c>
      <c r="W155" s="27" t="s">
        <v>39</v>
      </c>
      <c r="X155" s="23" t="s">
        <v>82</v>
      </c>
      <c r="Y155" s="23" t="s">
        <v>54</v>
      </c>
      <c r="Z155" s="23">
        <v>30194</v>
      </c>
      <c r="AA155" s="23" t="s">
        <v>127</v>
      </c>
      <c r="AB155" s="23" t="s">
        <v>103</v>
      </c>
      <c r="AC155" s="23" t="s">
        <v>44</v>
      </c>
      <c r="AD155" s="23">
        <v>4</v>
      </c>
      <c r="AE155" s="28">
        <f>VLOOKUP(W155,Sheet4!$A$4:$B$53,2,FALSE)</f>
        <v>0</v>
      </c>
    </row>
    <row r="156" spans="1:31" x14ac:dyDescent="0.35">
      <c r="A156" s="15">
        <v>3725</v>
      </c>
      <c r="B156" s="16" t="s">
        <v>1436</v>
      </c>
      <c r="C156" s="16" t="s">
        <v>1437</v>
      </c>
      <c r="D156" s="17">
        <v>43562</v>
      </c>
      <c r="E156" s="17">
        <v>45116</v>
      </c>
      <c r="F156" s="16">
        <v>51</v>
      </c>
      <c r="G156" s="16" t="s">
        <v>10308</v>
      </c>
      <c r="H156" s="16" t="s">
        <v>28</v>
      </c>
      <c r="I156" s="16" t="s">
        <v>1438</v>
      </c>
      <c r="J156" s="16" t="s">
        <v>1439</v>
      </c>
      <c r="K156" s="16" t="s">
        <v>132</v>
      </c>
      <c r="L156" s="16" t="s">
        <v>32</v>
      </c>
      <c r="M156" s="16" t="s">
        <v>33</v>
      </c>
      <c r="N156" s="16" t="s">
        <v>63</v>
      </c>
      <c r="O156" s="16" t="s">
        <v>51</v>
      </c>
      <c r="P156" s="16" t="s">
        <v>174</v>
      </c>
      <c r="Q156" s="16" t="s">
        <v>1440</v>
      </c>
      <c r="R156" s="16" t="s">
        <v>10322</v>
      </c>
      <c r="S156" s="16" t="s">
        <v>52</v>
      </c>
      <c r="T156" s="18">
        <v>20322</v>
      </c>
      <c r="U156" s="19">
        <v>70.330555555555549</v>
      </c>
      <c r="V156" s="19" t="s">
        <v>10316</v>
      </c>
      <c r="W156" s="20" t="s">
        <v>39</v>
      </c>
      <c r="X156" s="16" t="s">
        <v>162</v>
      </c>
      <c r="Y156" s="16" t="s">
        <v>54</v>
      </c>
      <c r="Z156" s="16">
        <v>36808</v>
      </c>
      <c r="AA156" s="16" t="s">
        <v>127</v>
      </c>
      <c r="AB156" s="16" t="s">
        <v>43</v>
      </c>
      <c r="AC156" s="16" t="s">
        <v>44</v>
      </c>
      <c r="AD156" s="16">
        <v>1</v>
      </c>
      <c r="AE156" s="21">
        <f>VLOOKUP(W156,Sheet4!$A$4:$B$53,2,FALSE)</f>
        <v>0</v>
      </c>
    </row>
    <row r="157" spans="1:31" x14ac:dyDescent="0.35">
      <c r="A157" s="22">
        <v>3726</v>
      </c>
      <c r="B157" s="23" t="s">
        <v>1441</v>
      </c>
      <c r="C157" s="23" t="s">
        <v>1442</v>
      </c>
      <c r="D157" s="24">
        <v>44025</v>
      </c>
      <c r="E157" s="24">
        <v>44457</v>
      </c>
      <c r="F157" s="23">
        <v>14</v>
      </c>
      <c r="G157" s="23" t="s">
        <v>10308</v>
      </c>
      <c r="H157" s="23" t="s">
        <v>28</v>
      </c>
      <c r="I157" s="23" t="s">
        <v>1443</v>
      </c>
      <c r="J157" s="23" t="s">
        <v>1444</v>
      </c>
      <c r="K157" s="23" t="s">
        <v>49</v>
      </c>
      <c r="L157" s="23" t="s">
        <v>32</v>
      </c>
      <c r="M157" s="23" t="s">
        <v>33</v>
      </c>
      <c r="N157" s="23" t="s">
        <v>50</v>
      </c>
      <c r="O157" s="23" t="s">
        <v>62</v>
      </c>
      <c r="P157" s="23" t="s">
        <v>174</v>
      </c>
      <c r="Q157" s="23" t="s">
        <v>1445</v>
      </c>
      <c r="R157" s="23" t="s">
        <v>10322</v>
      </c>
      <c r="S157" s="23" t="s">
        <v>80</v>
      </c>
      <c r="T157" s="25">
        <v>34905</v>
      </c>
      <c r="U157" s="26">
        <v>30.402777777777779</v>
      </c>
      <c r="V157" s="26" t="s">
        <v>10318</v>
      </c>
      <c r="W157" s="27" t="s">
        <v>39</v>
      </c>
      <c r="X157" s="23" t="s">
        <v>162</v>
      </c>
      <c r="Y157" s="23" t="s">
        <v>41</v>
      </c>
      <c r="Z157" s="23">
        <v>36688</v>
      </c>
      <c r="AA157" s="23" t="s">
        <v>73</v>
      </c>
      <c r="AB157" s="23" t="s">
        <v>83</v>
      </c>
      <c r="AC157" s="23" t="s">
        <v>44</v>
      </c>
      <c r="AD157" s="23">
        <v>4</v>
      </c>
      <c r="AE157" s="28">
        <f>VLOOKUP(W157,Sheet4!$A$4:$B$53,2,FALSE)</f>
        <v>0</v>
      </c>
    </row>
    <row r="158" spans="1:31" x14ac:dyDescent="0.35">
      <c r="A158" s="15">
        <v>3729</v>
      </c>
      <c r="B158" s="16" t="s">
        <v>1454</v>
      </c>
      <c r="C158" s="16" t="s">
        <v>1143</v>
      </c>
      <c r="D158" s="17">
        <v>44903</v>
      </c>
      <c r="E158" s="17">
        <v>45111</v>
      </c>
      <c r="F158" s="16">
        <v>6</v>
      </c>
      <c r="G158" s="16" t="s">
        <v>10308</v>
      </c>
      <c r="H158" s="16" t="s">
        <v>28</v>
      </c>
      <c r="I158" s="16" t="s">
        <v>1455</v>
      </c>
      <c r="J158" s="16" t="s">
        <v>1456</v>
      </c>
      <c r="K158" s="16" t="s">
        <v>88</v>
      </c>
      <c r="L158" s="16" t="s">
        <v>32</v>
      </c>
      <c r="M158" s="16" t="s">
        <v>33</v>
      </c>
      <c r="N158" s="16" t="s">
        <v>63</v>
      </c>
      <c r="O158" s="16" t="s">
        <v>51</v>
      </c>
      <c r="P158" s="16" t="s">
        <v>174</v>
      </c>
      <c r="Q158" s="16" t="s">
        <v>1457</v>
      </c>
      <c r="R158" s="16" t="s">
        <v>10322</v>
      </c>
      <c r="S158" s="16" t="s">
        <v>304</v>
      </c>
      <c r="T158" s="18">
        <v>15707</v>
      </c>
      <c r="U158" s="19">
        <v>82.969444444444449</v>
      </c>
      <c r="V158" s="19" t="s">
        <v>10314</v>
      </c>
      <c r="W158" s="20" t="s">
        <v>39</v>
      </c>
      <c r="X158" s="16" t="s">
        <v>6</v>
      </c>
      <c r="Y158" s="16" t="s">
        <v>54</v>
      </c>
      <c r="Z158" s="16">
        <v>69873</v>
      </c>
      <c r="AA158" s="16" t="s">
        <v>73</v>
      </c>
      <c r="AB158" s="16" t="s">
        <v>103</v>
      </c>
      <c r="AC158" s="16" t="s">
        <v>44</v>
      </c>
      <c r="AD158" s="16">
        <v>3</v>
      </c>
      <c r="AE158" s="21">
        <f>VLOOKUP(W158,Sheet4!$A$4:$B$53,2,FALSE)</f>
        <v>0</v>
      </c>
    </row>
    <row r="159" spans="1:31" x14ac:dyDescent="0.35">
      <c r="A159" s="22">
        <v>3731</v>
      </c>
      <c r="B159" s="23" t="s">
        <v>1461</v>
      </c>
      <c r="C159" s="23" t="s">
        <v>1462</v>
      </c>
      <c r="D159" s="24">
        <v>43889</v>
      </c>
      <c r="E159" s="24">
        <v>44909</v>
      </c>
      <c r="F159" s="23">
        <v>33</v>
      </c>
      <c r="G159" s="23" t="s">
        <v>10308</v>
      </c>
      <c r="H159" s="23" t="s">
        <v>28</v>
      </c>
      <c r="I159" s="23" t="s">
        <v>1463</v>
      </c>
      <c r="J159" s="23" t="s">
        <v>1464</v>
      </c>
      <c r="K159" s="23" t="s">
        <v>49</v>
      </c>
      <c r="L159" s="23" t="s">
        <v>32</v>
      </c>
      <c r="M159" s="23" t="s">
        <v>51</v>
      </c>
      <c r="N159" s="23" t="s">
        <v>63</v>
      </c>
      <c r="O159" s="23" t="s">
        <v>51</v>
      </c>
      <c r="P159" s="23" t="s">
        <v>139</v>
      </c>
      <c r="Q159" s="23" t="s">
        <v>1465</v>
      </c>
      <c r="R159" s="23" t="s">
        <v>10322</v>
      </c>
      <c r="S159" s="23" t="s">
        <v>89</v>
      </c>
      <c r="T159" s="25">
        <v>35980</v>
      </c>
      <c r="U159" s="26">
        <v>27.461111111111112</v>
      </c>
      <c r="V159" s="26" t="s">
        <v>10320</v>
      </c>
      <c r="W159" s="27" t="s">
        <v>39</v>
      </c>
      <c r="X159" s="23" t="s">
        <v>112</v>
      </c>
      <c r="Y159" s="23" t="s">
        <v>54</v>
      </c>
      <c r="Z159" s="23">
        <v>73555</v>
      </c>
      <c r="AA159" s="23" t="s">
        <v>55</v>
      </c>
      <c r="AB159" s="23" t="s">
        <v>74</v>
      </c>
      <c r="AC159" s="23" t="s">
        <v>44</v>
      </c>
      <c r="AD159" s="23">
        <v>3</v>
      </c>
      <c r="AE159" s="28">
        <f>VLOOKUP(W159,Sheet4!$A$4:$B$53,2,FALSE)</f>
        <v>0</v>
      </c>
    </row>
    <row r="160" spans="1:31" x14ac:dyDescent="0.35">
      <c r="A160" s="15">
        <v>3733</v>
      </c>
      <c r="B160" s="16" t="s">
        <v>1470</v>
      </c>
      <c r="C160" s="16" t="s">
        <v>1471</v>
      </c>
      <c r="D160" s="17">
        <v>43941</v>
      </c>
      <c r="E160" s="17">
        <v>44765</v>
      </c>
      <c r="F160" s="16">
        <v>27</v>
      </c>
      <c r="G160" s="16" t="s">
        <v>10308</v>
      </c>
      <c r="H160" s="16" t="s">
        <v>28</v>
      </c>
      <c r="I160" s="16" t="s">
        <v>1472</v>
      </c>
      <c r="J160" s="16" t="s">
        <v>1473</v>
      </c>
      <c r="K160" s="16" t="s">
        <v>117</v>
      </c>
      <c r="L160" s="16" t="s">
        <v>197</v>
      </c>
      <c r="M160" s="16" t="s">
        <v>33</v>
      </c>
      <c r="N160" s="16" t="s">
        <v>34</v>
      </c>
      <c r="O160" s="16" t="s">
        <v>51</v>
      </c>
      <c r="P160" s="16" t="s">
        <v>139</v>
      </c>
      <c r="Q160" s="16" t="s">
        <v>1474</v>
      </c>
      <c r="R160" s="16" t="s">
        <v>10322</v>
      </c>
      <c r="S160" s="16" t="s">
        <v>89</v>
      </c>
      <c r="T160" s="18">
        <v>34622</v>
      </c>
      <c r="U160" s="19">
        <v>31.180555555555557</v>
      </c>
      <c r="V160" s="19" t="s">
        <v>10318</v>
      </c>
      <c r="W160" s="20" t="s">
        <v>39</v>
      </c>
      <c r="X160" s="16" t="s">
        <v>91</v>
      </c>
      <c r="Y160" s="16" t="s">
        <v>41</v>
      </c>
      <c r="Z160" s="16">
        <v>2035</v>
      </c>
      <c r="AA160" s="16" t="s">
        <v>55</v>
      </c>
      <c r="AB160" s="16" t="s">
        <v>74</v>
      </c>
      <c r="AC160" s="16" t="s">
        <v>44</v>
      </c>
      <c r="AD160" s="16">
        <v>3</v>
      </c>
      <c r="AE160" s="21">
        <f>VLOOKUP(W160,Sheet4!$A$4:$B$53,2,FALSE)</f>
        <v>0</v>
      </c>
    </row>
    <row r="161" spans="1:31" x14ac:dyDescent="0.35">
      <c r="A161" s="22">
        <v>3736</v>
      </c>
      <c r="B161" s="23" t="s">
        <v>1481</v>
      </c>
      <c r="C161" s="23" t="s">
        <v>1482</v>
      </c>
      <c r="D161" s="24">
        <v>44122</v>
      </c>
      <c r="E161" s="24">
        <v>45007</v>
      </c>
      <c r="F161" s="23">
        <v>29</v>
      </c>
      <c r="G161" s="23" t="s">
        <v>10308</v>
      </c>
      <c r="H161" s="23" t="s">
        <v>28</v>
      </c>
      <c r="I161" s="23" t="s">
        <v>1483</v>
      </c>
      <c r="J161" s="23" t="s">
        <v>1484</v>
      </c>
      <c r="K161" s="23" t="s">
        <v>132</v>
      </c>
      <c r="L161" s="23" t="s">
        <v>32</v>
      </c>
      <c r="M161" s="23" t="s">
        <v>62</v>
      </c>
      <c r="N161" s="23" t="s">
        <v>50</v>
      </c>
      <c r="O161" s="23" t="s">
        <v>51</v>
      </c>
      <c r="P161" s="23" t="s">
        <v>125</v>
      </c>
      <c r="Q161" s="23" t="s">
        <v>1485</v>
      </c>
      <c r="R161" s="23" t="s">
        <v>10322</v>
      </c>
      <c r="S161" s="23" t="s">
        <v>304</v>
      </c>
      <c r="T161" s="25">
        <v>27943</v>
      </c>
      <c r="U161" s="26">
        <v>49.466666666666669</v>
      </c>
      <c r="V161" s="26" t="s">
        <v>10317</v>
      </c>
      <c r="W161" s="27" t="s">
        <v>39</v>
      </c>
      <c r="X161" s="23" t="s">
        <v>82</v>
      </c>
      <c r="Y161" s="23" t="s">
        <v>54</v>
      </c>
      <c r="Z161" s="23">
        <v>95345</v>
      </c>
      <c r="AA161" s="23" t="s">
        <v>73</v>
      </c>
      <c r="AB161" s="23" t="s">
        <v>83</v>
      </c>
      <c r="AC161" s="23" t="s">
        <v>44</v>
      </c>
      <c r="AD161" s="23">
        <v>2</v>
      </c>
      <c r="AE161" s="28">
        <f>VLOOKUP(W161,Sheet4!$A$4:$B$53,2,FALSE)</f>
        <v>0</v>
      </c>
    </row>
    <row r="162" spans="1:31" x14ac:dyDescent="0.35">
      <c r="A162" s="15">
        <v>3738</v>
      </c>
      <c r="B162" s="16" t="s">
        <v>1490</v>
      </c>
      <c r="C162" s="16" t="s">
        <v>1491</v>
      </c>
      <c r="D162" s="17">
        <v>44666</v>
      </c>
      <c r="E162" s="17">
        <v>44935</v>
      </c>
      <c r="F162" s="16">
        <v>8</v>
      </c>
      <c r="G162" s="16" t="s">
        <v>10308</v>
      </c>
      <c r="H162" s="16" t="s">
        <v>727</v>
      </c>
      <c r="I162" s="16" t="s">
        <v>1492</v>
      </c>
      <c r="J162" s="16" t="s">
        <v>1493</v>
      </c>
      <c r="K162" s="16" t="s">
        <v>132</v>
      </c>
      <c r="L162" s="16" t="s">
        <v>744</v>
      </c>
      <c r="M162" s="16" t="s">
        <v>62</v>
      </c>
      <c r="N162" s="16" t="s">
        <v>50</v>
      </c>
      <c r="O162" s="16" t="s">
        <v>35</v>
      </c>
      <c r="P162" s="16" t="s">
        <v>98</v>
      </c>
      <c r="Q162" s="16" t="s">
        <v>1494</v>
      </c>
      <c r="R162" s="16" t="s">
        <v>10322</v>
      </c>
      <c r="S162" s="16" t="s">
        <v>80</v>
      </c>
      <c r="T162" s="18">
        <v>36772</v>
      </c>
      <c r="U162" s="19">
        <v>25.297222222222221</v>
      </c>
      <c r="V162" s="19" t="s">
        <v>10320</v>
      </c>
      <c r="W162" s="20" t="s">
        <v>39</v>
      </c>
      <c r="X162" s="16" t="s">
        <v>162</v>
      </c>
      <c r="Y162" s="16" t="s">
        <v>41</v>
      </c>
      <c r="Z162" s="16">
        <v>21015</v>
      </c>
      <c r="AA162" s="16" t="s">
        <v>55</v>
      </c>
      <c r="AB162" s="16" t="s">
        <v>43</v>
      </c>
      <c r="AC162" s="16" t="s">
        <v>44</v>
      </c>
      <c r="AD162" s="16">
        <v>3</v>
      </c>
      <c r="AE162" s="21">
        <f>VLOOKUP(W162,Sheet4!$A$4:$B$53,2,FALSE)</f>
        <v>0</v>
      </c>
    </row>
    <row r="163" spans="1:31" x14ac:dyDescent="0.35">
      <c r="A163" s="22">
        <v>3739</v>
      </c>
      <c r="B163" s="23" t="s">
        <v>1495</v>
      </c>
      <c r="C163" s="23" t="s">
        <v>1496</v>
      </c>
      <c r="D163" s="24">
        <v>43336</v>
      </c>
      <c r="E163" s="24">
        <v>44277</v>
      </c>
      <c r="F163" s="23">
        <v>30</v>
      </c>
      <c r="G163" s="23" t="s">
        <v>10308</v>
      </c>
      <c r="H163" s="23" t="s">
        <v>727</v>
      </c>
      <c r="I163" s="23" t="s">
        <v>1497</v>
      </c>
      <c r="J163" s="23" t="s">
        <v>1498</v>
      </c>
      <c r="K163" s="23" t="s">
        <v>49</v>
      </c>
      <c r="L163" s="23" t="s">
        <v>744</v>
      </c>
      <c r="M163" s="23" t="s">
        <v>62</v>
      </c>
      <c r="N163" s="23" t="s">
        <v>63</v>
      </c>
      <c r="O163" s="23" t="s">
        <v>35</v>
      </c>
      <c r="P163" s="23" t="s">
        <v>174</v>
      </c>
      <c r="Q163" s="23" t="s">
        <v>1499</v>
      </c>
      <c r="R163" s="23" t="s">
        <v>10322</v>
      </c>
      <c r="S163" s="23" t="s">
        <v>89</v>
      </c>
      <c r="T163" s="25">
        <v>18696</v>
      </c>
      <c r="U163" s="26">
        <v>74.780555555555551</v>
      </c>
      <c r="V163" s="26" t="s">
        <v>10316</v>
      </c>
      <c r="W163" s="27" t="s">
        <v>39</v>
      </c>
      <c r="X163" s="23" t="s">
        <v>280</v>
      </c>
      <c r="Y163" s="23" t="s">
        <v>41</v>
      </c>
      <c r="Z163" s="23">
        <v>80870</v>
      </c>
      <c r="AA163" s="23" t="s">
        <v>127</v>
      </c>
      <c r="AB163" s="23" t="s">
        <v>103</v>
      </c>
      <c r="AC163" s="23" t="s">
        <v>44</v>
      </c>
      <c r="AD163" s="23">
        <v>3</v>
      </c>
      <c r="AE163" s="28">
        <f>VLOOKUP(W163,Sheet4!$A$4:$B$53,2,FALSE)</f>
        <v>0</v>
      </c>
    </row>
    <row r="164" spans="1:31" x14ac:dyDescent="0.35">
      <c r="A164" s="15">
        <v>3740</v>
      </c>
      <c r="B164" s="16" t="s">
        <v>1500</v>
      </c>
      <c r="C164" s="16" t="s">
        <v>1501</v>
      </c>
      <c r="D164" s="17">
        <v>44849</v>
      </c>
      <c r="E164" s="17">
        <v>44974</v>
      </c>
      <c r="F164" s="16">
        <v>4</v>
      </c>
      <c r="G164" s="16" t="s">
        <v>10308</v>
      </c>
      <c r="H164" s="16" t="s">
        <v>727</v>
      </c>
      <c r="I164" s="16" t="s">
        <v>1502</v>
      </c>
      <c r="J164" s="16" t="s">
        <v>1503</v>
      </c>
      <c r="K164" s="16" t="s">
        <v>138</v>
      </c>
      <c r="L164" s="16" t="s">
        <v>744</v>
      </c>
      <c r="M164" s="16" t="s">
        <v>62</v>
      </c>
      <c r="N164" s="16" t="s">
        <v>34</v>
      </c>
      <c r="O164" s="16" t="s">
        <v>51</v>
      </c>
      <c r="P164" s="16" t="s">
        <v>174</v>
      </c>
      <c r="Q164" s="16" t="s">
        <v>1504</v>
      </c>
      <c r="R164" s="16" t="s">
        <v>10322</v>
      </c>
      <c r="S164" s="16" t="s">
        <v>695</v>
      </c>
      <c r="T164" s="18">
        <v>37035</v>
      </c>
      <c r="U164" s="19">
        <v>24.572222222222223</v>
      </c>
      <c r="V164" s="19" t="s">
        <v>10320</v>
      </c>
      <c r="W164" s="20" t="s">
        <v>39</v>
      </c>
      <c r="X164" s="16" t="s">
        <v>1505</v>
      </c>
      <c r="Y164" s="16" t="s">
        <v>41</v>
      </c>
      <c r="Z164" s="16">
        <v>12265</v>
      </c>
      <c r="AA164" s="16" t="s">
        <v>73</v>
      </c>
      <c r="AB164" s="16" t="s">
        <v>74</v>
      </c>
      <c r="AC164" s="16" t="s">
        <v>44</v>
      </c>
      <c r="AD164" s="16">
        <v>4</v>
      </c>
      <c r="AE164" s="21">
        <f>VLOOKUP(W164,Sheet4!$A$4:$B$53,2,FALSE)</f>
        <v>0</v>
      </c>
    </row>
    <row r="165" spans="1:31" x14ac:dyDescent="0.35">
      <c r="A165" s="22">
        <v>3741</v>
      </c>
      <c r="B165" s="23" t="s">
        <v>1506</v>
      </c>
      <c r="C165" s="23" t="s">
        <v>1507</v>
      </c>
      <c r="D165" s="24">
        <v>44984</v>
      </c>
      <c r="E165" s="24">
        <v>45013</v>
      </c>
      <c r="F165" s="23">
        <v>0</v>
      </c>
      <c r="G165" s="23" t="s">
        <v>10308</v>
      </c>
      <c r="H165" s="23" t="s">
        <v>727</v>
      </c>
      <c r="I165" s="23" t="s">
        <v>1508</v>
      </c>
      <c r="J165" s="23" t="s">
        <v>1509</v>
      </c>
      <c r="K165" s="23" t="s">
        <v>79</v>
      </c>
      <c r="L165" s="23" t="s">
        <v>744</v>
      </c>
      <c r="M165" s="23" t="s">
        <v>62</v>
      </c>
      <c r="N165" s="23" t="s">
        <v>50</v>
      </c>
      <c r="O165" s="23" t="s">
        <v>35</v>
      </c>
      <c r="P165" s="23" t="s">
        <v>174</v>
      </c>
      <c r="Q165" s="23" t="s">
        <v>1510</v>
      </c>
      <c r="R165" s="23" t="s">
        <v>10322</v>
      </c>
      <c r="S165" s="23" t="s">
        <v>89</v>
      </c>
      <c r="T165" s="25">
        <v>17790</v>
      </c>
      <c r="U165" s="26">
        <v>77.266666666666666</v>
      </c>
      <c r="V165" s="26" t="s">
        <v>10316</v>
      </c>
      <c r="W165" s="27" t="s">
        <v>39</v>
      </c>
      <c r="X165" s="23" t="s">
        <v>112</v>
      </c>
      <c r="Y165" s="23" t="s">
        <v>41</v>
      </c>
      <c r="Z165" s="23">
        <v>47025</v>
      </c>
      <c r="AA165" s="23" t="s">
        <v>55</v>
      </c>
      <c r="AB165" s="23" t="s">
        <v>43</v>
      </c>
      <c r="AC165" s="23" t="s">
        <v>44</v>
      </c>
      <c r="AD165" s="23">
        <v>1</v>
      </c>
      <c r="AE165" s="28">
        <f>VLOOKUP(W165,Sheet4!$A$4:$B$53,2,FALSE)</f>
        <v>0</v>
      </c>
    </row>
    <row r="166" spans="1:31" x14ac:dyDescent="0.35">
      <c r="A166" s="15">
        <v>3742</v>
      </c>
      <c r="B166" s="16" t="s">
        <v>1012</v>
      </c>
      <c r="C166" s="16" t="s">
        <v>1511</v>
      </c>
      <c r="D166" s="17">
        <v>44461</v>
      </c>
      <c r="E166" s="17">
        <v>45061</v>
      </c>
      <c r="F166" s="16">
        <v>19</v>
      </c>
      <c r="G166" s="16" t="s">
        <v>10308</v>
      </c>
      <c r="H166" s="16" t="s">
        <v>727</v>
      </c>
      <c r="I166" s="16" t="s">
        <v>1512</v>
      </c>
      <c r="J166" s="16" t="s">
        <v>1513</v>
      </c>
      <c r="K166" s="16" t="s">
        <v>167</v>
      </c>
      <c r="L166" s="16" t="s">
        <v>32</v>
      </c>
      <c r="M166" s="16" t="s">
        <v>33</v>
      </c>
      <c r="N166" s="16" t="s">
        <v>50</v>
      </c>
      <c r="O166" s="16" t="s">
        <v>35</v>
      </c>
      <c r="P166" s="16" t="s">
        <v>125</v>
      </c>
      <c r="Q166" s="16" t="s">
        <v>1514</v>
      </c>
      <c r="R166" s="16" t="s">
        <v>10322</v>
      </c>
      <c r="S166" s="16" t="s">
        <v>89</v>
      </c>
      <c r="T166" s="18">
        <v>29841</v>
      </c>
      <c r="U166" s="19">
        <v>44.272222222222226</v>
      </c>
      <c r="V166" s="19" t="s">
        <v>10317</v>
      </c>
      <c r="W166" s="20" t="s">
        <v>39</v>
      </c>
      <c r="X166" s="16" t="s">
        <v>242</v>
      </c>
      <c r="Y166" s="16" t="s">
        <v>41</v>
      </c>
      <c r="Z166" s="16">
        <v>81011</v>
      </c>
      <c r="AA166" s="16" t="s">
        <v>127</v>
      </c>
      <c r="AB166" s="16" t="s">
        <v>83</v>
      </c>
      <c r="AC166" s="16" t="s">
        <v>44</v>
      </c>
      <c r="AD166" s="16">
        <v>2</v>
      </c>
      <c r="AE166" s="21">
        <f>VLOOKUP(W166,Sheet4!$A$4:$B$53,2,FALSE)</f>
        <v>0</v>
      </c>
    </row>
    <row r="167" spans="1:31" x14ac:dyDescent="0.35">
      <c r="A167" s="22">
        <v>3745</v>
      </c>
      <c r="B167" s="23" t="s">
        <v>1523</v>
      </c>
      <c r="C167" s="23" t="s">
        <v>1524</v>
      </c>
      <c r="D167" s="24">
        <v>43616</v>
      </c>
      <c r="E167" s="24">
        <v>44110</v>
      </c>
      <c r="F167" s="23">
        <v>16</v>
      </c>
      <c r="G167" s="23" t="s">
        <v>10308</v>
      </c>
      <c r="H167" s="23" t="s">
        <v>28</v>
      </c>
      <c r="I167" s="23" t="s">
        <v>1525</v>
      </c>
      <c r="J167" s="23" t="s">
        <v>1526</v>
      </c>
      <c r="K167" s="23" t="s">
        <v>61</v>
      </c>
      <c r="L167" s="23" t="s">
        <v>744</v>
      </c>
      <c r="M167" s="23" t="s">
        <v>62</v>
      </c>
      <c r="N167" s="23" t="s">
        <v>34</v>
      </c>
      <c r="O167" s="23" t="s">
        <v>62</v>
      </c>
      <c r="P167" s="23" t="s">
        <v>98</v>
      </c>
      <c r="Q167" s="23" t="s">
        <v>1527</v>
      </c>
      <c r="R167" s="23" t="s">
        <v>10322</v>
      </c>
      <c r="S167" s="23" t="s">
        <v>80</v>
      </c>
      <c r="T167" s="25">
        <v>28691</v>
      </c>
      <c r="U167" s="26">
        <v>47.416666666666664</v>
      </c>
      <c r="V167" s="26" t="s">
        <v>10317</v>
      </c>
      <c r="W167" s="27" t="s">
        <v>39</v>
      </c>
      <c r="X167" s="23" t="s">
        <v>102</v>
      </c>
      <c r="Y167" s="23" t="s">
        <v>54</v>
      </c>
      <c r="Z167" s="23">
        <v>8286</v>
      </c>
      <c r="AA167" s="23" t="s">
        <v>127</v>
      </c>
      <c r="AB167" s="23" t="s">
        <v>74</v>
      </c>
      <c r="AC167" s="23" t="s">
        <v>44</v>
      </c>
      <c r="AD167" s="23">
        <v>4</v>
      </c>
      <c r="AE167" s="28">
        <f>VLOOKUP(W167,Sheet4!$A$4:$B$53,2,FALSE)</f>
        <v>0</v>
      </c>
    </row>
    <row r="168" spans="1:31" x14ac:dyDescent="0.35">
      <c r="A168" s="15">
        <v>3747</v>
      </c>
      <c r="B168" s="16" t="s">
        <v>1012</v>
      </c>
      <c r="C168" s="16" t="s">
        <v>1531</v>
      </c>
      <c r="D168" s="17">
        <v>44448</v>
      </c>
      <c r="E168" s="17">
        <v>44967</v>
      </c>
      <c r="F168" s="16">
        <v>17</v>
      </c>
      <c r="G168" s="16" t="s">
        <v>10308</v>
      </c>
      <c r="H168" s="16" t="s">
        <v>28</v>
      </c>
      <c r="I168" s="16" t="s">
        <v>1532</v>
      </c>
      <c r="J168" s="16" t="s">
        <v>1533</v>
      </c>
      <c r="K168" s="16" t="s">
        <v>31</v>
      </c>
      <c r="L168" s="16" t="s">
        <v>744</v>
      </c>
      <c r="M168" s="16" t="s">
        <v>51</v>
      </c>
      <c r="N168" s="16" t="s">
        <v>34</v>
      </c>
      <c r="O168" s="16" t="s">
        <v>35</v>
      </c>
      <c r="P168" s="16" t="s">
        <v>139</v>
      </c>
      <c r="Q168" s="16" t="s">
        <v>1534</v>
      </c>
      <c r="R168" s="16" t="s">
        <v>10322</v>
      </c>
      <c r="S168" s="16" t="s">
        <v>1011</v>
      </c>
      <c r="T168" s="18">
        <v>16119</v>
      </c>
      <c r="U168" s="19">
        <v>81.841666666666669</v>
      </c>
      <c r="V168" s="19" t="s">
        <v>10314</v>
      </c>
      <c r="W168" s="20" t="s">
        <v>39</v>
      </c>
      <c r="X168" s="16" t="s">
        <v>102</v>
      </c>
      <c r="Y168" s="16" t="s">
        <v>54</v>
      </c>
      <c r="Z168" s="16">
        <v>56563</v>
      </c>
      <c r="AA168" s="16" t="s">
        <v>92</v>
      </c>
      <c r="AB168" s="16" t="s">
        <v>43</v>
      </c>
      <c r="AC168" s="16" t="s">
        <v>44</v>
      </c>
      <c r="AD168" s="16">
        <v>2</v>
      </c>
      <c r="AE168" s="21">
        <f>VLOOKUP(W168,Sheet4!$A$4:$B$53,2,FALSE)</f>
        <v>0</v>
      </c>
    </row>
    <row r="169" spans="1:31" x14ac:dyDescent="0.35">
      <c r="A169" s="22">
        <v>3753</v>
      </c>
      <c r="B169" s="23" t="s">
        <v>794</v>
      </c>
      <c r="C169" s="23" t="s">
        <v>1552</v>
      </c>
      <c r="D169" s="24">
        <v>43529</v>
      </c>
      <c r="E169" s="24">
        <v>44175</v>
      </c>
      <c r="F169" s="23">
        <v>21</v>
      </c>
      <c r="G169" s="23" t="s">
        <v>10308</v>
      </c>
      <c r="H169" s="23" t="s">
        <v>28</v>
      </c>
      <c r="I169" s="23" t="s">
        <v>1553</v>
      </c>
      <c r="J169" s="23" t="s">
        <v>1554</v>
      </c>
      <c r="K169" s="23" t="s">
        <v>97</v>
      </c>
      <c r="L169" s="23" t="s">
        <v>32</v>
      </c>
      <c r="M169" s="23" t="s">
        <v>51</v>
      </c>
      <c r="N169" s="23" t="s">
        <v>63</v>
      </c>
      <c r="O169" s="23" t="s">
        <v>51</v>
      </c>
      <c r="P169" s="23" t="s">
        <v>98</v>
      </c>
      <c r="Q169" s="23" t="s">
        <v>1555</v>
      </c>
      <c r="R169" s="23" t="s">
        <v>10322</v>
      </c>
      <c r="S169" s="23" t="s">
        <v>241</v>
      </c>
      <c r="T169" s="25">
        <v>21822</v>
      </c>
      <c r="U169" s="26">
        <v>66.224999999999994</v>
      </c>
      <c r="V169" s="26" t="s">
        <v>10315</v>
      </c>
      <c r="W169" s="27" t="s">
        <v>39</v>
      </c>
      <c r="X169" s="23" t="s">
        <v>1540</v>
      </c>
      <c r="Y169" s="23" t="s">
        <v>54</v>
      </c>
      <c r="Z169" s="23">
        <v>37926</v>
      </c>
      <c r="AA169" s="23" t="s">
        <v>42</v>
      </c>
      <c r="AB169" s="23" t="s">
        <v>74</v>
      </c>
      <c r="AC169" s="23" t="s">
        <v>44</v>
      </c>
      <c r="AD169" s="23">
        <v>4</v>
      </c>
      <c r="AE169" s="28">
        <f>VLOOKUP(W169,Sheet4!$A$4:$B$53,2,FALSE)</f>
        <v>0</v>
      </c>
    </row>
    <row r="170" spans="1:31" x14ac:dyDescent="0.35">
      <c r="A170" s="15">
        <v>3754</v>
      </c>
      <c r="B170" s="16" t="s">
        <v>1486</v>
      </c>
      <c r="C170" s="16" t="s">
        <v>151</v>
      </c>
      <c r="D170" s="17">
        <v>43984</v>
      </c>
      <c r="E170" s="17">
        <v>44586</v>
      </c>
      <c r="F170" s="16">
        <v>19</v>
      </c>
      <c r="G170" s="16" t="s">
        <v>10308</v>
      </c>
      <c r="H170" s="16" t="s">
        <v>28</v>
      </c>
      <c r="I170" s="16" t="s">
        <v>1556</v>
      </c>
      <c r="J170" s="16" t="s">
        <v>1557</v>
      </c>
      <c r="K170" s="16" t="s">
        <v>117</v>
      </c>
      <c r="L170" s="16" t="s">
        <v>32</v>
      </c>
      <c r="M170" s="16" t="s">
        <v>62</v>
      </c>
      <c r="N170" s="16" t="s">
        <v>34</v>
      </c>
      <c r="O170" s="16" t="s">
        <v>62</v>
      </c>
      <c r="P170" s="16" t="s">
        <v>174</v>
      </c>
      <c r="Q170" s="16" t="s">
        <v>1558</v>
      </c>
      <c r="R170" s="16" t="s">
        <v>10322</v>
      </c>
      <c r="S170" s="16" t="s">
        <v>176</v>
      </c>
      <c r="T170" s="18">
        <v>28641</v>
      </c>
      <c r="U170" s="19">
        <v>47.555555555555557</v>
      </c>
      <c r="V170" s="19" t="s">
        <v>10317</v>
      </c>
      <c r="W170" s="20" t="s">
        <v>39</v>
      </c>
      <c r="X170" s="16" t="s">
        <v>112</v>
      </c>
      <c r="Y170" s="16" t="s">
        <v>54</v>
      </c>
      <c r="Z170" s="16">
        <v>76770</v>
      </c>
      <c r="AA170" s="16" t="s">
        <v>92</v>
      </c>
      <c r="AB170" s="16" t="s">
        <v>83</v>
      </c>
      <c r="AC170" s="16" t="s">
        <v>44</v>
      </c>
      <c r="AD170" s="16">
        <v>1</v>
      </c>
      <c r="AE170" s="21">
        <f>VLOOKUP(W170,Sheet4!$A$4:$B$53,2,FALSE)</f>
        <v>0</v>
      </c>
    </row>
    <row r="171" spans="1:31" x14ac:dyDescent="0.35">
      <c r="A171" s="22">
        <v>3755</v>
      </c>
      <c r="B171" s="23" t="s">
        <v>1559</v>
      </c>
      <c r="C171" s="23" t="s">
        <v>1560</v>
      </c>
      <c r="D171" s="24">
        <v>44161</v>
      </c>
      <c r="E171" s="24">
        <v>44974</v>
      </c>
      <c r="F171" s="23">
        <v>26</v>
      </c>
      <c r="G171" s="23" t="s">
        <v>10308</v>
      </c>
      <c r="H171" s="23" t="s">
        <v>28</v>
      </c>
      <c r="I171" s="23" t="s">
        <v>1561</v>
      </c>
      <c r="J171" s="23" t="s">
        <v>1562</v>
      </c>
      <c r="K171" s="23" t="s">
        <v>61</v>
      </c>
      <c r="L171" s="23" t="s">
        <v>197</v>
      </c>
      <c r="M171" s="23" t="s">
        <v>62</v>
      </c>
      <c r="N171" s="23" t="s">
        <v>34</v>
      </c>
      <c r="O171" s="23" t="s">
        <v>62</v>
      </c>
      <c r="P171" s="23" t="s">
        <v>125</v>
      </c>
      <c r="Q171" s="23" t="s">
        <v>1563</v>
      </c>
      <c r="R171" s="23" t="s">
        <v>10322</v>
      </c>
      <c r="S171" s="23" t="s">
        <v>118</v>
      </c>
      <c r="T171" s="25">
        <v>37002</v>
      </c>
      <c r="U171" s="26">
        <v>24.663888888888888</v>
      </c>
      <c r="V171" s="26" t="s">
        <v>10320</v>
      </c>
      <c r="W171" s="27" t="s">
        <v>39</v>
      </c>
      <c r="X171" s="23" t="s">
        <v>242</v>
      </c>
      <c r="Y171" s="23" t="s">
        <v>41</v>
      </c>
      <c r="Z171" s="23">
        <v>72484</v>
      </c>
      <c r="AA171" s="23" t="s">
        <v>92</v>
      </c>
      <c r="AB171" s="23" t="s">
        <v>83</v>
      </c>
      <c r="AC171" s="23" t="s">
        <v>44</v>
      </c>
      <c r="AD171" s="23">
        <v>4</v>
      </c>
      <c r="AE171" s="28">
        <f>VLOOKUP(W171,Sheet4!$A$4:$B$53,2,FALSE)</f>
        <v>0</v>
      </c>
    </row>
    <row r="172" spans="1:31" x14ac:dyDescent="0.35">
      <c r="A172" s="15">
        <v>3757</v>
      </c>
      <c r="B172" s="16" t="s">
        <v>1567</v>
      </c>
      <c r="C172" s="16" t="s">
        <v>1568</v>
      </c>
      <c r="D172" s="17">
        <v>44851</v>
      </c>
      <c r="E172" s="17">
        <v>45011</v>
      </c>
      <c r="F172" s="16">
        <v>5</v>
      </c>
      <c r="G172" s="16" t="s">
        <v>10308</v>
      </c>
      <c r="H172" s="16" t="s">
        <v>28</v>
      </c>
      <c r="I172" s="16" t="s">
        <v>1569</v>
      </c>
      <c r="J172" s="16" t="s">
        <v>1570</v>
      </c>
      <c r="K172" s="16" t="s">
        <v>31</v>
      </c>
      <c r="L172" s="16" t="s">
        <v>197</v>
      </c>
      <c r="M172" s="16" t="s">
        <v>62</v>
      </c>
      <c r="N172" s="16" t="s">
        <v>63</v>
      </c>
      <c r="O172" s="16" t="s">
        <v>51</v>
      </c>
      <c r="P172" s="16" t="s">
        <v>98</v>
      </c>
      <c r="Q172" s="16" t="s">
        <v>1571</v>
      </c>
      <c r="R172" s="16" t="s">
        <v>10322</v>
      </c>
      <c r="S172" s="16" t="s">
        <v>52</v>
      </c>
      <c r="T172" s="18">
        <v>34270</v>
      </c>
      <c r="U172" s="19">
        <v>32.144444444444446</v>
      </c>
      <c r="V172" s="19" t="s">
        <v>10318</v>
      </c>
      <c r="W172" s="20" t="s">
        <v>39</v>
      </c>
      <c r="X172" s="16" t="s">
        <v>162</v>
      </c>
      <c r="Y172" s="16" t="s">
        <v>54</v>
      </c>
      <c r="Z172" s="16">
        <v>7481</v>
      </c>
      <c r="AA172" s="16" t="s">
        <v>127</v>
      </c>
      <c r="AB172" s="16" t="s">
        <v>74</v>
      </c>
      <c r="AC172" s="16" t="s">
        <v>44</v>
      </c>
      <c r="AD172" s="16">
        <v>2</v>
      </c>
      <c r="AE172" s="21">
        <f>VLOOKUP(W172,Sheet4!$A$4:$B$53,2,FALSE)</f>
        <v>0</v>
      </c>
    </row>
    <row r="173" spans="1:31" x14ac:dyDescent="0.35">
      <c r="A173" s="22">
        <v>3758</v>
      </c>
      <c r="B173" s="23" t="s">
        <v>1572</v>
      </c>
      <c r="C173" s="23" t="s">
        <v>1573</v>
      </c>
      <c r="D173" s="24">
        <v>44881</v>
      </c>
      <c r="E173" s="24">
        <v>45101</v>
      </c>
      <c r="F173" s="23">
        <v>7</v>
      </c>
      <c r="G173" s="23" t="s">
        <v>10308</v>
      </c>
      <c r="H173" s="23" t="s">
        <v>28</v>
      </c>
      <c r="I173" s="23" t="s">
        <v>1574</v>
      </c>
      <c r="J173" s="23" t="s">
        <v>1575</v>
      </c>
      <c r="K173" s="23" t="s">
        <v>132</v>
      </c>
      <c r="L173" s="23" t="s">
        <v>744</v>
      </c>
      <c r="M173" s="23" t="s">
        <v>33</v>
      </c>
      <c r="N173" s="23" t="s">
        <v>50</v>
      </c>
      <c r="O173" s="23" t="s">
        <v>35</v>
      </c>
      <c r="P173" s="23" t="s">
        <v>139</v>
      </c>
      <c r="Q173" s="23" t="s">
        <v>1576</v>
      </c>
      <c r="R173" s="23" t="s">
        <v>10322</v>
      </c>
      <c r="S173" s="23" t="s">
        <v>110</v>
      </c>
      <c r="T173" s="25">
        <v>17156</v>
      </c>
      <c r="U173" s="26">
        <v>79</v>
      </c>
      <c r="V173" s="26" t="s">
        <v>10316</v>
      </c>
      <c r="W173" s="27" t="s">
        <v>39</v>
      </c>
      <c r="X173" s="23" t="s">
        <v>112</v>
      </c>
      <c r="Y173" s="23" t="s">
        <v>54</v>
      </c>
      <c r="Z173" s="23">
        <v>76897</v>
      </c>
      <c r="AA173" s="23" t="s">
        <v>73</v>
      </c>
      <c r="AB173" s="23" t="s">
        <v>103</v>
      </c>
      <c r="AC173" s="23" t="s">
        <v>44</v>
      </c>
      <c r="AD173" s="23">
        <v>3</v>
      </c>
      <c r="AE173" s="28">
        <f>VLOOKUP(W173,Sheet4!$A$4:$B$53,2,FALSE)</f>
        <v>0</v>
      </c>
    </row>
    <row r="174" spans="1:31" x14ac:dyDescent="0.35">
      <c r="A174" s="15">
        <v>3759</v>
      </c>
      <c r="B174" s="16" t="s">
        <v>1577</v>
      </c>
      <c r="C174" s="16" t="s">
        <v>1578</v>
      </c>
      <c r="D174" s="17">
        <v>44682</v>
      </c>
      <c r="E174" s="17">
        <v>44829</v>
      </c>
      <c r="F174" s="16">
        <v>4</v>
      </c>
      <c r="G174" s="16" t="s">
        <v>10308</v>
      </c>
      <c r="H174" s="16" t="s">
        <v>28</v>
      </c>
      <c r="I174" s="16" t="s">
        <v>1579</v>
      </c>
      <c r="J174" s="16" t="s">
        <v>1580</v>
      </c>
      <c r="K174" s="16" t="s">
        <v>49</v>
      </c>
      <c r="L174" s="16" t="s">
        <v>32</v>
      </c>
      <c r="M174" s="16" t="s">
        <v>33</v>
      </c>
      <c r="N174" s="16" t="s">
        <v>63</v>
      </c>
      <c r="O174" s="16" t="s">
        <v>62</v>
      </c>
      <c r="P174" s="16" t="s">
        <v>139</v>
      </c>
      <c r="Q174" s="16" t="s">
        <v>1581</v>
      </c>
      <c r="R174" s="16" t="s">
        <v>10322</v>
      </c>
      <c r="S174" s="16" t="s">
        <v>503</v>
      </c>
      <c r="T174" s="18">
        <v>21479</v>
      </c>
      <c r="U174" s="19">
        <v>67.163888888888891</v>
      </c>
      <c r="V174" s="19" t="s">
        <v>10315</v>
      </c>
      <c r="W174" s="20" t="s">
        <v>39</v>
      </c>
      <c r="X174" s="16" t="s">
        <v>82</v>
      </c>
      <c r="Y174" s="16" t="s">
        <v>54</v>
      </c>
      <c r="Z174" s="16">
        <v>47326</v>
      </c>
      <c r="AA174" s="16" t="s">
        <v>92</v>
      </c>
      <c r="AB174" s="16" t="s">
        <v>83</v>
      </c>
      <c r="AC174" s="16" t="s">
        <v>44</v>
      </c>
      <c r="AD174" s="16">
        <v>1</v>
      </c>
      <c r="AE174" s="21">
        <f>VLOOKUP(W174,Sheet4!$A$4:$B$53,2,FALSE)</f>
        <v>0</v>
      </c>
    </row>
    <row r="175" spans="1:31" x14ac:dyDescent="0.35">
      <c r="A175" s="22">
        <v>3761</v>
      </c>
      <c r="B175" s="23" t="s">
        <v>1584</v>
      </c>
      <c r="C175" s="23" t="s">
        <v>1585</v>
      </c>
      <c r="D175" s="24">
        <v>45099</v>
      </c>
      <c r="E175" s="24">
        <v>45117</v>
      </c>
      <c r="F175" s="23">
        <v>0</v>
      </c>
      <c r="G175" s="23" t="s">
        <v>10308</v>
      </c>
      <c r="H175" s="23" t="s">
        <v>727</v>
      </c>
      <c r="I175" s="23" t="s">
        <v>1586</v>
      </c>
      <c r="J175" s="23" t="s">
        <v>1587</v>
      </c>
      <c r="K175" s="23" t="s">
        <v>31</v>
      </c>
      <c r="L175" s="23" t="s">
        <v>32</v>
      </c>
      <c r="M175" s="23" t="s">
        <v>33</v>
      </c>
      <c r="N175" s="23" t="s">
        <v>50</v>
      </c>
      <c r="O175" s="23" t="s">
        <v>62</v>
      </c>
      <c r="P175" s="23" t="s">
        <v>98</v>
      </c>
      <c r="Q175" s="23" t="s">
        <v>1588</v>
      </c>
      <c r="R175" s="23" t="s">
        <v>10322</v>
      </c>
      <c r="S175" s="23" t="s">
        <v>65</v>
      </c>
      <c r="T175" s="25">
        <v>32104</v>
      </c>
      <c r="U175" s="26">
        <v>38.075000000000003</v>
      </c>
      <c r="V175" s="26" t="s">
        <v>10318</v>
      </c>
      <c r="W175" s="27" t="s">
        <v>39</v>
      </c>
      <c r="X175" s="23" t="s">
        <v>66</v>
      </c>
      <c r="Y175" s="23" t="s">
        <v>41</v>
      </c>
      <c r="Z175" s="23">
        <v>75880</v>
      </c>
      <c r="AA175" s="23" t="s">
        <v>92</v>
      </c>
      <c r="AB175" s="23" t="s">
        <v>83</v>
      </c>
      <c r="AC175" s="23" t="s">
        <v>44</v>
      </c>
      <c r="AD175" s="23">
        <v>1</v>
      </c>
      <c r="AE175" s="28">
        <f>VLOOKUP(W175,Sheet4!$A$4:$B$53,2,FALSE)</f>
        <v>0</v>
      </c>
    </row>
    <row r="176" spans="1:31" x14ac:dyDescent="0.35">
      <c r="A176" s="15">
        <v>3763</v>
      </c>
      <c r="B176" s="16" t="s">
        <v>1593</v>
      </c>
      <c r="C176" s="16" t="s">
        <v>1594</v>
      </c>
      <c r="D176" s="17">
        <v>44938</v>
      </c>
      <c r="E176" s="17">
        <v>44963</v>
      </c>
      <c r="F176" s="16">
        <v>0</v>
      </c>
      <c r="G176" s="16" t="s">
        <v>10308</v>
      </c>
      <c r="H176" s="16" t="s">
        <v>727</v>
      </c>
      <c r="I176" s="16" t="s">
        <v>1595</v>
      </c>
      <c r="J176" s="16" t="s">
        <v>1596</v>
      </c>
      <c r="K176" s="16" t="s">
        <v>49</v>
      </c>
      <c r="L176" s="16" t="s">
        <v>744</v>
      </c>
      <c r="M176" s="16" t="s">
        <v>62</v>
      </c>
      <c r="N176" s="16" t="s">
        <v>63</v>
      </c>
      <c r="O176" s="16" t="s">
        <v>62</v>
      </c>
      <c r="P176" s="16" t="s">
        <v>98</v>
      </c>
      <c r="Q176" s="16" t="s">
        <v>1597</v>
      </c>
      <c r="R176" s="16" t="s">
        <v>10322</v>
      </c>
      <c r="S176" s="16" t="s">
        <v>38</v>
      </c>
      <c r="T176" s="18">
        <v>18439</v>
      </c>
      <c r="U176" s="19">
        <v>75.486111111111114</v>
      </c>
      <c r="V176" s="19" t="s">
        <v>10316</v>
      </c>
      <c r="W176" s="20" t="s">
        <v>39</v>
      </c>
      <c r="X176" s="16" t="s">
        <v>72</v>
      </c>
      <c r="Y176" s="16" t="s">
        <v>41</v>
      </c>
      <c r="Z176" s="16">
        <v>40231</v>
      </c>
      <c r="AA176" s="16" t="s">
        <v>42</v>
      </c>
      <c r="AB176" s="16" t="s">
        <v>43</v>
      </c>
      <c r="AC176" s="16" t="s">
        <v>44</v>
      </c>
      <c r="AD176" s="16">
        <v>3</v>
      </c>
      <c r="AE176" s="21">
        <f>VLOOKUP(W176,Sheet4!$A$4:$B$53,2,FALSE)</f>
        <v>0</v>
      </c>
    </row>
    <row r="177" spans="1:31" x14ac:dyDescent="0.35">
      <c r="A177" s="22">
        <v>3766</v>
      </c>
      <c r="B177" s="23" t="s">
        <v>1605</v>
      </c>
      <c r="C177" s="23" t="s">
        <v>1606</v>
      </c>
      <c r="D177" s="24">
        <v>43498</v>
      </c>
      <c r="E177" s="24">
        <v>44960</v>
      </c>
      <c r="F177" s="23">
        <v>48</v>
      </c>
      <c r="G177" s="23" t="s">
        <v>10308</v>
      </c>
      <c r="H177" s="23" t="s">
        <v>727</v>
      </c>
      <c r="I177" s="23" t="s">
        <v>1607</v>
      </c>
      <c r="J177" s="23" t="s">
        <v>1608</v>
      </c>
      <c r="K177" s="23" t="s">
        <v>167</v>
      </c>
      <c r="L177" s="23" t="s">
        <v>32</v>
      </c>
      <c r="M177" s="23" t="s">
        <v>51</v>
      </c>
      <c r="N177" s="23" t="s">
        <v>50</v>
      </c>
      <c r="O177" s="23" t="s">
        <v>51</v>
      </c>
      <c r="P177" s="23" t="s">
        <v>125</v>
      </c>
      <c r="Q177" s="23" t="s">
        <v>1609</v>
      </c>
      <c r="R177" s="23" t="s">
        <v>10322</v>
      </c>
      <c r="S177" s="23" t="s">
        <v>503</v>
      </c>
      <c r="T177" s="25">
        <v>15775</v>
      </c>
      <c r="U177" s="26">
        <v>82.777777777777771</v>
      </c>
      <c r="V177" s="26" t="s">
        <v>10314</v>
      </c>
      <c r="W177" s="27" t="s">
        <v>39</v>
      </c>
      <c r="X177" s="23" t="s">
        <v>242</v>
      </c>
      <c r="Y177" s="23" t="s">
        <v>41</v>
      </c>
      <c r="Z177" s="23">
        <v>10110</v>
      </c>
      <c r="AA177" s="23" t="s">
        <v>92</v>
      </c>
      <c r="AB177" s="23" t="s">
        <v>43</v>
      </c>
      <c r="AC177" s="23" t="s">
        <v>44</v>
      </c>
      <c r="AD177" s="23">
        <v>3</v>
      </c>
      <c r="AE177" s="28">
        <f>VLOOKUP(W177,Sheet4!$A$4:$B$53,2,FALSE)</f>
        <v>0</v>
      </c>
    </row>
    <row r="178" spans="1:31" x14ac:dyDescent="0.35">
      <c r="A178" s="15">
        <v>3767</v>
      </c>
      <c r="B178" s="16" t="s">
        <v>1077</v>
      </c>
      <c r="C178" s="16" t="s">
        <v>1610</v>
      </c>
      <c r="D178" s="17">
        <v>44434</v>
      </c>
      <c r="E178" s="17">
        <v>44809</v>
      </c>
      <c r="F178" s="16">
        <v>12</v>
      </c>
      <c r="G178" s="16" t="s">
        <v>10308</v>
      </c>
      <c r="H178" s="16" t="s">
        <v>28</v>
      </c>
      <c r="I178" s="16" t="s">
        <v>1611</v>
      </c>
      <c r="J178" s="16" t="s">
        <v>1612</v>
      </c>
      <c r="K178" s="16" t="s">
        <v>79</v>
      </c>
      <c r="L178" s="16" t="s">
        <v>744</v>
      </c>
      <c r="M178" s="16" t="s">
        <v>62</v>
      </c>
      <c r="N178" s="16" t="s">
        <v>63</v>
      </c>
      <c r="O178" s="16" t="s">
        <v>51</v>
      </c>
      <c r="P178" s="16" t="s">
        <v>139</v>
      </c>
      <c r="Q178" s="16" t="s">
        <v>1613</v>
      </c>
      <c r="R178" s="16" t="s">
        <v>10322</v>
      </c>
      <c r="S178" s="16" t="s">
        <v>80</v>
      </c>
      <c r="T178" s="18">
        <v>34035</v>
      </c>
      <c r="U178" s="19">
        <v>32.786111111111111</v>
      </c>
      <c r="V178" s="19" t="s">
        <v>10318</v>
      </c>
      <c r="W178" s="20" t="s">
        <v>39</v>
      </c>
      <c r="X178" s="16" t="s">
        <v>82</v>
      </c>
      <c r="Y178" s="16" t="s">
        <v>41</v>
      </c>
      <c r="Z178" s="16">
        <v>46087</v>
      </c>
      <c r="AA178" s="16" t="s">
        <v>92</v>
      </c>
      <c r="AB178" s="16" t="s">
        <v>103</v>
      </c>
      <c r="AC178" s="16" t="s">
        <v>44</v>
      </c>
      <c r="AD178" s="16">
        <v>2</v>
      </c>
      <c r="AE178" s="21">
        <f>VLOOKUP(W178,Sheet4!$A$4:$B$53,2,FALSE)</f>
        <v>0</v>
      </c>
    </row>
    <row r="179" spans="1:31" x14ac:dyDescent="0.35">
      <c r="A179" s="22">
        <v>3770</v>
      </c>
      <c r="B179" s="23" t="s">
        <v>1621</v>
      </c>
      <c r="C179" s="23" t="s">
        <v>1622</v>
      </c>
      <c r="D179" s="24">
        <v>44574</v>
      </c>
      <c r="E179" s="24">
        <v>45027</v>
      </c>
      <c r="F179" s="23">
        <v>14</v>
      </c>
      <c r="G179" s="23" t="s">
        <v>10308</v>
      </c>
      <c r="H179" s="23" t="s">
        <v>28</v>
      </c>
      <c r="I179" s="23" t="s">
        <v>1623</v>
      </c>
      <c r="J179" s="23" t="s">
        <v>1624</v>
      </c>
      <c r="K179" s="23" t="s">
        <v>61</v>
      </c>
      <c r="L179" s="23" t="s">
        <v>744</v>
      </c>
      <c r="M179" s="23" t="s">
        <v>33</v>
      </c>
      <c r="N179" s="23" t="s">
        <v>63</v>
      </c>
      <c r="O179" s="23" t="s">
        <v>35</v>
      </c>
      <c r="P179" s="23" t="s">
        <v>98</v>
      </c>
      <c r="Q179" s="23" t="s">
        <v>1625</v>
      </c>
      <c r="R179" s="23" t="s">
        <v>10322</v>
      </c>
      <c r="S179" s="23" t="s">
        <v>52</v>
      </c>
      <c r="T179" s="25">
        <v>34725</v>
      </c>
      <c r="U179" s="26">
        <v>30.9</v>
      </c>
      <c r="V179" s="26" t="s">
        <v>10318</v>
      </c>
      <c r="W179" s="27" t="s">
        <v>39</v>
      </c>
      <c r="X179" s="23" t="s">
        <v>162</v>
      </c>
      <c r="Y179" s="23" t="s">
        <v>54</v>
      </c>
      <c r="Z179" s="23">
        <v>21100</v>
      </c>
      <c r="AA179" s="23" t="s">
        <v>127</v>
      </c>
      <c r="AB179" s="23" t="s">
        <v>83</v>
      </c>
      <c r="AC179" s="23" t="s">
        <v>44</v>
      </c>
      <c r="AD179" s="23">
        <v>3</v>
      </c>
      <c r="AE179" s="28">
        <f>VLOOKUP(W179,Sheet4!$A$4:$B$53,2,FALSE)</f>
        <v>0</v>
      </c>
    </row>
    <row r="180" spans="1:31" x14ac:dyDescent="0.35">
      <c r="A180" s="15">
        <v>3771</v>
      </c>
      <c r="B180" s="16" t="s">
        <v>773</v>
      </c>
      <c r="C180" s="16" t="s">
        <v>1626</v>
      </c>
      <c r="D180" s="17">
        <v>44220</v>
      </c>
      <c r="E180" s="17">
        <v>45053</v>
      </c>
      <c r="F180" s="16">
        <v>27</v>
      </c>
      <c r="G180" s="16" t="s">
        <v>10308</v>
      </c>
      <c r="H180" s="16" t="s">
        <v>28</v>
      </c>
      <c r="I180" s="16" t="s">
        <v>1627</v>
      </c>
      <c r="J180" s="16" t="s">
        <v>1628</v>
      </c>
      <c r="K180" s="16" t="s">
        <v>117</v>
      </c>
      <c r="L180" s="16" t="s">
        <v>744</v>
      </c>
      <c r="M180" s="16" t="s">
        <v>51</v>
      </c>
      <c r="N180" s="16" t="s">
        <v>63</v>
      </c>
      <c r="O180" s="16" t="s">
        <v>35</v>
      </c>
      <c r="P180" s="16" t="s">
        <v>139</v>
      </c>
      <c r="Q180" s="16" t="s">
        <v>1629</v>
      </c>
      <c r="R180" s="16" t="s">
        <v>10322</v>
      </c>
      <c r="S180" s="16" t="s">
        <v>80</v>
      </c>
      <c r="T180" s="18">
        <v>29849</v>
      </c>
      <c r="U180" s="19">
        <v>44.25</v>
      </c>
      <c r="V180" s="19" t="s">
        <v>10317</v>
      </c>
      <c r="W180" s="20" t="s">
        <v>39</v>
      </c>
      <c r="X180" s="16" t="s">
        <v>225</v>
      </c>
      <c r="Y180" s="16" t="s">
        <v>54</v>
      </c>
      <c r="Z180" s="16">
        <v>65845</v>
      </c>
      <c r="AA180" s="16" t="s">
        <v>127</v>
      </c>
      <c r="AB180" s="16" t="s">
        <v>83</v>
      </c>
      <c r="AC180" s="16" t="s">
        <v>44</v>
      </c>
      <c r="AD180" s="16">
        <v>3</v>
      </c>
      <c r="AE180" s="21">
        <f>VLOOKUP(W180,Sheet4!$A$4:$B$53,2,FALSE)</f>
        <v>0</v>
      </c>
    </row>
    <row r="181" spans="1:31" x14ac:dyDescent="0.35">
      <c r="A181" s="22">
        <v>3772</v>
      </c>
      <c r="B181" s="23" t="s">
        <v>1630</v>
      </c>
      <c r="C181" s="23" t="s">
        <v>1631</v>
      </c>
      <c r="D181" s="24">
        <v>44600</v>
      </c>
      <c r="E181" s="24">
        <v>44764</v>
      </c>
      <c r="F181" s="23">
        <v>5</v>
      </c>
      <c r="G181" s="23" t="s">
        <v>10308</v>
      </c>
      <c r="H181" s="23" t="s">
        <v>28</v>
      </c>
      <c r="I181" s="23" t="s">
        <v>1632</v>
      </c>
      <c r="J181" s="23" t="s">
        <v>1633</v>
      </c>
      <c r="K181" s="23" t="s">
        <v>138</v>
      </c>
      <c r="L181" s="23" t="s">
        <v>32</v>
      </c>
      <c r="M181" s="23" t="s">
        <v>62</v>
      </c>
      <c r="N181" s="23" t="s">
        <v>50</v>
      </c>
      <c r="O181" s="23" t="s">
        <v>35</v>
      </c>
      <c r="P181" s="23" t="s">
        <v>139</v>
      </c>
      <c r="Q181" s="23" t="s">
        <v>1634</v>
      </c>
      <c r="R181" s="23" t="s">
        <v>10322</v>
      </c>
      <c r="S181" s="23" t="s">
        <v>110</v>
      </c>
      <c r="T181" s="25">
        <v>24143</v>
      </c>
      <c r="U181" s="26">
        <v>59.875</v>
      </c>
      <c r="V181" s="26" t="s">
        <v>10319</v>
      </c>
      <c r="W181" s="27" t="s">
        <v>39</v>
      </c>
      <c r="X181" s="23" t="s">
        <v>112</v>
      </c>
      <c r="Y181" s="23" t="s">
        <v>41</v>
      </c>
      <c r="Z181" s="23">
        <v>58535</v>
      </c>
      <c r="AA181" s="23" t="s">
        <v>127</v>
      </c>
      <c r="AB181" s="23" t="s">
        <v>103</v>
      </c>
      <c r="AC181" s="23" t="s">
        <v>44</v>
      </c>
      <c r="AD181" s="23">
        <v>3</v>
      </c>
      <c r="AE181" s="28">
        <f>VLOOKUP(W181,Sheet4!$A$4:$B$53,2,FALSE)</f>
        <v>0</v>
      </c>
    </row>
    <row r="182" spans="1:31" x14ac:dyDescent="0.35">
      <c r="A182" s="15">
        <v>3773</v>
      </c>
      <c r="B182" s="16" t="s">
        <v>1635</v>
      </c>
      <c r="C182" s="16" t="s">
        <v>135</v>
      </c>
      <c r="D182" s="17">
        <v>44115</v>
      </c>
      <c r="E182" s="17">
        <v>44618</v>
      </c>
      <c r="F182" s="16">
        <v>16</v>
      </c>
      <c r="G182" s="16" t="s">
        <v>10308</v>
      </c>
      <c r="H182" s="16" t="s">
        <v>28</v>
      </c>
      <c r="I182" s="16" t="s">
        <v>1636</v>
      </c>
      <c r="J182" s="16" t="s">
        <v>1637</v>
      </c>
      <c r="K182" s="16" t="s">
        <v>49</v>
      </c>
      <c r="L182" s="16" t="s">
        <v>744</v>
      </c>
      <c r="M182" s="16" t="s">
        <v>51</v>
      </c>
      <c r="N182" s="16" t="s">
        <v>50</v>
      </c>
      <c r="O182" s="16" t="s">
        <v>35</v>
      </c>
      <c r="P182" s="16" t="s">
        <v>139</v>
      </c>
      <c r="Q182" s="16" t="s">
        <v>1638</v>
      </c>
      <c r="R182" s="16" t="s">
        <v>10322</v>
      </c>
      <c r="S182" s="16" t="s">
        <v>110</v>
      </c>
      <c r="T182" s="18">
        <v>26435</v>
      </c>
      <c r="U182" s="19">
        <v>53.594444444444441</v>
      </c>
      <c r="V182" s="19" t="s">
        <v>10319</v>
      </c>
      <c r="W182" s="20" t="s">
        <v>39</v>
      </c>
      <c r="X182" s="16" t="s">
        <v>112</v>
      </c>
      <c r="Y182" s="16" t="s">
        <v>41</v>
      </c>
      <c r="Z182" s="16">
        <v>3994</v>
      </c>
      <c r="AA182" s="16" t="s">
        <v>55</v>
      </c>
      <c r="AB182" s="16" t="s">
        <v>103</v>
      </c>
      <c r="AC182" s="16" t="s">
        <v>44</v>
      </c>
      <c r="AD182" s="16">
        <v>3</v>
      </c>
      <c r="AE182" s="21">
        <f>VLOOKUP(W182,Sheet4!$A$4:$B$53,2,FALSE)</f>
        <v>0</v>
      </c>
    </row>
    <row r="183" spans="1:31" x14ac:dyDescent="0.35">
      <c r="A183" s="22">
        <v>3774</v>
      </c>
      <c r="B183" s="23" t="s">
        <v>1639</v>
      </c>
      <c r="C183" s="23" t="s">
        <v>1640</v>
      </c>
      <c r="D183" s="24">
        <v>43636</v>
      </c>
      <c r="E183" s="24">
        <v>44482</v>
      </c>
      <c r="F183" s="23">
        <v>27</v>
      </c>
      <c r="G183" s="23" t="s">
        <v>10308</v>
      </c>
      <c r="H183" s="23" t="s">
        <v>28</v>
      </c>
      <c r="I183" s="23" t="s">
        <v>1641</v>
      </c>
      <c r="J183" s="23" t="s">
        <v>1642</v>
      </c>
      <c r="K183" s="23" t="s">
        <v>31</v>
      </c>
      <c r="L183" s="23" t="s">
        <v>32</v>
      </c>
      <c r="M183" s="23" t="s">
        <v>51</v>
      </c>
      <c r="N183" s="23" t="s">
        <v>63</v>
      </c>
      <c r="O183" s="23" t="s">
        <v>62</v>
      </c>
      <c r="P183" s="23" t="s">
        <v>98</v>
      </c>
      <c r="Q183" s="23" t="s">
        <v>1643</v>
      </c>
      <c r="R183" s="23" t="s">
        <v>10322</v>
      </c>
      <c r="S183" s="23" t="s">
        <v>110</v>
      </c>
      <c r="T183" s="25">
        <v>35891</v>
      </c>
      <c r="U183" s="26">
        <v>27.705555555555556</v>
      </c>
      <c r="V183" s="26" t="s">
        <v>10320</v>
      </c>
      <c r="W183" s="27" t="s">
        <v>39</v>
      </c>
      <c r="X183" s="23" t="s">
        <v>112</v>
      </c>
      <c r="Y183" s="23" t="s">
        <v>54</v>
      </c>
      <c r="Z183" s="23">
        <v>32544</v>
      </c>
      <c r="AA183" s="23" t="s">
        <v>92</v>
      </c>
      <c r="AB183" s="23" t="s">
        <v>74</v>
      </c>
      <c r="AC183" s="23" t="s">
        <v>44</v>
      </c>
      <c r="AD183" s="23">
        <v>3</v>
      </c>
      <c r="AE183" s="28">
        <f>VLOOKUP(W183,Sheet4!$A$4:$B$53,2,FALSE)</f>
        <v>0</v>
      </c>
    </row>
    <row r="184" spans="1:31" x14ac:dyDescent="0.35">
      <c r="A184" s="15">
        <v>3775</v>
      </c>
      <c r="B184" s="16" t="s">
        <v>1644</v>
      </c>
      <c r="C184" s="16" t="s">
        <v>338</v>
      </c>
      <c r="D184" s="17">
        <v>44390</v>
      </c>
      <c r="E184" s="17">
        <v>44891</v>
      </c>
      <c r="F184" s="16">
        <v>16</v>
      </c>
      <c r="G184" s="16" t="s">
        <v>10308</v>
      </c>
      <c r="H184" s="16" t="s">
        <v>28</v>
      </c>
      <c r="I184" s="16" t="s">
        <v>1645</v>
      </c>
      <c r="J184" s="16" t="s">
        <v>1646</v>
      </c>
      <c r="K184" s="16" t="s">
        <v>88</v>
      </c>
      <c r="L184" s="16" t="s">
        <v>32</v>
      </c>
      <c r="M184" s="16" t="s">
        <v>33</v>
      </c>
      <c r="N184" s="16" t="s">
        <v>63</v>
      </c>
      <c r="O184" s="16" t="s">
        <v>51</v>
      </c>
      <c r="P184" s="16" t="s">
        <v>125</v>
      </c>
      <c r="Q184" s="16" t="s">
        <v>1647</v>
      </c>
      <c r="R184" s="16" t="s">
        <v>10322</v>
      </c>
      <c r="S184" s="16" t="s">
        <v>89</v>
      </c>
      <c r="T184" s="18">
        <v>29509</v>
      </c>
      <c r="U184" s="19">
        <v>45.180555555555557</v>
      </c>
      <c r="V184" s="19" t="s">
        <v>10317</v>
      </c>
      <c r="W184" s="20" t="s">
        <v>39</v>
      </c>
      <c r="X184" s="16" t="s">
        <v>82</v>
      </c>
      <c r="Y184" s="16" t="s">
        <v>54</v>
      </c>
      <c r="Z184" s="16">
        <v>36153</v>
      </c>
      <c r="AA184" s="16" t="s">
        <v>73</v>
      </c>
      <c r="AB184" s="16" t="s">
        <v>43</v>
      </c>
      <c r="AC184" s="16" t="s">
        <v>44</v>
      </c>
      <c r="AD184" s="16">
        <v>3</v>
      </c>
      <c r="AE184" s="21">
        <f>VLOOKUP(W184,Sheet4!$A$4:$B$53,2,FALSE)</f>
        <v>0</v>
      </c>
    </row>
    <row r="185" spans="1:31" x14ac:dyDescent="0.35">
      <c r="A185" s="22">
        <v>3776</v>
      </c>
      <c r="B185" s="23" t="s">
        <v>1648</v>
      </c>
      <c r="C185" s="23" t="s">
        <v>1649</v>
      </c>
      <c r="D185" s="24">
        <v>44483</v>
      </c>
      <c r="E185" s="24">
        <v>44499</v>
      </c>
      <c r="F185" s="23">
        <v>0</v>
      </c>
      <c r="G185" s="23" t="s">
        <v>10308</v>
      </c>
      <c r="H185" s="23" t="s">
        <v>28</v>
      </c>
      <c r="I185" s="23" t="s">
        <v>1650</v>
      </c>
      <c r="J185" s="23" t="s">
        <v>1651</v>
      </c>
      <c r="K185" s="23" t="s">
        <v>97</v>
      </c>
      <c r="L185" s="23" t="s">
        <v>32</v>
      </c>
      <c r="M185" s="23" t="s">
        <v>33</v>
      </c>
      <c r="N185" s="23" t="s">
        <v>50</v>
      </c>
      <c r="O185" s="23" t="s">
        <v>62</v>
      </c>
      <c r="P185" s="23" t="s">
        <v>125</v>
      </c>
      <c r="Q185" s="23" t="s">
        <v>1652</v>
      </c>
      <c r="R185" s="23" t="s">
        <v>10322</v>
      </c>
      <c r="S185" s="23" t="s">
        <v>100</v>
      </c>
      <c r="T185" s="25">
        <v>29339</v>
      </c>
      <c r="U185" s="26">
        <v>45.644444444444446</v>
      </c>
      <c r="V185" s="26" t="s">
        <v>10317</v>
      </c>
      <c r="W185" s="27" t="s">
        <v>39</v>
      </c>
      <c r="X185" s="23" t="s">
        <v>612</v>
      </c>
      <c r="Y185" s="23" t="s">
        <v>54</v>
      </c>
      <c r="Z185" s="23">
        <v>34262</v>
      </c>
      <c r="AA185" s="23" t="s">
        <v>92</v>
      </c>
      <c r="AB185" s="23" t="s">
        <v>83</v>
      </c>
      <c r="AC185" s="23" t="s">
        <v>44</v>
      </c>
      <c r="AD185" s="23">
        <v>3</v>
      </c>
      <c r="AE185" s="28">
        <f>VLOOKUP(W185,Sheet4!$A$4:$B$53,2,FALSE)</f>
        <v>0</v>
      </c>
    </row>
    <row r="186" spans="1:31" x14ac:dyDescent="0.35">
      <c r="A186" s="15">
        <v>3778</v>
      </c>
      <c r="B186" s="16" t="s">
        <v>1656</v>
      </c>
      <c r="C186" s="16" t="s">
        <v>595</v>
      </c>
      <c r="D186" s="17">
        <v>45018</v>
      </c>
      <c r="E186" s="17">
        <v>45134</v>
      </c>
      <c r="F186" s="16">
        <v>3</v>
      </c>
      <c r="G186" s="16" t="s">
        <v>10308</v>
      </c>
      <c r="H186" s="16" t="s">
        <v>28</v>
      </c>
      <c r="I186" s="16" t="s">
        <v>1657</v>
      </c>
      <c r="J186" s="16" t="s">
        <v>1658</v>
      </c>
      <c r="K186" s="16" t="s">
        <v>132</v>
      </c>
      <c r="L186" s="16" t="s">
        <v>32</v>
      </c>
      <c r="M186" s="16" t="s">
        <v>62</v>
      </c>
      <c r="N186" s="16" t="s">
        <v>50</v>
      </c>
      <c r="O186" s="16" t="s">
        <v>62</v>
      </c>
      <c r="P186" s="16" t="s">
        <v>98</v>
      </c>
      <c r="Q186" s="16" t="s">
        <v>1659</v>
      </c>
      <c r="R186" s="16" t="s">
        <v>10322</v>
      </c>
      <c r="S186" s="16" t="s">
        <v>304</v>
      </c>
      <c r="T186" s="18">
        <v>33643</v>
      </c>
      <c r="U186" s="19">
        <v>33.863888888888887</v>
      </c>
      <c r="V186" s="19" t="s">
        <v>10318</v>
      </c>
      <c r="W186" s="20" t="s">
        <v>39</v>
      </c>
      <c r="X186" s="16" t="s">
        <v>351</v>
      </c>
      <c r="Y186" s="16" t="s">
        <v>54</v>
      </c>
      <c r="Z186" s="16">
        <v>30753</v>
      </c>
      <c r="AA186" s="16" t="s">
        <v>73</v>
      </c>
      <c r="AB186" s="16" t="s">
        <v>83</v>
      </c>
      <c r="AC186" s="16" t="s">
        <v>44</v>
      </c>
      <c r="AD186" s="16">
        <v>3</v>
      </c>
      <c r="AE186" s="21">
        <f>VLOOKUP(W186,Sheet4!$A$4:$B$53,2,FALSE)</f>
        <v>0</v>
      </c>
    </row>
    <row r="187" spans="1:31" x14ac:dyDescent="0.35">
      <c r="A187" s="22">
        <v>3779</v>
      </c>
      <c r="B187" s="23" t="s">
        <v>1660</v>
      </c>
      <c r="C187" s="23" t="s">
        <v>1602</v>
      </c>
      <c r="D187" s="24">
        <v>44853</v>
      </c>
      <c r="E187" s="24">
        <v>45049</v>
      </c>
      <c r="F187" s="23">
        <v>6</v>
      </c>
      <c r="G187" s="23" t="s">
        <v>10308</v>
      </c>
      <c r="H187" s="23" t="s">
        <v>28</v>
      </c>
      <c r="I187" s="23" t="s">
        <v>1661</v>
      </c>
      <c r="J187" s="23" t="s">
        <v>1662</v>
      </c>
      <c r="K187" s="23" t="s">
        <v>167</v>
      </c>
      <c r="L187" s="23" t="s">
        <v>197</v>
      </c>
      <c r="M187" s="23" t="s">
        <v>51</v>
      </c>
      <c r="N187" s="23" t="s">
        <v>63</v>
      </c>
      <c r="O187" s="23" t="s">
        <v>35</v>
      </c>
      <c r="P187" s="23" t="s">
        <v>174</v>
      </c>
      <c r="Q187" s="23" t="s">
        <v>1663</v>
      </c>
      <c r="R187" s="23" t="s">
        <v>10322</v>
      </c>
      <c r="S187" s="23" t="s">
        <v>285</v>
      </c>
      <c r="T187" s="25">
        <v>23129</v>
      </c>
      <c r="U187" s="26">
        <v>62.644444444444446</v>
      </c>
      <c r="V187" s="26" t="s">
        <v>10315</v>
      </c>
      <c r="W187" s="27" t="s">
        <v>39</v>
      </c>
      <c r="X187" s="23" t="s">
        <v>102</v>
      </c>
      <c r="Y187" s="23" t="s">
        <v>41</v>
      </c>
      <c r="Z187" s="23">
        <v>60533</v>
      </c>
      <c r="AA187" s="23" t="s">
        <v>73</v>
      </c>
      <c r="AB187" s="23" t="s">
        <v>103</v>
      </c>
      <c r="AC187" s="23" t="s">
        <v>44</v>
      </c>
      <c r="AD187" s="23">
        <v>3</v>
      </c>
      <c r="AE187" s="28">
        <f>VLOOKUP(W187,Sheet4!$A$4:$B$53,2,FALSE)</f>
        <v>0</v>
      </c>
    </row>
    <row r="188" spans="1:31" x14ac:dyDescent="0.35">
      <c r="A188" s="15">
        <v>3780</v>
      </c>
      <c r="B188" s="16" t="s">
        <v>1664</v>
      </c>
      <c r="C188" s="16" t="s">
        <v>1626</v>
      </c>
      <c r="D188" s="17">
        <v>43960</v>
      </c>
      <c r="E188" s="17">
        <v>44453</v>
      </c>
      <c r="F188" s="16">
        <v>16</v>
      </c>
      <c r="G188" s="16" t="s">
        <v>10308</v>
      </c>
      <c r="H188" s="16" t="s">
        <v>28</v>
      </c>
      <c r="I188" s="16" t="s">
        <v>1665</v>
      </c>
      <c r="J188" s="16" t="s">
        <v>1666</v>
      </c>
      <c r="K188" s="16" t="s">
        <v>61</v>
      </c>
      <c r="L188" s="16" t="s">
        <v>197</v>
      </c>
      <c r="M188" s="16" t="s">
        <v>51</v>
      </c>
      <c r="N188" s="16" t="s">
        <v>34</v>
      </c>
      <c r="O188" s="16" t="s">
        <v>51</v>
      </c>
      <c r="P188" s="16" t="s">
        <v>139</v>
      </c>
      <c r="Q188" s="16" t="s">
        <v>1667</v>
      </c>
      <c r="R188" s="16" t="s">
        <v>10322</v>
      </c>
      <c r="S188" s="16" t="s">
        <v>80</v>
      </c>
      <c r="T188" s="18">
        <v>16757</v>
      </c>
      <c r="U188" s="19">
        <v>80.094444444444449</v>
      </c>
      <c r="V188" s="19" t="s">
        <v>10314</v>
      </c>
      <c r="W188" s="20" t="s">
        <v>39</v>
      </c>
      <c r="X188" s="16" t="s">
        <v>102</v>
      </c>
      <c r="Y188" s="16" t="s">
        <v>41</v>
      </c>
      <c r="Z188" s="16">
        <v>36882</v>
      </c>
      <c r="AA188" s="16" t="s">
        <v>92</v>
      </c>
      <c r="AB188" s="16" t="s">
        <v>43</v>
      </c>
      <c r="AC188" s="16" t="s">
        <v>44</v>
      </c>
      <c r="AD188" s="16">
        <v>3</v>
      </c>
      <c r="AE188" s="21">
        <f>VLOOKUP(W188,Sheet4!$A$4:$B$53,2,FALSE)</f>
        <v>0</v>
      </c>
    </row>
    <row r="189" spans="1:31" x14ac:dyDescent="0.35">
      <c r="A189" s="22">
        <v>3781</v>
      </c>
      <c r="B189" s="23" t="s">
        <v>1668</v>
      </c>
      <c r="C189" s="23" t="s">
        <v>1669</v>
      </c>
      <c r="D189" s="24">
        <v>43695</v>
      </c>
      <c r="E189" s="24">
        <v>44686</v>
      </c>
      <c r="F189" s="23">
        <v>32</v>
      </c>
      <c r="G189" s="23" t="s">
        <v>10308</v>
      </c>
      <c r="H189" s="23" t="s">
        <v>28</v>
      </c>
      <c r="I189" s="23" t="s">
        <v>1670</v>
      </c>
      <c r="J189" s="23" t="s">
        <v>1671</v>
      </c>
      <c r="K189" s="23" t="s">
        <v>117</v>
      </c>
      <c r="L189" s="23" t="s">
        <v>197</v>
      </c>
      <c r="M189" s="23" t="s">
        <v>33</v>
      </c>
      <c r="N189" s="23" t="s">
        <v>63</v>
      </c>
      <c r="O189" s="23" t="s">
        <v>62</v>
      </c>
      <c r="P189" s="23" t="s">
        <v>98</v>
      </c>
      <c r="Q189" s="23" t="s">
        <v>1672</v>
      </c>
      <c r="R189" s="23" t="s">
        <v>10322</v>
      </c>
      <c r="S189" s="23" t="s">
        <v>80</v>
      </c>
      <c r="T189" s="25">
        <v>21938</v>
      </c>
      <c r="U189" s="26">
        <v>65.908333333333331</v>
      </c>
      <c r="V189" s="26" t="s">
        <v>10315</v>
      </c>
      <c r="W189" s="27" t="s">
        <v>39</v>
      </c>
      <c r="X189" s="23" t="s">
        <v>82</v>
      </c>
      <c r="Y189" s="23" t="s">
        <v>54</v>
      </c>
      <c r="Z189" s="23">
        <v>62493</v>
      </c>
      <c r="AA189" s="23" t="s">
        <v>92</v>
      </c>
      <c r="AB189" s="23" t="s">
        <v>74</v>
      </c>
      <c r="AC189" s="23" t="s">
        <v>44</v>
      </c>
      <c r="AD189" s="23">
        <v>3</v>
      </c>
      <c r="AE189" s="28">
        <f>VLOOKUP(W189,Sheet4!$A$4:$B$53,2,FALSE)</f>
        <v>0</v>
      </c>
    </row>
    <row r="190" spans="1:31" x14ac:dyDescent="0.35">
      <c r="A190" s="15">
        <v>3782</v>
      </c>
      <c r="B190" s="16" t="s">
        <v>1673</v>
      </c>
      <c r="C190" s="16" t="s">
        <v>1078</v>
      </c>
      <c r="D190" s="17">
        <v>43533</v>
      </c>
      <c r="E190" s="17">
        <v>43953</v>
      </c>
      <c r="F190" s="16">
        <v>13</v>
      </c>
      <c r="G190" s="16" t="s">
        <v>10308</v>
      </c>
      <c r="H190" s="16" t="s">
        <v>28</v>
      </c>
      <c r="I190" s="16" t="s">
        <v>1674</v>
      </c>
      <c r="J190" s="16" t="s">
        <v>1675</v>
      </c>
      <c r="K190" s="16" t="s">
        <v>138</v>
      </c>
      <c r="L190" s="16" t="s">
        <v>744</v>
      </c>
      <c r="M190" s="16" t="s">
        <v>62</v>
      </c>
      <c r="N190" s="16" t="s">
        <v>63</v>
      </c>
      <c r="O190" s="16" t="s">
        <v>35</v>
      </c>
      <c r="P190" s="16" t="s">
        <v>139</v>
      </c>
      <c r="Q190" s="16" t="s">
        <v>1676</v>
      </c>
      <c r="R190" s="16" t="s">
        <v>10322</v>
      </c>
      <c r="S190" s="16" t="s">
        <v>89</v>
      </c>
      <c r="T190" s="18">
        <v>30950</v>
      </c>
      <c r="U190" s="19">
        <v>41.236111111111114</v>
      </c>
      <c r="V190" s="19" t="s">
        <v>10317</v>
      </c>
      <c r="W190" s="20" t="s">
        <v>39</v>
      </c>
      <c r="X190" s="16" t="s">
        <v>91</v>
      </c>
      <c r="Y190" s="16" t="s">
        <v>54</v>
      </c>
      <c r="Z190" s="16">
        <v>92706</v>
      </c>
      <c r="AA190" s="16" t="s">
        <v>127</v>
      </c>
      <c r="AB190" s="16" t="s">
        <v>43</v>
      </c>
      <c r="AC190" s="16" t="s">
        <v>44</v>
      </c>
      <c r="AD190" s="16">
        <v>3</v>
      </c>
      <c r="AE190" s="21">
        <f>VLOOKUP(W190,Sheet4!$A$4:$B$53,2,FALSE)</f>
        <v>0</v>
      </c>
    </row>
    <row r="191" spans="1:31" x14ac:dyDescent="0.35">
      <c r="A191" s="22">
        <v>3786</v>
      </c>
      <c r="B191" s="23" t="s">
        <v>1688</v>
      </c>
      <c r="C191" s="23" t="s">
        <v>1689</v>
      </c>
      <c r="D191" s="24">
        <v>44369</v>
      </c>
      <c r="E191" s="24">
        <v>44768</v>
      </c>
      <c r="F191" s="23">
        <v>13</v>
      </c>
      <c r="G191" s="23" t="s">
        <v>10308</v>
      </c>
      <c r="H191" s="23" t="s">
        <v>727</v>
      </c>
      <c r="I191" s="23" t="s">
        <v>1690</v>
      </c>
      <c r="J191" s="23" t="s">
        <v>1691</v>
      </c>
      <c r="K191" s="23" t="s">
        <v>167</v>
      </c>
      <c r="L191" s="23" t="s">
        <v>744</v>
      </c>
      <c r="M191" s="23" t="s">
        <v>62</v>
      </c>
      <c r="N191" s="23" t="s">
        <v>50</v>
      </c>
      <c r="O191" s="23" t="s">
        <v>51</v>
      </c>
      <c r="P191" s="23" t="s">
        <v>125</v>
      </c>
      <c r="Q191" s="23" t="s">
        <v>1692</v>
      </c>
      <c r="R191" s="23" t="s">
        <v>10322</v>
      </c>
      <c r="S191" s="23" t="s">
        <v>89</v>
      </c>
      <c r="T191" s="25">
        <v>22807</v>
      </c>
      <c r="U191" s="26">
        <v>63.527777777777779</v>
      </c>
      <c r="V191" s="26" t="s">
        <v>10315</v>
      </c>
      <c r="W191" s="27" t="s">
        <v>39</v>
      </c>
      <c r="X191" s="23" t="s">
        <v>102</v>
      </c>
      <c r="Y191" s="23" t="s">
        <v>41</v>
      </c>
      <c r="Z191" s="23">
        <v>65379</v>
      </c>
      <c r="AA191" s="23" t="s">
        <v>92</v>
      </c>
      <c r="AB191" s="23" t="s">
        <v>103</v>
      </c>
      <c r="AC191" s="23" t="s">
        <v>44</v>
      </c>
      <c r="AD191" s="23">
        <v>3</v>
      </c>
      <c r="AE191" s="28">
        <f>VLOOKUP(W191,Sheet4!$A$4:$B$53,2,FALSE)</f>
        <v>0</v>
      </c>
    </row>
    <row r="192" spans="1:31" x14ac:dyDescent="0.35">
      <c r="A192" s="15">
        <v>3787</v>
      </c>
      <c r="B192" s="16" t="s">
        <v>1235</v>
      </c>
      <c r="C192" s="16" t="s">
        <v>194</v>
      </c>
      <c r="D192" s="17">
        <v>44945</v>
      </c>
      <c r="E192" s="17">
        <v>45097</v>
      </c>
      <c r="F192" s="16">
        <v>4</v>
      </c>
      <c r="G192" s="16" t="s">
        <v>10308</v>
      </c>
      <c r="H192" s="16" t="s">
        <v>727</v>
      </c>
      <c r="I192" s="16" t="s">
        <v>1693</v>
      </c>
      <c r="J192" s="16" t="s">
        <v>1694</v>
      </c>
      <c r="K192" s="16" t="s">
        <v>132</v>
      </c>
      <c r="L192" s="16" t="s">
        <v>744</v>
      </c>
      <c r="M192" s="16" t="s">
        <v>62</v>
      </c>
      <c r="N192" s="16" t="s">
        <v>34</v>
      </c>
      <c r="O192" s="16" t="s">
        <v>51</v>
      </c>
      <c r="P192" s="16" t="s">
        <v>125</v>
      </c>
      <c r="Q192" s="16" t="s">
        <v>1695</v>
      </c>
      <c r="R192" s="16" t="s">
        <v>10322</v>
      </c>
      <c r="S192" s="16" t="s">
        <v>65</v>
      </c>
      <c r="T192" s="18">
        <v>26540</v>
      </c>
      <c r="U192" s="19">
        <v>53.30833333333333</v>
      </c>
      <c r="V192" s="19" t="s">
        <v>10319</v>
      </c>
      <c r="W192" s="20" t="s">
        <v>39</v>
      </c>
      <c r="X192" s="16" t="s">
        <v>6</v>
      </c>
      <c r="Y192" s="16" t="s">
        <v>41</v>
      </c>
      <c r="Z192" s="16">
        <v>69445</v>
      </c>
      <c r="AA192" s="16" t="s">
        <v>42</v>
      </c>
      <c r="AB192" s="16" t="s">
        <v>43</v>
      </c>
      <c r="AC192" s="16" t="s">
        <v>44</v>
      </c>
      <c r="AD192" s="16">
        <v>3</v>
      </c>
      <c r="AE192" s="21">
        <f>VLOOKUP(W192,Sheet4!$A$4:$B$53,2,FALSE)</f>
        <v>0</v>
      </c>
    </row>
    <row r="193" spans="1:31" x14ac:dyDescent="0.35">
      <c r="A193" s="22">
        <v>3788</v>
      </c>
      <c r="B193" s="23" t="s">
        <v>1696</v>
      </c>
      <c r="C193" s="23" t="s">
        <v>916</v>
      </c>
      <c r="D193" s="24">
        <v>45063</v>
      </c>
      <c r="E193" s="24">
        <v>45090</v>
      </c>
      <c r="F193" s="23">
        <v>0</v>
      </c>
      <c r="G193" s="23" t="s">
        <v>10308</v>
      </c>
      <c r="H193" s="23" t="s">
        <v>727</v>
      </c>
      <c r="I193" s="23" t="s">
        <v>1697</v>
      </c>
      <c r="J193" s="23" t="s">
        <v>1698</v>
      </c>
      <c r="K193" s="23" t="s">
        <v>79</v>
      </c>
      <c r="L193" s="23" t="s">
        <v>744</v>
      </c>
      <c r="M193" s="23" t="s">
        <v>51</v>
      </c>
      <c r="N193" s="23" t="s">
        <v>50</v>
      </c>
      <c r="O193" s="23" t="s">
        <v>62</v>
      </c>
      <c r="P193" s="23" t="s">
        <v>98</v>
      </c>
      <c r="Q193" s="23" t="s">
        <v>1699</v>
      </c>
      <c r="R193" s="23" t="s">
        <v>10322</v>
      </c>
      <c r="S193" s="23" t="s">
        <v>89</v>
      </c>
      <c r="T193" s="25">
        <v>28009</v>
      </c>
      <c r="U193" s="26">
        <v>49.288888888888891</v>
      </c>
      <c r="V193" s="26" t="s">
        <v>10317</v>
      </c>
      <c r="W193" s="27" t="s">
        <v>39</v>
      </c>
      <c r="X193" s="23" t="s">
        <v>225</v>
      </c>
      <c r="Y193" s="23" t="s">
        <v>41</v>
      </c>
      <c r="Z193" s="23">
        <v>32440</v>
      </c>
      <c r="AA193" s="23" t="s">
        <v>92</v>
      </c>
      <c r="AB193" s="23" t="s">
        <v>83</v>
      </c>
      <c r="AC193" s="23" t="s">
        <v>44</v>
      </c>
      <c r="AD193" s="23">
        <v>3</v>
      </c>
      <c r="AE193" s="28">
        <f>VLOOKUP(W193,Sheet4!$A$4:$B$53,2,FALSE)</f>
        <v>0</v>
      </c>
    </row>
    <row r="194" spans="1:31" x14ac:dyDescent="0.35">
      <c r="A194" s="15">
        <v>3790</v>
      </c>
      <c r="B194" s="16" t="s">
        <v>936</v>
      </c>
      <c r="C194" s="16" t="s">
        <v>1269</v>
      </c>
      <c r="D194" s="17">
        <v>45114</v>
      </c>
      <c r="E194" s="17">
        <v>45118</v>
      </c>
      <c r="F194" s="16">
        <v>0</v>
      </c>
      <c r="G194" s="16" t="s">
        <v>10308</v>
      </c>
      <c r="H194" s="16" t="s">
        <v>727</v>
      </c>
      <c r="I194" s="16" t="s">
        <v>1704</v>
      </c>
      <c r="J194" s="16" t="s">
        <v>1705</v>
      </c>
      <c r="K194" s="16" t="s">
        <v>167</v>
      </c>
      <c r="L194" s="16" t="s">
        <v>32</v>
      </c>
      <c r="M194" s="16" t="s">
        <v>62</v>
      </c>
      <c r="N194" s="16" t="s">
        <v>50</v>
      </c>
      <c r="O194" s="16" t="s">
        <v>35</v>
      </c>
      <c r="P194" s="16" t="s">
        <v>125</v>
      </c>
      <c r="Q194" s="16" t="s">
        <v>1706</v>
      </c>
      <c r="R194" s="16" t="s">
        <v>10322</v>
      </c>
      <c r="S194" s="16" t="s">
        <v>503</v>
      </c>
      <c r="T194" s="18">
        <v>22991</v>
      </c>
      <c r="U194" s="19">
        <v>63.024999999999999</v>
      </c>
      <c r="V194" s="19" t="s">
        <v>10315</v>
      </c>
      <c r="W194" s="20" t="s">
        <v>39</v>
      </c>
      <c r="X194" s="16" t="s">
        <v>82</v>
      </c>
      <c r="Y194" s="16" t="s">
        <v>41</v>
      </c>
      <c r="Z194" s="16">
        <v>17247</v>
      </c>
      <c r="AA194" s="16" t="s">
        <v>55</v>
      </c>
      <c r="AB194" s="16" t="s">
        <v>74</v>
      </c>
      <c r="AC194" s="16" t="s">
        <v>44</v>
      </c>
      <c r="AD194" s="16">
        <v>3</v>
      </c>
      <c r="AE194" s="21">
        <f>VLOOKUP(W194,Sheet4!$A$4:$B$53,2,FALSE)</f>
        <v>0</v>
      </c>
    </row>
    <row r="195" spans="1:31" x14ac:dyDescent="0.35">
      <c r="A195" s="22">
        <v>3792</v>
      </c>
      <c r="B195" s="23" t="s">
        <v>1710</v>
      </c>
      <c r="C195" s="23" t="s">
        <v>1711</v>
      </c>
      <c r="D195" s="24">
        <v>43608</v>
      </c>
      <c r="E195" s="24">
        <v>44691</v>
      </c>
      <c r="F195" s="23">
        <v>35</v>
      </c>
      <c r="G195" s="23" t="s">
        <v>10308</v>
      </c>
      <c r="H195" s="23" t="s">
        <v>28</v>
      </c>
      <c r="I195" s="23" t="s">
        <v>1712</v>
      </c>
      <c r="J195" s="23" t="s">
        <v>1713</v>
      </c>
      <c r="K195" s="23" t="s">
        <v>117</v>
      </c>
      <c r="L195" s="23" t="s">
        <v>32</v>
      </c>
      <c r="M195" s="23" t="s">
        <v>51</v>
      </c>
      <c r="N195" s="23" t="s">
        <v>34</v>
      </c>
      <c r="O195" s="23" t="s">
        <v>62</v>
      </c>
      <c r="P195" s="23" t="s">
        <v>139</v>
      </c>
      <c r="Q195" s="23" t="s">
        <v>1714</v>
      </c>
      <c r="R195" s="23" t="s">
        <v>10322</v>
      </c>
      <c r="S195" s="23" t="s">
        <v>110</v>
      </c>
      <c r="T195" s="25">
        <v>35954</v>
      </c>
      <c r="U195" s="26">
        <v>27.533333333333335</v>
      </c>
      <c r="V195" s="26" t="s">
        <v>10320</v>
      </c>
      <c r="W195" s="27" t="s">
        <v>39</v>
      </c>
      <c r="X195" s="23" t="s">
        <v>112</v>
      </c>
      <c r="Y195" s="23" t="s">
        <v>54</v>
      </c>
      <c r="Z195" s="23">
        <v>50738</v>
      </c>
      <c r="AA195" s="23" t="s">
        <v>42</v>
      </c>
      <c r="AB195" s="23" t="s">
        <v>83</v>
      </c>
      <c r="AC195" s="23" t="s">
        <v>44</v>
      </c>
      <c r="AD195" s="23">
        <v>3</v>
      </c>
      <c r="AE195" s="28">
        <f>VLOOKUP(W195,Sheet4!$A$4:$B$53,2,FALSE)</f>
        <v>0</v>
      </c>
    </row>
    <row r="196" spans="1:31" x14ac:dyDescent="0.35">
      <c r="A196" s="15">
        <v>3796</v>
      </c>
      <c r="B196" s="16" t="s">
        <v>1726</v>
      </c>
      <c r="C196" s="16" t="s">
        <v>42</v>
      </c>
      <c r="D196" s="17">
        <v>43572</v>
      </c>
      <c r="E196" s="17">
        <v>44532</v>
      </c>
      <c r="F196" s="16">
        <v>31</v>
      </c>
      <c r="G196" s="16" t="s">
        <v>10308</v>
      </c>
      <c r="H196" s="16" t="s">
        <v>28</v>
      </c>
      <c r="I196" s="16" t="s">
        <v>1727</v>
      </c>
      <c r="J196" s="16" t="s">
        <v>1728</v>
      </c>
      <c r="K196" s="16" t="s">
        <v>132</v>
      </c>
      <c r="L196" s="16" t="s">
        <v>32</v>
      </c>
      <c r="M196" s="16" t="s">
        <v>33</v>
      </c>
      <c r="N196" s="16" t="s">
        <v>50</v>
      </c>
      <c r="O196" s="16" t="s">
        <v>51</v>
      </c>
      <c r="P196" s="16" t="s">
        <v>125</v>
      </c>
      <c r="Q196" s="16" t="s">
        <v>1729</v>
      </c>
      <c r="R196" s="16" t="s">
        <v>10322</v>
      </c>
      <c r="S196" s="16" t="s">
        <v>80</v>
      </c>
      <c r="T196" s="18">
        <v>23616</v>
      </c>
      <c r="U196" s="19">
        <v>61.31388888888889</v>
      </c>
      <c r="V196" s="19" t="s">
        <v>10315</v>
      </c>
      <c r="W196" s="20" t="s">
        <v>39</v>
      </c>
      <c r="X196" s="16" t="s">
        <v>82</v>
      </c>
      <c r="Y196" s="16" t="s">
        <v>41</v>
      </c>
      <c r="Z196" s="16">
        <v>82019</v>
      </c>
      <c r="AA196" s="16" t="s">
        <v>55</v>
      </c>
      <c r="AB196" s="16" t="s">
        <v>83</v>
      </c>
      <c r="AC196" s="16" t="s">
        <v>104</v>
      </c>
      <c r="AD196" s="16">
        <v>3</v>
      </c>
      <c r="AE196" s="21">
        <f>VLOOKUP(W196,Sheet4!$A$4:$B$53,2,FALSE)</f>
        <v>0</v>
      </c>
    </row>
    <row r="197" spans="1:31" x14ac:dyDescent="0.35">
      <c r="A197" s="22">
        <v>3798</v>
      </c>
      <c r="B197" s="23" t="s">
        <v>1734</v>
      </c>
      <c r="C197" s="23" t="s">
        <v>1735</v>
      </c>
      <c r="D197" s="24">
        <v>43925</v>
      </c>
      <c r="E197" s="24">
        <v>45111</v>
      </c>
      <c r="F197" s="23">
        <v>38</v>
      </c>
      <c r="G197" s="23" t="s">
        <v>10308</v>
      </c>
      <c r="H197" s="23" t="s">
        <v>28</v>
      </c>
      <c r="I197" s="23" t="s">
        <v>1736</v>
      </c>
      <c r="J197" s="23" t="s">
        <v>1737</v>
      </c>
      <c r="K197" s="23" t="s">
        <v>138</v>
      </c>
      <c r="L197" s="23" t="s">
        <v>32</v>
      </c>
      <c r="M197" s="23" t="s">
        <v>62</v>
      </c>
      <c r="N197" s="23" t="s">
        <v>34</v>
      </c>
      <c r="O197" s="23" t="s">
        <v>62</v>
      </c>
      <c r="P197" s="23" t="s">
        <v>174</v>
      </c>
      <c r="Q197" s="23" t="s">
        <v>1738</v>
      </c>
      <c r="R197" s="23" t="s">
        <v>10322</v>
      </c>
      <c r="S197" s="23" t="s">
        <v>80</v>
      </c>
      <c r="T197" s="25">
        <v>22636</v>
      </c>
      <c r="U197" s="26">
        <v>63.99722222222222</v>
      </c>
      <c r="V197" s="26" t="s">
        <v>10315</v>
      </c>
      <c r="W197" s="27" t="s">
        <v>39</v>
      </c>
      <c r="X197" s="23" t="s">
        <v>162</v>
      </c>
      <c r="Y197" s="23" t="s">
        <v>54</v>
      </c>
      <c r="Z197" s="23">
        <v>36648</v>
      </c>
      <c r="AA197" s="23" t="s">
        <v>73</v>
      </c>
      <c r="AB197" s="23" t="s">
        <v>43</v>
      </c>
      <c r="AC197" s="23" t="s">
        <v>44</v>
      </c>
      <c r="AD197" s="23">
        <v>3</v>
      </c>
      <c r="AE197" s="28">
        <f>VLOOKUP(W197,Sheet4!$A$4:$B$53,2,FALSE)</f>
        <v>0</v>
      </c>
    </row>
    <row r="198" spans="1:31" x14ac:dyDescent="0.35">
      <c r="A198" s="15">
        <v>3803</v>
      </c>
      <c r="B198" s="16" t="s">
        <v>1252</v>
      </c>
      <c r="C198" s="16" t="s">
        <v>1751</v>
      </c>
      <c r="D198" s="17">
        <v>44237</v>
      </c>
      <c r="E198" s="17">
        <v>44562</v>
      </c>
      <c r="F198" s="16">
        <v>10</v>
      </c>
      <c r="G198" s="16" t="s">
        <v>10308</v>
      </c>
      <c r="H198" s="16" t="s">
        <v>28</v>
      </c>
      <c r="I198" s="16" t="s">
        <v>1752</v>
      </c>
      <c r="J198" s="16" t="s">
        <v>1753</v>
      </c>
      <c r="K198" s="16" t="s">
        <v>61</v>
      </c>
      <c r="L198" s="16" t="s">
        <v>197</v>
      </c>
      <c r="M198" s="16" t="s">
        <v>33</v>
      </c>
      <c r="N198" s="16" t="s">
        <v>63</v>
      </c>
      <c r="O198" s="16" t="s">
        <v>62</v>
      </c>
      <c r="P198" s="16" t="s">
        <v>125</v>
      </c>
      <c r="Q198" s="16" t="s">
        <v>1754</v>
      </c>
      <c r="R198" s="16" t="s">
        <v>10322</v>
      </c>
      <c r="S198" s="16" t="s">
        <v>89</v>
      </c>
      <c r="T198" s="18">
        <v>31179</v>
      </c>
      <c r="U198" s="19">
        <v>40.605555555555554</v>
      </c>
      <c r="V198" s="19" t="s">
        <v>10317</v>
      </c>
      <c r="W198" s="20" t="s">
        <v>39</v>
      </c>
      <c r="X198" s="16" t="s">
        <v>280</v>
      </c>
      <c r="Y198" s="16" t="s">
        <v>41</v>
      </c>
      <c r="Z198" s="16">
        <v>35618</v>
      </c>
      <c r="AA198" s="16" t="s">
        <v>92</v>
      </c>
      <c r="AB198" s="16" t="s">
        <v>74</v>
      </c>
      <c r="AC198" s="16" t="s">
        <v>44</v>
      </c>
      <c r="AD198" s="16">
        <v>3</v>
      </c>
      <c r="AE198" s="21">
        <f>VLOOKUP(W198,Sheet4!$A$4:$B$53,2,FALSE)</f>
        <v>0</v>
      </c>
    </row>
    <row r="199" spans="1:31" x14ac:dyDescent="0.35">
      <c r="A199" s="22">
        <v>3806</v>
      </c>
      <c r="B199" s="23" t="s">
        <v>1762</v>
      </c>
      <c r="C199" s="23" t="s">
        <v>1763</v>
      </c>
      <c r="D199" s="24">
        <v>44462</v>
      </c>
      <c r="E199" s="24">
        <v>45108</v>
      </c>
      <c r="F199" s="23">
        <v>21</v>
      </c>
      <c r="G199" s="23" t="s">
        <v>10308</v>
      </c>
      <c r="H199" s="23" t="s">
        <v>28</v>
      </c>
      <c r="I199" s="23" t="s">
        <v>1764</v>
      </c>
      <c r="J199" s="23" t="s">
        <v>1765</v>
      </c>
      <c r="K199" s="23" t="s">
        <v>132</v>
      </c>
      <c r="L199" s="23" t="s">
        <v>32</v>
      </c>
      <c r="M199" s="23" t="s">
        <v>33</v>
      </c>
      <c r="N199" s="23" t="s">
        <v>34</v>
      </c>
      <c r="O199" s="23" t="s">
        <v>35</v>
      </c>
      <c r="P199" s="23" t="s">
        <v>125</v>
      </c>
      <c r="Q199" s="23" t="s">
        <v>1766</v>
      </c>
      <c r="R199" s="23" t="s">
        <v>10322</v>
      </c>
      <c r="S199" s="23" t="s">
        <v>89</v>
      </c>
      <c r="T199" s="25">
        <v>27273</v>
      </c>
      <c r="U199" s="26">
        <v>51.302777777777777</v>
      </c>
      <c r="V199" s="26" t="s">
        <v>10319</v>
      </c>
      <c r="W199" s="27" t="s">
        <v>39</v>
      </c>
      <c r="X199" s="23" t="s">
        <v>351</v>
      </c>
      <c r="Y199" s="23" t="s">
        <v>54</v>
      </c>
      <c r="Z199" s="23">
        <v>31026</v>
      </c>
      <c r="AA199" s="23" t="s">
        <v>73</v>
      </c>
      <c r="AB199" s="23" t="s">
        <v>83</v>
      </c>
      <c r="AC199" s="23" t="s">
        <v>44</v>
      </c>
      <c r="AD199" s="23">
        <v>3</v>
      </c>
      <c r="AE199" s="28">
        <f>VLOOKUP(W199,Sheet4!$A$4:$B$53,2,FALSE)</f>
        <v>0</v>
      </c>
    </row>
    <row r="200" spans="1:31" x14ac:dyDescent="0.35">
      <c r="A200" s="15">
        <v>3807</v>
      </c>
      <c r="B200" s="16" t="s">
        <v>1767</v>
      </c>
      <c r="C200" s="16" t="s">
        <v>1768</v>
      </c>
      <c r="D200" s="17">
        <v>44454</v>
      </c>
      <c r="E200" s="17">
        <v>44510</v>
      </c>
      <c r="F200" s="16">
        <v>1</v>
      </c>
      <c r="G200" s="16" t="s">
        <v>10308</v>
      </c>
      <c r="H200" s="16" t="s">
        <v>28</v>
      </c>
      <c r="I200" s="16" t="s">
        <v>1769</v>
      </c>
      <c r="J200" s="16" t="s">
        <v>1770</v>
      </c>
      <c r="K200" s="16" t="s">
        <v>49</v>
      </c>
      <c r="L200" s="16" t="s">
        <v>32</v>
      </c>
      <c r="M200" s="16" t="s">
        <v>33</v>
      </c>
      <c r="N200" s="16" t="s">
        <v>34</v>
      </c>
      <c r="O200" s="16" t="s">
        <v>35</v>
      </c>
      <c r="P200" s="16" t="s">
        <v>125</v>
      </c>
      <c r="Q200" s="16" t="s">
        <v>1771</v>
      </c>
      <c r="R200" s="16" t="s">
        <v>10322</v>
      </c>
      <c r="S200" s="16" t="s">
        <v>176</v>
      </c>
      <c r="T200" s="18">
        <v>23513</v>
      </c>
      <c r="U200" s="19">
        <v>61.594444444444441</v>
      </c>
      <c r="V200" s="19" t="s">
        <v>10315</v>
      </c>
      <c r="W200" s="20" t="s">
        <v>39</v>
      </c>
      <c r="X200" s="16" t="s">
        <v>242</v>
      </c>
      <c r="Y200" s="16" t="s">
        <v>54</v>
      </c>
      <c r="Z200" s="16">
        <v>84074</v>
      </c>
      <c r="AA200" s="16" t="s">
        <v>127</v>
      </c>
      <c r="AB200" s="16" t="s">
        <v>74</v>
      </c>
      <c r="AC200" s="16" t="s">
        <v>44</v>
      </c>
      <c r="AD200" s="16">
        <v>3</v>
      </c>
      <c r="AE200" s="21">
        <f>VLOOKUP(W200,Sheet4!$A$4:$B$53,2,FALSE)</f>
        <v>0</v>
      </c>
    </row>
    <row r="201" spans="1:31" x14ac:dyDescent="0.35">
      <c r="A201" s="22">
        <v>3808</v>
      </c>
      <c r="B201" s="23" t="s">
        <v>1730</v>
      </c>
      <c r="C201" s="23" t="s">
        <v>377</v>
      </c>
      <c r="D201" s="24">
        <v>43582</v>
      </c>
      <c r="E201" s="24">
        <v>43910</v>
      </c>
      <c r="F201" s="23">
        <v>10</v>
      </c>
      <c r="G201" s="23" t="s">
        <v>10308</v>
      </c>
      <c r="H201" s="23" t="s">
        <v>1772</v>
      </c>
      <c r="I201" s="23" t="s">
        <v>1773</v>
      </c>
      <c r="J201" s="23" t="s">
        <v>1774</v>
      </c>
      <c r="K201" s="23" t="s">
        <v>167</v>
      </c>
      <c r="L201" s="23" t="s">
        <v>32</v>
      </c>
      <c r="M201" s="23" t="s">
        <v>33</v>
      </c>
      <c r="N201" s="23" t="s">
        <v>63</v>
      </c>
      <c r="O201" s="23" t="s">
        <v>62</v>
      </c>
      <c r="P201" s="23" t="s">
        <v>125</v>
      </c>
      <c r="Q201" s="23" t="s">
        <v>1775</v>
      </c>
      <c r="R201" s="23" t="s">
        <v>169</v>
      </c>
      <c r="S201" s="23" t="s">
        <v>65</v>
      </c>
      <c r="T201" s="25">
        <v>17548</v>
      </c>
      <c r="U201" s="26">
        <v>77.927777777777777</v>
      </c>
      <c r="V201" s="26" t="s">
        <v>10316</v>
      </c>
      <c r="W201" s="27" t="s">
        <v>39</v>
      </c>
      <c r="X201" s="23" t="s">
        <v>394</v>
      </c>
      <c r="Y201" s="23" t="s">
        <v>41</v>
      </c>
      <c r="Z201" s="23">
        <v>2472</v>
      </c>
      <c r="AA201" s="23" t="s">
        <v>42</v>
      </c>
      <c r="AB201" s="23" t="s">
        <v>43</v>
      </c>
      <c r="AC201" s="23" t="s">
        <v>44</v>
      </c>
      <c r="AD201" s="23">
        <v>3</v>
      </c>
      <c r="AE201" s="28">
        <f>VLOOKUP(W201,Sheet4!$A$4:$B$53,2,FALSE)</f>
        <v>0</v>
      </c>
    </row>
    <row r="202" spans="1:31" x14ac:dyDescent="0.35">
      <c r="A202" s="15">
        <v>3809</v>
      </c>
      <c r="B202" s="16" t="s">
        <v>1776</v>
      </c>
      <c r="C202" s="16" t="s">
        <v>1777</v>
      </c>
      <c r="D202" s="17">
        <v>43744</v>
      </c>
      <c r="E202" s="17">
        <v>44066</v>
      </c>
      <c r="F202" s="16">
        <v>10</v>
      </c>
      <c r="G202" s="16" t="s">
        <v>10308</v>
      </c>
      <c r="H202" s="16" t="s">
        <v>1778</v>
      </c>
      <c r="I202" s="16" t="s">
        <v>1779</v>
      </c>
      <c r="J202" s="16" t="s">
        <v>1780</v>
      </c>
      <c r="K202" s="16" t="s">
        <v>79</v>
      </c>
      <c r="L202" s="16" t="s">
        <v>32</v>
      </c>
      <c r="M202" s="16" t="s">
        <v>51</v>
      </c>
      <c r="N202" s="16" t="s">
        <v>63</v>
      </c>
      <c r="O202" s="16" t="s">
        <v>51</v>
      </c>
      <c r="P202" s="16" t="s">
        <v>125</v>
      </c>
      <c r="Q202" s="16" t="s">
        <v>1781</v>
      </c>
      <c r="R202" s="16" t="s">
        <v>169</v>
      </c>
      <c r="S202" s="16" t="s">
        <v>89</v>
      </c>
      <c r="T202" s="18">
        <v>36911</v>
      </c>
      <c r="U202" s="19">
        <v>24.916666666666668</v>
      </c>
      <c r="V202" s="19" t="s">
        <v>10320</v>
      </c>
      <c r="W202" s="20" t="s">
        <v>39</v>
      </c>
      <c r="X202" s="16" t="s">
        <v>225</v>
      </c>
      <c r="Y202" s="16" t="s">
        <v>54</v>
      </c>
      <c r="Z202" s="16">
        <v>2343</v>
      </c>
      <c r="AA202" s="16" t="s">
        <v>55</v>
      </c>
      <c r="AB202" s="16" t="s">
        <v>74</v>
      </c>
      <c r="AC202" s="16" t="s">
        <v>44</v>
      </c>
      <c r="AD202" s="16">
        <v>3</v>
      </c>
      <c r="AE202" s="21">
        <f>VLOOKUP(W202,Sheet4!$A$4:$B$53,2,FALSE)</f>
        <v>0</v>
      </c>
    </row>
    <row r="203" spans="1:31" x14ac:dyDescent="0.35">
      <c r="A203" s="22">
        <v>3811</v>
      </c>
      <c r="B203" s="23" t="s">
        <v>1786</v>
      </c>
      <c r="C203" s="23" t="s">
        <v>1787</v>
      </c>
      <c r="D203" s="24">
        <v>44695</v>
      </c>
      <c r="E203" s="24">
        <v>44855</v>
      </c>
      <c r="F203" s="23">
        <v>5</v>
      </c>
      <c r="G203" s="23" t="s">
        <v>10308</v>
      </c>
      <c r="H203" s="23" t="s">
        <v>1783</v>
      </c>
      <c r="I203" s="23" t="s">
        <v>1788</v>
      </c>
      <c r="J203" s="23" t="s">
        <v>1789</v>
      </c>
      <c r="K203" s="23" t="s">
        <v>61</v>
      </c>
      <c r="L203" s="23" t="s">
        <v>32</v>
      </c>
      <c r="M203" s="23" t="s">
        <v>51</v>
      </c>
      <c r="N203" s="23" t="s">
        <v>63</v>
      </c>
      <c r="O203" s="23" t="s">
        <v>35</v>
      </c>
      <c r="P203" s="23" t="s">
        <v>98</v>
      </c>
      <c r="Q203" s="23" t="s">
        <v>1790</v>
      </c>
      <c r="R203" s="23" t="s">
        <v>169</v>
      </c>
      <c r="S203" s="23" t="s">
        <v>230</v>
      </c>
      <c r="T203" s="25">
        <v>21255</v>
      </c>
      <c r="U203" s="26">
        <v>67.775000000000006</v>
      </c>
      <c r="V203" s="26" t="s">
        <v>10315</v>
      </c>
      <c r="W203" s="27" t="s">
        <v>90</v>
      </c>
      <c r="X203" s="23" t="s">
        <v>112</v>
      </c>
      <c r="Y203" s="23" t="s">
        <v>54</v>
      </c>
      <c r="Z203" s="23">
        <v>6278</v>
      </c>
      <c r="AA203" s="23" t="s">
        <v>55</v>
      </c>
      <c r="AB203" s="23" t="s">
        <v>43</v>
      </c>
      <c r="AC203" s="23" t="s">
        <v>44</v>
      </c>
      <c r="AD203" s="23">
        <v>3</v>
      </c>
      <c r="AE203" s="28">
        <f>VLOOKUP(W203,Sheet4!$A$4:$B$53,2,FALSE)</f>
        <v>0</v>
      </c>
    </row>
    <row r="204" spans="1:31" x14ac:dyDescent="0.35">
      <c r="A204" s="15">
        <v>3812</v>
      </c>
      <c r="B204" s="16" t="s">
        <v>1791</v>
      </c>
      <c r="C204" s="16" t="s">
        <v>1792</v>
      </c>
      <c r="D204" s="17">
        <v>43509</v>
      </c>
      <c r="E204" s="17">
        <v>44049</v>
      </c>
      <c r="F204" s="16">
        <v>17</v>
      </c>
      <c r="G204" s="16" t="s">
        <v>10308</v>
      </c>
      <c r="H204" s="16" t="s">
        <v>1783</v>
      </c>
      <c r="I204" s="16" t="s">
        <v>1793</v>
      </c>
      <c r="J204" s="16" t="s">
        <v>1794</v>
      </c>
      <c r="K204" s="16" t="s">
        <v>88</v>
      </c>
      <c r="L204" s="16" t="s">
        <v>32</v>
      </c>
      <c r="M204" s="16" t="s">
        <v>33</v>
      </c>
      <c r="N204" s="16" t="s">
        <v>63</v>
      </c>
      <c r="O204" s="16" t="s">
        <v>62</v>
      </c>
      <c r="P204" s="16" t="s">
        <v>125</v>
      </c>
      <c r="Q204" s="16" t="s">
        <v>1795</v>
      </c>
      <c r="R204" s="16" t="s">
        <v>169</v>
      </c>
      <c r="S204" s="16" t="s">
        <v>100</v>
      </c>
      <c r="T204" s="18">
        <v>31191</v>
      </c>
      <c r="U204" s="19">
        <v>40.572222222222223</v>
      </c>
      <c r="V204" s="19" t="s">
        <v>10317</v>
      </c>
      <c r="W204" s="20" t="s">
        <v>39</v>
      </c>
      <c r="X204" s="16" t="s">
        <v>612</v>
      </c>
      <c r="Y204" s="16" t="s">
        <v>41</v>
      </c>
      <c r="Z204" s="16">
        <v>2453</v>
      </c>
      <c r="AA204" s="16" t="s">
        <v>55</v>
      </c>
      <c r="AB204" s="16" t="s">
        <v>74</v>
      </c>
      <c r="AC204" s="16" t="s">
        <v>44</v>
      </c>
      <c r="AD204" s="16">
        <v>3</v>
      </c>
      <c r="AE204" s="21">
        <f>VLOOKUP(W204,Sheet4!$A$4:$B$53,2,FALSE)</f>
        <v>0</v>
      </c>
    </row>
    <row r="205" spans="1:31" x14ac:dyDescent="0.35">
      <c r="A205" s="22">
        <v>3814</v>
      </c>
      <c r="B205" s="23" t="s">
        <v>1800</v>
      </c>
      <c r="C205" s="23" t="s">
        <v>1801</v>
      </c>
      <c r="D205" s="24">
        <v>43472</v>
      </c>
      <c r="E205" s="24">
        <v>44079</v>
      </c>
      <c r="F205" s="23">
        <v>19</v>
      </c>
      <c r="G205" s="23" t="s">
        <v>10308</v>
      </c>
      <c r="H205" s="23" t="s">
        <v>1783</v>
      </c>
      <c r="I205" s="23" t="s">
        <v>1802</v>
      </c>
      <c r="J205" s="23" t="s">
        <v>1803</v>
      </c>
      <c r="K205" s="23" t="s">
        <v>49</v>
      </c>
      <c r="L205" s="23" t="s">
        <v>1804</v>
      </c>
      <c r="M205" s="23" t="s">
        <v>51</v>
      </c>
      <c r="N205" s="23" t="s">
        <v>34</v>
      </c>
      <c r="O205" s="23" t="s">
        <v>62</v>
      </c>
      <c r="P205" s="23" t="s">
        <v>139</v>
      </c>
      <c r="Q205" s="23" t="s">
        <v>1805</v>
      </c>
      <c r="R205" s="23" t="s">
        <v>169</v>
      </c>
      <c r="S205" s="23" t="s">
        <v>110</v>
      </c>
      <c r="T205" s="25">
        <v>20196</v>
      </c>
      <c r="U205" s="26">
        <v>70.674999999999997</v>
      </c>
      <c r="V205" s="26" t="s">
        <v>10316</v>
      </c>
      <c r="W205" s="27" t="s">
        <v>39</v>
      </c>
      <c r="X205" s="23" t="s">
        <v>177</v>
      </c>
      <c r="Y205" s="23" t="s">
        <v>54</v>
      </c>
      <c r="Z205" s="23">
        <v>2169</v>
      </c>
      <c r="AA205" s="23" t="s">
        <v>92</v>
      </c>
      <c r="AB205" s="23" t="s">
        <v>43</v>
      </c>
      <c r="AC205" s="23" t="s">
        <v>44</v>
      </c>
      <c r="AD205" s="23">
        <v>3</v>
      </c>
      <c r="AE205" s="28">
        <f>VLOOKUP(W205,Sheet4!$A$4:$B$53,2,FALSE)</f>
        <v>0</v>
      </c>
    </row>
    <row r="206" spans="1:31" x14ac:dyDescent="0.35">
      <c r="A206" s="15">
        <v>3817</v>
      </c>
      <c r="B206" s="16" t="s">
        <v>1814</v>
      </c>
      <c r="C206" s="16" t="s">
        <v>1815</v>
      </c>
      <c r="D206" s="17">
        <v>44479</v>
      </c>
      <c r="E206" s="17">
        <v>44947</v>
      </c>
      <c r="F206" s="16">
        <v>15</v>
      </c>
      <c r="G206" s="16" t="s">
        <v>10308</v>
      </c>
      <c r="H206" s="16" t="s">
        <v>1772</v>
      </c>
      <c r="I206" s="16" t="s">
        <v>1816</v>
      </c>
      <c r="J206" s="16" t="s">
        <v>1817</v>
      </c>
      <c r="K206" s="16" t="s">
        <v>31</v>
      </c>
      <c r="L206" s="16" t="s">
        <v>32</v>
      </c>
      <c r="M206" s="16" t="s">
        <v>51</v>
      </c>
      <c r="N206" s="16" t="s">
        <v>50</v>
      </c>
      <c r="O206" s="16" t="s">
        <v>62</v>
      </c>
      <c r="P206" s="16" t="s">
        <v>125</v>
      </c>
      <c r="Q206" s="16" t="s">
        <v>1818</v>
      </c>
      <c r="R206" s="16" t="s">
        <v>169</v>
      </c>
      <c r="S206" s="16" t="s">
        <v>80</v>
      </c>
      <c r="T206" s="18">
        <v>28491</v>
      </c>
      <c r="U206" s="19">
        <v>47.969444444444441</v>
      </c>
      <c r="V206" s="19" t="s">
        <v>10317</v>
      </c>
      <c r="W206" s="20" t="s">
        <v>39</v>
      </c>
      <c r="X206" s="16" t="s">
        <v>102</v>
      </c>
      <c r="Y206" s="16" t="s">
        <v>41</v>
      </c>
      <c r="Z206" s="16">
        <v>2119</v>
      </c>
      <c r="AA206" s="16" t="s">
        <v>92</v>
      </c>
      <c r="AB206" s="16" t="s">
        <v>74</v>
      </c>
      <c r="AC206" s="16" t="s">
        <v>235</v>
      </c>
      <c r="AD206" s="16">
        <v>3</v>
      </c>
      <c r="AE206" s="21">
        <f>VLOOKUP(W206,Sheet4!$A$4:$B$53,2,FALSE)</f>
        <v>0</v>
      </c>
    </row>
    <row r="207" spans="1:31" x14ac:dyDescent="0.35">
      <c r="A207" s="22">
        <v>3818</v>
      </c>
      <c r="B207" s="23" t="s">
        <v>1819</v>
      </c>
      <c r="C207" s="23" t="s">
        <v>1820</v>
      </c>
      <c r="D207" s="24">
        <v>43832</v>
      </c>
      <c r="E207" s="24">
        <v>44654</v>
      </c>
      <c r="F207" s="23">
        <v>27</v>
      </c>
      <c r="G207" s="23" t="s">
        <v>10308</v>
      </c>
      <c r="H207" s="23" t="s">
        <v>1778</v>
      </c>
      <c r="I207" s="23" t="s">
        <v>1821</v>
      </c>
      <c r="J207" s="23" t="s">
        <v>1822</v>
      </c>
      <c r="K207" s="23" t="s">
        <v>31</v>
      </c>
      <c r="L207" s="23" t="s">
        <v>32</v>
      </c>
      <c r="M207" s="23" t="s">
        <v>51</v>
      </c>
      <c r="N207" s="23" t="s">
        <v>50</v>
      </c>
      <c r="O207" s="23" t="s">
        <v>51</v>
      </c>
      <c r="P207" s="23" t="s">
        <v>174</v>
      </c>
      <c r="Q207" s="23" t="s">
        <v>1823</v>
      </c>
      <c r="R207" s="23" t="s">
        <v>169</v>
      </c>
      <c r="S207" s="23" t="s">
        <v>593</v>
      </c>
      <c r="T207" s="25">
        <v>18429</v>
      </c>
      <c r="U207" s="26">
        <v>75.513888888888886</v>
      </c>
      <c r="V207" s="26" t="s">
        <v>10316</v>
      </c>
      <c r="W207" s="27" t="s">
        <v>39</v>
      </c>
      <c r="X207" s="23" t="s">
        <v>102</v>
      </c>
      <c r="Y207" s="23" t="s">
        <v>54</v>
      </c>
      <c r="Z207" s="23">
        <v>2138</v>
      </c>
      <c r="AA207" s="23" t="s">
        <v>127</v>
      </c>
      <c r="AB207" s="23" t="s">
        <v>74</v>
      </c>
      <c r="AC207" s="23" t="s">
        <v>44</v>
      </c>
      <c r="AD207" s="23">
        <v>3</v>
      </c>
      <c r="AE207" s="28">
        <f>VLOOKUP(W207,Sheet4!$A$4:$B$53,2,FALSE)</f>
        <v>0</v>
      </c>
    </row>
    <row r="208" spans="1:31" x14ac:dyDescent="0.35">
      <c r="A208" s="15">
        <v>3820</v>
      </c>
      <c r="B208" s="16" t="s">
        <v>1828</v>
      </c>
      <c r="C208" s="16" t="s">
        <v>1829</v>
      </c>
      <c r="D208" s="17">
        <v>43323</v>
      </c>
      <c r="E208" s="17">
        <v>44337</v>
      </c>
      <c r="F208" s="16">
        <v>33</v>
      </c>
      <c r="G208" s="16" t="s">
        <v>10308</v>
      </c>
      <c r="H208" s="16" t="s">
        <v>1778</v>
      </c>
      <c r="I208" s="16" t="s">
        <v>1830</v>
      </c>
      <c r="J208" s="16" t="s">
        <v>1831</v>
      </c>
      <c r="K208" s="16" t="s">
        <v>49</v>
      </c>
      <c r="L208" s="16" t="s">
        <v>32</v>
      </c>
      <c r="M208" s="16" t="s">
        <v>33</v>
      </c>
      <c r="N208" s="16" t="s">
        <v>34</v>
      </c>
      <c r="O208" s="16" t="s">
        <v>62</v>
      </c>
      <c r="P208" s="16" t="s">
        <v>174</v>
      </c>
      <c r="Q208" s="16" t="s">
        <v>1832</v>
      </c>
      <c r="R208" s="16" t="s">
        <v>169</v>
      </c>
      <c r="S208" s="16" t="s">
        <v>80</v>
      </c>
      <c r="T208" s="18">
        <v>28032</v>
      </c>
      <c r="U208" s="19">
        <v>49.225000000000001</v>
      </c>
      <c r="V208" s="19" t="s">
        <v>10317</v>
      </c>
      <c r="W208" s="20" t="s">
        <v>39</v>
      </c>
      <c r="X208" s="16" t="s">
        <v>225</v>
      </c>
      <c r="Y208" s="16" t="s">
        <v>41</v>
      </c>
      <c r="Z208" s="16">
        <v>1773</v>
      </c>
      <c r="AA208" s="16" t="s">
        <v>73</v>
      </c>
      <c r="AB208" s="16" t="s">
        <v>103</v>
      </c>
      <c r="AC208" s="16" t="s">
        <v>44</v>
      </c>
      <c r="AD208" s="16">
        <v>3</v>
      </c>
      <c r="AE208" s="21">
        <f>VLOOKUP(W208,Sheet4!$A$4:$B$53,2,FALSE)</f>
        <v>0</v>
      </c>
    </row>
    <row r="209" spans="1:31" x14ac:dyDescent="0.35">
      <c r="A209" s="22">
        <v>3822</v>
      </c>
      <c r="B209" s="23" t="s">
        <v>1837</v>
      </c>
      <c r="C209" s="23" t="s">
        <v>1838</v>
      </c>
      <c r="D209" s="24">
        <v>43732</v>
      </c>
      <c r="E209" s="24">
        <v>44655</v>
      </c>
      <c r="F209" s="23">
        <v>30</v>
      </c>
      <c r="G209" s="23" t="s">
        <v>10308</v>
      </c>
      <c r="H209" s="23" t="s">
        <v>1778</v>
      </c>
      <c r="I209" s="23" t="s">
        <v>1839</v>
      </c>
      <c r="J209" s="23" t="s">
        <v>1840</v>
      </c>
      <c r="K209" s="23" t="s">
        <v>97</v>
      </c>
      <c r="L209" s="23" t="s">
        <v>32</v>
      </c>
      <c r="M209" s="23" t="s">
        <v>62</v>
      </c>
      <c r="N209" s="23" t="s">
        <v>63</v>
      </c>
      <c r="O209" s="23" t="s">
        <v>51</v>
      </c>
      <c r="P209" s="23" t="s">
        <v>139</v>
      </c>
      <c r="Q209" s="23" t="s">
        <v>1841</v>
      </c>
      <c r="R209" s="23" t="s">
        <v>1842</v>
      </c>
      <c r="S209" s="23" t="s">
        <v>80</v>
      </c>
      <c r="T209" s="25">
        <v>27655</v>
      </c>
      <c r="U209" s="26">
        <v>50.255555555555553</v>
      </c>
      <c r="V209" s="26" t="s">
        <v>10319</v>
      </c>
      <c r="W209" s="27" t="s">
        <v>39</v>
      </c>
      <c r="X209" s="23" t="s">
        <v>102</v>
      </c>
      <c r="Y209" s="23" t="s">
        <v>54</v>
      </c>
      <c r="Z209" s="23">
        <v>56727</v>
      </c>
      <c r="AA209" s="23" t="s">
        <v>55</v>
      </c>
      <c r="AB209" s="23" t="s">
        <v>103</v>
      </c>
      <c r="AC209" s="23" t="s">
        <v>44</v>
      </c>
      <c r="AD209" s="23">
        <v>3</v>
      </c>
      <c r="AE209" s="28">
        <f>VLOOKUP(W209,Sheet4!$A$4:$B$53,2,FALSE)</f>
        <v>0</v>
      </c>
    </row>
    <row r="210" spans="1:31" x14ac:dyDescent="0.35">
      <c r="A210" s="15">
        <v>3823</v>
      </c>
      <c r="B210" s="16" t="s">
        <v>1843</v>
      </c>
      <c r="C210" s="16" t="s">
        <v>1844</v>
      </c>
      <c r="D210" s="17">
        <v>44851</v>
      </c>
      <c r="E210" s="17">
        <v>45103</v>
      </c>
      <c r="F210" s="16">
        <v>8</v>
      </c>
      <c r="G210" s="16" t="s">
        <v>10308</v>
      </c>
      <c r="H210" s="16" t="s">
        <v>1778</v>
      </c>
      <c r="I210" s="16" t="s">
        <v>1845</v>
      </c>
      <c r="J210" s="16" t="s">
        <v>1846</v>
      </c>
      <c r="K210" s="16" t="s">
        <v>79</v>
      </c>
      <c r="L210" s="16" t="s">
        <v>32</v>
      </c>
      <c r="M210" s="16" t="s">
        <v>62</v>
      </c>
      <c r="N210" s="16" t="s">
        <v>50</v>
      </c>
      <c r="O210" s="16" t="s">
        <v>35</v>
      </c>
      <c r="P210" s="16" t="s">
        <v>98</v>
      </c>
      <c r="Q210" s="16" t="s">
        <v>1847</v>
      </c>
      <c r="R210" s="16" t="s">
        <v>1842</v>
      </c>
      <c r="S210" s="16" t="s">
        <v>285</v>
      </c>
      <c r="T210" s="18">
        <v>32013</v>
      </c>
      <c r="U210" s="19">
        <v>38.322222222222223</v>
      </c>
      <c r="V210" s="19" t="s">
        <v>10318</v>
      </c>
      <c r="W210" s="20" t="s">
        <v>39</v>
      </c>
      <c r="X210" s="16" t="s">
        <v>6</v>
      </c>
      <c r="Y210" s="16" t="s">
        <v>54</v>
      </c>
      <c r="Z210" s="16">
        <v>12469</v>
      </c>
      <c r="AA210" s="16" t="s">
        <v>42</v>
      </c>
      <c r="AB210" s="16" t="s">
        <v>74</v>
      </c>
      <c r="AC210" s="16" t="s">
        <v>235</v>
      </c>
      <c r="AD210" s="16">
        <v>3</v>
      </c>
      <c r="AE210" s="21">
        <f>VLOOKUP(W210,Sheet4!$A$4:$B$53,2,FALSE)</f>
        <v>0</v>
      </c>
    </row>
    <row r="211" spans="1:31" x14ac:dyDescent="0.35">
      <c r="A211" s="22">
        <v>3826</v>
      </c>
      <c r="B211" s="23" t="s">
        <v>1854</v>
      </c>
      <c r="C211" s="23" t="s">
        <v>1855</v>
      </c>
      <c r="D211" s="24">
        <v>45042</v>
      </c>
      <c r="E211" s="24">
        <v>45080</v>
      </c>
      <c r="F211" s="23">
        <v>1</v>
      </c>
      <c r="G211" s="23" t="s">
        <v>10308</v>
      </c>
      <c r="H211" s="23" t="s">
        <v>1772</v>
      </c>
      <c r="I211" s="23" t="s">
        <v>1856</v>
      </c>
      <c r="J211" s="23" t="s">
        <v>1857</v>
      </c>
      <c r="K211" s="23" t="s">
        <v>61</v>
      </c>
      <c r="L211" s="23" t="s">
        <v>32</v>
      </c>
      <c r="M211" s="23" t="s">
        <v>51</v>
      </c>
      <c r="N211" s="23" t="s">
        <v>63</v>
      </c>
      <c r="O211" s="23" t="s">
        <v>62</v>
      </c>
      <c r="P211" s="23" t="s">
        <v>125</v>
      </c>
      <c r="Q211" s="23" t="s">
        <v>1858</v>
      </c>
      <c r="R211" s="23" t="s">
        <v>169</v>
      </c>
      <c r="S211" s="23" t="s">
        <v>89</v>
      </c>
      <c r="T211" s="25">
        <v>36992</v>
      </c>
      <c r="U211" s="26">
        <v>24.691666666666666</v>
      </c>
      <c r="V211" s="26" t="s">
        <v>10320</v>
      </c>
      <c r="W211" s="27" t="s">
        <v>39</v>
      </c>
      <c r="X211" s="23" t="s">
        <v>82</v>
      </c>
      <c r="Y211" s="23" t="s">
        <v>54</v>
      </c>
      <c r="Z211" s="23">
        <v>21759</v>
      </c>
      <c r="AA211" s="23" t="s">
        <v>127</v>
      </c>
      <c r="AB211" s="23" t="s">
        <v>103</v>
      </c>
      <c r="AC211" s="23" t="s">
        <v>44</v>
      </c>
      <c r="AD211" s="23">
        <v>3</v>
      </c>
      <c r="AE211" s="28">
        <f>VLOOKUP(W211,Sheet4!$A$4:$B$53,2,FALSE)</f>
        <v>0</v>
      </c>
    </row>
    <row r="212" spans="1:31" x14ac:dyDescent="0.35">
      <c r="A212" s="15">
        <v>3829</v>
      </c>
      <c r="B212" s="16" t="s">
        <v>840</v>
      </c>
      <c r="C212" s="16" t="s">
        <v>1865</v>
      </c>
      <c r="D212" s="17">
        <v>43492</v>
      </c>
      <c r="E212" s="17">
        <v>44253</v>
      </c>
      <c r="F212" s="16">
        <v>25</v>
      </c>
      <c r="G212" s="16" t="s">
        <v>10308</v>
      </c>
      <c r="H212" s="16" t="s">
        <v>1783</v>
      </c>
      <c r="I212" s="16" t="s">
        <v>1866</v>
      </c>
      <c r="J212" s="16" t="s">
        <v>1867</v>
      </c>
      <c r="K212" s="16" t="s">
        <v>88</v>
      </c>
      <c r="L212" s="16" t="s">
        <v>32</v>
      </c>
      <c r="M212" s="16" t="s">
        <v>51</v>
      </c>
      <c r="N212" s="16" t="s">
        <v>34</v>
      </c>
      <c r="O212" s="16" t="s">
        <v>62</v>
      </c>
      <c r="P212" s="16" t="s">
        <v>125</v>
      </c>
      <c r="Q212" s="16" t="s">
        <v>1868</v>
      </c>
      <c r="R212" s="16" t="s">
        <v>169</v>
      </c>
      <c r="S212" s="16" t="s">
        <v>176</v>
      </c>
      <c r="T212" s="18">
        <v>20526</v>
      </c>
      <c r="U212" s="19">
        <v>69.772222222222226</v>
      </c>
      <c r="V212" s="19" t="s">
        <v>10315</v>
      </c>
      <c r="W212" s="20" t="s">
        <v>39</v>
      </c>
      <c r="X212" s="16" t="s">
        <v>242</v>
      </c>
      <c r="Y212" s="16" t="s">
        <v>54</v>
      </c>
      <c r="Z212" s="16">
        <v>55408</v>
      </c>
      <c r="AA212" s="16" t="s">
        <v>73</v>
      </c>
      <c r="AB212" s="16" t="s">
        <v>83</v>
      </c>
      <c r="AC212" s="16" t="s">
        <v>104</v>
      </c>
      <c r="AD212" s="16">
        <v>3</v>
      </c>
      <c r="AE212" s="21">
        <f>VLOOKUP(W212,Sheet4!$A$4:$B$53,2,FALSE)</f>
        <v>0</v>
      </c>
    </row>
    <row r="213" spans="1:31" x14ac:dyDescent="0.35">
      <c r="A213" s="22">
        <v>3832</v>
      </c>
      <c r="B213" s="23" t="s">
        <v>1877</v>
      </c>
      <c r="C213" s="23" t="s">
        <v>1878</v>
      </c>
      <c r="D213" s="24">
        <v>44410</v>
      </c>
      <c r="E213" s="24">
        <v>44833</v>
      </c>
      <c r="F213" s="23">
        <v>13</v>
      </c>
      <c r="G213" s="23" t="s">
        <v>10308</v>
      </c>
      <c r="H213" s="23" t="s">
        <v>1879</v>
      </c>
      <c r="I213" s="23" t="s">
        <v>1880</v>
      </c>
      <c r="J213" s="23" t="s">
        <v>1881</v>
      </c>
      <c r="K213" s="23" t="s">
        <v>49</v>
      </c>
      <c r="L213" s="23" t="s">
        <v>1804</v>
      </c>
      <c r="M213" s="23" t="s">
        <v>62</v>
      </c>
      <c r="N213" s="23" t="s">
        <v>63</v>
      </c>
      <c r="O213" s="23" t="s">
        <v>51</v>
      </c>
      <c r="P213" s="23" t="s">
        <v>125</v>
      </c>
      <c r="Q213" s="23" t="s">
        <v>1882</v>
      </c>
      <c r="R213" s="23" t="s">
        <v>169</v>
      </c>
      <c r="S213" s="23" t="s">
        <v>241</v>
      </c>
      <c r="T213" s="25">
        <v>23627</v>
      </c>
      <c r="U213" s="26">
        <v>61.286111111111111</v>
      </c>
      <c r="V213" s="26" t="s">
        <v>10315</v>
      </c>
      <c r="W213" s="27" t="s">
        <v>39</v>
      </c>
      <c r="X213" s="23" t="s">
        <v>1540</v>
      </c>
      <c r="Y213" s="23" t="s">
        <v>41</v>
      </c>
      <c r="Z213" s="23">
        <v>96097</v>
      </c>
      <c r="AA213" s="23" t="s">
        <v>55</v>
      </c>
      <c r="AB213" s="23" t="s">
        <v>43</v>
      </c>
      <c r="AC213" s="23" t="s">
        <v>739</v>
      </c>
      <c r="AD213" s="23">
        <v>3</v>
      </c>
      <c r="AE213" s="28">
        <f>VLOOKUP(W213,Sheet4!$A$4:$B$53,2,FALSE)</f>
        <v>0</v>
      </c>
    </row>
    <row r="214" spans="1:31" x14ac:dyDescent="0.35">
      <c r="A214" s="15">
        <v>3833</v>
      </c>
      <c r="B214" s="16" t="s">
        <v>1883</v>
      </c>
      <c r="C214" s="16" t="s">
        <v>1884</v>
      </c>
      <c r="D214" s="17">
        <v>44587</v>
      </c>
      <c r="E214" s="17">
        <v>44867</v>
      </c>
      <c r="F214" s="16">
        <v>9</v>
      </c>
      <c r="G214" s="16" t="s">
        <v>10308</v>
      </c>
      <c r="H214" s="16" t="s">
        <v>1778</v>
      </c>
      <c r="I214" s="16" t="s">
        <v>1885</v>
      </c>
      <c r="J214" s="16" t="s">
        <v>1886</v>
      </c>
      <c r="K214" s="16" t="s">
        <v>167</v>
      </c>
      <c r="L214" s="16" t="s">
        <v>32</v>
      </c>
      <c r="M214" s="16" t="s">
        <v>62</v>
      </c>
      <c r="N214" s="16" t="s">
        <v>50</v>
      </c>
      <c r="O214" s="16" t="s">
        <v>51</v>
      </c>
      <c r="P214" s="16" t="s">
        <v>139</v>
      </c>
      <c r="Q214" s="16" t="s">
        <v>1887</v>
      </c>
      <c r="R214" s="16" t="s">
        <v>1842</v>
      </c>
      <c r="S214" s="16" t="s">
        <v>89</v>
      </c>
      <c r="T214" s="18">
        <v>19491</v>
      </c>
      <c r="U214" s="19">
        <v>72.605555555555554</v>
      </c>
      <c r="V214" s="19" t="s">
        <v>10316</v>
      </c>
      <c r="W214" s="20" t="s">
        <v>39</v>
      </c>
      <c r="X214" s="16" t="s">
        <v>581</v>
      </c>
      <c r="Y214" s="16" t="s">
        <v>54</v>
      </c>
      <c r="Z214" s="16">
        <v>21738</v>
      </c>
      <c r="AA214" s="16" t="s">
        <v>127</v>
      </c>
      <c r="AB214" s="16" t="s">
        <v>74</v>
      </c>
      <c r="AC214" s="16" t="s">
        <v>739</v>
      </c>
      <c r="AD214" s="16">
        <v>3</v>
      </c>
      <c r="AE214" s="21">
        <f>VLOOKUP(W214,Sheet4!$A$4:$B$53,2,FALSE)</f>
        <v>0</v>
      </c>
    </row>
    <row r="215" spans="1:31" x14ac:dyDescent="0.35">
      <c r="A215" s="22">
        <v>3834</v>
      </c>
      <c r="B215" s="23" t="s">
        <v>1500</v>
      </c>
      <c r="C215" s="23" t="s">
        <v>1888</v>
      </c>
      <c r="D215" s="24">
        <v>43595</v>
      </c>
      <c r="E215" s="24">
        <v>44413</v>
      </c>
      <c r="F215" s="23">
        <v>26</v>
      </c>
      <c r="G215" s="23" t="s">
        <v>10308</v>
      </c>
      <c r="H215" s="23" t="s">
        <v>1778</v>
      </c>
      <c r="I215" s="23" t="s">
        <v>1889</v>
      </c>
      <c r="J215" s="23" t="s">
        <v>1890</v>
      </c>
      <c r="K215" s="23" t="s">
        <v>97</v>
      </c>
      <c r="L215" s="23" t="s">
        <v>32</v>
      </c>
      <c r="M215" s="23" t="s">
        <v>33</v>
      </c>
      <c r="N215" s="23" t="s">
        <v>34</v>
      </c>
      <c r="O215" s="23" t="s">
        <v>51</v>
      </c>
      <c r="P215" s="23" t="s">
        <v>98</v>
      </c>
      <c r="Q215" s="23" t="s">
        <v>1891</v>
      </c>
      <c r="R215" s="23" t="s">
        <v>1842</v>
      </c>
      <c r="S215" s="23" t="s">
        <v>89</v>
      </c>
      <c r="T215" s="25">
        <v>22473</v>
      </c>
      <c r="U215" s="26">
        <v>64.441666666666663</v>
      </c>
      <c r="V215" s="26" t="s">
        <v>10315</v>
      </c>
      <c r="W215" s="27" t="s">
        <v>39</v>
      </c>
      <c r="X215" s="23" t="s">
        <v>102</v>
      </c>
      <c r="Y215" s="23" t="s">
        <v>54</v>
      </c>
      <c r="Z215" s="23">
        <v>40039</v>
      </c>
      <c r="AA215" s="23" t="s">
        <v>55</v>
      </c>
      <c r="AB215" s="23" t="s">
        <v>83</v>
      </c>
      <c r="AC215" s="23" t="s">
        <v>44</v>
      </c>
      <c r="AD215" s="23">
        <v>3</v>
      </c>
      <c r="AE215" s="28">
        <f>VLOOKUP(W215,Sheet4!$A$4:$B$53,2,FALSE)</f>
        <v>0</v>
      </c>
    </row>
    <row r="216" spans="1:31" x14ac:dyDescent="0.35">
      <c r="A216" s="15">
        <v>3835</v>
      </c>
      <c r="B216" s="16" t="s">
        <v>243</v>
      </c>
      <c r="C216" s="16" t="s">
        <v>1008</v>
      </c>
      <c r="D216" s="17">
        <v>43467</v>
      </c>
      <c r="E216" s="17">
        <v>44901</v>
      </c>
      <c r="F216" s="16">
        <v>47</v>
      </c>
      <c r="G216" s="16" t="s">
        <v>10308</v>
      </c>
      <c r="H216" s="16" t="s">
        <v>1772</v>
      </c>
      <c r="I216" s="16" t="s">
        <v>1892</v>
      </c>
      <c r="J216" s="16" t="s">
        <v>1893</v>
      </c>
      <c r="K216" s="16" t="s">
        <v>117</v>
      </c>
      <c r="L216" s="16" t="s">
        <v>32</v>
      </c>
      <c r="M216" s="16" t="s">
        <v>51</v>
      </c>
      <c r="N216" s="16" t="s">
        <v>63</v>
      </c>
      <c r="O216" s="16" t="s">
        <v>51</v>
      </c>
      <c r="P216" s="16" t="s">
        <v>125</v>
      </c>
      <c r="Q216" s="16" t="s">
        <v>1894</v>
      </c>
      <c r="R216" s="16" t="s">
        <v>169</v>
      </c>
      <c r="S216" s="16" t="s">
        <v>503</v>
      </c>
      <c r="T216" s="18">
        <v>34253</v>
      </c>
      <c r="U216" s="19">
        <v>32.19166666666667</v>
      </c>
      <c r="V216" s="19" t="s">
        <v>10318</v>
      </c>
      <c r="W216" s="20" t="s">
        <v>39</v>
      </c>
      <c r="X216" s="16" t="s">
        <v>1231</v>
      </c>
      <c r="Y216" s="16" t="s">
        <v>54</v>
      </c>
      <c r="Z216" s="16">
        <v>45952</v>
      </c>
      <c r="AA216" s="16" t="s">
        <v>55</v>
      </c>
      <c r="AB216" s="16" t="s">
        <v>103</v>
      </c>
      <c r="AC216" s="16" t="s">
        <v>44</v>
      </c>
      <c r="AD216" s="16">
        <v>3</v>
      </c>
      <c r="AE216" s="21">
        <f>VLOOKUP(W216,Sheet4!$A$4:$B$53,2,FALSE)</f>
        <v>0</v>
      </c>
    </row>
    <row r="217" spans="1:31" x14ac:dyDescent="0.35">
      <c r="A217" s="22">
        <v>3837</v>
      </c>
      <c r="B217" s="23" t="s">
        <v>1898</v>
      </c>
      <c r="C217" s="23" t="s">
        <v>1899</v>
      </c>
      <c r="D217" s="24">
        <v>44836</v>
      </c>
      <c r="E217" s="24">
        <v>44878</v>
      </c>
      <c r="F217" s="23">
        <v>1</v>
      </c>
      <c r="G217" s="23" t="s">
        <v>10308</v>
      </c>
      <c r="H217" s="23" t="s">
        <v>1772</v>
      </c>
      <c r="I217" s="23" t="s">
        <v>1900</v>
      </c>
      <c r="J217" s="23" t="s">
        <v>1901</v>
      </c>
      <c r="K217" s="23" t="s">
        <v>88</v>
      </c>
      <c r="L217" s="23" t="s">
        <v>32</v>
      </c>
      <c r="M217" s="23" t="s">
        <v>51</v>
      </c>
      <c r="N217" s="23" t="s">
        <v>50</v>
      </c>
      <c r="O217" s="23" t="s">
        <v>51</v>
      </c>
      <c r="P217" s="23" t="s">
        <v>125</v>
      </c>
      <c r="Q217" s="23" t="s">
        <v>1902</v>
      </c>
      <c r="R217" s="23" t="s">
        <v>169</v>
      </c>
      <c r="S217" s="23" t="s">
        <v>38</v>
      </c>
      <c r="T217" s="25">
        <v>20694</v>
      </c>
      <c r="U217" s="26">
        <v>69.313888888888883</v>
      </c>
      <c r="V217" s="26" t="s">
        <v>10315</v>
      </c>
      <c r="W217" s="27" t="s">
        <v>39</v>
      </c>
      <c r="X217" s="23" t="s">
        <v>612</v>
      </c>
      <c r="Y217" s="23" t="s">
        <v>54</v>
      </c>
      <c r="Z217" s="23">
        <v>72879</v>
      </c>
      <c r="AA217" s="23" t="s">
        <v>73</v>
      </c>
      <c r="AB217" s="23" t="s">
        <v>74</v>
      </c>
      <c r="AC217" s="23" t="s">
        <v>739</v>
      </c>
      <c r="AD217" s="23">
        <v>3</v>
      </c>
      <c r="AE217" s="28">
        <f>VLOOKUP(W217,Sheet4!$A$4:$B$53,2,FALSE)</f>
        <v>0</v>
      </c>
    </row>
    <row r="218" spans="1:31" x14ac:dyDescent="0.35">
      <c r="A218" s="15">
        <v>3838</v>
      </c>
      <c r="B218" s="16" t="s">
        <v>1824</v>
      </c>
      <c r="C218" s="16" t="s">
        <v>1903</v>
      </c>
      <c r="D218" s="17">
        <v>43451</v>
      </c>
      <c r="E218" s="17">
        <v>44307</v>
      </c>
      <c r="F218" s="16">
        <v>28</v>
      </c>
      <c r="G218" s="16" t="s">
        <v>10308</v>
      </c>
      <c r="H218" s="16" t="s">
        <v>1772</v>
      </c>
      <c r="I218" s="16" t="s">
        <v>1904</v>
      </c>
      <c r="J218" s="16" t="s">
        <v>1905</v>
      </c>
      <c r="K218" s="16" t="s">
        <v>31</v>
      </c>
      <c r="L218" s="16" t="s">
        <v>32</v>
      </c>
      <c r="M218" s="16" t="s">
        <v>51</v>
      </c>
      <c r="N218" s="16" t="s">
        <v>50</v>
      </c>
      <c r="O218" s="16" t="s">
        <v>62</v>
      </c>
      <c r="P218" s="16" t="s">
        <v>174</v>
      </c>
      <c r="Q218" s="16" t="s">
        <v>1906</v>
      </c>
      <c r="R218" s="16" t="s">
        <v>169</v>
      </c>
      <c r="S218" s="16" t="s">
        <v>89</v>
      </c>
      <c r="T218" s="18">
        <v>29081</v>
      </c>
      <c r="U218" s="19">
        <v>46.35</v>
      </c>
      <c r="V218" s="19" t="s">
        <v>10317</v>
      </c>
      <c r="W218" s="20" t="s">
        <v>39</v>
      </c>
      <c r="X218" s="16" t="s">
        <v>66</v>
      </c>
      <c r="Y218" s="16" t="s">
        <v>41</v>
      </c>
      <c r="Z218" s="16">
        <v>28364</v>
      </c>
      <c r="AA218" s="16" t="s">
        <v>127</v>
      </c>
      <c r="AB218" s="16" t="s">
        <v>74</v>
      </c>
      <c r="AC218" s="16" t="s">
        <v>739</v>
      </c>
      <c r="AD218" s="16">
        <v>3</v>
      </c>
      <c r="AE218" s="21">
        <f>VLOOKUP(W218,Sheet4!$A$4:$B$53,2,FALSE)</f>
        <v>0</v>
      </c>
    </row>
    <row r="219" spans="1:31" x14ac:dyDescent="0.35">
      <c r="A219" s="22">
        <v>3840</v>
      </c>
      <c r="B219" s="23" t="s">
        <v>1911</v>
      </c>
      <c r="C219" s="23" t="s">
        <v>486</v>
      </c>
      <c r="D219" s="24">
        <v>45017</v>
      </c>
      <c r="E219" s="24">
        <v>45064</v>
      </c>
      <c r="F219" s="23">
        <v>1</v>
      </c>
      <c r="G219" s="23" t="s">
        <v>10308</v>
      </c>
      <c r="H219" s="23" t="s">
        <v>1783</v>
      </c>
      <c r="I219" s="23" t="s">
        <v>1912</v>
      </c>
      <c r="J219" s="23" t="s">
        <v>1913</v>
      </c>
      <c r="K219" s="23" t="s">
        <v>88</v>
      </c>
      <c r="L219" s="23" t="s">
        <v>32</v>
      </c>
      <c r="M219" s="23" t="s">
        <v>51</v>
      </c>
      <c r="N219" s="23" t="s">
        <v>63</v>
      </c>
      <c r="O219" s="23" t="s">
        <v>62</v>
      </c>
      <c r="P219" s="23" t="s">
        <v>174</v>
      </c>
      <c r="Q219" s="23" t="s">
        <v>1914</v>
      </c>
      <c r="R219" s="23" t="s">
        <v>169</v>
      </c>
      <c r="S219" s="23" t="s">
        <v>89</v>
      </c>
      <c r="T219" s="25">
        <v>25501</v>
      </c>
      <c r="U219" s="26">
        <v>56.152777777777779</v>
      </c>
      <c r="V219" s="26" t="s">
        <v>10319</v>
      </c>
      <c r="W219" s="27" t="s">
        <v>39</v>
      </c>
      <c r="X219" s="23" t="s">
        <v>225</v>
      </c>
      <c r="Y219" s="23" t="s">
        <v>54</v>
      </c>
      <c r="Z219" s="23">
        <v>97654</v>
      </c>
      <c r="AA219" s="23" t="s">
        <v>55</v>
      </c>
      <c r="AB219" s="23" t="s">
        <v>74</v>
      </c>
      <c r="AC219" s="23" t="s">
        <v>44</v>
      </c>
      <c r="AD219" s="23">
        <v>3</v>
      </c>
      <c r="AE219" s="28">
        <f>VLOOKUP(W219,Sheet4!$A$4:$B$53,2,FALSE)</f>
        <v>0</v>
      </c>
    </row>
    <row r="220" spans="1:31" x14ac:dyDescent="0.35">
      <c r="A220" s="15">
        <v>3842</v>
      </c>
      <c r="B220" s="16" t="s">
        <v>1918</v>
      </c>
      <c r="C220" s="16" t="s">
        <v>1855</v>
      </c>
      <c r="D220" s="17">
        <v>44063</v>
      </c>
      <c r="E220" s="17">
        <v>44419</v>
      </c>
      <c r="F220" s="16">
        <v>11</v>
      </c>
      <c r="G220" s="16" t="s">
        <v>10308</v>
      </c>
      <c r="H220" s="16" t="s">
        <v>1874</v>
      </c>
      <c r="I220" s="16" t="s">
        <v>1919</v>
      </c>
      <c r="J220" s="16" t="s">
        <v>1920</v>
      </c>
      <c r="K220" s="16" t="s">
        <v>132</v>
      </c>
      <c r="L220" s="16" t="s">
        <v>1804</v>
      </c>
      <c r="M220" s="16" t="s">
        <v>51</v>
      </c>
      <c r="N220" s="16" t="s">
        <v>63</v>
      </c>
      <c r="O220" s="16" t="s">
        <v>51</v>
      </c>
      <c r="P220" s="16" t="s">
        <v>98</v>
      </c>
      <c r="Q220" s="16" t="s">
        <v>1921</v>
      </c>
      <c r="R220" s="16" t="s">
        <v>169</v>
      </c>
      <c r="S220" s="16" t="s">
        <v>52</v>
      </c>
      <c r="T220" s="18">
        <v>18828</v>
      </c>
      <c r="U220" s="19">
        <v>74.419444444444451</v>
      </c>
      <c r="V220" s="19" t="s">
        <v>10316</v>
      </c>
      <c r="W220" s="20" t="s">
        <v>39</v>
      </c>
      <c r="X220" s="16" t="s">
        <v>162</v>
      </c>
      <c r="Y220" s="16" t="s">
        <v>41</v>
      </c>
      <c r="Z220" s="16">
        <v>40402</v>
      </c>
      <c r="AA220" s="16" t="s">
        <v>42</v>
      </c>
      <c r="AB220" s="16" t="s">
        <v>103</v>
      </c>
      <c r="AC220" s="16" t="s">
        <v>44</v>
      </c>
      <c r="AD220" s="16">
        <v>3</v>
      </c>
      <c r="AE220" s="21">
        <f>VLOOKUP(W220,Sheet4!$A$4:$B$53,2,FALSE)</f>
        <v>0</v>
      </c>
    </row>
    <row r="221" spans="1:31" x14ac:dyDescent="0.35">
      <c r="A221" s="22">
        <v>3843</v>
      </c>
      <c r="B221" s="23" t="s">
        <v>1922</v>
      </c>
      <c r="C221" s="23" t="s">
        <v>1923</v>
      </c>
      <c r="D221" s="24">
        <v>45123</v>
      </c>
      <c r="E221" s="24">
        <v>45137</v>
      </c>
      <c r="F221" s="23">
        <v>0</v>
      </c>
      <c r="G221" s="23" t="s">
        <v>10308</v>
      </c>
      <c r="H221" s="23" t="s">
        <v>1879</v>
      </c>
      <c r="I221" s="23" t="s">
        <v>1924</v>
      </c>
      <c r="J221" s="23" t="s">
        <v>1925</v>
      </c>
      <c r="K221" s="23" t="s">
        <v>49</v>
      </c>
      <c r="L221" s="23" t="s">
        <v>1804</v>
      </c>
      <c r="M221" s="23" t="s">
        <v>62</v>
      </c>
      <c r="N221" s="23" t="s">
        <v>34</v>
      </c>
      <c r="O221" s="23" t="s">
        <v>62</v>
      </c>
      <c r="P221" s="23" t="s">
        <v>125</v>
      </c>
      <c r="Q221" s="23" t="s">
        <v>1926</v>
      </c>
      <c r="R221" s="23" t="s">
        <v>169</v>
      </c>
      <c r="S221" s="23" t="s">
        <v>110</v>
      </c>
      <c r="T221" s="25">
        <v>28163</v>
      </c>
      <c r="U221" s="26">
        <v>48.869444444444447</v>
      </c>
      <c r="V221" s="26" t="s">
        <v>10317</v>
      </c>
      <c r="W221" s="27" t="s">
        <v>39</v>
      </c>
      <c r="X221" s="23" t="s">
        <v>112</v>
      </c>
      <c r="Y221" s="23" t="s">
        <v>41</v>
      </c>
      <c r="Z221" s="23">
        <v>21480</v>
      </c>
      <c r="AA221" s="23" t="s">
        <v>127</v>
      </c>
      <c r="AB221" s="23" t="s">
        <v>74</v>
      </c>
      <c r="AC221" s="23" t="s">
        <v>44</v>
      </c>
      <c r="AD221" s="23">
        <v>3</v>
      </c>
      <c r="AE221" s="28">
        <f>VLOOKUP(W221,Sheet4!$A$4:$B$53,2,FALSE)</f>
        <v>0</v>
      </c>
    </row>
    <row r="222" spans="1:31" x14ac:dyDescent="0.35">
      <c r="A222" s="15">
        <v>3844</v>
      </c>
      <c r="B222" s="16" t="s">
        <v>1927</v>
      </c>
      <c r="C222" s="16" t="s">
        <v>1928</v>
      </c>
      <c r="D222" s="17">
        <v>44357</v>
      </c>
      <c r="E222" s="17">
        <v>44791</v>
      </c>
      <c r="F222" s="16">
        <v>14</v>
      </c>
      <c r="G222" s="16" t="s">
        <v>10308</v>
      </c>
      <c r="H222" s="16" t="s">
        <v>1778</v>
      </c>
      <c r="I222" s="16" t="s">
        <v>1225</v>
      </c>
      <c r="J222" s="16" t="s">
        <v>1929</v>
      </c>
      <c r="K222" s="16" t="s">
        <v>167</v>
      </c>
      <c r="L222" s="16" t="s">
        <v>32</v>
      </c>
      <c r="M222" s="16" t="s">
        <v>51</v>
      </c>
      <c r="N222" s="16" t="s">
        <v>34</v>
      </c>
      <c r="O222" s="16" t="s">
        <v>35</v>
      </c>
      <c r="P222" s="16" t="s">
        <v>174</v>
      </c>
      <c r="Q222" s="16" t="s">
        <v>1930</v>
      </c>
      <c r="R222" s="16" t="s">
        <v>1842</v>
      </c>
      <c r="S222" s="16" t="s">
        <v>80</v>
      </c>
      <c r="T222" s="18">
        <v>22434</v>
      </c>
      <c r="U222" s="19">
        <v>64.55</v>
      </c>
      <c r="V222" s="19" t="s">
        <v>10315</v>
      </c>
      <c r="W222" s="20" t="s">
        <v>39</v>
      </c>
      <c r="X222" s="16" t="s">
        <v>82</v>
      </c>
      <c r="Y222" s="16" t="s">
        <v>54</v>
      </c>
      <c r="Z222" s="16">
        <v>49677</v>
      </c>
      <c r="AA222" s="16" t="s">
        <v>42</v>
      </c>
      <c r="AB222" s="16" t="s">
        <v>74</v>
      </c>
      <c r="AC222" s="16" t="s">
        <v>739</v>
      </c>
      <c r="AD222" s="16">
        <v>3</v>
      </c>
      <c r="AE222" s="21">
        <f>VLOOKUP(W222,Sheet4!$A$4:$B$53,2,FALSE)</f>
        <v>0</v>
      </c>
    </row>
    <row r="223" spans="1:31" x14ac:dyDescent="0.35">
      <c r="A223" s="22">
        <v>3846</v>
      </c>
      <c r="B223" s="23" t="s">
        <v>455</v>
      </c>
      <c r="C223" s="23" t="s">
        <v>151</v>
      </c>
      <c r="D223" s="24">
        <v>43955</v>
      </c>
      <c r="E223" s="24">
        <v>45061</v>
      </c>
      <c r="F223" s="23">
        <v>36</v>
      </c>
      <c r="G223" s="23" t="s">
        <v>10308</v>
      </c>
      <c r="H223" s="23" t="s">
        <v>1772</v>
      </c>
      <c r="I223" s="23" t="s">
        <v>1933</v>
      </c>
      <c r="J223" s="23" t="s">
        <v>1934</v>
      </c>
      <c r="K223" s="23" t="s">
        <v>117</v>
      </c>
      <c r="L223" s="23" t="s">
        <v>32</v>
      </c>
      <c r="M223" s="23" t="s">
        <v>33</v>
      </c>
      <c r="N223" s="23" t="s">
        <v>34</v>
      </c>
      <c r="O223" s="23" t="s">
        <v>62</v>
      </c>
      <c r="P223" s="23" t="s">
        <v>139</v>
      </c>
      <c r="Q223" s="23" t="s">
        <v>1935</v>
      </c>
      <c r="R223" s="23" t="s">
        <v>169</v>
      </c>
      <c r="S223" s="23" t="s">
        <v>304</v>
      </c>
      <c r="T223" s="25">
        <v>27616</v>
      </c>
      <c r="U223" s="26">
        <v>50.361111111111114</v>
      </c>
      <c r="V223" s="26" t="s">
        <v>10319</v>
      </c>
      <c r="W223" s="27" t="s">
        <v>39</v>
      </c>
      <c r="X223" s="23" t="s">
        <v>91</v>
      </c>
      <c r="Y223" s="23" t="s">
        <v>54</v>
      </c>
      <c r="Z223" s="23">
        <v>44664</v>
      </c>
      <c r="AA223" s="23" t="s">
        <v>127</v>
      </c>
      <c r="AB223" s="23" t="s">
        <v>74</v>
      </c>
      <c r="AC223" s="23" t="s">
        <v>44</v>
      </c>
      <c r="AD223" s="23">
        <v>3</v>
      </c>
      <c r="AE223" s="28">
        <f>VLOOKUP(W223,Sheet4!$A$4:$B$53,2,FALSE)</f>
        <v>0</v>
      </c>
    </row>
    <row r="224" spans="1:31" x14ac:dyDescent="0.35">
      <c r="A224" s="15">
        <v>3847</v>
      </c>
      <c r="B224" s="16" t="s">
        <v>311</v>
      </c>
      <c r="C224" s="16" t="s">
        <v>1936</v>
      </c>
      <c r="D224" s="17">
        <v>43520</v>
      </c>
      <c r="E224" s="17">
        <v>43993</v>
      </c>
      <c r="F224" s="16">
        <v>15</v>
      </c>
      <c r="G224" s="16" t="s">
        <v>10308</v>
      </c>
      <c r="H224" s="16" t="s">
        <v>1772</v>
      </c>
      <c r="I224" s="16" t="s">
        <v>1937</v>
      </c>
      <c r="J224" s="16" t="s">
        <v>1938</v>
      </c>
      <c r="K224" s="16" t="s">
        <v>61</v>
      </c>
      <c r="L224" s="16" t="s">
        <v>32</v>
      </c>
      <c r="M224" s="16" t="s">
        <v>51</v>
      </c>
      <c r="N224" s="16" t="s">
        <v>63</v>
      </c>
      <c r="O224" s="16" t="s">
        <v>35</v>
      </c>
      <c r="P224" s="16" t="s">
        <v>139</v>
      </c>
      <c r="Q224" s="16" t="s">
        <v>1939</v>
      </c>
      <c r="R224" s="16" t="s">
        <v>169</v>
      </c>
      <c r="S224" s="16" t="s">
        <v>89</v>
      </c>
      <c r="T224" s="18">
        <v>36044</v>
      </c>
      <c r="U224" s="19">
        <v>27.288888888888888</v>
      </c>
      <c r="V224" s="19" t="s">
        <v>10320</v>
      </c>
      <c r="W224" s="20" t="s">
        <v>39</v>
      </c>
      <c r="X224" s="16" t="s">
        <v>82</v>
      </c>
      <c r="Y224" s="16" t="s">
        <v>54</v>
      </c>
      <c r="Z224" s="16">
        <v>53800</v>
      </c>
      <c r="AA224" s="16" t="s">
        <v>55</v>
      </c>
      <c r="AB224" s="16" t="s">
        <v>74</v>
      </c>
      <c r="AC224" s="16" t="s">
        <v>44</v>
      </c>
      <c r="AD224" s="16">
        <v>3</v>
      </c>
      <c r="AE224" s="21">
        <f>VLOOKUP(W224,Sheet4!$A$4:$B$53,2,FALSE)</f>
        <v>0</v>
      </c>
    </row>
    <row r="225" spans="1:31" x14ac:dyDescent="0.35">
      <c r="A225" s="22">
        <v>3850</v>
      </c>
      <c r="B225" s="23" t="s">
        <v>1263</v>
      </c>
      <c r="C225" s="23" t="s">
        <v>1946</v>
      </c>
      <c r="D225" s="24">
        <v>43835</v>
      </c>
      <c r="E225" s="24">
        <v>44676</v>
      </c>
      <c r="F225" s="23">
        <v>27</v>
      </c>
      <c r="G225" s="23" t="s">
        <v>10308</v>
      </c>
      <c r="H225" s="23" t="s">
        <v>1783</v>
      </c>
      <c r="I225" s="23" t="s">
        <v>1947</v>
      </c>
      <c r="J225" s="23" t="s">
        <v>1948</v>
      </c>
      <c r="K225" s="23" t="s">
        <v>138</v>
      </c>
      <c r="L225" s="23" t="s">
        <v>32</v>
      </c>
      <c r="M225" s="23" t="s">
        <v>51</v>
      </c>
      <c r="N225" s="23" t="s">
        <v>63</v>
      </c>
      <c r="O225" s="23" t="s">
        <v>35</v>
      </c>
      <c r="P225" s="23" t="s">
        <v>174</v>
      </c>
      <c r="Q225" s="23" t="s">
        <v>1949</v>
      </c>
      <c r="R225" s="23" t="s">
        <v>169</v>
      </c>
      <c r="S225" s="23" t="s">
        <v>503</v>
      </c>
      <c r="T225" s="25">
        <v>19588</v>
      </c>
      <c r="U225" s="26">
        <v>72.341666666666669</v>
      </c>
      <c r="V225" s="26" t="s">
        <v>10316</v>
      </c>
      <c r="W225" s="27" t="s">
        <v>39</v>
      </c>
      <c r="X225" s="23" t="s">
        <v>1257</v>
      </c>
      <c r="Y225" s="23" t="s">
        <v>54</v>
      </c>
      <c r="Z225" s="23">
        <v>77264</v>
      </c>
      <c r="AA225" s="23" t="s">
        <v>55</v>
      </c>
      <c r="AB225" s="23" t="s">
        <v>74</v>
      </c>
      <c r="AC225" s="23" t="s">
        <v>44</v>
      </c>
      <c r="AD225" s="23">
        <v>3</v>
      </c>
      <c r="AE225" s="28">
        <f>VLOOKUP(W225,Sheet4!$A$4:$B$53,2,FALSE)</f>
        <v>0</v>
      </c>
    </row>
    <row r="226" spans="1:31" x14ac:dyDescent="0.35">
      <c r="A226" s="15">
        <v>3851</v>
      </c>
      <c r="B226" s="16" t="s">
        <v>332</v>
      </c>
      <c r="C226" s="16" t="s">
        <v>1950</v>
      </c>
      <c r="D226" s="17">
        <v>43483</v>
      </c>
      <c r="E226" s="17">
        <v>43920</v>
      </c>
      <c r="F226" s="16">
        <v>14</v>
      </c>
      <c r="G226" s="16" t="s">
        <v>10308</v>
      </c>
      <c r="H226" s="16" t="s">
        <v>1783</v>
      </c>
      <c r="I226" s="16" t="s">
        <v>1951</v>
      </c>
      <c r="J226" s="16" t="s">
        <v>1952</v>
      </c>
      <c r="K226" s="16" t="s">
        <v>117</v>
      </c>
      <c r="L226" s="16" t="s">
        <v>1804</v>
      </c>
      <c r="M226" s="16" t="s">
        <v>33</v>
      </c>
      <c r="N226" s="16" t="s">
        <v>34</v>
      </c>
      <c r="O226" s="16" t="s">
        <v>35</v>
      </c>
      <c r="P226" s="16" t="s">
        <v>125</v>
      </c>
      <c r="Q226" s="16" t="s">
        <v>1953</v>
      </c>
      <c r="R226" s="16" t="s">
        <v>169</v>
      </c>
      <c r="S226" s="16" t="s">
        <v>118</v>
      </c>
      <c r="T226" s="18">
        <v>34522</v>
      </c>
      <c r="U226" s="19">
        <v>31.452777777777779</v>
      </c>
      <c r="V226" s="19" t="s">
        <v>10318</v>
      </c>
      <c r="W226" s="20" t="s">
        <v>90</v>
      </c>
      <c r="X226" s="16" t="s">
        <v>242</v>
      </c>
      <c r="Y226" s="16" t="s">
        <v>54</v>
      </c>
      <c r="Z226" s="16">
        <v>38058</v>
      </c>
      <c r="AA226" s="16" t="s">
        <v>92</v>
      </c>
      <c r="AB226" s="16" t="s">
        <v>83</v>
      </c>
      <c r="AC226" s="16" t="s">
        <v>739</v>
      </c>
      <c r="AD226" s="16">
        <v>3</v>
      </c>
      <c r="AE226" s="21">
        <f>VLOOKUP(W226,Sheet4!$A$4:$B$53,2,FALSE)</f>
        <v>0</v>
      </c>
    </row>
    <row r="227" spans="1:31" x14ac:dyDescent="0.35">
      <c r="A227" s="22">
        <v>3852</v>
      </c>
      <c r="B227" s="23" t="s">
        <v>1954</v>
      </c>
      <c r="C227" s="23" t="s">
        <v>1955</v>
      </c>
      <c r="D227" s="24">
        <v>43525</v>
      </c>
      <c r="E227" s="24">
        <v>44464</v>
      </c>
      <c r="F227" s="23">
        <v>30</v>
      </c>
      <c r="G227" s="23" t="s">
        <v>10308</v>
      </c>
      <c r="H227" s="23" t="s">
        <v>1870</v>
      </c>
      <c r="I227" s="23" t="s">
        <v>1956</v>
      </c>
      <c r="J227" s="23" t="s">
        <v>1957</v>
      </c>
      <c r="K227" s="23" t="s">
        <v>61</v>
      </c>
      <c r="L227" s="23" t="s">
        <v>1804</v>
      </c>
      <c r="M227" s="23" t="s">
        <v>51</v>
      </c>
      <c r="N227" s="23" t="s">
        <v>50</v>
      </c>
      <c r="O227" s="23" t="s">
        <v>35</v>
      </c>
      <c r="P227" s="23" t="s">
        <v>139</v>
      </c>
      <c r="Q227" s="23" t="s">
        <v>1958</v>
      </c>
      <c r="R227" s="23" t="s">
        <v>169</v>
      </c>
      <c r="S227" s="23" t="s">
        <v>89</v>
      </c>
      <c r="T227" s="25">
        <v>32030</v>
      </c>
      <c r="U227" s="26">
        <v>38.277777777777779</v>
      </c>
      <c r="V227" s="26" t="s">
        <v>10318</v>
      </c>
      <c r="W227" s="27" t="s">
        <v>90</v>
      </c>
      <c r="X227" s="23" t="s">
        <v>82</v>
      </c>
      <c r="Y227" s="23" t="s">
        <v>41</v>
      </c>
      <c r="Z227" s="23">
        <v>34011</v>
      </c>
      <c r="AA227" s="23" t="s">
        <v>42</v>
      </c>
      <c r="AB227" s="23" t="s">
        <v>43</v>
      </c>
      <c r="AC227" s="23" t="s">
        <v>739</v>
      </c>
      <c r="AD227" s="23">
        <v>3</v>
      </c>
      <c r="AE227" s="28">
        <f>VLOOKUP(W227,Sheet4!$A$4:$B$53,2,FALSE)</f>
        <v>0</v>
      </c>
    </row>
    <row r="228" spans="1:31" x14ac:dyDescent="0.35">
      <c r="A228" s="15">
        <v>3853</v>
      </c>
      <c r="B228" s="16" t="s">
        <v>1959</v>
      </c>
      <c r="C228" s="16" t="s">
        <v>891</v>
      </c>
      <c r="D228" s="17">
        <v>44422</v>
      </c>
      <c r="E228" s="17">
        <v>44870</v>
      </c>
      <c r="F228" s="16">
        <v>14</v>
      </c>
      <c r="G228" s="16" t="s">
        <v>10308</v>
      </c>
      <c r="H228" s="16" t="s">
        <v>1874</v>
      </c>
      <c r="I228" s="16" t="s">
        <v>1960</v>
      </c>
      <c r="J228" s="16" t="s">
        <v>1961</v>
      </c>
      <c r="K228" s="16" t="s">
        <v>167</v>
      </c>
      <c r="L228" s="16" t="s">
        <v>1804</v>
      </c>
      <c r="M228" s="16" t="s">
        <v>62</v>
      </c>
      <c r="N228" s="16" t="s">
        <v>50</v>
      </c>
      <c r="O228" s="16" t="s">
        <v>35</v>
      </c>
      <c r="P228" s="16" t="s">
        <v>125</v>
      </c>
      <c r="Q228" s="16" t="s">
        <v>1962</v>
      </c>
      <c r="R228" s="16" t="s">
        <v>169</v>
      </c>
      <c r="S228" s="16" t="s">
        <v>80</v>
      </c>
      <c r="T228" s="18">
        <v>30515</v>
      </c>
      <c r="U228" s="19">
        <v>42.422222222222224</v>
      </c>
      <c r="V228" s="19" t="s">
        <v>10317</v>
      </c>
      <c r="W228" s="20" t="s">
        <v>39</v>
      </c>
      <c r="X228" s="16" t="s">
        <v>215</v>
      </c>
      <c r="Y228" s="16" t="s">
        <v>41</v>
      </c>
      <c r="Z228" s="16">
        <v>56198</v>
      </c>
      <c r="AA228" s="16" t="s">
        <v>127</v>
      </c>
      <c r="AB228" s="16" t="s">
        <v>74</v>
      </c>
      <c r="AC228" s="16" t="s">
        <v>44</v>
      </c>
      <c r="AD228" s="16">
        <v>3</v>
      </c>
      <c r="AE228" s="21">
        <f>VLOOKUP(W228,Sheet4!$A$4:$B$53,2,FALSE)</f>
        <v>0</v>
      </c>
    </row>
    <row r="229" spans="1:31" x14ac:dyDescent="0.35">
      <c r="A229" s="22">
        <v>3854</v>
      </c>
      <c r="B229" s="23" t="s">
        <v>1963</v>
      </c>
      <c r="C229" s="23" t="s">
        <v>1964</v>
      </c>
      <c r="D229" s="24">
        <v>43622</v>
      </c>
      <c r="E229" s="24">
        <v>43713</v>
      </c>
      <c r="F229" s="23">
        <v>2</v>
      </c>
      <c r="G229" s="23" t="s">
        <v>10308</v>
      </c>
      <c r="H229" s="23" t="s">
        <v>1778</v>
      </c>
      <c r="I229" s="23" t="s">
        <v>1965</v>
      </c>
      <c r="J229" s="23" t="s">
        <v>1966</v>
      </c>
      <c r="K229" s="23" t="s">
        <v>97</v>
      </c>
      <c r="L229" s="23" t="s">
        <v>32</v>
      </c>
      <c r="M229" s="23" t="s">
        <v>51</v>
      </c>
      <c r="N229" s="23" t="s">
        <v>63</v>
      </c>
      <c r="O229" s="23" t="s">
        <v>35</v>
      </c>
      <c r="P229" s="23" t="s">
        <v>139</v>
      </c>
      <c r="Q229" s="23" t="s">
        <v>1967</v>
      </c>
      <c r="R229" s="23" t="s">
        <v>1842</v>
      </c>
      <c r="S229" s="23" t="s">
        <v>1011</v>
      </c>
      <c r="T229" s="25">
        <v>15365</v>
      </c>
      <c r="U229" s="26">
        <v>83.905555555555551</v>
      </c>
      <c r="V229" s="26" t="s">
        <v>10314</v>
      </c>
      <c r="W229" s="27" t="s">
        <v>39</v>
      </c>
      <c r="X229" s="23" t="s">
        <v>242</v>
      </c>
      <c r="Y229" s="23" t="s">
        <v>54</v>
      </c>
      <c r="Z229" s="23">
        <v>72343</v>
      </c>
      <c r="AA229" s="23" t="s">
        <v>92</v>
      </c>
      <c r="AB229" s="23" t="s">
        <v>74</v>
      </c>
      <c r="AC229" s="23" t="s">
        <v>44</v>
      </c>
      <c r="AD229" s="23">
        <v>3</v>
      </c>
      <c r="AE229" s="28">
        <f>VLOOKUP(W229,Sheet4!$A$4:$B$53,2,FALSE)</f>
        <v>0</v>
      </c>
    </row>
    <row r="230" spans="1:31" x14ac:dyDescent="0.35">
      <c r="A230" s="15">
        <v>3855</v>
      </c>
      <c r="B230" s="16" t="s">
        <v>1968</v>
      </c>
      <c r="C230" s="16" t="s">
        <v>1969</v>
      </c>
      <c r="D230" s="17">
        <v>44341</v>
      </c>
      <c r="E230" s="17">
        <v>44786</v>
      </c>
      <c r="F230" s="16">
        <v>14</v>
      </c>
      <c r="G230" s="16" t="s">
        <v>10308</v>
      </c>
      <c r="H230" s="16" t="s">
        <v>1778</v>
      </c>
      <c r="I230" s="16" t="s">
        <v>1970</v>
      </c>
      <c r="J230" s="16" t="s">
        <v>1971</v>
      </c>
      <c r="K230" s="16" t="s">
        <v>97</v>
      </c>
      <c r="L230" s="16" t="s">
        <v>32</v>
      </c>
      <c r="M230" s="16" t="s">
        <v>51</v>
      </c>
      <c r="N230" s="16" t="s">
        <v>63</v>
      </c>
      <c r="O230" s="16" t="s">
        <v>51</v>
      </c>
      <c r="P230" s="16" t="s">
        <v>139</v>
      </c>
      <c r="Q230" s="16" t="s">
        <v>1972</v>
      </c>
      <c r="R230" s="16" t="s">
        <v>1842</v>
      </c>
      <c r="S230" s="16" t="s">
        <v>695</v>
      </c>
      <c r="T230" s="18">
        <v>36434</v>
      </c>
      <c r="U230" s="19">
        <v>26.219444444444445</v>
      </c>
      <c r="V230" s="19" t="s">
        <v>10320</v>
      </c>
      <c r="W230" s="20" t="s">
        <v>39</v>
      </c>
      <c r="X230" s="16" t="s">
        <v>1973</v>
      </c>
      <c r="Y230" s="16" t="s">
        <v>54</v>
      </c>
      <c r="Z230" s="16">
        <v>77314</v>
      </c>
      <c r="AA230" s="16" t="s">
        <v>73</v>
      </c>
      <c r="AB230" s="16" t="s">
        <v>43</v>
      </c>
      <c r="AC230" s="16" t="s">
        <v>44</v>
      </c>
      <c r="AD230" s="16">
        <v>3</v>
      </c>
      <c r="AE230" s="21">
        <f>VLOOKUP(W230,Sheet4!$A$4:$B$53,2,FALSE)</f>
        <v>0</v>
      </c>
    </row>
    <row r="231" spans="1:31" x14ac:dyDescent="0.35">
      <c r="A231" s="22">
        <v>3856</v>
      </c>
      <c r="B231" s="23" t="s">
        <v>1974</v>
      </c>
      <c r="C231" s="23" t="s">
        <v>363</v>
      </c>
      <c r="D231" s="24">
        <v>45002</v>
      </c>
      <c r="E231" s="24">
        <v>45089</v>
      </c>
      <c r="F231" s="23">
        <v>2</v>
      </c>
      <c r="G231" s="23" t="s">
        <v>10308</v>
      </c>
      <c r="H231" s="23" t="s">
        <v>1778</v>
      </c>
      <c r="I231" s="23" t="s">
        <v>1975</v>
      </c>
      <c r="J231" s="23" t="s">
        <v>1976</v>
      </c>
      <c r="K231" s="23" t="s">
        <v>79</v>
      </c>
      <c r="L231" s="23" t="s">
        <v>32</v>
      </c>
      <c r="M231" s="23" t="s">
        <v>51</v>
      </c>
      <c r="N231" s="23" t="s">
        <v>34</v>
      </c>
      <c r="O231" s="23" t="s">
        <v>51</v>
      </c>
      <c r="P231" s="23" t="s">
        <v>98</v>
      </c>
      <c r="Q231" s="23" t="s">
        <v>1977</v>
      </c>
      <c r="R231" s="23" t="s">
        <v>1842</v>
      </c>
      <c r="S231" s="23" t="s">
        <v>304</v>
      </c>
      <c r="T231" s="25">
        <v>34471</v>
      </c>
      <c r="U231" s="26">
        <v>31.591666666666665</v>
      </c>
      <c r="V231" s="26" t="s">
        <v>10318</v>
      </c>
      <c r="W231" s="27" t="s">
        <v>39</v>
      </c>
      <c r="X231" s="23" t="s">
        <v>351</v>
      </c>
      <c r="Y231" s="23" t="s">
        <v>54</v>
      </c>
      <c r="Z231" s="23">
        <v>57170</v>
      </c>
      <c r="AA231" s="23" t="s">
        <v>73</v>
      </c>
      <c r="AB231" s="23" t="s">
        <v>103</v>
      </c>
      <c r="AC231" s="23" t="s">
        <v>739</v>
      </c>
      <c r="AD231" s="23">
        <v>3</v>
      </c>
      <c r="AE231" s="28">
        <f>VLOOKUP(W231,Sheet4!$A$4:$B$53,2,FALSE)</f>
        <v>0</v>
      </c>
    </row>
    <row r="232" spans="1:31" x14ac:dyDescent="0.35">
      <c r="A232" s="15">
        <v>3857</v>
      </c>
      <c r="B232" s="16" t="s">
        <v>1978</v>
      </c>
      <c r="C232" s="16" t="s">
        <v>1239</v>
      </c>
      <c r="D232" s="17">
        <v>44836</v>
      </c>
      <c r="E232" s="17">
        <v>44845</v>
      </c>
      <c r="F232" s="16">
        <v>0</v>
      </c>
      <c r="G232" s="16" t="s">
        <v>10308</v>
      </c>
      <c r="H232" s="16" t="s">
        <v>1772</v>
      </c>
      <c r="I232" s="16" t="s">
        <v>1979</v>
      </c>
      <c r="J232" s="16" t="s">
        <v>1980</v>
      </c>
      <c r="K232" s="16" t="s">
        <v>132</v>
      </c>
      <c r="L232" s="16" t="s">
        <v>32</v>
      </c>
      <c r="M232" s="16" t="s">
        <v>33</v>
      </c>
      <c r="N232" s="16" t="s">
        <v>63</v>
      </c>
      <c r="O232" s="16" t="s">
        <v>35</v>
      </c>
      <c r="P232" s="16" t="s">
        <v>174</v>
      </c>
      <c r="Q232" s="16" t="s">
        <v>1981</v>
      </c>
      <c r="R232" s="16" t="s">
        <v>169</v>
      </c>
      <c r="S232" s="16" t="s">
        <v>230</v>
      </c>
      <c r="T232" s="18">
        <v>23155</v>
      </c>
      <c r="U232" s="19">
        <v>62.572222222222223</v>
      </c>
      <c r="V232" s="19" t="s">
        <v>10315</v>
      </c>
      <c r="W232" s="20" t="s">
        <v>39</v>
      </c>
      <c r="X232" s="16" t="s">
        <v>112</v>
      </c>
      <c r="Y232" s="16" t="s">
        <v>54</v>
      </c>
      <c r="Z232" s="16">
        <v>18837</v>
      </c>
      <c r="AA232" s="16" t="s">
        <v>92</v>
      </c>
      <c r="AB232" s="16" t="s">
        <v>43</v>
      </c>
      <c r="AC232" s="16" t="s">
        <v>739</v>
      </c>
      <c r="AD232" s="16">
        <v>3</v>
      </c>
      <c r="AE232" s="21">
        <f>VLOOKUP(W232,Sheet4!$A$4:$B$53,2,FALSE)</f>
        <v>0</v>
      </c>
    </row>
    <row r="233" spans="1:31" x14ac:dyDescent="0.35">
      <c r="A233" s="22">
        <v>3859</v>
      </c>
      <c r="B233" s="23" t="s">
        <v>1985</v>
      </c>
      <c r="C233" s="23" t="s">
        <v>1986</v>
      </c>
      <c r="D233" s="24">
        <v>43798</v>
      </c>
      <c r="E233" s="24">
        <v>44791</v>
      </c>
      <c r="F233" s="23">
        <v>32</v>
      </c>
      <c r="G233" s="23" t="s">
        <v>10308</v>
      </c>
      <c r="H233" s="23" t="s">
        <v>1772</v>
      </c>
      <c r="I233" s="23" t="s">
        <v>1987</v>
      </c>
      <c r="J233" s="23" t="s">
        <v>1988</v>
      </c>
      <c r="K233" s="23" t="s">
        <v>61</v>
      </c>
      <c r="L233" s="23" t="s">
        <v>32</v>
      </c>
      <c r="M233" s="23" t="s">
        <v>62</v>
      </c>
      <c r="N233" s="23" t="s">
        <v>63</v>
      </c>
      <c r="O233" s="23" t="s">
        <v>51</v>
      </c>
      <c r="P233" s="23" t="s">
        <v>174</v>
      </c>
      <c r="Q233" s="23" t="s">
        <v>1989</v>
      </c>
      <c r="R233" s="23" t="s">
        <v>169</v>
      </c>
      <c r="S233" s="23" t="s">
        <v>230</v>
      </c>
      <c r="T233" s="25">
        <v>33714</v>
      </c>
      <c r="U233" s="26">
        <v>33.666666666666664</v>
      </c>
      <c r="V233" s="26" t="s">
        <v>10318</v>
      </c>
      <c r="W233" s="27" t="s">
        <v>39</v>
      </c>
      <c r="X233" s="23" t="s">
        <v>112</v>
      </c>
      <c r="Y233" s="23" t="s">
        <v>41</v>
      </c>
      <c r="Z233" s="23">
        <v>70282</v>
      </c>
      <c r="AA233" s="23" t="s">
        <v>55</v>
      </c>
      <c r="AB233" s="23" t="s">
        <v>83</v>
      </c>
      <c r="AC233" s="23" t="s">
        <v>739</v>
      </c>
      <c r="AD233" s="23">
        <v>3</v>
      </c>
      <c r="AE233" s="28">
        <f>VLOOKUP(W233,Sheet4!$A$4:$B$53,2,FALSE)</f>
        <v>0</v>
      </c>
    </row>
    <row r="234" spans="1:31" x14ac:dyDescent="0.35">
      <c r="A234" s="15">
        <v>3860</v>
      </c>
      <c r="B234" s="16" t="s">
        <v>1990</v>
      </c>
      <c r="C234" s="16" t="s">
        <v>1991</v>
      </c>
      <c r="D234" s="17">
        <v>44013</v>
      </c>
      <c r="E234" s="17">
        <v>44826</v>
      </c>
      <c r="F234" s="16">
        <v>26</v>
      </c>
      <c r="G234" s="16" t="s">
        <v>10308</v>
      </c>
      <c r="H234" s="16" t="s">
        <v>1772</v>
      </c>
      <c r="I234" s="16" t="s">
        <v>1992</v>
      </c>
      <c r="J234" s="16" t="s">
        <v>1993</v>
      </c>
      <c r="K234" s="16" t="s">
        <v>117</v>
      </c>
      <c r="L234" s="16" t="s">
        <v>32</v>
      </c>
      <c r="M234" s="16" t="s">
        <v>33</v>
      </c>
      <c r="N234" s="16" t="s">
        <v>63</v>
      </c>
      <c r="O234" s="16" t="s">
        <v>35</v>
      </c>
      <c r="P234" s="16" t="s">
        <v>125</v>
      </c>
      <c r="Q234" s="16" t="s">
        <v>1994</v>
      </c>
      <c r="R234" s="16" t="s">
        <v>169</v>
      </c>
      <c r="S234" s="16" t="s">
        <v>331</v>
      </c>
      <c r="T234" s="18">
        <v>35068</v>
      </c>
      <c r="U234" s="19">
        <v>29.961111111111112</v>
      </c>
      <c r="V234" s="19" t="s">
        <v>10320</v>
      </c>
      <c r="W234" s="20" t="s">
        <v>39</v>
      </c>
      <c r="X234" s="16" t="s">
        <v>162</v>
      </c>
      <c r="Y234" s="16" t="s">
        <v>41</v>
      </c>
      <c r="Z234" s="16">
        <v>86329</v>
      </c>
      <c r="AA234" s="16" t="s">
        <v>127</v>
      </c>
      <c r="AB234" s="16" t="s">
        <v>74</v>
      </c>
      <c r="AC234" s="16" t="s">
        <v>44</v>
      </c>
      <c r="AD234" s="16">
        <v>3</v>
      </c>
      <c r="AE234" s="21">
        <f>VLOOKUP(W234,Sheet4!$A$4:$B$53,2,FALSE)</f>
        <v>0</v>
      </c>
    </row>
    <row r="235" spans="1:31" x14ac:dyDescent="0.35">
      <c r="A235" s="22">
        <v>3862</v>
      </c>
      <c r="B235" s="23" t="s">
        <v>1999</v>
      </c>
      <c r="C235" s="23" t="s">
        <v>546</v>
      </c>
      <c r="D235" s="24">
        <v>43598</v>
      </c>
      <c r="E235" s="24">
        <v>45083</v>
      </c>
      <c r="F235" s="23">
        <v>48</v>
      </c>
      <c r="G235" s="23" t="s">
        <v>10308</v>
      </c>
      <c r="H235" s="23" t="s">
        <v>1783</v>
      </c>
      <c r="I235" s="23" t="s">
        <v>2000</v>
      </c>
      <c r="J235" s="23" t="s">
        <v>2001</v>
      </c>
      <c r="K235" s="23" t="s">
        <v>88</v>
      </c>
      <c r="L235" s="23" t="s">
        <v>1804</v>
      </c>
      <c r="M235" s="23" t="s">
        <v>51</v>
      </c>
      <c r="N235" s="23" t="s">
        <v>63</v>
      </c>
      <c r="O235" s="23" t="s">
        <v>35</v>
      </c>
      <c r="P235" s="23" t="s">
        <v>98</v>
      </c>
      <c r="Q235" s="23" t="s">
        <v>2002</v>
      </c>
      <c r="R235" s="23" t="s">
        <v>169</v>
      </c>
      <c r="S235" s="23" t="s">
        <v>176</v>
      </c>
      <c r="T235" s="25">
        <v>32633</v>
      </c>
      <c r="U235" s="26">
        <v>36.625</v>
      </c>
      <c r="V235" s="26" t="s">
        <v>10318</v>
      </c>
      <c r="W235" s="27" t="s">
        <v>90</v>
      </c>
      <c r="X235" s="23" t="s">
        <v>112</v>
      </c>
      <c r="Y235" s="23" t="s">
        <v>54</v>
      </c>
      <c r="Z235" s="23">
        <v>58224</v>
      </c>
      <c r="AA235" s="23" t="s">
        <v>42</v>
      </c>
      <c r="AB235" s="23" t="s">
        <v>83</v>
      </c>
      <c r="AC235" s="23" t="s">
        <v>739</v>
      </c>
      <c r="AD235" s="23">
        <v>3</v>
      </c>
      <c r="AE235" s="28">
        <f>VLOOKUP(W235,Sheet4!$A$4:$B$53,2,FALSE)</f>
        <v>0</v>
      </c>
    </row>
    <row r="236" spans="1:31" x14ac:dyDescent="0.35">
      <c r="A236" s="15">
        <v>3864</v>
      </c>
      <c r="B236" s="16" t="s">
        <v>2006</v>
      </c>
      <c r="C236" s="16" t="s">
        <v>2007</v>
      </c>
      <c r="D236" s="17">
        <v>44900</v>
      </c>
      <c r="E236" s="17">
        <v>45090</v>
      </c>
      <c r="F236" s="16">
        <v>6</v>
      </c>
      <c r="G236" s="16" t="s">
        <v>10308</v>
      </c>
      <c r="H236" s="16" t="s">
        <v>1874</v>
      </c>
      <c r="I236" s="16" t="s">
        <v>2008</v>
      </c>
      <c r="J236" s="16" t="s">
        <v>2009</v>
      </c>
      <c r="K236" s="16" t="s">
        <v>132</v>
      </c>
      <c r="L236" s="16" t="s">
        <v>1804</v>
      </c>
      <c r="M236" s="16" t="s">
        <v>33</v>
      </c>
      <c r="N236" s="16" t="s">
        <v>50</v>
      </c>
      <c r="O236" s="16" t="s">
        <v>62</v>
      </c>
      <c r="P236" s="16" t="s">
        <v>125</v>
      </c>
      <c r="Q236" s="16" t="s">
        <v>2010</v>
      </c>
      <c r="R236" s="16" t="s">
        <v>169</v>
      </c>
      <c r="S236" s="16" t="s">
        <v>52</v>
      </c>
      <c r="T236" s="18">
        <v>25320</v>
      </c>
      <c r="U236" s="19">
        <v>56.647222222222226</v>
      </c>
      <c r="V236" s="19" t="s">
        <v>10319</v>
      </c>
      <c r="W236" s="20" t="s">
        <v>39</v>
      </c>
      <c r="X236" s="16" t="s">
        <v>82</v>
      </c>
      <c r="Y236" s="16" t="s">
        <v>41</v>
      </c>
      <c r="Z236" s="16">
        <v>32977</v>
      </c>
      <c r="AA236" s="16" t="s">
        <v>73</v>
      </c>
      <c r="AB236" s="16" t="s">
        <v>83</v>
      </c>
      <c r="AC236" s="16" t="s">
        <v>235</v>
      </c>
      <c r="AD236" s="16">
        <v>3</v>
      </c>
      <c r="AE236" s="21">
        <f>VLOOKUP(W236,Sheet4!$A$4:$B$53,2,FALSE)</f>
        <v>0</v>
      </c>
    </row>
    <row r="237" spans="1:31" x14ac:dyDescent="0.35">
      <c r="A237" s="22">
        <v>3865</v>
      </c>
      <c r="B237" s="23" t="s">
        <v>1877</v>
      </c>
      <c r="C237" s="23" t="s">
        <v>1768</v>
      </c>
      <c r="D237" s="24">
        <v>44103</v>
      </c>
      <c r="E237" s="24">
        <v>44491</v>
      </c>
      <c r="F237" s="23">
        <v>12</v>
      </c>
      <c r="G237" s="23" t="s">
        <v>10308</v>
      </c>
      <c r="H237" s="23" t="s">
        <v>1778</v>
      </c>
      <c r="I237" s="23" t="s">
        <v>2011</v>
      </c>
      <c r="J237" s="23" t="s">
        <v>2012</v>
      </c>
      <c r="K237" s="23" t="s">
        <v>138</v>
      </c>
      <c r="L237" s="23" t="s">
        <v>32</v>
      </c>
      <c r="M237" s="23" t="s">
        <v>51</v>
      </c>
      <c r="N237" s="23" t="s">
        <v>34</v>
      </c>
      <c r="O237" s="23" t="s">
        <v>35</v>
      </c>
      <c r="P237" s="23" t="s">
        <v>98</v>
      </c>
      <c r="Q237" s="23" t="s">
        <v>2013</v>
      </c>
      <c r="R237" s="23" t="s">
        <v>10322</v>
      </c>
      <c r="S237" s="23" t="s">
        <v>2014</v>
      </c>
      <c r="T237" s="25">
        <v>23287</v>
      </c>
      <c r="U237" s="26">
        <v>62.213888888888889</v>
      </c>
      <c r="V237" s="26" t="s">
        <v>10315</v>
      </c>
      <c r="W237" s="27" t="s">
        <v>39</v>
      </c>
      <c r="X237" s="23" t="s">
        <v>707</v>
      </c>
      <c r="Y237" s="23" t="s">
        <v>54</v>
      </c>
      <c r="Z237" s="23">
        <v>9209</v>
      </c>
      <c r="AA237" s="23" t="s">
        <v>127</v>
      </c>
      <c r="AB237" s="23" t="s">
        <v>74</v>
      </c>
      <c r="AC237" s="23" t="s">
        <v>235</v>
      </c>
      <c r="AD237" s="23">
        <v>3</v>
      </c>
      <c r="AE237" s="28">
        <f>VLOOKUP(W237,Sheet4!$A$4:$B$53,2,FALSE)</f>
        <v>0</v>
      </c>
    </row>
    <row r="238" spans="1:31" x14ac:dyDescent="0.35">
      <c r="A238" s="15">
        <v>3866</v>
      </c>
      <c r="B238" s="16" t="s">
        <v>2015</v>
      </c>
      <c r="C238" s="16" t="s">
        <v>2016</v>
      </c>
      <c r="D238" s="17">
        <v>44078</v>
      </c>
      <c r="E238" s="17">
        <v>44303</v>
      </c>
      <c r="F238" s="16">
        <v>7</v>
      </c>
      <c r="G238" s="16" t="s">
        <v>10308</v>
      </c>
      <c r="H238" s="16" t="s">
        <v>1778</v>
      </c>
      <c r="I238" s="16" t="s">
        <v>2017</v>
      </c>
      <c r="J238" s="16" t="s">
        <v>2018</v>
      </c>
      <c r="K238" s="16" t="s">
        <v>79</v>
      </c>
      <c r="L238" s="16" t="s">
        <v>32</v>
      </c>
      <c r="M238" s="16" t="s">
        <v>33</v>
      </c>
      <c r="N238" s="16" t="s">
        <v>50</v>
      </c>
      <c r="O238" s="16" t="s">
        <v>62</v>
      </c>
      <c r="P238" s="16" t="s">
        <v>139</v>
      </c>
      <c r="Q238" s="16" t="s">
        <v>2019</v>
      </c>
      <c r="R238" s="16" t="s">
        <v>1842</v>
      </c>
      <c r="S238" s="16" t="s">
        <v>89</v>
      </c>
      <c r="T238" s="18">
        <v>21863</v>
      </c>
      <c r="U238" s="19">
        <v>66.113888888888894</v>
      </c>
      <c r="V238" s="19" t="s">
        <v>10315</v>
      </c>
      <c r="W238" s="20" t="s">
        <v>39</v>
      </c>
      <c r="X238" s="16" t="s">
        <v>102</v>
      </c>
      <c r="Y238" s="16" t="s">
        <v>54</v>
      </c>
      <c r="Z238" s="16">
        <v>58737</v>
      </c>
      <c r="AA238" s="16" t="s">
        <v>73</v>
      </c>
      <c r="AB238" s="16" t="s">
        <v>103</v>
      </c>
      <c r="AC238" s="16" t="s">
        <v>44</v>
      </c>
      <c r="AD238" s="16">
        <v>3</v>
      </c>
      <c r="AE238" s="21">
        <f>VLOOKUP(W238,Sheet4!$A$4:$B$53,2,FALSE)</f>
        <v>0</v>
      </c>
    </row>
    <row r="239" spans="1:31" x14ac:dyDescent="0.35">
      <c r="A239" s="22">
        <v>3869</v>
      </c>
      <c r="B239" s="23" t="s">
        <v>2027</v>
      </c>
      <c r="C239" s="23" t="s">
        <v>2028</v>
      </c>
      <c r="D239" s="24">
        <v>43733</v>
      </c>
      <c r="E239" s="24">
        <v>43868</v>
      </c>
      <c r="F239" s="23">
        <v>4</v>
      </c>
      <c r="G239" s="23" t="s">
        <v>10308</v>
      </c>
      <c r="H239" s="23" t="s">
        <v>1772</v>
      </c>
      <c r="I239" s="23" t="s">
        <v>2029</v>
      </c>
      <c r="J239" s="23" t="s">
        <v>2030</v>
      </c>
      <c r="K239" s="23" t="s">
        <v>117</v>
      </c>
      <c r="L239" s="23" t="s">
        <v>32</v>
      </c>
      <c r="M239" s="23" t="s">
        <v>62</v>
      </c>
      <c r="N239" s="23" t="s">
        <v>50</v>
      </c>
      <c r="O239" s="23" t="s">
        <v>35</v>
      </c>
      <c r="P239" s="23" t="s">
        <v>174</v>
      </c>
      <c r="Q239" s="23" t="s">
        <v>2031</v>
      </c>
      <c r="R239" s="23" t="s">
        <v>169</v>
      </c>
      <c r="S239" s="23" t="s">
        <v>89</v>
      </c>
      <c r="T239" s="25">
        <v>28286</v>
      </c>
      <c r="U239" s="26">
        <v>48.527777777777779</v>
      </c>
      <c r="V239" s="26" t="s">
        <v>10317</v>
      </c>
      <c r="W239" s="27" t="s">
        <v>39</v>
      </c>
      <c r="X239" s="23" t="s">
        <v>702</v>
      </c>
      <c r="Y239" s="23" t="s">
        <v>54</v>
      </c>
      <c r="Z239" s="23">
        <v>49132</v>
      </c>
      <c r="AA239" s="23" t="s">
        <v>55</v>
      </c>
      <c r="AB239" s="23" t="s">
        <v>103</v>
      </c>
      <c r="AC239" s="23" t="s">
        <v>44</v>
      </c>
      <c r="AD239" s="23">
        <v>3</v>
      </c>
      <c r="AE239" s="28">
        <f>VLOOKUP(W239,Sheet4!$A$4:$B$53,2,FALSE)</f>
        <v>0</v>
      </c>
    </row>
    <row r="240" spans="1:31" x14ac:dyDescent="0.35">
      <c r="A240" s="15">
        <v>3870</v>
      </c>
      <c r="B240" s="16" t="s">
        <v>2032</v>
      </c>
      <c r="C240" s="16" t="s">
        <v>2033</v>
      </c>
      <c r="D240" s="17">
        <v>44996</v>
      </c>
      <c r="E240" s="17">
        <v>44996</v>
      </c>
      <c r="F240" s="16">
        <v>0</v>
      </c>
      <c r="G240" s="16" t="s">
        <v>10308</v>
      </c>
      <c r="H240" s="16" t="s">
        <v>1772</v>
      </c>
      <c r="I240" s="16" t="s">
        <v>2034</v>
      </c>
      <c r="J240" s="16" t="s">
        <v>2035</v>
      </c>
      <c r="K240" s="16" t="s">
        <v>61</v>
      </c>
      <c r="L240" s="16" t="s">
        <v>32</v>
      </c>
      <c r="M240" s="16" t="s">
        <v>33</v>
      </c>
      <c r="N240" s="16" t="s">
        <v>63</v>
      </c>
      <c r="O240" s="16" t="s">
        <v>35</v>
      </c>
      <c r="P240" s="16" t="s">
        <v>125</v>
      </c>
      <c r="Q240" s="16" t="s">
        <v>2036</v>
      </c>
      <c r="R240" s="16" t="s">
        <v>169</v>
      </c>
      <c r="S240" s="16" t="s">
        <v>176</v>
      </c>
      <c r="T240" s="18">
        <v>24434</v>
      </c>
      <c r="U240" s="19">
        <v>59.075000000000003</v>
      </c>
      <c r="V240" s="19" t="s">
        <v>10319</v>
      </c>
      <c r="W240" s="20" t="s">
        <v>39</v>
      </c>
      <c r="X240" s="16" t="s">
        <v>82</v>
      </c>
      <c r="Y240" s="16" t="s">
        <v>54</v>
      </c>
      <c r="Z240" s="16">
        <v>64853</v>
      </c>
      <c r="AA240" s="16" t="s">
        <v>127</v>
      </c>
      <c r="AB240" s="16" t="s">
        <v>74</v>
      </c>
      <c r="AC240" s="16" t="s">
        <v>44</v>
      </c>
      <c r="AD240" s="16">
        <v>3</v>
      </c>
      <c r="AE240" s="21">
        <f>VLOOKUP(W240,Sheet4!$A$4:$B$53,2,FALSE)</f>
        <v>0</v>
      </c>
    </row>
    <row r="241" spans="1:31" x14ac:dyDescent="0.35">
      <c r="A241" s="22">
        <v>3872</v>
      </c>
      <c r="B241" s="23" t="s">
        <v>2041</v>
      </c>
      <c r="C241" s="23" t="s">
        <v>2042</v>
      </c>
      <c r="D241" s="24">
        <v>43322</v>
      </c>
      <c r="E241" s="24">
        <v>44235</v>
      </c>
      <c r="F241" s="23">
        <v>30</v>
      </c>
      <c r="G241" s="23" t="s">
        <v>10308</v>
      </c>
      <c r="H241" s="23" t="s">
        <v>1772</v>
      </c>
      <c r="I241" s="23" t="s">
        <v>2043</v>
      </c>
      <c r="J241" s="23" t="s">
        <v>2044</v>
      </c>
      <c r="K241" s="23" t="s">
        <v>31</v>
      </c>
      <c r="L241" s="23" t="s">
        <v>32</v>
      </c>
      <c r="M241" s="23" t="s">
        <v>33</v>
      </c>
      <c r="N241" s="23" t="s">
        <v>63</v>
      </c>
      <c r="O241" s="23" t="s">
        <v>51</v>
      </c>
      <c r="P241" s="23" t="s">
        <v>125</v>
      </c>
      <c r="Q241" s="23" t="s">
        <v>2045</v>
      </c>
      <c r="R241" s="23" t="s">
        <v>169</v>
      </c>
      <c r="S241" s="23" t="s">
        <v>110</v>
      </c>
      <c r="T241" s="25">
        <v>24115</v>
      </c>
      <c r="U241" s="26">
        <v>59.95</v>
      </c>
      <c r="V241" s="26" t="s">
        <v>10319</v>
      </c>
      <c r="W241" s="27" t="s">
        <v>39</v>
      </c>
      <c r="X241" s="23" t="s">
        <v>183</v>
      </c>
      <c r="Y241" s="23" t="s">
        <v>41</v>
      </c>
      <c r="Z241" s="23">
        <v>48135</v>
      </c>
      <c r="AA241" s="23" t="s">
        <v>127</v>
      </c>
      <c r="AB241" s="23" t="s">
        <v>74</v>
      </c>
      <c r="AC241" s="23" t="s">
        <v>44</v>
      </c>
      <c r="AD241" s="23">
        <v>3</v>
      </c>
      <c r="AE241" s="28">
        <f>VLOOKUP(W241,Sheet4!$A$4:$B$53,2,FALSE)</f>
        <v>0</v>
      </c>
    </row>
    <row r="242" spans="1:31" x14ac:dyDescent="0.35">
      <c r="A242" s="15">
        <v>3873</v>
      </c>
      <c r="B242" s="16" t="s">
        <v>2046</v>
      </c>
      <c r="C242" s="16" t="s">
        <v>2047</v>
      </c>
      <c r="D242" s="17">
        <v>44624</v>
      </c>
      <c r="E242" s="17">
        <v>45099</v>
      </c>
      <c r="F242" s="16">
        <v>15</v>
      </c>
      <c r="G242" s="16" t="s">
        <v>10308</v>
      </c>
      <c r="H242" s="16" t="s">
        <v>1783</v>
      </c>
      <c r="I242" s="16" t="s">
        <v>2048</v>
      </c>
      <c r="J242" s="16" t="s">
        <v>2049</v>
      </c>
      <c r="K242" s="16" t="s">
        <v>117</v>
      </c>
      <c r="L242" s="16" t="s">
        <v>32</v>
      </c>
      <c r="M242" s="16" t="s">
        <v>62</v>
      </c>
      <c r="N242" s="16" t="s">
        <v>63</v>
      </c>
      <c r="O242" s="16" t="s">
        <v>51</v>
      </c>
      <c r="P242" s="16" t="s">
        <v>125</v>
      </c>
      <c r="Q242" s="16" t="s">
        <v>2050</v>
      </c>
      <c r="R242" s="16" t="s">
        <v>169</v>
      </c>
      <c r="S242" s="16" t="s">
        <v>118</v>
      </c>
      <c r="T242" s="18">
        <v>26599</v>
      </c>
      <c r="U242" s="19">
        <v>53.147222222222226</v>
      </c>
      <c r="V242" s="19" t="s">
        <v>10319</v>
      </c>
      <c r="W242" s="20" t="s">
        <v>39</v>
      </c>
      <c r="X242" s="16" t="s">
        <v>2051</v>
      </c>
      <c r="Y242" s="16" t="s">
        <v>54</v>
      </c>
      <c r="Z242" s="16">
        <v>41066</v>
      </c>
      <c r="AA242" s="16" t="s">
        <v>55</v>
      </c>
      <c r="AB242" s="16" t="s">
        <v>43</v>
      </c>
      <c r="AC242" s="16" t="s">
        <v>44</v>
      </c>
      <c r="AD242" s="16">
        <v>3</v>
      </c>
      <c r="AE242" s="21">
        <f>VLOOKUP(W242,Sheet4!$A$4:$B$53,2,FALSE)</f>
        <v>0</v>
      </c>
    </row>
    <row r="243" spans="1:31" x14ac:dyDescent="0.35">
      <c r="A243" s="22">
        <v>3877</v>
      </c>
      <c r="B243" s="23" t="s">
        <v>2062</v>
      </c>
      <c r="C243" s="23" t="s">
        <v>2063</v>
      </c>
      <c r="D243" s="24">
        <v>43395</v>
      </c>
      <c r="E243" s="24">
        <v>43928</v>
      </c>
      <c r="F243" s="23">
        <v>17</v>
      </c>
      <c r="G243" s="23" t="s">
        <v>10308</v>
      </c>
      <c r="H243" s="23" t="s">
        <v>1778</v>
      </c>
      <c r="I243" s="23" t="s">
        <v>2064</v>
      </c>
      <c r="J243" s="23" t="s">
        <v>2065</v>
      </c>
      <c r="K243" s="23" t="s">
        <v>138</v>
      </c>
      <c r="L243" s="23" t="s">
        <v>32</v>
      </c>
      <c r="M243" s="23" t="s">
        <v>51</v>
      </c>
      <c r="N243" s="23" t="s">
        <v>50</v>
      </c>
      <c r="O243" s="23" t="s">
        <v>62</v>
      </c>
      <c r="P243" s="23" t="s">
        <v>125</v>
      </c>
      <c r="Q243" s="23" t="s">
        <v>2066</v>
      </c>
      <c r="R243" s="23" t="s">
        <v>1842</v>
      </c>
      <c r="S243" s="23" t="s">
        <v>80</v>
      </c>
      <c r="T243" s="25">
        <v>27780</v>
      </c>
      <c r="U243" s="26">
        <v>49.913888888888891</v>
      </c>
      <c r="V243" s="26" t="s">
        <v>10317</v>
      </c>
      <c r="W243" s="27" t="s">
        <v>39</v>
      </c>
      <c r="X243" s="23" t="s">
        <v>162</v>
      </c>
      <c r="Y243" s="23" t="s">
        <v>54</v>
      </c>
      <c r="Z243" s="23">
        <v>81607</v>
      </c>
      <c r="AA243" s="23" t="s">
        <v>127</v>
      </c>
      <c r="AB243" s="23" t="s">
        <v>74</v>
      </c>
      <c r="AC243" s="23" t="s">
        <v>739</v>
      </c>
      <c r="AD243" s="23">
        <v>3</v>
      </c>
      <c r="AE243" s="28">
        <f>VLOOKUP(W243,Sheet4!$A$4:$B$53,2,FALSE)</f>
        <v>0</v>
      </c>
    </row>
    <row r="244" spans="1:31" x14ac:dyDescent="0.35">
      <c r="A244" s="15">
        <v>3878</v>
      </c>
      <c r="B244" s="16" t="s">
        <v>227</v>
      </c>
      <c r="C244" s="16" t="s">
        <v>1516</v>
      </c>
      <c r="D244" s="17">
        <v>43351</v>
      </c>
      <c r="E244" s="17">
        <v>44431</v>
      </c>
      <c r="F244" s="16">
        <v>35</v>
      </c>
      <c r="G244" s="16" t="s">
        <v>10308</v>
      </c>
      <c r="H244" s="16" t="s">
        <v>1778</v>
      </c>
      <c r="I244" s="16" t="s">
        <v>2067</v>
      </c>
      <c r="J244" s="16" t="s">
        <v>2068</v>
      </c>
      <c r="K244" s="16" t="s">
        <v>79</v>
      </c>
      <c r="L244" s="16" t="s">
        <v>32</v>
      </c>
      <c r="M244" s="16" t="s">
        <v>33</v>
      </c>
      <c r="N244" s="16" t="s">
        <v>63</v>
      </c>
      <c r="O244" s="16" t="s">
        <v>51</v>
      </c>
      <c r="P244" s="16" t="s">
        <v>174</v>
      </c>
      <c r="Q244" s="16" t="s">
        <v>2069</v>
      </c>
      <c r="R244" s="16" t="s">
        <v>1842</v>
      </c>
      <c r="S244" s="16" t="s">
        <v>110</v>
      </c>
      <c r="T244" s="18">
        <v>24521</v>
      </c>
      <c r="U244" s="19">
        <v>58.838888888888889</v>
      </c>
      <c r="V244" s="19" t="s">
        <v>10319</v>
      </c>
      <c r="W244" s="20" t="s">
        <v>39</v>
      </c>
      <c r="X244" s="16" t="s">
        <v>112</v>
      </c>
      <c r="Y244" s="16" t="s">
        <v>54</v>
      </c>
      <c r="Z244" s="16">
        <v>69536</v>
      </c>
      <c r="AA244" s="16" t="s">
        <v>73</v>
      </c>
      <c r="AB244" s="16" t="s">
        <v>103</v>
      </c>
      <c r="AC244" s="16" t="s">
        <v>44</v>
      </c>
      <c r="AD244" s="16">
        <v>3</v>
      </c>
      <c r="AE244" s="21">
        <f>VLOOKUP(W244,Sheet4!$A$4:$B$53,2,FALSE)</f>
        <v>0</v>
      </c>
    </row>
    <row r="245" spans="1:31" x14ac:dyDescent="0.35">
      <c r="A245" s="22">
        <v>3879</v>
      </c>
      <c r="B245" s="23" t="s">
        <v>2070</v>
      </c>
      <c r="C245" s="23" t="s">
        <v>2071</v>
      </c>
      <c r="D245" s="24">
        <v>43504</v>
      </c>
      <c r="E245" s="24">
        <v>44981</v>
      </c>
      <c r="F245" s="23">
        <v>48</v>
      </c>
      <c r="G245" s="23" t="s">
        <v>10308</v>
      </c>
      <c r="H245" s="23" t="s">
        <v>1778</v>
      </c>
      <c r="I245" s="23" t="s">
        <v>2072</v>
      </c>
      <c r="J245" s="23" t="s">
        <v>2073</v>
      </c>
      <c r="K245" s="23" t="s">
        <v>167</v>
      </c>
      <c r="L245" s="23" t="s">
        <v>32</v>
      </c>
      <c r="M245" s="23" t="s">
        <v>62</v>
      </c>
      <c r="N245" s="23" t="s">
        <v>34</v>
      </c>
      <c r="O245" s="23" t="s">
        <v>51</v>
      </c>
      <c r="P245" s="23" t="s">
        <v>98</v>
      </c>
      <c r="Q245" s="23" t="s">
        <v>2074</v>
      </c>
      <c r="R245" s="23" t="s">
        <v>169</v>
      </c>
      <c r="S245" s="23" t="s">
        <v>89</v>
      </c>
      <c r="T245" s="25">
        <v>35077</v>
      </c>
      <c r="U245" s="26">
        <v>29.93611111111111</v>
      </c>
      <c r="V245" s="26" t="s">
        <v>10320</v>
      </c>
      <c r="W245" s="27" t="s">
        <v>39</v>
      </c>
      <c r="X245" s="23" t="s">
        <v>72</v>
      </c>
      <c r="Y245" s="23" t="s">
        <v>54</v>
      </c>
      <c r="Z245" s="23">
        <v>16655</v>
      </c>
      <c r="AA245" s="23" t="s">
        <v>55</v>
      </c>
      <c r="AB245" s="23" t="s">
        <v>83</v>
      </c>
      <c r="AC245" s="23" t="s">
        <v>44</v>
      </c>
      <c r="AD245" s="23">
        <v>3</v>
      </c>
      <c r="AE245" s="28">
        <f>VLOOKUP(W245,Sheet4!$A$4:$B$53,2,FALSE)</f>
        <v>0</v>
      </c>
    </row>
    <row r="246" spans="1:31" x14ac:dyDescent="0.35">
      <c r="A246" s="15">
        <v>3880</v>
      </c>
      <c r="B246" s="16" t="s">
        <v>2075</v>
      </c>
      <c r="C246" s="16" t="s">
        <v>927</v>
      </c>
      <c r="D246" s="17">
        <v>44284</v>
      </c>
      <c r="E246" s="17">
        <v>44374</v>
      </c>
      <c r="F246" s="16">
        <v>2</v>
      </c>
      <c r="G246" s="16" t="s">
        <v>10308</v>
      </c>
      <c r="H246" s="16" t="s">
        <v>1778</v>
      </c>
      <c r="I246" s="16" t="s">
        <v>2076</v>
      </c>
      <c r="J246" s="16" t="s">
        <v>2077</v>
      </c>
      <c r="K246" s="16" t="s">
        <v>97</v>
      </c>
      <c r="L246" s="16" t="s">
        <v>32</v>
      </c>
      <c r="M246" s="16" t="s">
        <v>51</v>
      </c>
      <c r="N246" s="16" t="s">
        <v>63</v>
      </c>
      <c r="O246" s="16" t="s">
        <v>35</v>
      </c>
      <c r="P246" s="16" t="s">
        <v>174</v>
      </c>
      <c r="Q246" s="16" t="s">
        <v>2078</v>
      </c>
      <c r="R246" s="16" t="s">
        <v>169</v>
      </c>
      <c r="S246" s="16" t="s">
        <v>80</v>
      </c>
      <c r="T246" s="18">
        <v>26799</v>
      </c>
      <c r="U246" s="19">
        <v>52.597222222222221</v>
      </c>
      <c r="V246" s="19" t="s">
        <v>10319</v>
      </c>
      <c r="W246" s="20" t="s">
        <v>39</v>
      </c>
      <c r="X246" s="16" t="s">
        <v>2079</v>
      </c>
      <c r="Y246" s="16" t="s">
        <v>54</v>
      </c>
      <c r="Z246" s="16">
        <v>73726</v>
      </c>
      <c r="AA246" s="16" t="s">
        <v>92</v>
      </c>
      <c r="AB246" s="16" t="s">
        <v>74</v>
      </c>
      <c r="AC246" s="16" t="s">
        <v>44</v>
      </c>
      <c r="AD246" s="16">
        <v>3</v>
      </c>
      <c r="AE246" s="21">
        <f>VLOOKUP(W246,Sheet4!$A$4:$B$53,2,FALSE)</f>
        <v>0</v>
      </c>
    </row>
    <row r="247" spans="1:31" x14ac:dyDescent="0.35">
      <c r="A247" s="22">
        <v>3883</v>
      </c>
      <c r="B247" s="23" t="s">
        <v>2088</v>
      </c>
      <c r="C247" s="23" t="s">
        <v>2028</v>
      </c>
      <c r="D247" s="24">
        <v>44687</v>
      </c>
      <c r="E247" s="24">
        <v>44830</v>
      </c>
      <c r="F247" s="23">
        <v>4</v>
      </c>
      <c r="G247" s="23" t="s">
        <v>10308</v>
      </c>
      <c r="H247" s="23" t="s">
        <v>1772</v>
      </c>
      <c r="I247" s="23" t="s">
        <v>2089</v>
      </c>
      <c r="J247" s="23" t="s">
        <v>2090</v>
      </c>
      <c r="K247" s="23" t="s">
        <v>88</v>
      </c>
      <c r="L247" s="23" t="s">
        <v>32</v>
      </c>
      <c r="M247" s="23" t="s">
        <v>33</v>
      </c>
      <c r="N247" s="23" t="s">
        <v>63</v>
      </c>
      <c r="O247" s="23" t="s">
        <v>62</v>
      </c>
      <c r="P247" s="23" t="s">
        <v>98</v>
      </c>
      <c r="Q247" s="23" t="s">
        <v>2091</v>
      </c>
      <c r="R247" s="23" t="s">
        <v>169</v>
      </c>
      <c r="S247" s="23" t="s">
        <v>89</v>
      </c>
      <c r="T247" s="25">
        <v>33405</v>
      </c>
      <c r="U247" s="26">
        <v>34.511111111111113</v>
      </c>
      <c r="V247" s="26" t="s">
        <v>10318</v>
      </c>
      <c r="W247" s="27" t="s">
        <v>39</v>
      </c>
      <c r="X247" s="23" t="s">
        <v>394</v>
      </c>
      <c r="Y247" s="23" t="s">
        <v>41</v>
      </c>
      <c r="Z247" s="23">
        <v>11294</v>
      </c>
      <c r="AA247" s="23" t="s">
        <v>42</v>
      </c>
      <c r="AB247" s="23" t="s">
        <v>43</v>
      </c>
      <c r="AC247" s="23" t="s">
        <v>44</v>
      </c>
      <c r="AD247" s="23">
        <v>3</v>
      </c>
      <c r="AE247" s="28">
        <f>VLOOKUP(W247,Sheet4!$A$4:$B$53,2,FALSE)</f>
        <v>0</v>
      </c>
    </row>
    <row r="248" spans="1:31" x14ac:dyDescent="0.35">
      <c r="A248" s="15">
        <v>3887</v>
      </c>
      <c r="B248" s="16" t="s">
        <v>2104</v>
      </c>
      <c r="C248" s="16" t="s">
        <v>2105</v>
      </c>
      <c r="D248" s="17">
        <v>44673</v>
      </c>
      <c r="E248" s="17">
        <v>45061</v>
      </c>
      <c r="F248" s="16">
        <v>12</v>
      </c>
      <c r="G248" s="16" t="s">
        <v>10308</v>
      </c>
      <c r="H248" s="16" t="s">
        <v>1783</v>
      </c>
      <c r="I248" s="16" t="s">
        <v>2106</v>
      </c>
      <c r="J248" s="16" t="s">
        <v>2107</v>
      </c>
      <c r="K248" s="16" t="s">
        <v>117</v>
      </c>
      <c r="L248" s="16" t="s">
        <v>1804</v>
      </c>
      <c r="M248" s="16" t="s">
        <v>33</v>
      </c>
      <c r="N248" s="16" t="s">
        <v>63</v>
      </c>
      <c r="O248" s="16" t="s">
        <v>35</v>
      </c>
      <c r="P248" s="16" t="s">
        <v>139</v>
      </c>
      <c r="Q248" s="16" t="s">
        <v>2108</v>
      </c>
      <c r="R248" s="16" t="s">
        <v>169</v>
      </c>
      <c r="S248" s="16" t="s">
        <v>80</v>
      </c>
      <c r="T248" s="18">
        <v>19899</v>
      </c>
      <c r="U248" s="19">
        <v>71.488888888888894</v>
      </c>
      <c r="V248" s="19" t="s">
        <v>10316</v>
      </c>
      <c r="W248" s="20" t="s">
        <v>90</v>
      </c>
      <c r="X248" s="16" t="s">
        <v>291</v>
      </c>
      <c r="Y248" s="16" t="s">
        <v>54</v>
      </c>
      <c r="Z248" s="16">
        <v>54502</v>
      </c>
      <c r="AA248" s="16" t="s">
        <v>42</v>
      </c>
      <c r="AB248" s="16" t="s">
        <v>103</v>
      </c>
      <c r="AC248" s="16" t="s">
        <v>104</v>
      </c>
      <c r="AD248" s="16">
        <v>3</v>
      </c>
      <c r="AE248" s="21">
        <f>VLOOKUP(W248,Sheet4!$A$4:$B$53,2,FALSE)</f>
        <v>0</v>
      </c>
    </row>
    <row r="249" spans="1:31" x14ac:dyDescent="0.35">
      <c r="A249" s="22">
        <v>3888</v>
      </c>
      <c r="B249" s="23" t="s">
        <v>2109</v>
      </c>
      <c r="C249" s="23" t="s">
        <v>824</v>
      </c>
      <c r="D249" s="24">
        <v>44444</v>
      </c>
      <c r="E249" s="24">
        <v>44750</v>
      </c>
      <c r="F249" s="23">
        <v>10</v>
      </c>
      <c r="G249" s="23" t="s">
        <v>10308</v>
      </c>
      <c r="H249" s="23" t="s">
        <v>1870</v>
      </c>
      <c r="I249" s="23" t="s">
        <v>2110</v>
      </c>
      <c r="J249" s="23" t="s">
        <v>2111</v>
      </c>
      <c r="K249" s="23" t="s">
        <v>61</v>
      </c>
      <c r="L249" s="23" t="s">
        <v>1804</v>
      </c>
      <c r="M249" s="23" t="s">
        <v>62</v>
      </c>
      <c r="N249" s="23" t="s">
        <v>63</v>
      </c>
      <c r="O249" s="23" t="s">
        <v>62</v>
      </c>
      <c r="P249" s="23" t="s">
        <v>139</v>
      </c>
      <c r="Q249" s="23" t="s">
        <v>2112</v>
      </c>
      <c r="R249" s="23" t="s">
        <v>169</v>
      </c>
      <c r="S249" s="23" t="s">
        <v>110</v>
      </c>
      <c r="T249" s="25">
        <v>31948</v>
      </c>
      <c r="U249" s="26">
        <v>38.5</v>
      </c>
      <c r="V249" s="26" t="s">
        <v>10318</v>
      </c>
      <c r="W249" s="27" t="s">
        <v>39</v>
      </c>
      <c r="X249" s="23" t="s">
        <v>112</v>
      </c>
      <c r="Y249" s="23" t="s">
        <v>41</v>
      </c>
      <c r="Z249" s="23">
        <v>88391</v>
      </c>
      <c r="AA249" s="23" t="s">
        <v>73</v>
      </c>
      <c r="AB249" s="23" t="s">
        <v>103</v>
      </c>
      <c r="AC249" s="23" t="s">
        <v>44</v>
      </c>
      <c r="AD249" s="23">
        <v>3</v>
      </c>
      <c r="AE249" s="28">
        <f>VLOOKUP(W249,Sheet4!$A$4:$B$53,2,FALSE)</f>
        <v>0</v>
      </c>
    </row>
    <row r="250" spans="1:31" x14ac:dyDescent="0.35">
      <c r="A250" s="15">
        <v>3889</v>
      </c>
      <c r="B250" s="16" t="s">
        <v>2113</v>
      </c>
      <c r="C250" s="16" t="s">
        <v>859</v>
      </c>
      <c r="D250" s="17">
        <v>44809</v>
      </c>
      <c r="E250" s="17">
        <v>44864</v>
      </c>
      <c r="F250" s="16">
        <v>1</v>
      </c>
      <c r="G250" s="16" t="s">
        <v>10308</v>
      </c>
      <c r="H250" s="16" t="s">
        <v>1778</v>
      </c>
      <c r="I250" s="16" t="s">
        <v>2114</v>
      </c>
      <c r="J250" s="16" t="s">
        <v>2115</v>
      </c>
      <c r="K250" s="16" t="s">
        <v>79</v>
      </c>
      <c r="L250" s="16" t="s">
        <v>32</v>
      </c>
      <c r="M250" s="16" t="s">
        <v>33</v>
      </c>
      <c r="N250" s="16" t="s">
        <v>63</v>
      </c>
      <c r="O250" s="16" t="s">
        <v>51</v>
      </c>
      <c r="P250" s="16" t="s">
        <v>125</v>
      </c>
      <c r="Q250" s="16" t="s">
        <v>2116</v>
      </c>
      <c r="R250" s="16" t="s">
        <v>1842</v>
      </c>
      <c r="S250" s="16" t="s">
        <v>80</v>
      </c>
      <c r="T250" s="18">
        <v>30239</v>
      </c>
      <c r="U250" s="19">
        <v>43.180555555555557</v>
      </c>
      <c r="V250" s="19" t="s">
        <v>10317</v>
      </c>
      <c r="W250" s="20" t="s">
        <v>39</v>
      </c>
      <c r="X250" s="16" t="s">
        <v>225</v>
      </c>
      <c r="Y250" s="16" t="s">
        <v>54</v>
      </c>
      <c r="Z250" s="16">
        <v>26421</v>
      </c>
      <c r="AA250" s="16" t="s">
        <v>92</v>
      </c>
      <c r="AB250" s="16" t="s">
        <v>74</v>
      </c>
      <c r="AC250" s="16" t="s">
        <v>44</v>
      </c>
      <c r="AD250" s="16">
        <v>3</v>
      </c>
      <c r="AE250" s="21">
        <f>VLOOKUP(W250,Sheet4!$A$4:$B$53,2,FALSE)</f>
        <v>0</v>
      </c>
    </row>
    <row r="251" spans="1:31" x14ac:dyDescent="0.35">
      <c r="A251" s="22">
        <v>3890</v>
      </c>
      <c r="B251" s="23" t="s">
        <v>2117</v>
      </c>
      <c r="C251" s="23" t="s">
        <v>692</v>
      </c>
      <c r="D251" s="24">
        <v>44761</v>
      </c>
      <c r="E251" s="24">
        <v>45041</v>
      </c>
      <c r="F251" s="23">
        <v>9</v>
      </c>
      <c r="G251" s="23" t="s">
        <v>10308</v>
      </c>
      <c r="H251" s="23" t="s">
        <v>1778</v>
      </c>
      <c r="I251" s="23" t="s">
        <v>2118</v>
      </c>
      <c r="J251" s="23" t="s">
        <v>2119</v>
      </c>
      <c r="K251" s="23" t="s">
        <v>97</v>
      </c>
      <c r="L251" s="23" t="s">
        <v>32</v>
      </c>
      <c r="M251" s="23" t="s">
        <v>62</v>
      </c>
      <c r="N251" s="23" t="s">
        <v>63</v>
      </c>
      <c r="O251" s="23" t="s">
        <v>35</v>
      </c>
      <c r="P251" s="23" t="s">
        <v>125</v>
      </c>
      <c r="Q251" s="23" t="s">
        <v>2120</v>
      </c>
      <c r="R251" s="23" t="s">
        <v>169</v>
      </c>
      <c r="S251" s="23" t="s">
        <v>80</v>
      </c>
      <c r="T251" s="25">
        <v>36392</v>
      </c>
      <c r="U251" s="26">
        <v>26.333333333333332</v>
      </c>
      <c r="V251" s="26" t="s">
        <v>10320</v>
      </c>
      <c r="W251" s="27" t="s">
        <v>39</v>
      </c>
      <c r="X251" s="23" t="s">
        <v>225</v>
      </c>
      <c r="Y251" s="23" t="s">
        <v>54</v>
      </c>
      <c r="Z251" s="23">
        <v>85660</v>
      </c>
      <c r="AA251" s="23" t="s">
        <v>127</v>
      </c>
      <c r="AB251" s="23" t="s">
        <v>103</v>
      </c>
      <c r="AC251" s="23" t="s">
        <v>44</v>
      </c>
      <c r="AD251" s="23">
        <v>3</v>
      </c>
      <c r="AE251" s="28">
        <f>VLOOKUP(W251,Sheet4!$A$4:$B$53,2,FALSE)</f>
        <v>0</v>
      </c>
    </row>
    <row r="252" spans="1:31" x14ac:dyDescent="0.35">
      <c r="A252" s="15">
        <v>3893</v>
      </c>
      <c r="B252" s="16" t="s">
        <v>2128</v>
      </c>
      <c r="C252" s="16" t="s">
        <v>2129</v>
      </c>
      <c r="D252" s="17">
        <v>45007</v>
      </c>
      <c r="E252" s="17">
        <v>45135</v>
      </c>
      <c r="F252" s="16">
        <v>4</v>
      </c>
      <c r="G252" s="16" t="s">
        <v>10308</v>
      </c>
      <c r="H252" s="16" t="s">
        <v>1772</v>
      </c>
      <c r="I252" s="16" t="s">
        <v>2130</v>
      </c>
      <c r="J252" s="16" t="s">
        <v>2131</v>
      </c>
      <c r="K252" s="16" t="s">
        <v>49</v>
      </c>
      <c r="L252" s="16" t="s">
        <v>32</v>
      </c>
      <c r="M252" s="16" t="s">
        <v>62</v>
      </c>
      <c r="N252" s="16" t="s">
        <v>63</v>
      </c>
      <c r="O252" s="16" t="s">
        <v>51</v>
      </c>
      <c r="P252" s="16" t="s">
        <v>98</v>
      </c>
      <c r="Q252" s="16" t="s">
        <v>2132</v>
      </c>
      <c r="R252" s="16" t="s">
        <v>169</v>
      </c>
      <c r="S252" s="16" t="s">
        <v>80</v>
      </c>
      <c r="T252" s="18">
        <v>19464</v>
      </c>
      <c r="U252" s="19">
        <v>72.680555555555557</v>
      </c>
      <c r="V252" s="19" t="s">
        <v>10316</v>
      </c>
      <c r="W252" s="20" t="s">
        <v>39</v>
      </c>
      <c r="X252" s="16" t="s">
        <v>82</v>
      </c>
      <c r="Y252" s="16" t="s">
        <v>41</v>
      </c>
      <c r="Z252" s="16">
        <v>68298</v>
      </c>
      <c r="AA252" s="16" t="s">
        <v>127</v>
      </c>
      <c r="AB252" s="16" t="s">
        <v>83</v>
      </c>
      <c r="AC252" s="16" t="s">
        <v>44</v>
      </c>
      <c r="AD252" s="16">
        <v>3</v>
      </c>
      <c r="AE252" s="21">
        <f>VLOOKUP(W252,Sheet4!$A$4:$B$53,2,FALSE)</f>
        <v>0</v>
      </c>
    </row>
    <row r="253" spans="1:31" x14ac:dyDescent="0.35">
      <c r="A253" s="22">
        <v>3895</v>
      </c>
      <c r="B253" s="23" t="s">
        <v>2137</v>
      </c>
      <c r="C253" s="23" t="s">
        <v>2138</v>
      </c>
      <c r="D253" s="24">
        <v>43884</v>
      </c>
      <c r="E253" s="24">
        <v>44447</v>
      </c>
      <c r="F253" s="23">
        <v>18</v>
      </c>
      <c r="G253" s="23" t="s">
        <v>10308</v>
      </c>
      <c r="H253" s="23" t="s">
        <v>1772</v>
      </c>
      <c r="I253" s="23" t="s">
        <v>2139</v>
      </c>
      <c r="J253" s="23" t="s">
        <v>2140</v>
      </c>
      <c r="K253" s="23" t="s">
        <v>117</v>
      </c>
      <c r="L253" s="23" t="s">
        <v>32</v>
      </c>
      <c r="M253" s="23" t="s">
        <v>62</v>
      </c>
      <c r="N253" s="23" t="s">
        <v>34</v>
      </c>
      <c r="O253" s="23" t="s">
        <v>62</v>
      </c>
      <c r="P253" s="23" t="s">
        <v>139</v>
      </c>
      <c r="Q253" s="23" t="s">
        <v>2141</v>
      </c>
      <c r="R253" s="23" t="s">
        <v>169</v>
      </c>
      <c r="S253" s="23" t="s">
        <v>147</v>
      </c>
      <c r="T253" s="25">
        <v>15842</v>
      </c>
      <c r="U253" s="26">
        <v>82.594444444444449</v>
      </c>
      <c r="V253" s="26" t="s">
        <v>10314</v>
      </c>
      <c r="W253" s="27" t="s">
        <v>39</v>
      </c>
      <c r="X253" s="23" t="s">
        <v>2142</v>
      </c>
      <c r="Y253" s="23" t="s">
        <v>41</v>
      </c>
      <c r="Z253" s="23">
        <v>3137</v>
      </c>
      <c r="AA253" s="23" t="s">
        <v>73</v>
      </c>
      <c r="AB253" s="23" t="s">
        <v>74</v>
      </c>
      <c r="AC253" s="23" t="s">
        <v>44</v>
      </c>
      <c r="AD253" s="23">
        <v>3</v>
      </c>
      <c r="AE253" s="28">
        <f>VLOOKUP(W253,Sheet4!$A$4:$B$53,2,FALSE)</f>
        <v>0</v>
      </c>
    </row>
    <row r="254" spans="1:31" x14ac:dyDescent="0.35">
      <c r="A254" s="15">
        <v>3896</v>
      </c>
      <c r="B254" s="16" t="s">
        <v>2143</v>
      </c>
      <c r="C254" s="16" t="s">
        <v>311</v>
      </c>
      <c r="D254" s="17">
        <v>43690</v>
      </c>
      <c r="E254" s="17">
        <v>44752</v>
      </c>
      <c r="F254" s="16">
        <v>34</v>
      </c>
      <c r="G254" s="16" t="s">
        <v>10308</v>
      </c>
      <c r="H254" s="16" t="s">
        <v>1772</v>
      </c>
      <c r="I254" s="16" t="s">
        <v>2144</v>
      </c>
      <c r="J254" s="16" t="s">
        <v>2145</v>
      </c>
      <c r="K254" s="16" t="s">
        <v>61</v>
      </c>
      <c r="L254" s="16" t="s">
        <v>32</v>
      </c>
      <c r="M254" s="16" t="s">
        <v>51</v>
      </c>
      <c r="N254" s="16" t="s">
        <v>63</v>
      </c>
      <c r="O254" s="16" t="s">
        <v>35</v>
      </c>
      <c r="P254" s="16" t="s">
        <v>98</v>
      </c>
      <c r="Q254" s="16" t="s">
        <v>2146</v>
      </c>
      <c r="R254" s="16" t="s">
        <v>169</v>
      </c>
      <c r="S254" s="16" t="s">
        <v>110</v>
      </c>
      <c r="T254" s="18">
        <v>29545</v>
      </c>
      <c r="U254" s="19">
        <v>45.083333333333336</v>
      </c>
      <c r="V254" s="19" t="s">
        <v>10317</v>
      </c>
      <c r="W254" s="20" t="s">
        <v>39</v>
      </c>
      <c r="X254" s="16" t="s">
        <v>418</v>
      </c>
      <c r="Y254" s="16" t="s">
        <v>41</v>
      </c>
      <c r="Z254" s="16">
        <v>2618</v>
      </c>
      <c r="AA254" s="16" t="s">
        <v>73</v>
      </c>
      <c r="AB254" s="16" t="s">
        <v>43</v>
      </c>
      <c r="AC254" s="16" t="s">
        <v>44</v>
      </c>
      <c r="AD254" s="16">
        <v>3</v>
      </c>
      <c r="AE254" s="21">
        <f>VLOOKUP(W254,Sheet4!$A$4:$B$53,2,FALSE)</f>
        <v>0</v>
      </c>
    </row>
    <row r="255" spans="1:31" x14ac:dyDescent="0.35">
      <c r="A255" s="22">
        <v>3897</v>
      </c>
      <c r="B255" s="23" t="s">
        <v>2147</v>
      </c>
      <c r="C255" s="23" t="s">
        <v>1923</v>
      </c>
      <c r="D255" s="24">
        <v>43549</v>
      </c>
      <c r="E255" s="24">
        <v>44452</v>
      </c>
      <c r="F255" s="23">
        <v>29</v>
      </c>
      <c r="G255" s="23" t="s">
        <v>10308</v>
      </c>
      <c r="H255" s="23" t="s">
        <v>1783</v>
      </c>
      <c r="I255" s="23" t="s">
        <v>2148</v>
      </c>
      <c r="J255" s="23" t="s">
        <v>2149</v>
      </c>
      <c r="K255" s="23" t="s">
        <v>117</v>
      </c>
      <c r="L255" s="23" t="s">
        <v>32</v>
      </c>
      <c r="M255" s="23" t="s">
        <v>51</v>
      </c>
      <c r="N255" s="23" t="s">
        <v>50</v>
      </c>
      <c r="O255" s="23" t="s">
        <v>51</v>
      </c>
      <c r="P255" s="23" t="s">
        <v>139</v>
      </c>
      <c r="Q255" s="23" t="s">
        <v>2150</v>
      </c>
      <c r="R255" s="23" t="s">
        <v>169</v>
      </c>
      <c r="S255" s="23" t="s">
        <v>52</v>
      </c>
      <c r="T255" s="25">
        <v>20545</v>
      </c>
      <c r="U255" s="26">
        <v>69.722222222222229</v>
      </c>
      <c r="V255" s="26" t="s">
        <v>10315</v>
      </c>
      <c r="W255" s="27" t="s">
        <v>90</v>
      </c>
      <c r="X255" s="23" t="s">
        <v>418</v>
      </c>
      <c r="Y255" s="23" t="s">
        <v>41</v>
      </c>
      <c r="Z255" s="23">
        <v>84396</v>
      </c>
      <c r="AA255" s="23" t="s">
        <v>92</v>
      </c>
      <c r="AB255" s="23" t="s">
        <v>83</v>
      </c>
      <c r="AC255" s="23" t="s">
        <v>44</v>
      </c>
      <c r="AD255" s="23">
        <v>3</v>
      </c>
      <c r="AE255" s="28">
        <f>VLOOKUP(W255,Sheet4!$A$4:$B$53,2,FALSE)</f>
        <v>0</v>
      </c>
    </row>
    <row r="256" spans="1:31" x14ac:dyDescent="0.35">
      <c r="A256" s="15">
        <v>3898</v>
      </c>
      <c r="B256" s="16" t="s">
        <v>2151</v>
      </c>
      <c r="C256" s="16" t="s">
        <v>206</v>
      </c>
      <c r="D256" s="17">
        <v>43448</v>
      </c>
      <c r="E256" s="17">
        <v>44968</v>
      </c>
      <c r="F256" s="16">
        <v>49</v>
      </c>
      <c r="G256" s="16" t="s">
        <v>10308</v>
      </c>
      <c r="H256" s="16" t="s">
        <v>1783</v>
      </c>
      <c r="I256" s="16" t="s">
        <v>2152</v>
      </c>
      <c r="J256" s="16" t="s">
        <v>2153</v>
      </c>
      <c r="K256" s="16" t="s">
        <v>61</v>
      </c>
      <c r="L256" s="16" t="s">
        <v>1804</v>
      </c>
      <c r="M256" s="16" t="s">
        <v>51</v>
      </c>
      <c r="N256" s="16" t="s">
        <v>34</v>
      </c>
      <c r="O256" s="16" t="s">
        <v>35</v>
      </c>
      <c r="P256" s="16" t="s">
        <v>139</v>
      </c>
      <c r="Q256" s="16" t="s">
        <v>2154</v>
      </c>
      <c r="R256" s="16" t="s">
        <v>169</v>
      </c>
      <c r="S256" s="16" t="s">
        <v>80</v>
      </c>
      <c r="T256" s="18">
        <v>17725</v>
      </c>
      <c r="U256" s="19">
        <v>77.441666666666663</v>
      </c>
      <c r="V256" s="19" t="s">
        <v>10316</v>
      </c>
      <c r="W256" s="20" t="s">
        <v>90</v>
      </c>
      <c r="X256" s="16" t="s">
        <v>162</v>
      </c>
      <c r="Y256" s="16" t="s">
        <v>54</v>
      </c>
      <c r="Z256" s="16">
        <v>83611</v>
      </c>
      <c r="AA256" s="16" t="s">
        <v>127</v>
      </c>
      <c r="AB256" s="16" t="s">
        <v>74</v>
      </c>
      <c r="AC256" s="16" t="s">
        <v>44</v>
      </c>
      <c r="AD256" s="16">
        <v>3</v>
      </c>
      <c r="AE256" s="21">
        <f>VLOOKUP(W256,Sheet4!$A$4:$B$53,2,FALSE)</f>
        <v>0</v>
      </c>
    </row>
    <row r="257" spans="1:31" x14ac:dyDescent="0.35">
      <c r="A257" s="22">
        <v>3899</v>
      </c>
      <c r="B257" s="23" t="s">
        <v>455</v>
      </c>
      <c r="C257" s="23" t="s">
        <v>2155</v>
      </c>
      <c r="D257" s="24">
        <v>44262</v>
      </c>
      <c r="E257" s="24">
        <v>44439</v>
      </c>
      <c r="F257" s="23">
        <v>5</v>
      </c>
      <c r="G257" s="23" t="s">
        <v>10308</v>
      </c>
      <c r="H257" s="23" t="s">
        <v>1783</v>
      </c>
      <c r="I257" s="23" t="s">
        <v>2156</v>
      </c>
      <c r="J257" s="23" t="s">
        <v>2157</v>
      </c>
      <c r="K257" s="23" t="s">
        <v>88</v>
      </c>
      <c r="L257" s="23" t="s">
        <v>1804</v>
      </c>
      <c r="M257" s="23" t="s">
        <v>33</v>
      </c>
      <c r="N257" s="23" t="s">
        <v>63</v>
      </c>
      <c r="O257" s="23" t="s">
        <v>51</v>
      </c>
      <c r="P257" s="23" t="s">
        <v>125</v>
      </c>
      <c r="Q257" s="23" t="s">
        <v>2158</v>
      </c>
      <c r="R257" s="23" t="s">
        <v>169</v>
      </c>
      <c r="S257" s="23" t="s">
        <v>110</v>
      </c>
      <c r="T257" s="25">
        <v>15879</v>
      </c>
      <c r="U257" s="26">
        <v>82.49444444444444</v>
      </c>
      <c r="V257" s="26" t="s">
        <v>10314</v>
      </c>
      <c r="W257" s="27" t="s">
        <v>90</v>
      </c>
      <c r="X257" s="23" t="s">
        <v>112</v>
      </c>
      <c r="Y257" s="23" t="s">
        <v>41</v>
      </c>
      <c r="Z257" s="23">
        <v>88656</v>
      </c>
      <c r="AA257" s="23" t="s">
        <v>73</v>
      </c>
      <c r="AB257" s="23" t="s">
        <v>103</v>
      </c>
      <c r="AC257" s="23" t="s">
        <v>44</v>
      </c>
      <c r="AD257" s="23">
        <v>3</v>
      </c>
      <c r="AE257" s="28">
        <f>VLOOKUP(W257,Sheet4!$A$4:$B$53,2,FALSE)</f>
        <v>0</v>
      </c>
    </row>
    <row r="258" spans="1:31" x14ac:dyDescent="0.35">
      <c r="A258" s="15">
        <v>3902</v>
      </c>
      <c r="B258" s="16" t="s">
        <v>2165</v>
      </c>
      <c r="C258" s="16" t="s">
        <v>2166</v>
      </c>
      <c r="D258" s="17">
        <v>45068</v>
      </c>
      <c r="E258" s="17">
        <v>45093</v>
      </c>
      <c r="F258" s="16">
        <v>0</v>
      </c>
      <c r="G258" s="16" t="s">
        <v>10308</v>
      </c>
      <c r="H258" s="16" t="s">
        <v>1778</v>
      </c>
      <c r="I258" s="16" t="s">
        <v>2167</v>
      </c>
      <c r="J258" s="16" t="s">
        <v>2168</v>
      </c>
      <c r="K258" s="16" t="s">
        <v>138</v>
      </c>
      <c r="L258" s="16" t="s">
        <v>32</v>
      </c>
      <c r="M258" s="16" t="s">
        <v>33</v>
      </c>
      <c r="N258" s="16" t="s">
        <v>63</v>
      </c>
      <c r="O258" s="16" t="s">
        <v>35</v>
      </c>
      <c r="P258" s="16" t="s">
        <v>125</v>
      </c>
      <c r="Q258" s="16" t="s">
        <v>2169</v>
      </c>
      <c r="R258" s="16" t="s">
        <v>1842</v>
      </c>
      <c r="S258" s="16" t="s">
        <v>304</v>
      </c>
      <c r="T258" s="18">
        <v>23530</v>
      </c>
      <c r="U258" s="19">
        <v>61.55</v>
      </c>
      <c r="V258" s="19" t="s">
        <v>10315</v>
      </c>
      <c r="W258" s="20" t="s">
        <v>39</v>
      </c>
      <c r="X258" s="16" t="s">
        <v>351</v>
      </c>
      <c r="Y258" s="16" t="s">
        <v>54</v>
      </c>
      <c r="Z258" s="16">
        <v>84876</v>
      </c>
      <c r="AA258" s="16" t="s">
        <v>92</v>
      </c>
      <c r="AB258" s="16" t="s">
        <v>74</v>
      </c>
      <c r="AC258" s="16" t="s">
        <v>44</v>
      </c>
      <c r="AD258" s="16">
        <v>3</v>
      </c>
      <c r="AE258" s="21">
        <f>VLOOKUP(W258,Sheet4!$A$4:$B$53,2,FALSE)</f>
        <v>0</v>
      </c>
    </row>
    <row r="259" spans="1:31" x14ac:dyDescent="0.35">
      <c r="A259" s="22">
        <v>3905</v>
      </c>
      <c r="B259" s="23" t="s">
        <v>2176</v>
      </c>
      <c r="C259" s="23" t="s">
        <v>2177</v>
      </c>
      <c r="D259" s="24">
        <v>44047</v>
      </c>
      <c r="E259" s="24">
        <v>44596</v>
      </c>
      <c r="F259" s="23">
        <v>18</v>
      </c>
      <c r="G259" s="23" t="s">
        <v>10308</v>
      </c>
      <c r="H259" s="23" t="s">
        <v>1778</v>
      </c>
      <c r="I259" s="23" t="s">
        <v>2178</v>
      </c>
      <c r="J259" s="23" t="s">
        <v>2179</v>
      </c>
      <c r="K259" s="23" t="s">
        <v>97</v>
      </c>
      <c r="L259" s="23" t="s">
        <v>32</v>
      </c>
      <c r="M259" s="23" t="s">
        <v>62</v>
      </c>
      <c r="N259" s="23" t="s">
        <v>50</v>
      </c>
      <c r="O259" s="23" t="s">
        <v>62</v>
      </c>
      <c r="P259" s="23" t="s">
        <v>98</v>
      </c>
      <c r="Q259" s="23" t="s">
        <v>2180</v>
      </c>
      <c r="R259" s="23" t="s">
        <v>169</v>
      </c>
      <c r="S259" s="23" t="s">
        <v>935</v>
      </c>
      <c r="T259" s="25">
        <v>21344</v>
      </c>
      <c r="U259" s="26">
        <v>67.533333333333331</v>
      </c>
      <c r="V259" s="26" t="s">
        <v>10315</v>
      </c>
      <c r="W259" s="27" t="s">
        <v>39</v>
      </c>
      <c r="X259" s="23" t="s">
        <v>112</v>
      </c>
      <c r="Y259" s="23" t="s">
        <v>41</v>
      </c>
      <c r="Z259" s="23">
        <v>48843</v>
      </c>
      <c r="AA259" s="23" t="s">
        <v>92</v>
      </c>
      <c r="AB259" s="23" t="s">
        <v>43</v>
      </c>
      <c r="AC259" s="23" t="s">
        <v>44</v>
      </c>
      <c r="AD259" s="23">
        <v>3</v>
      </c>
      <c r="AE259" s="28">
        <f>VLOOKUP(W259,Sheet4!$A$4:$B$53,2,FALSE)</f>
        <v>0</v>
      </c>
    </row>
    <row r="260" spans="1:31" x14ac:dyDescent="0.35">
      <c r="A260" s="15">
        <v>3908</v>
      </c>
      <c r="B260" s="16" t="s">
        <v>2189</v>
      </c>
      <c r="C260" s="16" t="s">
        <v>2190</v>
      </c>
      <c r="D260" s="17">
        <v>43683</v>
      </c>
      <c r="E260" s="17">
        <v>44276</v>
      </c>
      <c r="F260" s="16">
        <v>19</v>
      </c>
      <c r="G260" s="16" t="s">
        <v>10308</v>
      </c>
      <c r="H260" s="16" t="s">
        <v>1772</v>
      </c>
      <c r="I260" s="16" t="s">
        <v>2191</v>
      </c>
      <c r="J260" s="16" t="s">
        <v>2192</v>
      </c>
      <c r="K260" s="16" t="s">
        <v>88</v>
      </c>
      <c r="L260" s="16" t="s">
        <v>32</v>
      </c>
      <c r="M260" s="16" t="s">
        <v>51</v>
      </c>
      <c r="N260" s="16" t="s">
        <v>34</v>
      </c>
      <c r="O260" s="16" t="s">
        <v>35</v>
      </c>
      <c r="P260" s="16" t="s">
        <v>125</v>
      </c>
      <c r="Q260" s="16" t="s">
        <v>2193</v>
      </c>
      <c r="R260" s="16" t="s">
        <v>169</v>
      </c>
      <c r="S260" s="16" t="s">
        <v>147</v>
      </c>
      <c r="T260" s="18">
        <v>31604</v>
      </c>
      <c r="U260" s="19">
        <v>39.44166666666667</v>
      </c>
      <c r="V260" s="19" t="s">
        <v>10318</v>
      </c>
      <c r="W260" s="20" t="s">
        <v>39</v>
      </c>
      <c r="X260" s="16" t="s">
        <v>149</v>
      </c>
      <c r="Y260" s="16" t="s">
        <v>41</v>
      </c>
      <c r="Z260" s="16">
        <v>92289</v>
      </c>
      <c r="AA260" s="16" t="s">
        <v>92</v>
      </c>
      <c r="AB260" s="16" t="s">
        <v>83</v>
      </c>
      <c r="AC260" s="16" t="s">
        <v>235</v>
      </c>
      <c r="AD260" s="16">
        <v>3</v>
      </c>
      <c r="AE260" s="21">
        <f>VLOOKUP(W260,Sheet4!$A$4:$B$53,2,FALSE)</f>
        <v>0</v>
      </c>
    </row>
    <row r="261" spans="1:31" x14ac:dyDescent="0.35">
      <c r="A261" s="22">
        <v>3909</v>
      </c>
      <c r="B261" s="23" t="s">
        <v>2194</v>
      </c>
      <c r="C261" s="23" t="s">
        <v>185</v>
      </c>
      <c r="D261" s="24">
        <v>44409</v>
      </c>
      <c r="E261" s="24">
        <v>44463</v>
      </c>
      <c r="F261" s="23">
        <v>1</v>
      </c>
      <c r="G261" s="23" t="s">
        <v>10308</v>
      </c>
      <c r="H261" s="23" t="s">
        <v>1772</v>
      </c>
      <c r="I261" s="23" t="s">
        <v>2195</v>
      </c>
      <c r="J261" s="23" t="s">
        <v>2196</v>
      </c>
      <c r="K261" s="23" t="s">
        <v>31</v>
      </c>
      <c r="L261" s="23" t="s">
        <v>32</v>
      </c>
      <c r="M261" s="23" t="s">
        <v>51</v>
      </c>
      <c r="N261" s="23" t="s">
        <v>34</v>
      </c>
      <c r="O261" s="23" t="s">
        <v>51</v>
      </c>
      <c r="P261" s="23" t="s">
        <v>125</v>
      </c>
      <c r="Q261" s="23" t="s">
        <v>2197</v>
      </c>
      <c r="R261" s="23" t="s">
        <v>169</v>
      </c>
      <c r="S261" s="23" t="s">
        <v>100</v>
      </c>
      <c r="T261" s="25">
        <v>16218</v>
      </c>
      <c r="U261" s="26">
        <v>81.566666666666663</v>
      </c>
      <c r="V261" s="26" t="s">
        <v>10314</v>
      </c>
      <c r="W261" s="27" t="s">
        <v>39</v>
      </c>
      <c r="X261" s="23" t="s">
        <v>612</v>
      </c>
      <c r="Y261" s="23" t="s">
        <v>41</v>
      </c>
      <c r="Z261" s="23">
        <v>58900</v>
      </c>
      <c r="AA261" s="23" t="s">
        <v>73</v>
      </c>
      <c r="AB261" s="23" t="s">
        <v>83</v>
      </c>
      <c r="AC261" s="23" t="s">
        <v>235</v>
      </c>
      <c r="AD261" s="23">
        <v>3</v>
      </c>
      <c r="AE261" s="28">
        <f>VLOOKUP(W261,Sheet4!$A$4:$B$53,2,FALSE)</f>
        <v>0</v>
      </c>
    </row>
    <row r="262" spans="1:31" x14ac:dyDescent="0.35">
      <c r="A262" s="15">
        <v>3910</v>
      </c>
      <c r="B262" s="16" t="s">
        <v>2198</v>
      </c>
      <c r="C262" s="16" t="s">
        <v>2199</v>
      </c>
      <c r="D262" s="17">
        <v>44755</v>
      </c>
      <c r="E262" s="17">
        <v>44948</v>
      </c>
      <c r="F262" s="16">
        <v>6</v>
      </c>
      <c r="G262" s="16" t="s">
        <v>10308</v>
      </c>
      <c r="H262" s="16" t="s">
        <v>1783</v>
      </c>
      <c r="I262" s="16" t="s">
        <v>2200</v>
      </c>
      <c r="J262" s="16" t="s">
        <v>2201</v>
      </c>
      <c r="K262" s="16" t="s">
        <v>97</v>
      </c>
      <c r="L262" s="16" t="s">
        <v>32</v>
      </c>
      <c r="M262" s="16" t="s">
        <v>51</v>
      </c>
      <c r="N262" s="16" t="s">
        <v>50</v>
      </c>
      <c r="O262" s="16" t="s">
        <v>51</v>
      </c>
      <c r="P262" s="16" t="s">
        <v>174</v>
      </c>
      <c r="Q262" s="16" t="s">
        <v>2202</v>
      </c>
      <c r="R262" s="16" t="s">
        <v>169</v>
      </c>
      <c r="S262" s="16" t="s">
        <v>593</v>
      </c>
      <c r="T262" s="18">
        <v>35483</v>
      </c>
      <c r="U262" s="19">
        <v>28.827777777777779</v>
      </c>
      <c r="V262" s="19" t="s">
        <v>10320</v>
      </c>
      <c r="W262" s="20" t="s">
        <v>39</v>
      </c>
      <c r="X262" s="16" t="s">
        <v>102</v>
      </c>
      <c r="Y262" s="16" t="s">
        <v>41</v>
      </c>
      <c r="Z262" s="16">
        <v>35673</v>
      </c>
      <c r="AA262" s="16" t="s">
        <v>42</v>
      </c>
      <c r="AB262" s="16" t="s">
        <v>43</v>
      </c>
      <c r="AC262" s="16" t="s">
        <v>235</v>
      </c>
      <c r="AD262" s="16">
        <v>3</v>
      </c>
      <c r="AE262" s="21">
        <f>VLOOKUP(W262,Sheet4!$A$4:$B$53,2,FALSE)</f>
        <v>0</v>
      </c>
    </row>
    <row r="263" spans="1:31" x14ac:dyDescent="0.35">
      <c r="A263" s="22">
        <v>3912</v>
      </c>
      <c r="B263" s="23" t="s">
        <v>877</v>
      </c>
      <c r="C263" s="23" t="s">
        <v>2206</v>
      </c>
      <c r="D263" s="24">
        <v>44018</v>
      </c>
      <c r="E263" s="24">
        <v>44214</v>
      </c>
      <c r="F263" s="23">
        <v>6</v>
      </c>
      <c r="G263" s="23" t="s">
        <v>10308</v>
      </c>
      <c r="H263" s="23" t="s">
        <v>1783</v>
      </c>
      <c r="I263" s="23" t="s">
        <v>2207</v>
      </c>
      <c r="J263" s="23" t="s">
        <v>2208</v>
      </c>
      <c r="K263" s="23" t="s">
        <v>61</v>
      </c>
      <c r="L263" s="23" t="s">
        <v>1804</v>
      </c>
      <c r="M263" s="23" t="s">
        <v>51</v>
      </c>
      <c r="N263" s="23" t="s">
        <v>34</v>
      </c>
      <c r="O263" s="23" t="s">
        <v>62</v>
      </c>
      <c r="P263" s="23" t="s">
        <v>98</v>
      </c>
      <c r="Q263" s="23" t="s">
        <v>2209</v>
      </c>
      <c r="R263" s="23" t="s">
        <v>169</v>
      </c>
      <c r="S263" s="23" t="s">
        <v>80</v>
      </c>
      <c r="T263" s="25">
        <v>24977</v>
      </c>
      <c r="U263" s="26">
        <v>57.586111111111109</v>
      </c>
      <c r="V263" s="26" t="s">
        <v>10319</v>
      </c>
      <c r="W263" s="27" t="s">
        <v>90</v>
      </c>
      <c r="X263" s="23" t="s">
        <v>225</v>
      </c>
      <c r="Y263" s="23" t="s">
        <v>54</v>
      </c>
      <c r="Z263" s="23">
        <v>97493</v>
      </c>
      <c r="AA263" s="23" t="s">
        <v>55</v>
      </c>
      <c r="AB263" s="23" t="s">
        <v>43</v>
      </c>
      <c r="AC263" s="23" t="s">
        <v>235</v>
      </c>
      <c r="AD263" s="23">
        <v>3</v>
      </c>
      <c r="AE263" s="28">
        <f>VLOOKUP(W263,Sheet4!$A$4:$B$53,2,FALSE)</f>
        <v>0</v>
      </c>
    </row>
    <row r="264" spans="1:31" x14ac:dyDescent="0.35">
      <c r="A264" s="15">
        <v>3913</v>
      </c>
      <c r="B264" s="16" t="s">
        <v>1606</v>
      </c>
      <c r="C264" s="16" t="s">
        <v>451</v>
      </c>
      <c r="D264" s="17">
        <v>43844</v>
      </c>
      <c r="E264" s="17">
        <v>44720</v>
      </c>
      <c r="F264" s="16">
        <v>28</v>
      </c>
      <c r="G264" s="16" t="s">
        <v>10308</v>
      </c>
      <c r="H264" s="16" t="s">
        <v>1783</v>
      </c>
      <c r="I264" s="16" t="s">
        <v>2210</v>
      </c>
      <c r="J264" s="16" t="s">
        <v>2211</v>
      </c>
      <c r="K264" s="16" t="s">
        <v>88</v>
      </c>
      <c r="L264" s="16" t="s">
        <v>1804</v>
      </c>
      <c r="M264" s="16" t="s">
        <v>62</v>
      </c>
      <c r="N264" s="16" t="s">
        <v>50</v>
      </c>
      <c r="O264" s="16" t="s">
        <v>51</v>
      </c>
      <c r="P264" s="16" t="s">
        <v>125</v>
      </c>
      <c r="Q264" s="16" t="s">
        <v>2212</v>
      </c>
      <c r="R264" s="16" t="s">
        <v>169</v>
      </c>
      <c r="S264" s="16" t="s">
        <v>176</v>
      </c>
      <c r="T264" s="18">
        <v>15494</v>
      </c>
      <c r="U264" s="19">
        <v>83.55</v>
      </c>
      <c r="V264" s="19" t="s">
        <v>10314</v>
      </c>
      <c r="W264" s="20" t="s">
        <v>39</v>
      </c>
      <c r="X264" s="16" t="s">
        <v>2213</v>
      </c>
      <c r="Y264" s="16" t="s">
        <v>41</v>
      </c>
      <c r="Z264" s="16">
        <v>69903</v>
      </c>
      <c r="AA264" s="16" t="s">
        <v>42</v>
      </c>
      <c r="AB264" s="16" t="s">
        <v>83</v>
      </c>
      <c r="AC264" s="16" t="s">
        <v>44</v>
      </c>
      <c r="AD264" s="16">
        <v>3</v>
      </c>
      <c r="AE264" s="21">
        <f>VLOOKUP(W264,Sheet4!$A$4:$B$53,2,FALSE)</f>
        <v>0</v>
      </c>
    </row>
    <row r="265" spans="1:31" x14ac:dyDescent="0.35">
      <c r="A265" s="22">
        <v>3914</v>
      </c>
      <c r="B265" s="23" t="s">
        <v>2214</v>
      </c>
      <c r="C265" s="23" t="s">
        <v>2215</v>
      </c>
      <c r="D265" s="24">
        <v>43865</v>
      </c>
      <c r="E265" s="24">
        <v>44225</v>
      </c>
      <c r="F265" s="23">
        <v>11</v>
      </c>
      <c r="G265" s="23" t="s">
        <v>10308</v>
      </c>
      <c r="H265" s="23" t="s">
        <v>1778</v>
      </c>
      <c r="I265" s="23" t="s">
        <v>2216</v>
      </c>
      <c r="J265" s="23" t="s">
        <v>2217</v>
      </c>
      <c r="K265" s="23" t="s">
        <v>132</v>
      </c>
      <c r="L265" s="23" t="s">
        <v>32</v>
      </c>
      <c r="M265" s="23" t="s">
        <v>33</v>
      </c>
      <c r="N265" s="23" t="s">
        <v>34</v>
      </c>
      <c r="O265" s="23" t="s">
        <v>35</v>
      </c>
      <c r="P265" s="23" t="s">
        <v>125</v>
      </c>
      <c r="Q265" s="23" t="s">
        <v>2218</v>
      </c>
      <c r="R265" s="23" t="s">
        <v>1842</v>
      </c>
      <c r="S265" s="23" t="s">
        <v>110</v>
      </c>
      <c r="T265" s="25">
        <v>21388</v>
      </c>
      <c r="U265" s="26">
        <v>67.411111111111111</v>
      </c>
      <c r="V265" s="26" t="s">
        <v>10315</v>
      </c>
      <c r="W265" s="27" t="s">
        <v>39</v>
      </c>
      <c r="X265" s="23" t="s">
        <v>418</v>
      </c>
      <c r="Y265" s="23" t="s">
        <v>54</v>
      </c>
      <c r="Z265" s="23">
        <v>9758</v>
      </c>
      <c r="AA265" s="23" t="s">
        <v>73</v>
      </c>
      <c r="AB265" s="23" t="s">
        <v>74</v>
      </c>
      <c r="AC265" s="23" t="s">
        <v>104</v>
      </c>
      <c r="AD265" s="23">
        <v>3</v>
      </c>
      <c r="AE265" s="28">
        <f>VLOOKUP(W265,Sheet4!$A$4:$B$53,2,FALSE)</f>
        <v>0</v>
      </c>
    </row>
    <row r="266" spans="1:31" x14ac:dyDescent="0.35">
      <c r="A266" s="15">
        <v>3917</v>
      </c>
      <c r="B266" s="16" t="s">
        <v>2226</v>
      </c>
      <c r="C266" s="16" t="s">
        <v>1585</v>
      </c>
      <c r="D266" s="17">
        <v>43818</v>
      </c>
      <c r="E266" s="17">
        <v>45016</v>
      </c>
      <c r="F266" s="16">
        <v>39</v>
      </c>
      <c r="G266" s="16" t="s">
        <v>10308</v>
      </c>
      <c r="H266" s="16" t="s">
        <v>1778</v>
      </c>
      <c r="I266" s="16" t="s">
        <v>2227</v>
      </c>
      <c r="J266" s="16" t="s">
        <v>2228</v>
      </c>
      <c r="K266" s="16" t="s">
        <v>167</v>
      </c>
      <c r="L266" s="16" t="s">
        <v>32</v>
      </c>
      <c r="M266" s="16" t="s">
        <v>51</v>
      </c>
      <c r="N266" s="16" t="s">
        <v>34</v>
      </c>
      <c r="O266" s="16" t="s">
        <v>62</v>
      </c>
      <c r="P266" s="16" t="s">
        <v>139</v>
      </c>
      <c r="Q266" s="16" t="s">
        <v>2229</v>
      </c>
      <c r="R266" s="16" t="s">
        <v>169</v>
      </c>
      <c r="S266" s="16" t="s">
        <v>80</v>
      </c>
      <c r="T266" s="18">
        <v>34070</v>
      </c>
      <c r="U266" s="19">
        <v>32.69166666666667</v>
      </c>
      <c r="V266" s="19" t="s">
        <v>10318</v>
      </c>
      <c r="W266" s="20" t="s">
        <v>39</v>
      </c>
      <c r="X266" s="16" t="s">
        <v>102</v>
      </c>
      <c r="Y266" s="16" t="s">
        <v>41</v>
      </c>
      <c r="Z266" s="16">
        <v>89635</v>
      </c>
      <c r="AA266" s="16" t="s">
        <v>92</v>
      </c>
      <c r="AB266" s="16" t="s">
        <v>43</v>
      </c>
      <c r="AC266" s="16" t="s">
        <v>104</v>
      </c>
      <c r="AD266" s="16">
        <v>3</v>
      </c>
      <c r="AE266" s="21">
        <f>VLOOKUP(W266,Sheet4!$A$4:$B$53,2,FALSE)</f>
        <v>0</v>
      </c>
    </row>
    <row r="267" spans="1:31" x14ac:dyDescent="0.35">
      <c r="A267" s="22">
        <v>3918</v>
      </c>
      <c r="B267" s="23" t="s">
        <v>2137</v>
      </c>
      <c r="C267" s="23" t="s">
        <v>2230</v>
      </c>
      <c r="D267" s="24">
        <v>44098</v>
      </c>
      <c r="E267" s="24">
        <v>45012</v>
      </c>
      <c r="F267" s="23">
        <v>30</v>
      </c>
      <c r="G267" s="23" t="s">
        <v>10308</v>
      </c>
      <c r="H267" s="23" t="s">
        <v>1778</v>
      </c>
      <c r="I267" s="23" t="s">
        <v>2231</v>
      </c>
      <c r="J267" s="23" t="s">
        <v>2232</v>
      </c>
      <c r="K267" s="23" t="s">
        <v>97</v>
      </c>
      <c r="L267" s="23" t="s">
        <v>32</v>
      </c>
      <c r="M267" s="23" t="s">
        <v>33</v>
      </c>
      <c r="N267" s="23" t="s">
        <v>50</v>
      </c>
      <c r="O267" s="23" t="s">
        <v>62</v>
      </c>
      <c r="P267" s="23" t="s">
        <v>174</v>
      </c>
      <c r="Q267" s="23" t="s">
        <v>2233</v>
      </c>
      <c r="R267" s="23" t="s">
        <v>169</v>
      </c>
      <c r="S267" s="23" t="s">
        <v>89</v>
      </c>
      <c r="T267" s="25">
        <v>22084</v>
      </c>
      <c r="U267" s="26">
        <v>65.50833333333334</v>
      </c>
      <c r="V267" s="26" t="s">
        <v>10315</v>
      </c>
      <c r="W267" s="27" t="s">
        <v>39</v>
      </c>
      <c r="X267" s="23" t="s">
        <v>82</v>
      </c>
      <c r="Y267" s="23" t="s">
        <v>41</v>
      </c>
      <c r="Z267" s="23">
        <v>48262</v>
      </c>
      <c r="AA267" s="23" t="s">
        <v>127</v>
      </c>
      <c r="AB267" s="23" t="s">
        <v>43</v>
      </c>
      <c r="AC267" s="23" t="s">
        <v>44</v>
      </c>
      <c r="AD267" s="23">
        <v>3</v>
      </c>
      <c r="AE267" s="28">
        <f>VLOOKUP(W267,Sheet4!$A$4:$B$53,2,FALSE)</f>
        <v>0</v>
      </c>
    </row>
    <row r="268" spans="1:31" x14ac:dyDescent="0.35">
      <c r="A268" s="15">
        <v>3920</v>
      </c>
      <c r="B268" s="16" t="s">
        <v>1053</v>
      </c>
      <c r="C268" s="16" t="s">
        <v>2237</v>
      </c>
      <c r="D268" s="17">
        <v>44297</v>
      </c>
      <c r="E268" s="17">
        <v>44914</v>
      </c>
      <c r="F268" s="16">
        <v>20</v>
      </c>
      <c r="G268" s="16" t="s">
        <v>10308</v>
      </c>
      <c r="H268" s="16" t="s">
        <v>1772</v>
      </c>
      <c r="I268" s="16" t="s">
        <v>2238</v>
      </c>
      <c r="J268" s="16" t="s">
        <v>2239</v>
      </c>
      <c r="K268" s="16" t="s">
        <v>61</v>
      </c>
      <c r="L268" s="16" t="s">
        <v>32</v>
      </c>
      <c r="M268" s="16" t="s">
        <v>62</v>
      </c>
      <c r="N268" s="16" t="s">
        <v>50</v>
      </c>
      <c r="O268" s="16" t="s">
        <v>51</v>
      </c>
      <c r="P268" s="16" t="s">
        <v>98</v>
      </c>
      <c r="Q268" s="16" t="s">
        <v>2240</v>
      </c>
      <c r="R268" s="16" t="s">
        <v>169</v>
      </c>
      <c r="S268" s="16" t="s">
        <v>89</v>
      </c>
      <c r="T268" s="18">
        <v>22589</v>
      </c>
      <c r="U268" s="19">
        <v>64.12777777777778</v>
      </c>
      <c r="V268" s="19" t="s">
        <v>10315</v>
      </c>
      <c r="W268" s="20" t="s">
        <v>39</v>
      </c>
      <c r="X268" s="16" t="s">
        <v>82</v>
      </c>
      <c r="Y268" s="16" t="s">
        <v>41</v>
      </c>
      <c r="Z268" s="16">
        <v>62625</v>
      </c>
      <c r="AA268" s="16" t="s">
        <v>73</v>
      </c>
      <c r="AB268" s="16" t="s">
        <v>103</v>
      </c>
      <c r="AC268" s="16" t="s">
        <v>44</v>
      </c>
      <c r="AD268" s="16">
        <v>3</v>
      </c>
      <c r="AE268" s="21">
        <f>VLOOKUP(W268,Sheet4!$A$4:$B$53,2,FALSE)</f>
        <v>0</v>
      </c>
    </row>
    <row r="269" spans="1:31" x14ac:dyDescent="0.35">
      <c r="A269" s="22">
        <v>3921</v>
      </c>
      <c r="B269" s="23" t="s">
        <v>2241</v>
      </c>
      <c r="C269" s="23" t="s">
        <v>599</v>
      </c>
      <c r="D269" s="24">
        <v>43873</v>
      </c>
      <c r="E269" s="24">
        <v>44757</v>
      </c>
      <c r="F269" s="23">
        <v>29</v>
      </c>
      <c r="G269" s="23" t="s">
        <v>10308</v>
      </c>
      <c r="H269" s="23" t="s">
        <v>1772</v>
      </c>
      <c r="I269" s="23" t="s">
        <v>2242</v>
      </c>
      <c r="J269" s="23" t="s">
        <v>2243</v>
      </c>
      <c r="K269" s="23" t="s">
        <v>88</v>
      </c>
      <c r="L269" s="23" t="s">
        <v>32</v>
      </c>
      <c r="M269" s="23" t="s">
        <v>33</v>
      </c>
      <c r="N269" s="23" t="s">
        <v>50</v>
      </c>
      <c r="O269" s="23" t="s">
        <v>51</v>
      </c>
      <c r="P269" s="23" t="s">
        <v>139</v>
      </c>
      <c r="Q269" s="23" t="s">
        <v>2244</v>
      </c>
      <c r="R269" s="23" t="s">
        <v>169</v>
      </c>
      <c r="S269" s="23" t="s">
        <v>147</v>
      </c>
      <c r="T269" s="25">
        <v>16040</v>
      </c>
      <c r="U269" s="26">
        <v>82.055555555555557</v>
      </c>
      <c r="V269" s="26" t="s">
        <v>10314</v>
      </c>
      <c r="W269" s="27" t="s">
        <v>39</v>
      </c>
      <c r="X269" s="23" t="s">
        <v>149</v>
      </c>
      <c r="Y269" s="23" t="s">
        <v>41</v>
      </c>
      <c r="Z269" s="23">
        <v>56684</v>
      </c>
      <c r="AA269" s="23" t="s">
        <v>73</v>
      </c>
      <c r="AB269" s="23" t="s">
        <v>83</v>
      </c>
      <c r="AC269" s="23" t="s">
        <v>44</v>
      </c>
      <c r="AD269" s="23">
        <v>3</v>
      </c>
      <c r="AE269" s="28">
        <f>VLOOKUP(W269,Sheet4!$A$4:$B$53,2,FALSE)</f>
        <v>0</v>
      </c>
    </row>
    <row r="270" spans="1:31" x14ac:dyDescent="0.35">
      <c r="A270" s="15">
        <v>3923</v>
      </c>
      <c r="B270" s="16" t="s">
        <v>1593</v>
      </c>
      <c r="C270" s="16" t="s">
        <v>2248</v>
      </c>
      <c r="D270" s="17">
        <v>44555</v>
      </c>
      <c r="E270" s="17">
        <v>45096</v>
      </c>
      <c r="F270" s="16">
        <v>17</v>
      </c>
      <c r="G270" s="16" t="s">
        <v>10308</v>
      </c>
      <c r="H270" s="16" t="s">
        <v>1783</v>
      </c>
      <c r="I270" s="16" t="s">
        <v>2249</v>
      </c>
      <c r="J270" s="16" t="s">
        <v>2250</v>
      </c>
      <c r="K270" s="16" t="s">
        <v>97</v>
      </c>
      <c r="L270" s="16" t="s">
        <v>32</v>
      </c>
      <c r="M270" s="16" t="s">
        <v>62</v>
      </c>
      <c r="N270" s="16" t="s">
        <v>34</v>
      </c>
      <c r="O270" s="16" t="s">
        <v>51</v>
      </c>
      <c r="P270" s="16" t="s">
        <v>98</v>
      </c>
      <c r="Q270" s="16" t="s">
        <v>2251</v>
      </c>
      <c r="R270" s="16" t="s">
        <v>169</v>
      </c>
      <c r="S270" s="16" t="s">
        <v>52</v>
      </c>
      <c r="T270" s="18">
        <v>20164</v>
      </c>
      <c r="U270" s="19">
        <v>70.761111111111106</v>
      </c>
      <c r="V270" s="19" t="s">
        <v>10316</v>
      </c>
      <c r="W270" s="20" t="s">
        <v>39</v>
      </c>
      <c r="X270" s="16" t="s">
        <v>225</v>
      </c>
      <c r="Y270" s="16" t="s">
        <v>41</v>
      </c>
      <c r="Z270" s="16">
        <v>26918</v>
      </c>
      <c r="AA270" s="16" t="s">
        <v>55</v>
      </c>
      <c r="AB270" s="16" t="s">
        <v>74</v>
      </c>
      <c r="AC270" s="16" t="s">
        <v>104</v>
      </c>
      <c r="AD270" s="16">
        <v>3</v>
      </c>
      <c r="AE270" s="21">
        <f>VLOOKUP(W270,Sheet4!$A$4:$B$53,2,FALSE)</f>
        <v>0</v>
      </c>
    </row>
    <row r="271" spans="1:31" x14ac:dyDescent="0.35">
      <c r="A271" s="22">
        <v>3925</v>
      </c>
      <c r="B271" s="23" t="s">
        <v>788</v>
      </c>
      <c r="C271" s="23" t="s">
        <v>1523</v>
      </c>
      <c r="D271" s="24">
        <v>43954</v>
      </c>
      <c r="E271" s="24">
        <v>44879</v>
      </c>
      <c r="F271" s="23">
        <v>30</v>
      </c>
      <c r="G271" s="23" t="s">
        <v>10308</v>
      </c>
      <c r="H271" s="23" t="s">
        <v>1783</v>
      </c>
      <c r="I271" s="23" t="s">
        <v>2255</v>
      </c>
      <c r="J271" s="23" t="s">
        <v>2256</v>
      </c>
      <c r="K271" s="23" t="s">
        <v>61</v>
      </c>
      <c r="L271" s="23" t="s">
        <v>1804</v>
      </c>
      <c r="M271" s="23" t="s">
        <v>33</v>
      </c>
      <c r="N271" s="23" t="s">
        <v>34</v>
      </c>
      <c r="O271" s="23" t="s">
        <v>51</v>
      </c>
      <c r="P271" s="23" t="s">
        <v>125</v>
      </c>
      <c r="Q271" s="23" t="s">
        <v>2257</v>
      </c>
      <c r="R271" s="23" t="s">
        <v>169</v>
      </c>
      <c r="S271" s="23" t="s">
        <v>65</v>
      </c>
      <c r="T271" s="25">
        <v>22204</v>
      </c>
      <c r="U271" s="26">
        <v>65.180555555555557</v>
      </c>
      <c r="V271" s="26" t="s">
        <v>10315</v>
      </c>
      <c r="W271" s="27" t="s">
        <v>39</v>
      </c>
      <c r="X271" s="23" t="s">
        <v>707</v>
      </c>
      <c r="Y271" s="23" t="s">
        <v>54</v>
      </c>
      <c r="Z271" s="23">
        <v>64495</v>
      </c>
      <c r="AA271" s="23" t="s">
        <v>55</v>
      </c>
      <c r="AB271" s="23" t="s">
        <v>43</v>
      </c>
      <c r="AC271" s="23" t="s">
        <v>44</v>
      </c>
      <c r="AD271" s="23">
        <v>3</v>
      </c>
      <c r="AE271" s="28">
        <f>VLOOKUP(W271,Sheet4!$A$4:$B$53,2,FALSE)</f>
        <v>0</v>
      </c>
    </row>
    <row r="272" spans="1:31" x14ac:dyDescent="0.35">
      <c r="A272" s="15">
        <v>3927</v>
      </c>
      <c r="B272" s="16" t="s">
        <v>2262</v>
      </c>
      <c r="C272" s="16" t="s">
        <v>1293</v>
      </c>
      <c r="D272" s="17">
        <v>43891</v>
      </c>
      <c r="E272" s="17">
        <v>44625</v>
      </c>
      <c r="F272" s="16">
        <v>24</v>
      </c>
      <c r="G272" s="16" t="s">
        <v>10308</v>
      </c>
      <c r="H272" s="16" t="s">
        <v>1778</v>
      </c>
      <c r="I272" s="16" t="s">
        <v>2263</v>
      </c>
      <c r="J272" s="16" t="s">
        <v>2264</v>
      </c>
      <c r="K272" s="16" t="s">
        <v>132</v>
      </c>
      <c r="L272" s="16" t="s">
        <v>32</v>
      </c>
      <c r="M272" s="16" t="s">
        <v>33</v>
      </c>
      <c r="N272" s="16" t="s">
        <v>34</v>
      </c>
      <c r="O272" s="16" t="s">
        <v>35</v>
      </c>
      <c r="P272" s="16" t="s">
        <v>98</v>
      </c>
      <c r="Q272" s="16" t="s">
        <v>2265</v>
      </c>
      <c r="R272" s="16" t="s">
        <v>1842</v>
      </c>
      <c r="S272" s="16" t="s">
        <v>52</v>
      </c>
      <c r="T272" s="18">
        <v>30236</v>
      </c>
      <c r="U272" s="19">
        <v>43.18888888888889</v>
      </c>
      <c r="V272" s="19" t="s">
        <v>10317</v>
      </c>
      <c r="W272" s="20" t="s">
        <v>39</v>
      </c>
      <c r="X272" s="16" t="s">
        <v>162</v>
      </c>
      <c r="Y272" s="16" t="s">
        <v>54</v>
      </c>
      <c r="Z272" s="16">
        <v>50639</v>
      </c>
      <c r="AA272" s="16" t="s">
        <v>73</v>
      </c>
      <c r="AB272" s="16" t="s">
        <v>74</v>
      </c>
      <c r="AC272" s="16" t="s">
        <v>44</v>
      </c>
      <c r="AD272" s="16">
        <v>3</v>
      </c>
      <c r="AE272" s="21">
        <f>VLOOKUP(W272,Sheet4!$A$4:$B$53,2,FALSE)</f>
        <v>0</v>
      </c>
    </row>
    <row r="273" spans="1:31" x14ac:dyDescent="0.35">
      <c r="A273" s="22">
        <v>3928</v>
      </c>
      <c r="B273" s="23" t="s">
        <v>2266</v>
      </c>
      <c r="C273" s="23" t="s">
        <v>257</v>
      </c>
      <c r="D273" s="24">
        <v>44223</v>
      </c>
      <c r="E273" s="24">
        <v>44487</v>
      </c>
      <c r="F273" s="23">
        <v>8</v>
      </c>
      <c r="G273" s="23" t="s">
        <v>10308</v>
      </c>
      <c r="H273" s="23" t="s">
        <v>1778</v>
      </c>
      <c r="I273" s="23" t="s">
        <v>2267</v>
      </c>
      <c r="J273" s="23" t="s">
        <v>2268</v>
      </c>
      <c r="K273" s="23" t="s">
        <v>79</v>
      </c>
      <c r="L273" s="23" t="s">
        <v>32</v>
      </c>
      <c r="M273" s="23" t="s">
        <v>62</v>
      </c>
      <c r="N273" s="23" t="s">
        <v>50</v>
      </c>
      <c r="O273" s="23" t="s">
        <v>35</v>
      </c>
      <c r="P273" s="23" t="s">
        <v>125</v>
      </c>
      <c r="Q273" s="23" t="s">
        <v>2269</v>
      </c>
      <c r="R273" s="23" t="s">
        <v>169</v>
      </c>
      <c r="S273" s="23" t="s">
        <v>80</v>
      </c>
      <c r="T273" s="25">
        <v>20647</v>
      </c>
      <c r="U273" s="26">
        <v>69.441666666666663</v>
      </c>
      <c r="V273" s="26" t="s">
        <v>10315</v>
      </c>
      <c r="W273" s="27" t="s">
        <v>39</v>
      </c>
      <c r="X273" s="23" t="s">
        <v>82</v>
      </c>
      <c r="Y273" s="23" t="s">
        <v>54</v>
      </c>
      <c r="Z273" s="23">
        <v>59834</v>
      </c>
      <c r="AA273" s="23" t="s">
        <v>42</v>
      </c>
      <c r="AB273" s="23" t="s">
        <v>43</v>
      </c>
      <c r="AC273" s="23" t="s">
        <v>44</v>
      </c>
      <c r="AD273" s="23">
        <v>3</v>
      </c>
      <c r="AE273" s="28">
        <f>VLOOKUP(W273,Sheet4!$A$4:$B$53,2,FALSE)</f>
        <v>0</v>
      </c>
    </row>
    <row r="274" spans="1:31" x14ac:dyDescent="0.35">
      <c r="A274" s="15">
        <v>3929</v>
      </c>
      <c r="B274" s="16" t="s">
        <v>2270</v>
      </c>
      <c r="C274" s="16" t="s">
        <v>2271</v>
      </c>
      <c r="D274" s="17">
        <v>45095</v>
      </c>
      <c r="E274" s="17">
        <v>45131</v>
      </c>
      <c r="F274" s="16">
        <v>1</v>
      </c>
      <c r="G274" s="16" t="s">
        <v>10308</v>
      </c>
      <c r="H274" s="16" t="s">
        <v>1778</v>
      </c>
      <c r="I274" s="16" t="s">
        <v>2272</v>
      </c>
      <c r="J274" s="16" t="s">
        <v>2273</v>
      </c>
      <c r="K274" s="16" t="s">
        <v>97</v>
      </c>
      <c r="L274" s="16" t="s">
        <v>32</v>
      </c>
      <c r="M274" s="16" t="s">
        <v>33</v>
      </c>
      <c r="N274" s="16" t="s">
        <v>34</v>
      </c>
      <c r="O274" s="16" t="s">
        <v>51</v>
      </c>
      <c r="P274" s="16" t="s">
        <v>125</v>
      </c>
      <c r="Q274" s="16" t="s">
        <v>2274</v>
      </c>
      <c r="R274" s="16" t="s">
        <v>169</v>
      </c>
      <c r="S274" s="16" t="s">
        <v>304</v>
      </c>
      <c r="T274" s="18">
        <v>28235</v>
      </c>
      <c r="U274" s="19">
        <v>48.666666666666664</v>
      </c>
      <c r="V274" s="19" t="s">
        <v>10317</v>
      </c>
      <c r="W274" s="20" t="s">
        <v>39</v>
      </c>
      <c r="X274" s="16" t="s">
        <v>72</v>
      </c>
      <c r="Y274" s="16" t="s">
        <v>41</v>
      </c>
      <c r="Z274" s="16">
        <v>73645</v>
      </c>
      <c r="AA274" s="16" t="s">
        <v>127</v>
      </c>
      <c r="AB274" s="16" t="s">
        <v>83</v>
      </c>
      <c r="AC274" s="16" t="s">
        <v>44</v>
      </c>
      <c r="AD274" s="16">
        <v>3</v>
      </c>
      <c r="AE274" s="21">
        <f>VLOOKUP(W274,Sheet4!$A$4:$B$53,2,FALSE)</f>
        <v>0</v>
      </c>
    </row>
    <row r="275" spans="1:31" x14ac:dyDescent="0.35">
      <c r="A275" s="22">
        <v>3934</v>
      </c>
      <c r="B275" s="23" t="s">
        <v>2287</v>
      </c>
      <c r="C275" s="23" t="s">
        <v>2288</v>
      </c>
      <c r="D275" s="24">
        <v>43936</v>
      </c>
      <c r="E275" s="24">
        <v>44694</v>
      </c>
      <c r="F275" s="23">
        <v>24</v>
      </c>
      <c r="G275" s="23" t="s">
        <v>10308</v>
      </c>
      <c r="H275" s="23" t="s">
        <v>1772</v>
      </c>
      <c r="I275" s="23" t="s">
        <v>2289</v>
      </c>
      <c r="J275" s="23" t="s">
        <v>2290</v>
      </c>
      <c r="K275" s="23" t="s">
        <v>117</v>
      </c>
      <c r="L275" s="23" t="s">
        <v>32</v>
      </c>
      <c r="M275" s="23" t="s">
        <v>62</v>
      </c>
      <c r="N275" s="23" t="s">
        <v>34</v>
      </c>
      <c r="O275" s="23" t="s">
        <v>35</v>
      </c>
      <c r="P275" s="23" t="s">
        <v>98</v>
      </c>
      <c r="Q275" s="23" t="s">
        <v>2291</v>
      </c>
      <c r="R275" s="23" t="s">
        <v>169</v>
      </c>
      <c r="S275" s="23" t="s">
        <v>118</v>
      </c>
      <c r="T275" s="25">
        <v>28858</v>
      </c>
      <c r="U275" s="26">
        <v>46.963888888888889</v>
      </c>
      <c r="V275" s="26" t="s">
        <v>10317</v>
      </c>
      <c r="W275" s="27" t="s">
        <v>39</v>
      </c>
      <c r="X275" s="23" t="s">
        <v>707</v>
      </c>
      <c r="Y275" s="23" t="s">
        <v>41</v>
      </c>
      <c r="Z275" s="23">
        <v>80168</v>
      </c>
      <c r="AA275" s="23" t="s">
        <v>127</v>
      </c>
      <c r="AB275" s="23" t="s">
        <v>43</v>
      </c>
      <c r="AC275" s="23" t="s">
        <v>44</v>
      </c>
      <c r="AD275" s="23">
        <v>3</v>
      </c>
      <c r="AE275" s="28">
        <f>VLOOKUP(W275,Sheet4!$A$4:$B$53,2,FALSE)</f>
        <v>0</v>
      </c>
    </row>
    <row r="276" spans="1:31" x14ac:dyDescent="0.35">
      <c r="A276" s="15">
        <v>3936</v>
      </c>
      <c r="B276" s="16" t="s">
        <v>2295</v>
      </c>
      <c r="C276" s="16" t="s">
        <v>2296</v>
      </c>
      <c r="D276" s="17">
        <v>44763</v>
      </c>
      <c r="E276" s="17">
        <v>45047</v>
      </c>
      <c r="F276" s="16">
        <v>9</v>
      </c>
      <c r="G276" s="16" t="s">
        <v>10308</v>
      </c>
      <c r="H276" s="16" t="s">
        <v>1874</v>
      </c>
      <c r="I276" s="16" t="s">
        <v>2297</v>
      </c>
      <c r="J276" s="16" t="s">
        <v>2298</v>
      </c>
      <c r="K276" s="16" t="s">
        <v>138</v>
      </c>
      <c r="L276" s="16" t="s">
        <v>2299</v>
      </c>
      <c r="M276" s="16" t="s">
        <v>62</v>
      </c>
      <c r="N276" s="16" t="s">
        <v>63</v>
      </c>
      <c r="O276" s="16" t="s">
        <v>35</v>
      </c>
      <c r="P276" s="16" t="s">
        <v>98</v>
      </c>
      <c r="Q276" s="16" t="s">
        <v>2300</v>
      </c>
      <c r="R276" s="16" t="s">
        <v>169</v>
      </c>
      <c r="S276" s="16" t="s">
        <v>65</v>
      </c>
      <c r="T276" s="18">
        <v>35973</v>
      </c>
      <c r="U276" s="19">
        <v>27.480555555555554</v>
      </c>
      <c r="V276" s="19" t="s">
        <v>10320</v>
      </c>
      <c r="W276" s="20" t="s">
        <v>90</v>
      </c>
      <c r="X276" s="16" t="s">
        <v>183</v>
      </c>
      <c r="Y276" s="16" t="s">
        <v>54</v>
      </c>
      <c r="Z276" s="16">
        <v>6033</v>
      </c>
      <c r="AA276" s="16" t="s">
        <v>73</v>
      </c>
      <c r="AB276" s="16" t="s">
        <v>43</v>
      </c>
      <c r="AC276" s="16" t="s">
        <v>44</v>
      </c>
      <c r="AD276" s="16">
        <v>3</v>
      </c>
      <c r="AE276" s="21">
        <f>VLOOKUP(W276,Sheet4!$A$4:$B$53,2,FALSE)</f>
        <v>0</v>
      </c>
    </row>
    <row r="277" spans="1:31" x14ac:dyDescent="0.35">
      <c r="A277" s="22">
        <v>3942</v>
      </c>
      <c r="B277" s="23" t="s">
        <v>2321</v>
      </c>
      <c r="C277" s="23" t="s">
        <v>2322</v>
      </c>
      <c r="D277" s="24">
        <v>43408</v>
      </c>
      <c r="E277" s="24">
        <v>44552</v>
      </c>
      <c r="F277" s="23">
        <v>37</v>
      </c>
      <c r="G277" s="23" t="s">
        <v>10308</v>
      </c>
      <c r="H277" s="23" t="s">
        <v>1870</v>
      </c>
      <c r="I277" s="23" t="s">
        <v>2323</v>
      </c>
      <c r="J277" s="23" t="s">
        <v>2324</v>
      </c>
      <c r="K277" s="23" t="s">
        <v>167</v>
      </c>
      <c r="L277" s="23" t="s">
        <v>744</v>
      </c>
      <c r="M277" s="23" t="s">
        <v>33</v>
      </c>
      <c r="N277" s="23" t="s">
        <v>63</v>
      </c>
      <c r="O277" s="23" t="s">
        <v>35</v>
      </c>
      <c r="P277" s="23" t="s">
        <v>125</v>
      </c>
      <c r="Q277" s="23" t="s">
        <v>2325</v>
      </c>
      <c r="R277" s="23" t="s">
        <v>169</v>
      </c>
      <c r="S277" s="23" t="s">
        <v>331</v>
      </c>
      <c r="T277" s="25">
        <v>18875</v>
      </c>
      <c r="U277" s="26">
        <v>74.294444444444451</v>
      </c>
      <c r="V277" s="26" t="s">
        <v>10316</v>
      </c>
      <c r="W277" s="27" t="s">
        <v>39</v>
      </c>
      <c r="X277" s="23" t="s">
        <v>82</v>
      </c>
      <c r="Y277" s="23" t="s">
        <v>41</v>
      </c>
      <c r="Z277" s="23">
        <v>2703</v>
      </c>
      <c r="AA277" s="23" t="s">
        <v>127</v>
      </c>
      <c r="AB277" s="23" t="s">
        <v>83</v>
      </c>
      <c r="AC277" s="23" t="s">
        <v>739</v>
      </c>
      <c r="AD277" s="23">
        <v>3</v>
      </c>
      <c r="AE277" s="28">
        <f>VLOOKUP(W277,Sheet4!$A$4:$B$53,2,FALSE)</f>
        <v>0</v>
      </c>
    </row>
    <row r="278" spans="1:31" x14ac:dyDescent="0.35">
      <c r="A278" s="15">
        <v>3943</v>
      </c>
      <c r="B278" s="16" t="s">
        <v>2326</v>
      </c>
      <c r="C278" s="16" t="s">
        <v>2327</v>
      </c>
      <c r="D278" s="17">
        <v>43673</v>
      </c>
      <c r="E278" s="17">
        <v>44402</v>
      </c>
      <c r="F278" s="16">
        <v>23</v>
      </c>
      <c r="G278" s="16" t="s">
        <v>10308</v>
      </c>
      <c r="H278" s="16" t="s">
        <v>2328</v>
      </c>
      <c r="I278" s="16" t="s">
        <v>2329</v>
      </c>
      <c r="J278" s="16" t="s">
        <v>2330</v>
      </c>
      <c r="K278" s="16" t="s">
        <v>117</v>
      </c>
      <c r="L278" s="16" t="s">
        <v>744</v>
      </c>
      <c r="M278" s="16" t="s">
        <v>51</v>
      </c>
      <c r="N278" s="16" t="s">
        <v>50</v>
      </c>
      <c r="O278" s="16" t="s">
        <v>51</v>
      </c>
      <c r="P278" s="16" t="s">
        <v>125</v>
      </c>
      <c r="Q278" s="16" t="s">
        <v>2331</v>
      </c>
      <c r="R278" s="16" t="s">
        <v>169</v>
      </c>
      <c r="S278" s="16" t="s">
        <v>100</v>
      </c>
      <c r="T278" s="18">
        <v>26149</v>
      </c>
      <c r="U278" s="19">
        <v>54.37777777777778</v>
      </c>
      <c r="V278" s="19" t="s">
        <v>10319</v>
      </c>
      <c r="W278" s="20" t="s">
        <v>39</v>
      </c>
      <c r="X278" s="16" t="s">
        <v>612</v>
      </c>
      <c r="Y278" s="16" t="s">
        <v>54</v>
      </c>
      <c r="Z278" s="16">
        <v>2452</v>
      </c>
      <c r="AA278" s="16" t="s">
        <v>92</v>
      </c>
      <c r="AB278" s="16" t="s">
        <v>74</v>
      </c>
      <c r="AC278" s="16" t="s">
        <v>44</v>
      </c>
      <c r="AD278" s="16">
        <v>3</v>
      </c>
      <c r="AE278" s="21">
        <f>VLOOKUP(W278,Sheet4!$A$4:$B$53,2,FALSE)</f>
        <v>0</v>
      </c>
    </row>
    <row r="279" spans="1:31" x14ac:dyDescent="0.35">
      <c r="A279" s="22">
        <v>3947</v>
      </c>
      <c r="B279" s="23" t="s">
        <v>2344</v>
      </c>
      <c r="C279" s="23" t="s">
        <v>1039</v>
      </c>
      <c r="D279" s="24">
        <v>43925</v>
      </c>
      <c r="E279" s="24">
        <v>44734</v>
      </c>
      <c r="F279" s="23">
        <v>26</v>
      </c>
      <c r="G279" s="23" t="s">
        <v>10308</v>
      </c>
      <c r="H279" s="23" t="s">
        <v>2303</v>
      </c>
      <c r="I279" s="23" t="s">
        <v>2345</v>
      </c>
      <c r="J279" s="23" t="s">
        <v>2346</v>
      </c>
      <c r="K279" s="23" t="s">
        <v>49</v>
      </c>
      <c r="L279" s="23" t="s">
        <v>2299</v>
      </c>
      <c r="M279" s="23" t="s">
        <v>62</v>
      </c>
      <c r="N279" s="23" t="s">
        <v>63</v>
      </c>
      <c r="O279" s="23" t="s">
        <v>62</v>
      </c>
      <c r="P279" s="23" t="s">
        <v>125</v>
      </c>
      <c r="Q279" s="23" t="s">
        <v>2347</v>
      </c>
      <c r="R279" s="23" t="s">
        <v>169</v>
      </c>
      <c r="S279" s="23" t="s">
        <v>89</v>
      </c>
      <c r="T279" s="25">
        <v>35402</v>
      </c>
      <c r="U279" s="26">
        <v>29.047222222222221</v>
      </c>
      <c r="V279" s="26" t="s">
        <v>10320</v>
      </c>
      <c r="W279" s="27" t="s">
        <v>39</v>
      </c>
      <c r="X279" s="23" t="s">
        <v>1181</v>
      </c>
      <c r="Y279" s="23" t="s">
        <v>41</v>
      </c>
      <c r="Z279" s="23">
        <v>2026</v>
      </c>
      <c r="AA279" s="23" t="s">
        <v>55</v>
      </c>
      <c r="AB279" s="23" t="s">
        <v>83</v>
      </c>
      <c r="AC279" s="23" t="s">
        <v>44</v>
      </c>
      <c r="AD279" s="23">
        <v>3</v>
      </c>
      <c r="AE279" s="28">
        <f>VLOOKUP(W279,Sheet4!$A$4:$B$53,2,FALSE)</f>
        <v>0</v>
      </c>
    </row>
    <row r="280" spans="1:31" x14ac:dyDescent="0.35">
      <c r="A280" s="15">
        <v>3948</v>
      </c>
      <c r="B280" s="16" t="s">
        <v>698</v>
      </c>
      <c r="C280" s="16" t="s">
        <v>1511</v>
      </c>
      <c r="D280" s="17">
        <v>44960</v>
      </c>
      <c r="E280" s="17">
        <v>45075</v>
      </c>
      <c r="F280" s="16">
        <v>3</v>
      </c>
      <c r="G280" s="16" t="s">
        <v>10308</v>
      </c>
      <c r="H280" s="16" t="s">
        <v>2308</v>
      </c>
      <c r="I280" s="16" t="s">
        <v>2348</v>
      </c>
      <c r="J280" s="16" t="s">
        <v>2349</v>
      </c>
      <c r="K280" s="16" t="s">
        <v>138</v>
      </c>
      <c r="L280" s="16" t="s">
        <v>744</v>
      </c>
      <c r="M280" s="16" t="s">
        <v>33</v>
      </c>
      <c r="N280" s="16" t="s">
        <v>34</v>
      </c>
      <c r="O280" s="16" t="s">
        <v>62</v>
      </c>
      <c r="P280" s="16" t="s">
        <v>98</v>
      </c>
      <c r="Q280" s="16" t="s">
        <v>2350</v>
      </c>
      <c r="R280" s="16" t="s">
        <v>169</v>
      </c>
      <c r="S280" s="16" t="s">
        <v>52</v>
      </c>
      <c r="T280" s="18">
        <v>16008</v>
      </c>
      <c r="U280" s="19">
        <v>82.141666666666666</v>
      </c>
      <c r="V280" s="19" t="s">
        <v>10314</v>
      </c>
      <c r="W280" s="20" t="s">
        <v>39</v>
      </c>
      <c r="X280" s="16" t="s">
        <v>225</v>
      </c>
      <c r="Y280" s="16" t="s">
        <v>54</v>
      </c>
      <c r="Z280" s="16">
        <v>2747</v>
      </c>
      <c r="AA280" s="16" t="s">
        <v>55</v>
      </c>
      <c r="AB280" s="16" t="s">
        <v>83</v>
      </c>
      <c r="AC280" s="16" t="s">
        <v>44</v>
      </c>
      <c r="AD280" s="16">
        <v>3</v>
      </c>
      <c r="AE280" s="21">
        <f>VLOOKUP(W280,Sheet4!$A$4:$B$53,2,FALSE)</f>
        <v>0</v>
      </c>
    </row>
    <row r="281" spans="1:31" x14ac:dyDescent="0.35">
      <c r="A281" s="22">
        <v>3949</v>
      </c>
      <c r="B281" s="23" t="s">
        <v>2351</v>
      </c>
      <c r="C281" s="23" t="s">
        <v>655</v>
      </c>
      <c r="D281" s="24">
        <v>44824</v>
      </c>
      <c r="E281" s="24">
        <v>45111</v>
      </c>
      <c r="F281" s="23">
        <v>9</v>
      </c>
      <c r="G281" s="23" t="s">
        <v>10308</v>
      </c>
      <c r="H281" s="23" t="s">
        <v>1879</v>
      </c>
      <c r="I281" s="23" t="s">
        <v>2352</v>
      </c>
      <c r="J281" s="23" t="s">
        <v>2353</v>
      </c>
      <c r="K281" s="23" t="s">
        <v>132</v>
      </c>
      <c r="L281" s="23" t="s">
        <v>197</v>
      </c>
      <c r="M281" s="23" t="s">
        <v>62</v>
      </c>
      <c r="N281" s="23" t="s">
        <v>50</v>
      </c>
      <c r="O281" s="23" t="s">
        <v>35</v>
      </c>
      <c r="P281" s="23" t="s">
        <v>174</v>
      </c>
      <c r="Q281" s="23" t="s">
        <v>2354</v>
      </c>
      <c r="R281" s="23" t="s">
        <v>169</v>
      </c>
      <c r="S281" s="23" t="s">
        <v>80</v>
      </c>
      <c r="T281" s="25">
        <v>33314</v>
      </c>
      <c r="U281" s="26">
        <v>34.758333333333333</v>
      </c>
      <c r="V281" s="26" t="s">
        <v>10318</v>
      </c>
      <c r="W281" s="27" t="s">
        <v>39</v>
      </c>
      <c r="X281" s="23" t="s">
        <v>82</v>
      </c>
      <c r="Y281" s="23" t="s">
        <v>41</v>
      </c>
      <c r="Z281" s="23">
        <v>1886</v>
      </c>
      <c r="AA281" s="23" t="s">
        <v>42</v>
      </c>
      <c r="AB281" s="23" t="s">
        <v>74</v>
      </c>
      <c r="AC281" s="23" t="s">
        <v>44</v>
      </c>
      <c r="AD281" s="23">
        <v>3</v>
      </c>
      <c r="AE281" s="28">
        <f>VLOOKUP(W281,Sheet4!$A$4:$B$53,2,FALSE)</f>
        <v>0</v>
      </c>
    </row>
    <row r="282" spans="1:31" x14ac:dyDescent="0.35">
      <c r="A282" s="15">
        <v>3951</v>
      </c>
      <c r="B282" s="16" t="s">
        <v>2357</v>
      </c>
      <c r="C282" s="16" t="s">
        <v>2358</v>
      </c>
      <c r="D282" s="17">
        <v>44311</v>
      </c>
      <c r="E282" s="17">
        <v>44969</v>
      </c>
      <c r="F282" s="16">
        <v>21</v>
      </c>
      <c r="G282" s="16" t="s">
        <v>10308</v>
      </c>
      <c r="H282" s="16" t="s">
        <v>2303</v>
      </c>
      <c r="I282" s="16" t="s">
        <v>2359</v>
      </c>
      <c r="J282" s="16" t="s">
        <v>2360</v>
      </c>
      <c r="K282" s="16" t="s">
        <v>138</v>
      </c>
      <c r="L282" s="16" t="s">
        <v>2299</v>
      </c>
      <c r="M282" s="16" t="s">
        <v>33</v>
      </c>
      <c r="N282" s="16" t="s">
        <v>50</v>
      </c>
      <c r="O282" s="16" t="s">
        <v>35</v>
      </c>
      <c r="P282" s="16" t="s">
        <v>125</v>
      </c>
      <c r="Q282" s="16" t="s">
        <v>2361</v>
      </c>
      <c r="R282" s="16" t="s">
        <v>169</v>
      </c>
      <c r="S282" s="16" t="s">
        <v>304</v>
      </c>
      <c r="T282" s="18">
        <v>22531</v>
      </c>
      <c r="U282" s="19">
        <v>64.286111111111111</v>
      </c>
      <c r="V282" s="19" t="s">
        <v>10315</v>
      </c>
      <c r="W282" s="20" t="s">
        <v>39</v>
      </c>
      <c r="X282" s="16" t="s">
        <v>351</v>
      </c>
      <c r="Y282" s="16" t="s">
        <v>41</v>
      </c>
      <c r="Z282" s="16">
        <v>2127</v>
      </c>
      <c r="AA282" s="16" t="s">
        <v>127</v>
      </c>
      <c r="AB282" s="16" t="s">
        <v>103</v>
      </c>
      <c r="AC282" s="16" t="s">
        <v>44</v>
      </c>
      <c r="AD282" s="16">
        <v>3</v>
      </c>
      <c r="AE282" s="21">
        <f>VLOOKUP(W282,Sheet4!$A$4:$B$53,2,FALSE)</f>
        <v>0</v>
      </c>
    </row>
    <row r="283" spans="1:31" x14ac:dyDescent="0.35">
      <c r="A283" s="22">
        <v>3955</v>
      </c>
      <c r="B283" s="23" t="s">
        <v>2371</v>
      </c>
      <c r="C283" s="23" t="s">
        <v>2372</v>
      </c>
      <c r="D283" s="24">
        <v>43877</v>
      </c>
      <c r="E283" s="24">
        <v>45001</v>
      </c>
      <c r="F283" s="23">
        <v>36</v>
      </c>
      <c r="G283" s="23" t="s">
        <v>10308</v>
      </c>
      <c r="H283" s="23" t="s">
        <v>2303</v>
      </c>
      <c r="I283" s="23" t="s">
        <v>2373</v>
      </c>
      <c r="J283" s="23" t="s">
        <v>2374</v>
      </c>
      <c r="K283" s="23" t="s">
        <v>132</v>
      </c>
      <c r="L283" s="23" t="s">
        <v>32</v>
      </c>
      <c r="M283" s="23" t="s">
        <v>33</v>
      </c>
      <c r="N283" s="23" t="s">
        <v>34</v>
      </c>
      <c r="O283" s="23" t="s">
        <v>62</v>
      </c>
      <c r="P283" s="23" t="s">
        <v>125</v>
      </c>
      <c r="Q283" s="23" t="s">
        <v>2375</v>
      </c>
      <c r="R283" s="23" t="s">
        <v>169</v>
      </c>
      <c r="S283" s="23" t="s">
        <v>176</v>
      </c>
      <c r="T283" s="25">
        <v>36096</v>
      </c>
      <c r="U283" s="26">
        <v>27.144444444444446</v>
      </c>
      <c r="V283" s="26" t="s">
        <v>10320</v>
      </c>
      <c r="W283" s="27" t="s">
        <v>39</v>
      </c>
      <c r="X283" s="23" t="s">
        <v>177</v>
      </c>
      <c r="Y283" s="23" t="s">
        <v>41</v>
      </c>
      <c r="Z283" s="23">
        <v>31207</v>
      </c>
      <c r="AA283" s="23" t="s">
        <v>55</v>
      </c>
      <c r="AB283" s="23" t="s">
        <v>83</v>
      </c>
      <c r="AC283" s="23" t="s">
        <v>44</v>
      </c>
      <c r="AD283" s="23">
        <v>3</v>
      </c>
      <c r="AE283" s="28">
        <f>VLOOKUP(W283,Sheet4!$A$4:$B$53,2,FALSE)</f>
        <v>0</v>
      </c>
    </row>
    <row r="284" spans="1:31" x14ac:dyDescent="0.35">
      <c r="A284" s="15">
        <v>3956</v>
      </c>
      <c r="B284" s="16" t="s">
        <v>270</v>
      </c>
      <c r="C284" s="16" t="s">
        <v>2376</v>
      </c>
      <c r="D284" s="17">
        <v>43684</v>
      </c>
      <c r="E284" s="17">
        <v>44993</v>
      </c>
      <c r="F284" s="16">
        <v>43</v>
      </c>
      <c r="G284" s="16" t="s">
        <v>10308</v>
      </c>
      <c r="H284" s="16" t="s">
        <v>2303</v>
      </c>
      <c r="I284" s="16" t="s">
        <v>2377</v>
      </c>
      <c r="J284" s="16" t="s">
        <v>2378</v>
      </c>
      <c r="K284" s="16" t="s">
        <v>49</v>
      </c>
      <c r="L284" s="16" t="s">
        <v>32</v>
      </c>
      <c r="M284" s="16" t="s">
        <v>33</v>
      </c>
      <c r="N284" s="16" t="s">
        <v>50</v>
      </c>
      <c r="O284" s="16" t="s">
        <v>35</v>
      </c>
      <c r="P284" s="16" t="s">
        <v>139</v>
      </c>
      <c r="Q284" s="16" t="s">
        <v>2379</v>
      </c>
      <c r="R284" s="16" t="s">
        <v>169</v>
      </c>
      <c r="S284" s="16" t="s">
        <v>65</v>
      </c>
      <c r="T284" s="18">
        <v>35432</v>
      </c>
      <c r="U284" s="19">
        <v>28.966666666666665</v>
      </c>
      <c r="V284" s="19" t="s">
        <v>10320</v>
      </c>
      <c r="W284" s="20" t="s">
        <v>119</v>
      </c>
      <c r="X284" s="16" t="s">
        <v>225</v>
      </c>
      <c r="Y284" s="16" t="s">
        <v>41</v>
      </c>
      <c r="Z284" s="16">
        <v>6158</v>
      </c>
      <c r="AA284" s="16" t="s">
        <v>92</v>
      </c>
      <c r="AB284" s="16" t="s">
        <v>43</v>
      </c>
      <c r="AC284" s="16" t="s">
        <v>44</v>
      </c>
      <c r="AD284" s="16">
        <v>3</v>
      </c>
      <c r="AE284" s="21">
        <f>VLOOKUP(W284,Sheet4!$A$4:$B$53,2,FALSE)</f>
        <v>0</v>
      </c>
    </row>
    <row r="285" spans="1:31" x14ac:dyDescent="0.35">
      <c r="A285" s="22">
        <v>3959</v>
      </c>
      <c r="B285" s="23" t="s">
        <v>2388</v>
      </c>
      <c r="C285" s="23" t="s">
        <v>2389</v>
      </c>
      <c r="D285" s="24">
        <v>44876</v>
      </c>
      <c r="E285" s="24">
        <v>45121</v>
      </c>
      <c r="F285" s="23">
        <v>8</v>
      </c>
      <c r="G285" s="23" t="s">
        <v>10308</v>
      </c>
      <c r="H285" s="23" t="s">
        <v>2390</v>
      </c>
      <c r="I285" s="23" t="s">
        <v>2391</v>
      </c>
      <c r="J285" s="23" t="s">
        <v>2392</v>
      </c>
      <c r="K285" s="23" t="s">
        <v>167</v>
      </c>
      <c r="L285" s="23" t="s">
        <v>2299</v>
      </c>
      <c r="M285" s="23" t="s">
        <v>51</v>
      </c>
      <c r="N285" s="23" t="s">
        <v>50</v>
      </c>
      <c r="O285" s="23" t="s">
        <v>62</v>
      </c>
      <c r="P285" s="23" t="s">
        <v>125</v>
      </c>
      <c r="Q285" s="23" t="s">
        <v>2393</v>
      </c>
      <c r="R285" s="23" t="s">
        <v>169</v>
      </c>
      <c r="S285" s="23" t="s">
        <v>80</v>
      </c>
      <c r="T285" s="25">
        <v>32375</v>
      </c>
      <c r="U285" s="26">
        <v>37.333333333333336</v>
      </c>
      <c r="V285" s="26" t="s">
        <v>10318</v>
      </c>
      <c r="W285" s="27" t="s">
        <v>119</v>
      </c>
      <c r="X285" s="23" t="s">
        <v>225</v>
      </c>
      <c r="Y285" s="23" t="s">
        <v>54</v>
      </c>
      <c r="Z285" s="23">
        <v>42665</v>
      </c>
      <c r="AA285" s="23" t="s">
        <v>55</v>
      </c>
      <c r="AB285" s="23" t="s">
        <v>74</v>
      </c>
      <c r="AC285" s="23" t="s">
        <v>44</v>
      </c>
      <c r="AD285" s="23">
        <v>3</v>
      </c>
      <c r="AE285" s="28">
        <f>VLOOKUP(W285,Sheet4!$A$4:$B$53,2,FALSE)</f>
        <v>0</v>
      </c>
    </row>
    <row r="286" spans="1:31" x14ac:dyDescent="0.35">
      <c r="A286" s="15">
        <v>3964</v>
      </c>
      <c r="B286" s="16" t="s">
        <v>2413</v>
      </c>
      <c r="C286" s="16" t="s">
        <v>2414</v>
      </c>
      <c r="D286" s="17">
        <v>44354</v>
      </c>
      <c r="E286" s="17">
        <v>44951</v>
      </c>
      <c r="F286" s="16">
        <v>19</v>
      </c>
      <c r="G286" s="16" t="s">
        <v>10308</v>
      </c>
      <c r="H286" s="16" t="s">
        <v>2410</v>
      </c>
      <c r="I286" s="16" t="s">
        <v>2415</v>
      </c>
      <c r="J286" s="16" t="s">
        <v>2416</v>
      </c>
      <c r="K286" s="16" t="s">
        <v>167</v>
      </c>
      <c r="L286" s="16" t="s">
        <v>197</v>
      </c>
      <c r="M286" s="16" t="s">
        <v>51</v>
      </c>
      <c r="N286" s="16" t="s">
        <v>50</v>
      </c>
      <c r="O286" s="16" t="s">
        <v>35</v>
      </c>
      <c r="P286" s="16" t="s">
        <v>98</v>
      </c>
      <c r="Q286" s="16" t="s">
        <v>2417</v>
      </c>
      <c r="R286" s="16" t="s">
        <v>169</v>
      </c>
      <c r="S286" s="16" t="s">
        <v>52</v>
      </c>
      <c r="T286" s="18">
        <v>36948</v>
      </c>
      <c r="U286" s="19">
        <v>24.816666666666666</v>
      </c>
      <c r="V286" s="19" t="s">
        <v>10320</v>
      </c>
      <c r="W286" s="20" t="s">
        <v>39</v>
      </c>
      <c r="X286" s="16" t="s">
        <v>162</v>
      </c>
      <c r="Y286" s="16" t="s">
        <v>54</v>
      </c>
      <c r="Z286" s="16">
        <v>21007</v>
      </c>
      <c r="AA286" s="16" t="s">
        <v>92</v>
      </c>
      <c r="AB286" s="16" t="s">
        <v>74</v>
      </c>
      <c r="AC286" s="16" t="s">
        <v>104</v>
      </c>
      <c r="AD286" s="16">
        <v>3</v>
      </c>
      <c r="AE286" s="21">
        <f>VLOOKUP(W286,Sheet4!$A$4:$B$53,2,FALSE)</f>
        <v>0</v>
      </c>
    </row>
    <row r="287" spans="1:31" x14ac:dyDescent="0.35">
      <c r="A287" s="22">
        <v>3966</v>
      </c>
      <c r="B287" s="23" t="s">
        <v>2422</v>
      </c>
      <c r="C287" s="23" t="s">
        <v>1552</v>
      </c>
      <c r="D287" s="24">
        <v>43392</v>
      </c>
      <c r="E287" s="24">
        <v>44443</v>
      </c>
      <c r="F287" s="23">
        <v>34</v>
      </c>
      <c r="G287" s="23" t="s">
        <v>10308</v>
      </c>
      <c r="H287" s="23" t="s">
        <v>2423</v>
      </c>
      <c r="I287" s="23" t="s">
        <v>2424</v>
      </c>
      <c r="J287" s="23" t="s">
        <v>2425</v>
      </c>
      <c r="K287" s="23" t="s">
        <v>117</v>
      </c>
      <c r="L287" s="23" t="s">
        <v>197</v>
      </c>
      <c r="M287" s="23" t="s">
        <v>33</v>
      </c>
      <c r="N287" s="23" t="s">
        <v>50</v>
      </c>
      <c r="O287" s="23" t="s">
        <v>51</v>
      </c>
      <c r="P287" s="23" t="s">
        <v>174</v>
      </c>
      <c r="Q287" s="23" t="s">
        <v>2426</v>
      </c>
      <c r="R287" s="23" t="s">
        <v>2427</v>
      </c>
      <c r="S287" s="23" t="s">
        <v>89</v>
      </c>
      <c r="T287" s="25">
        <v>28608</v>
      </c>
      <c r="U287" s="26">
        <v>47.644444444444446</v>
      </c>
      <c r="V287" s="26" t="s">
        <v>10317</v>
      </c>
      <c r="W287" s="27" t="s">
        <v>39</v>
      </c>
      <c r="X287" s="23" t="s">
        <v>82</v>
      </c>
      <c r="Y287" s="23" t="s">
        <v>41</v>
      </c>
      <c r="Z287" s="23">
        <v>5707</v>
      </c>
      <c r="AA287" s="23" t="s">
        <v>92</v>
      </c>
      <c r="AB287" s="23" t="s">
        <v>74</v>
      </c>
      <c r="AC287" s="23" t="s">
        <v>44</v>
      </c>
      <c r="AD287" s="23">
        <v>3</v>
      </c>
      <c r="AE287" s="28">
        <f>VLOOKUP(W287,Sheet4!$A$4:$B$53,2,FALSE)</f>
        <v>0</v>
      </c>
    </row>
    <row r="288" spans="1:31" x14ac:dyDescent="0.35">
      <c r="A288" s="15">
        <v>3967</v>
      </c>
      <c r="B288" s="16" t="s">
        <v>2428</v>
      </c>
      <c r="C288" s="16" t="s">
        <v>1146</v>
      </c>
      <c r="D288" s="17">
        <v>43437</v>
      </c>
      <c r="E288" s="17">
        <v>44216</v>
      </c>
      <c r="F288" s="16">
        <v>25</v>
      </c>
      <c r="G288" s="16" t="s">
        <v>10308</v>
      </c>
      <c r="H288" s="16" t="s">
        <v>2308</v>
      </c>
      <c r="I288" s="16" t="s">
        <v>2429</v>
      </c>
      <c r="J288" s="16" t="s">
        <v>2430</v>
      </c>
      <c r="K288" s="16" t="s">
        <v>138</v>
      </c>
      <c r="L288" s="16" t="s">
        <v>32</v>
      </c>
      <c r="M288" s="16" t="s">
        <v>62</v>
      </c>
      <c r="N288" s="16" t="s">
        <v>50</v>
      </c>
      <c r="O288" s="16" t="s">
        <v>35</v>
      </c>
      <c r="P288" s="16" t="s">
        <v>98</v>
      </c>
      <c r="Q288" s="16" t="s">
        <v>2431</v>
      </c>
      <c r="R288" s="16" t="s">
        <v>169</v>
      </c>
      <c r="S288" s="16" t="s">
        <v>38</v>
      </c>
      <c r="T288" s="18">
        <v>20289</v>
      </c>
      <c r="U288" s="19">
        <v>70.419444444444451</v>
      </c>
      <c r="V288" s="19" t="s">
        <v>10316</v>
      </c>
      <c r="W288" s="20" t="s">
        <v>39</v>
      </c>
      <c r="X288" s="16" t="s">
        <v>1257</v>
      </c>
      <c r="Y288" s="16" t="s">
        <v>41</v>
      </c>
      <c r="Z288" s="16">
        <v>10856</v>
      </c>
      <c r="AA288" s="16" t="s">
        <v>92</v>
      </c>
      <c r="AB288" s="16" t="s">
        <v>83</v>
      </c>
      <c r="AC288" s="16" t="s">
        <v>44</v>
      </c>
      <c r="AD288" s="16">
        <v>3</v>
      </c>
      <c r="AE288" s="21">
        <f>VLOOKUP(W288,Sheet4!$A$4:$B$53,2,FALSE)</f>
        <v>0</v>
      </c>
    </row>
    <row r="289" spans="1:31" x14ac:dyDescent="0.35">
      <c r="A289" s="22">
        <v>3970</v>
      </c>
      <c r="B289" s="23" t="s">
        <v>2437</v>
      </c>
      <c r="C289" s="23" t="s">
        <v>2438</v>
      </c>
      <c r="D289" s="24">
        <v>44108</v>
      </c>
      <c r="E289" s="24">
        <v>45043</v>
      </c>
      <c r="F289" s="23">
        <v>30</v>
      </c>
      <c r="G289" s="23" t="s">
        <v>10308</v>
      </c>
      <c r="H289" s="23" t="s">
        <v>2303</v>
      </c>
      <c r="I289" s="23" t="s">
        <v>2439</v>
      </c>
      <c r="J289" s="23" t="s">
        <v>2440</v>
      </c>
      <c r="K289" s="23" t="s">
        <v>167</v>
      </c>
      <c r="L289" s="23" t="s">
        <v>32</v>
      </c>
      <c r="M289" s="23" t="s">
        <v>51</v>
      </c>
      <c r="N289" s="23" t="s">
        <v>63</v>
      </c>
      <c r="O289" s="23" t="s">
        <v>62</v>
      </c>
      <c r="P289" s="23" t="s">
        <v>174</v>
      </c>
      <c r="Q289" s="23" t="s">
        <v>2441</v>
      </c>
      <c r="R289" s="23" t="s">
        <v>169</v>
      </c>
      <c r="S289" s="23" t="s">
        <v>89</v>
      </c>
      <c r="T289" s="25">
        <v>18575</v>
      </c>
      <c r="U289" s="26">
        <v>75.11666666666666</v>
      </c>
      <c r="V289" s="26" t="s">
        <v>10316</v>
      </c>
      <c r="W289" s="27" t="s">
        <v>39</v>
      </c>
      <c r="X289" s="23" t="s">
        <v>225</v>
      </c>
      <c r="Y289" s="23" t="s">
        <v>41</v>
      </c>
      <c r="Z289" s="23">
        <v>44077</v>
      </c>
      <c r="AA289" s="23" t="s">
        <v>73</v>
      </c>
      <c r="AB289" s="23" t="s">
        <v>83</v>
      </c>
      <c r="AC289" s="23" t="s">
        <v>104</v>
      </c>
      <c r="AD289" s="23">
        <v>3</v>
      </c>
      <c r="AE289" s="28">
        <f>VLOOKUP(W289,Sheet4!$A$4:$B$53,2,FALSE)</f>
        <v>0</v>
      </c>
    </row>
    <row r="290" spans="1:31" x14ac:dyDescent="0.35">
      <c r="A290" s="15">
        <v>3973</v>
      </c>
      <c r="B290" s="16" t="s">
        <v>2449</v>
      </c>
      <c r="C290" s="16" t="s">
        <v>2450</v>
      </c>
      <c r="D290" s="17">
        <v>43364</v>
      </c>
      <c r="E290" s="17">
        <v>45099</v>
      </c>
      <c r="F290" s="16">
        <v>57</v>
      </c>
      <c r="G290" s="16" t="s">
        <v>10308</v>
      </c>
      <c r="H290" s="16" t="s">
        <v>2303</v>
      </c>
      <c r="I290" s="16" t="s">
        <v>2451</v>
      </c>
      <c r="J290" s="16" t="s">
        <v>2452</v>
      </c>
      <c r="K290" s="16" t="s">
        <v>97</v>
      </c>
      <c r="L290" s="16" t="s">
        <v>2299</v>
      </c>
      <c r="M290" s="16" t="s">
        <v>51</v>
      </c>
      <c r="N290" s="16" t="s">
        <v>34</v>
      </c>
      <c r="O290" s="16" t="s">
        <v>35</v>
      </c>
      <c r="P290" s="16" t="s">
        <v>125</v>
      </c>
      <c r="Q290" s="16" t="s">
        <v>2453</v>
      </c>
      <c r="R290" s="16" t="s">
        <v>169</v>
      </c>
      <c r="S290" s="16" t="s">
        <v>89</v>
      </c>
      <c r="T290" s="18">
        <v>26806</v>
      </c>
      <c r="U290" s="19">
        <v>52.577777777777776</v>
      </c>
      <c r="V290" s="19" t="s">
        <v>10319</v>
      </c>
      <c r="W290" s="20" t="s">
        <v>119</v>
      </c>
      <c r="X290" s="16" t="s">
        <v>82</v>
      </c>
      <c r="Y290" s="16" t="s">
        <v>41</v>
      </c>
      <c r="Z290" s="16">
        <v>50856</v>
      </c>
      <c r="AA290" s="16" t="s">
        <v>55</v>
      </c>
      <c r="AB290" s="16" t="s">
        <v>74</v>
      </c>
      <c r="AC290" s="16" t="s">
        <v>104</v>
      </c>
      <c r="AD290" s="16">
        <v>3</v>
      </c>
      <c r="AE290" s="21">
        <f>VLOOKUP(W290,Sheet4!$A$4:$B$53,2,FALSE)</f>
        <v>0</v>
      </c>
    </row>
    <row r="291" spans="1:31" x14ac:dyDescent="0.35">
      <c r="A291" s="22">
        <v>3974</v>
      </c>
      <c r="B291" s="23" t="s">
        <v>2454</v>
      </c>
      <c r="C291" s="23" t="s">
        <v>996</v>
      </c>
      <c r="D291" s="24">
        <v>43459</v>
      </c>
      <c r="E291" s="24">
        <v>43656</v>
      </c>
      <c r="F291" s="23">
        <v>6</v>
      </c>
      <c r="G291" s="23" t="s">
        <v>10308</v>
      </c>
      <c r="H291" s="23" t="s">
        <v>2390</v>
      </c>
      <c r="I291" s="23" t="s">
        <v>2455</v>
      </c>
      <c r="J291" s="23" t="s">
        <v>2456</v>
      </c>
      <c r="K291" s="23" t="s">
        <v>88</v>
      </c>
      <c r="L291" s="23" t="s">
        <v>2299</v>
      </c>
      <c r="M291" s="23" t="s">
        <v>51</v>
      </c>
      <c r="N291" s="23" t="s">
        <v>34</v>
      </c>
      <c r="O291" s="23" t="s">
        <v>62</v>
      </c>
      <c r="P291" s="23" t="s">
        <v>98</v>
      </c>
      <c r="Q291" s="23" t="s">
        <v>2457</v>
      </c>
      <c r="R291" s="23" t="s">
        <v>169</v>
      </c>
      <c r="S291" s="23" t="s">
        <v>100</v>
      </c>
      <c r="T291" s="25">
        <v>31419</v>
      </c>
      <c r="U291" s="26">
        <v>39.952777777777776</v>
      </c>
      <c r="V291" s="26" t="s">
        <v>10318</v>
      </c>
      <c r="W291" s="27" t="s">
        <v>119</v>
      </c>
      <c r="X291" s="23" t="s">
        <v>112</v>
      </c>
      <c r="Y291" s="23" t="s">
        <v>54</v>
      </c>
      <c r="Z291" s="23">
        <v>97255</v>
      </c>
      <c r="AA291" s="23" t="s">
        <v>73</v>
      </c>
      <c r="AB291" s="23" t="s">
        <v>83</v>
      </c>
      <c r="AC291" s="23" t="s">
        <v>104</v>
      </c>
      <c r="AD291" s="23">
        <v>3</v>
      </c>
      <c r="AE291" s="28">
        <f>VLOOKUP(W291,Sheet4!$A$4:$B$53,2,FALSE)</f>
        <v>0</v>
      </c>
    </row>
    <row r="292" spans="1:31" x14ac:dyDescent="0.35">
      <c r="A292" s="15">
        <v>3975</v>
      </c>
      <c r="B292" s="16" t="s">
        <v>2458</v>
      </c>
      <c r="C292" s="16" t="s">
        <v>1098</v>
      </c>
      <c r="D292" s="17">
        <v>44138</v>
      </c>
      <c r="E292" s="17">
        <v>44829</v>
      </c>
      <c r="F292" s="16">
        <v>22</v>
      </c>
      <c r="G292" s="16" t="s">
        <v>10308</v>
      </c>
      <c r="H292" s="16" t="s">
        <v>2396</v>
      </c>
      <c r="I292" s="16" t="s">
        <v>2459</v>
      </c>
      <c r="J292" s="16" t="s">
        <v>2460</v>
      </c>
      <c r="K292" s="16" t="s">
        <v>31</v>
      </c>
      <c r="L292" s="16" t="s">
        <v>2299</v>
      </c>
      <c r="M292" s="16" t="s">
        <v>51</v>
      </c>
      <c r="N292" s="16" t="s">
        <v>63</v>
      </c>
      <c r="O292" s="16" t="s">
        <v>35</v>
      </c>
      <c r="P292" s="16" t="s">
        <v>174</v>
      </c>
      <c r="Q292" s="16" t="s">
        <v>2461</v>
      </c>
      <c r="R292" s="16" t="s">
        <v>169</v>
      </c>
      <c r="S292" s="16" t="s">
        <v>89</v>
      </c>
      <c r="T292" s="18">
        <v>36185</v>
      </c>
      <c r="U292" s="19">
        <v>26.902777777777779</v>
      </c>
      <c r="V292" s="19" t="s">
        <v>10320</v>
      </c>
      <c r="W292" s="20" t="s">
        <v>119</v>
      </c>
      <c r="X292" s="16" t="s">
        <v>102</v>
      </c>
      <c r="Y292" s="16" t="s">
        <v>54</v>
      </c>
      <c r="Z292" s="16">
        <v>44793</v>
      </c>
      <c r="AA292" s="16" t="s">
        <v>127</v>
      </c>
      <c r="AB292" s="16" t="s">
        <v>74</v>
      </c>
      <c r="AC292" s="16" t="s">
        <v>44</v>
      </c>
      <c r="AD292" s="16">
        <v>3</v>
      </c>
      <c r="AE292" s="21">
        <f>VLOOKUP(W292,Sheet4!$A$4:$B$53,2,FALSE)</f>
        <v>0</v>
      </c>
    </row>
    <row r="293" spans="1:31" x14ac:dyDescent="0.35">
      <c r="A293" s="22">
        <v>3979</v>
      </c>
      <c r="B293" s="23" t="s">
        <v>1025</v>
      </c>
      <c r="C293" s="23" t="s">
        <v>2471</v>
      </c>
      <c r="D293" s="24">
        <v>44221</v>
      </c>
      <c r="E293" s="24">
        <v>44723</v>
      </c>
      <c r="F293" s="23">
        <v>16</v>
      </c>
      <c r="G293" s="23" t="s">
        <v>10308</v>
      </c>
      <c r="H293" s="23" t="s">
        <v>2419</v>
      </c>
      <c r="I293" s="23" t="s">
        <v>2472</v>
      </c>
      <c r="J293" s="23" t="s">
        <v>2473</v>
      </c>
      <c r="K293" s="23" t="s">
        <v>97</v>
      </c>
      <c r="L293" s="23" t="s">
        <v>197</v>
      </c>
      <c r="M293" s="23" t="s">
        <v>33</v>
      </c>
      <c r="N293" s="23" t="s">
        <v>34</v>
      </c>
      <c r="O293" s="23" t="s">
        <v>35</v>
      </c>
      <c r="P293" s="23" t="s">
        <v>125</v>
      </c>
      <c r="Q293" s="23" t="s">
        <v>2474</v>
      </c>
      <c r="R293" s="23" t="s">
        <v>169</v>
      </c>
      <c r="S293" s="23" t="s">
        <v>1011</v>
      </c>
      <c r="T293" s="25">
        <v>24775</v>
      </c>
      <c r="U293" s="26">
        <v>58.138888888888886</v>
      </c>
      <c r="V293" s="26" t="s">
        <v>10319</v>
      </c>
      <c r="W293" s="27" t="s">
        <v>39</v>
      </c>
      <c r="X293" s="23" t="s">
        <v>156</v>
      </c>
      <c r="Y293" s="23" t="s">
        <v>41</v>
      </c>
      <c r="Z293" s="23">
        <v>5067</v>
      </c>
      <c r="AA293" s="23" t="s">
        <v>92</v>
      </c>
      <c r="AB293" s="23" t="s">
        <v>83</v>
      </c>
      <c r="AC293" s="23" t="s">
        <v>44</v>
      </c>
      <c r="AD293" s="23">
        <v>3</v>
      </c>
      <c r="AE293" s="28">
        <f>VLOOKUP(W293,Sheet4!$A$4:$B$53,2,FALSE)</f>
        <v>0</v>
      </c>
    </row>
    <row r="294" spans="1:31" x14ac:dyDescent="0.35">
      <c r="A294" s="15">
        <v>3981</v>
      </c>
      <c r="B294" s="16" t="s">
        <v>2478</v>
      </c>
      <c r="C294" s="16" t="s">
        <v>2479</v>
      </c>
      <c r="D294" s="17">
        <v>44036</v>
      </c>
      <c r="E294" s="17">
        <v>45025</v>
      </c>
      <c r="F294" s="16">
        <v>32</v>
      </c>
      <c r="G294" s="16" t="s">
        <v>10308</v>
      </c>
      <c r="H294" s="16" t="s">
        <v>2308</v>
      </c>
      <c r="I294" s="16" t="s">
        <v>2480</v>
      </c>
      <c r="J294" s="16" t="s">
        <v>2481</v>
      </c>
      <c r="K294" s="16" t="s">
        <v>88</v>
      </c>
      <c r="L294" s="16" t="s">
        <v>32</v>
      </c>
      <c r="M294" s="16" t="s">
        <v>62</v>
      </c>
      <c r="N294" s="16" t="s">
        <v>50</v>
      </c>
      <c r="O294" s="16" t="s">
        <v>35</v>
      </c>
      <c r="P294" s="16" t="s">
        <v>125</v>
      </c>
      <c r="Q294" s="16" t="s">
        <v>2482</v>
      </c>
      <c r="R294" s="16" t="s">
        <v>169</v>
      </c>
      <c r="S294" s="16" t="s">
        <v>89</v>
      </c>
      <c r="T294" s="18">
        <v>21953</v>
      </c>
      <c r="U294" s="19">
        <v>65.86944444444444</v>
      </c>
      <c r="V294" s="19" t="s">
        <v>10315</v>
      </c>
      <c r="W294" s="20" t="s">
        <v>39</v>
      </c>
      <c r="X294" s="16" t="s">
        <v>82</v>
      </c>
      <c r="Y294" s="16" t="s">
        <v>41</v>
      </c>
      <c r="Z294" s="16">
        <v>35765</v>
      </c>
      <c r="AA294" s="16" t="s">
        <v>92</v>
      </c>
      <c r="AB294" s="16" t="s">
        <v>103</v>
      </c>
      <c r="AC294" s="16" t="s">
        <v>44</v>
      </c>
      <c r="AD294" s="16">
        <v>3</v>
      </c>
      <c r="AE294" s="21">
        <f>VLOOKUP(W294,Sheet4!$A$4:$B$53,2,FALSE)</f>
        <v>0</v>
      </c>
    </row>
    <row r="295" spans="1:31" x14ac:dyDescent="0.35">
      <c r="A295" s="22">
        <v>3984</v>
      </c>
      <c r="B295" s="23" t="s">
        <v>2491</v>
      </c>
      <c r="C295" s="23" t="s">
        <v>1317</v>
      </c>
      <c r="D295" s="24">
        <v>44602</v>
      </c>
      <c r="E295" s="24">
        <v>44720</v>
      </c>
      <c r="F295" s="23">
        <v>3</v>
      </c>
      <c r="G295" s="23" t="s">
        <v>10308</v>
      </c>
      <c r="H295" s="23" t="s">
        <v>2303</v>
      </c>
      <c r="I295" s="23" t="s">
        <v>2492</v>
      </c>
      <c r="J295" s="23" t="s">
        <v>2493</v>
      </c>
      <c r="K295" s="23" t="s">
        <v>49</v>
      </c>
      <c r="L295" s="23" t="s">
        <v>32</v>
      </c>
      <c r="M295" s="23" t="s">
        <v>33</v>
      </c>
      <c r="N295" s="23" t="s">
        <v>63</v>
      </c>
      <c r="O295" s="23" t="s">
        <v>62</v>
      </c>
      <c r="P295" s="23" t="s">
        <v>139</v>
      </c>
      <c r="Q295" s="23" t="s">
        <v>2494</v>
      </c>
      <c r="R295" s="23" t="s">
        <v>169</v>
      </c>
      <c r="S295" s="23" t="s">
        <v>304</v>
      </c>
      <c r="T295" s="25">
        <v>23215</v>
      </c>
      <c r="U295" s="26">
        <v>62.408333333333331</v>
      </c>
      <c r="V295" s="26" t="s">
        <v>10315</v>
      </c>
      <c r="W295" s="27" t="s">
        <v>119</v>
      </c>
      <c r="X295" s="23" t="s">
        <v>82</v>
      </c>
      <c r="Y295" s="23" t="s">
        <v>41</v>
      </c>
      <c r="Z295" s="23">
        <v>67986</v>
      </c>
      <c r="AA295" s="23" t="s">
        <v>55</v>
      </c>
      <c r="AB295" s="23" t="s">
        <v>74</v>
      </c>
      <c r="AC295" s="23" t="s">
        <v>44</v>
      </c>
      <c r="AD295" s="23">
        <v>3</v>
      </c>
      <c r="AE295" s="28">
        <f>VLOOKUP(W295,Sheet4!$A$4:$B$53,2,FALSE)</f>
        <v>0</v>
      </c>
    </row>
    <row r="296" spans="1:31" x14ac:dyDescent="0.35">
      <c r="A296" s="15">
        <v>3985</v>
      </c>
      <c r="B296" s="16" t="s">
        <v>1292</v>
      </c>
      <c r="C296" s="16" t="s">
        <v>845</v>
      </c>
      <c r="D296" s="17">
        <v>44939</v>
      </c>
      <c r="E296" s="17">
        <v>45065</v>
      </c>
      <c r="F296" s="16">
        <v>4</v>
      </c>
      <c r="G296" s="16" t="s">
        <v>10308</v>
      </c>
      <c r="H296" s="16" t="s">
        <v>2303</v>
      </c>
      <c r="I296" s="16" t="s">
        <v>2495</v>
      </c>
      <c r="J296" s="16" t="s">
        <v>2496</v>
      </c>
      <c r="K296" s="16" t="s">
        <v>138</v>
      </c>
      <c r="L296" s="16" t="s">
        <v>2299</v>
      </c>
      <c r="M296" s="16" t="s">
        <v>51</v>
      </c>
      <c r="N296" s="16" t="s">
        <v>50</v>
      </c>
      <c r="O296" s="16" t="s">
        <v>51</v>
      </c>
      <c r="P296" s="16" t="s">
        <v>125</v>
      </c>
      <c r="Q296" s="16" t="s">
        <v>2497</v>
      </c>
      <c r="R296" s="16" t="s">
        <v>169</v>
      </c>
      <c r="S296" s="16" t="s">
        <v>695</v>
      </c>
      <c r="T296" s="18">
        <v>33621</v>
      </c>
      <c r="U296" s="19">
        <v>33.922222222222224</v>
      </c>
      <c r="V296" s="19" t="s">
        <v>10318</v>
      </c>
      <c r="W296" s="20" t="s">
        <v>119</v>
      </c>
      <c r="X296" s="16" t="s">
        <v>183</v>
      </c>
      <c r="Y296" s="16" t="s">
        <v>54</v>
      </c>
      <c r="Z296" s="16">
        <v>26193</v>
      </c>
      <c r="AA296" s="16" t="s">
        <v>42</v>
      </c>
      <c r="AB296" s="16" t="s">
        <v>43</v>
      </c>
      <c r="AC296" s="16" t="s">
        <v>44</v>
      </c>
      <c r="AD296" s="16">
        <v>3</v>
      </c>
      <c r="AE296" s="21">
        <f>VLOOKUP(W296,Sheet4!$A$4:$B$53,2,FALSE)</f>
        <v>0</v>
      </c>
    </row>
    <row r="297" spans="1:31" x14ac:dyDescent="0.35">
      <c r="A297" s="22">
        <v>3987</v>
      </c>
      <c r="B297" s="23" t="s">
        <v>1450</v>
      </c>
      <c r="C297" s="23" t="s">
        <v>573</v>
      </c>
      <c r="D297" s="24">
        <v>44617</v>
      </c>
      <c r="E297" s="24">
        <v>44761</v>
      </c>
      <c r="F297" s="23">
        <v>4</v>
      </c>
      <c r="G297" s="23" t="s">
        <v>10308</v>
      </c>
      <c r="H297" s="23" t="s">
        <v>2390</v>
      </c>
      <c r="I297" s="23" t="s">
        <v>2502</v>
      </c>
      <c r="J297" s="23" t="s">
        <v>2503</v>
      </c>
      <c r="K297" s="23" t="s">
        <v>167</v>
      </c>
      <c r="L297" s="23" t="s">
        <v>2299</v>
      </c>
      <c r="M297" s="23" t="s">
        <v>62</v>
      </c>
      <c r="N297" s="23" t="s">
        <v>50</v>
      </c>
      <c r="O297" s="23" t="s">
        <v>62</v>
      </c>
      <c r="P297" s="23" t="s">
        <v>139</v>
      </c>
      <c r="Q297" s="23" t="s">
        <v>2504</v>
      </c>
      <c r="R297" s="23" t="s">
        <v>169</v>
      </c>
      <c r="S297" s="23" t="s">
        <v>331</v>
      </c>
      <c r="T297" s="25">
        <v>30074</v>
      </c>
      <c r="U297" s="26">
        <v>43.630555555555553</v>
      </c>
      <c r="V297" s="26" t="s">
        <v>10317</v>
      </c>
      <c r="W297" s="27" t="s">
        <v>119</v>
      </c>
      <c r="X297" s="23" t="s">
        <v>6</v>
      </c>
      <c r="Y297" s="23" t="s">
        <v>54</v>
      </c>
      <c r="Z297" s="23">
        <v>81376</v>
      </c>
      <c r="AA297" s="23" t="s">
        <v>73</v>
      </c>
      <c r="AB297" s="23" t="s">
        <v>43</v>
      </c>
      <c r="AC297" s="23" t="s">
        <v>104</v>
      </c>
      <c r="AD297" s="23">
        <v>3</v>
      </c>
      <c r="AE297" s="28">
        <f>VLOOKUP(W297,Sheet4!$A$4:$B$53,2,FALSE)</f>
        <v>0</v>
      </c>
    </row>
    <row r="298" spans="1:31" x14ac:dyDescent="0.35">
      <c r="A298" s="15">
        <v>3988</v>
      </c>
      <c r="B298" s="16" t="s">
        <v>2505</v>
      </c>
      <c r="C298" s="16" t="s">
        <v>2288</v>
      </c>
      <c r="D298" s="17">
        <v>44763</v>
      </c>
      <c r="E298" s="17">
        <v>44886</v>
      </c>
      <c r="F298" s="16">
        <v>4</v>
      </c>
      <c r="G298" s="16" t="s">
        <v>10308</v>
      </c>
      <c r="H298" s="16" t="s">
        <v>1879</v>
      </c>
      <c r="I298" s="16" t="s">
        <v>2506</v>
      </c>
      <c r="J298" s="16" t="s">
        <v>2507</v>
      </c>
      <c r="K298" s="16" t="s">
        <v>132</v>
      </c>
      <c r="L298" s="16" t="s">
        <v>1804</v>
      </c>
      <c r="M298" s="16" t="s">
        <v>33</v>
      </c>
      <c r="N298" s="16" t="s">
        <v>50</v>
      </c>
      <c r="O298" s="16" t="s">
        <v>35</v>
      </c>
      <c r="P298" s="16" t="s">
        <v>174</v>
      </c>
      <c r="Q298" s="16" t="s">
        <v>2508</v>
      </c>
      <c r="R298" s="16" t="s">
        <v>169</v>
      </c>
      <c r="S298" s="16" t="s">
        <v>285</v>
      </c>
      <c r="T298" s="18">
        <v>29754</v>
      </c>
      <c r="U298" s="19">
        <v>44.508333333333333</v>
      </c>
      <c r="V298" s="19" t="s">
        <v>10317</v>
      </c>
      <c r="W298" s="20" t="s">
        <v>39</v>
      </c>
      <c r="X298" s="16" t="s">
        <v>286</v>
      </c>
      <c r="Y298" s="16" t="s">
        <v>41</v>
      </c>
      <c r="Z298" s="16">
        <v>73583</v>
      </c>
      <c r="AA298" s="16" t="s">
        <v>42</v>
      </c>
      <c r="AB298" s="16" t="s">
        <v>43</v>
      </c>
      <c r="AC298" s="16" t="s">
        <v>44</v>
      </c>
      <c r="AD298" s="16">
        <v>3</v>
      </c>
      <c r="AE298" s="21">
        <f>VLOOKUP(W298,Sheet4!$A$4:$B$53,2,FALSE)</f>
        <v>0</v>
      </c>
    </row>
    <row r="299" spans="1:31" x14ac:dyDescent="0.35">
      <c r="A299" s="22">
        <v>3990</v>
      </c>
      <c r="B299" s="23" t="s">
        <v>2512</v>
      </c>
      <c r="C299" s="23" t="s">
        <v>2199</v>
      </c>
      <c r="D299" s="24">
        <v>43801</v>
      </c>
      <c r="E299" s="24">
        <v>43825</v>
      </c>
      <c r="F299" s="23">
        <v>0</v>
      </c>
      <c r="G299" s="23" t="s">
        <v>10308</v>
      </c>
      <c r="H299" s="23" t="s">
        <v>2410</v>
      </c>
      <c r="I299" s="23" t="s">
        <v>2513</v>
      </c>
      <c r="J299" s="23" t="s">
        <v>2514</v>
      </c>
      <c r="K299" s="23" t="s">
        <v>97</v>
      </c>
      <c r="L299" s="23" t="s">
        <v>197</v>
      </c>
      <c r="M299" s="23" t="s">
        <v>33</v>
      </c>
      <c r="N299" s="23" t="s">
        <v>34</v>
      </c>
      <c r="O299" s="23" t="s">
        <v>35</v>
      </c>
      <c r="P299" s="23" t="s">
        <v>98</v>
      </c>
      <c r="Q299" s="23" t="s">
        <v>2515</v>
      </c>
      <c r="R299" s="23" t="s">
        <v>169</v>
      </c>
      <c r="S299" s="23" t="s">
        <v>2516</v>
      </c>
      <c r="T299" s="25">
        <v>20807</v>
      </c>
      <c r="U299" s="26">
        <v>69.00555555555556</v>
      </c>
      <c r="V299" s="26" t="s">
        <v>10315</v>
      </c>
      <c r="W299" s="27" t="s">
        <v>39</v>
      </c>
      <c r="X299" s="23" t="s">
        <v>2516</v>
      </c>
      <c r="Y299" s="23" t="s">
        <v>54</v>
      </c>
      <c r="Z299" s="23">
        <v>73329</v>
      </c>
      <c r="AA299" s="23" t="s">
        <v>42</v>
      </c>
      <c r="AB299" s="23" t="s">
        <v>103</v>
      </c>
      <c r="AC299" s="23" t="s">
        <v>44</v>
      </c>
      <c r="AD299" s="23">
        <v>3</v>
      </c>
      <c r="AE299" s="28">
        <f>VLOOKUP(W299,Sheet4!$A$4:$B$53,2,FALSE)</f>
        <v>0</v>
      </c>
    </row>
    <row r="300" spans="1:31" x14ac:dyDescent="0.35">
      <c r="A300" s="15">
        <v>3992</v>
      </c>
      <c r="B300" s="16" t="s">
        <v>2520</v>
      </c>
      <c r="C300" s="16" t="s">
        <v>2521</v>
      </c>
      <c r="D300" s="17">
        <v>44903</v>
      </c>
      <c r="E300" s="17">
        <v>45053</v>
      </c>
      <c r="F300" s="16">
        <v>4</v>
      </c>
      <c r="G300" s="16" t="s">
        <v>10308</v>
      </c>
      <c r="H300" s="16" t="s">
        <v>2308</v>
      </c>
      <c r="I300" s="16" t="s">
        <v>2522</v>
      </c>
      <c r="J300" s="16" t="s">
        <v>2523</v>
      </c>
      <c r="K300" s="16" t="s">
        <v>132</v>
      </c>
      <c r="L300" s="16" t="s">
        <v>32</v>
      </c>
      <c r="M300" s="16" t="s">
        <v>51</v>
      </c>
      <c r="N300" s="16" t="s">
        <v>50</v>
      </c>
      <c r="O300" s="16" t="s">
        <v>62</v>
      </c>
      <c r="P300" s="16" t="s">
        <v>174</v>
      </c>
      <c r="Q300" s="16" t="s">
        <v>2524</v>
      </c>
      <c r="R300" s="16" t="s">
        <v>169</v>
      </c>
      <c r="S300" s="16" t="s">
        <v>100</v>
      </c>
      <c r="T300" s="18">
        <v>22643</v>
      </c>
      <c r="U300" s="19">
        <v>63.977777777777774</v>
      </c>
      <c r="V300" s="19" t="s">
        <v>10315</v>
      </c>
      <c r="W300" s="20" t="s">
        <v>39</v>
      </c>
      <c r="X300" s="16" t="s">
        <v>102</v>
      </c>
      <c r="Y300" s="16" t="s">
        <v>54</v>
      </c>
      <c r="Z300" s="16">
        <v>49077</v>
      </c>
      <c r="AA300" s="16" t="s">
        <v>92</v>
      </c>
      <c r="AB300" s="16" t="s">
        <v>83</v>
      </c>
      <c r="AC300" s="16" t="s">
        <v>44</v>
      </c>
      <c r="AD300" s="16">
        <v>3</v>
      </c>
      <c r="AE300" s="21">
        <f>VLOOKUP(W300,Sheet4!$A$4:$B$53,2,FALSE)</f>
        <v>0</v>
      </c>
    </row>
    <row r="301" spans="1:31" x14ac:dyDescent="0.35">
      <c r="A301" s="22">
        <v>3995</v>
      </c>
      <c r="B301" s="23" t="s">
        <v>2531</v>
      </c>
      <c r="C301" s="23" t="s">
        <v>2532</v>
      </c>
      <c r="D301" s="24">
        <v>43661</v>
      </c>
      <c r="E301" s="24">
        <v>44348</v>
      </c>
      <c r="F301" s="23">
        <v>22</v>
      </c>
      <c r="G301" s="23" t="s">
        <v>10308</v>
      </c>
      <c r="H301" s="23" t="s">
        <v>2303</v>
      </c>
      <c r="I301" s="23" t="s">
        <v>2533</v>
      </c>
      <c r="J301" s="23" t="s">
        <v>2534</v>
      </c>
      <c r="K301" s="23" t="s">
        <v>117</v>
      </c>
      <c r="L301" s="23" t="s">
        <v>32</v>
      </c>
      <c r="M301" s="23" t="s">
        <v>62</v>
      </c>
      <c r="N301" s="23" t="s">
        <v>50</v>
      </c>
      <c r="O301" s="23" t="s">
        <v>35</v>
      </c>
      <c r="P301" s="23" t="s">
        <v>125</v>
      </c>
      <c r="Q301" s="23" t="s">
        <v>2535</v>
      </c>
      <c r="R301" s="23" t="s">
        <v>169</v>
      </c>
      <c r="S301" s="23" t="s">
        <v>304</v>
      </c>
      <c r="T301" s="25">
        <v>17144</v>
      </c>
      <c r="U301" s="26">
        <v>79.033333333333331</v>
      </c>
      <c r="V301" s="26" t="s">
        <v>10316</v>
      </c>
      <c r="W301" s="27" t="s">
        <v>39</v>
      </c>
      <c r="X301" s="23" t="s">
        <v>418</v>
      </c>
      <c r="Y301" s="23" t="s">
        <v>41</v>
      </c>
      <c r="Z301" s="23">
        <v>95641</v>
      </c>
      <c r="AA301" s="23" t="s">
        <v>92</v>
      </c>
      <c r="AB301" s="23" t="s">
        <v>43</v>
      </c>
      <c r="AC301" s="23" t="s">
        <v>104</v>
      </c>
      <c r="AD301" s="23">
        <v>3</v>
      </c>
      <c r="AE301" s="28">
        <f>VLOOKUP(W301,Sheet4!$A$4:$B$53,2,FALSE)</f>
        <v>0</v>
      </c>
    </row>
    <row r="302" spans="1:31" x14ac:dyDescent="0.35">
      <c r="A302" s="15">
        <v>3998</v>
      </c>
      <c r="B302" s="16" t="s">
        <v>2542</v>
      </c>
      <c r="C302" s="16" t="s">
        <v>564</v>
      </c>
      <c r="D302" s="17">
        <v>44554</v>
      </c>
      <c r="E302" s="17">
        <v>44769</v>
      </c>
      <c r="F302" s="16">
        <v>7</v>
      </c>
      <c r="G302" s="16" t="s">
        <v>10308</v>
      </c>
      <c r="H302" s="16" t="s">
        <v>2303</v>
      </c>
      <c r="I302" s="16" t="s">
        <v>2543</v>
      </c>
      <c r="J302" s="16" t="s">
        <v>2544</v>
      </c>
      <c r="K302" s="16" t="s">
        <v>31</v>
      </c>
      <c r="L302" s="16" t="s">
        <v>2299</v>
      </c>
      <c r="M302" s="16" t="s">
        <v>62</v>
      </c>
      <c r="N302" s="16" t="s">
        <v>63</v>
      </c>
      <c r="O302" s="16" t="s">
        <v>62</v>
      </c>
      <c r="P302" s="16" t="s">
        <v>125</v>
      </c>
      <c r="Q302" s="16" t="s">
        <v>2545</v>
      </c>
      <c r="R302" s="16" t="s">
        <v>169</v>
      </c>
      <c r="S302" s="16" t="s">
        <v>503</v>
      </c>
      <c r="T302" s="18">
        <v>25955</v>
      </c>
      <c r="U302" s="19">
        <v>54.911111111111111</v>
      </c>
      <c r="V302" s="19" t="s">
        <v>10319</v>
      </c>
      <c r="W302" s="20" t="s">
        <v>119</v>
      </c>
      <c r="X302" s="16" t="s">
        <v>612</v>
      </c>
      <c r="Y302" s="16" t="s">
        <v>41</v>
      </c>
      <c r="Z302" s="16">
        <v>82557</v>
      </c>
      <c r="AA302" s="16" t="s">
        <v>73</v>
      </c>
      <c r="AB302" s="16" t="s">
        <v>83</v>
      </c>
      <c r="AC302" s="16" t="s">
        <v>44</v>
      </c>
      <c r="AD302" s="16">
        <v>3</v>
      </c>
      <c r="AE302" s="21">
        <f>VLOOKUP(W302,Sheet4!$A$4:$B$53,2,FALSE)</f>
        <v>0</v>
      </c>
    </row>
    <row r="303" spans="1:31" x14ac:dyDescent="0.35">
      <c r="A303" s="22">
        <v>3999</v>
      </c>
      <c r="B303" s="23" t="s">
        <v>2546</v>
      </c>
      <c r="C303" s="23" t="s">
        <v>2547</v>
      </c>
      <c r="D303" s="24">
        <v>43572</v>
      </c>
      <c r="E303" s="24">
        <v>44425</v>
      </c>
      <c r="F303" s="23">
        <v>28</v>
      </c>
      <c r="G303" s="23" t="s">
        <v>10308</v>
      </c>
      <c r="H303" s="23" t="s">
        <v>2303</v>
      </c>
      <c r="I303" s="23" t="s">
        <v>2548</v>
      </c>
      <c r="J303" s="23" t="s">
        <v>2549</v>
      </c>
      <c r="K303" s="23" t="s">
        <v>88</v>
      </c>
      <c r="L303" s="23" t="s">
        <v>2299</v>
      </c>
      <c r="M303" s="23" t="s">
        <v>62</v>
      </c>
      <c r="N303" s="23" t="s">
        <v>63</v>
      </c>
      <c r="O303" s="23" t="s">
        <v>62</v>
      </c>
      <c r="P303" s="23" t="s">
        <v>98</v>
      </c>
      <c r="Q303" s="23" t="s">
        <v>2550</v>
      </c>
      <c r="R303" s="23" t="s">
        <v>169</v>
      </c>
      <c r="S303" s="23" t="s">
        <v>110</v>
      </c>
      <c r="T303" s="25">
        <v>15738</v>
      </c>
      <c r="U303" s="26">
        <v>82.886111111111106</v>
      </c>
      <c r="V303" s="26" t="s">
        <v>10314</v>
      </c>
      <c r="W303" s="27" t="s">
        <v>119</v>
      </c>
      <c r="X303" s="23" t="s">
        <v>112</v>
      </c>
      <c r="Y303" s="23" t="s">
        <v>54</v>
      </c>
      <c r="Z303" s="23">
        <v>13760</v>
      </c>
      <c r="AA303" s="23" t="s">
        <v>127</v>
      </c>
      <c r="AB303" s="23" t="s">
        <v>74</v>
      </c>
      <c r="AC303" s="23" t="s">
        <v>104</v>
      </c>
      <c r="AD303" s="23">
        <v>3</v>
      </c>
      <c r="AE303" s="28">
        <f>VLOOKUP(W303,Sheet4!$A$4:$B$53,2,FALSE)</f>
        <v>0</v>
      </c>
    </row>
    <row r="304" spans="1:31" x14ac:dyDescent="0.35">
      <c r="A304" s="15">
        <v>4000</v>
      </c>
      <c r="B304" s="16" t="s">
        <v>2551</v>
      </c>
      <c r="C304" s="16" t="s">
        <v>957</v>
      </c>
      <c r="D304" s="17">
        <v>43764</v>
      </c>
      <c r="E304" s="17">
        <v>44355</v>
      </c>
      <c r="F304" s="16">
        <v>19</v>
      </c>
      <c r="G304" s="16" t="s">
        <v>10308</v>
      </c>
      <c r="H304" s="16" t="s">
        <v>2390</v>
      </c>
      <c r="I304" s="16" t="s">
        <v>2552</v>
      </c>
      <c r="J304" s="16" t="s">
        <v>2553</v>
      </c>
      <c r="K304" s="16" t="s">
        <v>167</v>
      </c>
      <c r="L304" s="16" t="s">
        <v>2299</v>
      </c>
      <c r="M304" s="16" t="s">
        <v>33</v>
      </c>
      <c r="N304" s="16" t="s">
        <v>34</v>
      </c>
      <c r="O304" s="16" t="s">
        <v>62</v>
      </c>
      <c r="P304" s="16" t="s">
        <v>98</v>
      </c>
      <c r="Q304" s="16" t="s">
        <v>2554</v>
      </c>
      <c r="R304" s="16" t="s">
        <v>169</v>
      </c>
      <c r="S304" s="16" t="s">
        <v>89</v>
      </c>
      <c r="T304" s="18">
        <v>22006</v>
      </c>
      <c r="U304" s="19">
        <v>65.722222222222229</v>
      </c>
      <c r="V304" s="19" t="s">
        <v>10315</v>
      </c>
      <c r="W304" s="20" t="s">
        <v>119</v>
      </c>
      <c r="X304" s="16" t="s">
        <v>102</v>
      </c>
      <c r="Y304" s="16" t="s">
        <v>54</v>
      </c>
      <c r="Z304" s="16">
        <v>18464</v>
      </c>
      <c r="AA304" s="16" t="s">
        <v>92</v>
      </c>
      <c r="AB304" s="16" t="s">
        <v>103</v>
      </c>
      <c r="AC304" s="16" t="s">
        <v>44</v>
      </c>
      <c r="AD304" s="16">
        <v>3</v>
      </c>
      <c r="AE304" s="21">
        <f>VLOOKUP(W304,Sheet4!$A$4:$B$53,2,FALSE)</f>
        <v>0</v>
      </c>
    </row>
    <row r="305" spans="1:31" x14ac:dyDescent="0.35">
      <c r="A305" s="22">
        <v>1002</v>
      </c>
      <c r="B305" s="23" t="s">
        <v>1200</v>
      </c>
      <c r="C305" s="23" t="s">
        <v>969</v>
      </c>
      <c r="D305" s="24">
        <v>44907</v>
      </c>
      <c r="E305" s="24">
        <v>45074</v>
      </c>
      <c r="F305" s="23">
        <v>5</v>
      </c>
      <c r="G305" s="23" t="s">
        <v>10308</v>
      </c>
      <c r="H305" s="23" t="s">
        <v>2423</v>
      </c>
      <c r="I305" s="23" t="s">
        <v>2558</v>
      </c>
      <c r="J305" s="23" t="s">
        <v>2559</v>
      </c>
      <c r="K305" s="23" t="s">
        <v>117</v>
      </c>
      <c r="L305" s="23" t="s">
        <v>32</v>
      </c>
      <c r="M305" s="23" t="s">
        <v>51</v>
      </c>
      <c r="N305" s="23" t="s">
        <v>50</v>
      </c>
      <c r="O305" s="23" t="s">
        <v>35</v>
      </c>
      <c r="P305" s="23" t="s">
        <v>98</v>
      </c>
      <c r="Q305" s="23" t="s">
        <v>2560</v>
      </c>
      <c r="R305" s="23" t="s">
        <v>2427</v>
      </c>
      <c r="S305" s="23" t="s">
        <v>331</v>
      </c>
      <c r="T305" s="25">
        <v>18452</v>
      </c>
      <c r="U305" s="26">
        <v>75.45</v>
      </c>
      <c r="V305" s="26" t="s">
        <v>10316</v>
      </c>
      <c r="W305" s="27" t="s">
        <v>39</v>
      </c>
      <c r="X305" s="23" t="s">
        <v>225</v>
      </c>
      <c r="Y305" s="23" t="s">
        <v>41</v>
      </c>
      <c r="Z305" s="23">
        <v>2135</v>
      </c>
      <c r="AA305" s="23" t="s">
        <v>127</v>
      </c>
      <c r="AB305" s="23" t="s">
        <v>43</v>
      </c>
      <c r="AC305" s="23" t="s">
        <v>44</v>
      </c>
      <c r="AD305" s="23">
        <v>3</v>
      </c>
      <c r="AE305" s="28">
        <f>VLOOKUP(W305,Sheet4!$A$4:$B$53,2,FALSE)</f>
        <v>0</v>
      </c>
    </row>
    <row r="306" spans="1:31" x14ac:dyDescent="0.35">
      <c r="A306" s="15">
        <v>1003</v>
      </c>
      <c r="B306" s="16" t="s">
        <v>2561</v>
      </c>
      <c r="C306" s="16" t="s">
        <v>2562</v>
      </c>
      <c r="D306" s="17">
        <v>44993</v>
      </c>
      <c r="E306" s="17">
        <v>45000</v>
      </c>
      <c r="F306" s="16">
        <v>0</v>
      </c>
      <c r="G306" s="16" t="s">
        <v>10308</v>
      </c>
      <c r="H306" s="16" t="s">
        <v>2423</v>
      </c>
      <c r="I306" s="16" t="s">
        <v>2563</v>
      </c>
      <c r="J306" s="16" t="s">
        <v>2564</v>
      </c>
      <c r="K306" s="16" t="s">
        <v>97</v>
      </c>
      <c r="L306" s="16" t="s">
        <v>32</v>
      </c>
      <c r="M306" s="16" t="s">
        <v>33</v>
      </c>
      <c r="N306" s="16" t="s">
        <v>50</v>
      </c>
      <c r="O306" s="16" t="s">
        <v>51</v>
      </c>
      <c r="P306" s="16" t="s">
        <v>174</v>
      </c>
      <c r="Q306" s="16" t="s">
        <v>2565</v>
      </c>
      <c r="R306" s="16" t="s">
        <v>2427</v>
      </c>
      <c r="S306" s="16" t="s">
        <v>89</v>
      </c>
      <c r="T306" s="18">
        <v>26991</v>
      </c>
      <c r="U306" s="19">
        <v>52.075000000000003</v>
      </c>
      <c r="V306" s="19" t="s">
        <v>10319</v>
      </c>
      <c r="W306" s="20" t="s">
        <v>39</v>
      </c>
      <c r="X306" s="16" t="s">
        <v>225</v>
      </c>
      <c r="Y306" s="16" t="s">
        <v>41</v>
      </c>
      <c r="Z306" s="16">
        <v>2176</v>
      </c>
      <c r="AA306" s="16" t="s">
        <v>42</v>
      </c>
      <c r="AB306" s="16" t="s">
        <v>83</v>
      </c>
      <c r="AC306" s="16" t="s">
        <v>44</v>
      </c>
      <c r="AD306" s="16">
        <v>3</v>
      </c>
      <c r="AE306" s="21">
        <f>VLOOKUP(W306,Sheet4!$A$4:$B$53,2,FALSE)</f>
        <v>0</v>
      </c>
    </row>
    <row r="307" spans="1:31" x14ac:dyDescent="0.35">
      <c r="A307" s="22">
        <v>1004</v>
      </c>
      <c r="B307" s="23" t="s">
        <v>2566</v>
      </c>
      <c r="C307" s="23" t="s">
        <v>2567</v>
      </c>
      <c r="D307" s="24">
        <v>43980</v>
      </c>
      <c r="E307" s="24">
        <v>44260</v>
      </c>
      <c r="F307" s="23">
        <v>9</v>
      </c>
      <c r="G307" s="23" t="s">
        <v>10308</v>
      </c>
      <c r="H307" s="23" t="s">
        <v>2423</v>
      </c>
      <c r="I307" s="23" t="s">
        <v>2568</v>
      </c>
      <c r="J307" s="23" t="s">
        <v>2569</v>
      </c>
      <c r="K307" s="23" t="s">
        <v>167</v>
      </c>
      <c r="L307" s="23" t="s">
        <v>32</v>
      </c>
      <c r="M307" s="23" t="s">
        <v>51</v>
      </c>
      <c r="N307" s="23" t="s">
        <v>34</v>
      </c>
      <c r="O307" s="23" t="s">
        <v>51</v>
      </c>
      <c r="P307" s="23" t="s">
        <v>98</v>
      </c>
      <c r="Q307" s="23" t="s">
        <v>2570</v>
      </c>
      <c r="R307" s="23" t="s">
        <v>2427</v>
      </c>
      <c r="S307" s="23" t="s">
        <v>176</v>
      </c>
      <c r="T307" s="25">
        <v>20847</v>
      </c>
      <c r="U307" s="26">
        <v>68.897222222222226</v>
      </c>
      <c r="V307" s="26" t="s">
        <v>10315</v>
      </c>
      <c r="W307" s="27" t="s">
        <v>39</v>
      </c>
      <c r="X307" s="23" t="s">
        <v>177</v>
      </c>
      <c r="Y307" s="23" t="s">
        <v>54</v>
      </c>
      <c r="Z307" s="23">
        <v>2140</v>
      </c>
      <c r="AA307" s="23" t="s">
        <v>92</v>
      </c>
      <c r="AB307" s="23" t="s">
        <v>74</v>
      </c>
      <c r="AC307" s="23" t="s">
        <v>44</v>
      </c>
      <c r="AD307" s="23">
        <v>3</v>
      </c>
      <c r="AE307" s="28">
        <f>VLOOKUP(W307,Sheet4!$A$4:$B$53,2,FALSE)</f>
        <v>0</v>
      </c>
    </row>
    <row r="308" spans="1:31" x14ac:dyDescent="0.35">
      <c r="A308" s="15">
        <v>1006</v>
      </c>
      <c r="B308" s="16" t="s">
        <v>2575</v>
      </c>
      <c r="C308" s="16" t="s">
        <v>2576</v>
      </c>
      <c r="D308" s="17">
        <v>44423</v>
      </c>
      <c r="E308" s="17">
        <v>44520</v>
      </c>
      <c r="F308" s="16">
        <v>3</v>
      </c>
      <c r="G308" s="16" t="s">
        <v>10308</v>
      </c>
      <c r="H308" s="16" t="s">
        <v>2423</v>
      </c>
      <c r="I308" s="16" t="s">
        <v>2577</v>
      </c>
      <c r="J308" s="16" t="s">
        <v>2578</v>
      </c>
      <c r="K308" s="16" t="s">
        <v>138</v>
      </c>
      <c r="L308" s="16" t="s">
        <v>32</v>
      </c>
      <c r="M308" s="16" t="s">
        <v>62</v>
      </c>
      <c r="N308" s="16" t="s">
        <v>34</v>
      </c>
      <c r="O308" s="16" t="s">
        <v>51</v>
      </c>
      <c r="P308" s="16" t="s">
        <v>125</v>
      </c>
      <c r="Q308" s="16" t="s">
        <v>2579</v>
      </c>
      <c r="R308" s="16" t="s">
        <v>2427</v>
      </c>
      <c r="S308" s="16" t="s">
        <v>110</v>
      </c>
      <c r="T308" s="18">
        <v>21600</v>
      </c>
      <c r="U308" s="19">
        <v>66.836111111111109</v>
      </c>
      <c r="V308" s="19" t="s">
        <v>10315</v>
      </c>
      <c r="W308" s="20" t="s">
        <v>39</v>
      </c>
      <c r="X308" s="16" t="s">
        <v>612</v>
      </c>
      <c r="Y308" s="16" t="s">
        <v>41</v>
      </c>
      <c r="Z308" s="16">
        <v>2110</v>
      </c>
      <c r="AA308" s="16" t="s">
        <v>42</v>
      </c>
      <c r="AB308" s="16" t="s">
        <v>43</v>
      </c>
      <c r="AC308" s="16" t="s">
        <v>44</v>
      </c>
      <c r="AD308" s="16">
        <v>3</v>
      </c>
      <c r="AE308" s="21">
        <f>VLOOKUP(W308,Sheet4!$A$4:$B$53,2,FALSE)</f>
        <v>0</v>
      </c>
    </row>
    <row r="309" spans="1:31" x14ac:dyDescent="0.35">
      <c r="A309" s="22">
        <v>1007</v>
      </c>
      <c r="B309" s="23" t="s">
        <v>56</v>
      </c>
      <c r="C309" s="23" t="b">
        <v>1</v>
      </c>
      <c r="D309" s="24">
        <v>44129</v>
      </c>
      <c r="E309" s="24">
        <v>44465</v>
      </c>
      <c r="F309" s="23">
        <v>11</v>
      </c>
      <c r="G309" s="23" t="s">
        <v>10308</v>
      </c>
      <c r="H309" s="23" t="s">
        <v>2423</v>
      </c>
      <c r="I309" s="23" t="s">
        <v>2580</v>
      </c>
      <c r="J309" s="23" t="s">
        <v>2581</v>
      </c>
      <c r="K309" s="23" t="s">
        <v>132</v>
      </c>
      <c r="L309" s="23" t="s">
        <v>744</v>
      </c>
      <c r="M309" s="23" t="s">
        <v>51</v>
      </c>
      <c r="N309" s="23" t="s">
        <v>50</v>
      </c>
      <c r="O309" s="23" t="s">
        <v>51</v>
      </c>
      <c r="P309" s="23" t="s">
        <v>98</v>
      </c>
      <c r="Q309" s="23" t="s">
        <v>2582</v>
      </c>
      <c r="R309" s="23" t="s">
        <v>2427</v>
      </c>
      <c r="S309" s="23" t="s">
        <v>80</v>
      </c>
      <c r="T309" s="25">
        <v>36603</v>
      </c>
      <c r="U309" s="26">
        <v>25.755555555555556</v>
      </c>
      <c r="V309" s="26" t="s">
        <v>10320</v>
      </c>
      <c r="W309" s="27" t="s">
        <v>39</v>
      </c>
      <c r="X309" s="23" t="s">
        <v>162</v>
      </c>
      <c r="Y309" s="23" t="s">
        <v>54</v>
      </c>
      <c r="Z309" s="23">
        <v>2451</v>
      </c>
      <c r="AA309" s="23" t="s">
        <v>92</v>
      </c>
      <c r="AB309" s="23" t="s">
        <v>43</v>
      </c>
      <c r="AC309" s="23" t="s">
        <v>44</v>
      </c>
      <c r="AD309" s="23">
        <v>3</v>
      </c>
      <c r="AE309" s="28">
        <f>VLOOKUP(W309,Sheet4!$A$4:$B$53,2,FALSE)</f>
        <v>0</v>
      </c>
    </row>
    <row r="310" spans="1:31" x14ac:dyDescent="0.35">
      <c r="A310" s="15">
        <v>1008</v>
      </c>
      <c r="B310" s="16" t="s">
        <v>2583</v>
      </c>
      <c r="C310" s="16" t="s">
        <v>2584</v>
      </c>
      <c r="D310" s="17">
        <v>43705</v>
      </c>
      <c r="E310" s="17">
        <v>43955</v>
      </c>
      <c r="F310" s="16">
        <v>8</v>
      </c>
      <c r="G310" s="16" t="s">
        <v>10308</v>
      </c>
      <c r="H310" s="16" t="s">
        <v>2423</v>
      </c>
      <c r="I310" s="16" t="s">
        <v>2585</v>
      </c>
      <c r="J310" s="16" t="s">
        <v>2586</v>
      </c>
      <c r="K310" s="16" t="s">
        <v>88</v>
      </c>
      <c r="L310" s="16" t="s">
        <v>32</v>
      </c>
      <c r="M310" s="16" t="s">
        <v>33</v>
      </c>
      <c r="N310" s="16" t="s">
        <v>63</v>
      </c>
      <c r="O310" s="16" t="s">
        <v>35</v>
      </c>
      <c r="P310" s="16" t="s">
        <v>174</v>
      </c>
      <c r="Q310" s="16" t="s">
        <v>2587</v>
      </c>
      <c r="R310" s="16" t="s">
        <v>2427</v>
      </c>
      <c r="S310" s="16" t="s">
        <v>80</v>
      </c>
      <c r="T310" s="18">
        <v>29941</v>
      </c>
      <c r="U310" s="19">
        <v>43.99722222222222</v>
      </c>
      <c r="V310" s="19" t="s">
        <v>10317</v>
      </c>
      <c r="W310" s="20" t="s">
        <v>39</v>
      </c>
      <c r="X310" s="16" t="s">
        <v>225</v>
      </c>
      <c r="Y310" s="16" t="s">
        <v>41</v>
      </c>
      <c r="Z310" s="16">
        <v>2132</v>
      </c>
      <c r="AA310" s="16" t="s">
        <v>55</v>
      </c>
      <c r="AB310" s="16" t="s">
        <v>83</v>
      </c>
      <c r="AC310" s="16" t="s">
        <v>44</v>
      </c>
      <c r="AD310" s="16">
        <v>3</v>
      </c>
      <c r="AE310" s="21">
        <f>VLOOKUP(W310,Sheet4!$A$4:$B$53,2,FALSE)</f>
        <v>0</v>
      </c>
    </row>
    <row r="311" spans="1:31" x14ac:dyDescent="0.35">
      <c r="A311" s="22">
        <v>1009</v>
      </c>
      <c r="B311" s="23" t="s">
        <v>2588</v>
      </c>
      <c r="C311" s="23" t="s">
        <v>2589</v>
      </c>
      <c r="D311" s="24">
        <v>43629</v>
      </c>
      <c r="E311" s="24">
        <v>44938</v>
      </c>
      <c r="F311" s="23">
        <v>43</v>
      </c>
      <c r="G311" s="23" t="s">
        <v>10308</v>
      </c>
      <c r="H311" s="23" t="s">
        <v>2423</v>
      </c>
      <c r="I311" s="23" t="s">
        <v>2590</v>
      </c>
      <c r="J311" s="23" t="s">
        <v>2591</v>
      </c>
      <c r="K311" s="23" t="s">
        <v>117</v>
      </c>
      <c r="L311" s="23" t="s">
        <v>32</v>
      </c>
      <c r="M311" s="23" t="s">
        <v>51</v>
      </c>
      <c r="N311" s="23" t="s">
        <v>34</v>
      </c>
      <c r="O311" s="23" t="s">
        <v>35</v>
      </c>
      <c r="P311" s="23" t="s">
        <v>139</v>
      </c>
      <c r="Q311" s="23" t="s">
        <v>2592</v>
      </c>
      <c r="R311" s="23" t="s">
        <v>2427</v>
      </c>
      <c r="S311" s="23" t="s">
        <v>80</v>
      </c>
      <c r="T311" s="25">
        <v>31837</v>
      </c>
      <c r="U311" s="26">
        <v>38.802777777777777</v>
      </c>
      <c r="V311" s="26" t="s">
        <v>10318</v>
      </c>
      <c r="W311" s="27" t="s">
        <v>39</v>
      </c>
      <c r="X311" s="23" t="s">
        <v>380</v>
      </c>
      <c r="Y311" s="23" t="s">
        <v>41</v>
      </c>
      <c r="Z311" s="23">
        <v>2132</v>
      </c>
      <c r="AA311" s="23" t="s">
        <v>73</v>
      </c>
      <c r="AB311" s="23" t="s">
        <v>74</v>
      </c>
      <c r="AC311" s="23" t="s">
        <v>44</v>
      </c>
      <c r="AD311" s="23">
        <v>3</v>
      </c>
      <c r="AE311" s="28">
        <f>VLOOKUP(W311,Sheet4!$A$4:$B$53,2,FALSE)</f>
        <v>0</v>
      </c>
    </row>
    <row r="312" spans="1:31" x14ac:dyDescent="0.35">
      <c r="A312" s="15">
        <v>1010</v>
      </c>
      <c r="B312" s="16" t="s">
        <v>2037</v>
      </c>
      <c r="C312" s="16" t="s">
        <v>1293</v>
      </c>
      <c r="D312" s="17">
        <v>44208</v>
      </c>
      <c r="E312" s="17">
        <v>44638</v>
      </c>
      <c r="F312" s="16">
        <v>14</v>
      </c>
      <c r="G312" s="16" t="s">
        <v>10308</v>
      </c>
      <c r="H312" s="16" t="s">
        <v>2423</v>
      </c>
      <c r="I312" s="16" t="s">
        <v>2593</v>
      </c>
      <c r="J312" s="16" t="s">
        <v>2594</v>
      </c>
      <c r="K312" s="16" t="s">
        <v>49</v>
      </c>
      <c r="L312" s="16" t="s">
        <v>744</v>
      </c>
      <c r="M312" s="16" t="s">
        <v>51</v>
      </c>
      <c r="N312" s="16" t="s">
        <v>34</v>
      </c>
      <c r="O312" s="16" t="s">
        <v>35</v>
      </c>
      <c r="P312" s="16" t="s">
        <v>174</v>
      </c>
      <c r="Q312" s="16" t="s">
        <v>2595</v>
      </c>
      <c r="R312" s="16" t="s">
        <v>2427</v>
      </c>
      <c r="S312" s="16" t="s">
        <v>89</v>
      </c>
      <c r="T312" s="18">
        <v>33898</v>
      </c>
      <c r="U312" s="19">
        <v>33.163888888888891</v>
      </c>
      <c r="V312" s="19" t="s">
        <v>10318</v>
      </c>
      <c r="W312" s="20" t="s">
        <v>39</v>
      </c>
      <c r="X312" s="16" t="s">
        <v>6</v>
      </c>
      <c r="Y312" s="16" t="s">
        <v>54</v>
      </c>
      <c r="Z312" s="16">
        <v>12889</v>
      </c>
      <c r="AA312" s="16" t="s">
        <v>55</v>
      </c>
      <c r="AB312" s="16" t="s">
        <v>103</v>
      </c>
      <c r="AC312" s="16" t="s">
        <v>44</v>
      </c>
      <c r="AD312" s="16">
        <v>3</v>
      </c>
      <c r="AE312" s="21">
        <f>VLOOKUP(W312,Sheet4!$A$4:$B$53,2,FALSE)</f>
        <v>0</v>
      </c>
    </row>
    <row r="313" spans="1:31" x14ac:dyDescent="0.35">
      <c r="A313" s="22">
        <v>1011</v>
      </c>
      <c r="B313" s="23" t="s">
        <v>1791</v>
      </c>
      <c r="C313" s="23" t="s">
        <v>874</v>
      </c>
      <c r="D313" s="24">
        <v>44599</v>
      </c>
      <c r="E313" s="24">
        <v>44969</v>
      </c>
      <c r="F313" s="23">
        <v>12</v>
      </c>
      <c r="G313" s="23" t="s">
        <v>10308</v>
      </c>
      <c r="H313" s="23" t="s">
        <v>2423</v>
      </c>
      <c r="I313" s="23" t="s">
        <v>2596</v>
      </c>
      <c r="J313" s="23" t="s">
        <v>2597</v>
      </c>
      <c r="K313" s="23" t="s">
        <v>138</v>
      </c>
      <c r="L313" s="23" t="s">
        <v>744</v>
      </c>
      <c r="M313" s="23" t="s">
        <v>33</v>
      </c>
      <c r="N313" s="23" t="s">
        <v>50</v>
      </c>
      <c r="O313" s="23" t="s">
        <v>35</v>
      </c>
      <c r="P313" s="23" t="s">
        <v>125</v>
      </c>
      <c r="Q313" s="23" t="s">
        <v>2598</v>
      </c>
      <c r="R313" s="23" t="s">
        <v>2427</v>
      </c>
      <c r="S313" s="23" t="s">
        <v>80</v>
      </c>
      <c r="T313" s="25">
        <v>17585</v>
      </c>
      <c r="U313" s="26">
        <v>77.827777777777783</v>
      </c>
      <c r="V313" s="26" t="s">
        <v>10316</v>
      </c>
      <c r="W313" s="27" t="s">
        <v>39</v>
      </c>
      <c r="X313" s="23" t="s">
        <v>225</v>
      </c>
      <c r="Y313" s="23" t="s">
        <v>54</v>
      </c>
      <c r="Z313" s="23">
        <v>21340</v>
      </c>
      <c r="AA313" s="23" t="s">
        <v>55</v>
      </c>
      <c r="AB313" s="23" t="s">
        <v>83</v>
      </c>
      <c r="AC313" s="23" t="s">
        <v>44</v>
      </c>
      <c r="AD313" s="23">
        <v>3</v>
      </c>
      <c r="AE313" s="28">
        <f>VLOOKUP(W313,Sheet4!$A$4:$B$53,2,FALSE)</f>
        <v>0</v>
      </c>
    </row>
    <row r="314" spans="1:31" x14ac:dyDescent="0.35">
      <c r="A314" s="15">
        <v>1012</v>
      </c>
      <c r="B314" s="16" t="s">
        <v>1519</v>
      </c>
      <c r="C314" s="16" t="s">
        <v>1615</v>
      </c>
      <c r="D314" s="17">
        <v>44144</v>
      </c>
      <c r="E314" s="17">
        <v>44353</v>
      </c>
      <c r="F314" s="16">
        <v>6</v>
      </c>
      <c r="G314" s="16" t="s">
        <v>10308</v>
      </c>
      <c r="H314" s="16" t="s">
        <v>2423</v>
      </c>
      <c r="I314" s="16" t="s">
        <v>2599</v>
      </c>
      <c r="J314" s="16" t="s">
        <v>2600</v>
      </c>
      <c r="K314" s="16" t="s">
        <v>79</v>
      </c>
      <c r="L314" s="16" t="s">
        <v>744</v>
      </c>
      <c r="M314" s="16" t="s">
        <v>33</v>
      </c>
      <c r="N314" s="16" t="s">
        <v>50</v>
      </c>
      <c r="O314" s="16" t="s">
        <v>35</v>
      </c>
      <c r="P314" s="16" t="s">
        <v>98</v>
      </c>
      <c r="Q314" s="16" t="s">
        <v>2601</v>
      </c>
      <c r="R314" s="16" t="s">
        <v>2427</v>
      </c>
      <c r="S314" s="16" t="s">
        <v>100</v>
      </c>
      <c r="T314" s="18">
        <v>28766</v>
      </c>
      <c r="U314" s="19">
        <v>47.213888888888889</v>
      </c>
      <c r="V314" s="19" t="s">
        <v>10317</v>
      </c>
      <c r="W314" s="20" t="s">
        <v>39</v>
      </c>
      <c r="X314" s="16" t="s">
        <v>612</v>
      </c>
      <c r="Y314" s="16" t="s">
        <v>54</v>
      </c>
      <c r="Z314" s="16">
        <v>67544</v>
      </c>
      <c r="AA314" s="16" t="s">
        <v>42</v>
      </c>
      <c r="AB314" s="16" t="s">
        <v>74</v>
      </c>
      <c r="AC314" s="16" t="s">
        <v>44</v>
      </c>
      <c r="AD314" s="16">
        <v>3</v>
      </c>
      <c r="AE314" s="21">
        <f>VLOOKUP(W314,Sheet4!$A$4:$B$53,2,FALSE)</f>
        <v>0</v>
      </c>
    </row>
    <row r="315" spans="1:31" x14ac:dyDescent="0.35">
      <c r="A315" s="22">
        <v>1014</v>
      </c>
      <c r="B315" s="23" t="s">
        <v>2606</v>
      </c>
      <c r="C315" s="23" t="s">
        <v>758</v>
      </c>
      <c r="D315" s="24">
        <v>44926</v>
      </c>
      <c r="E315" s="24">
        <v>45120</v>
      </c>
      <c r="F315" s="23">
        <v>6</v>
      </c>
      <c r="G315" s="23" t="s">
        <v>10308</v>
      </c>
      <c r="H315" s="23" t="s">
        <v>2607</v>
      </c>
      <c r="I315" s="23" t="s">
        <v>2608</v>
      </c>
      <c r="J315" s="23" t="s">
        <v>2609</v>
      </c>
      <c r="K315" s="23" t="s">
        <v>97</v>
      </c>
      <c r="L315" s="23" t="s">
        <v>32</v>
      </c>
      <c r="M315" s="23" t="s">
        <v>51</v>
      </c>
      <c r="N315" s="23" t="s">
        <v>50</v>
      </c>
      <c r="O315" s="23" t="s">
        <v>62</v>
      </c>
      <c r="P315" s="23" t="s">
        <v>139</v>
      </c>
      <c r="Q315" s="23" t="s">
        <v>2610</v>
      </c>
      <c r="R315" s="23" t="s">
        <v>2427</v>
      </c>
      <c r="S315" s="23" t="s">
        <v>331</v>
      </c>
      <c r="T315" s="25">
        <v>19553</v>
      </c>
      <c r="U315" s="26">
        <v>72.436111111111117</v>
      </c>
      <c r="V315" s="26" t="s">
        <v>10316</v>
      </c>
      <c r="W315" s="27" t="s">
        <v>39</v>
      </c>
      <c r="X315" s="23" t="s">
        <v>72</v>
      </c>
      <c r="Y315" s="23" t="s">
        <v>54</v>
      </c>
      <c r="Z315" s="23">
        <v>2562</v>
      </c>
      <c r="AA315" s="23" t="s">
        <v>73</v>
      </c>
      <c r="AB315" s="23" t="s">
        <v>74</v>
      </c>
      <c r="AC315" s="23" t="s">
        <v>44</v>
      </c>
      <c r="AD315" s="23">
        <v>3</v>
      </c>
      <c r="AE315" s="28">
        <f>VLOOKUP(W315,Sheet4!$A$4:$B$53,2,FALSE)</f>
        <v>0</v>
      </c>
    </row>
    <row r="316" spans="1:31" x14ac:dyDescent="0.35">
      <c r="A316" s="15">
        <v>1016</v>
      </c>
      <c r="B316" s="16" t="s">
        <v>2615</v>
      </c>
      <c r="C316" s="16" t="s">
        <v>2616</v>
      </c>
      <c r="D316" s="17">
        <v>43882</v>
      </c>
      <c r="E316" s="17">
        <v>44345</v>
      </c>
      <c r="F316" s="16">
        <v>15</v>
      </c>
      <c r="G316" s="16" t="s">
        <v>10308</v>
      </c>
      <c r="H316" s="16" t="s">
        <v>2617</v>
      </c>
      <c r="I316" s="16" t="s">
        <v>2618</v>
      </c>
      <c r="J316" s="16" t="s">
        <v>2619</v>
      </c>
      <c r="K316" s="16" t="s">
        <v>61</v>
      </c>
      <c r="L316" s="16" t="s">
        <v>32</v>
      </c>
      <c r="M316" s="16" t="s">
        <v>51</v>
      </c>
      <c r="N316" s="16" t="s">
        <v>63</v>
      </c>
      <c r="O316" s="16" t="s">
        <v>51</v>
      </c>
      <c r="P316" s="16" t="s">
        <v>98</v>
      </c>
      <c r="Q316" s="16" t="s">
        <v>2620</v>
      </c>
      <c r="R316" s="16" t="s">
        <v>2621</v>
      </c>
      <c r="S316" s="16" t="s">
        <v>285</v>
      </c>
      <c r="T316" s="18">
        <v>20522</v>
      </c>
      <c r="U316" s="19">
        <v>69.783333333333331</v>
      </c>
      <c r="V316" s="19" t="s">
        <v>10315</v>
      </c>
      <c r="W316" s="20" t="s">
        <v>39</v>
      </c>
      <c r="X316" s="16" t="s">
        <v>286</v>
      </c>
      <c r="Y316" s="16" t="s">
        <v>41</v>
      </c>
      <c r="Z316" s="16">
        <v>64065</v>
      </c>
      <c r="AA316" s="16" t="s">
        <v>42</v>
      </c>
      <c r="AB316" s="16" t="s">
        <v>74</v>
      </c>
      <c r="AC316" s="16" t="s">
        <v>44</v>
      </c>
      <c r="AD316" s="16">
        <v>3</v>
      </c>
      <c r="AE316" s="21">
        <f>VLOOKUP(W316,Sheet4!$A$4:$B$53,2,FALSE)</f>
        <v>0</v>
      </c>
    </row>
    <row r="317" spans="1:31" x14ac:dyDescent="0.35">
      <c r="A317" s="22">
        <v>1017</v>
      </c>
      <c r="B317" s="23" t="s">
        <v>1320</v>
      </c>
      <c r="C317" s="23" t="s">
        <v>1090</v>
      </c>
      <c r="D317" s="24">
        <v>44081</v>
      </c>
      <c r="E317" s="24">
        <v>44545</v>
      </c>
      <c r="F317" s="23">
        <v>15</v>
      </c>
      <c r="G317" s="23" t="s">
        <v>10308</v>
      </c>
      <c r="H317" s="23" t="s">
        <v>2617</v>
      </c>
      <c r="I317" s="23" t="s">
        <v>2622</v>
      </c>
      <c r="J317" s="23" t="s">
        <v>2623</v>
      </c>
      <c r="K317" s="23" t="s">
        <v>88</v>
      </c>
      <c r="L317" s="23" t="s">
        <v>32</v>
      </c>
      <c r="M317" s="23" t="s">
        <v>62</v>
      </c>
      <c r="N317" s="23" t="s">
        <v>63</v>
      </c>
      <c r="O317" s="23" t="s">
        <v>62</v>
      </c>
      <c r="P317" s="23" t="s">
        <v>98</v>
      </c>
      <c r="Q317" s="23" t="s">
        <v>2624</v>
      </c>
      <c r="R317" s="23" t="s">
        <v>2621</v>
      </c>
      <c r="S317" s="23" t="s">
        <v>89</v>
      </c>
      <c r="T317" s="25">
        <v>17353</v>
      </c>
      <c r="U317" s="26">
        <v>78.458333333333329</v>
      </c>
      <c r="V317" s="26" t="s">
        <v>10316</v>
      </c>
      <c r="W317" s="27" t="s">
        <v>39</v>
      </c>
      <c r="X317" s="23" t="s">
        <v>82</v>
      </c>
      <c r="Y317" s="23" t="s">
        <v>41</v>
      </c>
      <c r="Z317" s="23">
        <v>97374</v>
      </c>
      <c r="AA317" s="23" t="s">
        <v>92</v>
      </c>
      <c r="AB317" s="23" t="s">
        <v>74</v>
      </c>
      <c r="AC317" s="23" t="s">
        <v>44</v>
      </c>
      <c r="AD317" s="23">
        <v>3</v>
      </c>
      <c r="AE317" s="28">
        <f>VLOOKUP(W317,Sheet4!$A$4:$B$53,2,FALSE)</f>
        <v>0</v>
      </c>
    </row>
    <row r="318" spans="1:31" x14ac:dyDescent="0.35">
      <c r="A318" s="15">
        <v>1018</v>
      </c>
      <c r="B318" s="16" t="s">
        <v>2117</v>
      </c>
      <c r="C318" s="16" t="s">
        <v>2625</v>
      </c>
      <c r="D318" s="17">
        <v>44001</v>
      </c>
      <c r="E318" s="17">
        <v>44538</v>
      </c>
      <c r="F318" s="16">
        <v>17</v>
      </c>
      <c r="G318" s="16" t="s">
        <v>10308</v>
      </c>
      <c r="H318" s="16" t="s">
        <v>2617</v>
      </c>
      <c r="I318" s="16" t="s">
        <v>2626</v>
      </c>
      <c r="J318" s="16" t="s">
        <v>2627</v>
      </c>
      <c r="K318" s="16" t="s">
        <v>31</v>
      </c>
      <c r="L318" s="16" t="s">
        <v>32</v>
      </c>
      <c r="M318" s="16" t="s">
        <v>51</v>
      </c>
      <c r="N318" s="16" t="s">
        <v>50</v>
      </c>
      <c r="O318" s="16" t="s">
        <v>51</v>
      </c>
      <c r="P318" s="16" t="s">
        <v>98</v>
      </c>
      <c r="Q318" s="16" t="s">
        <v>2628</v>
      </c>
      <c r="R318" s="16" t="s">
        <v>2621</v>
      </c>
      <c r="S318" s="16" t="s">
        <v>80</v>
      </c>
      <c r="T318" s="18">
        <v>15396</v>
      </c>
      <c r="U318" s="19">
        <v>83.822222222222223</v>
      </c>
      <c r="V318" s="19" t="s">
        <v>10314</v>
      </c>
      <c r="W318" s="20" t="s">
        <v>39</v>
      </c>
      <c r="X318" s="16" t="s">
        <v>82</v>
      </c>
      <c r="Y318" s="16" t="s">
        <v>41</v>
      </c>
      <c r="Z318" s="16">
        <v>87646</v>
      </c>
      <c r="AA318" s="16" t="s">
        <v>42</v>
      </c>
      <c r="AB318" s="16" t="s">
        <v>83</v>
      </c>
      <c r="AC318" s="16" t="s">
        <v>44</v>
      </c>
      <c r="AD318" s="16">
        <v>3</v>
      </c>
      <c r="AE318" s="21">
        <f>VLOOKUP(W318,Sheet4!$A$4:$B$53,2,FALSE)</f>
        <v>0</v>
      </c>
    </row>
    <row r="319" spans="1:31" x14ac:dyDescent="0.35">
      <c r="A319" s="22">
        <v>1019</v>
      </c>
      <c r="B319" s="23" t="s">
        <v>2629</v>
      </c>
      <c r="C319" s="23" t="s">
        <v>2630</v>
      </c>
      <c r="D319" s="24">
        <v>44848</v>
      </c>
      <c r="E319" s="24">
        <v>45135</v>
      </c>
      <c r="F319" s="23">
        <v>9</v>
      </c>
      <c r="G319" s="23" t="s">
        <v>10308</v>
      </c>
      <c r="H319" s="23" t="s">
        <v>2423</v>
      </c>
      <c r="I319" s="23" t="s">
        <v>2631</v>
      </c>
      <c r="J319" s="23" t="s">
        <v>2632</v>
      </c>
      <c r="K319" s="23" t="s">
        <v>49</v>
      </c>
      <c r="L319" s="23" t="s">
        <v>744</v>
      </c>
      <c r="M319" s="23" t="s">
        <v>62</v>
      </c>
      <c r="N319" s="23" t="s">
        <v>50</v>
      </c>
      <c r="O319" s="23" t="s">
        <v>35</v>
      </c>
      <c r="P319" s="23" t="s">
        <v>139</v>
      </c>
      <c r="Q319" s="23" t="s">
        <v>2633</v>
      </c>
      <c r="R319" s="23" t="s">
        <v>2427</v>
      </c>
      <c r="S319" s="23" t="s">
        <v>230</v>
      </c>
      <c r="T319" s="25">
        <v>28822</v>
      </c>
      <c r="U319" s="26">
        <v>47.06111111111111</v>
      </c>
      <c r="V319" s="26" t="s">
        <v>10317</v>
      </c>
      <c r="W319" s="27" t="s">
        <v>39</v>
      </c>
      <c r="X319" s="23" t="s">
        <v>112</v>
      </c>
      <c r="Y319" s="23" t="s">
        <v>54</v>
      </c>
      <c r="Z319" s="23">
        <v>77974</v>
      </c>
      <c r="AA319" s="23" t="s">
        <v>55</v>
      </c>
      <c r="AB319" s="23" t="s">
        <v>43</v>
      </c>
      <c r="AC319" s="23" t="s">
        <v>44</v>
      </c>
      <c r="AD319" s="23">
        <v>3</v>
      </c>
      <c r="AE319" s="28">
        <f>VLOOKUP(W319,Sheet4!$A$4:$B$53,2,FALSE)</f>
        <v>0</v>
      </c>
    </row>
    <row r="320" spans="1:31" x14ac:dyDescent="0.35">
      <c r="A320" s="15">
        <v>1020</v>
      </c>
      <c r="B320" s="16" t="s">
        <v>2634</v>
      </c>
      <c r="C320" s="16" t="s">
        <v>2271</v>
      </c>
      <c r="D320" s="17">
        <v>45097</v>
      </c>
      <c r="E320" s="17">
        <v>45125</v>
      </c>
      <c r="F320" s="16">
        <v>0</v>
      </c>
      <c r="G320" s="16" t="s">
        <v>10308</v>
      </c>
      <c r="H320" s="16" t="s">
        <v>2423</v>
      </c>
      <c r="I320" s="16" t="s">
        <v>2635</v>
      </c>
      <c r="J320" s="16" t="s">
        <v>2636</v>
      </c>
      <c r="K320" s="16" t="s">
        <v>138</v>
      </c>
      <c r="L320" s="16" t="s">
        <v>744</v>
      </c>
      <c r="M320" s="16" t="s">
        <v>33</v>
      </c>
      <c r="N320" s="16" t="s">
        <v>34</v>
      </c>
      <c r="O320" s="16" t="s">
        <v>62</v>
      </c>
      <c r="P320" s="16" t="s">
        <v>125</v>
      </c>
      <c r="Q320" s="16" t="s">
        <v>2637</v>
      </c>
      <c r="R320" s="16" t="s">
        <v>2427</v>
      </c>
      <c r="S320" s="16" t="s">
        <v>89</v>
      </c>
      <c r="T320" s="18">
        <v>33227</v>
      </c>
      <c r="U320" s="19">
        <v>35</v>
      </c>
      <c r="V320" s="19" t="s">
        <v>10318</v>
      </c>
      <c r="W320" s="20" t="s">
        <v>39</v>
      </c>
      <c r="X320" s="16" t="s">
        <v>6</v>
      </c>
      <c r="Y320" s="16" t="s">
        <v>41</v>
      </c>
      <c r="Z320" s="16">
        <v>42126</v>
      </c>
      <c r="AA320" s="16" t="s">
        <v>92</v>
      </c>
      <c r="AB320" s="16" t="s">
        <v>43</v>
      </c>
      <c r="AC320" s="16" t="s">
        <v>44</v>
      </c>
      <c r="AD320" s="16">
        <v>3</v>
      </c>
      <c r="AE320" s="21">
        <f>VLOOKUP(W320,Sheet4!$A$4:$B$53,2,FALSE)</f>
        <v>0</v>
      </c>
    </row>
    <row r="321" spans="1:31" x14ac:dyDescent="0.35">
      <c r="A321" s="22">
        <v>1021</v>
      </c>
      <c r="B321" s="23" t="s">
        <v>1786</v>
      </c>
      <c r="C321" s="23" t="s">
        <v>2638</v>
      </c>
      <c r="D321" s="24">
        <v>44144</v>
      </c>
      <c r="E321" s="24">
        <v>45124</v>
      </c>
      <c r="F321" s="23">
        <v>32</v>
      </c>
      <c r="G321" s="23" t="s">
        <v>10308</v>
      </c>
      <c r="H321" s="23" t="s">
        <v>2423</v>
      </c>
      <c r="I321" s="23" t="s">
        <v>2639</v>
      </c>
      <c r="J321" s="23" t="s">
        <v>2640</v>
      </c>
      <c r="K321" s="23" t="s">
        <v>79</v>
      </c>
      <c r="L321" s="23" t="s">
        <v>744</v>
      </c>
      <c r="M321" s="23" t="s">
        <v>62</v>
      </c>
      <c r="N321" s="23" t="s">
        <v>34</v>
      </c>
      <c r="O321" s="23" t="s">
        <v>62</v>
      </c>
      <c r="P321" s="23" t="s">
        <v>125</v>
      </c>
      <c r="Q321" s="23" t="s">
        <v>2641</v>
      </c>
      <c r="R321" s="23" t="s">
        <v>2427</v>
      </c>
      <c r="S321" s="23" t="s">
        <v>100</v>
      </c>
      <c r="T321" s="25">
        <v>32533</v>
      </c>
      <c r="U321" s="26">
        <v>36.902777777777779</v>
      </c>
      <c r="V321" s="26" t="s">
        <v>10318</v>
      </c>
      <c r="W321" s="27" t="s">
        <v>39</v>
      </c>
      <c r="X321" s="23" t="s">
        <v>677</v>
      </c>
      <c r="Y321" s="23" t="s">
        <v>54</v>
      </c>
      <c r="Z321" s="23">
        <v>51613</v>
      </c>
      <c r="AA321" s="23" t="s">
        <v>55</v>
      </c>
      <c r="AB321" s="23" t="s">
        <v>74</v>
      </c>
      <c r="AC321" s="23" t="s">
        <v>44</v>
      </c>
      <c r="AD321" s="23">
        <v>3</v>
      </c>
      <c r="AE321" s="28">
        <f>VLOOKUP(W321,Sheet4!$A$4:$B$53,2,FALSE)</f>
        <v>0</v>
      </c>
    </row>
    <row r="322" spans="1:31" x14ac:dyDescent="0.35">
      <c r="A322" s="15">
        <v>1023</v>
      </c>
      <c r="B322" s="16" t="s">
        <v>1301</v>
      </c>
      <c r="C322" s="16" t="s">
        <v>2547</v>
      </c>
      <c r="D322" s="17">
        <v>43413</v>
      </c>
      <c r="E322" s="17">
        <v>44479</v>
      </c>
      <c r="F322" s="16">
        <v>35</v>
      </c>
      <c r="G322" s="16" t="s">
        <v>10308</v>
      </c>
      <c r="H322" s="16" t="s">
        <v>2607</v>
      </c>
      <c r="I322" s="16" t="s">
        <v>2645</v>
      </c>
      <c r="J322" s="16" t="s">
        <v>2646</v>
      </c>
      <c r="K322" s="16" t="s">
        <v>97</v>
      </c>
      <c r="L322" s="16" t="s">
        <v>32</v>
      </c>
      <c r="M322" s="16" t="s">
        <v>33</v>
      </c>
      <c r="N322" s="16" t="s">
        <v>34</v>
      </c>
      <c r="O322" s="16" t="s">
        <v>51</v>
      </c>
      <c r="P322" s="16" t="s">
        <v>174</v>
      </c>
      <c r="Q322" s="16" t="s">
        <v>2647</v>
      </c>
      <c r="R322" s="16" t="s">
        <v>2427</v>
      </c>
      <c r="S322" s="16" t="s">
        <v>80</v>
      </c>
      <c r="T322" s="18">
        <v>33699</v>
      </c>
      <c r="U322" s="19">
        <v>33.708333333333336</v>
      </c>
      <c r="V322" s="19" t="s">
        <v>10318</v>
      </c>
      <c r="W322" s="20" t="s">
        <v>39</v>
      </c>
      <c r="X322" s="16" t="s">
        <v>72</v>
      </c>
      <c r="Y322" s="16" t="s">
        <v>54</v>
      </c>
      <c r="Z322" s="16">
        <v>64122</v>
      </c>
      <c r="AA322" s="16" t="s">
        <v>55</v>
      </c>
      <c r="AB322" s="16" t="s">
        <v>103</v>
      </c>
      <c r="AC322" s="16" t="s">
        <v>44</v>
      </c>
      <c r="AD322" s="16">
        <v>3</v>
      </c>
      <c r="AE322" s="21">
        <f>VLOOKUP(W322,Sheet4!$A$4:$B$53,2,FALSE)</f>
        <v>0</v>
      </c>
    </row>
    <row r="323" spans="1:31" x14ac:dyDescent="0.35">
      <c r="A323" s="22">
        <v>1024</v>
      </c>
      <c r="B323" s="23" t="s">
        <v>2648</v>
      </c>
      <c r="C323" s="23" t="s">
        <v>486</v>
      </c>
      <c r="D323" s="24">
        <v>43464</v>
      </c>
      <c r="E323" s="24">
        <v>44370</v>
      </c>
      <c r="F323" s="23">
        <v>29</v>
      </c>
      <c r="G323" s="23" t="s">
        <v>10308</v>
      </c>
      <c r="H323" s="23" t="s">
        <v>2607</v>
      </c>
      <c r="I323" s="23" t="s">
        <v>2649</v>
      </c>
      <c r="J323" s="23" t="s">
        <v>2650</v>
      </c>
      <c r="K323" s="23" t="s">
        <v>117</v>
      </c>
      <c r="L323" s="23" t="s">
        <v>32</v>
      </c>
      <c r="M323" s="23" t="s">
        <v>33</v>
      </c>
      <c r="N323" s="23" t="s">
        <v>50</v>
      </c>
      <c r="O323" s="23" t="s">
        <v>51</v>
      </c>
      <c r="P323" s="23" t="s">
        <v>98</v>
      </c>
      <c r="Q323" s="23" t="s">
        <v>2651</v>
      </c>
      <c r="R323" s="23" t="s">
        <v>2427</v>
      </c>
      <c r="S323" s="23" t="s">
        <v>230</v>
      </c>
      <c r="T323" s="25">
        <v>31866</v>
      </c>
      <c r="U323" s="26">
        <v>38.722222222222221</v>
      </c>
      <c r="V323" s="26" t="s">
        <v>10318</v>
      </c>
      <c r="W323" s="27" t="s">
        <v>39</v>
      </c>
      <c r="X323" s="23" t="s">
        <v>177</v>
      </c>
      <c r="Y323" s="23" t="s">
        <v>41</v>
      </c>
      <c r="Z323" s="23">
        <v>91332</v>
      </c>
      <c r="AA323" s="23" t="s">
        <v>73</v>
      </c>
      <c r="AB323" s="23" t="s">
        <v>103</v>
      </c>
      <c r="AC323" s="23" t="s">
        <v>44</v>
      </c>
      <c r="AD323" s="23">
        <v>3</v>
      </c>
      <c r="AE323" s="28">
        <f>VLOOKUP(W323,Sheet4!$A$4:$B$53,2,FALSE)</f>
        <v>0</v>
      </c>
    </row>
    <row r="324" spans="1:31" x14ac:dyDescent="0.35">
      <c r="A324" s="15">
        <v>1025</v>
      </c>
      <c r="B324" s="16" t="s">
        <v>2652</v>
      </c>
      <c r="C324" s="16" t="s">
        <v>2653</v>
      </c>
      <c r="D324" s="17">
        <v>45057</v>
      </c>
      <c r="E324" s="17">
        <v>45061</v>
      </c>
      <c r="F324" s="16">
        <v>0</v>
      </c>
      <c r="G324" s="16" t="s">
        <v>10308</v>
      </c>
      <c r="H324" s="16" t="s">
        <v>2617</v>
      </c>
      <c r="I324" s="16" t="s">
        <v>2654</v>
      </c>
      <c r="J324" s="16" t="s">
        <v>2655</v>
      </c>
      <c r="K324" s="16" t="s">
        <v>61</v>
      </c>
      <c r="L324" s="16" t="s">
        <v>32</v>
      </c>
      <c r="M324" s="16" t="s">
        <v>62</v>
      </c>
      <c r="N324" s="16" t="s">
        <v>50</v>
      </c>
      <c r="O324" s="16" t="s">
        <v>35</v>
      </c>
      <c r="P324" s="16" t="s">
        <v>139</v>
      </c>
      <c r="Q324" s="16" t="s">
        <v>2656</v>
      </c>
      <c r="R324" s="16" t="s">
        <v>2621</v>
      </c>
      <c r="S324" s="16" t="s">
        <v>89</v>
      </c>
      <c r="T324" s="18">
        <v>22233</v>
      </c>
      <c r="U324" s="19">
        <v>65.102777777777774</v>
      </c>
      <c r="V324" s="19" t="s">
        <v>10315</v>
      </c>
      <c r="W324" s="20" t="s">
        <v>39</v>
      </c>
      <c r="X324" s="16" t="s">
        <v>225</v>
      </c>
      <c r="Y324" s="16" t="s">
        <v>41</v>
      </c>
      <c r="Z324" s="16">
        <v>39827</v>
      </c>
      <c r="AA324" s="16" t="s">
        <v>73</v>
      </c>
      <c r="AB324" s="16" t="s">
        <v>103</v>
      </c>
      <c r="AC324" s="16" t="s">
        <v>44</v>
      </c>
      <c r="AD324" s="16">
        <v>3</v>
      </c>
      <c r="AE324" s="21">
        <f>VLOOKUP(W324,Sheet4!$A$4:$B$53,2,FALSE)</f>
        <v>0</v>
      </c>
    </row>
    <row r="325" spans="1:31" x14ac:dyDescent="0.35">
      <c r="A325" s="22">
        <v>1026</v>
      </c>
      <c r="B325" s="23" t="s">
        <v>2657</v>
      </c>
      <c r="C325" s="23" t="s">
        <v>1768</v>
      </c>
      <c r="D325" s="24">
        <v>44868</v>
      </c>
      <c r="E325" s="24">
        <v>44966</v>
      </c>
      <c r="F325" s="23">
        <v>3</v>
      </c>
      <c r="G325" s="23" t="s">
        <v>10308</v>
      </c>
      <c r="H325" s="23" t="s">
        <v>2617</v>
      </c>
      <c r="I325" s="23" t="s">
        <v>2658</v>
      </c>
      <c r="J325" s="23" t="s">
        <v>2659</v>
      </c>
      <c r="K325" s="23" t="s">
        <v>88</v>
      </c>
      <c r="L325" s="23" t="s">
        <v>32</v>
      </c>
      <c r="M325" s="23" t="s">
        <v>33</v>
      </c>
      <c r="N325" s="23" t="s">
        <v>50</v>
      </c>
      <c r="O325" s="23" t="s">
        <v>51</v>
      </c>
      <c r="P325" s="23" t="s">
        <v>125</v>
      </c>
      <c r="Q325" s="23" t="s">
        <v>2660</v>
      </c>
      <c r="R325" s="23" t="s">
        <v>2621</v>
      </c>
      <c r="S325" s="23" t="s">
        <v>110</v>
      </c>
      <c r="T325" s="25">
        <v>18574</v>
      </c>
      <c r="U325" s="26">
        <v>75.11944444444444</v>
      </c>
      <c r="V325" s="26" t="s">
        <v>10316</v>
      </c>
      <c r="W325" s="27" t="s">
        <v>39</v>
      </c>
      <c r="X325" s="23" t="s">
        <v>112</v>
      </c>
      <c r="Y325" s="23" t="s">
        <v>41</v>
      </c>
      <c r="Z325" s="23">
        <v>27418</v>
      </c>
      <c r="AA325" s="23" t="s">
        <v>73</v>
      </c>
      <c r="AB325" s="23" t="s">
        <v>43</v>
      </c>
      <c r="AC325" s="23" t="s">
        <v>44</v>
      </c>
      <c r="AD325" s="23">
        <v>3</v>
      </c>
      <c r="AE325" s="28">
        <f>VLOOKUP(W325,Sheet4!$A$4:$B$53,2,FALSE)</f>
        <v>0</v>
      </c>
    </row>
    <row r="326" spans="1:31" x14ac:dyDescent="0.35">
      <c r="A326" s="15">
        <v>1027</v>
      </c>
      <c r="B326" s="16" t="s">
        <v>2661</v>
      </c>
      <c r="C326" s="16" t="s">
        <v>2662</v>
      </c>
      <c r="D326" s="17">
        <v>43996</v>
      </c>
      <c r="E326" s="17">
        <v>44345</v>
      </c>
      <c r="F326" s="16">
        <v>11</v>
      </c>
      <c r="G326" s="16" t="s">
        <v>10308</v>
      </c>
      <c r="H326" s="16" t="s">
        <v>2617</v>
      </c>
      <c r="I326" s="16" t="s">
        <v>2663</v>
      </c>
      <c r="J326" s="16" t="s">
        <v>2664</v>
      </c>
      <c r="K326" s="16" t="s">
        <v>31</v>
      </c>
      <c r="L326" s="16" t="s">
        <v>32</v>
      </c>
      <c r="M326" s="16" t="s">
        <v>51</v>
      </c>
      <c r="N326" s="16" t="s">
        <v>50</v>
      </c>
      <c r="O326" s="16" t="s">
        <v>62</v>
      </c>
      <c r="P326" s="16" t="s">
        <v>174</v>
      </c>
      <c r="Q326" s="16" t="s">
        <v>2665</v>
      </c>
      <c r="R326" s="16" t="s">
        <v>2621</v>
      </c>
      <c r="S326" s="16" t="s">
        <v>80</v>
      </c>
      <c r="T326" s="18">
        <v>23001</v>
      </c>
      <c r="U326" s="19">
        <v>62.99722222222222</v>
      </c>
      <c r="V326" s="19" t="s">
        <v>10315</v>
      </c>
      <c r="W326" s="20" t="s">
        <v>39</v>
      </c>
      <c r="X326" s="16" t="s">
        <v>291</v>
      </c>
      <c r="Y326" s="16" t="s">
        <v>54</v>
      </c>
      <c r="Z326" s="16">
        <v>24931</v>
      </c>
      <c r="AA326" s="16" t="s">
        <v>73</v>
      </c>
      <c r="AB326" s="16" t="s">
        <v>74</v>
      </c>
      <c r="AC326" s="16" t="s">
        <v>44</v>
      </c>
      <c r="AD326" s="16">
        <v>3</v>
      </c>
      <c r="AE326" s="21">
        <f>VLOOKUP(W326,Sheet4!$A$4:$B$53,2,FALSE)</f>
        <v>0</v>
      </c>
    </row>
    <row r="327" spans="1:31" x14ac:dyDescent="0.35">
      <c r="A327" s="22">
        <v>1028</v>
      </c>
      <c r="B327" s="23" t="s">
        <v>121</v>
      </c>
      <c r="C327" s="23" t="s">
        <v>2666</v>
      </c>
      <c r="D327" s="24">
        <v>43753</v>
      </c>
      <c r="E327" s="24">
        <v>44927</v>
      </c>
      <c r="F327" s="23">
        <v>38</v>
      </c>
      <c r="G327" s="23" t="s">
        <v>10308</v>
      </c>
      <c r="H327" s="23" t="s">
        <v>2423</v>
      </c>
      <c r="I327" s="23" t="s">
        <v>2667</v>
      </c>
      <c r="J327" s="23" t="s">
        <v>2668</v>
      </c>
      <c r="K327" s="23" t="s">
        <v>167</v>
      </c>
      <c r="L327" s="23" t="s">
        <v>744</v>
      </c>
      <c r="M327" s="23" t="s">
        <v>62</v>
      </c>
      <c r="N327" s="23" t="s">
        <v>34</v>
      </c>
      <c r="O327" s="23" t="s">
        <v>51</v>
      </c>
      <c r="P327" s="23" t="s">
        <v>125</v>
      </c>
      <c r="Q327" s="23" t="s">
        <v>2669</v>
      </c>
      <c r="R327" s="23" t="s">
        <v>2427</v>
      </c>
      <c r="S327" s="23" t="s">
        <v>80</v>
      </c>
      <c r="T327" s="25">
        <v>36821</v>
      </c>
      <c r="U327" s="26">
        <v>25.161111111111111</v>
      </c>
      <c r="V327" s="26" t="s">
        <v>10320</v>
      </c>
      <c r="W327" s="27" t="s">
        <v>39</v>
      </c>
      <c r="X327" s="23" t="s">
        <v>380</v>
      </c>
      <c r="Y327" s="23" t="s">
        <v>54</v>
      </c>
      <c r="Z327" s="23">
        <v>2121</v>
      </c>
      <c r="AA327" s="23" t="s">
        <v>127</v>
      </c>
      <c r="AB327" s="23" t="s">
        <v>74</v>
      </c>
      <c r="AC327" s="23" t="s">
        <v>44</v>
      </c>
      <c r="AD327" s="23">
        <v>3</v>
      </c>
      <c r="AE327" s="28">
        <f>VLOOKUP(W327,Sheet4!$A$4:$B$53,2,FALSE)</f>
        <v>0</v>
      </c>
    </row>
    <row r="328" spans="1:31" x14ac:dyDescent="0.35">
      <c r="A328" s="15">
        <v>1032</v>
      </c>
      <c r="B328" s="16" t="s">
        <v>2681</v>
      </c>
      <c r="C328" s="16" t="s">
        <v>2625</v>
      </c>
      <c r="D328" s="17">
        <v>44670</v>
      </c>
      <c r="E328" s="17">
        <v>44799</v>
      </c>
      <c r="F328" s="16">
        <v>4</v>
      </c>
      <c r="G328" s="16" t="s">
        <v>10308</v>
      </c>
      <c r="H328" s="16" t="s">
        <v>2423</v>
      </c>
      <c r="I328" s="16" t="s">
        <v>2682</v>
      </c>
      <c r="J328" s="16" t="s">
        <v>2683</v>
      </c>
      <c r="K328" s="16" t="s">
        <v>167</v>
      </c>
      <c r="L328" s="16" t="s">
        <v>32</v>
      </c>
      <c r="M328" s="16" t="s">
        <v>62</v>
      </c>
      <c r="N328" s="16" t="s">
        <v>34</v>
      </c>
      <c r="O328" s="16" t="s">
        <v>51</v>
      </c>
      <c r="P328" s="16" t="s">
        <v>174</v>
      </c>
      <c r="Q328" s="16" t="s">
        <v>2684</v>
      </c>
      <c r="R328" s="16" t="s">
        <v>2427</v>
      </c>
      <c r="S328" s="16" t="s">
        <v>52</v>
      </c>
      <c r="T328" s="18">
        <v>19906</v>
      </c>
      <c r="U328" s="19">
        <v>71.469444444444449</v>
      </c>
      <c r="V328" s="19" t="s">
        <v>10316</v>
      </c>
      <c r="W328" s="20" t="s">
        <v>39</v>
      </c>
      <c r="X328" s="16" t="s">
        <v>82</v>
      </c>
      <c r="Y328" s="16" t="s">
        <v>54</v>
      </c>
      <c r="Z328" s="16">
        <v>50656</v>
      </c>
      <c r="AA328" s="16" t="s">
        <v>127</v>
      </c>
      <c r="AB328" s="16" t="s">
        <v>43</v>
      </c>
      <c r="AC328" s="16" t="s">
        <v>44</v>
      </c>
      <c r="AD328" s="16">
        <v>3</v>
      </c>
      <c r="AE328" s="21">
        <f>VLOOKUP(W328,Sheet4!$A$4:$B$53,2,FALSE)</f>
        <v>0</v>
      </c>
    </row>
    <row r="329" spans="1:31" x14ac:dyDescent="0.35">
      <c r="A329" s="22">
        <v>1036</v>
      </c>
      <c r="B329" s="23" t="s">
        <v>2695</v>
      </c>
      <c r="C329" s="23" t="s">
        <v>1264</v>
      </c>
      <c r="D329" s="24">
        <v>44383</v>
      </c>
      <c r="E329" s="24">
        <v>44525</v>
      </c>
      <c r="F329" s="23">
        <v>4</v>
      </c>
      <c r="G329" s="23" t="s">
        <v>10308</v>
      </c>
      <c r="H329" s="23" t="s">
        <v>2617</v>
      </c>
      <c r="I329" s="23" t="s">
        <v>2696</v>
      </c>
      <c r="J329" s="23" t="s">
        <v>2697</v>
      </c>
      <c r="K329" s="23" t="s">
        <v>88</v>
      </c>
      <c r="L329" s="23" t="s">
        <v>32</v>
      </c>
      <c r="M329" s="23" t="s">
        <v>51</v>
      </c>
      <c r="N329" s="23" t="s">
        <v>50</v>
      </c>
      <c r="O329" s="23" t="s">
        <v>51</v>
      </c>
      <c r="P329" s="23" t="s">
        <v>125</v>
      </c>
      <c r="Q329" s="23" t="s">
        <v>2698</v>
      </c>
      <c r="R329" s="23" t="s">
        <v>2621</v>
      </c>
      <c r="S329" s="23" t="s">
        <v>89</v>
      </c>
      <c r="T329" s="25">
        <v>34189</v>
      </c>
      <c r="U329" s="26">
        <v>32.366666666666667</v>
      </c>
      <c r="V329" s="26" t="s">
        <v>10318</v>
      </c>
      <c r="W329" s="27" t="s">
        <v>39</v>
      </c>
      <c r="X329" s="23" t="s">
        <v>225</v>
      </c>
      <c r="Y329" s="23" t="s">
        <v>54</v>
      </c>
      <c r="Z329" s="23">
        <v>15346</v>
      </c>
      <c r="AA329" s="23" t="s">
        <v>127</v>
      </c>
      <c r="AB329" s="23" t="s">
        <v>74</v>
      </c>
      <c r="AC329" s="23" t="s">
        <v>44</v>
      </c>
      <c r="AD329" s="23">
        <v>3</v>
      </c>
      <c r="AE329" s="28">
        <f>VLOOKUP(W329,Sheet4!$A$4:$B$53,2,FALSE)</f>
        <v>0</v>
      </c>
    </row>
    <row r="330" spans="1:31" x14ac:dyDescent="0.35">
      <c r="A330" s="15">
        <v>1037</v>
      </c>
      <c r="B330" s="16" t="s">
        <v>2699</v>
      </c>
      <c r="C330" s="16" t="s">
        <v>2700</v>
      </c>
      <c r="D330" s="17">
        <v>44098</v>
      </c>
      <c r="E330" s="17">
        <v>44137</v>
      </c>
      <c r="F330" s="16">
        <v>1</v>
      </c>
      <c r="G330" s="16" t="s">
        <v>10308</v>
      </c>
      <c r="H330" s="16" t="s">
        <v>2423</v>
      </c>
      <c r="I330" s="16" t="s">
        <v>2701</v>
      </c>
      <c r="J330" s="16" t="s">
        <v>2702</v>
      </c>
      <c r="K330" s="16" t="s">
        <v>31</v>
      </c>
      <c r="L330" s="16" t="s">
        <v>744</v>
      </c>
      <c r="M330" s="16" t="s">
        <v>51</v>
      </c>
      <c r="N330" s="16" t="s">
        <v>34</v>
      </c>
      <c r="O330" s="16" t="s">
        <v>62</v>
      </c>
      <c r="P330" s="16" t="s">
        <v>174</v>
      </c>
      <c r="Q330" s="16" t="s">
        <v>2703</v>
      </c>
      <c r="R330" s="16" t="s">
        <v>2427</v>
      </c>
      <c r="S330" s="16" t="s">
        <v>230</v>
      </c>
      <c r="T330" s="18">
        <v>34177</v>
      </c>
      <c r="U330" s="19">
        <v>32.397222222222226</v>
      </c>
      <c r="V330" s="19" t="s">
        <v>10318</v>
      </c>
      <c r="W330" s="20" t="s">
        <v>39</v>
      </c>
      <c r="X330" s="16" t="s">
        <v>112</v>
      </c>
      <c r="Y330" s="16" t="s">
        <v>54</v>
      </c>
      <c r="Z330" s="16">
        <v>4876</v>
      </c>
      <c r="AA330" s="16" t="s">
        <v>73</v>
      </c>
      <c r="AB330" s="16" t="s">
        <v>43</v>
      </c>
      <c r="AC330" s="16" t="s">
        <v>44</v>
      </c>
      <c r="AD330" s="16">
        <v>3</v>
      </c>
      <c r="AE330" s="21">
        <f>VLOOKUP(W330,Sheet4!$A$4:$B$53,2,FALSE)</f>
        <v>0</v>
      </c>
    </row>
    <row r="331" spans="1:31" x14ac:dyDescent="0.35">
      <c r="A331" s="22">
        <v>1039</v>
      </c>
      <c r="B331" s="23" t="s">
        <v>271</v>
      </c>
      <c r="C331" s="23" t="s">
        <v>2400</v>
      </c>
      <c r="D331" s="24">
        <v>43699</v>
      </c>
      <c r="E331" s="24">
        <v>44645</v>
      </c>
      <c r="F331" s="23">
        <v>31</v>
      </c>
      <c r="G331" s="23" t="s">
        <v>10308</v>
      </c>
      <c r="H331" s="23" t="s">
        <v>2423</v>
      </c>
      <c r="I331" s="23" t="s">
        <v>2708</v>
      </c>
      <c r="J331" s="23" t="s">
        <v>2709</v>
      </c>
      <c r="K331" s="23" t="s">
        <v>49</v>
      </c>
      <c r="L331" s="23" t="s">
        <v>744</v>
      </c>
      <c r="M331" s="23" t="s">
        <v>51</v>
      </c>
      <c r="N331" s="23" t="s">
        <v>63</v>
      </c>
      <c r="O331" s="23" t="s">
        <v>51</v>
      </c>
      <c r="P331" s="23" t="s">
        <v>98</v>
      </c>
      <c r="Q331" s="23" t="s">
        <v>2710</v>
      </c>
      <c r="R331" s="23" t="s">
        <v>2427</v>
      </c>
      <c r="S331" s="23" t="s">
        <v>38</v>
      </c>
      <c r="T331" s="25">
        <v>30272</v>
      </c>
      <c r="U331" s="26">
        <v>43.091666666666669</v>
      </c>
      <c r="V331" s="26" t="s">
        <v>10317</v>
      </c>
      <c r="W331" s="27" t="s">
        <v>39</v>
      </c>
      <c r="X331" s="23" t="s">
        <v>612</v>
      </c>
      <c r="Y331" s="23" t="s">
        <v>41</v>
      </c>
      <c r="Z331" s="23">
        <v>46407</v>
      </c>
      <c r="AA331" s="23" t="s">
        <v>73</v>
      </c>
      <c r="AB331" s="23" t="s">
        <v>43</v>
      </c>
      <c r="AC331" s="23" t="s">
        <v>44</v>
      </c>
      <c r="AD331" s="23">
        <v>3</v>
      </c>
      <c r="AE331" s="28">
        <f>VLOOKUP(W331,Sheet4!$A$4:$B$53,2,FALSE)</f>
        <v>0</v>
      </c>
    </row>
    <row r="332" spans="1:31" x14ac:dyDescent="0.35">
      <c r="A332" s="15">
        <v>1040</v>
      </c>
      <c r="B332" s="16" t="s">
        <v>1837</v>
      </c>
      <c r="C332" s="16" t="s">
        <v>2711</v>
      </c>
      <c r="D332" s="17">
        <v>43671</v>
      </c>
      <c r="E332" s="17">
        <v>44912</v>
      </c>
      <c r="F332" s="16">
        <v>40</v>
      </c>
      <c r="G332" s="16" t="s">
        <v>10308</v>
      </c>
      <c r="H332" s="16" t="s">
        <v>2423</v>
      </c>
      <c r="I332" s="16" t="s">
        <v>2712</v>
      </c>
      <c r="J332" s="16" t="s">
        <v>2713</v>
      </c>
      <c r="K332" s="16" t="s">
        <v>138</v>
      </c>
      <c r="L332" s="16" t="s">
        <v>744</v>
      </c>
      <c r="M332" s="16" t="s">
        <v>33</v>
      </c>
      <c r="N332" s="16" t="s">
        <v>50</v>
      </c>
      <c r="O332" s="16" t="s">
        <v>51</v>
      </c>
      <c r="P332" s="16" t="s">
        <v>139</v>
      </c>
      <c r="Q332" s="16" t="s">
        <v>2714</v>
      </c>
      <c r="R332" s="16" t="s">
        <v>2427</v>
      </c>
      <c r="S332" s="16" t="s">
        <v>89</v>
      </c>
      <c r="T332" s="18">
        <v>26414</v>
      </c>
      <c r="U332" s="19">
        <v>53.652777777777779</v>
      </c>
      <c r="V332" s="19" t="s">
        <v>10319</v>
      </c>
      <c r="W332" s="20" t="s">
        <v>39</v>
      </c>
      <c r="X332" s="16" t="s">
        <v>102</v>
      </c>
      <c r="Y332" s="16" t="s">
        <v>54</v>
      </c>
      <c r="Z332" s="16">
        <v>74234</v>
      </c>
      <c r="AA332" s="16" t="s">
        <v>42</v>
      </c>
      <c r="AB332" s="16" t="s">
        <v>103</v>
      </c>
      <c r="AC332" s="16" t="s">
        <v>44</v>
      </c>
      <c r="AD332" s="16">
        <v>3</v>
      </c>
      <c r="AE332" s="21">
        <f>VLOOKUP(W332,Sheet4!$A$4:$B$53,2,FALSE)</f>
        <v>0</v>
      </c>
    </row>
    <row r="333" spans="1:31" x14ac:dyDescent="0.35">
      <c r="A333" s="22">
        <v>1041</v>
      </c>
      <c r="B333" s="23" t="s">
        <v>2715</v>
      </c>
      <c r="C333" s="23" t="s">
        <v>2101</v>
      </c>
      <c r="D333" s="24">
        <v>43780</v>
      </c>
      <c r="E333" s="24">
        <v>43840</v>
      </c>
      <c r="F333" s="23">
        <v>1</v>
      </c>
      <c r="G333" s="23" t="s">
        <v>10308</v>
      </c>
      <c r="H333" s="23" t="s">
        <v>2423</v>
      </c>
      <c r="I333" s="23" t="s">
        <v>2716</v>
      </c>
      <c r="J333" s="23" t="s">
        <v>2717</v>
      </c>
      <c r="K333" s="23" t="s">
        <v>79</v>
      </c>
      <c r="L333" s="23" t="s">
        <v>744</v>
      </c>
      <c r="M333" s="23" t="s">
        <v>62</v>
      </c>
      <c r="N333" s="23" t="s">
        <v>50</v>
      </c>
      <c r="O333" s="23" t="s">
        <v>62</v>
      </c>
      <c r="P333" s="23" t="s">
        <v>139</v>
      </c>
      <c r="Q333" s="23" t="s">
        <v>2718</v>
      </c>
      <c r="R333" s="23" t="s">
        <v>2427</v>
      </c>
      <c r="S333" s="23" t="s">
        <v>110</v>
      </c>
      <c r="T333" s="25">
        <v>28068</v>
      </c>
      <c r="U333" s="26">
        <v>49.12777777777778</v>
      </c>
      <c r="V333" s="26" t="s">
        <v>10317</v>
      </c>
      <c r="W333" s="27" t="s">
        <v>39</v>
      </c>
      <c r="X333" s="23" t="s">
        <v>612</v>
      </c>
      <c r="Y333" s="23" t="s">
        <v>54</v>
      </c>
      <c r="Z333" s="23">
        <v>45272</v>
      </c>
      <c r="AA333" s="23" t="s">
        <v>42</v>
      </c>
      <c r="AB333" s="23" t="s">
        <v>74</v>
      </c>
      <c r="AC333" s="23" t="s">
        <v>44</v>
      </c>
      <c r="AD333" s="23">
        <v>3</v>
      </c>
      <c r="AE333" s="28">
        <f>VLOOKUP(W333,Sheet4!$A$4:$B$53,2,FALSE)</f>
        <v>0</v>
      </c>
    </row>
    <row r="334" spans="1:31" x14ac:dyDescent="0.35">
      <c r="A334" s="15">
        <v>1043</v>
      </c>
      <c r="B334" s="16" t="s">
        <v>1077</v>
      </c>
      <c r="C334" s="16" t="s">
        <v>2722</v>
      </c>
      <c r="D334" s="17">
        <v>44914</v>
      </c>
      <c r="E334" s="17">
        <v>45056</v>
      </c>
      <c r="F334" s="16">
        <v>4</v>
      </c>
      <c r="G334" s="16" t="s">
        <v>10308</v>
      </c>
      <c r="H334" s="16" t="s">
        <v>2607</v>
      </c>
      <c r="I334" s="16" t="s">
        <v>2723</v>
      </c>
      <c r="J334" s="16" t="s">
        <v>2724</v>
      </c>
      <c r="K334" s="16" t="s">
        <v>97</v>
      </c>
      <c r="L334" s="16" t="s">
        <v>32</v>
      </c>
      <c r="M334" s="16" t="s">
        <v>62</v>
      </c>
      <c r="N334" s="16" t="s">
        <v>34</v>
      </c>
      <c r="O334" s="16" t="s">
        <v>51</v>
      </c>
      <c r="P334" s="16" t="s">
        <v>125</v>
      </c>
      <c r="Q334" s="16" t="s">
        <v>2725</v>
      </c>
      <c r="R334" s="16" t="s">
        <v>2427</v>
      </c>
      <c r="S334" s="16" t="s">
        <v>147</v>
      </c>
      <c r="T334" s="18">
        <v>20439</v>
      </c>
      <c r="U334" s="19">
        <v>70.011111111111106</v>
      </c>
      <c r="V334" s="19" t="s">
        <v>10316</v>
      </c>
      <c r="W334" s="20" t="s">
        <v>39</v>
      </c>
      <c r="X334" s="16" t="s">
        <v>677</v>
      </c>
      <c r="Y334" s="16" t="s">
        <v>41</v>
      </c>
      <c r="Z334" s="16">
        <v>65963</v>
      </c>
      <c r="AA334" s="16" t="s">
        <v>42</v>
      </c>
      <c r="AB334" s="16" t="s">
        <v>83</v>
      </c>
      <c r="AC334" s="16" t="s">
        <v>44</v>
      </c>
      <c r="AD334" s="16">
        <v>3</v>
      </c>
      <c r="AE334" s="21">
        <f>VLOOKUP(W334,Sheet4!$A$4:$B$53,2,FALSE)</f>
        <v>0</v>
      </c>
    </row>
    <row r="335" spans="1:31" x14ac:dyDescent="0.35">
      <c r="A335" s="22">
        <v>1045</v>
      </c>
      <c r="B335" s="23" t="s">
        <v>2730</v>
      </c>
      <c r="C335" s="23" t="s">
        <v>2731</v>
      </c>
      <c r="D335" s="24">
        <v>44108</v>
      </c>
      <c r="E335" s="24">
        <v>44984</v>
      </c>
      <c r="F335" s="23">
        <v>28</v>
      </c>
      <c r="G335" s="23" t="s">
        <v>10308</v>
      </c>
      <c r="H335" s="23" t="s">
        <v>2617</v>
      </c>
      <c r="I335" s="23" t="s">
        <v>2732</v>
      </c>
      <c r="J335" s="23" t="s">
        <v>2733</v>
      </c>
      <c r="K335" s="23" t="s">
        <v>61</v>
      </c>
      <c r="L335" s="23" t="s">
        <v>32</v>
      </c>
      <c r="M335" s="23" t="s">
        <v>62</v>
      </c>
      <c r="N335" s="23" t="s">
        <v>34</v>
      </c>
      <c r="O335" s="23" t="s">
        <v>35</v>
      </c>
      <c r="P335" s="23" t="s">
        <v>98</v>
      </c>
      <c r="Q335" s="23" t="s">
        <v>2734</v>
      </c>
      <c r="R335" s="23" t="s">
        <v>2621</v>
      </c>
      <c r="S335" s="23" t="s">
        <v>331</v>
      </c>
      <c r="T335" s="25">
        <v>23172</v>
      </c>
      <c r="U335" s="26">
        <v>62.527777777777779</v>
      </c>
      <c r="V335" s="26" t="s">
        <v>10315</v>
      </c>
      <c r="W335" s="27" t="s">
        <v>39</v>
      </c>
      <c r="X335" s="23" t="s">
        <v>225</v>
      </c>
      <c r="Y335" s="23" t="s">
        <v>41</v>
      </c>
      <c r="Z335" s="23">
        <v>11164</v>
      </c>
      <c r="AA335" s="23" t="s">
        <v>92</v>
      </c>
      <c r="AB335" s="23" t="s">
        <v>74</v>
      </c>
      <c r="AC335" s="23" t="s">
        <v>44</v>
      </c>
      <c r="AD335" s="23">
        <v>3</v>
      </c>
      <c r="AE335" s="28">
        <f>VLOOKUP(W335,Sheet4!$A$4:$B$53,2,FALSE)</f>
        <v>0</v>
      </c>
    </row>
    <row r="336" spans="1:31" x14ac:dyDescent="0.35">
      <c r="A336" s="15">
        <v>1046</v>
      </c>
      <c r="B336" s="16" t="s">
        <v>1334</v>
      </c>
      <c r="C336" s="16" t="s">
        <v>2735</v>
      </c>
      <c r="D336" s="17">
        <v>44674</v>
      </c>
      <c r="E336" s="17">
        <v>44776</v>
      </c>
      <c r="F336" s="16">
        <v>3</v>
      </c>
      <c r="G336" s="16" t="s">
        <v>10308</v>
      </c>
      <c r="H336" s="16" t="s">
        <v>2423</v>
      </c>
      <c r="I336" s="16" t="s">
        <v>2736</v>
      </c>
      <c r="J336" s="16" t="s">
        <v>2737</v>
      </c>
      <c r="K336" s="16" t="s">
        <v>31</v>
      </c>
      <c r="L336" s="16" t="s">
        <v>744</v>
      </c>
      <c r="M336" s="16" t="s">
        <v>62</v>
      </c>
      <c r="N336" s="16" t="s">
        <v>50</v>
      </c>
      <c r="O336" s="16" t="s">
        <v>35</v>
      </c>
      <c r="P336" s="16" t="s">
        <v>98</v>
      </c>
      <c r="Q336" s="16" t="s">
        <v>2738</v>
      </c>
      <c r="R336" s="16" t="s">
        <v>2427</v>
      </c>
      <c r="S336" s="16" t="s">
        <v>793</v>
      </c>
      <c r="T336" s="18">
        <v>22967</v>
      </c>
      <c r="U336" s="19">
        <v>63.091666666666669</v>
      </c>
      <c r="V336" s="19" t="s">
        <v>10315</v>
      </c>
      <c r="W336" s="20" t="s">
        <v>39</v>
      </c>
      <c r="X336" s="16" t="s">
        <v>82</v>
      </c>
      <c r="Y336" s="16" t="s">
        <v>54</v>
      </c>
      <c r="Z336" s="16">
        <v>65978</v>
      </c>
      <c r="AA336" s="16" t="s">
        <v>42</v>
      </c>
      <c r="AB336" s="16" t="s">
        <v>74</v>
      </c>
      <c r="AC336" s="16" t="s">
        <v>44</v>
      </c>
      <c r="AD336" s="16">
        <v>3</v>
      </c>
      <c r="AE336" s="21">
        <f>VLOOKUP(W336,Sheet4!$A$4:$B$53,2,FALSE)</f>
        <v>0</v>
      </c>
    </row>
    <row r="337" spans="1:31" x14ac:dyDescent="0.35">
      <c r="A337" s="22">
        <v>1049</v>
      </c>
      <c r="B337" s="23" t="s">
        <v>2746</v>
      </c>
      <c r="C337" s="23" t="s">
        <v>2747</v>
      </c>
      <c r="D337" s="24">
        <v>43615</v>
      </c>
      <c r="E337" s="24">
        <v>44184</v>
      </c>
      <c r="F337" s="23">
        <v>18</v>
      </c>
      <c r="G337" s="23" t="s">
        <v>10308</v>
      </c>
      <c r="H337" s="23" t="s">
        <v>2423</v>
      </c>
      <c r="I337" s="23" t="s">
        <v>2748</v>
      </c>
      <c r="J337" s="23" t="s">
        <v>2749</v>
      </c>
      <c r="K337" s="23" t="s">
        <v>138</v>
      </c>
      <c r="L337" s="23" t="s">
        <v>744</v>
      </c>
      <c r="M337" s="23" t="s">
        <v>51</v>
      </c>
      <c r="N337" s="23" t="s">
        <v>63</v>
      </c>
      <c r="O337" s="23" t="s">
        <v>51</v>
      </c>
      <c r="P337" s="23" t="s">
        <v>98</v>
      </c>
      <c r="Q337" s="23" t="s">
        <v>2750</v>
      </c>
      <c r="R337" s="23" t="s">
        <v>2427</v>
      </c>
      <c r="S337" s="23" t="s">
        <v>89</v>
      </c>
      <c r="T337" s="25">
        <v>19993</v>
      </c>
      <c r="U337" s="26">
        <v>71.233333333333334</v>
      </c>
      <c r="V337" s="26" t="s">
        <v>10316</v>
      </c>
      <c r="W337" s="27" t="s">
        <v>39</v>
      </c>
      <c r="X337" s="23" t="s">
        <v>102</v>
      </c>
      <c r="Y337" s="23" t="s">
        <v>54</v>
      </c>
      <c r="Z337" s="23">
        <v>16259</v>
      </c>
      <c r="AA337" s="23" t="s">
        <v>42</v>
      </c>
      <c r="AB337" s="23" t="s">
        <v>83</v>
      </c>
      <c r="AC337" s="23" t="s">
        <v>44</v>
      </c>
      <c r="AD337" s="23">
        <v>3</v>
      </c>
      <c r="AE337" s="28">
        <f>VLOOKUP(W337,Sheet4!$A$4:$B$53,2,FALSE)</f>
        <v>0</v>
      </c>
    </row>
    <row r="338" spans="1:31" x14ac:dyDescent="0.35">
      <c r="A338" s="15">
        <v>1051</v>
      </c>
      <c r="B338" s="16" t="s">
        <v>2754</v>
      </c>
      <c r="C338" s="16" t="s">
        <v>2755</v>
      </c>
      <c r="D338" s="17">
        <v>44659</v>
      </c>
      <c r="E338" s="17">
        <v>44937</v>
      </c>
      <c r="F338" s="16">
        <v>9</v>
      </c>
      <c r="G338" s="16" t="s">
        <v>10308</v>
      </c>
      <c r="H338" s="16" t="s">
        <v>2423</v>
      </c>
      <c r="I338" s="16" t="s">
        <v>2756</v>
      </c>
      <c r="J338" s="16" t="s">
        <v>2757</v>
      </c>
      <c r="K338" s="16" t="s">
        <v>167</v>
      </c>
      <c r="L338" s="16" t="s">
        <v>32</v>
      </c>
      <c r="M338" s="16" t="s">
        <v>62</v>
      </c>
      <c r="N338" s="16" t="s">
        <v>34</v>
      </c>
      <c r="O338" s="16" t="s">
        <v>51</v>
      </c>
      <c r="P338" s="16" t="s">
        <v>98</v>
      </c>
      <c r="Q338" s="16" t="s">
        <v>2758</v>
      </c>
      <c r="R338" s="16" t="s">
        <v>2427</v>
      </c>
      <c r="S338" s="16" t="s">
        <v>89</v>
      </c>
      <c r="T338" s="18">
        <v>29705</v>
      </c>
      <c r="U338" s="19">
        <v>44.641666666666666</v>
      </c>
      <c r="V338" s="19" t="s">
        <v>10317</v>
      </c>
      <c r="W338" s="20" t="s">
        <v>39</v>
      </c>
      <c r="X338" s="16" t="s">
        <v>215</v>
      </c>
      <c r="Y338" s="16" t="s">
        <v>54</v>
      </c>
      <c r="Z338" s="16">
        <v>14669</v>
      </c>
      <c r="AA338" s="16" t="s">
        <v>42</v>
      </c>
      <c r="AB338" s="16" t="s">
        <v>103</v>
      </c>
      <c r="AC338" s="16" t="s">
        <v>44</v>
      </c>
      <c r="AD338" s="16">
        <v>3</v>
      </c>
      <c r="AE338" s="21">
        <f>VLOOKUP(W338,Sheet4!$A$4:$B$53,2,FALSE)</f>
        <v>0</v>
      </c>
    </row>
    <row r="339" spans="1:31" x14ac:dyDescent="0.35">
      <c r="A339" s="22">
        <v>1052</v>
      </c>
      <c r="B339" s="23" t="s">
        <v>2759</v>
      </c>
      <c r="C339" s="23" t="s">
        <v>2760</v>
      </c>
      <c r="D339" s="24">
        <v>44252</v>
      </c>
      <c r="E339" s="24">
        <v>44351</v>
      </c>
      <c r="F339" s="23">
        <v>3</v>
      </c>
      <c r="G339" s="23" t="s">
        <v>10308</v>
      </c>
      <c r="H339" s="23" t="s">
        <v>2607</v>
      </c>
      <c r="I339" s="23" t="s">
        <v>2761</v>
      </c>
      <c r="J339" s="23" t="s">
        <v>2762</v>
      </c>
      <c r="K339" s="23" t="s">
        <v>97</v>
      </c>
      <c r="L339" s="23" t="s">
        <v>32</v>
      </c>
      <c r="M339" s="23" t="s">
        <v>33</v>
      </c>
      <c r="N339" s="23" t="s">
        <v>63</v>
      </c>
      <c r="O339" s="23" t="s">
        <v>51</v>
      </c>
      <c r="P339" s="23" t="s">
        <v>174</v>
      </c>
      <c r="Q339" s="23" t="s">
        <v>2763</v>
      </c>
      <c r="R339" s="23" t="s">
        <v>2427</v>
      </c>
      <c r="S339" s="23" t="s">
        <v>80</v>
      </c>
      <c r="T339" s="25">
        <v>29393</v>
      </c>
      <c r="U339" s="26">
        <v>45.49722222222222</v>
      </c>
      <c r="V339" s="26" t="s">
        <v>10317</v>
      </c>
      <c r="W339" s="27" t="s">
        <v>39</v>
      </c>
      <c r="X339" s="23" t="s">
        <v>225</v>
      </c>
      <c r="Y339" s="23" t="s">
        <v>41</v>
      </c>
      <c r="Z339" s="23">
        <v>52448</v>
      </c>
      <c r="AA339" s="23" t="s">
        <v>55</v>
      </c>
      <c r="AB339" s="23" t="s">
        <v>74</v>
      </c>
      <c r="AC339" s="23" t="s">
        <v>44</v>
      </c>
      <c r="AD339" s="23">
        <v>3</v>
      </c>
      <c r="AE339" s="28">
        <f>VLOOKUP(W339,Sheet4!$A$4:$B$53,2,FALSE)</f>
        <v>0</v>
      </c>
    </row>
    <row r="340" spans="1:31" x14ac:dyDescent="0.35">
      <c r="A340" s="15">
        <v>1053</v>
      </c>
      <c r="B340" s="16" t="s">
        <v>2685</v>
      </c>
      <c r="C340" s="16" t="s">
        <v>617</v>
      </c>
      <c r="D340" s="17">
        <v>43537</v>
      </c>
      <c r="E340" s="17">
        <v>44293</v>
      </c>
      <c r="F340" s="16">
        <v>24</v>
      </c>
      <c r="G340" s="16" t="s">
        <v>10308</v>
      </c>
      <c r="H340" s="16" t="s">
        <v>2607</v>
      </c>
      <c r="I340" s="16" t="s">
        <v>2764</v>
      </c>
      <c r="J340" s="16" t="s">
        <v>2765</v>
      </c>
      <c r="K340" s="16" t="s">
        <v>117</v>
      </c>
      <c r="L340" s="16" t="s">
        <v>32</v>
      </c>
      <c r="M340" s="16" t="s">
        <v>33</v>
      </c>
      <c r="N340" s="16" t="s">
        <v>34</v>
      </c>
      <c r="O340" s="16" t="s">
        <v>62</v>
      </c>
      <c r="P340" s="16" t="s">
        <v>125</v>
      </c>
      <c r="Q340" s="16" t="s">
        <v>2766</v>
      </c>
      <c r="R340" s="16" t="s">
        <v>2427</v>
      </c>
      <c r="S340" s="16" t="s">
        <v>176</v>
      </c>
      <c r="T340" s="18">
        <v>17373</v>
      </c>
      <c r="U340" s="19">
        <v>78.402777777777771</v>
      </c>
      <c r="V340" s="19" t="s">
        <v>10316</v>
      </c>
      <c r="W340" s="20" t="s">
        <v>39</v>
      </c>
      <c r="X340" s="16" t="s">
        <v>418</v>
      </c>
      <c r="Y340" s="16" t="s">
        <v>41</v>
      </c>
      <c r="Z340" s="16">
        <v>43336</v>
      </c>
      <c r="AA340" s="16" t="s">
        <v>55</v>
      </c>
      <c r="AB340" s="16" t="s">
        <v>103</v>
      </c>
      <c r="AC340" s="16" t="s">
        <v>44</v>
      </c>
      <c r="AD340" s="16">
        <v>3</v>
      </c>
      <c r="AE340" s="21">
        <f>VLOOKUP(W340,Sheet4!$A$4:$B$53,2,FALSE)</f>
        <v>0</v>
      </c>
    </row>
    <row r="341" spans="1:31" x14ac:dyDescent="0.35">
      <c r="A341" s="22">
        <v>1060</v>
      </c>
      <c r="B341" s="23" t="s">
        <v>2785</v>
      </c>
      <c r="C341" s="23" t="s">
        <v>2689</v>
      </c>
      <c r="D341" s="24">
        <v>43383</v>
      </c>
      <c r="E341" s="24">
        <v>43459</v>
      </c>
      <c r="F341" s="23">
        <v>2</v>
      </c>
      <c r="G341" s="23" t="s">
        <v>10308</v>
      </c>
      <c r="H341" s="23" t="s">
        <v>2607</v>
      </c>
      <c r="I341" s="23" t="s">
        <v>2786</v>
      </c>
      <c r="J341" s="23" t="s">
        <v>2787</v>
      </c>
      <c r="K341" s="23" t="s">
        <v>31</v>
      </c>
      <c r="L341" s="23" t="s">
        <v>32</v>
      </c>
      <c r="M341" s="23" t="s">
        <v>51</v>
      </c>
      <c r="N341" s="23" t="s">
        <v>63</v>
      </c>
      <c r="O341" s="23" t="s">
        <v>62</v>
      </c>
      <c r="P341" s="23" t="s">
        <v>174</v>
      </c>
      <c r="Q341" s="23" t="s">
        <v>2788</v>
      </c>
      <c r="R341" s="23" t="s">
        <v>2427</v>
      </c>
      <c r="S341" s="23" t="s">
        <v>80</v>
      </c>
      <c r="T341" s="25">
        <v>27795</v>
      </c>
      <c r="U341" s="26">
        <v>49.875</v>
      </c>
      <c r="V341" s="26" t="s">
        <v>10317</v>
      </c>
      <c r="W341" s="27" t="s">
        <v>39</v>
      </c>
      <c r="X341" s="23" t="s">
        <v>418</v>
      </c>
      <c r="Y341" s="23" t="s">
        <v>41</v>
      </c>
      <c r="Z341" s="23">
        <v>20331</v>
      </c>
      <c r="AA341" s="23" t="s">
        <v>92</v>
      </c>
      <c r="AB341" s="23" t="s">
        <v>74</v>
      </c>
      <c r="AC341" s="23" t="s">
        <v>44</v>
      </c>
      <c r="AD341" s="23">
        <v>3</v>
      </c>
      <c r="AE341" s="28">
        <f>VLOOKUP(W341,Sheet4!$A$4:$B$53,2,FALSE)</f>
        <v>0</v>
      </c>
    </row>
    <row r="342" spans="1:31" x14ac:dyDescent="0.35">
      <c r="A342" s="15">
        <v>1062</v>
      </c>
      <c r="B342" s="16" t="s">
        <v>2793</v>
      </c>
      <c r="C342" s="16" t="s">
        <v>2794</v>
      </c>
      <c r="D342" s="17">
        <v>43603</v>
      </c>
      <c r="E342" s="17">
        <v>43844</v>
      </c>
      <c r="F342" s="16">
        <v>7</v>
      </c>
      <c r="G342" s="16" t="s">
        <v>10308</v>
      </c>
      <c r="H342" s="16" t="s">
        <v>2423</v>
      </c>
      <c r="I342" s="16" t="s">
        <v>2795</v>
      </c>
      <c r="J342" s="16" t="s">
        <v>2796</v>
      </c>
      <c r="K342" s="16" t="s">
        <v>88</v>
      </c>
      <c r="L342" s="16" t="s">
        <v>744</v>
      </c>
      <c r="M342" s="16" t="s">
        <v>51</v>
      </c>
      <c r="N342" s="16" t="s">
        <v>50</v>
      </c>
      <c r="O342" s="16" t="s">
        <v>51</v>
      </c>
      <c r="P342" s="16" t="s">
        <v>98</v>
      </c>
      <c r="Q342" s="16" t="s">
        <v>2797</v>
      </c>
      <c r="R342" s="16" t="s">
        <v>2427</v>
      </c>
      <c r="S342" s="16" t="s">
        <v>110</v>
      </c>
      <c r="T342" s="18">
        <v>25510</v>
      </c>
      <c r="U342" s="19">
        <v>56.130555555555553</v>
      </c>
      <c r="V342" s="19" t="s">
        <v>10319</v>
      </c>
      <c r="W342" s="20" t="s">
        <v>39</v>
      </c>
      <c r="X342" s="16" t="s">
        <v>2798</v>
      </c>
      <c r="Y342" s="16" t="s">
        <v>54</v>
      </c>
      <c r="Z342" s="16">
        <v>59717</v>
      </c>
      <c r="AA342" s="16" t="s">
        <v>55</v>
      </c>
      <c r="AB342" s="16" t="s">
        <v>83</v>
      </c>
      <c r="AC342" s="16" t="s">
        <v>44</v>
      </c>
      <c r="AD342" s="16">
        <v>3</v>
      </c>
      <c r="AE342" s="21">
        <f>VLOOKUP(W342,Sheet4!$A$4:$B$53,2,FALSE)</f>
        <v>0</v>
      </c>
    </row>
    <row r="343" spans="1:31" x14ac:dyDescent="0.35">
      <c r="A343" s="22">
        <v>1064</v>
      </c>
      <c r="B343" s="23" t="s">
        <v>1955</v>
      </c>
      <c r="C343" s="23" t="s">
        <v>2803</v>
      </c>
      <c r="D343" s="24">
        <v>44650</v>
      </c>
      <c r="E343" s="24">
        <v>44664</v>
      </c>
      <c r="F343" s="23">
        <v>0</v>
      </c>
      <c r="G343" s="23" t="s">
        <v>10308</v>
      </c>
      <c r="H343" s="23" t="s">
        <v>2423</v>
      </c>
      <c r="I343" s="23" t="s">
        <v>2804</v>
      </c>
      <c r="J343" s="23" t="s">
        <v>2805</v>
      </c>
      <c r="K343" s="23" t="s">
        <v>132</v>
      </c>
      <c r="L343" s="23" t="s">
        <v>744</v>
      </c>
      <c r="M343" s="23" t="s">
        <v>51</v>
      </c>
      <c r="N343" s="23" t="s">
        <v>50</v>
      </c>
      <c r="O343" s="23" t="s">
        <v>51</v>
      </c>
      <c r="P343" s="23" t="s">
        <v>139</v>
      </c>
      <c r="Q343" s="23" t="s">
        <v>2806</v>
      </c>
      <c r="R343" s="23" t="s">
        <v>2427</v>
      </c>
      <c r="S343" s="23" t="s">
        <v>89</v>
      </c>
      <c r="T343" s="25">
        <v>31832</v>
      </c>
      <c r="U343" s="26">
        <v>38.822222222222223</v>
      </c>
      <c r="V343" s="26" t="s">
        <v>10318</v>
      </c>
      <c r="W343" s="27" t="s">
        <v>39</v>
      </c>
      <c r="X343" s="23" t="s">
        <v>102</v>
      </c>
      <c r="Y343" s="23" t="s">
        <v>54</v>
      </c>
      <c r="Z343" s="23">
        <v>67106</v>
      </c>
      <c r="AA343" s="23" t="s">
        <v>42</v>
      </c>
      <c r="AB343" s="23" t="s">
        <v>103</v>
      </c>
      <c r="AC343" s="23" t="s">
        <v>44</v>
      </c>
      <c r="AD343" s="23">
        <v>3</v>
      </c>
      <c r="AE343" s="28">
        <f>VLOOKUP(W343,Sheet4!$A$4:$B$53,2,FALSE)</f>
        <v>0</v>
      </c>
    </row>
    <row r="344" spans="1:31" x14ac:dyDescent="0.35">
      <c r="A344" s="15">
        <v>1066</v>
      </c>
      <c r="B344" s="16" t="s">
        <v>2810</v>
      </c>
      <c r="C344" s="16" t="s">
        <v>900</v>
      </c>
      <c r="D344" s="17">
        <v>44557</v>
      </c>
      <c r="E344" s="17">
        <v>44931</v>
      </c>
      <c r="F344" s="16">
        <v>12</v>
      </c>
      <c r="G344" s="16" t="s">
        <v>10308</v>
      </c>
      <c r="H344" s="16" t="s">
        <v>2423</v>
      </c>
      <c r="I344" s="16" t="s">
        <v>2811</v>
      </c>
      <c r="J344" s="16" t="s">
        <v>2812</v>
      </c>
      <c r="K344" s="16" t="s">
        <v>138</v>
      </c>
      <c r="L344" s="16" t="s">
        <v>32</v>
      </c>
      <c r="M344" s="16" t="s">
        <v>62</v>
      </c>
      <c r="N344" s="16" t="s">
        <v>34</v>
      </c>
      <c r="O344" s="16" t="s">
        <v>35</v>
      </c>
      <c r="P344" s="16" t="s">
        <v>174</v>
      </c>
      <c r="Q344" s="16" t="s">
        <v>2813</v>
      </c>
      <c r="R344" s="16" t="s">
        <v>2427</v>
      </c>
      <c r="S344" s="16" t="s">
        <v>331</v>
      </c>
      <c r="T344" s="18">
        <v>29699</v>
      </c>
      <c r="U344" s="19">
        <v>44.658333333333331</v>
      </c>
      <c r="V344" s="19" t="s">
        <v>10317</v>
      </c>
      <c r="W344" s="20" t="s">
        <v>39</v>
      </c>
      <c r="X344" s="16" t="s">
        <v>215</v>
      </c>
      <c r="Y344" s="16" t="s">
        <v>54</v>
      </c>
      <c r="Z344" s="16">
        <v>61106</v>
      </c>
      <c r="AA344" s="16" t="s">
        <v>55</v>
      </c>
      <c r="AB344" s="16" t="s">
        <v>74</v>
      </c>
      <c r="AC344" s="16" t="s">
        <v>44</v>
      </c>
      <c r="AD344" s="16">
        <v>3</v>
      </c>
      <c r="AE344" s="21">
        <f>VLOOKUP(W344,Sheet4!$A$4:$B$53,2,FALSE)</f>
        <v>0</v>
      </c>
    </row>
    <row r="345" spans="1:31" x14ac:dyDescent="0.35">
      <c r="A345" s="22">
        <v>1069</v>
      </c>
      <c r="B345" s="23" t="s">
        <v>1955</v>
      </c>
      <c r="C345" s="23" t="s">
        <v>2820</v>
      </c>
      <c r="D345" s="24">
        <v>43386</v>
      </c>
      <c r="E345" s="24">
        <v>45074</v>
      </c>
      <c r="F345" s="23">
        <v>55</v>
      </c>
      <c r="G345" s="23" t="s">
        <v>10308</v>
      </c>
      <c r="H345" s="23" t="s">
        <v>2607</v>
      </c>
      <c r="I345" s="23" t="s">
        <v>2821</v>
      </c>
      <c r="J345" s="23" t="s">
        <v>2822</v>
      </c>
      <c r="K345" s="23" t="s">
        <v>97</v>
      </c>
      <c r="L345" s="23" t="s">
        <v>32</v>
      </c>
      <c r="M345" s="23" t="s">
        <v>62</v>
      </c>
      <c r="N345" s="23" t="s">
        <v>63</v>
      </c>
      <c r="O345" s="23" t="s">
        <v>51</v>
      </c>
      <c r="P345" s="23" t="s">
        <v>125</v>
      </c>
      <c r="Q345" s="23" t="s">
        <v>2823</v>
      </c>
      <c r="R345" s="23" t="s">
        <v>2427</v>
      </c>
      <c r="S345" s="23" t="s">
        <v>80</v>
      </c>
      <c r="T345" s="25">
        <v>27650</v>
      </c>
      <c r="U345" s="26">
        <v>50.269444444444446</v>
      </c>
      <c r="V345" s="26" t="s">
        <v>10319</v>
      </c>
      <c r="W345" s="27" t="s">
        <v>39</v>
      </c>
      <c r="X345" s="23" t="s">
        <v>225</v>
      </c>
      <c r="Y345" s="23" t="s">
        <v>41</v>
      </c>
      <c r="Z345" s="23">
        <v>30264</v>
      </c>
      <c r="AA345" s="23" t="s">
        <v>73</v>
      </c>
      <c r="AB345" s="23" t="s">
        <v>43</v>
      </c>
      <c r="AC345" s="23" t="s">
        <v>44</v>
      </c>
      <c r="AD345" s="23">
        <v>3</v>
      </c>
      <c r="AE345" s="28">
        <f>VLOOKUP(W345,Sheet4!$A$4:$B$53,2,FALSE)</f>
        <v>0</v>
      </c>
    </row>
    <row r="346" spans="1:31" x14ac:dyDescent="0.35">
      <c r="A346" s="15">
        <v>1070</v>
      </c>
      <c r="B346" s="16" t="s">
        <v>2824</v>
      </c>
      <c r="C346" s="16" t="s">
        <v>2825</v>
      </c>
      <c r="D346" s="17">
        <v>43449</v>
      </c>
      <c r="E346" s="17">
        <v>44709</v>
      </c>
      <c r="F346" s="16">
        <v>41</v>
      </c>
      <c r="G346" s="16" t="s">
        <v>10308</v>
      </c>
      <c r="H346" s="16" t="s">
        <v>2607</v>
      </c>
      <c r="I346" s="16" t="s">
        <v>2826</v>
      </c>
      <c r="J346" s="16" t="s">
        <v>2827</v>
      </c>
      <c r="K346" s="16" t="s">
        <v>117</v>
      </c>
      <c r="L346" s="16" t="s">
        <v>32</v>
      </c>
      <c r="M346" s="16" t="s">
        <v>62</v>
      </c>
      <c r="N346" s="16" t="s">
        <v>34</v>
      </c>
      <c r="O346" s="16" t="s">
        <v>35</v>
      </c>
      <c r="P346" s="16" t="s">
        <v>125</v>
      </c>
      <c r="Q346" s="16" t="s">
        <v>2828</v>
      </c>
      <c r="R346" s="16" t="s">
        <v>2427</v>
      </c>
      <c r="S346" s="16" t="s">
        <v>65</v>
      </c>
      <c r="T346" s="18">
        <v>36103</v>
      </c>
      <c r="U346" s="19">
        <v>27.127777777777776</v>
      </c>
      <c r="V346" s="19" t="s">
        <v>10320</v>
      </c>
      <c r="W346" s="20" t="s">
        <v>39</v>
      </c>
      <c r="X346" s="16" t="s">
        <v>418</v>
      </c>
      <c r="Y346" s="16" t="s">
        <v>54</v>
      </c>
      <c r="Z346" s="16">
        <v>22326</v>
      </c>
      <c r="AA346" s="16" t="s">
        <v>92</v>
      </c>
      <c r="AB346" s="16" t="s">
        <v>83</v>
      </c>
      <c r="AC346" s="16" t="s">
        <v>44</v>
      </c>
      <c r="AD346" s="16">
        <v>3</v>
      </c>
      <c r="AE346" s="21">
        <f>VLOOKUP(W346,Sheet4!$A$4:$B$53,2,FALSE)</f>
        <v>0</v>
      </c>
    </row>
    <row r="347" spans="1:31" x14ac:dyDescent="0.35">
      <c r="A347" s="22">
        <v>1071</v>
      </c>
      <c r="B347" s="23" t="s">
        <v>2829</v>
      </c>
      <c r="C347" s="23" t="s">
        <v>437</v>
      </c>
      <c r="D347" s="24">
        <v>43552</v>
      </c>
      <c r="E347" s="24">
        <v>44121</v>
      </c>
      <c r="F347" s="23">
        <v>18</v>
      </c>
      <c r="G347" s="23" t="s">
        <v>10308</v>
      </c>
      <c r="H347" s="23" t="s">
        <v>2423</v>
      </c>
      <c r="I347" s="23" t="s">
        <v>2830</v>
      </c>
      <c r="J347" s="23" t="s">
        <v>2831</v>
      </c>
      <c r="K347" s="23" t="s">
        <v>61</v>
      </c>
      <c r="L347" s="23" t="s">
        <v>744</v>
      </c>
      <c r="M347" s="23" t="s">
        <v>33</v>
      </c>
      <c r="N347" s="23" t="s">
        <v>50</v>
      </c>
      <c r="O347" s="23" t="s">
        <v>51</v>
      </c>
      <c r="P347" s="23" t="s">
        <v>98</v>
      </c>
      <c r="Q347" s="23" t="s">
        <v>2832</v>
      </c>
      <c r="R347" s="23" t="s">
        <v>2427</v>
      </c>
      <c r="S347" s="23" t="s">
        <v>89</v>
      </c>
      <c r="T347" s="25">
        <v>25012</v>
      </c>
      <c r="U347" s="26">
        <v>57.491666666666667</v>
      </c>
      <c r="V347" s="26" t="s">
        <v>10319</v>
      </c>
      <c r="W347" s="27" t="s">
        <v>39</v>
      </c>
      <c r="X347" s="23" t="s">
        <v>82</v>
      </c>
      <c r="Y347" s="23" t="s">
        <v>54</v>
      </c>
      <c r="Z347" s="23">
        <v>30139</v>
      </c>
      <c r="AA347" s="23" t="s">
        <v>92</v>
      </c>
      <c r="AB347" s="23" t="s">
        <v>83</v>
      </c>
      <c r="AC347" s="23" t="s">
        <v>44</v>
      </c>
      <c r="AD347" s="23">
        <v>3</v>
      </c>
      <c r="AE347" s="28">
        <f>VLOOKUP(W347,Sheet4!$A$4:$B$53,2,FALSE)</f>
        <v>0</v>
      </c>
    </row>
    <row r="348" spans="1:31" x14ac:dyDescent="0.35">
      <c r="A348" s="15">
        <v>1074</v>
      </c>
      <c r="B348" s="16" t="s">
        <v>2840</v>
      </c>
      <c r="C348" s="16" t="s">
        <v>2841</v>
      </c>
      <c r="D348" s="17">
        <v>44246</v>
      </c>
      <c r="E348" s="17">
        <v>44981</v>
      </c>
      <c r="F348" s="16">
        <v>24</v>
      </c>
      <c r="G348" s="16" t="s">
        <v>10308</v>
      </c>
      <c r="H348" s="16" t="s">
        <v>2423</v>
      </c>
      <c r="I348" s="16" t="s">
        <v>2842</v>
      </c>
      <c r="J348" s="16" t="s">
        <v>2843</v>
      </c>
      <c r="K348" s="16" t="s">
        <v>132</v>
      </c>
      <c r="L348" s="16" t="s">
        <v>744</v>
      </c>
      <c r="M348" s="16" t="s">
        <v>62</v>
      </c>
      <c r="N348" s="16" t="s">
        <v>50</v>
      </c>
      <c r="O348" s="16" t="s">
        <v>35</v>
      </c>
      <c r="P348" s="16" t="s">
        <v>174</v>
      </c>
      <c r="Q348" s="16" t="s">
        <v>2844</v>
      </c>
      <c r="R348" s="16" t="s">
        <v>2427</v>
      </c>
      <c r="S348" s="16" t="s">
        <v>80</v>
      </c>
      <c r="T348" s="18">
        <v>30505</v>
      </c>
      <c r="U348" s="19">
        <v>42.45</v>
      </c>
      <c r="V348" s="19" t="s">
        <v>10317</v>
      </c>
      <c r="W348" s="20" t="s">
        <v>39</v>
      </c>
      <c r="X348" s="16" t="s">
        <v>82</v>
      </c>
      <c r="Y348" s="16" t="s">
        <v>54</v>
      </c>
      <c r="Z348" s="16">
        <v>86545</v>
      </c>
      <c r="AA348" s="16" t="s">
        <v>127</v>
      </c>
      <c r="AB348" s="16" t="s">
        <v>103</v>
      </c>
      <c r="AC348" s="16" t="s">
        <v>44</v>
      </c>
      <c r="AD348" s="16">
        <v>3</v>
      </c>
      <c r="AE348" s="21">
        <f>VLOOKUP(W348,Sheet4!$A$4:$B$53,2,FALSE)</f>
        <v>0</v>
      </c>
    </row>
    <row r="349" spans="1:31" x14ac:dyDescent="0.35">
      <c r="A349" s="22">
        <v>1075</v>
      </c>
      <c r="B349" s="23" t="s">
        <v>2845</v>
      </c>
      <c r="C349" s="23" t="s">
        <v>346</v>
      </c>
      <c r="D349" s="24">
        <v>44870</v>
      </c>
      <c r="E349" s="24">
        <v>45032</v>
      </c>
      <c r="F349" s="23">
        <v>5</v>
      </c>
      <c r="G349" s="23" t="s">
        <v>10308</v>
      </c>
      <c r="H349" s="23" t="s">
        <v>2423</v>
      </c>
      <c r="I349" s="23" t="s">
        <v>2846</v>
      </c>
      <c r="J349" s="23" t="s">
        <v>2847</v>
      </c>
      <c r="K349" s="23" t="s">
        <v>49</v>
      </c>
      <c r="L349" s="23" t="s">
        <v>32</v>
      </c>
      <c r="M349" s="23" t="s">
        <v>51</v>
      </c>
      <c r="N349" s="23" t="s">
        <v>63</v>
      </c>
      <c r="O349" s="23" t="s">
        <v>62</v>
      </c>
      <c r="P349" s="23" t="s">
        <v>98</v>
      </c>
      <c r="Q349" s="23" t="s">
        <v>2848</v>
      </c>
      <c r="R349" s="23" t="s">
        <v>2427</v>
      </c>
      <c r="S349" s="23" t="s">
        <v>110</v>
      </c>
      <c r="T349" s="25">
        <v>24951</v>
      </c>
      <c r="U349" s="26">
        <v>57.658333333333331</v>
      </c>
      <c r="V349" s="26" t="s">
        <v>10319</v>
      </c>
      <c r="W349" s="27" t="s">
        <v>39</v>
      </c>
      <c r="X349" s="23" t="s">
        <v>112</v>
      </c>
      <c r="Y349" s="23" t="s">
        <v>54</v>
      </c>
      <c r="Z349" s="23">
        <v>76670</v>
      </c>
      <c r="AA349" s="23" t="s">
        <v>127</v>
      </c>
      <c r="AB349" s="23" t="s">
        <v>83</v>
      </c>
      <c r="AC349" s="23" t="s">
        <v>44</v>
      </c>
      <c r="AD349" s="23">
        <v>3</v>
      </c>
      <c r="AE349" s="28">
        <f>VLOOKUP(W349,Sheet4!$A$4:$B$53,2,FALSE)</f>
        <v>0</v>
      </c>
    </row>
    <row r="350" spans="1:31" x14ac:dyDescent="0.35">
      <c r="A350" s="15">
        <v>1076</v>
      </c>
      <c r="B350" s="16" t="s">
        <v>2849</v>
      </c>
      <c r="C350" s="16" t="s">
        <v>2850</v>
      </c>
      <c r="D350" s="17">
        <v>43912</v>
      </c>
      <c r="E350" s="17">
        <v>44102</v>
      </c>
      <c r="F350" s="16">
        <v>6</v>
      </c>
      <c r="G350" s="16" t="s">
        <v>10308</v>
      </c>
      <c r="H350" s="16" t="s">
        <v>2423</v>
      </c>
      <c r="I350" s="16" t="s">
        <v>2851</v>
      </c>
      <c r="J350" s="16" t="s">
        <v>2852</v>
      </c>
      <c r="K350" s="16" t="s">
        <v>138</v>
      </c>
      <c r="L350" s="16" t="s">
        <v>32</v>
      </c>
      <c r="M350" s="16" t="s">
        <v>33</v>
      </c>
      <c r="N350" s="16" t="s">
        <v>34</v>
      </c>
      <c r="O350" s="16" t="s">
        <v>51</v>
      </c>
      <c r="P350" s="16" t="s">
        <v>139</v>
      </c>
      <c r="Q350" s="16" t="s">
        <v>2853</v>
      </c>
      <c r="R350" s="16" t="s">
        <v>2427</v>
      </c>
      <c r="S350" s="16" t="s">
        <v>100</v>
      </c>
      <c r="T350" s="18">
        <v>15734</v>
      </c>
      <c r="U350" s="19">
        <v>82.894444444444446</v>
      </c>
      <c r="V350" s="19" t="s">
        <v>10314</v>
      </c>
      <c r="W350" s="20" t="s">
        <v>39</v>
      </c>
      <c r="X350" s="16" t="s">
        <v>612</v>
      </c>
      <c r="Y350" s="16" t="s">
        <v>41</v>
      </c>
      <c r="Z350" s="16">
        <v>29368</v>
      </c>
      <c r="AA350" s="16" t="s">
        <v>42</v>
      </c>
      <c r="AB350" s="16" t="s">
        <v>43</v>
      </c>
      <c r="AC350" s="16" t="s">
        <v>44</v>
      </c>
      <c r="AD350" s="16">
        <v>3</v>
      </c>
      <c r="AE350" s="21">
        <f>VLOOKUP(W350,Sheet4!$A$4:$B$53,2,FALSE)</f>
        <v>0</v>
      </c>
    </row>
    <row r="351" spans="1:31" x14ac:dyDescent="0.35">
      <c r="A351" s="22">
        <v>1078</v>
      </c>
      <c r="B351" s="23" t="s">
        <v>2084</v>
      </c>
      <c r="C351" s="23" t="s">
        <v>1542</v>
      </c>
      <c r="D351" s="24">
        <v>43885</v>
      </c>
      <c r="E351" s="24">
        <v>44363</v>
      </c>
      <c r="F351" s="23">
        <v>15</v>
      </c>
      <c r="G351" s="23" t="s">
        <v>10308</v>
      </c>
      <c r="H351" s="23" t="s">
        <v>2423</v>
      </c>
      <c r="I351" s="23" t="s">
        <v>2857</v>
      </c>
      <c r="J351" s="23" t="s">
        <v>2858</v>
      </c>
      <c r="K351" s="23" t="s">
        <v>167</v>
      </c>
      <c r="L351" s="23" t="s">
        <v>32</v>
      </c>
      <c r="M351" s="23" t="s">
        <v>33</v>
      </c>
      <c r="N351" s="23" t="s">
        <v>34</v>
      </c>
      <c r="O351" s="23" t="s">
        <v>35</v>
      </c>
      <c r="P351" s="23" t="s">
        <v>174</v>
      </c>
      <c r="Q351" s="23" t="s">
        <v>2859</v>
      </c>
      <c r="R351" s="23" t="s">
        <v>2427</v>
      </c>
      <c r="S351" s="23" t="s">
        <v>52</v>
      </c>
      <c r="T351" s="25">
        <v>35508</v>
      </c>
      <c r="U351" s="26">
        <v>28.752777777777776</v>
      </c>
      <c r="V351" s="26" t="s">
        <v>10320</v>
      </c>
      <c r="W351" s="27" t="s">
        <v>39</v>
      </c>
      <c r="X351" s="23" t="s">
        <v>225</v>
      </c>
      <c r="Y351" s="23" t="s">
        <v>41</v>
      </c>
      <c r="Z351" s="23">
        <v>42710</v>
      </c>
      <c r="AA351" s="23" t="s">
        <v>127</v>
      </c>
      <c r="AB351" s="23" t="s">
        <v>103</v>
      </c>
      <c r="AC351" s="23" t="s">
        <v>44</v>
      </c>
      <c r="AD351" s="23">
        <v>3</v>
      </c>
      <c r="AE351" s="28">
        <f>VLOOKUP(W351,Sheet4!$A$4:$B$53,2,FALSE)</f>
        <v>0</v>
      </c>
    </row>
    <row r="352" spans="1:31" x14ac:dyDescent="0.35">
      <c r="A352" s="15">
        <v>1079</v>
      </c>
      <c r="B352" s="16" t="s">
        <v>2661</v>
      </c>
      <c r="C352" s="16" t="s">
        <v>2860</v>
      </c>
      <c r="D352" s="17">
        <v>44293</v>
      </c>
      <c r="E352" s="17">
        <v>44682</v>
      </c>
      <c r="F352" s="16">
        <v>12</v>
      </c>
      <c r="G352" s="16" t="s">
        <v>10308</v>
      </c>
      <c r="H352" s="16" t="s">
        <v>2607</v>
      </c>
      <c r="I352" s="16" t="s">
        <v>2861</v>
      </c>
      <c r="J352" s="16" t="s">
        <v>2862</v>
      </c>
      <c r="K352" s="16" t="s">
        <v>97</v>
      </c>
      <c r="L352" s="16" t="s">
        <v>32</v>
      </c>
      <c r="M352" s="16" t="s">
        <v>51</v>
      </c>
      <c r="N352" s="16" t="s">
        <v>63</v>
      </c>
      <c r="O352" s="16" t="s">
        <v>62</v>
      </c>
      <c r="P352" s="16" t="s">
        <v>125</v>
      </c>
      <c r="Q352" s="16" t="s">
        <v>2863</v>
      </c>
      <c r="R352" s="16" t="s">
        <v>2427</v>
      </c>
      <c r="S352" s="16" t="s">
        <v>241</v>
      </c>
      <c r="T352" s="18">
        <v>36627</v>
      </c>
      <c r="U352" s="19">
        <v>25.691666666666666</v>
      </c>
      <c r="V352" s="19" t="s">
        <v>10320</v>
      </c>
      <c r="W352" s="20" t="s">
        <v>39</v>
      </c>
      <c r="X352" s="16" t="s">
        <v>242</v>
      </c>
      <c r="Y352" s="16" t="s">
        <v>41</v>
      </c>
      <c r="Z352" s="16">
        <v>21279</v>
      </c>
      <c r="AA352" s="16" t="s">
        <v>55</v>
      </c>
      <c r="AB352" s="16" t="s">
        <v>103</v>
      </c>
      <c r="AC352" s="16" t="s">
        <v>44</v>
      </c>
      <c r="AD352" s="16">
        <v>3</v>
      </c>
      <c r="AE352" s="21">
        <f>VLOOKUP(W352,Sheet4!$A$4:$B$53,2,FALSE)</f>
        <v>0</v>
      </c>
    </row>
    <row r="353" spans="1:31" x14ac:dyDescent="0.35">
      <c r="A353" s="22">
        <v>1081</v>
      </c>
      <c r="B353" s="23" t="s">
        <v>2866</v>
      </c>
      <c r="C353" s="23" t="s">
        <v>2867</v>
      </c>
      <c r="D353" s="24">
        <v>44578</v>
      </c>
      <c r="E353" s="24">
        <v>44783</v>
      </c>
      <c r="F353" s="23">
        <v>6</v>
      </c>
      <c r="G353" s="23" t="s">
        <v>10308</v>
      </c>
      <c r="H353" s="23" t="s">
        <v>2423</v>
      </c>
      <c r="I353" s="23" t="s">
        <v>2868</v>
      </c>
      <c r="J353" s="23" t="s">
        <v>2869</v>
      </c>
      <c r="K353" s="23" t="s">
        <v>49</v>
      </c>
      <c r="L353" s="23" t="s">
        <v>744</v>
      </c>
      <c r="M353" s="23" t="s">
        <v>33</v>
      </c>
      <c r="N353" s="23" t="s">
        <v>63</v>
      </c>
      <c r="O353" s="23" t="s">
        <v>51</v>
      </c>
      <c r="P353" s="23" t="s">
        <v>98</v>
      </c>
      <c r="Q353" s="23" t="s">
        <v>2870</v>
      </c>
      <c r="R353" s="23" t="s">
        <v>2427</v>
      </c>
      <c r="S353" s="23" t="s">
        <v>80</v>
      </c>
      <c r="T353" s="25">
        <v>23978</v>
      </c>
      <c r="U353" s="26">
        <v>60.322222222222223</v>
      </c>
      <c r="V353" s="26" t="s">
        <v>10315</v>
      </c>
      <c r="W353" s="27" t="s">
        <v>39</v>
      </c>
      <c r="X353" s="23" t="s">
        <v>82</v>
      </c>
      <c r="Y353" s="23" t="s">
        <v>54</v>
      </c>
      <c r="Z353" s="23">
        <v>53628</v>
      </c>
      <c r="AA353" s="23" t="s">
        <v>127</v>
      </c>
      <c r="AB353" s="23" t="s">
        <v>103</v>
      </c>
      <c r="AC353" s="23" t="s">
        <v>44</v>
      </c>
      <c r="AD353" s="23">
        <v>3</v>
      </c>
      <c r="AE353" s="28">
        <f>VLOOKUP(W353,Sheet4!$A$4:$B$53,2,FALSE)</f>
        <v>0</v>
      </c>
    </row>
    <row r="354" spans="1:31" x14ac:dyDescent="0.35">
      <c r="A354" s="15">
        <v>1082</v>
      </c>
      <c r="B354" s="16" t="s">
        <v>2528</v>
      </c>
      <c r="C354" s="16" t="s">
        <v>2871</v>
      </c>
      <c r="D354" s="17">
        <v>44441</v>
      </c>
      <c r="E354" s="17">
        <v>45104</v>
      </c>
      <c r="F354" s="16">
        <v>21</v>
      </c>
      <c r="G354" s="16" t="s">
        <v>10308</v>
      </c>
      <c r="H354" s="16" t="s">
        <v>2423</v>
      </c>
      <c r="I354" s="16" t="s">
        <v>2872</v>
      </c>
      <c r="J354" s="16" t="s">
        <v>2873</v>
      </c>
      <c r="K354" s="16" t="s">
        <v>138</v>
      </c>
      <c r="L354" s="16" t="s">
        <v>32</v>
      </c>
      <c r="M354" s="16" t="s">
        <v>51</v>
      </c>
      <c r="N354" s="16" t="s">
        <v>63</v>
      </c>
      <c r="O354" s="16" t="s">
        <v>51</v>
      </c>
      <c r="P354" s="16" t="s">
        <v>139</v>
      </c>
      <c r="Q354" s="16" t="s">
        <v>2874</v>
      </c>
      <c r="R354" s="16" t="s">
        <v>2427</v>
      </c>
      <c r="S354" s="16" t="s">
        <v>80</v>
      </c>
      <c r="T354" s="18">
        <v>27822</v>
      </c>
      <c r="U354" s="19">
        <v>49.797222222222224</v>
      </c>
      <c r="V354" s="19" t="s">
        <v>10317</v>
      </c>
      <c r="W354" s="20" t="s">
        <v>39</v>
      </c>
      <c r="X354" s="16" t="s">
        <v>102</v>
      </c>
      <c r="Y354" s="16" t="s">
        <v>54</v>
      </c>
      <c r="Z354" s="16">
        <v>84761</v>
      </c>
      <c r="AA354" s="16" t="s">
        <v>73</v>
      </c>
      <c r="AB354" s="16" t="s">
        <v>83</v>
      </c>
      <c r="AC354" s="16" t="s">
        <v>44</v>
      </c>
      <c r="AD354" s="16">
        <v>3</v>
      </c>
      <c r="AE354" s="21">
        <f>VLOOKUP(W354,Sheet4!$A$4:$B$53,2,FALSE)</f>
        <v>0</v>
      </c>
    </row>
    <row r="355" spans="1:31" x14ac:dyDescent="0.35">
      <c r="A355" s="22">
        <v>1086</v>
      </c>
      <c r="B355" s="23" t="s">
        <v>2883</v>
      </c>
      <c r="C355" s="23" t="s">
        <v>2409</v>
      </c>
      <c r="D355" s="24">
        <v>44785</v>
      </c>
      <c r="E355" s="24">
        <v>44854</v>
      </c>
      <c r="F355" s="23">
        <v>2</v>
      </c>
      <c r="G355" s="23" t="s">
        <v>10308</v>
      </c>
      <c r="H355" s="23" t="s">
        <v>2423</v>
      </c>
      <c r="I355" s="23" t="s">
        <v>2884</v>
      </c>
      <c r="J355" s="23" t="s">
        <v>2885</v>
      </c>
      <c r="K355" s="23" t="s">
        <v>132</v>
      </c>
      <c r="L355" s="23" t="s">
        <v>32</v>
      </c>
      <c r="M355" s="23" t="s">
        <v>33</v>
      </c>
      <c r="N355" s="23" t="s">
        <v>50</v>
      </c>
      <c r="O355" s="23" t="s">
        <v>35</v>
      </c>
      <c r="P355" s="23" t="s">
        <v>174</v>
      </c>
      <c r="Q355" s="23" t="s">
        <v>2886</v>
      </c>
      <c r="R355" s="23" t="s">
        <v>2427</v>
      </c>
      <c r="S355" s="23" t="s">
        <v>89</v>
      </c>
      <c r="T355" s="25">
        <v>26875</v>
      </c>
      <c r="U355" s="26">
        <v>52.388888888888886</v>
      </c>
      <c r="V355" s="26" t="s">
        <v>10319</v>
      </c>
      <c r="W355" s="27" t="s">
        <v>39</v>
      </c>
      <c r="X355" s="23" t="s">
        <v>6</v>
      </c>
      <c r="Y355" s="23" t="s">
        <v>41</v>
      </c>
      <c r="Z355" s="23">
        <v>23203</v>
      </c>
      <c r="AA355" s="23" t="s">
        <v>92</v>
      </c>
      <c r="AB355" s="23" t="s">
        <v>74</v>
      </c>
      <c r="AC355" s="23" t="s">
        <v>44</v>
      </c>
      <c r="AD355" s="23">
        <v>3</v>
      </c>
      <c r="AE355" s="28">
        <f>VLOOKUP(W355,Sheet4!$A$4:$B$53,2,FALSE)</f>
        <v>0</v>
      </c>
    </row>
    <row r="356" spans="1:31" x14ac:dyDescent="0.35">
      <c r="A356" s="15">
        <v>1087</v>
      </c>
      <c r="B356" s="16" t="s">
        <v>2887</v>
      </c>
      <c r="C356" s="16" t="s">
        <v>623</v>
      </c>
      <c r="D356" s="17">
        <v>44750</v>
      </c>
      <c r="E356" s="17">
        <v>45142</v>
      </c>
      <c r="F356" s="16">
        <v>12</v>
      </c>
      <c r="G356" s="16" t="s">
        <v>10308</v>
      </c>
      <c r="H356" s="16" t="s">
        <v>2423</v>
      </c>
      <c r="I356" s="16" t="s">
        <v>2888</v>
      </c>
      <c r="J356" s="16" t="s">
        <v>2889</v>
      </c>
      <c r="K356" s="16" t="s">
        <v>79</v>
      </c>
      <c r="L356" s="16" t="s">
        <v>32</v>
      </c>
      <c r="M356" s="16" t="s">
        <v>51</v>
      </c>
      <c r="N356" s="16" t="s">
        <v>50</v>
      </c>
      <c r="O356" s="16" t="s">
        <v>51</v>
      </c>
      <c r="P356" s="16" t="s">
        <v>174</v>
      </c>
      <c r="Q356" s="16" t="s">
        <v>2890</v>
      </c>
      <c r="R356" s="16" t="s">
        <v>2427</v>
      </c>
      <c r="S356" s="16" t="s">
        <v>89</v>
      </c>
      <c r="T356" s="18">
        <v>27246</v>
      </c>
      <c r="U356" s="19">
        <v>51.375</v>
      </c>
      <c r="V356" s="19" t="s">
        <v>10319</v>
      </c>
      <c r="W356" s="20" t="s">
        <v>39</v>
      </c>
      <c r="X356" s="16" t="s">
        <v>280</v>
      </c>
      <c r="Y356" s="16" t="s">
        <v>41</v>
      </c>
      <c r="Z356" s="16">
        <v>18844</v>
      </c>
      <c r="AA356" s="16" t="s">
        <v>73</v>
      </c>
      <c r="AB356" s="16" t="s">
        <v>83</v>
      </c>
      <c r="AC356" s="16" t="s">
        <v>44</v>
      </c>
      <c r="AD356" s="16">
        <v>3</v>
      </c>
      <c r="AE356" s="21">
        <f>VLOOKUP(W356,Sheet4!$A$4:$B$53,2,FALSE)</f>
        <v>0</v>
      </c>
    </row>
    <row r="357" spans="1:31" x14ac:dyDescent="0.35">
      <c r="A357" s="22">
        <v>1088</v>
      </c>
      <c r="B357" s="23" t="s">
        <v>2849</v>
      </c>
      <c r="C357" s="23" t="s">
        <v>2891</v>
      </c>
      <c r="D357" s="24">
        <v>44058</v>
      </c>
      <c r="E357" s="24">
        <v>44219</v>
      </c>
      <c r="F357" s="23">
        <v>5</v>
      </c>
      <c r="G357" s="23" t="s">
        <v>10308</v>
      </c>
      <c r="H357" s="23" t="s">
        <v>2423</v>
      </c>
      <c r="I357" s="23" t="s">
        <v>2892</v>
      </c>
      <c r="J357" s="23" t="s">
        <v>2893</v>
      </c>
      <c r="K357" s="23" t="s">
        <v>97</v>
      </c>
      <c r="L357" s="23" t="s">
        <v>32</v>
      </c>
      <c r="M357" s="23" t="s">
        <v>33</v>
      </c>
      <c r="N357" s="23" t="s">
        <v>63</v>
      </c>
      <c r="O357" s="23" t="s">
        <v>51</v>
      </c>
      <c r="P357" s="23" t="s">
        <v>125</v>
      </c>
      <c r="Q357" s="23" t="s">
        <v>2894</v>
      </c>
      <c r="R357" s="23" t="s">
        <v>2427</v>
      </c>
      <c r="S357" s="23" t="s">
        <v>80</v>
      </c>
      <c r="T357" s="25">
        <v>33336</v>
      </c>
      <c r="U357" s="26">
        <v>34.700000000000003</v>
      </c>
      <c r="V357" s="26" t="s">
        <v>10318</v>
      </c>
      <c r="W357" s="27" t="s">
        <v>39</v>
      </c>
      <c r="X357" s="23" t="s">
        <v>225</v>
      </c>
      <c r="Y357" s="23" t="s">
        <v>41</v>
      </c>
      <c r="Z357" s="23">
        <v>64815</v>
      </c>
      <c r="AA357" s="23" t="s">
        <v>42</v>
      </c>
      <c r="AB357" s="23" t="s">
        <v>43</v>
      </c>
      <c r="AC357" s="23" t="s">
        <v>44</v>
      </c>
      <c r="AD357" s="23">
        <v>3</v>
      </c>
      <c r="AE357" s="28">
        <f>VLOOKUP(W357,Sheet4!$A$4:$B$53,2,FALSE)</f>
        <v>0</v>
      </c>
    </row>
    <row r="358" spans="1:31" x14ac:dyDescent="0.35">
      <c r="A358" s="15">
        <v>1089</v>
      </c>
      <c r="B358" s="16" t="s">
        <v>2895</v>
      </c>
      <c r="C358" s="16" t="s">
        <v>2711</v>
      </c>
      <c r="D358" s="17">
        <v>45073</v>
      </c>
      <c r="E358" s="17">
        <v>45091</v>
      </c>
      <c r="F358" s="16">
        <v>0</v>
      </c>
      <c r="G358" s="16" t="s">
        <v>10308</v>
      </c>
      <c r="H358" s="16" t="s">
        <v>2423</v>
      </c>
      <c r="I358" s="16" t="s">
        <v>2896</v>
      </c>
      <c r="J358" s="16" t="s">
        <v>2897</v>
      </c>
      <c r="K358" s="16" t="s">
        <v>88</v>
      </c>
      <c r="L358" s="16" t="s">
        <v>32</v>
      </c>
      <c r="M358" s="16" t="s">
        <v>62</v>
      </c>
      <c r="N358" s="16" t="s">
        <v>50</v>
      </c>
      <c r="O358" s="16" t="s">
        <v>35</v>
      </c>
      <c r="P358" s="16" t="s">
        <v>98</v>
      </c>
      <c r="Q358" s="16" t="s">
        <v>2898</v>
      </c>
      <c r="R358" s="16" t="s">
        <v>2427</v>
      </c>
      <c r="S358" s="16" t="s">
        <v>304</v>
      </c>
      <c r="T358" s="18">
        <v>19478</v>
      </c>
      <c r="U358" s="19">
        <v>72.641666666666666</v>
      </c>
      <c r="V358" s="19" t="s">
        <v>10316</v>
      </c>
      <c r="W358" s="20" t="s">
        <v>39</v>
      </c>
      <c r="X358" s="16" t="s">
        <v>351</v>
      </c>
      <c r="Y358" s="16" t="s">
        <v>41</v>
      </c>
      <c r="Z358" s="16">
        <v>69860</v>
      </c>
      <c r="AA358" s="16" t="s">
        <v>92</v>
      </c>
      <c r="AB358" s="16" t="s">
        <v>83</v>
      </c>
      <c r="AC358" s="16" t="s">
        <v>44</v>
      </c>
      <c r="AD358" s="16">
        <v>3</v>
      </c>
      <c r="AE358" s="21">
        <f>VLOOKUP(W358,Sheet4!$A$4:$B$53,2,FALSE)</f>
        <v>0</v>
      </c>
    </row>
    <row r="359" spans="1:31" x14ac:dyDescent="0.35">
      <c r="A359" s="22">
        <v>1091</v>
      </c>
      <c r="B359" s="23" t="s">
        <v>2901</v>
      </c>
      <c r="C359" s="23" t="s">
        <v>2902</v>
      </c>
      <c r="D359" s="24">
        <v>43420</v>
      </c>
      <c r="E359" s="24">
        <v>44289</v>
      </c>
      <c r="F359" s="23">
        <v>28</v>
      </c>
      <c r="G359" s="23" t="s">
        <v>10308</v>
      </c>
      <c r="H359" s="23" t="s">
        <v>28</v>
      </c>
      <c r="I359" s="23" t="s">
        <v>2903</v>
      </c>
      <c r="J359" s="23" t="s">
        <v>2904</v>
      </c>
      <c r="K359" s="23" t="s">
        <v>167</v>
      </c>
      <c r="L359" s="23" t="s">
        <v>32</v>
      </c>
      <c r="M359" s="23" t="s">
        <v>33</v>
      </c>
      <c r="N359" s="23" t="s">
        <v>63</v>
      </c>
      <c r="O359" s="23" t="s">
        <v>35</v>
      </c>
      <c r="P359" s="23" t="s">
        <v>98</v>
      </c>
      <c r="Q359" s="23" t="s">
        <v>2905</v>
      </c>
      <c r="R359" s="23" t="s">
        <v>10322</v>
      </c>
      <c r="S359" s="23" t="s">
        <v>65</v>
      </c>
      <c r="T359" s="25">
        <v>31650</v>
      </c>
      <c r="U359" s="26">
        <v>39.31666666666667</v>
      </c>
      <c r="V359" s="26" t="s">
        <v>10318</v>
      </c>
      <c r="W359" s="27" t="s">
        <v>39</v>
      </c>
      <c r="X359" s="23" t="s">
        <v>6</v>
      </c>
      <c r="Y359" s="23" t="s">
        <v>54</v>
      </c>
      <c r="Z359" s="23">
        <v>2061</v>
      </c>
      <c r="AA359" s="23" t="s">
        <v>127</v>
      </c>
      <c r="AB359" s="23" t="s">
        <v>74</v>
      </c>
      <c r="AC359" s="23" t="s">
        <v>44</v>
      </c>
      <c r="AD359" s="23">
        <v>3</v>
      </c>
      <c r="AE359" s="28">
        <f>VLOOKUP(W359,Sheet4!$A$4:$B$53,2,FALSE)</f>
        <v>0</v>
      </c>
    </row>
    <row r="360" spans="1:31" x14ac:dyDescent="0.35">
      <c r="A360" s="15">
        <v>1096</v>
      </c>
      <c r="B360" s="16" t="s">
        <v>1814</v>
      </c>
      <c r="C360" s="16" t="s">
        <v>1169</v>
      </c>
      <c r="D360" s="17">
        <v>44607</v>
      </c>
      <c r="E360" s="17">
        <v>44853</v>
      </c>
      <c r="F360" s="16">
        <v>8</v>
      </c>
      <c r="G360" s="16" t="s">
        <v>10308</v>
      </c>
      <c r="H360" s="16" t="s">
        <v>28</v>
      </c>
      <c r="I360" s="16" t="s">
        <v>2920</v>
      </c>
      <c r="J360" s="16" t="s">
        <v>2921</v>
      </c>
      <c r="K360" s="16" t="s">
        <v>167</v>
      </c>
      <c r="L360" s="16" t="s">
        <v>32</v>
      </c>
      <c r="M360" s="16" t="s">
        <v>51</v>
      </c>
      <c r="N360" s="16" t="s">
        <v>34</v>
      </c>
      <c r="O360" s="16" t="s">
        <v>51</v>
      </c>
      <c r="P360" s="16" t="s">
        <v>174</v>
      </c>
      <c r="Q360" s="16" t="s">
        <v>2922</v>
      </c>
      <c r="R360" s="16" t="s">
        <v>10322</v>
      </c>
      <c r="S360" s="16" t="s">
        <v>285</v>
      </c>
      <c r="T360" s="18">
        <v>26675</v>
      </c>
      <c r="U360" s="19">
        <v>52.94166666666667</v>
      </c>
      <c r="V360" s="19" t="s">
        <v>10319</v>
      </c>
      <c r="W360" s="20" t="s">
        <v>39</v>
      </c>
      <c r="X360" s="16" t="s">
        <v>286</v>
      </c>
      <c r="Y360" s="16" t="s">
        <v>41</v>
      </c>
      <c r="Z360" s="16">
        <v>1844</v>
      </c>
      <c r="AA360" s="16" t="s">
        <v>127</v>
      </c>
      <c r="AB360" s="16" t="s">
        <v>83</v>
      </c>
      <c r="AC360" s="16" t="s">
        <v>44</v>
      </c>
      <c r="AD360" s="16">
        <v>3</v>
      </c>
      <c r="AE360" s="21">
        <f>VLOOKUP(W360,Sheet4!$A$4:$B$53,2,FALSE)</f>
        <v>0</v>
      </c>
    </row>
    <row r="361" spans="1:31" x14ac:dyDescent="0.35">
      <c r="A361" s="22">
        <v>1097</v>
      </c>
      <c r="B361" s="23" t="s">
        <v>2923</v>
      </c>
      <c r="C361" s="23" t="s">
        <v>2924</v>
      </c>
      <c r="D361" s="24">
        <v>45124</v>
      </c>
      <c r="E361" s="24">
        <v>45141</v>
      </c>
      <c r="F361" s="23">
        <v>0</v>
      </c>
      <c r="G361" s="23" t="s">
        <v>10308</v>
      </c>
      <c r="H361" s="23" t="s">
        <v>28</v>
      </c>
      <c r="I361" s="23" t="s">
        <v>2925</v>
      </c>
      <c r="J361" s="23" t="s">
        <v>2926</v>
      </c>
      <c r="K361" s="23" t="s">
        <v>132</v>
      </c>
      <c r="L361" s="23" t="s">
        <v>32</v>
      </c>
      <c r="M361" s="23" t="s">
        <v>33</v>
      </c>
      <c r="N361" s="23" t="s">
        <v>63</v>
      </c>
      <c r="O361" s="23" t="s">
        <v>51</v>
      </c>
      <c r="P361" s="23" t="s">
        <v>98</v>
      </c>
      <c r="Q361" s="23" t="s">
        <v>2927</v>
      </c>
      <c r="R361" s="23" t="s">
        <v>10322</v>
      </c>
      <c r="S361" s="23" t="s">
        <v>89</v>
      </c>
      <c r="T361" s="25">
        <v>36374</v>
      </c>
      <c r="U361" s="26">
        <v>26.383333333333333</v>
      </c>
      <c r="V361" s="26" t="s">
        <v>10320</v>
      </c>
      <c r="W361" s="27" t="s">
        <v>39</v>
      </c>
      <c r="X361" s="23" t="s">
        <v>102</v>
      </c>
      <c r="Y361" s="23" t="s">
        <v>54</v>
      </c>
      <c r="Z361" s="23">
        <v>2132</v>
      </c>
      <c r="AA361" s="23" t="s">
        <v>55</v>
      </c>
      <c r="AB361" s="23" t="s">
        <v>103</v>
      </c>
      <c r="AC361" s="23" t="s">
        <v>44</v>
      </c>
      <c r="AD361" s="23">
        <v>3</v>
      </c>
      <c r="AE361" s="28">
        <f>VLOOKUP(W361,Sheet4!$A$4:$B$53,2,FALSE)</f>
        <v>0</v>
      </c>
    </row>
    <row r="362" spans="1:31" x14ac:dyDescent="0.35">
      <c r="A362" s="15">
        <v>1098</v>
      </c>
      <c r="B362" s="16" t="s">
        <v>2928</v>
      </c>
      <c r="C362" s="16" t="s">
        <v>252</v>
      </c>
      <c r="D362" s="17">
        <v>43588</v>
      </c>
      <c r="E362" s="17">
        <v>45079</v>
      </c>
      <c r="F362" s="16">
        <v>49</v>
      </c>
      <c r="G362" s="16" t="s">
        <v>10308</v>
      </c>
      <c r="H362" s="16" t="s">
        <v>28</v>
      </c>
      <c r="I362" s="16" t="s">
        <v>2929</v>
      </c>
      <c r="J362" s="16" t="s">
        <v>2930</v>
      </c>
      <c r="K362" s="16" t="s">
        <v>61</v>
      </c>
      <c r="L362" s="16" t="s">
        <v>744</v>
      </c>
      <c r="M362" s="16" t="s">
        <v>51</v>
      </c>
      <c r="N362" s="16" t="s">
        <v>50</v>
      </c>
      <c r="O362" s="16" t="s">
        <v>35</v>
      </c>
      <c r="P362" s="16" t="s">
        <v>98</v>
      </c>
      <c r="Q362" s="16" t="s">
        <v>2931</v>
      </c>
      <c r="R362" s="16" t="s">
        <v>10322</v>
      </c>
      <c r="S362" s="16" t="s">
        <v>100</v>
      </c>
      <c r="T362" s="18">
        <v>33979</v>
      </c>
      <c r="U362" s="19">
        <v>32.944444444444443</v>
      </c>
      <c r="V362" s="19" t="s">
        <v>10318</v>
      </c>
      <c r="W362" s="20" t="s">
        <v>39</v>
      </c>
      <c r="X362" s="16" t="s">
        <v>112</v>
      </c>
      <c r="Y362" s="16" t="s">
        <v>54</v>
      </c>
      <c r="Z362" s="16">
        <v>1420</v>
      </c>
      <c r="AA362" s="16" t="s">
        <v>127</v>
      </c>
      <c r="AB362" s="16" t="s">
        <v>43</v>
      </c>
      <c r="AC362" s="16" t="s">
        <v>44</v>
      </c>
      <c r="AD362" s="16">
        <v>3</v>
      </c>
      <c r="AE362" s="21">
        <f>VLOOKUP(W362,Sheet4!$A$4:$B$53,2,FALSE)</f>
        <v>0</v>
      </c>
    </row>
    <row r="363" spans="1:31" x14ac:dyDescent="0.35">
      <c r="A363" s="22">
        <v>1099</v>
      </c>
      <c r="B363" s="23" t="s">
        <v>2932</v>
      </c>
      <c r="C363" s="23" t="s">
        <v>1219</v>
      </c>
      <c r="D363" s="24">
        <v>44645</v>
      </c>
      <c r="E363" s="24">
        <v>44673</v>
      </c>
      <c r="F363" s="23">
        <v>0</v>
      </c>
      <c r="G363" s="23" t="s">
        <v>10308</v>
      </c>
      <c r="H363" s="23" t="s">
        <v>28</v>
      </c>
      <c r="I363" s="23" t="s">
        <v>2933</v>
      </c>
      <c r="J363" s="23" t="s">
        <v>2934</v>
      </c>
      <c r="K363" s="23" t="s">
        <v>132</v>
      </c>
      <c r="L363" s="23" t="s">
        <v>32</v>
      </c>
      <c r="M363" s="23" t="s">
        <v>51</v>
      </c>
      <c r="N363" s="23" t="s">
        <v>50</v>
      </c>
      <c r="O363" s="23" t="s">
        <v>51</v>
      </c>
      <c r="P363" s="23" t="s">
        <v>139</v>
      </c>
      <c r="Q363" s="23" t="s">
        <v>2935</v>
      </c>
      <c r="R363" s="23" t="s">
        <v>10322</v>
      </c>
      <c r="S363" s="23" t="s">
        <v>89</v>
      </c>
      <c r="T363" s="25">
        <v>26291</v>
      </c>
      <c r="U363" s="26">
        <v>53.988888888888887</v>
      </c>
      <c r="V363" s="26" t="s">
        <v>10319</v>
      </c>
      <c r="W363" s="27" t="s">
        <v>39</v>
      </c>
      <c r="X363" s="23" t="s">
        <v>82</v>
      </c>
      <c r="Y363" s="23" t="s">
        <v>41</v>
      </c>
      <c r="Z363" s="23">
        <v>2149</v>
      </c>
      <c r="AA363" s="23" t="s">
        <v>73</v>
      </c>
      <c r="AB363" s="23" t="s">
        <v>74</v>
      </c>
      <c r="AC363" s="23" t="s">
        <v>44</v>
      </c>
      <c r="AD363" s="23">
        <v>3</v>
      </c>
      <c r="AE363" s="28">
        <f>VLOOKUP(W363,Sheet4!$A$4:$B$53,2,FALSE)</f>
        <v>0</v>
      </c>
    </row>
    <row r="364" spans="1:31" x14ac:dyDescent="0.35">
      <c r="A364" s="15">
        <v>1103</v>
      </c>
      <c r="B364" s="16" t="s">
        <v>2948</v>
      </c>
      <c r="C364" s="16" t="s">
        <v>2949</v>
      </c>
      <c r="D364" s="17">
        <v>44297</v>
      </c>
      <c r="E364" s="17">
        <v>45073</v>
      </c>
      <c r="F364" s="16">
        <v>25</v>
      </c>
      <c r="G364" s="16" t="s">
        <v>10308</v>
      </c>
      <c r="H364" s="16" t="s">
        <v>28</v>
      </c>
      <c r="I364" s="16" t="s">
        <v>2950</v>
      </c>
      <c r="J364" s="16" t="s">
        <v>2951</v>
      </c>
      <c r="K364" s="16" t="s">
        <v>88</v>
      </c>
      <c r="L364" s="16" t="s">
        <v>744</v>
      </c>
      <c r="M364" s="16" t="s">
        <v>62</v>
      </c>
      <c r="N364" s="16" t="s">
        <v>34</v>
      </c>
      <c r="O364" s="16" t="s">
        <v>35</v>
      </c>
      <c r="P364" s="16" t="s">
        <v>98</v>
      </c>
      <c r="Q364" s="16" t="s">
        <v>2952</v>
      </c>
      <c r="R364" s="16" t="s">
        <v>10322</v>
      </c>
      <c r="S364" s="16" t="s">
        <v>147</v>
      </c>
      <c r="T364" s="18">
        <v>20912</v>
      </c>
      <c r="U364" s="19">
        <v>68.716666666666669</v>
      </c>
      <c r="V364" s="19" t="s">
        <v>10315</v>
      </c>
      <c r="W364" s="20" t="s">
        <v>39</v>
      </c>
      <c r="X364" s="16" t="s">
        <v>149</v>
      </c>
      <c r="Y364" s="16" t="s">
        <v>54</v>
      </c>
      <c r="Z364" s="16">
        <v>1938</v>
      </c>
      <c r="AA364" s="16" t="s">
        <v>127</v>
      </c>
      <c r="AB364" s="16" t="s">
        <v>43</v>
      </c>
      <c r="AC364" s="16" t="s">
        <v>44</v>
      </c>
      <c r="AD364" s="16">
        <v>3</v>
      </c>
      <c r="AE364" s="21">
        <f>VLOOKUP(W364,Sheet4!$A$4:$B$53,2,FALSE)</f>
        <v>0</v>
      </c>
    </row>
    <row r="365" spans="1:31" x14ac:dyDescent="0.35">
      <c r="A365" s="22">
        <v>1105</v>
      </c>
      <c r="B365" s="23" t="s">
        <v>2956</v>
      </c>
      <c r="C365" s="23" t="s">
        <v>2957</v>
      </c>
      <c r="D365" s="24">
        <v>44112</v>
      </c>
      <c r="E365" s="24">
        <v>44899</v>
      </c>
      <c r="F365" s="23">
        <v>25</v>
      </c>
      <c r="G365" s="23" t="s">
        <v>10308</v>
      </c>
      <c r="H365" s="23" t="s">
        <v>28</v>
      </c>
      <c r="I365" s="23" t="s">
        <v>2958</v>
      </c>
      <c r="J365" s="23" t="s">
        <v>2959</v>
      </c>
      <c r="K365" s="23" t="s">
        <v>61</v>
      </c>
      <c r="L365" s="23" t="s">
        <v>744</v>
      </c>
      <c r="M365" s="23" t="s">
        <v>33</v>
      </c>
      <c r="N365" s="23" t="s">
        <v>50</v>
      </c>
      <c r="O365" s="23" t="s">
        <v>62</v>
      </c>
      <c r="P365" s="23" t="s">
        <v>174</v>
      </c>
      <c r="Q365" s="23" t="s">
        <v>2960</v>
      </c>
      <c r="R365" s="23" t="s">
        <v>10322</v>
      </c>
      <c r="S365" s="23" t="s">
        <v>80</v>
      </c>
      <c r="T365" s="25">
        <v>17817</v>
      </c>
      <c r="U365" s="26">
        <v>77.191666666666663</v>
      </c>
      <c r="V365" s="26" t="s">
        <v>10316</v>
      </c>
      <c r="W365" s="27" t="s">
        <v>39</v>
      </c>
      <c r="X365" s="23" t="s">
        <v>102</v>
      </c>
      <c r="Y365" s="23" t="s">
        <v>41</v>
      </c>
      <c r="Z365" s="23">
        <v>2176</v>
      </c>
      <c r="AA365" s="23" t="s">
        <v>55</v>
      </c>
      <c r="AB365" s="23" t="s">
        <v>74</v>
      </c>
      <c r="AC365" s="23" t="s">
        <v>44</v>
      </c>
      <c r="AD365" s="23">
        <v>3</v>
      </c>
      <c r="AE365" s="28">
        <f>VLOOKUP(W365,Sheet4!$A$4:$B$53,2,FALSE)</f>
        <v>0</v>
      </c>
    </row>
    <row r="366" spans="1:31" x14ac:dyDescent="0.35">
      <c r="A366" s="15">
        <v>1109</v>
      </c>
      <c r="B366" s="16" t="s">
        <v>2972</v>
      </c>
      <c r="C366" s="16" t="s">
        <v>2973</v>
      </c>
      <c r="D366" s="17">
        <v>44723</v>
      </c>
      <c r="E366" s="17">
        <v>44829</v>
      </c>
      <c r="F366" s="16">
        <v>3</v>
      </c>
      <c r="G366" s="16" t="s">
        <v>10308</v>
      </c>
      <c r="H366" s="16" t="s">
        <v>28</v>
      </c>
      <c r="I366" s="16" t="s">
        <v>2974</v>
      </c>
      <c r="J366" s="16" t="s">
        <v>2975</v>
      </c>
      <c r="K366" s="16" t="s">
        <v>49</v>
      </c>
      <c r="L366" s="16" t="s">
        <v>744</v>
      </c>
      <c r="M366" s="16" t="s">
        <v>62</v>
      </c>
      <c r="N366" s="16" t="s">
        <v>34</v>
      </c>
      <c r="O366" s="16" t="s">
        <v>51</v>
      </c>
      <c r="P366" s="16" t="s">
        <v>139</v>
      </c>
      <c r="Q366" s="16" t="s">
        <v>2976</v>
      </c>
      <c r="R366" s="16" t="s">
        <v>10322</v>
      </c>
      <c r="S366" s="16" t="s">
        <v>89</v>
      </c>
      <c r="T366" s="18">
        <v>29860</v>
      </c>
      <c r="U366" s="19">
        <v>44.219444444444441</v>
      </c>
      <c r="V366" s="19" t="s">
        <v>10317</v>
      </c>
      <c r="W366" s="20" t="s">
        <v>39</v>
      </c>
      <c r="X366" s="16" t="s">
        <v>82</v>
      </c>
      <c r="Y366" s="16" t="s">
        <v>41</v>
      </c>
      <c r="Z366" s="16">
        <v>1775</v>
      </c>
      <c r="AA366" s="16" t="s">
        <v>42</v>
      </c>
      <c r="AB366" s="16" t="s">
        <v>103</v>
      </c>
      <c r="AC366" s="16" t="s">
        <v>44</v>
      </c>
      <c r="AD366" s="16">
        <v>3</v>
      </c>
      <c r="AE366" s="21">
        <f>VLOOKUP(W366,Sheet4!$A$4:$B$53,2,FALSE)</f>
        <v>0</v>
      </c>
    </row>
    <row r="367" spans="1:31" x14ac:dyDescent="0.35">
      <c r="A367" s="22">
        <v>1111</v>
      </c>
      <c r="B367" s="23" t="s">
        <v>2980</v>
      </c>
      <c r="C367" s="23" t="s">
        <v>2981</v>
      </c>
      <c r="D367" s="24">
        <v>43716</v>
      </c>
      <c r="E367" s="24">
        <v>44072</v>
      </c>
      <c r="F367" s="23">
        <v>11</v>
      </c>
      <c r="G367" s="23" t="s">
        <v>10308</v>
      </c>
      <c r="H367" s="23" t="s">
        <v>28</v>
      </c>
      <c r="I367" s="23" t="s">
        <v>2982</v>
      </c>
      <c r="J367" s="23" t="s">
        <v>2983</v>
      </c>
      <c r="K367" s="23" t="s">
        <v>88</v>
      </c>
      <c r="L367" s="23" t="s">
        <v>744</v>
      </c>
      <c r="M367" s="23" t="s">
        <v>62</v>
      </c>
      <c r="N367" s="23" t="s">
        <v>50</v>
      </c>
      <c r="O367" s="23" t="s">
        <v>51</v>
      </c>
      <c r="P367" s="23" t="s">
        <v>139</v>
      </c>
      <c r="Q367" s="23" t="s">
        <v>2984</v>
      </c>
      <c r="R367" s="23" t="s">
        <v>10322</v>
      </c>
      <c r="S367" s="23" t="s">
        <v>147</v>
      </c>
      <c r="T367" s="25">
        <v>19145</v>
      </c>
      <c r="U367" s="26">
        <v>73.555555555555557</v>
      </c>
      <c r="V367" s="26" t="s">
        <v>10316</v>
      </c>
      <c r="W367" s="27" t="s">
        <v>39</v>
      </c>
      <c r="X367" s="23" t="s">
        <v>149</v>
      </c>
      <c r="Y367" s="23" t="s">
        <v>41</v>
      </c>
      <c r="Z367" s="23">
        <v>2127</v>
      </c>
      <c r="AA367" s="23" t="s">
        <v>42</v>
      </c>
      <c r="AB367" s="23" t="s">
        <v>43</v>
      </c>
      <c r="AC367" s="23" t="s">
        <v>44</v>
      </c>
      <c r="AD367" s="23">
        <v>3</v>
      </c>
      <c r="AE367" s="28">
        <f>VLOOKUP(W367,Sheet4!$A$4:$B$53,2,FALSE)</f>
        <v>0</v>
      </c>
    </row>
    <row r="368" spans="1:31" x14ac:dyDescent="0.35">
      <c r="A368" s="15">
        <v>1116</v>
      </c>
      <c r="B368" s="16" t="s">
        <v>1436</v>
      </c>
      <c r="C368" s="16" t="s">
        <v>2998</v>
      </c>
      <c r="D368" s="17">
        <v>43533</v>
      </c>
      <c r="E368" s="17">
        <v>45119</v>
      </c>
      <c r="F368" s="16">
        <v>52</v>
      </c>
      <c r="G368" s="16" t="s">
        <v>10308</v>
      </c>
      <c r="H368" s="16" t="s">
        <v>28</v>
      </c>
      <c r="I368" s="16" t="s">
        <v>2999</v>
      </c>
      <c r="J368" s="16" t="s">
        <v>3000</v>
      </c>
      <c r="K368" s="16" t="s">
        <v>132</v>
      </c>
      <c r="L368" s="16" t="s">
        <v>744</v>
      </c>
      <c r="M368" s="16" t="s">
        <v>62</v>
      </c>
      <c r="N368" s="16" t="s">
        <v>50</v>
      </c>
      <c r="O368" s="16" t="s">
        <v>62</v>
      </c>
      <c r="P368" s="16" t="s">
        <v>174</v>
      </c>
      <c r="Q368" s="16" t="s">
        <v>3001</v>
      </c>
      <c r="R368" s="16" t="s">
        <v>10322</v>
      </c>
      <c r="S368" s="16" t="s">
        <v>89</v>
      </c>
      <c r="T368" s="18">
        <v>30904</v>
      </c>
      <c r="U368" s="19">
        <v>41.361111111111114</v>
      </c>
      <c r="V368" s="19" t="s">
        <v>10317</v>
      </c>
      <c r="W368" s="20" t="s">
        <v>39</v>
      </c>
      <c r="X368" s="16" t="s">
        <v>72</v>
      </c>
      <c r="Y368" s="16" t="s">
        <v>54</v>
      </c>
      <c r="Z368" s="16">
        <v>50055</v>
      </c>
      <c r="AA368" s="16" t="s">
        <v>42</v>
      </c>
      <c r="AB368" s="16" t="s">
        <v>103</v>
      </c>
      <c r="AC368" s="16" t="s">
        <v>44</v>
      </c>
      <c r="AD368" s="16">
        <v>3</v>
      </c>
      <c r="AE368" s="21">
        <f>VLOOKUP(W368,Sheet4!$A$4:$B$53,2,FALSE)</f>
        <v>0</v>
      </c>
    </row>
    <row r="369" spans="1:31" x14ac:dyDescent="0.35">
      <c r="A369" s="22">
        <v>1117</v>
      </c>
      <c r="B369" s="23" t="s">
        <v>3002</v>
      </c>
      <c r="C369" s="23" t="s">
        <v>1374</v>
      </c>
      <c r="D369" s="24">
        <v>43517</v>
      </c>
      <c r="E369" s="24">
        <v>43530</v>
      </c>
      <c r="F369" s="23">
        <v>0</v>
      </c>
      <c r="G369" s="23" t="s">
        <v>10308</v>
      </c>
      <c r="H369" s="23" t="s">
        <v>28</v>
      </c>
      <c r="I369" s="23" t="s">
        <v>3003</v>
      </c>
      <c r="J369" s="23" t="s">
        <v>3004</v>
      </c>
      <c r="K369" s="23" t="s">
        <v>79</v>
      </c>
      <c r="L369" s="23" t="s">
        <v>744</v>
      </c>
      <c r="M369" s="23" t="s">
        <v>62</v>
      </c>
      <c r="N369" s="23" t="s">
        <v>34</v>
      </c>
      <c r="O369" s="23" t="s">
        <v>35</v>
      </c>
      <c r="P369" s="23" t="s">
        <v>125</v>
      </c>
      <c r="Q369" s="23" t="s">
        <v>3005</v>
      </c>
      <c r="R369" s="23" t="s">
        <v>10322</v>
      </c>
      <c r="S369" s="23" t="s">
        <v>80</v>
      </c>
      <c r="T369" s="25">
        <v>35665</v>
      </c>
      <c r="U369" s="26">
        <v>28.324999999999999</v>
      </c>
      <c r="V369" s="26" t="s">
        <v>10320</v>
      </c>
      <c r="W369" s="27" t="s">
        <v>39</v>
      </c>
      <c r="X369" s="23" t="s">
        <v>102</v>
      </c>
      <c r="Y369" s="23" t="s">
        <v>54</v>
      </c>
      <c r="Z369" s="23">
        <v>6139</v>
      </c>
      <c r="AA369" s="23" t="s">
        <v>73</v>
      </c>
      <c r="AB369" s="23" t="s">
        <v>103</v>
      </c>
      <c r="AC369" s="23" t="s">
        <v>44</v>
      </c>
      <c r="AD369" s="23">
        <v>3</v>
      </c>
      <c r="AE369" s="28">
        <f>VLOOKUP(W369,Sheet4!$A$4:$B$53,2,FALSE)</f>
        <v>0</v>
      </c>
    </row>
    <row r="370" spans="1:31" x14ac:dyDescent="0.35">
      <c r="A370" s="15">
        <v>1118</v>
      </c>
      <c r="B370" s="16" t="s">
        <v>1239</v>
      </c>
      <c r="C370" s="16" t="s">
        <v>1996</v>
      </c>
      <c r="D370" s="17">
        <v>43742</v>
      </c>
      <c r="E370" s="17">
        <v>44891</v>
      </c>
      <c r="F370" s="16">
        <v>37</v>
      </c>
      <c r="G370" s="16" t="s">
        <v>10308</v>
      </c>
      <c r="H370" s="16" t="s">
        <v>28</v>
      </c>
      <c r="I370" s="16" t="s">
        <v>3006</v>
      </c>
      <c r="J370" s="16" t="s">
        <v>3007</v>
      </c>
      <c r="K370" s="16" t="s">
        <v>97</v>
      </c>
      <c r="L370" s="16" t="s">
        <v>32</v>
      </c>
      <c r="M370" s="16" t="s">
        <v>62</v>
      </c>
      <c r="N370" s="16" t="s">
        <v>63</v>
      </c>
      <c r="O370" s="16" t="s">
        <v>35</v>
      </c>
      <c r="P370" s="16" t="s">
        <v>139</v>
      </c>
      <c r="Q370" s="16" t="s">
        <v>3008</v>
      </c>
      <c r="R370" s="16" t="s">
        <v>10322</v>
      </c>
      <c r="S370" s="16" t="s">
        <v>110</v>
      </c>
      <c r="T370" s="18">
        <v>27819</v>
      </c>
      <c r="U370" s="19">
        <v>49.805555555555557</v>
      </c>
      <c r="V370" s="19" t="s">
        <v>10317</v>
      </c>
      <c r="W370" s="20" t="s">
        <v>39</v>
      </c>
      <c r="X370" s="16" t="s">
        <v>418</v>
      </c>
      <c r="Y370" s="16" t="s">
        <v>54</v>
      </c>
      <c r="Z370" s="16">
        <v>44761</v>
      </c>
      <c r="AA370" s="16" t="s">
        <v>127</v>
      </c>
      <c r="AB370" s="16" t="s">
        <v>103</v>
      </c>
      <c r="AC370" s="16" t="s">
        <v>44</v>
      </c>
      <c r="AD370" s="16">
        <v>3</v>
      </c>
      <c r="AE370" s="21">
        <f>VLOOKUP(W370,Sheet4!$A$4:$B$53,2,FALSE)</f>
        <v>0</v>
      </c>
    </row>
    <row r="371" spans="1:31" x14ac:dyDescent="0.35">
      <c r="A371" s="22">
        <v>1119</v>
      </c>
      <c r="B371" s="23" t="s">
        <v>834</v>
      </c>
      <c r="C371" s="23" t="s">
        <v>2878</v>
      </c>
      <c r="D371" s="24">
        <v>43793</v>
      </c>
      <c r="E371" s="24">
        <v>44185</v>
      </c>
      <c r="F371" s="23">
        <v>12</v>
      </c>
      <c r="G371" s="23" t="s">
        <v>10308</v>
      </c>
      <c r="H371" s="23" t="s">
        <v>28</v>
      </c>
      <c r="I371" s="23" t="s">
        <v>3009</v>
      </c>
      <c r="J371" s="23" t="s">
        <v>3010</v>
      </c>
      <c r="K371" s="23" t="s">
        <v>88</v>
      </c>
      <c r="L371" s="23" t="s">
        <v>32</v>
      </c>
      <c r="M371" s="23" t="s">
        <v>51</v>
      </c>
      <c r="N371" s="23" t="s">
        <v>34</v>
      </c>
      <c r="O371" s="23" t="s">
        <v>51</v>
      </c>
      <c r="P371" s="23" t="s">
        <v>98</v>
      </c>
      <c r="Q371" s="23" t="s">
        <v>3011</v>
      </c>
      <c r="R371" s="23" t="s">
        <v>10322</v>
      </c>
      <c r="S371" s="23" t="s">
        <v>89</v>
      </c>
      <c r="T371" s="25">
        <v>34699</v>
      </c>
      <c r="U371" s="26">
        <v>30.972222222222221</v>
      </c>
      <c r="V371" s="26" t="s">
        <v>10318</v>
      </c>
      <c r="W371" s="27" t="s">
        <v>39</v>
      </c>
      <c r="X371" s="23" t="s">
        <v>82</v>
      </c>
      <c r="Y371" s="23" t="s">
        <v>41</v>
      </c>
      <c r="Z371" s="23">
        <v>49105</v>
      </c>
      <c r="AA371" s="23" t="s">
        <v>42</v>
      </c>
      <c r="AB371" s="23" t="s">
        <v>74</v>
      </c>
      <c r="AC371" s="23" t="s">
        <v>44</v>
      </c>
      <c r="AD371" s="23">
        <v>3</v>
      </c>
      <c r="AE371" s="28">
        <f>VLOOKUP(W371,Sheet4!$A$4:$B$53,2,FALSE)</f>
        <v>0</v>
      </c>
    </row>
    <row r="372" spans="1:31" x14ac:dyDescent="0.35">
      <c r="A372" s="15">
        <v>1122</v>
      </c>
      <c r="B372" s="16" t="s">
        <v>3020</v>
      </c>
      <c r="C372" s="16" t="s">
        <v>2097</v>
      </c>
      <c r="D372" s="17">
        <v>44516</v>
      </c>
      <c r="E372" s="17">
        <v>44799</v>
      </c>
      <c r="F372" s="16">
        <v>9</v>
      </c>
      <c r="G372" s="16" t="s">
        <v>10308</v>
      </c>
      <c r="H372" s="16" t="s">
        <v>3017</v>
      </c>
      <c r="I372" s="16" t="s">
        <v>3021</v>
      </c>
      <c r="J372" s="16" t="s">
        <v>3022</v>
      </c>
      <c r="K372" s="16" t="s">
        <v>138</v>
      </c>
      <c r="L372" s="16" t="s">
        <v>32</v>
      </c>
      <c r="M372" s="16" t="s">
        <v>33</v>
      </c>
      <c r="N372" s="16" t="s">
        <v>34</v>
      </c>
      <c r="O372" s="16" t="s">
        <v>51</v>
      </c>
      <c r="P372" s="16" t="s">
        <v>139</v>
      </c>
      <c r="Q372" s="16" t="s">
        <v>3023</v>
      </c>
      <c r="R372" s="16" t="s">
        <v>10322</v>
      </c>
      <c r="S372" s="16" t="s">
        <v>80</v>
      </c>
      <c r="T372" s="18">
        <v>27711</v>
      </c>
      <c r="U372" s="19">
        <v>50.102777777777774</v>
      </c>
      <c r="V372" s="19" t="s">
        <v>10319</v>
      </c>
      <c r="W372" s="20" t="s">
        <v>39</v>
      </c>
      <c r="X372" s="16" t="s">
        <v>102</v>
      </c>
      <c r="Y372" s="16" t="s">
        <v>41</v>
      </c>
      <c r="Z372" s="16">
        <v>35632</v>
      </c>
      <c r="AA372" s="16" t="s">
        <v>42</v>
      </c>
      <c r="AB372" s="16" t="s">
        <v>83</v>
      </c>
      <c r="AC372" s="16" t="s">
        <v>44</v>
      </c>
      <c r="AD372" s="16">
        <v>3</v>
      </c>
      <c r="AE372" s="21">
        <f>VLOOKUP(W372,Sheet4!$A$4:$B$53,2,FALSE)</f>
        <v>0</v>
      </c>
    </row>
    <row r="373" spans="1:31" x14ac:dyDescent="0.35">
      <c r="A373" s="22">
        <v>1124</v>
      </c>
      <c r="B373" s="23" t="s">
        <v>1888</v>
      </c>
      <c r="C373" s="23" t="s">
        <v>1451</v>
      </c>
      <c r="D373" s="24">
        <v>43823</v>
      </c>
      <c r="E373" s="24">
        <v>44876</v>
      </c>
      <c r="F373" s="23">
        <v>34</v>
      </c>
      <c r="G373" s="23" t="s">
        <v>10308</v>
      </c>
      <c r="H373" s="23" t="s">
        <v>3017</v>
      </c>
      <c r="I373" s="23" t="s">
        <v>3028</v>
      </c>
      <c r="J373" s="23" t="s">
        <v>3029</v>
      </c>
      <c r="K373" s="23" t="s">
        <v>61</v>
      </c>
      <c r="L373" s="23" t="s">
        <v>32</v>
      </c>
      <c r="M373" s="23" t="s">
        <v>62</v>
      </c>
      <c r="N373" s="23" t="s">
        <v>50</v>
      </c>
      <c r="O373" s="23" t="s">
        <v>62</v>
      </c>
      <c r="P373" s="23" t="s">
        <v>98</v>
      </c>
      <c r="Q373" s="23" t="s">
        <v>3030</v>
      </c>
      <c r="R373" s="23" t="s">
        <v>10322</v>
      </c>
      <c r="S373" s="23" t="s">
        <v>110</v>
      </c>
      <c r="T373" s="25">
        <v>31580</v>
      </c>
      <c r="U373" s="26">
        <v>39.508333333333333</v>
      </c>
      <c r="V373" s="26" t="s">
        <v>10318</v>
      </c>
      <c r="W373" s="27" t="s">
        <v>39</v>
      </c>
      <c r="X373" s="23" t="s">
        <v>102</v>
      </c>
      <c r="Y373" s="23" t="s">
        <v>41</v>
      </c>
      <c r="Z373" s="23">
        <v>80817</v>
      </c>
      <c r="AA373" s="23" t="s">
        <v>73</v>
      </c>
      <c r="AB373" s="23" t="s">
        <v>83</v>
      </c>
      <c r="AC373" s="23" t="s">
        <v>44</v>
      </c>
      <c r="AD373" s="23">
        <v>3</v>
      </c>
      <c r="AE373" s="28">
        <f>VLOOKUP(W373,Sheet4!$A$4:$B$53,2,FALSE)</f>
        <v>0</v>
      </c>
    </row>
    <row r="374" spans="1:31" x14ac:dyDescent="0.35">
      <c r="A374" s="15">
        <v>1126</v>
      </c>
      <c r="B374" s="16" t="s">
        <v>3034</v>
      </c>
      <c r="C374" s="16" t="s">
        <v>3035</v>
      </c>
      <c r="D374" s="17">
        <v>43351</v>
      </c>
      <c r="E374" s="17">
        <v>43896</v>
      </c>
      <c r="F374" s="16">
        <v>17</v>
      </c>
      <c r="G374" s="16" t="s">
        <v>10308</v>
      </c>
      <c r="H374" s="16" t="s">
        <v>727</v>
      </c>
      <c r="I374" s="16" t="s">
        <v>3036</v>
      </c>
      <c r="J374" s="16" t="s">
        <v>3037</v>
      </c>
      <c r="K374" s="16" t="s">
        <v>117</v>
      </c>
      <c r="L374" s="16" t="s">
        <v>744</v>
      </c>
      <c r="M374" s="16" t="s">
        <v>51</v>
      </c>
      <c r="N374" s="16" t="s">
        <v>34</v>
      </c>
      <c r="O374" s="16" t="s">
        <v>35</v>
      </c>
      <c r="P374" s="16" t="s">
        <v>139</v>
      </c>
      <c r="Q374" s="16" t="s">
        <v>3038</v>
      </c>
      <c r="R374" s="16" t="s">
        <v>10322</v>
      </c>
      <c r="S374" s="16" t="s">
        <v>110</v>
      </c>
      <c r="T374" s="18">
        <v>21850</v>
      </c>
      <c r="U374" s="19">
        <v>66.147222222222226</v>
      </c>
      <c r="V374" s="19" t="s">
        <v>10315</v>
      </c>
      <c r="W374" s="20" t="s">
        <v>39</v>
      </c>
      <c r="X374" s="16" t="s">
        <v>112</v>
      </c>
      <c r="Y374" s="16" t="s">
        <v>54</v>
      </c>
      <c r="Z374" s="16">
        <v>6305</v>
      </c>
      <c r="AA374" s="16" t="s">
        <v>42</v>
      </c>
      <c r="AB374" s="16" t="s">
        <v>103</v>
      </c>
      <c r="AC374" s="16" t="s">
        <v>44</v>
      </c>
      <c r="AD374" s="16">
        <v>3</v>
      </c>
      <c r="AE374" s="21">
        <f>VLOOKUP(W374,Sheet4!$A$4:$B$53,2,FALSE)</f>
        <v>0</v>
      </c>
    </row>
    <row r="375" spans="1:31" x14ac:dyDescent="0.35">
      <c r="A375" s="22">
        <v>1129</v>
      </c>
      <c r="B375" s="23" t="s">
        <v>3044</v>
      </c>
      <c r="C375" s="23" t="s">
        <v>3045</v>
      </c>
      <c r="D375" s="24">
        <v>43727</v>
      </c>
      <c r="E375" s="24">
        <v>44492</v>
      </c>
      <c r="F375" s="23">
        <v>25</v>
      </c>
      <c r="G375" s="23" t="s">
        <v>10308</v>
      </c>
      <c r="H375" s="23" t="s">
        <v>727</v>
      </c>
      <c r="I375" s="23" t="s">
        <v>3046</v>
      </c>
      <c r="J375" s="23" t="s">
        <v>3047</v>
      </c>
      <c r="K375" s="23" t="s">
        <v>31</v>
      </c>
      <c r="L375" s="23" t="s">
        <v>744</v>
      </c>
      <c r="M375" s="23" t="s">
        <v>62</v>
      </c>
      <c r="N375" s="23" t="s">
        <v>63</v>
      </c>
      <c r="O375" s="23" t="s">
        <v>51</v>
      </c>
      <c r="P375" s="23" t="s">
        <v>125</v>
      </c>
      <c r="Q375" s="23" t="s">
        <v>3048</v>
      </c>
      <c r="R375" s="23" t="s">
        <v>10322</v>
      </c>
      <c r="S375" s="23" t="s">
        <v>89</v>
      </c>
      <c r="T375" s="25">
        <v>20592</v>
      </c>
      <c r="U375" s="26">
        <v>69.591666666666669</v>
      </c>
      <c r="V375" s="26" t="s">
        <v>10315</v>
      </c>
      <c r="W375" s="27" t="s">
        <v>39</v>
      </c>
      <c r="X375" s="23" t="s">
        <v>280</v>
      </c>
      <c r="Y375" s="23" t="s">
        <v>41</v>
      </c>
      <c r="Z375" s="23">
        <v>73131</v>
      </c>
      <c r="AA375" s="23" t="s">
        <v>73</v>
      </c>
      <c r="AB375" s="23" t="s">
        <v>83</v>
      </c>
      <c r="AC375" s="23" t="s">
        <v>44</v>
      </c>
      <c r="AD375" s="23">
        <v>3</v>
      </c>
      <c r="AE375" s="28">
        <f>VLOOKUP(W375,Sheet4!$A$4:$B$53,2,FALSE)</f>
        <v>0</v>
      </c>
    </row>
    <row r="376" spans="1:31" x14ac:dyDescent="0.35">
      <c r="A376" s="15">
        <v>1132</v>
      </c>
      <c r="B376" s="16" t="s">
        <v>420</v>
      </c>
      <c r="C376" s="16" t="s">
        <v>3056</v>
      </c>
      <c r="D376" s="17">
        <v>44331</v>
      </c>
      <c r="E376" s="17">
        <v>45049</v>
      </c>
      <c r="F376" s="16">
        <v>23</v>
      </c>
      <c r="G376" s="16" t="s">
        <v>10308</v>
      </c>
      <c r="H376" s="16" t="s">
        <v>28</v>
      </c>
      <c r="I376" s="16" t="s">
        <v>3057</v>
      </c>
      <c r="J376" s="16" t="s">
        <v>3058</v>
      </c>
      <c r="K376" s="16" t="s">
        <v>117</v>
      </c>
      <c r="L376" s="16" t="s">
        <v>744</v>
      </c>
      <c r="M376" s="16" t="s">
        <v>33</v>
      </c>
      <c r="N376" s="16" t="s">
        <v>63</v>
      </c>
      <c r="O376" s="16" t="s">
        <v>62</v>
      </c>
      <c r="P376" s="16" t="s">
        <v>98</v>
      </c>
      <c r="Q376" s="16" t="s">
        <v>3059</v>
      </c>
      <c r="R376" s="16" t="s">
        <v>10322</v>
      </c>
      <c r="S376" s="16" t="s">
        <v>52</v>
      </c>
      <c r="T376" s="18">
        <v>23319</v>
      </c>
      <c r="U376" s="19">
        <v>62.12777777777778</v>
      </c>
      <c r="V376" s="19" t="s">
        <v>10315</v>
      </c>
      <c r="W376" s="20" t="s">
        <v>39</v>
      </c>
      <c r="X376" s="16" t="s">
        <v>82</v>
      </c>
      <c r="Y376" s="16" t="s">
        <v>41</v>
      </c>
      <c r="Z376" s="16">
        <v>88428</v>
      </c>
      <c r="AA376" s="16" t="s">
        <v>55</v>
      </c>
      <c r="AB376" s="16" t="s">
        <v>43</v>
      </c>
      <c r="AC376" s="16" t="s">
        <v>44</v>
      </c>
      <c r="AD376" s="16">
        <v>3</v>
      </c>
      <c r="AE376" s="21">
        <f>VLOOKUP(W376,Sheet4!$A$4:$B$53,2,FALSE)</f>
        <v>0</v>
      </c>
    </row>
    <row r="377" spans="1:31" x14ac:dyDescent="0.35">
      <c r="A377" s="22">
        <v>1133</v>
      </c>
      <c r="B377" s="23" t="s">
        <v>1585</v>
      </c>
      <c r="C377" s="23" t="s">
        <v>1955</v>
      </c>
      <c r="D377" s="24">
        <v>44634</v>
      </c>
      <c r="E377" s="24">
        <v>44836</v>
      </c>
      <c r="F377" s="23">
        <v>6</v>
      </c>
      <c r="G377" s="23" t="s">
        <v>10308</v>
      </c>
      <c r="H377" s="23" t="s">
        <v>28</v>
      </c>
      <c r="I377" s="23" t="s">
        <v>3060</v>
      </c>
      <c r="J377" s="23" t="s">
        <v>3061</v>
      </c>
      <c r="K377" s="23" t="s">
        <v>61</v>
      </c>
      <c r="L377" s="23" t="s">
        <v>744</v>
      </c>
      <c r="M377" s="23" t="s">
        <v>62</v>
      </c>
      <c r="N377" s="23" t="s">
        <v>63</v>
      </c>
      <c r="O377" s="23" t="s">
        <v>51</v>
      </c>
      <c r="P377" s="23" t="s">
        <v>174</v>
      </c>
      <c r="Q377" s="23" t="s">
        <v>3062</v>
      </c>
      <c r="R377" s="23" t="s">
        <v>10322</v>
      </c>
      <c r="S377" s="23" t="s">
        <v>52</v>
      </c>
      <c r="T377" s="25">
        <v>18222</v>
      </c>
      <c r="U377" s="26">
        <v>76.083333333333329</v>
      </c>
      <c r="V377" s="26" t="s">
        <v>10316</v>
      </c>
      <c r="W377" s="27" t="s">
        <v>39</v>
      </c>
      <c r="X377" s="23" t="s">
        <v>112</v>
      </c>
      <c r="Y377" s="23" t="s">
        <v>41</v>
      </c>
      <c r="Z377" s="23">
        <v>95347</v>
      </c>
      <c r="AA377" s="23" t="s">
        <v>55</v>
      </c>
      <c r="AB377" s="23" t="s">
        <v>83</v>
      </c>
      <c r="AC377" s="23" t="s">
        <v>44</v>
      </c>
      <c r="AD377" s="23">
        <v>3</v>
      </c>
      <c r="AE377" s="28">
        <f>VLOOKUP(W377,Sheet4!$A$4:$B$53,2,FALSE)</f>
        <v>0</v>
      </c>
    </row>
    <row r="378" spans="1:31" x14ac:dyDescent="0.35">
      <c r="A378" s="15">
        <v>1134</v>
      </c>
      <c r="B378" s="16" t="s">
        <v>2408</v>
      </c>
      <c r="C378" s="16" t="s">
        <v>1115</v>
      </c>
      <c r="D378" s="17">
        <v>44536</v>
      </c>
      <c r="E378" s="17">
        <v>44569</v>
      </c>
      <c r="F378" s="16">
        <v>1</v>
      </c>
      <c r="G378" s="16" t="s">
        <v>10308</v>
      </c>
      <c r="H378" s="16" t="s">
        <v>28</v>
      </c>
      <c r="I378" s="16" t="s">
        <v>3063</v>
      </c>
      <c r="J378" s="16" t="s">
        <v>3064</v>
      </c>
      <c r="K378" s="16" t="s">
        <v>88</v>
      </c>
      <c r="L378" s="16" t="s">
        <v>744</v>
      </c>
      <c r="M378" s="16" t="s">
        <v>51</v>
      </c>
      <c r="N378" s="16" t="s">
        <v>34</v>
      </c>
      <c r="O378" s="16" t="s">
        <v>35</v>
      </c>
      <c r="P378" s="16" t="s">
        <v>139</v>
      </c>
      <c r="Q378" s="16" t="s">
        <v>3065</v>
      </c>
      <c r="R378" s="16" t="s">
        <v>10322</v>
      </c>
      <c r="S378" s="16" t="s">
        <v>80</v>
      </c>
      <c r="T378" s="18">
        <v>35315</v>
      </c>
      <c r="U378" s="19">
        <v>29.286111111111111</v>
      </c>
      <c r="V378" s="19" t="s">
        <v>10320</v>
      </c>
      <c r="W378" s="20" t="s">
        <v>39</v>
      </c>
      <c r="X378" s="16" t="s">
        <v>102</v>
      </c>
      <c r="Y378" s="16" t="s">
        <v>41</v>
      </c>
      <c r="Z378" s="16">
        <v>80920</v>
      </c>
      <c r="AA378" s="16" t="s">
        <v>127</v>
      </c>
      <c r="AB378" s="16" t="s">
        <v>74</v>
      </c>
      <c r="AC378" s="16" t="s">
        <v>44</v>
      </c>
      <c r="AD378" s="16">
        <v>3</v>
      </c>
      <c r="AE378" s="21">
        <f>VLOOKUP(W378,Sheet4!$A$4:$B$53,2,FALSE)</f>
        <v>0</v>
      </c>
    </row>
    <row r="379" spans="1:31" x14ac:dyDescent="0.35">
      <c r="A379" s="22">
        <v>1138</v>
      </c>
      <c r="B379" s="23" t="s">
        <v>3077</v>
      </c>
      <c r="C379" s="23" t="s">
        <v>2462</v>
      </c>
      <c r="D379" s="24">
        <v>43658</v>
      </c>
      <c r="E379" s="24">
        <v>44754</v>
      </c>
      <c r="F379" s="23">
        <v>36</v>
      </c>
      <c r="G379" s="23" t="s">
        <v>10308</v>
      </c>
      <c r="H379" s="23" t="s">
        <v>28</v>
      </c>
      <c r="I379" s="23" t="s">
        <v>3078</v>
      </c>
      <c r="J379" s="23" t="s">
        <v>3079</v>
      </c>
      <c r="K379" s="23" t="s">
        <v>138</v>
      </c>
      <c r="L379" s="23" t="s">
        <v>32</v>
      </c>
      <c r="M379" s="23" t="s">
        <v>62</v>
      </c>
      <c r="N379" s="23" t="s">
        <v>63</v>
      </c>
      <c r="O379" s="23" t="s">
        <v>35</v>
      </c>
      <c r="P379" s="23" t="s">
        <v>98</v>
      </c>
      <c r="Q379" s="23" t="s">
        <v>3080</v>
      </c>
      <c r="R379" s="23" t="s">
        <v>10322</v>
      </c>
      <c r="S379" s="23" t="s">
        <v>100</v>
      </c>
      <c r="T379" s="25">
        <v>30530</v>
      </c>
      <c r="U379" s="26">
        <v>42.383333333333333</v>
      </c>
      <c r="V379" s="26" t="s">
        <v>10317</v>
      </c>
      <c r="W379" s="27" t="s">
        <v>39</v>
      </c>
      <c r="X379" s="23" t="s">
        <v>177</v>
      </c>
      <c r="Y379" s="23" t="s">
        <v>54</v>
      </c>
      <c r="Z379" s="23">
        <v>2766</v>
      </c>
      <c r="AA379" s="23" t="s">
        <v>92</v>
      </c>
      <c r="AB379" s="23" t="s">
        <v>103</v>
      </c>
      <c r="AC379" s="23" t="s">
        <v>44</v>
      </c>
      <c r="AD379" s="23">
        <v>3</v>
      </c>
      <c r="AE379" s="28">
        <f>VLOOKUP(W379,Sheet4!$A$4:$B$53,2,FALSE)</f>
        <v>0</v>
      </c>
    </row>
    <row r="380" spans="1:31" x14ac:dyDescent="0.35">
      <c r="A380" s="15">
        <v>1139</v>
      </c>
      <c r="B380" s="16" t="s">
        <v>3081</v>
      </c>
      <c r="C380" s="16" t="s">
        <v>2995</v>
      </c>
      <c r="D380" s="17">
        <v>43322</v>
      </c>
      <c r="E380" s="17">
        <v>44613</v>
      </c>
      <c r="F380" s="16">
        <v>42</v>
      </c>
      <c r="G380" s="16" t="s">
        <v>10308</v>
      </c>
      <c r="H380" s="16" t="s">
        <v>28</v>
      </c>
      <c r="I380" s="16" t="s">
        <v>3082</v>
      </c>
      <c r="J380" s="16" t="s">
        <v>3083</v>
      </c>
      <c r="K380" s="16" t="s">
        <v>79</v>
      </c>
      <c r="L380" s="16" t="s">
        <v>32</v>
      </c>
      <c r="M380" s="16" t="s">
        <v>33</v>
      </c>
      <c r="N380" s="16" t="s">
        <v>50</v>
      </c>
      <c r="O380" s="16" t="s">
        <v>35</v>
      </c>
      <c r="P380" s="16" t="s">
        <v>98</v>
      </c>
      <c r="Q380" s="16" t="s">
        <v>3084</v>
      </c>
      <c r="R380" s="16" t="s">
        <v>10322</v>
      </c>
      <c r="S380" s="16" t="s">
        <v>147</v>
      </c>
      <c r="T380" s="18">
        <v>19460</v>
      </c>
      <c r="U380" s="19">
        <v>72.691666666666663</v>
      </c>
      <c r="V380" s="19" t="s">
        <v>10316</v>
      </c>
      <c r="W380" s="20" t="s">
        <v>39</v>
      </c>
      <c r="X380" s="16" t="s">
        <v>102</v>
      </c>
      <c r="Y380" s="16" t="s">
        <v>54</v>
      </c>
      <c r="Z380" s="16">
        <v>75014</v>
      </c>
      <c r="AA380" s="16" t="s">
        <v>55</v>
      </c>
      <c r="AB380" s="16" t="s">
        <v>83</v>
      </c>
      <c r="AC380" s="16" t="s">
        <v>44</v>
      </c>
      <c r="AD380" s="16">
        <v>3</v>
      </c>
      <c r="AE380" s="21">
        <f>VLOOKUP(W380,Sheet4!$A$4:$B$53,2,FALSE)</f>
        <v>0</v>
      </c>
    </row>
    <row r="381" spans="1:31" x14ac:dyDescent="0.35">
      <c r="A381" s="22">
        <v>1143</v>
      </c>
      <c r="B381" s="23" t="s">
        <v>3095</v>
      </c>
      <c r="C381" s="23" t="s">
        <v>3096</v>
      </c>
      <c r="D381" s="24">
        <v>43345</v>
      </c>
      <c r="E381" s="24">
        <v>44405</v>
      </c>
      <c r="F381" s="23">
        <v>34</v>
      </c>
      <c r="G381" s="23" t="s">
        <v>10308</v>
      </c>
      <c r="H381" s="23" t="s">
        <v>3017</v>
      </c>
      <c r="I381" s="23" t="s">
        <v>3097</v>
      </c>
      <c r="J381" s="23" t="s">
        <v>3098</v>
      </c>
      <c r="K381" s="23" t="s">
        <v>61</v>
      </c>
      <c r="L381" s="23" t="s">
        <v>32</v>
      </c>
      <c r="M381" s="23" t="s">
        <v>33</v>
      </c>
      <c r="N381" s="23" t="s">
        <v>50</v>
      </c>
      <c r="O381" s="23" t="s">
        <v>62</v>
      </c>
      <c r="P381" s="23" t="s">
        <v>125</v>
      </c>
      <c r="Q381" s="23" t="s">
        <v>3099</v>
      </c>
      <c r="R381" s="23" t="s">
        <v>10322</v>
      </c>
      <c r="S381" s="23" t="s">
        <v>89</v>
      </c>
      <c r="T381" s="25">
        <v>15512</v>
      </c>
      <c r="U381" s="26">
        <v>83.5</v>
      </c>
      <c r="V381" s="26" t="s">
        <v>10314</v>
      </c>
      <c r="W381" s="27" t="s">
        <v>39</v>
      </c>
      <c r="X381" s="23" t="s">
        <v>162</v>
      </c>
      <c r="Y381" s="23" t="s">
        <v>41</v>
      </c>
      <c r="Z381" s="23">
        <v>46695</v>
      </c>
      <c r="AA381" s="23" t="s">
        <v>55</v>
      </c>
      <c r="AB381" s="23" t="s">
        <v>43</v>
      </c>
      <c r="AC381" s="23" t="s">
        <v>44</v>
      </c>
      <c r="AD381" s="23">
        <v>3</v>
      </c>
      <c r="AE381" s="28">
        <f>VLOOKUP(W381,Sheet4!$A$4:$B$53,2,FALSE)</f>
        <v>0</v>
      </c>
    </row>
    <row r="382" spans="1:31" x14ac:dyDescent="0.35">
      <c r="A382" s="15">
        <v>1147</v>
      </c>
      <c r="B382" s="16" t="s">
        <v>3111</v>
      </c>
      <c r="C382" s="16" t="s">
        <v>3112</v>
      </c>
      <c r="D382" s="17">
        <v>43627</v>
      </c>
      <c r="E382" s="17">
        <v>44619</v>
      </c>
      <c r="F382" s="16">
        <v>32</v>
      </c>
      <c r="G382" s="16" t="s">
        <v>10308</v>
      </c>
      <c r="H382" s="16" t="s">
        <v>727</v>
      </c>
      <c r="I382" s="16" t="s">
        <v>3113</v>
      </c>
      <c r="J382" s="16" t="s">
        <v>3114</v>
      </c>
      <c r="K382" s="16" t="s">
        <v>167</v>
      </c>
      <c r="L382" s="16" t="s">
        <v>744</v>
      </c>
      <c r="M382" s="16" t="s">
        <v>62</v>
      </c>
      <c r="N382" s="16" t="s">
        <v>63</v>
      </c>
      <c r="O382" s="16" t="s">
        <v>62</v>
      </c>
      <c r="P382" s="16" t="s">
        <v>98</v>
      </c>
      <c r="Q382" s="16" t="s">
        <v>3115</v>
      </c>
      <c r="R382" s="16" t="s">
        <v>10322</v>
      </c>
      <c r="S382" s="16" t="s">
        <v>80</v>
      </c>
      <c r="T382" s="18">
        <v>15979</v>
      </c>
      <c r="U382" s="19">
        <v>82.222222222222229</v>
      </c>
      <c r="V382" s="19" t="s">
        <v>10314</v>
      </c>
      <c r="W382" s="20" t="s">
        <v>39</v>
      </c>
      <c r="X382" s="16" t="s">
        <v>162</v>
      </c>
      <c r="Y382" s="16" t="s">
        <v>41</v>
      </c>
      <c r="Z382" s="16">
        <v>50894</v>
      </c>
      <c r="AA382" s="16" t="s">
        <v>92</v>
      </c>
      <c r="AB382" s="16" t="s">
        <v>74</v>
      </c>
      <c r="AC382" s="16" t="s">
        <v>44</v>
      </c>
      <c r="AD382" s="16">
        <v>3</v>
      </c>
      <c r="AE382" s="21">
        <f>VLOOKUP(W382,Sheet4!$A$4:$B$53,2,FALSE)</f>
        <v>0</v>
      </c>
    </row>
    <row r="383" spans="1:31" x14ac:dyDescent="0.35">
      <c r="A383" s="22">
        <v>1153</v>
      </c>
      <c r="B383" s="23" t="s">
        <v>1524</v>
      </c>
      <c r="C383" s="23" t="s">
        <v>1716</v>
      </c>
      <c r="D383" s="24">
        <v>43935</v>
      </c>
      <c r="E383" s="24">
        <v>44449</v>
      </c>
      <c r="F383" s="23">
        <v>16</v>
      </c>
      <c r="G383" s="23" t="s">
        <v>10308</v>
      </c>
      <c r="H383" s="23" t="s">
        <v>28</v>
      </c>
      <c r="I383" s="23" t="s">
        <v>3132</v>
      </c>
      <c r="J383" s="23" t="s">
        <v>3133</v>
      </c>
      <c r="K383" s="23" t="s">
        <v>49</v>
      </c>
      <c r="L383" s="23" t="s">
        <v>744</v>
      </c>
      <c r="M383" s="23" t="s">
        <v>51</v>
      </c>
      <c r="N383" s="23" t="s">
        <v>50</v>
      </c>
      <c r="O383" s="23" t="s">
        <v>35</v>
      </c>
      <c r="P383" s="23" t="s">
        <v>125</v>
      </c>
      <c r="Q383" s="23" t="s">
        <v>3134</v>
      </c>
      <c r="R383" s="23" t="s">
        <v>10322</v>
      </c>
      <c r="S383" s="23" t="s">
        <v>89</v>
      </c>
      <c r="T383" s="25">
        <v>15269</v>
      </c>
      <c r="U383" s="26">
        <v>84.166666666666671</v>
      </c>
      <c r="V383" s="26" t="s">
        <v>10314</v>
      </c>
      <c r="W383" s="27" t="s">
        <v>39</v>
      </c>
      <c r="X383" s="23" t="s">
        <v>82</v>
      </c>
      <c r="Y383" s="23" t="s">
        <v>41</v>
      </c>
      <c r="Z383" s="23">
        <v>87428</v>
      </c>
      <c r="AA383" s="23" t="s">
        <v>127</v>
      </c>
      <c r="AB383" s="23" t="s">
        <v>103</v>
      </c>
      <c r="AC383" s="23" t="s">
        <v>44</v>
      </c>
      <c r="AD383" s="23">
        <v>3</v>
      </c>
      <c r="AE383" s="28">
        <f>VLOOKUP(W383,Sheet4!$A$4:$B$53,2,FALSE)</f>
        <v>0</v>
      </c>
    </row>
    <row r="384" spans="1:31" x14ac:dyDescent="0.35">
      <c r="A384" s="15">
        <v>1154</v>
      </c>
      <c r="B384" s="16" t="s">
        <v>1911</v>
      </c>
      <c r="C384" s="16" t="s">
        <v>3135</v>
      </c>
      <c r="D384" s="17">
        <v>44466</v>
      </c>
      <c r="E384" s="17">
        <v>44962</v>
      </c>
      <c r="F384" s="16">
        <v>16</v>
      </c>
      <c r="G384" s="16" t="s">
        <v>10308</v>
      </c>
      <c r="H384" s="16" t="s">
        <v>28</v>
      </c>
      <c r="I384" s="16" t="s">
        <v>3136</v>
      </c>
      <c r="J384" s="16" t="s">
        <v>3137</v>
      </c>
      <c r="K384" s="16" t="s">
        <v>138</v>
      </c>
      <c r="L384" s="16" t="s">
        <v>744</v>
      </c>
      <c r="M384" s="16" t="s">
        <v>62</v>
      </c>
      <c r="N384" s="16" t="s">
        <v>34</v>
      </c>
      <c r="O384" s="16" t="s">
        <v>51</v>
      </c>
      <c r="P384" s="16" t="s">
        <v>139</v>
      </c>
      <c r="Q384" s="16" t="s">
        <v>3138</v>
      </c>
      <c r="R384" s="16" t="s">
        <v>10322</v>
      </c>
      <c r="S384" s="16" t="s">
        <v>89</v>
      </c>
      <c r="T384" s="18">
        <v>32082</v>
      </c>
      <c r="U384" s="19">
        <v>38.136111111111113</v>
      </c>
      <c r="V384" s="19" t="s">
        <v>10318</v>
      </c>
      <c r="W384" s="20" t="s">
        <v>39</v>
      </c>
      <c r="X384" s="16" t="s">
        <v>82</v>
      </c>
      <c r="Y384" s="16" t="s">
        <v>41</v>
      </c>
      <c r="Z384" s="16">
        <v>76772</v>
      </c>
      <c r="AA384" s="16" t="s">
        <v>42</v>
      </c>
      <c r="AB384" s="16" t="s">
        <v>83</v>
      </c>
      <c r="AC384" s="16" t="s">
        <v>44</v>
      </c>
      <c r="AD384" s="16">
        <v>3</v>
      </c>
      <c r="AE384" s="21">
        <f>VLOOKUP(W384,Sheet4!$A$4:$B$53,2,FALSE)</f>
        <v>0</v>
      </c>
    </row>
    <row r="385" spans="1:31" x14ac:dyDescent="0.35">
      <c r="A385" s="22">
        <v>1155</v>
      </c>
      <c r="B385" s="23" t="s">
        <v>3139</v>
      </c>
      <c r="C385" s="23" t="s">
        <v>922</v>
      </c>
      <c r="D385" s="24">
        <v>43421</v>
      </c>
      <c r="E385" s="24">
        <v>43902</v>
      </c>
      <c r="F385" s="23">
        <v>15</v>
      </c>
      <c r="G385" s="23" t="s">
        <v>10308</v>
      </c>
      <c r="H385" s="23" t="s">
        <v>28</v>
      </c>
      <c r="I385" s="23" t="s">
        <v>3140</v>
      </c>
      <c r="J385" s="23" t="s">
        <v>3141</v>
      </c>
      <c r="K385" s="23" t="s">
        <v>117</v>
      </c>
      <c r="L385" s="23" t="s">
        <v>744</v>
      </c>
      <c r="M385" s="23" t="s">
        <v>33</v>
      </c>
      <c r="N385" s="23" t="s">
        <v>50</v>
      </c>
      <c r="O385" s="23" t="s">
        <v>35</v>
      </c>
      <c r="P385" s="23" t="s">
        <v>125</v>
      </c>
      <c r="Q385" s="23" t="s">
        <v>3142</v>
      </c>
      <c r="R385" s="23" t="s">
        <v>10322</v>
      </c>
      <c r="S385" s="23" t="s">
        <v>38</v>
      </c>
      <c r="T385" s="25">
        <v>18938</v>
      </c>
      <c r="U385" s="26">
        <v>74.12222222222222</v>
      </c>
      <c r="V385" s="26" t="s">
        <v>10316</v>
      </c>
      <c r="W385" s="27" t="s">
        <v>39</v>
      </c>
      <c r="X385" s="23" t="s">
        <v>72</v>
      </c>
      <c r="Y385" s="23" t="s">
        <v>41</v>
      </c>
      <c r="Z385" s="23">
        <v>21218</v>
      </c>
      <c r="AA385" s="23" t="s">
        <v>73</v>
      </c>
      <c r="AB385" s="23" t="s">
        <v>83</v>
      </c>
      <c r="AC385" s="23" t="s">
        <v>44</v>
      </c>
      <c r="AD385" s="23">
        <v>3</v>
      </c>
      <c r="AE385" s="28">
        <f>VLOOKUP(W385,Sheet4!$A$4:$B$53,2,FALSE)</f>
        <v>0</v>
      </c>
    </row>
    <row r="386" spans="1:31" x14ac:dyDescent="0.35">
      <c r="A386" s="15">
        <v>1156</v>
      </c>
      <c r="B386" s="16" t="s">
        <v>3143</v>
      </c>
      <c r="C386" s="16" t="s">
        <v>3144</v>
      </c>
      <c r="D386" s="17">
        <v>43668</v>
      </c>
      <c r="E386" s="17">
        <v>44985</v>
      </c>
      <c r="F386" s="16">
        <v>43</v>
      </c>
      <c r="G386" s="16" t="s">
        <v>10308</v>
      </c>
      <c r="H386" s="16" t="s">
        <v>28</v>
      </c>
      <c r="I386" s="16" t="s">
        <v>3145</v>
      </c>
      <c r="J386" s="16" t="s">
        <v>3146</v>
      </c>
      <c r="K386" s="16" t="s">
        <v>61</v>
      </c>
      <c r="L386" s="16" t="s">
        <v>744</v>
      </c>
      <c r="M386" s="16" t="s">
        <v>33</v>
      </c>
      <c r="N386" s="16" t="s">
        <v>50</v>
      </c>
      <c r="O386" s="16" t="s">
        <v>62</v>
      </c>
      <c r="P386" s="16" t="s">
        <v>174</v>
      </c>
      <c r="Q386" s="16" t="s">
        <v>3147</v>
      </c>
      <c r="R386" s="16" t="s">
        <v>10322</v>
      </c>
      <c r="S386" s="16" t="s">
        <v>935</v>
      </c>
      <c r="T386" s="18">
        <v>29331</v>
      </c>
      <c r="U386" s="19">
        <v>45.666666666666664</v>
      </c>
      <c r="V386" s="19" t="s">
        <v>10317</v>
      </c>
      <c r="W386" s="20" t="s">
        <v>39</v>
      </c>
      <c r="X386" s="16" t="s">
        <v>418</v>
      </c>
      <c r="Y386" s="16" t="s">
        <v>54</v>
      </c>
      <c r="Z386" s="16">
        <v>94316</v>
      </c>
      <c r="AA386" s="16" t="s">
        <v>55</v>
      </c>
      <c r="AB386" s="16" t="s">
        <v>83</v>
      </c>
      <c r="AC386" s="16" t="s">
        <v>44</v>
      </c>
      <c r="AD386" s="16">
        <v>3</v>
      </c>
      <c r="AE386" s="21">
        <f>VLOOKUP(W386,Sheet4!$A$4:$B$53,2,FALSE)</f>
        <v>0</v>
      </c>
    </row>
    <row r="387" spans="1:31" x14ac:dyDescent="0.35">
      <c r="A387" s="22">
        <v>1158</v>
      </c>
      <c r="B387" s="23" t="s">
        <v>3152</v>
      </c>
      <c r="C387" s="23" t="s">
        <v>1471</v>
      </c>
      <c r="D387" s="24">
        <v>43426</v>
      </c>
      <c r="E387" s="24">
        <v>44031</v>
      </c>
      <c r="F387" s="23">
        <v>19</v>
      </c>
      <c r="G387" s="23" t="s">
        <v>10308</v>
      </c>
      <c r="H387" s="23" t="s">
        <v>28</v>
      </c>
      <c r="I387" s="23" t="s">
        <v>3153</v>
      </c>
      <c r="J387" s="23" t="s">
        <v>3154</v>
      </c>
      <c r="K387" s="23" t="s">
        <v>132</v>
      </c>
      <c r="L387" s="23" t="s">
        <v>744</v>
      </c>
      <c r="M387" s="23" t="s">
        <v>62</v>
      </c>
      <c r="N387" s="23" t="s">
        <v>50</v>
      </c>
      <c r="O387" s="23" t="s">
        <v>62</v>
      </c>
      <c r="P387" s="23" t="s">
        <v>125</v>
      </c>
      <c r="Q387" s="23" t="s">
        <v>3155</v>
      </c>
      <c r="R387" s="23" t="s">
        <v>10322</v>
      </c>
      <c r="S387" s="23" t="s">
        <v>89</v>
      </c>
      <c r="T387" s="25">
        <v>21370</v>
      </c>
      <c r="U387" s="26">
        <v>67.461111111111109</v>
      </c>
      <c r="V387" s="26" t="s">
        <v>10315</v>
      </c>
      <c r="W387" s="27" t="s">
        <v>39</v>
      </c>
      <c r="X387" s="23" t="s">
        <v>102</v>
      </c>
      <c r="Y387" s="23" t="s">
        <v>54</v>
      </c>
      <c r="Z387" s="23">
        <v>96001</v>
      </c>
      <c r="AA387" s="23" t="s">
        <v>127</v>
      </c>
      <c r="AB387" s="23" t="s">
        <v>43</v>
      </c>
      <c r="AC387" s="23" t="s">
        <v>44</v>
      </c>
      <c r="AD387" s="23">
        <v>3</v>
      </c>
      <c r="AE387" s="28">
        <f>VLOOKUP(W387,Sheet4!$A$4:$B$53,2,FALSE)</f>
        <v>0</v>
      </c>
    </row>
    <row r="388" spans="1:31" x14ac:dyDescent="0.35">
      <c r="A388" s="15">
        <v>1160</v>
      </c>
      <c r="B388" s="16" t="s">
        <v>1955</v>
      </c>
      <c r="C388" s="16" t="s">
        <v>3158</v>
      </c>
      <c r="D388" s="17">
        <v>44921</v>
      </c>
      <c r="E388" s="17">
        <v>45069</v>
      </c>
      <c r="F388" s="16">
        <v>4</v>
      </c>
      <c r="G388" s="16" t="s">
        <v>10308</v>
      </c>
      <c r="H388" s="16" t="s">
        <v>28</v>
      </c>
      <c r="I388" s="16" t="s">
        <v>3159</v>
      </c>
      <c r="J388" s="16" t="s">
        <v>3160</v>
      </c>
      <c r="K388" s="16" t="s">
        <v>97</v>
      </c>
      <c r="L388" s="16" t="s">
        <v>32</v>
      </c>
      <c r="M388" s="16" t="s">
        <v>51</v>
      </c>
      <c r="N388" s="16" t="s">
        <v>63</v>
      </c>
      <c r="O388" s="16" t="s">
        <v>62</v>
      </c>
      <c r="P388" s="16" t="s">
        <v>139</v>
      </c>
      <c r="Q388" s="16" t="s">
        <v>3161</v>
      </c>
      <c r="R388" s="16" t="s">
        <v>10322</v>
      </c>
      <c r="S388" s="16" t="s">
        <v>80</v>
      </c>
      <c r="T388" s="18">
        <v>28013</v>
      </c>
      <c r="U388" s="19">
        <v>49.277777777777779</v>
      </c>
      <c r="V388" s="19" t="s">
        <v>10317</v>
      </c>
      <c r="W388" s="20" t="s">
        <v>39</v>
      </c>
      <c r="X388" s="16" t="s">
        <v>291</v>
      </c>
      <c r="Y388" s="16" t="s">
        <v>41</v>
      </c>
      <c r="Z388" s="16">
        <v>66418</v>
      </c>
      <c r="AA388" s="16" t="s">
        <v>127</v>
      </c>
      <c r="AB388" s="16" t="s">
        <v>74</v>
      </c>
      <c r="AC388" s="16" t="s">
        <v>44</v>
      </c>
      <c r="AD388" s="16">
        <v>3</v>
      </c>
      <c r="AE388" s="21">
        <f>VLOOKUP(W388,Sheet4!$A$4:$B$53,2,FALSE)</f>
        <v>0</v>
      </c>
    </row>
    <row r="389" spans="1:31" x14ac:dyDescent="0.35">
      <c r="A389" s="22">
        <v>1162</v>
      </c>
      <c r="B389" s="23" t="s">
        <v>3165</v>
      </c>
      <c r="C389" s="23" t="s">
        <v>1044</v>
      </c>
      <c r="D389" s="24">
        <v>44649</v>
      </c>
      <c r="E389" s="24">
        <v>45066</v>
      </c>
      <c r="F389" s="23">
        <v>13</v>
      </c>
      <c r="G389" s="23" t="s">
        <v>10308</v>
      </c>
      <c r="H389" s="23" t="s">
        <v>28</v>
      </c>
      <c r="I389" s="23" t="s">
        <v>3166</v>
      </c>
      <c r="J389" s="23" t="s">
        <v>3167</v>
      </c>
      <c r="K389" s="23" t="s">
        <v>97</v>
      </c>
      <c r="L389" s="23" t="s">
        <v>32</v>
      </c>
      <c r="M389" s="23" t="s">
        <v>62</v>
      </c>
      <c r="N389" s="23" t="s">
        <v>34</v>
      </c>
      <c r="O389" s="23" t="s">
        <v>35</v>
      </c>
      <c r="P389" s="23" t="s">
        <v>125</v>
      </c>
      <c r="Q389" s="23" t="s">
        <v>3168</v>
      </c>
      <c r="R389" s="23" t="s">
        <v>10322</v>
      </c>
      <c r="S389" s="23" t="s">
        <v>80</v>
      </c>
      <c r="T389" s="25">
        <v>30545</v>
      </c>
      <c r="U389" s="26">
        <v>42.341666666666669</v>
      </c>
      <c r="V389" s="26" t="s">
        <v>10317</v>
      </c>
      <c r="W389" s="27" t="s">
        <v>39</v>
      </c>
      <c r="X389" s="23" t="s">
        <v>82</v>
      </c>
      <c r="Y389" s="23" t="s">
        <v>41</v>
      </c>
      <c r="Z389" s="23">
        <v>85444</v>
      </c>
      <c r="AA389" s="23" t="s">
        <v>127</v>
      </c>
      <c r="AB389" s="23" t="s">
        <v>43</v>
      </c>
      <c r="AC389" s="23" t="s">
        <v>44</v>
      </c>
      <c r="AD389" s="23">
        <v>3</v>
      </c>
      <c r="AE389" s="28">
        <f>VLOOKUP(W389,Sheet4!$A$4:$B$53,2,FALSE)</f>
        <v>0</v>
      </c>
    </row>
    <row r="390" spans="1:31" x14ac:dyDescent="0.35">
      <c r="A390" s="15">
        <v>1172</v>
      </c>
      <c r="B390" s="16" t="s">
        <v>3201</v>
      </c>
      <c r="C390" s="16" t="s">
        <v>3202</v>
      </c>
      <c r="D390" s="17">
        <v>44360</v>
      </c>
      <c r="E390" s="17">
        <v>44708</v>
      </c>
      <c r="F390" s="16">
        <v>11</v>
      </c>
      <c r="G390" s="16" t="s">
        <v>10308</v>
      </c>
      <c r="H390" s="16" t="s">
        <v>28</v>
      </c>
      <c r="I390" s="16" t="s">
        <v>3203</v>
      </c>
      <c r="J390" s="16" t="s">
        <v>3204</v>
      </c>
      <c r="K390" s="16" t="s">
        <v>49</v>
      </c>
      <c r="L390" s="16" t="s">
        <v>744</v>
      </c>
      <c r="M390" s="16" t="s">
        <v>62</v>
      </c>
      <c r="N390" s="16" t="s">
        <v>34</v>
      </c>
      <c r="O390" s="16" t="s">
        <v>62</v>
      </c>
      <c r="P390" s="16" t="s">
        <v>174</v>
      </c>
      <c r="Q390" s="16" t="s">
        <v>3205</v>
      </c>
      <c r="R390" s="16" t="s">
        <v>10322</v>
      </c>
      <c r="S390" s="16" t="s">
        <v>110</v>
      </c>
      <c r="T390" s="18">
        <v>19134</v>
      </c>
      <c r="U390" s="19">
        <v>73.583333333333329</v>
      </c>
      <c r="V390" s="19" t="s">
        <v>10316</v>
      </c>
      <c r="W390" s="20" t="s">
        <v>39</v>
      </c>
      <c r="X390" s="16" t="s">
        <v>112</v>
      </c>
      <c r="Y390" s="16" t="s">
        <v>54</v>
      </c>
      <c r="Z390" s="16">
        <v>39849</v>
      </c>
      <c r="AA390" s="16" t="s">
        <v>127</v>
      </c>
      <c r="AB390" s="16" t="s">
        <v>83</v>
      </c>
      <c r="AC390" s="16" t="s">
        <v>44</v>
      </c>
      <c r="AD390" s="16">
        <v>3</v>
      </c>
      <c r="AE390" s="21">
        <f>VLOOKUP(W390,Sheet4!$A$4:$B$53,2,FALSE)</f>
        <v>0</v>
      </c>
    </row>
    <row r="391" spans="1:31" x14ac:dyDescent="0.35">
      <c r="A391" s="22">
        <v>1173</v>
      </c>
      <c r="B391" s="23" t="s">
        <v>3206</v>
      </c>
      <c r="C391" s="23" t="s">
        <v>3207</v>
      </c>
      <c r="D391" s="24">
        <v>44149</v>
      </c>
      <c r="E391" s="24">
        <v>44501</v>
      </c>
      <c r="F391" s="23">
        <v>11</v>
      </c>
      <c r="G391" s="23" t="s">
        <v>10308</v>
      </c>
      <c r="H391" s="23" t="s">
        <v>28</v>
      </c>
      <c r="I391" s="23" t="s">
        <v>3208</v>
      </c>
      <c r="J391" s="23" t="s">
        <v>3209</v>
      </c>
      <c r="K391" s="23" t="s">
        <v>88</v>
      </c>
      <c r="L391" s="23" t="s">
        <v>744</v>
      </c>
      <c r="M391" s="23" t="s">
        <v>62</v>
      </c>
      <c r="N391" s="23" t="s">
        <v>34</v>
      </c>
      <c r="O391" s="23" t="s">
        <v>62</v>
      </c>
      <c r="P391" s="23" t="s">
        <v>125</v>
      </c>
      <c r="Q391" s="23" t="s">
        <v>3210</v>
      </c>
      <c r="R391" s="23" t="s">
        <v>10322</v>
      </c>
      <c r="S391" s="23" t="s">
        <v>3211</v>
      </c>
      <c r="T391" s="25">
        <v>24867</v>
      </c>
      <c r="U391" s="26">
        <v>57.888888888888886</v>
      </c>
      <c r="V391" s="26" t="s">
        <v>10319</v>
      </c>
      <c r="W391" s="27" t="s">
        <v>39</v>
      </c>
      <c r="X391" s="23" t="s">
        <v>242</v>
      </c>
      <c r="Y391" s="23" t="s">
        <v>41</v>
      </c>
      <c r="Z391" s="23">
        <v>38596</v>
      </c>
      <c r="AA391" s="23" t="s">
        <v>42</v>
      </c>
      <c r="AB391" s="23" t="s">
        <v>43</v>
      </c>
      <c r="AC391" s="23" t="s">
        <v>44</v>
      </c>
      <c r="AD391" s="23">
        <v>3</v>
      </c>
      <c r="AE391" s="28">
        <f>VLOOKUP(W391,Sheet4!$A$4:$B$53,2,FALSE)</f>
        <v>0</v>
      </c>
    </row>
    <row r="392" spans="1:31" x14ac:dyDescent="0.35">
      <c r="A392" s="15">
        <v>1174</v>
      </c>
      <c r="B392" s="16" t="s">
        <v>3212</v>
      </c>
      <c r="C392" s="16" t="s">
        <v>1844</v>
      </c>
      <c r="D392" s="17">
        <v>43998</v>
      </c>
      <c r="E392" s="17">
        <v>44998</v>
      </c>
      <c r="F392" s="16">
        <v>32</v>
      </c>
      <c r="G392" s="16" t="s">
        <v>10308</v>
      </c>
      <c r="H392" s="16" t="s">
        <v>28</v>
      </c>
      <c r="I392" s="16" t="s">
        <v>3213</v>
      </c>
      <c r="J392" s="16" t="s">
        <v>3214</v>
      </c>
      <c r="K392" s="16" t="s">
        <v>31</v>
      </c>
      <c r="L392" s="16" t="s">
        <v>744</v>
      </c>
      <c r="M392" s="16" t="s">
        <v>62</v>
      </c>
      <c r="N392" s="16" t="s">
        <v>34</v>
      </c>
      <c r="O392" s="16" t="s">
        <v>35</v>
      </c>
      <c r="P392" s="16" t="s">
        <v>125</v>
      </c>
      <c r="Q392" s="16" t="s">
        <v>3215</v>
      </c>
      <c r="R392" s="16" t="s">
        <v>10322</v>
      </c>
      <c r="S392" s="16" t="s">
        <v>89</v>
      </c>
      <c r="T392" s="18">
        <v>27008</v>
      </c>
      <c r="U392" s="19">
        <v>52.027777777777779</v>
      </c>
      <c r="V392" s="19" t="s">
        <v>10319</v>
      </c>
      <c r="W392" s="20" t="s">
        <v>39</v>
      </c>
      <c r="X392" s="16" t="s">
        <v>833</v>
      </c>
      <c r="Y392" s="16" t="s">
        <v>41</v>
      </c>
      <c r="Z392" s="16">
        <v>31731</v>
      </c>
      <c r="AA392" s="16" t="s">
        <v>73</v>
      </c>
      <c r="AB392" s="16" t="s">
        <v>43</v>
      </c>
      <c r="AC392" s="16" t="s">
        <v>44</v>
      </c>
      <c r="AD392" s="16">
        <v>3</v>
      </c>
      <c r="AE392" s="21">
        <f>VLOOKUP(W392,Sheet4!$A$4:$B$53,2,FALSE)</f>
        <v>0</v>
      </c>
    </row>
    <row r="393" spans="1:31" x14ac:dyDescent="0.35">
      <c r="A393" s="22">
        <v>1175</v>
      </c>
      <c r="B393" s="23" t="s">
        <v>1621</v>
      </c>
      <c r="C393" s="23" t="s">
        <v>465</v>
      </c>
      <c r="D393" s="24">
        <v>43454</v>
      </c>
      <c r="E393" s="24">
        <v>44189</v>
      </c>
      <c r="F393" s="23">
        <v>24</v>
      </c>
      <c r="G393" s="23" t="s">
        <v>10308</v>
      </c>
      <c r="H393" s="23" t="s">
        <v>28</v>
      </c>
      <c r="I393" s="23" t="s">
        <v>3216</v>
      </c>
      <c r="J393" s="23" t="s">
        <v>3217</v>
      </c>
      <c r="K393" s="23" t="s">
        <v>49</v>
      </c>
      <c r="L393" s="23" t="s">
        <v>744</v>
      </c>
      <c r="M393" s="23" t="s">
        <v>62</v>
      </c>
      <c r="N393" s="23" t="s">
        <v>50</v>
      </c>
      <c r="O393" s="23" t="s">
        <v>51</v>
      </c>
      <c r="P393" s="23" t="s">
        <v>174</v>
      </c>
      <c r="Q393" s="23" t="s">
        <v>3218</v>
      </c>
      <c r="R393" s="23" t="s">
        <v>10322</v>
      </c>
      <c r="S393" s="23" t="s">
        <v>331</v>
      </c>
      <c r="T393" s="25">
        <v>35281</v>
      </c>
      <c r="U393" s="26">
        <v>29.377777777777776</v>
      </c>
      <c r="V393" s="26" t="s">
        <v>10320</v>
      </c>
      <c r="W393" s="27" t="s">
        <v>39</v>
      </c>
      <c r="X393" s="23" t="s">
        <v>82</v>
      </c>
      <c r="Y393" s="23" t="s">
        <v>41</v>
      </c>
      <c r="Z393" s="23">
        <v>38710</v>
      </c>
      <c r="AA393" s="23" t="s">
        <v>127</v>
      </c>
      <c r="AB393" s="23" t="s">
        <v>103</v>
      </c>
      <c r="AC393" s="23" t="s">
        <v>44</v>
      </c>
      <c r="AD393" s="23">
        <v>3</v>
      </c>
      <c r="AE393" s="28">
        <f>VLOOKUP(W393,Sheet4!$A$4:$B$53,2,FALSE)</f>
        <v>0</v>
      </c>
    </row>
    <row r="394" spans="1:31" x14ac:dyDescent="0.35">
      <c r="A394" s="15">
        <v>1178</v>
      </c>
      <c r="B394" s="16" t="s">
        <v>3225</v>
      </c>
      <c r="C394" s="16" t="s">
        <v>2479</v>
      </c>
      <c r="D394" s="17">
        <v>44472</v>
      </c>
      <c r="E394" s="17">
        <v>44549</v>
      </c>
      <c r="F394" s="16">
        <v>2</v>
      </c>
      <c r="G394" s="16" t="s">
        <v>10308</v>
      </c>
      <c r="H394" s="16" t="s">
        <v>28</v>
      </c>
      <c r="I394" s="16" t="s">
        <v>3226</v>
      </c>
      <c r="J394" s="16" t="s">
        <v>3227</v>
      </c>
      <c r="K394" s="16" t="s">
        <v>61</v>
      </c>
      <c r="L394" s="16" t="s">
        <v>744</v>
      </c>
      <c r="M394" s="16" t="s">
        <v>33</v>
      </c>
      <c r="N394" s="16" t="s">
        <v>34</v>
      </c>
      <c r="O394" s="16" t="s">
        <v>51</v>
      </c>
      <c r="P394" s="16" t="s">
        <v>98</v>
      </c>
      <c r="Q394" s="16" t="s">
        <v>3228</v>
      </c>
      <c r="R394" s="16" t="s">
        <v>10322</v>
      </c>
      <c r="S394" s="16" t="s">
        <v>89</v>
      </c>
      <c r="T394" s="18">
        <v>21677</v>
      </c>
      <c r="U394" s="19">
        <v>66.61944444444444</v>
      </c>
      <c r="V394" s="19" t="s">
        <v>10315</v>
      </c>
      <c r="W394" s="20" t="s">
        <v>39</v>
      </c>
      <c r="X394" s="16" t="s">
        <v>82</v>
      </c>
      <c r="Y394" s="16" t="s">
        <v>54</v>
      </c>
      <c r="Z394" s="16">
        <v>93796</v>
      </c>
      <c r="AA394" s="16" t="s">
        <v>73</v>
      </c>
      <c r="AB394" s="16" t="s">
        <v>74</v>
      </c>
      <c r="AC394" s="16" t="s">
        <v>44</v>
      </c>
      <c r="AD394" s="16">
        <v>3</v>
      </c>
      <c r="AE394" s="21">
        <f>VLOOKUP(W394,Sheet4!$A$4:$B$53,2,FALSE)</f>
        <v>0</v>
      </c>
    </row>
    <row r="395" spans="1:31" x14ac:dyDescent="0.35">
      <c r="A395" s="22">
        <v>1182</v>
      </c>
      <c r="B395" s="23" t="s">
        <v>3238</v>
      </c>
      <c r="C395" s="23" t="s">
        <v>2438</v>
      </c>
      <c r="D395" s="24">
        <v>44194</v>
      </c>
      <c r="E395" s="24">
        <v>44858</v>
      </c>
      <c r="F395" s="23">
        <v>21</v>
      </c>
      <c r="G395" s="23" t="s">
        <v>10308</v>
      </c>
      <c r="H395" s="23" t="s">
        <v>28</v>
      </c>
      <c r="I395" s="23" t="s">
        <v>3239</v>
      </c>
      <c r="J395" s="23" t="s">
        <v>3240</v>
      </c>
      <c r="K395" s="23" t="s">
        <v>97</v>
      </c>
      <c r="L395" s="23" t="s">
        <v>32</v>
      </c>
      <c r="M395" s="23" t="s">
        <v>62</v>
      </c>
      <c r="N395" s="23" t="s">
        <v>34</v>
      </c>
      <c r="O395" s="23" t="s">
        <v>35</v>
      </c>
      <c r="P395" s="23" t="s">
        <v>174</v>
      </c>
      <c r="Q395" s="23" t="s">
        <v>3241</v>
      </c>
      <c r="R395" s="23" t="s">
        <v>10322</v>
      </c>
      <c r="S395" s="23" t="s">
        <v>147</v>
      </c>
      <c r="T395" s="25">
        <v>27007</v>
      </c>
      <c r="U395" s="26">
        <v>52.030555555555559</v>
      </c>
      <c r="V395" s="26" t="s">
        <v>10319</v>
      </c>
      <c r="W395" s="27" t="s">
        <v>39</v>
      </c>
      <c r="X395" s="23" t="s">
        <v>149</v>
      </c>
      <c r="Y395" s="23" t="s">
        <v>41</v>
      </c>
      <c r="Z395" s="23">
        <v>60901</v>
      </c>
      <c r="AA395" s="23" t="s">
        <v>92</v>
      </c>
      <c r="AB395" s="23" t="s">
        <v>103</v>
      </c>
      <c r="AC395" s="23" t="s">
        <v>44</v>
      </c>
      <c r="AD395" s="23">
        <v>3</v>
      </c>
      <c r="AE395" s="28">
        <f>VLOOKUP(W395,Sheet4!$A$4:$B$53,2,FALSE)</f>
        <v>0</v>
      </c>
    </row>
    <row r="396" spans="1:31" x14ac:dyDescent="0.35">
      <c r="A396" s="15">
        <v>1184</v>
      </c>
      <c r="B396" s="16" t="s">
        <v>3207</v>
      </c>
      <c r="C396" s="16" t="s">
        <v>3245</v>
      </c>
      <c r="D396" s="17">
        <v>44571</v>
      </c>
      <c r="E396" s="17">
        <v>45057</v>
      </c>
      <c r="F396" s="16">
        <v>15</v>
      </c>
      <c r="G396" s="16" t="s">
        <v>10308</v>
      </c>
      <c r="H396" s="16" t="s">
        <v>28</v>
      </c>
      <c r="I396" s="16" t="s">
        <v>3246</v>
      </c>
      <c r="J396" s="16" t="s">
        <v>3247</v>
      </c>
      <c r="K396" s="16" t="s">
        <v>31</v>
      </c>
      <c r="L396" s="16" t="s">
        <v>32</v>
      </c>
      <c r="M396" s="16" t="s">
        <v>62</v>
      </c>
      <c r="N396" s="16" t="s">
        <v>63</v>
      </c>
      <c r="O396" s="16" t="s">
        <v>35</v>
      </c>
      <c r="P396" s="16" t="s">
        <v>98</v>
      </c>
      <c r="Q396" s="16" t="s">
        <v>3248</v>
      </c>
      <c r="R396" s="16" t="s">
        <v>10322</v>
      </c>
      <c r="S396" s="16" t="s">
        <v>304</v>
      </c>
      <c r="T396" s="18">
        <v>18902</v>
      </c>
      <c r="U396" s="19">
        <v>74.219444444444449</v>
      </c>
      <c r="V396" s="19" t="s">
        <v>10316</v>
      </c>
      <c r="W396" s="20" t="s">
        <v>39</v>
      </c>
      <c r="X396" s="16" t="s">
        <v>225</v>
      </c>
      <c r="Y396" s="16" t="s">
        <v>41</v>
      </c>
      <c r="Z396" s="16">
        <v>50781</v>
      </c>
      <c r="AA396" s="16" t="s">
        <v>55</v>
      </c>
      <c r="AB396" s="16" t="s">
        <v>103</v>
      </c>
      <c r="AC396" s="16" t="s">
        <v>44</v>
      </c>
      <c r="AD396" s="16">
        <v>3</v>
      </c>
      <c r="AE396" s="21">
        <f>VLOOKUP(W396,Sheet4!$A$4:$B$53,2,FALSE)</f>
        <v>0</v>
      </c>
    </row>
    <row r="397" spans="1:31" x14ac:dyDescent="0.35">
      <c r="A397" s="22">
        <v>1188</v>
      </c>
      <c r="B397" s="23" t="s">
        <v>1159</v>
      </c>
      <c r="C397" s="23" t="s">
        <v>3259</v>
      </c>
      <c r="D397" s="24">
        <v>43867</v>
      </c>
      <c r="E397" s="24">
        <v>44398</v>
      </c>
      <c r="F397" s="23">
        <v>17</v>
      </c>
      <c r="G397" s="23" t="s">
        <v>10308</v>
      </c>
      <c r="H397" s="23" t="s">
        <v>727</v>
      </c>
      <c r="I397" s="23" t="s">
        <v>3260</v>
      </c>
      <c r="J397" s="23" t="s">
        <v>3261</v>
      </c>
      <c r="K397" s="23" t="s">
        <v>97</v>
      </c>
      <c r="L397" s="23" t="s">
        <v>744</v>
      </c>
      <c r="M397" s="23" t="s">
        <v>33</v>
      </c>
      <c r="N397" s="23" t="s">
        <v>63</v>
      </c>
      <c r="O397" s="23" t="s">
        <v>51</v>
      </c>
      <c r="P397" s="23" t="s">
        <v>139</v>
      </c>
      <c r="Q397" s="23" t="s">
        <v>3262</v>
      </c>
      <c r="R397" s="23" t="s">
        <v>10322</v>
      </c>
      <c r="S397" s="23" t="s">
        <v>65</v>
      </c>
      <c r="T397" s="25">
        <v>29003</v>
      </c>
      <c r="U397" s="26">
        <v>46.56111111111111</v>
      </c>
      <c r="V397" s="26" t="s">
        <v>10317</v>
      </c>
      <c r="W397" s="27" t="s">
        <v>39</v>
      </c>
      <c r="X397" s="23" t="s">
        <v>3263</v>
      </c>
      <c r="Y397" s="23" t="s">
        <v>54</v>
      </c>
      <c r="Z397" s="23">
        <v>13562</v>
      </c>
      <c r="AA397" s="23" t="s">
        <v>92</v>
      </c>
      <c r="AB397" s="23" t="s">
        <v>103</v>
      </c>
      <c r="AC397" s="23" t="s">
        <v>44</v>
      </c>
      <c r="AD397" s="23">
        <v>3</v>
      </c>
      <c r="AE397" s="28">
        <f>VLOOKUP(W397,Sheet4!$A$4:$B$53,2,FALSE)</f>
        <v>0</v>
      </c>
    </row>
    <row r="398" spans="1:31" x14ac:dyDescent="0.35">
      <c r="A398" s="15">
        <v>1189</v>
      </c>
      <c r="B398" s="16" t="s">
        <v>855</v>
      </c>
      <c r="C398" s="16" t="s">
        <v>1549</v>
      </c>
      <c r="D398" s="17">
        <v>44010</v>
      </c>
      <c r="E398" s="17">
        <v>44753</v>
      </c>
      <c r="F398" s="16">
        <v>24</v>
      </c>
      <c r="G398" s="16" t="s">
        <v>10308</v>
      </c>
      <c r="H398" s="16" t="s">
        <v>727</v>
      </c>
      <c r="I398" s="16" t="s">
        <v>3264</v>
      </c>
      <c r="J398" s="16" t="s">
        <v>3265</v>
      </c>
      <c r="K398" s="16" t="s">
        <v>117</v>
      </c>
      <c r="L398" s="16" t="s">
        <v>744</v>
      </c>
      <c r="M398" s="16" t="s">
        <v>33</v>
      </c>
      <c r="N398" s="16" t="s">
        <v>34</v>
      </c>
      <c r="O398" s="16" t="s">
        <v>62</v>
      </c>
      <c r="P398" s="16" t="s">
        <v>98</v>
      </c>
      <c r="Q398" s="16" t="s">
        <v>3266</v>
      </c>
      <c r="R398" s="16" t="s">
        <v>10322</v>
      </c>
      <c r="S398" s="16" t="s">
        <v>100</v>
      </c>
      <c r="T398" s="18">
        <v>32209</v>
      </c>
      <c r="U398" s="19">
        <v>37.786111111111111</v>
      </c>
      <c r="V398" s="19" t="s">
        <v>10318</v>
      </c>
      <c r="W398" s="20" t="s">
        <v>39</v>
      </c>
      <c r="X398" s="16" t="s">
        <v>112</v>
      </c>
      <c r="Y398" s="16" t="s">
        <v>41</v>
      </c>
      <c r="Z398" s="16">
        <v>55949</v>
      </c>
      <c r="AA398" s="16" t="s">
        <v>73</v>
      </c>
      <c r="AB398" s="16" t="s">
        <v>83</v>
      </c>
      <c r="AC398" s="16" t="s">
        <v>44</v>
      </c>
      <c r="AD398" s="16">
        <v>3</v>
      </c>
      <c r="AE398" s="21">
        <f>VLOOKUP(W398,Sheet4!$A$4:$B$53,2,FALSE)</f>
        <v>0</v>
      </c>
    </row>
    <row r="399" spans="1:31" x14ac:dyDescent="0.35">
      <c r="A399" s="22">
        <v>1190</v>
      </c>
      <c r="B399" s="23" t="s">
        <v>3267</v>
      </c>
      <c r="C399" s="23" t="s">
        <v>407</v>
      </c>
      <c r="D399" s="24">
        <v>44187</v>
      </c>
      <c r="E399" s="24">
        <v>44520</v>
      </c>
      <c r="F399" s="23">
        <v>10</v>
      </c>
      <c r="G399" s="23" t="s">
        <v>10308</v>
      </c>
      <c r="H399" s="23" t="s">
        <v>727</v>
      </c>
      <c r="I399" s="23" t="s">
        <v>3268</v>
      </c>
      <c r="J399" s="23" t="s">
        <v>3269</v>
      </c>
      <c r="K399" s="23" t="s">
        <v>61</v>
      </c>
      <c r="L399" s="23" t="s">
        <v>744</v>
      </c>
      <c r="M399" s="23" t="s">
        <v>33</v>
      </c>
      <c r="N399" s="23" t="s">
        <v>63</v>
      </c>
      <c r="O399" s="23" t="s">
        <v>62</v>
      </c>
      <c r="P399" s="23" t="s">
        <v>125</v>
      </c>
      <c r="Q399" s="23" t="s">
        <v>3270</v>
      </c>
      <c r="R399" s="23" t="s">
        <v>10322</v>
      </c>
      <c r="S399" s="23" t="s">
        <v>241</v>
      </c>
      <c r="T399" s="25">
        <v>35905</v>
      </c>
      <c r="U399" s="26">
        <v>27.666666666666668</v>
      </c>
      <c r="V399" s="26" t="s">
        <v>10320</v>
      </c>
      <c r="W399" s="27" t="s">
        <v>39</v>
      </c>
      <c r="X399" s="23" t="s">
        <v>418</v>
      </c>
      <c r="Y399" s="23" t="s">
        <v>41</v>
      </c>
      <c r="Z399" s="23">
        <v>88496</v>
      </c>
      <c r="AA399" s="23" t="s">
        <v>55</v>
      </c>
      <c r="AB399" s="23" t="s">
        <v>83</v>
      </c>
      <c r="AC399" s="23" t="s">
        <v>44</v>
      </c>
      <c r="AD399" s="23">
        <v>3</v>
      </c>
      <c r="AE399" s="28">
        <f>VLOOKUP(W399,Sheet4!$A$4:$B$53,2,FALSE)</f>
        <v>0</v>
      </c>
    </row>
    <row r="400" spans="1:31" x14ac:dyDescent="0.35">
      <c r="A400" s="15">
        <v>1193</v>
      </c>
      <c r="B400" s="16" t="s">
        <v>3278</v>
      </c>
      <c r="C400" s="16" t="s">
        <v>1361</v>
      </c>
      <c r="D400" s="17">
        <v>43867</v>
      </c>
      <c r="E400" s="17">
        <v>44584</v>
      </c>
      <c r="F400" s="16">
        <v>23</v>
      </c>
      <c r="G400" s="16" t="s">
        <v>10308</v>
      </c>
      <c r="H400" s="16" t="s">
        <v>28</v>
      </c>
      <c r="I400" s="16" t="s">
        <v>3279</v>
      </c>
      <c r="J400" s="16" t="s">
        <v>3280</v>
      </c>
      <c r="K400" s="16" t="s">
        <v>132</v>
      </c>
      <c r="L400" s="16" t="s">
        <v>744</v>
      </c>
      <c r="M400" s="16" t="s">
        <v>62</v>
      </c>
      <c r="N400" s="16" t="s">
        <v>63</v>
      </c>
      <c r="O400" s="16" t="s">
        <v>35</v>
      </c>
      <c r="P400" s="16" t="s">
        <v>98</v>
      </c>
      <c r="Q400" s="16" t="s">
        <v>3281</v>
      </c>
      <c r="R400" s="16" t="s">
        <v>10322</v>
      </c>
      <c r="S400" s="16" t="s">
        <v>52</v>
      </c>
      <c r="T400" s="18">
        <v>18524</v>
      </c>
      <c r="U400" s="19">
        <v>75.25555555555556</v>
      </c>
      <c r="V400" s="19" t="s">
        <v>10316</v>
      </c>
      <c r="W400" s="20" t="s">
        <v>39</v>
      </c>
      <c r="X400" s="16" t="s">
        <v>225</v>
      </c>
      <c r="Y400" s="16" t="s">
        <v>41</v>
      </c>
      <c r="Z400" s="16">
        <v>68342</v>
      </c>
      <c r="AA400" s="16" t="s">
        <v>92</v>
      </c>
      <c r="AB400" s="16" t="s">
        <v>83</v>
      </c>
      <c r="AC400" s="16" t="s">
        <v>44</v>
      </c>
      <c r="AD400" s="16">
        <v>3</v>
      </c>
      <c r="AE400" s="21">
        <f>VLOOKUP(W400,Sheet4!$A$4:$B$53,2,FALSE)</f>
        <v>0</v>
      </c>
    </row>
    <row r="401" spans="1:31" x14ac:dyDescent="0.35">
      <c r="A401" s="22">
        <v>1194</v>
      </c>
      <c r="B401" s="23" t="s">
        <v>3282</v>
      </c>
      <c r="C401" s="23" t="s">
        <v>3283</v>
      </c>
      <c r="D401" s="24">
        <v>43479</v>
      </c>
      <c r="E401" s="24">
        <v>44414</v>
      </c>
      <c r="F401" s="23">
        <v>30</v>
      </c>
      <c r="G401" s="23" t="s">
        <v>10308</v>
      </c>
      <c r="H401" s="23" t="s">
        <v>28</v>
      </c>
      <c r="I401" s="23" t="s">
        <v>3284</v>
      </c>
      <c r="J401" s="23" t="s">
        <v>3285</v>
      </c>
      <c r="K401" s="23" t="s">
        <v>49</v>
      </c>
      <c r="L401" s="23" t="s">
        <v>744</v>
      </c>
      <c r="M401" s="23" t="s">
        <v>62</v>
      </c>
      <c r="N401" s="23" t="s">
        <v>34</v>
      </c>
      <c r="O401" s="23" t="s">
        <v>35</v>
      </c>
      <c r="P401" s="23" t="s">
        <v>125</v>
      </c>
      <c r="Q401" s="23" t="s">
        <v>3286</v>
      </c>
      <c r="R401" s="23" t="s">
        <v>10322</v>
      </c>
      <c r="S401" s="23" t="s">
        <v>89</v>
      </c>
      <c r="T401" s="25">
        <v>19426</v>
      </c>
      <c r="U401" s="26">
        <v>72.783333333333331</v>
      </c>
      <c r="V401" s="26" t="s">
        <v>10316</v>
      </c>
      <c r="W401" s="27" t="s">
        <v>39</v>
      </c>
      <c r="X401" s="23" t="s">
        <v>225</v>
      </c>
      <c r="Y401" s="23" t="s">
        <v>54</v>
      </c>
      <c r="Z401" s="23">
        <v>5779</v>
      </c>
      <c r="AA401" s="23" t="s">
        <v>127</v>
      </c>
      <c r="AB401" s="23" t="s">
        <v>43</v>
      </c>
      <c r="AC401" s="23" t="s">
        <v>44</v>
      </c>
      <c r="AD401" s="23">
        <v>3</v>
      </c>
      <c r="AE401" s="28">
        <f>VLOOKUP(W401,Sheet4!$A$4:$B$53,2,FALSE)</f>
        <v>0</v>
      </c>
    </row>
    <row r="402" spans="1:31" x14ac:dyDescent="0.35">
      <c r="A402" s="15">
        <v>1195</v>
      </c>
      <c r="B402" s="16" t="s">
        <v>3287</v>
      </c>
      <c r="C402" s="16" t="s">
        <v>2047</v>
      </c>
      <c r="D402" s="17">
        <v>43641</v>
      </c>
      <c r="E402" s="17">
        <v>44696</v>
      </c>
      <c r="F402" s="16">
        <v>34</v>
      </c>
      <c r="G402" s="16" t="s">
        <v>10308</v>
      </c>
      <c r="H402" s="16" t="s">
        <v>28</v>
      </c>
      <c r="I402" s="16" t="s">
        <v>3288</v>
      </c>
      <c r="J402" s="16" t="s">
        <v>3289</v>
      </c>
      <c r="K402" s="16" t="s">
        <v>79</v>
      </c>
      <c r="L402" s="16" t="s">
        <v>1804</v>
      </c>
      <c r="M402" s="16" t="s">
        <v>51</v>
      </c>
      <c r="N402" s="16" t="s">
        <v>34</v>
      </c>
      <c r="O402" s="16" t="s">
        <v>51</v>
      </c>
      <c r="P402" s="16" t="s">
        <v>139</v>
      </c>
      <c r="Q402" s="16" t="s">
        <v>3290</v>
      </c>
      <c r="R402" s="16" t="s">
        <v>10322</v>
      </c>
      <c r="S402" s="16" t="s">
        <v>304</v>
      </c>
      <c r="T402" s="18">
        <v>24558</v>
      </c>
      <c r="U402" s="19">
        <v>58.730555555555554</v>
      </c>
      <c r="V402" s="19" t="s">
        <v>10319</v>
      </c>
      <c r="W402" s="20" t="s">
        <v>39</v>
      </c>
      <c r="X402" s="16" t="s">
        <v>225</v>
      </c>
      <c r="Y402" s="16" t="s">
        <v>41</v>
      </c>
      <c r="Z402" s="16">
        <v>91065</v>
      </c>
      <c r="AA402" s="16" t="s">
        <v>55</v>
      </c>
      <c r="AB402" s="16" t="s">
        <v>43</v>
      </c>
      <c r="AC402" s="16" t="s">
        <v>44</v>
      </c>
      <c r="AD402" s="16">
        <v>3</v>
      </c>
      <c r="AE402" s="21">
        <f>VLOOKUP(W402,Sheet4!$A$4:$B$53,2,FALSE)</f>
        <v>0</v>
      </c>
    </row>
    <row r="403" spans="1:31" x14ac:dyDescent="0.35">
      <c r="A403" s="22">
        <v>1201</v>
      </c>
      <c r="B403" s="23" t="s">
        <v>3306</v>
      </c>
      <c r="C403" s="23" t="s">
        <v>276</v>
      </c>
      <c r="D403" s="24">
        <v>44662</v>
      </c>
      <c r="E403" s="24">
        <v>44830</v>
      </c>
      <c r="F403" s="23">
        <v>5</v>
      </c>
      <c r="G403" s="23" t="s">
        <v>10308</v>
      </c>
      <c r="H403" s="23" t="s">
        <v>28</v>
      </c>
      <c r="I403" s="23" t="s">
        <v>3307</v>
      </c>
      <c r="J403" s="23" t="s">
        <v>3308</v>
      </c>
      <c r="K403" s="23" t="s">
        <v>31</v>
      </c>
      <c r="L403" s="23" t="s">
        <v>744</v>
      </c>
      <c r="M403" s="23" t="s">
        <v>33</v>
      </c>
      <c r="N403" s="23" t="s">
        <v>50</v>
      </c>
      <c r="O403" s="23" t="s">
        <v>51</v>
      </c>
      <c r="P403" s="23" t="s">
        <v>174</v>
      </c>
      <c r="Q403" s="23" t="s">
        <v>3309</v>
      </c>
      <c r="R403" s="23" t="s">
        <v>10322</v>
      </c>
      <c r="S403" s="23" t="s">
        <v>80</v>
      </c>
      <c r="T403" s="25">
        <v>19751</v>
      </c>
      <c r="U403" s="26">
        <v>71.897222222222226</v>
      </c>
      <c r="V403" s="26" t="s">
        <v>10316</v>
      </c>
      <c r="W403" s="27" t="s">
        <v>39</v>
      </c>
      <c r="X403" s="23" t="s">
        <v>291</v>
      </c>
      <c r="Y403" s="23" t="s">
        <v>54</v>
      </c>
      <c r="Z403" s="23">
        <v>53450</v>
      </c>
      <c r="AA403" s="23" t="s">
        <v>73</v>
      </c>
      <c r="AB403" s="23" t="s">
        <v>103</v>
      </c>
      <c r="AC403" s="23" t="s">
        <v>44</v>
      </c>
      <c r="AD403" s="23">
        <v>3</v>
      </c>
      <c r="AE403" s="28">
        <f>VLOOKUP(W403,Sheet4!$A$4:$B$53,2,FALSE)</f>
        <v>0</v>
      </c>
    </row>
    <row r="404" spans="1:31" x14ac:dyDescent="0.35">
      <c r="A404" s="15">
        <v>1202</v>
      </c>
      <c r="B404" s="16" t="s">
        <v>3310</v>
      </c>
      <c r="C404" s="16" t="s">
        <v>3311</v>
      </c>
      <c r="D404" s="17">
        <v>44805</v>
      </c>
      <c r="E404" s="17">
        <v>44897</v>
      </c>
      <c r="F404" s="16">
        <v>3</v>
      </c>
      <c r="G404" s="16" t="s">
        <v>10308</v>
      </c>
      <c r="H404" s="16" t="s">
        <v>28</v>
      </c>
      <c r="I404" s="16" t="s">
        <v>3312</v>
      </c>
      <c r="J404" s="16" t="s">
        <v>3313</v>
      </c>
      <c r="K404" s="16" t="s">
        <v>132</v>
      </c>
      <c r="L404" s="16" t="s">
        <v>744</v>
      </c>
      <c r="M404" s="16" t="s">
        <v>33</v>
      </c>
      <c r="N404" s="16" t="s">
        <v>63</v>
      </c>
      <c r="O404" s="16" t="s">
        <v>35</v>
      </c>
      <c r="P404" s="16" t="s">
        <v>174</v>
      </c>
      <c r="Q404" s="16" t="s">
        <v>3314</v>
      </c>
      <c r="R404" s="16" t="s">
        <v>10322</v>
      </c>
      <c r="S404" s="16" t="s">
        <v>304</v>
      </c>
      <c r="T404" s="18">
        <v>30487</v>
      </c>
      <c r="U404" s="19">
        <v>42.5</v>
      </c>
      <c r="V404" s="19" t="s">
        <v>10317</v>
      </c>
      <c r="W404" s="20" t="s">
        <v>39</v>
      </c>
      <c r="X404" s="16" t="s">
        <v>380</v>
      </c>
      <c r="Y404" s="16" t="s">
        <v>54</v>
      </c>
      <c r="Z404" s="16">
        <v>9799</v>
      </c>
      <c r="AA404" s="16" t="s">
        <v>42</v>
      </c>
      <c r="AB404" s="16" t="s">
        <v>43</v>
      </c>
      <c r="AC404" s="16" t="s">
        <v>44</v>
      </c>
      <c r="AD404" s="16">
        <v>3</v>
      </c>
      <c r="AE404" s="21">
        <f>VLOOKUP(W404,Sheet4!$A$4:$B$53,2,FALSE)</f>
        <v>0</v>
      </c>
    </row>
    <row r="405" spans="1:31" x14ac:dyDescent="0.35">
      <c r="A405" s="22">
        <v>1204</v>
      </c>
      <c r="B405" s="23" t="s">
        <v>3318</v>
      </c>
      <c r="C405" s="23" t="s">
        <v>1357</v>
      </c>
      <c r="D405" s="24">
        <v>44889</v>
      </c>
      <c r="E405" s="24">
        <v>45143</v>
      </c>
      <c r="F405" s="23">
        <v>8</v>
      </c>
      <c r="G405" s="23" t="s">
        <v>10308</v>
      </c>
      <c r="H405" s="23" t="s">
        <v>28</v>
      </c>
      <c r="I405" s="23" t="s">
        <v>3319</v>
      </c>
      <c r="J405" s="23" t="s">
        <v>3320</v>
      </c>
      <c r="K405" s="23" t="s">
        <v>138</v>
      </c>
      <c r="L405" s="23" t="s">
        <v>32</v>
      </c>
      <c r="M405" s="23" t="s">
        <v>62</v>
      </c>
      <c r="N405" s="23" t="s">
        <v>63</v>
      </c>
      <c r="O405" s="23" t="s">
        <v>35</v>
      </c>
      <c r="P405" s="23" t="s">
        <v>174</v>
      </c>
      <c r="Q405" s="23" t="s">
        <v>3321</v>
      </c>
      <c r="R405" s="23" t="s">
        <v>10322</v>
      </c>
      <c r="S405" s="23" t="s">
        <v>65</v>
      </c>
      <c r="T405" s="25">
        <v>17771</v>
      </c>
      <c r="U405" s="26">
        <v>77.316666666666663</v>
      </c>
      <c r="V405" s="26" t="s">
        <v>10316</v>
      </c>
      <c r="W405" s="27" t="s">
        <v>39</v>
      </c>
      <c r="X405" s="23" t="s">
        <v>707</v>
      </c>
      <c r="Y405" s="23" t="s">
        <v>54</v>
      </c>
      <c r="Z405" s="23">
        <v>76112</v>
      </c>
      <c r="AA405" s="23" t="s">
        <v>42</v>
      </c>
      <c r="AB405" s="23" t="s">
        <v>83</v>
      </c>
      <c r="AC405" s="23" t="s">
        <v>44</v>
      </c>
      <c r="AD405" s="23">
        <v>3</v>
      </c>
      <c r="AE405" s="28">
        <f>VLOOKUP(W405,Sheet4!$A$4:$B$53,2,FALSE)</f>
        <v>0</v>
      </c>
    </row>
    <row r="406" spans="1:31" x14ac:dyDescent="0.35">
      <c r="A406" s="15">
        <v>1206</v>
      </c>
      <c r="B406" s="16" t="s">
        <v>3326</v>
      </c>
      <c r="C406" s="16" t="s">
        <v>106</v>
      </c>
      <c r="D406" s="17">
        <v>43462</v>
      </c>
      <c r="E406" s="17">
        <v>45061</v>
      </c>
      <c r="F406" s="16">
        <v>52</v>
      </c>
      <c r="G406" s="16" t="s">
        <v>10308</v>
      </c>
      <c r="H406" s="16" t="s">
        <v>28</v>
      </c>
      <c r="I406" s="16" t="s">
        <v>3327</v>
      </c>
      <c r="J406" s="16" t="s">
        <v>3328</v>
      </c>
      <c r="K406" s="16" t="s">
        <v>167</v>
      </c>
      <c r="L406" s="16" t="s">
        <v>32</v>
      </c>
      <c r="M406" s="16" t="s">
        <v>51</v>
      </c>
      <c r="N406" s="16" t="s">
        <v>34</v>
      </c>
      <c r="O406" s="16" t="s">
        <v>51</v>
      </c>
      <c r="P406" s="16" t="s">
        <v>174</v>
      </c>
      <c r="Q406" s="16" t="s">
        <v>3329</v>
      </c>
      <c r="R406" s="16" t="s">
        <v>10322</v>
      </c>
      <c r="S406" s="16" t="s">
        <v>110</v>
      </c>
      <c r="T406" s="18">
        <v>20500</v>
      </c>
      <c r="U406" s="19">
        <v>69.847222222222229</v>
      </c>
      <c r="V406" s="19" t="s">
        <v>10315</v>
      </c>
      <c r="W406" s="20" t="s">
        <v>39</v>
      </c>
      <c r="X406" s="16" t="s">
        <v>702</v>
      </c>
      <c r="Y406" s="16" t="s">
        <v>41</v>
      </c>
      <c r="Z406" s="16">
        <v>82378</v>
      </c>
      <c r="AA406" s="16" t="s">
        <v>42</v>
      </c>
      <c r="AB406" s="16" t="s">
        <v>103</v>
      </c>
      <c r="AC406" s="16" t="s">
        <v>44</v>
      </c>
      <c r="AD406" s="16">
        <v>3</v>
      </c>
      <c r="AE406" s="21">
        <f>VLOOKUP(W406,Sheet4!$A$4:$B$53,2,FALSE)</f>
        <v>0</v>
      </c>
    </row>
    <row r="407" spans="1:31" x14ac:dyDescent="0.35">
      <c r="A407" s="22">
        <v>1208</v>
      </c>
      <c r="B407" s="23" t="s">
        <v>2799</v>
      </c>
      <c r="C407" s="23" t="s">
        <v>577</v>
      </c>
      <c r="D407" s="24">
        <v>43694</v>
      </c>
      <c r="E407" s="24">
        <v>43763</v>
      </c>
      <c r="F407" s="23">
        <v>2</v>
      </c>
      <c r="G407" s="23" t="s">
        <v>10308</v>
      </c>
      <c r="H407" s="23" t="s">
        <v>3017</v>
      </c>
      <c r="I407" s="23" t="s">
        <v>3333</v>
      </c>
      <c r="J407" s="23" t="s">
        <v>3334</v>
      </c>
      <c r="K407" s="23" t="s">
        <v>117</v>
      </c>
      <c r="L407" s="23" t="s">
        <v>32</v>
      </c>
      <c r="M407" s="23" t="s">
        <v>33</v>
      </c>
      <c r="N407" s="23" t="s">
        <v>50</v>
      </c>
      <c r="O407" s="23" t="s">
        <v>51</v>
      </c>
      <c r="P407" s="23" t="s">
        <v>139</v>
      </c>
      <c r="Q407" s="23" t="s">
        <v>3335</v>
      </c>
      <c r="R407" s="23" t="s">
        <v>10322</v>
      </c>
      <c r="S407" s="23" t="s">
        <v>304</v>
      </c>
      <c r="T407" s="25">
        <v>29219</v>
      </c>
      <c r="U407" s="26">
        <v>45.972222222222221</v>
      </c>
      <c r="V407" s="26" t="s">
        <v>10317</v>
      </c>
      <c r="W407" s="27" t="s">
        <v>39</v>
      </c>
      <c r="X407" s="23" t="s">
        <v>82</v>
      </c>
      <c r="Y407" s="23" t="s">
        <v>41</v>
      </c>
      <c r="Z407" s="23">
        <v>59862</v>
      </c>
      <c r="AA407" s="23" t="s">
        <v>92</v>
      </c>
      <c r="AB407" s="23" t="s">
        <v>74</v>
      </c>
      <c r="AC407" s="23" t="s">
        <v>44</v>
      </c>
      <c r="AD407" s="23">
        <v>3</v>
      </c>
      <c r="AE407" s="28">
        <f>VLOOKUP(W407,Sheet4!$A$4:$B$53,2,FALSE)</f>
        <v>0</v>
      </c>
    </row>
    <row r="408" spans="1:31" x14ac:dyDescent="0.35">
      <c r="A408" s="15">
        <v>1210</v>
      </c>
      <c r="B408" s="16" t="s">
        <v>3339</v>
      </c>
      <c r="C408" s="16" t="s">
        <v>3340</v>
      </c>
      <c r="D408" s="17">
        <v>44173</v>
      </c>
      <c r="E408" s="17">
        <v>45087</v>
      </c>
      <c r="F408" s="16">
        <v>30</v>
      </c>
      <c r="G408" s="16" t="s">
        <v>10308</v>
      </c>
      <c r="H408" s="16" t="s">
        <v>3017</v>
      </c>
      <c r="I408" s="16" t="s">
        <v>3341</v>
      </c>
      <c r="J408" s="16" t="s">
        <v>3342</v>
      </c>
      <c r="K408" s="16" t="s">
        <v>88</v>
      </c>
      <c r="L408" s="16" t="s">
        <v>32</v>
      </c>
      <c r="M408" s="16" t="s">
        <v>62</v>
      </c>
      <c r="N408" s="16" t="s">
        <v>63</v>
      </c>
      <c r="O408" s="16" t="s">
        <v>51</v>
      </c>
      <c r="P408" s="16" t="s">
        <v>98</v>
      </c>
      <c r="Q408" s="16" t="s">
        <v>3343</v>
      </c>
      <c r="R408" s="16" t="s">
        <v>10322</v>
      </c>
      <c r="S408" s="16" t="s">
        <v>89</v>
      </c>
      <c r="T408" s="18">
        <v>17891</v>
      </c>
      <c r="U408" s="19">
        <v>76.988888888888894</v>
      </c>
      <c r="V408" s="19" t="s">
        <v>10316</v>
      </c>
      <c r="W408" s="20" t="s">
        <v>39</v>
      </c>
      <c r="X408" s="16" t="s">
        <v>581</v>
      </c>
      <c r="Y408" s="16" t="s">
        <v>41</v>
      </c>
      <c r="Z408" s="16">
        <v>91039</v>
      </c>
      <c r="AA408" s="16" t="s">
        <v>127</v>
      </c>
      <c r="AB408" s="16" t="s">
        <v>103</v>
      </c>
      <c r="AC408" s="16" t="s">
        <v>44</v>
      </c>
      <c r="AD408" s="16">
        <v>3</v>
      </c>
      <c r="AE408" s="21">
        <f>VLOOKUP(W408,Sheet4!$A$4:$B$53,2,FALSE)</f>
        <v>0</v>
      </c>
    </row>
    <row r="409" spans="1:31" x14ac:dyDescent="0.35">
      <c r="A409" s="22">
        <v>1211</v>
      </c>
      <c r="B409" s="23" t="s">
        <v>3344</v>
      </c>
      <c r="C409" s="23" t="s">
        <v>2642</v>
      </c>
      <c r="D409" s="24">
        <v>43409</v>
      </c>
      <c r="E409" s="24">
        <v>45008</v>
      </c>
      <c r="F409" s="23">
        <v>52</v>
      </c>
      <c r="G409" s="23" t="s">
        <v>10308</v>
      </c>
      <c r="H409" s="23" t="s">
        <v>727</v>
      </c>
      <c r="I409" s="23" t="s">
        <v>3345</v>
      </c>
      <c r="J409" s="23" t="s">
        <v>3346</v>
      </c>
      <c r="K409" s="23" t="s">
        <v>31</v>
      </c>
      <c r="L409" s="23" t="s">
        <v>744</v>
      </c>
      <c r="M409" s="23" t="s">
        <v>51</v>
      </c>
      <c r="N409" s="23" t="s">
        <v>63</v>
      </c>
      <c r="O409" s="23" t="s">
        <v>51</v>
      </c>
      <c r="P409" s="23" t="s">
        <v>174</v>
      </c>
      <c r="Q409" s="23" t="s">
        <v>3347</v>
      </c>
      <c r="R409" s="23" t="s">
        <v>10322</v>
      </c>
      <c r="S409" s="23" t="s">
        <v>89</v>
      </c>
      <c r="T409" s="25">
        <v>29931</v>
      </c>
      <c r="U409" s="26">
        <v>44.024999999999999</v>
      </c>
      <c r="V409" s="26" t="s">
        <v>10317</v>
      </c>
      <c r="W409" s="27" t="s">
        <v>39</v>
      </c>
      <c r="X409" s="23" t="s">
        <v>149</v>
      </c>
      <c r="Y409" s="23" t="s">
        <v>54</v>
      </c>
      <c r="Z409" s="23">
        <v>37834</v>
      </c>
      <c r="AA409" s="23" t="s">
        <v>73</v>
      </c>
      <c r="AB409" s="23" t="s">
        <v>43</v>
      </c>
      <c r="AC409" s="23" t="s">
        <v>44</v>
      </c>
      <c r="AD409" s="23">
        <v>3</v>
      </c>
      <c r="AE409" s="28">
        <f>VLOOKUP(W409,Sheet4!$A$4:$B$53,2,FALSE)</f>
        <v>0</v>
      </c>
    </row>
    <row r="410" spans="1:31" x14ac:dyDescent="0.35">
      <c r="A410" s="15">
        <v>1212</v>
      </c>
      <c r="B410" s="16" t="s">
        <v>3348</v>
      </c>
      <c r="C410" s="16" t="s">
        <v>3349</v>
      </c>
      <c r="D410" s="17">
        <v>44069</v>
      </c>
      <c r="E410" s="17">
        <v>45021</v>
      </c>
      <c r="F410" s="16">
        <v>31</v>
      </c>
      <c r="G410" s="16" t="s">
        <v>10308</v>
      </c>
      <c r="H410" s="16" t="s">
        <v>727</v>
      </c>
      <c r="I410" s="16" t="s">
        <v>3350</v>
      </c>
      <c r="J410" s="16" t="s">
        <v>3351</v>
      </c>
      <c r="K410" s="16" t="s">
        <v>49</v>
      </c>
      <c r="L410" s="16" t="s">
        <v>744</v>
      </c>
      <c r="M410" s="16" t="s">
        <v>33</v>
      </c>
      <c r="N410" s="16" t="s">
        <v>34</v>
      </c>
      <c r="O410" s="16" t="s">
        <v>62</v>
      </c>
      <c r="P410" s="16" t="s">
        <v>174</v>
      </c>
      <c r="Q410" s="16" t="s">
        <v>3352</v>
      </c>
      <c r="R410" s="16" t="s">
        <v>10322</v>
      </c>
      <c r="S410" s="16" t="s">
        <v>110</v>
      </c>
      <c r="T410" s="18">
        <v>30555</v>
      </c>
      <c r="U410" s="19">
        <v>42.31388888888889</v>
      </c>
      <c r="V410" s="19" t="s">
        <v>10317</v>
      </c>
      <c r="W410" s="20" t="s">
        <v>39</v>
      </c>
      <c r="X410" s="16" t="s">
        <v>418</v>
      </c>
      <c r="Y410" s="16" t="s">
        <v>41</v>
      </c>
      <c r="Z410" s="16">
        <v>46678</v>
      </c>
      <c r="AA410" s="16" t="s">
        <v>55</v>
      </c>
      <c r="AB410" s="16" t="s">
        <v>74</v>
      </c>
      <c r="AC410" s="16" t="s">
        <v>44</v>
      </c>
      <c r="AD410" s="16">
        <v>3</v>
      </c>
      <c r="AE410" s="21">
        <f>VLOOKUP(W410,Sheet4!$A$4:$B$53,2,FALSE)</f>
        <v>0</v>
      </c>
    </row>
    <row r="411" spans="1:31" x14ac:dyDescent="0.35">
      <c r="A411" s="22">
        <v>1216</v>
      </c>
      <c r="B411" s="23" t="s">
        <v>1062</v>
      </c>
      <c r="C411" s="23" t="s">
        <v>3363</v>
      </c>
      <c r="D411" s="24">
        <v>44972</v>
      </c>
      <c r="E411" s="24">
        <v>44994</v>
      </c>
      <c r="F411" s="23">
        <v>0</v>
      </c>
      <c r="G411" s="23" t="s">
        <v>10308</v>
      </c>
      <c r="H411" s="23" t="s">
        <v>28</v>
      </c>
      <c r="I411" s="23" t="s">
        <v>3364</v>
      </c>
      <c r="J411" s="23" t="s">
        <v>3365</v>
      </c>
      <c r="K411" s="23" t="s">
        <v>167</v>
      </c>
      <c r="L411" s="23" t="s">
        <v>744</v>
      </c>
      <c r="M411" s="23" t="s">
        <v>51</v>
      </c>
      <c r="N411" s="23" t="s">
        <v>63</v>
      </c>
      <c r="O411" s="23" t="s">
        <v>51</v>
      </c>
      <c r="P411" s="23" t="s">
        <v>174</v>
      </c>
      <c r="Q411" s="23" t="s">
        <v>3366</v>
      </c>
      <c r="R411" s="23" t="s">
        <v>10322</v>
      </c>
      <c r="S411" s="23" t="s">
        <v>80</v>
      </c>
      <c r="T411" s="25">
        <v>31582</v>
      </c>
      <c r="U411" s="26">
        <v>39.50277777777778</v>
      </c>
      <c r="V411" s="26" t="s">
        <v>10318</v>
      </c>
      <c r="W411" s="27" t="s">
        <v>39</v>
      </c>
      <c r="X411" s="23" t="s">
        <v>102</v>
      </c>
      <c r="Y411" s="23" t="s">
        <v>41</v>
      </c>
      <c r="Z411" s="23">
        <v>11159</v>
      </c>
      <c r="AA411" s="23" t="s">
        <v>92</v>
      </c>
      <c r="AB411" s="23" t="s">
        <v>74</v>
      </c>
      <c r="AC411" s="23" t="s">
        <v>44</v>
      </c>
      <c r="AD411" s="23">
        <v>3</v>
      </c>
      <c r="AE411" s="28">
        <f>VLOOKUP(W411,Sheet4!$A$4:$B$53,2,FALSE)</f>
        <v>0</v>
      </c>
    </row>
    <row r="412" spans="1:31" x14ac:dyDescent="0.35">
      <c r="A412" s="15">
        <v>1217</v>
      </c>
      <c r="B412" s="16" t="s">
        <v>545</v>
      </c>
      <c r="C412" s="16" t="s">
        <v>451</v>
      </c>
      <c r="D412" s="17">
        <v>43802</v>
      </c>
      <c r="E412" s="17">
        <v>44439</v>
      </c>
      <c r="F412" s="16">
        <v>20</v>
      </c>
      <c r="G412" s="16" t="s">
        <v>10308</v>
      </c>
      <c r="H412" s="16" t="s">
        <v>28</v>
      </c>
      <c r="I412" s="16" t="s">
        <v>3367</v>
      </c>
      <c r="J412" s="16" t="s">
        <v>3368</v>
      </c>
      <c r="K412" s="16" t="s">
        <v>132</v>
      </c>
      <c r="L412" s="16" t="s">
        <v>744</v>
      </c>
      <c r="M412" s="16" t="s">
        <v>62</v>
      </c>
      <c r="N412" s="16" t="s">
        <v>63</v>
      </c>
      <c r="O412" s="16" t="s">
        <v>51</v>
      </c>
      <c r="P412" s="16" t="s">
        <v>174</v>
      </c>
      <c r="Q412" s="16" t="s">
        <v>3369</v>
      </c>
      <c r="R412" s="16" t="s">
        <v>10322</v>
      </c>
      <c r="S412" s="16" t="s">
        <v>304</v>
      </c>
      <c r="T412" s="18">
        <v>22114</v>
      </c>
      <c r="U412" s="19">
        <v>65.424999999999997</v>
      </c>
      <c r="V412" s="19" t="s">
        <v>10315</v>
      </c>
      <c r="W412" s="20" t="s">
        <v>39</v>
      </c>
      <c r="X412" s="16" t="s">
        <v>707</v>
      </c>
      <c r="Y412" s="16" t="s">
        <v>54</v>
      </c>
      <c r="Z412" s="16">
        <v>52300</v>
      </c>
      <c r="AA412" s="16" t="s">
        <v>127</v>
      </c>
      <c r="AB412" s="16" t="s">
        <v>74</v>
      </c>
      <c r="AC412" s="16" t="s">
        <v>44</v>
      </c>
      <c r="AD412" s="16">
        <v>3</v>
      </c>
      <c r="AE412" s="21">
        <f>VLOOKUP(W412,Sheet4!$A$4:$B$53,2,FALSE)</f>
        <v>0</v>
      </c>
    </row>
    <row r="413" spans="1:31" x14ac:dyDescent="0.35">
      <c r="A413" s="22">
        <v>1219</v>
      </c>
      <c r="B413" s="23" t="s">
        <v>2058</v>
      </c>
      <c r="C413" s="23" t="s">
        <v>3373</v>
      </c>
      <c r="D413" s="24">
        <v>43846</v>
      </c>
      <c r="E413" s="24">
        <v>44236</v>
      </c>
      <c r="F413" s="23">
        <v>12</v>
      </c>
      <c r="G413" s="23" t="s">
        <v>10308</v>
      </c>
      <c r="H413" s="23" t="s">
        <v>28</v>
      </c>
      <c r="I413" s="23" t="s">
        <v>3374</v>
      </c>
      <c r="J413" s="23" t="s">
        <v>3375</v>
      </c>
      <c r="K413" s="23" t="s">
        <v>88</v>
      </c>
      <c r="L413" s="23" t="s">
        <v>744</v>
      </c>
      <c r="M413" s="23" t="s">
        <v>51</v>
      </c>
      <c r="N413" s="23" t="s">
        <v>63</v>
      </c>
      <c r="O413" s="23" t="s">
        <v>51</v>
      </c>
      <c r="P413" s="23" t="s">
        <v>174</v>
      </c>
      <c r="Q413" s="23" t="s">
        <v>3376</v>
      </c>
      <c r="R413" s="23" t="s">
        <v>10322</v>
      </c>
      <c r="S413" s="23" t="s">
        <v>110</v>
      </c>
      <c r="T413" s="25">
        <v>27069</v>
      </c>
      <c r="U413" s="26">
        <v>51.863888888888887</v>
      </c>
      <c r="V413" s="26" t="s">
        <v>10319</v>
      </c>
      <c r="W413" s="27" t="s">
        <v>39</v>
      </c>
      <c r="X413" s="23" t="s">
        <v>112</v>
      </c>
      <c r="Y413" s="23" t="s">
        <v>41</v>
      </c>
      <c r="Z413" s="23">
        <v>83986</v>
      </c>
      <c r="AA413" s="23" t="s">
        <v>55</v>
      </c>
      <c r="AB413" s="23" t="s">
        <v>83</v>
      </c>
      <c r="AC413" s="23" t="s">
        <v>44</v>
      </c>
      <c r="AD413" s="23">
        <v>3</v>
      </c>
      <c r="AE413" s="28">
        <f>VLOOKUP(W413,Sheet4!$A$4:$B$53,2,FALSE)</f>
        <v>0</v>
      </c>
    </row>
    <row r="414" spans="1:31" x14ac:dyDescent="0.35">
      <c r="A414" s="15">
        <v>1220</v>
      </c>
      <c r="B414" s="16" t="s">
        <v>3377</v>
      </c>
      <c r="C414" s="16" t="s">
        <v>3378</v>
      </c>
      <c r="D414" s="17">
        <v>43424</v>
      </c>
      <c r="E414" s="17">
        <v>43870</v>
      </c>
      <c r="F414" s="16">
        <v>14</v>
      </c>
      <c r="G414" s="16" t="s">
        <v>10308</v>
      </c>
      <c r="H414" s="16" t="s">
        <v>28</v>
      </c>
      <c r="I414" s="16" t="s">
        <v>3379</v>
      </c>
      <c r="J414" s="16" t="s">
        <v>3380</v>
      </c>
      <c r="K414" s="16" t="s">
        <v>31</v>
      </c>
      <c r="L414" s="16" t="s">
        <v>744</v>
      </c>
      <c r="M414" s="16" t="s">
        <v>62</v>
      </c>
      <c r="N414" s="16" t="s">
        <v>34</v>
      </c>
      <c r="O414" s="16" t="s">
        <v>35</v>
      </c>
      <c r="P414" s="16" t="s">
        <v>174</v>
      </c>
      <c r="Q414" s="16" t="s">
        <v>3381</v>
      </c>
      <c r="R414" s="16" t="s">
        <v>10322</v>
      </c>
      <c r="S414" s="16" t="s">
        <v>118</v>
      </c>
      <c r="T414" s="18">
        <v>18263</v>
      </c>
      <c r="U414" s="19">
        <v>75.972222222222229</v>
      </c>
      <c r="V414" s="19" t="s">
        <v>10316</v>
      </c>
      <c r="W414" s="20" t="s">
        <v>39</v>
      </c>
      <c r="X414" s="16" t="s">
        <v>707</v>
      </c>
      <c r="Y414" s="16" t="s">
        <v>41</v>
      </c>
      <c r="Z414" s="16">
        <v>89298</v>
      </c>
      <c r="AA414" s="16" t="s">
        <v>127</v>
      </c>
      <c r="AB414" s="16" t="s">
        <v>74</v>
      </c>
      <c r="AC414" s="16" t="s">
        <v>44</v>
      </c>
      <c r="AD414" s="16">
        <v>3</v>
      </c>
      <c r="AE414" s="21">
        <f>VLOOKUP(W414,Sheet4!$A$4:$B$53,2,FALSE)</f>
        <v>0</v>
      </c>
    </row>
    <row r="415" spans="1:31" x14ac:dyDescent="0.35">
      <c r="A415" s="22">
        <v>1221</v>
      </c>
      <c r="B415" s="23" t="s">
        <v>921</v>
      </c>
      <c r="C415" s="23" t="s">
        <v>92</v>
      </c>
      <c r="D415" s="24">
        <v>44876</v>
      </c>
      <c r="E415" s="24">
        <v>45110</v>
      </c>
      <c r="F415" s="23">
        <v>7</v>
      </c>
      <c r="G415" s="23" t="s">
        <v>10308</v>
      </c>
      <c r="H415" s="23" t="s">
        <v>28</v>
      </c>
      <c r="I415" s="23" t="s">
        <v>3382</v>
      </c>
      <c r="J415" s="23" t="s">
        <v>3383</v>
      </c>
      <c r="K415" s="23" t="s">
        <v>49</v>
      </c>
      <c r="L415" s="23" t="s">
        <v>744</v>
      </c>
      <c r="M415" s="23" t="s">
        <v>51</v>
      </c>
      <c r="N415" s="23" t="s">
        <v>50</v>
      </c>
      <c r="O415" s="23" t="s">
        <v>51</v>
      </c>
      <c r="P415" s="23" t="s">
        <v>98</v>
      </c>
      <c r="Q415" s="23" t="s">
        <v>3384</v>
      </c>
      <c r="R415" s="23" t="s">
        <v>10322</v>
      </c>
      <c r="S415" s="23" t="s">
        <v>503</v>
      </c>
      <c r="T415" s="25">
        <v>24571</v>
      </c>
      <c r="U415" s="26">
        <v>58.697222222222223</v>
      </c>
      <c r="V415" s="26" t="s">
        <v>10319</v>
      </c>
      <c r="W415" s="27" t="s">
        <v>39</v>
      </c>
      <c r="X415" s="23" t="s">
        <v>177</v>
      </c>
      <c r="Y415" s="23" t="s">
        <v>41</v>
      </c>
      <c r="Z415" s="23">
        <v>91837</v>
      </c>
      <c r="AA415" s="23" t="s">
        <v>127</v>
      </c>
      <c r="AB415" s="23" t="s">
        <v>74</v>
      </c>
      <c r="AC415" s="23" t="s">
        <v>44</v>
      </c>
      <c r="AD415" s="23">
        <v>3</v>
      </c>
      <c r="AE415" s="28">
        <f>VLOOKUP(W415,Sheet4!$A$4:$B$53,2,FALSE)</f>
        <v>0</v>
      </c>
    </row>
    <row r="416" spans="1:31" x14ac:dyDescent="0.35">
      <c r="A416" s="15">
        <v>1222</v>
      </c>
      <c r="B416" s="16" t="s">
        <v>3385</v>
      </c>
      <c r="C416" s="16" t="s">
        <v>900</v>
      </c>
      <c r="D416" s="17">
        <v>44183</v>
      </c>
      <c r="E416" s="17">
        <v>44400</v>
      </c>
      <c r="F416" s="16">
        <v>7</v>
      </c>
      <c r="G416" s="16" t="s">
        <v>10308</v>
      </c>
      <c r="H416" s="16" t="s">
        <v>28</v>
      </c>
      <c r="I416" s="16" t="s">
        <v>3386</v>
      </c>
      <c r="J416" s="16" t="s">
        <v>3387</v>
      </c>
      <c r="K416" s="16" t="s">
        <v>138</v>
      </c>
      <c r="L416" s="16" t="s">
        <v>744</v>
      </c>
      <c r="M416" s="16" t="s">
        <v>33</v>
      </c>
      <c r="N416" s="16" t="s">
        <v>50</v>
      </c>
      <c r="O416" s="16" t="s">
        <v>51</v>
      </c>
      <c r="P416" s="16" t="s">
        <v>98</v>
      </c>
      <c r="Q416" s="16" t="s">
        <v>3388</v>
      </c>
      <c r="R416" s="16" t="s">
        <v>10322</v>
      </c>
      <c r="S416" s="16" t="s">
        <v>695</v>
      </c>
      <c r="T416" s="18">
        <v>18258</v>
      </c>
      <c r="U416" s="19">
        <v>75.983333333333334</v>
      </c>
      <c r="V416" s="19" t="s">
        <v>10316</v>
      </c>
      <c r="W416" s="20" t="s">
        <v>39</v>
      </c>
      <c r="X416" s="16" t="s">
        <v>3389</v>
      </c>
      <c r="Y416" s="16" t="s">
        <v>41</v>
      </c>
      <c r="Z416" s="16">
        <v>31362</v>
      </c>
      <c r="AA416" s="16" t="s">
        <v>127</v>
      </c>
      <c r="AB416" s="16" t="s">
        <v>43</v>
      </c>
      <c r="AC416" s="16" t="s">
        <v>44</v>
      </c>
      <c r="AD416" s="16">
        <v>3</v>
      </c>
      <c r="AE416" s="21">
        <f>VLOOKUP(W416,Sheet4!$A$4:$B$53,2,FALSE)</f>
        <v>0</v>
      </c>
    </row>
    <row r="417" spans="1:31" x14ac:dyDescent="0.35">
      <c r="A417" s="22">
        <v>1224</v>
      </c>
      <c r="B417" s="23" t="s">
        <v>3393</v>
      </c>
      <c r="C417" s="23" t="s">
        <v>3394</v>
      </c>
      <c r="D417" s="24">
        <v>44526</v>
      </c>
      <c r="E417" s="24">
        <v>44705</v>
      </c>
      <c r="F417" s="23">
        <v>5</v>
      </c>
      <c r="G417" s="23" t="s">
        <v>10308</v>
      </c>
      <c r="H417" s="23" t="s">
        <v>28</v>
      </c>
      <c r="I417" s="23" t="s">
        <v>3395</v>
      </c>
      <c r="J417" s="23" t="s">
        <v>3396</v>
      </c>
      <c r="K417" s="23" t="s">
        <v>61</v>
      </c>
      <c r="L417" s="23" t="s">
        <v>744</v>
      </c>
      <c r="M417" s="23" t="s">
        <v>51</v>
      </c>
      <c r="N417" s="23" t="s">
        <v>63</v>
      </c>
      <c r="O417" s="23" t="s">
        <v>51</v>
      </c>
      <c r="P417" s="23" t="s">
        <v>139</v>
      </c>
      <c r="Q417" s="23" t="s">
        <v>3397</v>
      </c>
      <c r="R417" s="23" t="s">
        <v>10322</v>
      </c>
      <c r="S417" s="23" t="s">
        <v>304</v>
      </c>
      <c r="T417" s="25">
        <v>23647</v>
      </c>
      <c r="U417" s="26">
        <v>61.230555555555554</v>
      </c>
      <c r="V417" s="26" t="s">
        <v>10315</v>
      </c>
      <c r="W417" s="27" t="s">
        <v>39</v>
      </c>
      <c r="X417" s="23" t="s">
        <v>612</v>
      </c>
      <c r="Y417" s="23" t="s">
        <v>54</v>
      </c>
      <c r="Z417" s="23">
        <v>71373</v>
      </c>
      <c r="AA417" s="23" t="s">
        <v>55</v>
      </c>
      <c r="AB417" s="23" t="s">
        <v>83</v>
      </c>
      <c r="AC417" s="23" t="s">
        <v>44</v>
      </c>
      <c r="AD417" s="23">
        <v>3</v>
      </c>
      <c r="AE417" s="28">
        <f>VLOOKUP(W417,Sheet4!$A$4:$B$53,2,FALSE)</f>
        <v>0</v>
      </c>
    </row>
    <row r="418" spans="1:31" x14ac:dyDescent="0.35">
      <c r="A418" s="15">
        <v>1227</v>
      </c>
      <c r="B418" s="16" t="s">
        <v>3404</v>
      </c>
      <c r="C418" s="16" t="s">
        <v>3405</v>
      </c>
      <c r="D418" s="17">
        <v>43699</v>
      </c>
      <c r="E418" s="17">
        <v>44718</v>
      </c>
      <c r="F418" s="16">
        <v>33</v>
      </c>
      <c r="G418" s="16" t="s">
        <v>10308</v>
      </c>
      <c r="H418" s="16" t="s">
        <v>28</v>
      </c>
      <c r="I418" s="16" t="s">
        <v>3406</v>
      </c>
      <c r="J418" s="16" t="s">
        <v>3407</v>
      </c>
      <c r="K418" s="16" t="s">
        <v>79</v>
      </c>
      <c r="L418" s="16" t="s">
        <v>32</v>
      </c>
      <c r="M418" s="16" t="s">
        <v>51</v>
      </c>
      <c r="N418" s="16" t="s">
        <v>34</v>
      </c>
      <c r="O418" s="16" t="s">
        <v>51</v>
      </c>
      <c r="P418" s="16" t="s">
        <v>174</v>
      </c>
      <c r="Q418" s="16" t="s">
        <v>3408</v>
      </c>
      <c r="R418" s="16" t="s">
        <v>10322</v>
      </c>
      <c r="S418" s="16" t="s">
        <v>935</v>
      </c>
      <c r="T418" s="18">
        <v>31857</v>
      </c>
      <c r="U418" s="19">
        <v>38.74722222222222</v>
      </c>
      <c r="V418" s="19" t="s">
        <v>10318</v>
      </c>
      <c r="W418" s="20" t="s">
        <v>39</v>
      </c>
      <c r="X418" s="16" t="s">
        <v>112</v>
      </c>
      <c r="Y418" s="16" t="s">
        <v>41</v>
      </c>
      <c r="Z418" s="16">
        <v>89365</v>
      </c>
      <c r="AA418" s="16" t="s">
        <v>73</v>
      </c>
      <c r="AB418" s="16" t="s">
        <v>103</v>
      </c>
      <c r="AC418" s="16" t="s">
        <v>44</v>
      </c>
      <c r="AD418" s="16">
        <v>3</v>
      </c>
      <c r="AE418" s="21">
        <f>VLOOKUP(W418,Sheet4!$A$4:$B$53,2,FALSE)</f>
        <v>0</v>
      </c>
    </row>
    <row r="419" spans="1:31" x14ac:dyDescent="0.35">
      <c r="A419" s="22">
        <v>1234</v>
      </c>
      <c r="B419" s="23" t="s">
        <v>3431</v>
      </c>
      <c r="C419" s="23" t="s">
        <v>3432</v>
      </c>
      <c r="D419" s="24">
        <v>43756</v>
      </c>
      <c r="E419" s="24">
        <v>44472</v>
      </c>
      <c r="F419" s="23">
        <v>23</v>
      </c>
      <c r="G419" s="23" t="s">
        <v>10308</v>
      </c>
      <c r="H419" s="23" t="s">
        <v>727</v>
      </c>
      <c r="I419" s="23" t="s">
        <v>3433</v>
      </c>
      <c r="J419" s="23" t="s">
        <v>3434</v>
      </c>
      <c r="K419" s="23" t="s">
        <v>117</v>
      </c>
      <c r="L419" s="23" t="s">
        <v>744</v>
      </c>
      <c r="M419" s="23" t="s">
        <v>62</v>
      </c>
      <c r="N419" s="23" t="s">
        <v>50</v>
      </c>
      <c r="O419" s="23" t="s">
        <v>35</v>
      </c>
      <c r="P419" s="23" t="s">
        <v>98</v>
      </c>
      <c r="Q419" s="23" t="s">
        <v>3435</v>
      </c>
      <c r="R419" s="23" t="s">
        <v>10322</v>
      </c>
      <c r="S419" s="23" t="s">
        <v>2014</v>
      </c>
      <c r="T419" s="25">
        <v>17337</v>
      </c>
      <c r="U419" s="26">
        <v>78.50277777777778</v>
      </c>
      <c r="V419" s="26" t="s">
        <v>10316</v>
      </c>
      <c r="W419" s="27" t="s">
        <v>39</v>
      </c>
      <c r="X419" s="23" t="s">
        <v>183</v>
      </c>
      <c r="Y419" s="23" t="s">
        <v>41</v>
      </c>
      <c r="Z419" s="23">
        <v>25148</v>
      </c>
      <c r="AA419" s="23" t="s">
        <v>92</v>
      </c>
      <c r="AB419" s="23" t="s">
        <v>103</v>
      </c>
      <c r="AC419" s="23" t="s">
        <v>44</v>
      </c>
      <c r="AD419" s="23">
        <v>3</v>
      </c>
      <c r="AE419" s="28">
        <f>VLOOKUP(W419,Sheet4!$A$4:$B$53,2,FALSE)</f>
        <v>0</v>
      </c>
    </row>
    <row r="420" spans="1:31" x14ac:dyDescent="0.35">
      <c r="A420" s="15">
        <v>1236</v>
      </c>
      <c r="B420" s="16" t="s">
        <v>1235</v>
      </c>
      <c r="C420" s="16" t="s">
        <v>3438</v>
      </c>
      <c r="D420" s="17">
        <v>43429</v>
      </c>
      <c r="E420" s="17">
        <v>43671</v>
      </c>
      <c r="F420" s="16">
        <v>7</v>
      </c>
      <c r="G420" s="16" t="s">
        <v>10308</v>
      </c>
      <c r="H420" s="16" t="s">
        <v>727</v>
      </c>
      <c r="I420" s="16" t="s">
        <v>3439</v>
      </c>
      <c r="J420" s="16" t="s">
        <v>3440</v>
      </c>
      <c r="K420" s="16" t="s">
        <v>88</v>
      </c>
      <c r="L420" s="16" t="s">
        <v>744</v>
      </c>
      <c r="M420" s="16" t="s">
        <v>51</v>
      </c>
      <c r="N420" s="16" t="s">
        <v>63</v>
      </c>
      <c r="O420" s="16" t="s">
        <v>62</v>
      </c>
      <c r="P420" s="16" t="s">
        <v>139</v>
      </c>
      <c r="Q420" s="16" t="s">
        <v>3441</v>
      </c>
      <c r="R420" s="16" t="s">
        <v>10322</v>
      </c>
      <c r="S420" s="16" t="s">
        <v>89</v>
      </c>
      <c r="T420" s="18">
        <v>17147</v>
      </c>
      <c r="U420" s="19">
        <v>79.025000000000006</v>
      </c>
      <c r="V420" s="19" t="s">
        <v>10316</v>
      </c>
      <c r="W420" s="20" t="s">
        <v>39</v>
      </c>
      <c r="X420" s="16" t="s">
        <v>82</v>
      </c>
      <c r="Y420" s="16" t="s">
        <v>41</v>
      </c>
      <c r="Z420" s="16">
        <v>95167</v>
      </c>
      <c r="AA420" s="16" t="s">
        <v>42</v>
      </c>
      <c r="AB420" s="16" t="s">
        <v>83</v>
      </c>
      <c r="AC420" s="16" t="s">
        <v>44</v>
      </c>
      <c r="AD420" s="16">
        <v>3</v>
      </c>
      <c r="AE420" s="21">
        <f>VLOOKUP(W420,Sheet4!$A$4:$B$53,2,FALSE)</f>
        <v>0</v>
      </c>
    </row>
    <row r="421" spans="1:31" x14ac:dyDescent="0.35">
      <c r="A421" s="22">
        <v>1237</v>
      </c>
      <c r="B421" s="23" t="s">
        <v>251</v>
      </c>
      <c r="C421" s="23" t="s">
        <v>3442</v>
      </c>
      <c r="D421" s="24">
        <v>44278</v>
      </c>
      <c r="E421" s="24">
        <v>44799</v>
      </c>
      <c r="F421" s="23">
        <v>17</v>
      </c>
      <c r="G421" s="23" t="s">
        <v>10308</v>
      </c>
      <c r="H421" s="23" t="s">
        <v>727</v>
      </c>
      <c r="I421" s="23" t="s">
        <v>3443</v>
      </c>
      <c r="J421" s="23" t="s">
        <v>3444</v>
      </c>
      <c r="K421" s="23" t="s">
        <v>31</v>
      </c>
      <c r="L421" s="23" t="s">
        <v>744</v>
      </c>
      <c r="M421" s="23" t="s">
        <v>51</v>
      </c>
      <c r="N421" s="23" t="s">
        <v>50</v>
      </c>
      <c r="O421" s="23" t="s">
        <v>51</v>
      </c>
      <c r="P421" s="23" t="s">
        <v>125</v>
      </c>
      <c r="Q421" s="23" t="s">
        <v>3445</v>
      </c>
      <c r="R421" s="23" t="s">
        <v>10322</v>
      </c>
      <c r="S421" s="23" t="s">
        <v>503</v>
      </c>
      <c r="T421" s="25">
        <v>27745</v>
      </c>
      <c r="U421" s="26">
        <v>50.008333333333333</v>
      </c>
      <c r="V421" s="26" t="s">
        <v>10319</v>
      </c>
      <c r="W421" s="27" t="s">
        <v>39</v>
      </c>
      <c r="X421" s="23" t="s">
        <v>112</v>
      </c>
      <c r="Y421" s="23" t="s">
        <v>41</v>
      </c>
      <c r="Z421" s="23">
        <v>1223</v>
      </c>
      <c r="AA421" s="23" t="s">
        <v>92</v>
      </c>
      <c r="AB421" s="23" t="s">
        <v>103</v>
      </c>
      <c r="AC421" s="23" t="s">
        <v>44</v>
      </c>
      <c r="AD421" s="23">
        <v>3</v>
      </c>
      <c r="AE421" s="28">
        <f>VLOOKUP(W421,Sheet4!$A$4:$B$53,2,FALSE)</f>
        <v>0</v>
      </c>
    </row>
    <row r="422" spans="1:31" x14ac:dyDescent="0.35">
      <c r="A422" s="15">
        <v>1238</v>
      </c>
      <c r="B422" s="16" t="s">
        <v>2241</v>
      </c>
      <c r="C422" s="16" t="s">
        <v>829</v>
      </c>
      <c r="D422" s="17">
        <v>44131</v>
      </c>
      <c r="E422" s="17">
        <v>44508</v>
      </c>
      <c r="F422" s="16">
        <v>12</v>
      </c>
      <c r="G422" s="16" t="s">
        <v>10308</v>
      </c>
      <c r="H422" s="16" t="s">
        <v>28</v>
      </c>
      <c r="I422" s="16" t="s">
        <v>3446</v>
      </c>
      <c r="J422" s="16" t="s">
        <v>3447</v>
      </c>
      <c r="K422" s="16" t="s">
        <v>132</v>
      </c>
      <c r="L422" s="16" t="s">
        <v>744</v>
      </c>
      <c r="M422" s="16" t="s">
        <v>51</v>
      </c>
      <c r="N422" s="16" t="s">
        <v>63</v>
      </c>
      <c r="O422" s="16" t="s">
        <v>51</v>
      </c>
      <c r="P422" s="16" t="s">
        <v>174</v>
      </c>
      <c r="Q422" s="16" t="s">
        <v>3448</v>
      </c>
      <c r="R422" s="16" t="s">
        <v>10322</v>
      </c>
      <c r="S422" s="16" t="s">
        <v>110</v>
      </c>
      <c r="T422" s="18">
        <v>25093</v>
      </c>
      <c r="U422" s="19">
        <v>57.272222222222226</v>
      </c>
      <c r="V422" s="19" t="s">
        <v>10319</v>
      </c>
      <c r="W422" s="20" t="s">
        <v>39</v>
      </c>
      <c r="X422" s="16" t="s">
        <v>112</v>
      </c>
      <c r="Y422" s="16" t="s">
        <v>41</v>
      </c>
      <c r="Z422" s="16">
        <v>31462</v>
      </c>
      <c r="AA422" s="16" t="s">
        <v>73</v>
      </c>
      <c r="AB422" s="16" t="s">
        <v>74</v>
      </c>
      <c r="AC422" s="16" t="s">
        <v>44</v>
      </c>
      <c r="AD422" s="16">
        <v>3</v>
      </c>
      <c r="AE422" s="21">
        <f>VLOOKUP(W422,Sheet4!$A$4:$B$53,2,FALSE)</f>
        <v>0</v>
      </c>
    </row>
    <row r="423" spans="1:31" x14ac:dyDescent="0.35">
      <c r="A423" s="22">
        <v>1239</v>
      </c>
      <c r="B423" s="23" t="s">
        <v>3449</v>
      </c>
      <c r="C423" s="23" t="s">
        <v>1849</v>
      </c>
      <c r="D423" s="24">
        <v>44723</v>
      </c>
      <c r="E423" s="24">
        <v>45106</v>
      </c>
      <c r="F423" s="23">
        <v>12</v>
      </c>
      <c r="G423" s="23" t="s">
        <v>10308</v>
      </c>
      <c r="H423" s="23" t="s">
        <v>28</v>
      </c>
      <c r="I423" s="23" t="s">
        <v>3450</v>
      </c>
      <c r="J423" s="23" t="s">
        <v>3451</v>
      </c>
      <c r="K423" s="23" t="s">
        <v>79</v>
      </c>
      <c r="L423" s="23" t="s">
        <v>744</v>
      </c>
      <c r="M423" s="23" t="s">
        <v>51</v>
      </c>
      <c r="N423" s="23" t="s">
        <v>34</v>
      </c>
      <c r="O423" s="23" t="s">
        <v>35</v>
      </c>
      <c r="P423" s="23" t="s">
        <v>174</v>
      </c>
      <c r="Q423" s="23" t="s">
        <v>3452</v>
      </c>
      <c r="R423" s="23" t="s">
        <v>10322</v>
      </c>
      <c r="S423" s="23" t="s">
        <v>147</v>
      </c>
      <c r="T423" s="25">
        <v>37081</v>
      </c>
      <c r="U423" s="26">
        <v>24.447222222222223</v>
      </c>
      <c r="V423" s="26" t="s">
        <v>10320</v>
      </c>
      <c r="W423" s="27" t="s">
        <v>39</v>
      </c>
      <c r="X423" s="23" t="s">
        <v>102</v>
      </c>
      <c r="Y423" s="23" t="s">
        <v>41</v>
      </c>
      <c r="Z423" s="23">
        <v>6735</v>
      </c>
      <c r="AA423" s="23" t="s">
        <v>55</v>
      </c>
      <c r="AB423" s="23" t="s">
        <v>74</v>
      </c>
      <c r="AC423" s="23" t="s">
        <v>44</v>
      </c>
      <c r="AD423" s="23">
        <v>3</v>
      </c>
      <c r="AE423" s="28">
        <f>VLOOKUP(W423,Sheet4!$A$4:$B$53,2,FALSE)</f>
        <v>0</v>
      </c>
    </row>
    <row r="424" spans="1:31" x14ac:dyDescent="0.35">
      <c r="A424" s="15">
        <v>1241</v>
      </c>
      <c r="B424" s="16" t="s">
        <v>2546</v>
      </c>
      <c r="C424" s="16" t="s">
        <v>3457</v>
      </c>
      <c r="D424" s="17">
        <v>43776</v>
      </c>
      <c r="E424" s="17">
        <v>44902</v>
      </c>
      <c r="F424" s="16">
        <v>37</v>
      </c>
      <c r="G424" s="16" t="s">
        <v>10308</v>
      </c>
      <c r="H424" s="16" t="s">
        <v>28</v>
      </c>
      <c r="I424" s="16" t="s">
        <v>3458</v>
      </c>
      <c r="J424" s="16" t="s">
        <v>3459</v>
      </c>
      <c r="K424" s="16" t="s">
        <v>97</v>
      </c>
      <c r="L424" s="16" t="s">
        <v>744</v>
      </c>
      <c r="M424" s="16" t="s">
        <v>33</v>
      </c>
      <c r="N424" s="16" t="s">
        <v>63</v>
      </c>
      <c r="O424" s="16" t="s">
        <v>62</v>
      </c>
      <c r="P424" s="16" t="s">
        <v>139</v>
      </c>
      <c r="Q424" s="16" t="s">
        <v>3460</v>
      </c>
      <c r="R424" s="16" t="s">
        <v>10322</v>
      </c>
      <c r="S424" s="16" t="s">
        <v>89</v>
      </c>
      <c r="T424" s="18">
        <v>33676</v>
      </c>
      <c r="U424" s="19">
        <v>33.769444444444446</v>
      </c>
      <c r="V424" s="19" t="s">
        <v>10318</v>
      </c>
      <c r="W424" s="20" t="s">
        <v>39</v>
      </c>
      <c r="X424" s="16" t="s">
        <v>82</v>
      </c>
      <c r="Y424" s="16" t="s">
        <v>41</v>
      </c>
      <c r="Z424" s="16">
        <v>46736</v>
      </c>
      <c r="AA424" s="16" t="s">
        <v>92</v>
      </c>
      <c r="AB424" s="16" t="s">
        <v>83</v>
      </c>
      <c r="AC424" s="16" t="s">
        <v>44</v>
      </c>
      <c r="AD424" s="16">
        <v>3</v>
      </c>
      <c r="AE424" s="21">
        <f>VLOOKUP(W424,Sheet4!$A$4:$B$53,2,FALSE)</f>
        <v>0</v>
      </c>
    </row>
    <row r="425" spans="1:31" x14ac:dyDescent="0.35">
      <c r="A425" s="22">
        <v>1246</v>
      </c>
      <c r="B425" s="23" t="s">
        <v>3472</v>
      </c>
      <c r="C425" s="23" t="s">
        <v>320</v>
      </c>
      <c r="D425" s="24">
        <v>43371</v>
      </c>
      <c r="E425" s="24">
        <v>44311</v>
      </c>
      <c r="F425" s="23">
        <v>30</v>
      </c>
      <c r="G425" s="23" t="s">
        <v>10308</v>
      </c>
      <c r="H425" s="23" t="s">
        <v>28</v>
      </c>
      <c r="I425" s="23" t="s">
        <v>3473</v>
      </c>
      <c r="J425" s="23" t="s">
        <v>3474</v>
      </c>
      <c r="K425" s="23" t="s">
        <v>132</v>
      </c>
      <c r="L425" s="23" t="s">
        <v>744</v>
      </c>
      <c r="M425" s="23" t="s">
        <v>51</v>
      </c>
      <c r="N425" s="23" t="s">
        <v>63</v>
      </c>
      <c r="O425" s="23" t="s">
        <v>35</v>
      </c>
      <c r="P425" s="23" t="s">
        <v>125</v>
      </c>
      <c r="Q425" s="23" t="s">
        <v>3475</v>
      </c>
      <c r="R425" s="23" t="s">
        <v>10322</v>
      </c>
      <c r="S425" s="23" t="s">
        <v>89</v>
      </c>
      <c r="T425" s="25">
        <v>16024</v>
      </c>
      <c r="U425" s="26">
        <v>82.1</v>
      </c>
      <c r="V425" s="26" t="s">
        <v>10314</v>
      </c>
      <c r="W425" s="27" t="s">
        <v>39</v>
      </c>
      <c r="X425" s="23" t="s">
        <v>3476</v>
      </c>
      <c r="Y425" s="23" t="s">
        <v>54</v>
      </c>
      <c r="Z425" s="23">
        <v>5254</v>
      </c>
      <c r="AA425" s="23" t="s">
        <v>92</v>
      </c>
      <c r="AB425" s="23" t="s">
        <v>43</v>
      </c>
      <c r="AC425" s="23" t="s">
        <v>44</v>
      </c>
      <c r="AD425" s="23">
        <v>3</v>
      </c>
      <c r="AE425" s="28">
        <f>VLOOKUP(W425,Sheet4!$A$4:$B$53,2,FALSE)</f>
        <v>0</v>
      </c>
    </row>
    <row r="426" spans="1:31" x14ac:dyDescent="0.35">
      <c r="A426" s="15">
        <v>1248</v>
      </c>
      <c r="B426" s="16" t="s">
        <v>3306</v>
      </c>
      <c r="C426" s="16" t="s">
        <v>1602</v>
      </c>
      <c r="D426" s="17">
        <v>44284</v>
      </c>
      <c r="E426" s="17">
        <v>44531</v>
      </c>
      <c r="F426" s="16">
        <v>8</v>
      </c>
      <c r="G426" s="16" t="s">
        <v>10308</v>
      </c>
      <c r="H426" s="16" t="s">
        <v>28</v>
      </c>
      <c r="I426" s="16" t="s">
        <v>3481</v>
      </c>
      <c r="J426" s="16" t="s">
        <v>3482</v>
      </c>
      <c r="K426" s="16" t="s">
        <v>138</v>
      </c>
      <c r="L426" s="16" t="s">
        <v>32</v>
      </c>
      <c r="M426" s="16" t="s">
        <v>51</v>
      </c>
      <c r="N426" s="16" t="s">
        <v>63</v>
      </c>
      <c r="O426" s="16" t="s">
        <v>62</v>
      </c>
      <c r="P426" s="16" t="s">
        <v>125</v>
      </c>
      <c r="Q426" s="16" t="s">
        <v>3483</v>
      </c>
      <c r="R426" s="16" t="s">
        <v>10322</v>
      </c>
      <c r="S426" s="16" t="s">
        <v>793</v>
      </c>
      <c r="T426" s="18">
        <v>32395</v>
      </c>
      <c r="U426" s="19">
        <v>37.280555555555559</v>
      </c>
      <c r="V426" s="19" t="s">
        <v>10318</v>
      </c>
      <c r="W426" s="20" t="s">
        <v>39</v>
      </c>
      <c r="X426" s="16" t="s">
        <v>215</v>
      </c>
      <c r="Y426" s="16" t="s">
        <v>41</v>
      </c>
      <c r="Z426" s="16">
        <v>90967</v>
      </c>
      <c r="AA426" s="16" t="s">
        <v>42</v>
      </c>
      <c r="AB426" s="16" t="s">
        <v>103</v>
      </c>
      <c r="AC426" s="16" t="s">
        <v>44</v>
      </c>
      <c r="AD426" s="16">
        <v>3</v>
      </c>
      <c r="AE426" s="21">
        <f>VLOOKUP(W426,Sheet4!$A$4:$B$53,2,FALSE)</f>
        <v>0</v>
      </c>
    </row>
    <row r="427" spans="1:31" x14ac:dyDescent="0.35">
      <c r="A427" s="22">
        <v>1249</v>
      </c>
      <c r="B427" s="23" t="s">
        <v>3484</v>
      </c>
      <c r="C427" s="23" t="s">
        <v>106</v>
      </c>
      <c r="D427" s="24">
        <v>43653</v>
      </c>
      <c r="E427" s="24">
        <v>43875</v>
      </c>
      <c r="F427" s="23">
        <v>7</v>
      </c>
      <c r="G427" s="23" t="s">
        <v>10308</v>
      </c>
      <c r="H427" s="23" t="s">
        <v>28</v>
      </c>
      <c r="I427" s="23" t="s">
        <v>3485</v>
      </c>
      <c r="J427" s="23" t="s">
        <v>3486</v>
      </c>
      <c r="K427" s="23" t="s">
        <v>79</v>
      </c>
      <c r="L427" s="23" t="s">
        <v>32</v>
      </c>
      <c r="M427" s="23" t="s">
        <v>62</v>
      </c>
      <c r="N427" s="23" t="s">
        <v>50</v>
      </c>
      <c r="O427" s="23" t="s">
        <v>51</v>
      </c>
      <c r="P427" s="23" t="s">
        <v>139</v>
      </c>
      <c r="Q427" s="23" t="s">
        <v>3487</v>
      </c>
      <c r="R427" s="23" t="s">
        <v>10322</v>
      </c>
      <c r="S427" s="23" t="s">
        <v>89</v>
      </c>
      <c r="T427" s="25">
        <v>35399</v>
      </c>
      <c r="U427" s="26">
        <v>29.055555555555557</v>
      </c>
      <c r="V427" s="26" t="s">
        <v>10320</v>
      </c>
      <c r="W427" s="27" t="s">
        <v>39</v>
      </c>
      <c r="X427" s="23" t="s">
        <v>91</v>
      </c>
      <c r="Y427" s="23" t="s">
        <v>41</v>
      </c>
      <c r="Z427" s="23">
        <v>46879</v>
      </c>
      <c r="AA427" s="23" t="s">
        <v>127</v>
      </c>
      <c r="AB427" s="23" t="s">
        <v>103</v>
      </c>
      <c r="AC427" s="23" t="s">
        <v>44</v>
      </c>
      <c r="AD427" s="23">
        <v>3</v>
      </c>
      <c r="AE427" s="28">
        <f>VLOOKUP(W427,Sheet4!$A$4:$B$53,2,FALSE)</f>
        <v>0</v>
      </c>
    </row>
    <row r="428" spans="1:31" x14ac:dyDescent="0.35">
      <c r="A428" s="15">
        <v>1252</v>
      </c>
      <c r="B428" s="16" t="s">
        <v>3493</v>
      </c>
      <c r="C428" s="16" t="s">
        <v>3494</v>
      </c>
      <c r="D428" s="17">
        <v>44631</v>
      </c>
      <c r="E428" s="17">
        <v>44676</v>
      </c>
      <c r="F428" s="16">
        <v>1</v>
      </c>
      <c r="G428" s="16" t="s">
        <v>10308</v>
      </c>
      <c r="H428" s="16" t="s">
        <v>3017</v>
      </c>
      <c r="I428" s="16" t="s">
        <v>3495</v>
      </c>
      <c r="J428" s="16" t="s">
        <v>3496</v>
      </c>
      <c r="K428" s="16" t="s">
        <v>49</v>
      </c>
      <c r="L428" s="16" t="s">
        <v>32</v>
      </c>
      <c r="M428" s="16" t="s">
        <v>51</v>
      </c>
      <c r="N428" s="16" t="s">
        <v>50</v>
      </c>
      <c r="O428" s="16" t="s">
        <v>35</v>
      </c>
      <c r="P428" s="16" t="s">
        <v>174</v>
      </c>
      <c r="Q428" s="16" t="s">
        <v>3497</v>
      </c>
      <c r="R428" s="16" t="s">
        <v>10322</v>
      </c>
      <c r="S428" s="16" t="s">
        <v>176</v>
      </c>
      <c r="T428" s="18">
        <v>30003</v>
      </c>
      <c r="U428" s="19">
        <v>43.830555555555556</v>
      </c>
      <c r="V428" s="19" t="s">
        <v>10317</v>
      </c>
      <c r="W428" s="20" t="s">
        <v>39</v>
      </c>
      <c r="X428" s="16" t="s">
        <v>102</v>
      </c>
      <c r="Y428" s="16" t="s">
        <v>41</v>
      </c>
      <c r="Z428" s="16">
        <v>36258</v>
      </c>
      <c r="AA428" s="16" t="s">
        <v>127</v>
      </c>
      <c r="AB428" s="16" t="s">
        <v>103</v>
      </c>
      <c r="AC428" s="16" t="s">
        <v>44</v>
      </c>
      <c r="AD428" s="16">
        <v>3</v>
      </c>
      <c r="AE428" s="21">
        <f>VLOOKUP(W428,Sheet4!$A$4:$B$53,2,FALSE)</f>
        <v>0</v>
      </c>
    </row>
    <row r="429" spans="1:31" x14ac:dyDescent="0.35">
      <c r="A429" s="22">
        <v>1253</v>
      </c>
      <c r="B429" s="23" t="s">
        <v>3498</v>
      </c>
      <c r="C429" s="23" t="s">
        <v>3499</v>
      </c>
      <c r="D429" s="24">
        <v>44025</v>
      </c>
      <c r="E429" s="24">
        <v>44475</v>
      </c>
      <c r="F429" s="23">
        <v>14</v>
      </c>
      <c r="G429" s="23" t="s">
        <v>10308</v>
      </c>
      <c r="H429" s="23" t="s">
        <v>3017</v>
      </c>
      <c r="I429" s="23" t="s">
        <v>3500</v>
      </c>
      <c r="J429" s="23" t="s">
        <v>3501</v>
      </c>
      <c r="K429" s="23" t="s">
        <v>138</v>
      </c>
      <c r="L429" s="23" t="s">
        <v>32</v>
      </c>
      <c r="M429" s="23" t="s">
        <v>51</v>
      </c>
      <c r="N429" s="23" t="s">
        <v>50</v>
      </c>
      <c r="O429" s="23" t="s">
        <v>51</v>
      </c>
      <c r="P429" s="23" t="s">
        <v>139</v>
      </c>
      <c r="Q429" s="23" t="s">
        <v>3502</v>
      </c>
      <c r="R429" s="23" t="s">
        <v>10322</v>
      </c>
      <c r="S429" s="23" t="s">
        <v>176</v>
      </c>
      <c r="T429" s="25">
        <v>26068</v>
      </c>
      <c r="U429" s="26">
        <v>54.597222222222221</v>
      </c>
      <c r="V429" s="26" t="s">
        <v>10319</v>
      </c>
      <c r="W429" s="27" t="s">
        <v>39</v>
      </c>
      <c r="X429" s="23" t="s">
        <v>112</v>
      </c>
      <c r="Y429" s="23" t="s">
        <v>41</v>
      </c>
      <c r="Z429" s="23">
        <v>17844</v>
      </c>
      <c r="AA429" s="23" t="s">
        <v>127</v>
      </c>
      <c r="AB429" s="23" t="s">
        <v>103</v>
      </c>
      <c r="AC429" s="23" t="s">
        <v>44</v>
      </c>
      <c r="AD429" s="23">
        <v>3</v>
      </c>
      <c r="AE429" s="28">
        <f>VLOOKUP(W429,Sheet4!$A$4:$B$53,2,FALSE)</f>
        <v>0</v>
      </c>
    </row>
    <row r="430" spans="1:31" x14ac:dyDescent="0.35">
      <c r="A430" s="15">
        <v>1255</v>
      </c>
      <c r="B430" s="16" t="s">
        <v>1195</v>
      </c>
      <c r="C430" s="16" t="s">
        <v>3506</v>
      </c>
      <c r="D430" s="17">
        <v>43738</v>
      </c>
      <c r="E430" s="17">
        <v>44257</v>
      </c>
      <c r="F430" s="16">
        <v>17</v>
      </c>
      <c r="G430" s="16" t="s">
        <v>10308</v>
      </c>
      <c r="H430" s="16" t="s">
        <v>727</v>
      </c>
      <c r="I430" s="16" t="s">
        <v>3507</v>
      </c>
      <c r="J430" s="16" t="s">
        <v>3508</v>
      </c>
      <c r="K430" s="16" t="s">
        <v>117</v>
      </c>
      <c r="L430" s="16" t="s">
        <v>744</v>
      </c>
      <c r="M430" s="16" t="s">
        <v>62</v>
      </c>
      <c r="N430" s="16" t="s">
        <v>50</v>
      </c>
      <c r="O430" s="16" t="s">
        <v>35</v>
      </c>
      <c r="P430" s="16" t="s">
        <v>125</v>
      </c>
      <c r="Q430" s="16" t="s">
        <v>3509</v>
      </c>
      <c r="R430" s="16" t="s">
        <v>10322</v>
      </c>
      <c r="S430" s="16" t="s">
        <v>80</v>
      </c>
      <c r="T430" s="18">
        <v>31010</v>
      </c>
      <c r="U430" s="19">
        <v>41.072222222222223</v>
      </c>
      <c r="V430" s="19" t="s">
        <v>10317</v>
      </c>
      <c r="W430" s="20" t="s">
        <v>39</v>
      </c>
      <c r="X430" s="16" t="s">
        <v>82</v>
      </c>
      <c r="Y430" s="16" t="s">
        <v>41</v>
      </c>
      <c r="Z430" s="16">
        <v>8671</v>
      </c>
      <c r="AA430" s="16" t="s">
        <v>92</v>
      </c>
      <c r="AB430" s="16" t="s">
        <v>83</v>
      </c>
      <c r="AC430" s="16" t="s">
        <v>44</v>
      </c>
      <c r="AD430" s="16">
        <v>3</v>
      </c>
      <c r="AE430" s="21">
        <f>VLOOKUP(W430,Sheet4!$A$4:$B$53,2,FALSE)</f>
        <v>0</v>
      </c>
    </row>
    <row r="431" spans="1:31" x14ac:dyDescent="0.35">
      <c r="A431" s="22">
        <v>1259</v>
      </c>
      <c r="B431" s="23" t="s">
        <v>3517</v>
      </c>
      <c r="C431" s="23" t="s">
        <v>1903</v>
      </c>
      <c r="D431" s="24">
        <v>44682</v>
      </c>
      <c r="E431" s="24">
        <v>45040</v>
      </c>
      <c r="F431" s="23">
        <v>11</v>
      </c>
      <c r="G431" s="23" t="s">
        <v>10308</v>
      </c>
      <c r="H431" s="23" t="s">
        <v>28</v>
      </c>
      <c r="I431" s="23" t="s">
        <v>3518</v>
      </c>
      <c r="J431" s="23" t="s">
        <v>3519</v>
      </c>
      <c r="K431" s="23" t="s">
        <v>132</v>
      </c>
      <c r="L431" s="23" t="s">
        <v>744</v>
      </c>
      <c r="M431" s="23" t="s">
        <v>62</v>
      </c>
      <c r="N431" s="23" t="s">
        <v>50</v>
      </c>
      <c r="O431" s="23" t="s">
        <v>35</v>
      </c>
      <c r="P431" s="23" t="s">
        <v>139</v>
      </c>
      <c r="Q431" s="23" t="s">
        <v>3520</v>
      </c>
      <c r="R431" s="23" t="s">
        <v>10322</v>
      </c>
      <c r="S431" s="23" t="s">
        <v>80</v>
      </c>
      <c r="T431" s="25">
        <v>20650</v>
      </c>
      <c r="U431" s="26">
        <v>69.433333333333337</v>
      </c>
      <c r="V431" s="26" t="s">
        <v>10315</v>
      </c>
      <c r="W431" s="27" t="s">
        <v>39</v>
      </c>
      <c r="X431" s="23" t="s">
        <v>82</v>
      </c>
      <c r="Y431" s="23" t="s">
        <v>54</v>
      </c>
      <c r="Z431" s="23">
        <v>43998</v>
      </c>
      <c r="AA431" s="23" t="s">
        <v>42</v>
      </c>
      <c r="AB431" s="23" t="s">
        <v>74</v>
      </c>
      <c r="AC431" s="23" t="s">
        <v>44</v>
      </c>
      <c r="AD431" s="23">
        <v>3</v>
      </c>
      <c r="AE431" s="28">
        <f>VLOOKUP(W431,Sheet4!$A$4:$B$53,2,FALSE)</f>
        <v>0</v>
      </c>
    </row>
    <row r="432" spans="1:31" x14ac:dyDescent="0.35">
      <c r="A432" s="15">
        <v>1262</v>
      </c>
      <c r="B432" s="16" t="s">
        <v>3529</v>
      </c>
      <c r="C432" s="16" t="s">
        <v>2871</v>
      </c>
      <c r="D432" s="17">
        <v>44378</v>
      </c>
      <c r="E432" s="17">
        <v>45013</v>
      </c>
      <c r="F432" s="16">
        <v>20</v>
      </c>
      <c r="G432" s="16" t="s">
        <v>10308</v>
      </c>
      <c r="H432" s="16" t="s">
        <v>28</v>
      </c>
      <c r="I432" s="16" t="s">
        <v>3530</v>
      </c>
      <c r="J432" s="16" t="s">
        <v>3531</v>
      </c>
      <c r="K432" s="16" t="s">
        <v>97</v>
      </c>
      <c r="L432" s="16" t="s">
        <v>744</v>
      </c>
      <c r="M432" s="16" t="s">
        <v>51</v>
      </c>
      <c r="N432" s="16" t="s">
        <v>50</v>
      </c>
      <c r="O432" s="16" t="s">
        <v>62</v>
      </c>
      <c r="P432" s="16" t="s">
        <v>139</v>
      </c>
      <c r="Q432" s="16" t="s">
        <v>3532</v>
      </c>
      <c r="R432" s="16" t="s">
        <v>10322</v>
      </c>
      <c r="S432" s="16" t="s">
        <v>110</v>
      </c>
      <c r="T432" s="18">
        <v>28200</v>
      </c>
      <c r="U432" s="19">
        <v>48.761111111111113</v>
      </c>
      <c r="V432" s="19" t="s">
        <v>10317</v>
      </c>
      <c r="W432" s="20" t="s">
        <v>39</v>
      </c>
      <c r="X432" s="16" t="s">
        <v>112</v>
      </c>
      <c r="Y432" s="16" t="s">
        <v>41</v>
      </c>
      <c r="Z432" s="16">
        <v>23777</v>
      </c>
      <c r="AA432" s="16" t="s">
        <v>55</v>
      </c>
      <c r="AB432" s="16" t="s">
        <v>43</v>
      </c>
      <c r="AC432" s="16" t="s">
        <v>44</v>
      </c>
      <c r="AD432" s="16">
        <v>3</v>
      </c>
      <c r="AE432" s="21">
        <f>VLOOKUP(W432,Sheet4!$A$4:$B$53,2,FALSE)</f>
        <v>0</v>
      </c>
    </row>
    <row r="433" spans="1:31" x14ac:dyDescent="0.35">
      <c r="A433" s="22">
        <v>1265</v>
      </c>
      <c r="B433" s="23" t="s">
        <v>3537</v>
      </c>
      <c r="C433" s="23" t="s">
        <v>3538</v>
      </c>
      <c r="D433" s="24">
        <v>44578</v>
      </c>
      <c r="E433" s="24">
        <v>44767</v>
      </c>
      <c r="F433" s="23">
        <v>6</v>
      </c>
      <c r="G433" s="23" t="s">
        <v>10308</v>
      </c>
      <c r="H433" s="23" t="s">
        <v>28</v>
      </c>
      <c r="I433" s="23" t="s">
        <v>3539</v>
      </c>
      <c r="J433" s="23" t="s">
        <v>3540</v>
      </c>
      <c r="K433" s="23" t="s">
        <v>88</v>
      </c>
      <c r="L433" s="23" t="s">
        <v>744</v>
      </c>
      <c r="M433" s="23" t="s">
        <v>51</v>
      </c>
      <c r="N433" s="23" t="s">
        <v>34</v>
      </c>
      <c r="O433" s="23" t="s">
        <v>62</v>
      </c>
      <c r="P433" s="23" t="s">
        <v>139</v>
      </c>
      <c r="Q433" s="23" t="s">
        <v>3541</v>
      </c>
      <c r="R433" s="23" t="s">
        <v>10322</v>
      </c>
      <c r="S433" s="23" t="s">
        <v>89</v>
      </c>
      <c r="T433" s="25">
        <v>27908</v>
      </c>
      <c r="U433" s="26">
        <v>49.56111111111111</v>
      </c>
      <c r="V433" s="26" t="s">
        <v>10317</v>
      </c>
      <c r="W433" s="27" t="s">
        <v>39</v>
      </c>
      <c r="X433" s="23" t="s">
        <v>82</v>
      </c>
      <c r="Y433" s="23" t="s">
        <v>54</v>
      </c>
      <c r="Z433" s="23">
        <v>39841</v>
      </c>
      <c r="AA433" s="23" t="s">
        <v>92</v>
      </c>
      <c r="AB433" s="23" t="s">
        <v>43</v>
      </c>
      <c r="AC433" s="23" t="s">
        <v>44</v>
      </c>
      <c r="AD433" s="23">
        <v>3</v>
      </c>
      <c r="AE433" s="28">
        <f>VLOOKUP(W433,Sheet4!$A$4:$B$53,2,FALSE)</f>
        <v>0</v>
      </c>
    </row>
    <row r="434" spans="1:31" x14ac:dyDescent="0.35">
      <c r="A434" s="15">
        <v>1266</v>
      </c>
      <c r="B434" s="16" t="s">
        <v>2442</v>
      </c>
      <c r="C434" s="16" t="s">
        <v>3542</v>
      </c>
      <c r="D434" s="17">
        <v>44514</v>
      </c>
      <c r="E434" s="17">
        <v>44743</v>
      </c>
      <c r="F434" s="16">
        <v>7</v>
      </c>
      <c r="G434" s="16" t="s">
        <v>10308</v>
      </c>
      <c r="H434" s="16" t="s">
        <v>28</v>
      </c>
      <c r="I434" s="16" t="s">
        <v>3543</v>
      </c>
      <c r="J434" s="16" t="s">
        <v>3544</v>
      </c>
      <c r="K434" s="16" t="s">
        <v>31</v>
      </c>
      <c r="L434" s="16" t="s">
        <v>744</v>
      </c>
      <c r="M434" s="16" t="s">
        <v>62</v>
      </c>
      <c r="N434" s="16" t="s">
        <v>50</v>
      </c>
      <c r="O434" s="16" t="s">
        <v>62</v>
      </c>
      <c r="P434" s="16" t="s">
        <v>98</v>
      </c>
      <c r="Q434" s="16" t="s">
        <v>3545</v>
      </c>
      <c r="R434" s="16" t="s">
        <v>10322</v>
      </c>
      <c r="S434" s="16" t="s">
        <v>176</v>
      </c>
      <c r="T434" s="18">
        <v>26027</v>
      </c>
      <c r="U434" s="19">
        <v>54.711111111111109</v>
      </c>
      <c r="V434" s="19" t="s">
        <v>10319</v>
      </c>
      <c r="W434" s="20" t="s">
        <v>39</v>
      </c>
      <c r="X434" s="16" t="s">
        <v>242</v>
      </c>
      <c r="Y434" s="16" t="s">
        <v>54</v>
      </c>
      <c r="Z434" s="16">
        <v>46871</v>
      </c>
      <c r="AA434" s="16" t="s">
        <v>55</v>
      </c>
      <c r="AB434" s="16" t="s">
        <v>103</v>
      </c>
      <c r="AC434" s="16" t="s">
        <v>44</v>
      </c>
      <c r="AD434" s="16">
        <v>3</v>
      </c>
      <c r="AE434" s="21">
        <f>VLOOKUP(W434,Sheet4!$A$4:$B$53,2,FALSE)</f>
        <v>0</v>
      </c>
    </row>
    <row r="435" spans="1:31" x14ac:dyDescent="0.35">
      <c r="A435" s="22">
        <v>1267</v>
      </c>
      <c r="B435" s="23" t="s">
        <v>3546</v>
      </c>
      <c r="C435" s="23" t="s">
        <v>1249</v>
      </c>
      <c r="D435" s="24">
        <v>44149</v>
      </c>
      <c r="E435" s="24">
        <v>44187</v>
      </c>
      <c r="F435" s="23">
        <v>1</v>
      </c>
      <c r="G435" s="23" t="s">
        <v>10308</v>
      </c>
      <c r="H435" s="23" t="s">
        <v>28</v>
      </c>
      <c r="I435" s="23" t="s">
        <v>3547</v>
      </c>
      <c r="J435" s="23" t="s">
        <v>3548</v>
      </c>
      <c r="K435" s="23" t="s">
        <v>132</v>
      </c>
      <c r="L435" s="23" t="s">
        <v>32</v>
      </c>
      <c r="M435" s="23" t="s">
        <v>51</v>
      </c>
      <c r="N435" s="23" t="s">
        <v>34</v>
      </c>
      <c r="O435" s="23" t="s">
        <v>62</v>
      </c>
      <c r="P435" s="23" t="s">
        <v>174</v>
      </c>
      <c r="Q435" s="23" t="s">
        <v>3549</v>
      </c>
      <c r="R435" s="23" t="s">
        <v>10322</v>
      </c>
      <c r="S435" s="23" t="s">
        <v>80</v>
      </c>
      <c r="T435" s="25">
        <v>26187</v>
      </c>
      <c r="U435" s="26">
        <v>54.274999999999999</v>
      </c>
      <c r="V435" s="26" t="s">
        <v>10319</v>
      </c>
      <c r="W435" s="27" t="s">
        <v>39</v>
      </c>
      <c r="X435" s="23" t="s">
        <v>162</v>
      </c>
      <c r="Y435" s="23" t="s">
        <v>41</v>
      </c>
      <c r="Z435" s="23">
        <v>91614</v>
      </c>
      <c r="AA435" s="23" t="s">
        <v>42</v>
      </c>
      <c r="AB435" s="23" t="s">
        <v>103</v>
      </c>
      <c r="AC435" s="23" t="s">
        <v>44</v>
      </c>
      <c r="AD435" s="23">
        <v>3</v>
      </c>
      <c r="AE435" s="28">
        <f>VLOOKUP(W435,Sheet4!$A$4:$B$53,2,FALSE)</f>
        <v>0</v>
      </c>
    </row>
    <row r="436" spans="1:31" x14ac:dyDescent="0.35">
      <c r="A436" s="15">
        <v>1270</v>
      </c>
      <c r="B436" s="16" t="s">
        <v>3122</v>
      </c>
      <c r="C436" s="16" t="s">
        <v>3555</v>
      </c>
      <c r="D436" s="17">
        <v>43586</v>
      </c>
      <c r="E436" s="17">
        <v>43830</v>
      </c>
      <c r="F436" s="16">
        <v>8</v>
      </c>
      <c r="G436" s="16" t="s">
        <v>10308</v>
      </c>
      <c r="H436" s="16" t="s">
        <v>28</v>
      </c>
      <c r="I436" s="16" t="s">
        <v>3556</v>
      </c>
      <c r="J436" s="16" t="s">
        <v>3557</v>
      </c>
      <c r="K436" s="16" t="s">
        <v>79</v>
      </c>
      <c r="L436" s="16" t="s">
        <v>32</v>
      </c>
      <c r="M436" s="16" t="s">
        <v>51</v>
      </c>
      <c r="N436" s="16" t="s">
        <v>34</v>
      </c>
      <c r="O436" s="16" t="s">
        <v>62</v>
      </c>
      <c r="P436" s="16" t="s">
        <v>174</v>
      </c>
      <c r="Q436" s="16" t="s">
        <v>3558</v>
      </c>
      <c r="R436" s="16" t="s">
        <v>10322</v>
      </c>
      <c r="S436" s="16" t="s">
        <v>89</v>
      </c>
      <c r="T436" s="18">
        <v>24762</v>
      </c>
      <c r="U436" s="19">
        <v>58.174999999999997</v>
      </c>
      <c r="V436" s="19" t="s">
        <v>10319</v>
      </c>
      <c r="W436" s="20" t="s">
        <v>39</v>
      </c>
      <c r="X436" s="16" t="s">
        <v>82</v>
      </c>
      <c r="Y436" s="16" t="s">
        <v>41</v>
      </c>
      <c r="Z436" s="16">
        <v>79937</v>
      </c>
      <c r="AA436" s="16" t="s">
        <v>55</v>
      </c>
      <c r="AB436" s="16" t="s">
        <v>83</v>
      </c>
      <c r="AC436" s="16" t="s">
        <v>44</v>
      </c>
      <c r="AD436" s="16">
        <v>3</v>
      </c>
      <c r="AE436" s="21">
        <f>VLOOKUP(W436,Sheet4!$A$4:$B$53,2,FALSE)</f>
        <v>0</v>
      </c>
    </row>
    <row r="437" spans="1:31" x14ac:dyDescent="0.35">
      <c r="A437" s="22">
        <v>1272</v>
      </c>
      <c r="B437" s="23" t="s">
        <v>3538</v>
      </c>
      <c r="C437" s="23" t="s">
        <v>3469</v>
      </c>
      <c r="D437" s="24">
        <v>44235</v>
      </c>
      <c r="E437" s="24">
        <v>44757</v>
      </c>
      <c r="F437" s="23">
        <v>17</v>
      </c>
      <c r="G437" s="23" t="s">
        <v>10308</v>
      </c>
      <c r="H437" s="23" t="s">
        <v>28</v>
      </c>
      <c r="I437" s="23" t="s">
        <v>3563</v>
      </c>
      <c r="J437" s="23" t="s">
        <v>3564</v>
      </c>
      <c r="K437" s="23" t="s">
        <v>97</v>
      </c>
      <c r="L437" s="23" t="s">
        <v>32</v>
      </c>
      <c r="M437" s="23" t="s">
        <v>62</v>
      </c>
      <c r="N437" s="23" t="s">
        <v>34</v>
      </c>
      <c r="O437" s="23" t="s">
        <v>35</v>
      </c>
      <c r="P437" s="23" t="s">
        <v>98</v>
      </c>
      <c r="Q437" s="23" t="s">
        <v>3565</v>
      </c>
      <c r="R437" s="23" t="s">
        <v>10322</v>
      </c>
      <c r="S437" s="23" t="s">
        <v>100</v>
      </c>
      <c r="T437" s="25">
        <v>26080</v>
      </c>
      <c r="U437" s="26">
        <v>54.56388888888889</v>
      </c>
      <c r="V437" s="26" t="s">
        <v>10319</v>
      </c>
      <c r="W437" s="27" t="s">
        <v>39</v>
      </c>
      <c r="X437" s="23" t="s">
        <v>177</v>
      </c>
      <c r="Y437" s="23" t="s">
        <v>41</v>
      </c>
      <c r="Z437" s="23">
        <v>37465</v>
      </c>
      <c r="AA437" s="23" t="s">
        <v>92</v>
      </c>
      <c r="AB437" s="23" t="s">
        <v>74</v>
      </c>
      <c r="AC437" s="23" t="s">
        <v>44</v>
      </c>
      <c r="AD437" s="23">
        <v>3</v>
      </c>
      <c r="AE437" s="28">
        <f>VLOOKUP(W437,Sheet4!$A$4:$B$53,2,FALSE)</f>
        <v>0</v>
      </c>
    </row>
    <row r="438" spans="1:31" x14ac:dyDescent="0.35">
      <c r="A438" s="15">
        <v>1273</v>
      </c>
      <c r="B438" s="16" t="s">
        <v>3566</v>
      </c>
      <c r="C438" s="16" t="s">
        <v>1626</v>
      </c>
      <c r="D438" s="17">
        <v>44133</v>
      </c>
      <c r="E438" s="17">
        <v>44222</v>
      </c>
      <c r="F438" s="16">
        <v>2</v>
      </c>
      <c r="G438" s="16" t="s">
        <v>10308</v>
      </c>
      <c r="H438" s="16" t="s">
        <v>3017</v>
      </c>
      <c r="I438" s="16" t="s">
        <v>3567</v>
      </c>
      <c r="J438" s="16" t="s">
        <v>3568</v>
      </c>
      <c r="K438" s="16" t="s">
        <v>117</v>
      </c>
      <c r="L438" s="16" t="s">
        <v>32</v>
      </c>
      <c r="M438" s="16" t="s">
        <v>33</v>
      </c>
      <c r="N438" s="16" t="s">
        <v>50</v>
      </c>
      <c r="O438" s="16" t="s">
        <v>51</v>
      </c>
      <c r="P438" s="16" t="s">
        <v>139</v>
      </c>
      <c r="Q438" s="16" t="s">
        <v>3569</v>
      </c>
      <c r="R438" s="16" t="s">
        <v>10322</v>
      </c>
      <c r="S438" s="16" t="s">
        <v>65</v>
      </c>
      <c r="T438" s="18">
        <v>20893</v>
      </c>
      <c r="U438" s="19">
        <v>68.766666666666666</v>
      </c>
      <c r="V438" s="19" t="s">
        <v>10315</v>
      </c>
      <c r="W438" s="20" t="s">
        <v>39</v>
      </c>
      <c r="X438" s="16" t="s">
        <v>242</v>
      </c>
      <c r="Y438" s="16" t="s">
        <v>41</v>
      </c>
      <c r="Z438" s="16">
        <v>50409</v>
      </c>
      <c r="AA438" s="16" t="s">
        <v>127</v>
      </c>
      <c r="AB438" s="16" t="s">
        <v>74</v>
      </c>
      <c r="AC438" s="16" t="s">
        <v>44</v>
      </c>
      <c r="AD438" s="16">
        <v>3</v>
      </c>
      <c r="AE438" s="21">
        <f>VLOOKUP(W438,Sheet4!$A$4:$B$53,2,FALSE)</f>
        <v>0</v>
      </c>
    </row>
    <row r="439" spans="1:31" x14ac:dyDescent="0.35">
      <c r="A439" s="22">
        <v>1279</v>
      </c>
      <c r="B439" s="23" t="s">
        <v>3584</v>
      </c>
      <c r="C439" s="23" t="s">
        <v>3585</v>
      </c>
      <c r="D439" s="24">
        <v>44386</v>
      </c>
      <c r="E439" s="24">
        <v>44953</v>
      </c>
      <c r="F439" s="23">
        <v>18</v>
      </c>
      <c r="G439" s="23" t="s">
        <v>10308</v>
      </c>
      <c r="H439" s="23" t="s">
        <v>727</v>
      </c>
      <c r="I439" s="23" t="s">
        <v>3586</v>
      </c>
      <c r="J439" s="23" t="s">
        <v>3587</v>
      </c>
      <c r="K439" s="23" t="s">
        <v>61</v>
      </c>
      <c r="L439" s="23" t="s">
        <v>744</v>
      </c>
      <c r="M439" s="23" t="s">
        <v>51</v>
      </c>
      <c r="N439" s="23" t="s">
        <v>63</v>
      </c>
      <c r="O439" s="23" t="s">
        <v>62</v>
      </c>
      <c r="P439" s="23" t="s">
        <v>125</v>
      </c>
      <c r="Q439" s="23" t="s">
        <v>3588</v>
      </c>
      <c r="R439" s="23" t="s">
        <v>10322</v>
      </c>
      <c r="S439" s="23" t="s">
        <v>89</v>
      </c>
      <c r="T439" s="25">
        <v>34531</v>
      </c>
      <c r="U439" s="26">
        <v>31.427777777777777</v>
      </c>
      <c r="V439" s="26" t="s">
        <v>10318</v>
      </c>
      <c r="W439" s="27" t="s">
        <v>39</v>
      </c>
      <c r="X439" s="23" t="s">
        <v>102</v>
      </c>
      <c r="Y439" s="23" t="s">
        <v>41</v>
      </c>
      <c r="Z439" s="23">
        <v>29507</v>
      </c>
      <c r="AA439" s="23" t="s">
        <v>42</v>
      </c>
      <c r="AB439" s="23" t="s">
        <v>83</v>
      </c>
      <c r="AC439" s="23" t="s">
        <v>44</v>
      </c>
      <c r="AD439" s="23">
        <v>3</v>
      </c>
      <c r="AE439" s="28">
        <f>VLOOKUP(W439,Sheet4!$A$4:$B$53,2,FALSE)</f>
        <v>0</v>
      </c>
    </row>
    <row r="440" spans="1:31" x14ac:dyDescent="0.35">
      <c r="A440" s="15">
        <v>1281</v>
      </c>
      <c r="B440" s="16" t="s">
        <v>3593</v>
      </c>
      <c r="C440" s="16" t="s">
        <v>3594</v>
      </c>
      <c r="D440" s="17">
        <v>44050</v>
      </c>
      <c r="E440" s="17">
        <v>44397</v>
      </c>
      <c r="F440" s="16">
        <v>11</v>
      </c>
      <c r="G440" s="16" t="s">
        <v>10308</v>
      </c>
      <c r="H440" s="16" t="s">
        <v>28</v>
      </c>
      <c r="I440" s="16" t="s">
        <v>3595</v>
      </c>
      <c r="J440" s="16" t="s">
        <v>3596</v>
      </c>
      <c r="K440" s="16" t="s">
        <v>79</v>
      </c>
      <c r="L440" s="16" t="s">
        <v>744</v>
      </c>
      <c r="M440" s="16" t="s">
        <v>51</v>
      </c>
      <c r="N440" s="16" t="s">
        <v>50</v>
      </c>
      <c r="O440" s="16" t="s">
        <v>51</v>
      </c>
      <c r="P440" s="16" t="s">
        <v>139</v>
      </c>
      <c r="Q440" s="16" t="s">
        <v>3597</v>
      </c>
      <c r="R440" s="16" t="s">
        <v>10322</v>
      </c>
      <c r="S440" s="16" t="s">
        <v>38</v>
      </c>
      <c r="T440" s="18">
        <v>25191</v>
      </c>
      <c r="U440" s="19">
        <v>57.00277777777778</v>
      </c>
      <c r="V440" s="19" t="s">
        <v>10319</v>
      </c>
      <c r="W440" s="20" t="s">
        <v>39</v>
      </c>
      <c r="X440" s="16" t="s">
        <v>612</v>
      </c>
      <c r="Y440" s="16" t="s">
        <v>41</v>
      </c>
      <c r="Z440" s="16">
        <v>30117</v>
      </c>
      <c r="AA440" s="16" t="s">
        <v>42</v>
      </c>
      <c r="AB440" s="16" t="s">
        <v>43</v>
      </c>
      <c r="AC440" s="16" t="s">
        <v>44</v>
      </c>
      <c r="AD440" s="16">
        <v>3</v>
      </c>
      <c r="AE440" s="21">
        <f>VLOOKUP(W440,Sheet4!$A$4:$B$53,2,FALSE)</f>
        <v>0</v>
      </c>
    </row>
    <row r="441" spans="1:31" x14ac:dyDescent="0.35">
      <c r="A441" s="22">
        <v>1282</v>
      </c>
      <c r="B441" s="23" t="s">
        <v>549</v>
      </c>
      <c r="C441" s="23" t="s">
        <v>3598</v>
      </c>
      <c r="D441" s="24">
        <v>44296</v>
      </c>
      <c r="E441" s="24">
        <v>44884</v>
      </c>
      <c r="F441" s="23">
        <v>19</v>
      </c>
      <c r="G441" s="23" t="s">
        <v>10308</v>
      </c>
      <c r="H441" s="23" t="s">
        <v>28</v>
      </c>
      <c r="I441" s="23" t="s">
        <v>3599</v>
      </c>
      <c r="J441" s="23" t="s">
        <v>3600</v>
      </c>
      <c r="K441" s="23" t="s">
        <v>88</v>
      </c>
      <c r="L441" s="23" t="s">
        <v>744</v>
      </c>
      <c r="M441" s="23" t="s">
        <v>51</v>
      </c>
      <c r="N441" s="23" t="s">
        <v>50</v>
      </c>
      <c r="O441" s="23" t="s">
        <v>35</v>
      </c>
      <c r="P441" s="23" t="s">
        <v>98</v>
      </c>
      <c r="Q441" s="23" t="s">
        <v>3601</v>
      </c>
      <c r="R441" s="23" t="s">
        <v>10322</v>
      </c>
      <c r="S441" s="23" t="s">
        <v>331</v>
      </c>
      <c r="T441" s="25">
        <v>29583</v>
      </c>
      <c r="U441" s="26">
        <v>44.977777777777774</v>
      </c>
      <c r="V441" s="26" t="s">
        <v>10317</v>
      </c>
      <c r="W441" s="27" t="s">
        <v>39</v>
      </c>
      <c r="X441" s="23" t="s">
        <v>612</v>
      </c>
      <c r="Y441" s="23" t="s">
        <v>41</v>
      </c>
      <c r="Z441" s="23">
        <v>30179</v>
      </c>
      <c r="AA441" s="23" t="s">
        <v>92</v>
      </c>
      <c r="AB441" s="23" t="s">
        <v>43</v>
      </c>
      <c r="AC441" s="23" t="s">
        <v>44</v>
      </c>
      <c r="AD441" s="23">
        <v>3</v>
      </c>
      <c r="AE441" s="28">
        <f>VLOOKUP(W441,Sheet4!$A$4:$B$53,2,FALSE)</f>
        <v>0</v>
      </c>
    </row>
    <row r="442" spans="1:31" x14ac:dyDescent="0.35">
      <c r="A442" s="15">
        <v>1286</v>
      </c>
      <c r="B442" s="16" t="s">
        <v>414</v>
      </c>
      <c r="C442" s="16" t="s">
        <v>171</v>
      </c>
      <c r="D442" s="17">
        <v>44448</v>
      </c>
      <c r="E442" s="17">
        <v>44497</v>
      </c>
      <c r="F442" s="16">
        <v>1</v>
      </c>
      <c r="G442" s="16" t="s">
        <v>10308</v>
      </c>
      <c r="H442" s="16" t="s">
        <v>28</v>
      </c>
      <c r="I442" s="16" t="s">
        <v>3611</v>
      </c>
      <c r="J442" s="16" t="s">
        <v>3612</v>
      </c>
      <c r="K442" s="16" t="s">
        <v>117</v>
      </c>
      <c r="L442" s="16" t="s">
        <v>744</v>
      </c>
      <c r="M442" s="16" t="s">
        <v>62</v>
      </c>
      <c r="N442" s="16" t="s">
        <v>63</v>
      </c>
      <c r="O442" s="16" t="s">
        <v>35</v>
      </c>
      <c r="P442" s="16" t="s">
        <v>174</v>
      </c>
      <c r="Q442" s="16" t="s">
        <v>3613</v>
      </c>
      <c r="R442" s="16" t="s">
        <v>10322</v>
      </c>
      <c r="S442" s="16" t="s">
        <v>89</v>
      </c>
      <c r="T442" s="18">
        <v>36305</v>
      </c>
      <c r="U442" s="19">
        <v>26.569444444444443</v>
      </c>
      <c r="V442" s="19" t="s">
        <v>10320</v>
      </c>
      <c r="W442" s="20" t="s">
        <v>39</v>
      </c>
      <c r="X442" s="16" t="s">
        <v>192</v>
      </c>
      <c r="Y442" s="16" t="s">
        <v>54</v>
      </c>
      <c r="Z442" s="16">
        <v>74629</v>
      </c>
      <c r="AA442" s="16" t="s">
        <v>127</v>
      </c>
      <c r="AB442" s="16" t="s">
        <v>103</v>
      </c>
      <c r="AC442" s="16" t="s">
        <v>44</v>
      </c>
      <c r="AD442" s="16">
        <v>3</v>
      </c>
      <c r="AE442" s="21">
        <f>VLOOKUP(W442,Sheet4!$A$4:$B$53,2,FALSE)</f>
        <v>0</v>
      </c>
    </row>
    <row r="443" spans="1:31" x14ac:dyDescent="0.35">
      <c r="A443" s="22">
        <v>1287</v>
      </c>
      <c r="B443" s="23" t="s">
        <v>3614</v>
      </c>
      <c r="C443" s="23" t="s">
        <v>3615</v>
      </c>
      <c r="D443" s="24">
        <v>44093</v>
      </c>
      <c r="E443" s="24">
        <v>44977</v>
      </c>
      <c r="F443" s="23">
        <v>29</v>
      </c>
      <c r="G443" s="23" t="s">
        <v>10308</v>
      </c>
      <c r="H443" s="23" t="s">
        <v>28</v>
      </c>
      <c r="I443" s="23" t="s">
        <v>3616</v>
      </c>
      <c r="J443" s="23" t="s">
        <v>3617</v>
      </c>
      <c r="K443" s="23" t="s">
        <v>61</v>
      </c>
      <c r="L443" s="23" t="s">
        <v>744</v>
      </c>
      <c r="M443" s="23" t="s">
        <v>62</v>
      </c>
      <c r="N443" s="23" t="s">
        <v>50</v>
      </c>
      <c r="O443" s="23" t="s">
        <v>62</v>
      </c>
      <c r="P443" s="23" t="s">
        <v>139</v>
      </c>
      <c r="Q443" s="23" t="s">
        <v>3618</v>
      </c>
      <c r="R443" s="23" t="s">
        <v>10322</v>
      </c>
      <c r="S443" s="23" t="s">
        <v>80</v>
      </c>
      <c r="T443" s="25">
        <v>15967</v>
      </c>
      <c r="U443" s="26">
        <v>82.25555555555556</v>
      </c>
      <c r="V443" s="26" t="s">
        <v>10314</v>
      </c>
      <c r="W443" s="27" t="s">
        <v>39</v>
      </c>
      <c r="X443" s="23" t="s">
        <v>102</v>
      </c>
      <c r="Y443" s="23" t="s">
        <v>41</v>
      </c>
      <c r="Z443" s="23">
        <v>56136</v>
      </c>
      <c r="AA443" s="23" t="s">
        <v>92</v>
      </c>
      <c r="AB443" s="23" t="s">
        <v>43</v>
      </c>
      <c r="AC443" s="23" t="s">
        <v>44</v>
      </c>
      <c r="AD443" s="23">
        <v>3</v>
      </c>
      <c r="AE443" s="28">
        <f>VLOOKUP(W443,Sheet4!$A$4:$B$53,2,FALSE)</f>
        <v>0</v>
      </c>
    </row>
    <row r="444" spans="1:31" x14ac:dyDescent="0.35">
      <c r="A444" s="15">
        <v>1288</v>
      </c>
      <c r="B444" s="16" t="s">
        <v>3619</v>
      </c>
      <c r="C444" s="16" t="s">
        <v>3620</v>
      </c>
      <c r="D444" s="17">
        <v>44572</v>
      </c>
      <c r="E444" s="17">
        <v>44860</v>
      </c>
      <c r="F444" s="16">
        <v>9</v>
      </c>
      <c r="G444" s="16" t="s">
        <v>10308</v>
      </c>
      <c r="H444" s="16" t="s">
        <v>28</v>
      </c>
      <c r="I444" s="16" t="s">
        <v>3621</v>
      </c>
      <c r="J444" s="16" t="s">
        <v>3622</v>
      </c>
      <c r="K444" s="16" t="s">
        <v>167</v>
      </c>
      <c r="L444" s="16" t="s">
        <v>32</v>
      </c>
      <c r="M444" s="16" t="s">
        <v>62</v>
      </c>
      <c r="N444" s="16" t="s">
        <v>34</v>
      </c>
      <c r="O444" s="16" t="s">
        <v>51</v>
      </c>
      <c r="P444" s="16" t="s">
        <v>174</v>
      </c>
      <c r="Q444" s="16" t="s">
        <v>3623</v>
      </c>
      <c r="R444" s="16" t="s">
        <v>10322</v>
      </c>
      <c r="S444" s="16" t="s">
        <v>52</v>
      </c>
      <c r="T444" s="18">
        <v>35944</v>
      </c>
      <c r="U444" s="19">
        <v>27.558333333333334</v>
      </c>
      <c r="V444" s="19" t="s">
        <v>10320</v>
      </c>
      <c r="W444" s="20" t="s">
        <v>39</v>
      </c>
      <c r="X444" s="16" t="s">
        <v>162</v>
      </c>
      <c r="Y444" s="16" t="s">
        <v>41</v>
      </c>
      <c r="Z444" s="16">
        <v>69514</v>
      </c>
      <c r="AA444" s="16" t="s">
        <v>55</v>
      </c>
      <c r="AB444" s="16" t="s">
        <v>74</v>
      </c>
      <c r="AC444" s="16" t="s">
        <v>44</v>
      </c>
      <c r="AD444" s="16">
        <v>3</v>
      </c>
      <c r="AE444" s="21">
        <f>VLOOKUP(W444,Sheet4!$A$4:$B$53,2,FALSE)</f>
        <v>0</v>
      </c>
    </row>
    <row r="445" spans="1:31" x14ac:dyDescent="0.35">
      <c r="A445" s="22">
        <v>1291</v>
      </c>
      <c r="B445" s="23" t="s">
        <v>2985</v>
      </c>
      <c r="C445" s="23" t="s">
        <v>3631</v>
      </c>
      <c r="D445" s="24">
        <v>45094</v>
      </c>
      <c r="E445" s="24">
        <v>45134</v>
      </c>
      <c r="F445" s="23">
        <v>1</v>
      </c>
      <c r="G445" s="23" t="s">
        <v>10308</v>
      </c>
      <c r="H445" s="23" t="s">
        <v>28</v>
      </c>
      <c r="I445" s="23" t="s">
        <v>3632</v>
      </c>
      <c r="J445" s="23" t="s">
        <v>3633</v>
      </c>
      <c r="K445" s="23" t="s">
        <v>97</v>
      </c>
      <c r="L445" s="23" t="s">
        <v>32</v>
      </c>
      <c r="M445" s="23" t="s">
        <v>33</v>
      </c>
      <c r="N445" s="23" t="s">
        <v>63</v>
      </c>
      <c r="O445" s="23" t="s">
        <v>35</v>
      </c>
      <c r="P445" s="23" t="s">
        <v>174</v>
      </c>
      <c r="Q445" s="23" t="s">
        <v>3634</v>
      </c>
      <c r="R445" s="23" t="s">
        <v>10322</v>
      </c>
      <c r="S445" s="23" t="s">
        <v>110</v>
      </c>
      <c r="T445" s="25">
        <v>32214</v>
      </c>
      <c r="U445" s="26">
        <v>37.772222222222226</v>
      </c>
      <c r="V445" s="26" t="s">
        <v>10318</v>
      </c>
      <c r="W445" s="27" t="s">
        <v>39</v>
      </c>
      <c r="X445" s="23" t="s">
        <v>177</v>
      </c>
      <c r="Y445" s="23" t="s">
        <v>41</v>
      </c>
      <c r="Z445" s="23">
        <v>94486</v>
      </c>
      <c r="AA445" s="23" t="s">
        <v>92</v>
      </c>
      <c r="AB445" s="23" t="s">
        <v>103</v>
      </c>
      <c r="AC445" s="23" t="s">
        <v>44</v>
      </c>
      <c r="AD445" s="23">
        <v>3</v>
      </c>
      <c r="AE445" s="28">
        <f>VLOOKUP(W445,Sheet4!$A$4:$B$53,2,FALSE)</f>
        <v>0</v>
      </c>
    </row>
    <row r="446" spans="1:31" x14ac:dyDescent="0.35">
      <c r="A446" s="15">
        <v>1293</v>
      </c>
      <c r="B446" s="16" t="s">
        <v>3638</v>
      </c>
      <c r="C446" s="16" t="s">
        <v>1594</v>
      </c>
      <c r="D446" s="17">
        <v>44348</v>
      </c>
      <c r="E446" s="17">
        <v>45045</v>
      </c>
      <c r="F446" s="16">
        <v>22</v>
      </c>
      <c r="G446" s="16" t="s">
        <v>10308</v>
      </c>
      <c r="H446" s="16" t="s">
        <v>28</v>
      </c>
      <c r="I446" s="16" t="s">
        <v>3639</v>
      </c>
      <c r="J446" s="16" t="s">
        <v>3640</v>
      </c>
      <c r="K446" s="16" t="s">
        <v>31</v>
      </c>
      <c r="L446" s="16" t="s">
        <v>32</v>
      </c>
      <c r="M446" s="16" t="s">
        <v>33</v>
      </c>
      <c r="N446" s="16" t="s">
        <v>63</v>
      </c>
      <c r="O446" s="16" t="s">
        <v>62</v>
      </c>
      <c r="P446" s="16" t="s">
        <v>174</v>
      </c>
      <c r="Q446" s="16" t="s">
        <v>3641</v>
      </c>
      <c r="R446" s="16" t="s">
        <v>10322</v>
      </c>
      <c r="S446" s="16" t="s">
        <v>304</v>
      </c>
      <c r="T446" s="18">
        <v>34263</v>
      </c>
      <c r="U446" s="19">
        <v>32.163888888888891</v>
      </c>
      <c r="V446" s="19" t="s">
        <v>10318</v>
      </c>
      <c r="W446" s="20" t="s">
        <v>39</v>
      </c>
      <c r="X446" s="16" t="s">
        <v>162</v>
      </c>
      <c r="Y446" s="16" t="s">
        <v>41</v>
      </c>
      <c r="Z446" s="16">
        <v>60878</v>
      </c>
      <c r="AA446" s="16" t="s">
        <v>127</v>
      </c>
      <c r="AB446" s="16" t="s">
        <v>74</v>
      </c>
      <c r="AC446" s="16" t="s">
        <v>44</v>
      </c>
      <c r="AD446" s="16">
        <v>3</v>
      </c>
      <c r="AE446" s="21">
        <f>VLOOKUP(W446,Sheet4!$A$4:$B$53,2,FALSE)</f>
        <v>0</v>
      </c>
    </row>
    <row r="447" spans="1:31" x14ac:dyDescent="0.35">
      <c r="A447" s="22">
        <v>1294</v>
      </c>
      <c r="B447" s="23" t="s">
        <v>2910</v>
      </c>
      <c r="C447" s="23" t="s">
        <v>3642</v>
      </c>
      <c r="D447" s="24">
        <v>45023</v>
      </c>
      <c r="E447" s="24">
        <v>45053</v>
      </c>
      <c r="F447" s="23">
        <v>0</v>
      </c>
      <c r="G447" s="23" t="s">
        <v>10308</v>
      </c>
      <c r="H447" s="23" t="s">
        <v>3017</v>
      </c>
      <c r="I447" s="23" t="s">
        <v>3643</v>
      </c>
      <c r="J447" s="23" t="s">
        <v>3644</v>
      </c>
      <c r="K447" s="23" t="s">
        <v>49</v>
      </c>
      <c r="L447" s="23" t="s">
        <v>32</v>
      </c>
      <c r="M447" s="23" t="s">
        <v>51</v>
      </c>
      <c r="N447" s="23" t="s">
        <v>63</v>
      </c>
      <c r="O447" s="23" t="s">
        <v>51</v>
      </c>
      <c r="P447" s="23" t="s">
        <v>174</v>
      </c>
      <c r="Q447" s="23" t="s">
        <v>3645</v>
      </c>
      <c r="R447" s="23" t="s">
        <v>10322</v>
      </c>
      <c r="S447" s="23" t="s">
        <v>304</v>
      </c>
      <c r="T447" s="25">
        <v>25839</v>
      </c>
      <c r="U447" s="26">
        <v>55.227777777777774</v>
      </c>
      <c r="V447" s="26" t="s">
        <v>10319</v>
      </c>
      <c r="W447" s="27" t="s">
        <v>39</v>
      </c>
      <c r="X447" s="23" t="s">
        <v>82</v>
      </c>
      <c r="Y447" s="23" t="s">
        <v>41</v>
      </c>
      <c r="Z447" s="23">
        <v>58589</v>
      </c>
      <c r="AA447" s="23" t="s">
        <v>55</v>
      </c>
      <c r="AB447" s="23" t="s">
        <v>74</v>
      </c>
      <c r="AC447" s="23" t="s">
        <v>44</v>
      </c>
      <c r="AD447" s="23">
        <v>3</v>
      </c>
      <c r="AE447" s="28">
        <f>VLOOKUP(W447,Sheet4!$A$4:$B$53,2,FALSE)</f>
        <v>0</v>
      </c>
    </row>
    <row r="448" spans="1:31" x14ac:dyDescent="0.35">
      <c r="A448" s="15">
        <v>1296</v>
      </c>
      <c r="B448" s="16" t="s">
        <v>3648</v>
      </c>
      <c r="C448" s="16" t="s">
        <v>3649</v>
      </c>
      <c r="D448" s="17">
        <v>43537</v>
      </c>
      <c r="E448" s="17">
        <v>44086</v>
      </c>
      <c r="F448" s="16">
        <v>18</v>
      </c>
      <c r="G448" s="16" t="s">
        <v>10308</v>
      </c>
      <c r="H448" s="16" t="s">
        <v>727</v>
      </c>
      <c r="I448" s="16" t="s">
        <v>3650</v>
      </c>
      <c r="J448" s="16" t="s">
        <v>3651</v>
      </c>
      <c r="K448" s="16" t="s">
        <v>97</v>
      </c>
      <c r="L448" s="16" t="s">
        <v>744</v>
      </c>
      <c r="M448" s="16" t="s">
        <v>62</v>
      </c>
      <c r="N448" s="16" t="s">
        <v>63</v>
      </c>
      <c r="O448" s="16" t="s">
        <v>51</v>
      </c>
      <c r="P448" s="16" t="s">
        <v>98</v>
      </c>
      <c r="Q448" s="16" t="s">
        <v>3652</v>
      </c>
      <c r="R448" s="16" t="s">
        <v>10322</v>
      </c>
      <c r="S448" s="16" t="s">
        <v>89</v>
      </c>
      <c r="T448" s="18">
        <v>31074</v>
      </c>
      <c r="U448" s="19">
        <v>40.897222222222226</v>
      </c>
      <c r="V448" s="19" t="s">
        <v>10317</v>
      </c>
      <c r="W448" s="20" t="s">
        <v>39</v>
      </c>
      <c r="X448" s="16" t="s">
        <v>394</v>
      </c>
      <c r="Y448" s="16" t="s">
        <v>41</v>
      </c>
      <c r="Z448" s="16">
        <v>94411</v>
      </c>
      <c r="AA448" s="16" t="s">
        <v>127</v>
      </c>
      <c r="AB448" s="16" t="s">
        <v>43</v>
      </c>
      <c r="AC448" s="16" t="s">
        <v>44</v>
      </c>
      <c r="AD448" s="16">
        <v>3</v>
      </c>
      <c r="AE448" s="21">
        <f>VLOOKUP(W448,Sheet4!$A$4:$B$53,2,FALSE)</f>
        <v>0</v>
      </c>
    </row>
    <row r="449" spans="1:31" x14ac:dyDescent="0.35">
      <c r="A449" s="22">
        <v>1297</v>
      </c>
      <c r="B449" s="23" t="s">
        <v>1396</v>
      </c>
      <c r="C449" s="23" t="s">
        <v>3653</v>
      </c>
      <c r="D449" s="24">
        <v>43609</v>
      </c>
      <c r="E449" s="24">
        <v>44478</v>
      </c>
      <c r="F449" s="23">
        <v>28</v>
      </c>
      <c r="G449" s="23" t="s">
        <v>10308</v>
      </c>
      <c r="H449" s="23" t="s">
        <v>727</v>
      </c>
      <c r="I449" s="23" t="s">
        <v>3654</v>
      </c>
      <c r="J449" s="23" t="s">
        <v>3655</v>
      </c>
      <c r="K449" s="23" t="s">
        <v>117</v>
      </c>
      <c r="L449" s="23" t="s">
        <v>744</v>
      </c>
      <c r="M449" s="23" t="s">
        <v>51</v>
      </c>
      <c r="N449" s="23" t="s">
        <v>50</v>
      </c>
      <c r="O449" s="23" t="s">
        <v>35</v>
      </c>
      <c r="P449" s="23" t="s">
        <v>125</v>
      </c>
      <c r="Q449" s="23" t="s">
        <v>3656</v>
      </c>
      <c r="R449" s="23" t="s">
        <v>10322</v>
      </c>
      <c r="S449" s="23" t="s">
        <v>3211</v>
      </c>
      <c r="T449" s="25">
        <v>25058</v>
      </c>
      <c r="U449" s="26">
        <v>57.366666666666667</v>
      </c>
      <c r="V449" s="26" t="s">
        <v>10319</v>
      </c>
      <c r="W449" s="27" t="s">
        <v>39</v>
      </c>
      <c r="X449" s="23" t="s">
        <v>102</v>
      </c>
      <c r="Y449" s="23" t="s">
        <v>41</v>
      </c>
      <c r="Z449" s="23">
        <v>46980</v>
      </c>
      <c r="AA449" s="23" t="s">
        <v>73</v>
      </c>
      <c r="AB449" s="23" t="s">
        <v>83</v>
      </c>
      <c r="AC449" s="23" t="s">
        <v>44</v>
      </c>
      <c r="AD449" s="23">
        <v>3</v>
      </c>
      <c r="AE449" s="28">
        <f>VLOOKUP(W449,Sheet4!$A$4:$B$53,2,FALSE)</f>
        <v>0</v>
      </c>
    </row>
    <row r="450" spans="1:31" x14ac:dyDescent="0.35">
      <c r="A450" s="15">
        <v>1301</v>
      </c>
      <c r="B450" s="16" t="s">
        <v>3667</v>
      </c>
      <c r="C450" s="16" t="s">
        <v>3668</v>
      </c>
      <c r="D450" s="17">
        <v>43546</v>
      </c>
      <c r="E450" s="17">
        <v>44643</v>
      </c>
      <c r="F450" s="16">
        <v>36</v>
      </c>
      <c r="G450" s="16" t="s">
        <v>10308</v>
      </c>
      <c r="H450" s="16" t="s">
        <v>28</v>
      </c>
      <c r="I450" s="16" t="s">
        <v>3669</v>
      </c>
      <c r="J450" s="16" t="s">
        <v>3670</v>
      </c>
      <c r="K450" s="16" t="s">
        <v>138</v>
      </c>
      <c r="L450" s="16" t="s">
        <v>744</v>
      </c>
      <c r="M450" s="16" t="s">
        <v>51</v>
      </c>
      <c r="N450" s="16" t="s">
        <v>63</v>
      </c>
      <c r="O450" s="16" t="s">
        <v>35</v>
      </c>
      <c r="P450" s="16" t="s">
        <v>139</v>
      </c>
      <c r="Q450" s="16" t="s">
        <v>3671</v>
      </c>
      <c r="R450" s="16" t="s">
        <v>10322</v>
      </c>
      <c r="S450" s="16" t="s">
        <v>89</v>
      </c>
      <c r="T450" s="18">
        <v>18350</v>
      </c>
      <c r="U450" s="19">
        <v>75.727777777777774</v>
      </c>
      <c r="V450" s="19" t="s">
        <v>10316</v>
      </c>
      <c r="W450" s="20" t="s">
        <v>39</v>
      </c>
      <c r="X450" s="16" t="s">
        <v>192</v>
      </c>
      <c r="Y450" s="16" t="s">
        <v>41</v>
      </c>
      <c r="Z450" s="16">
        <v>62803</v>
      </c>
      <c r="AA450" s="16" t="s">
        <v>127</v>
      </c>
      <c r="AB450" s="16" t="s">
        <v>43</v>
      </c>
      <c r="AC450" s="16" t="s">
        <v>44</v>
      </c>
      <c r="AD450" s="16">
        <v>3</v>
      </c>
      <c r="AE450" s="21">
        <f>VLOOKUP(W450,Sheet4!$A$4:$B$53,2,FALSE)</f>
        <v>0</v>
      </c>
    </row>
    <row r="451" spans="1:31" x14ac:dyDescent="0.35">
      <c r="A451" s="22">
        <v>1302</v>
      </c>
      <c r="B451" s="23" t="s">
        <v>270</v>
      </c>
      <c r="C451" s="23" t="s">
        <v>3672</v>
      </c>
      <c r="D451" s="24">
        <v>44263</v>
      </c>
      <c r="E451" s="24">
        <v>44912</v>
      </c>
      <c r="F451" s="23">
        <v>21</v>
      </c>
      <c r="G451" s="23" t="s">
        <v>10308</v>
      </c>
      <c r="H451" s="23" t="s">
        <v>28</v>
      </c>
      <c r="I451" s="23" t="s">
        <v>3673</v>
      </c>
      <c r="J451" s="23" t="s">
        <v>3674</v>
      </c>
      <c r="K451" s="23" t="s">
        <v>79</v>
      </c>
      <c r="L451" s="23" t="s">
        <v>744</v>
      </c>
      <c r="M451" s="23" t="s">
        <v>62</v>
      </c>
      <c r="N451" s="23" t="s">
        <v>50</v>
      </c>
      <c r="O451" s="23" t="s">
        <v>62</v>
      </c>
      <c r="P451" s="23" t="s">
        <v>174</v>
      </c>
      <c r="Q451" s="23" t="s">
        <v>3675</v>
      </c>
      <c r="R451" s="23" t="s">
        <v>10322</v>
      </c>
      <c r="S451" s="23" t="s">
        <v>89</v>
      </c>
      <c r="T451" s="25">
        <v>36709</v>
      </c>
      <c r="U451" s="26">
        <v>25.466666666666665</v>
      </c>
      <c r="V451" s="26" t="s">
        <v>10320</v>
      </c>
      <c r="W451" s="27" t="s">
        <v>39</v>
      </c>
      <c r="X451" s="23" t="s">
        <v>82</v>
      </c>
      <c r="Y451" s="23" t="s">
        <v>41</v>
      </c>
      <c r="Z451" s="23">
        <v>77552</v>
      </c>
      <c r="AA451" s="23" t="s">
        <v>73</v>
      </c>
      <c r="AB451" s="23" t="s">
        <v>83</v>
      </c>
      <c r="AC451" s="23" t="s">
        <v>44</v>
      </c>
      <c r="AD451" s="23">
        <v>3</v>
      </c>
      <c r="AE451" s="28">
        <f>VLOOKUP(W451,Sheet4!$A$4:$B$53,2,FALSE)</f>
        <v>0</v>
      </c>
    </row>
    <row r="452" spans="1:31" x14ac:dyDescent="0.35">
      <c r="A452" s="15">
        <v>1305</v>
      </c>
      <c r="B452" s="16" t="s">
        <v>2062</v>
      </c>
      <c r="C452" s="16" t="s">
        <v>537</v>
      </c>
      <c r="D452" s="17">
        <v>44202</v>
      </c>
      <c r="E452" s="17">
        <v>44925</v>
      </c>
      <c r="F452" s="16">
        <v>23</v>
      </c>
      <c r="G452" s="16" t="s">
        <v>10308</v>
      </c>
      <c r="H452" s="16" t="s">
        <v>28</v>
      </c>
      <c r="I452" s="16" t="s">
        <v>3682</v>
      </c>
      <c r="J452" s="16" t="s">
        <v>3683</v>
      </c>
      <c r="K452" s="16" t="s">
        <v>117</v>
      </c>
      <c r="L452" s="16" t="s">
        <v>744</v>
      </c>
      <c r="M452" s="16" t="s">
        <v>62</v>
      </c>
      <c r="N452" s="16" t="s">
        <v>63</v>
      </c>
      <c r="O452" s="16" t="s">
        <v>35</v>
      </c>
      <c r="P452" s="16" t="s">
        <v>125</v>
      </c>
      <c r="Q452" s="16" t="s">
        <v>3684</v>
      </c>
      <c r="R452" s="16" t="s">
        <v>10322</v>
      </c>
      <c r="S452" s="16" t="s">
        <v>89</v>
      </c>
      <c r="T452" s="18">
        <v>36113</v>
      </c>
      <c r="U452" s="19">
        <v>27.1</v>
      </c>
      <c r="V452" s="19" t="s">
        <v>10320</v>
      </c>
      <c r="W452" s="20" t="s">
        <v>39</v>
      </c>
      <c r="X452" s="16" t="s">
        <v>82</v>
      </c>
      <c r="Y452" s="16" t="s">
        <v>54</v>
      </c>
      <c r="Z452" s="16">
        <v>1615</v>
      </c>
      <c r="AA452" s="16" t="s">
        <v>42</v>
      </c>
      <c r="AB452" s="16" t="s">
        <v>83</v>
      </c>
      <c r="AC452" s="16" t="s">
        <v>44</v>
      </c>
      <c r="AD452" s="16">
        <v>3</v>
      </c>
      <c r="AE452" s="21">
        <f>VLOOKUP(W452,Sheet4!$A$4:$B$53,2,FALSE)</f>
        <v>0</v>
      </c>
    </row>
    <row r="453" spans="1:31" x14ac:dyDescent="0.35">
      <c r="A453" s="22">
        <v>1307</v>
      </c>
      <c r="B453" s="23" t="s">
        <v>3687</v>
      </c>
      <c r="C453" s="23" t="s">
        <v>3688</v>
      </c>
      <c r="D453" s="24">
        <v>44461</v>
      </c>
      <c r="E453" s="24">
        <v>44494</v>
      </c>
      <c r="F453" s="23">
        <v>1</v>
      </c>
      <c r="G453" s="23" t="s">
        <v>10308</v>
      </c>
      <c r="H453" s="23" t="s">
        <v>28</v>
      </c>
      <c r="I453" s="23" t="s">
        <v>3689</v>
      </c>
      <c r="J453" s="23" t="s">
        <v>3690</v>
      </c>
      <c r="K453" s="23" t="s">
        <v>88</v>
      </c>
      <c r="L453" s="23" t="s">
        <v>744</v>
      </c>
      <c r="M453" s="23" t="s">
        <v>33</v>
      </c>
      <c r="N453" s="23" t="s">
        <v>50</v>
      </c>
      <c r="O453" s="23" t="s">
        <v>62</v>
      </c>
      <c r="P453" s="23" t="s">
        <v>174</v>
      </c>
      <c r="Q453" s="23" t="s">
        <v>3691</v>
      </c>
      <c r="R453" s="23" t="s">
        <v>10322</v>
      </c>
      <c r="S453" s="23" t="s">
        <v>110</v>
      </c>
      <c r="T453" s="25">
        <v>29641</v>
      </c>
      <c r="U453" s="26">
        <v>44.822222222222223</v>
      </c>
      <c r="V453" s="26" t="s">
        <v>10317</v>
      </c>
      <c r="W453" s="27" t="s">
        <v>39</v>
      </c>
      <c r="X453" s="23" t="s">
        <v>183</v>
      </c>
      <c r="Y453" s="23" t="s">
        <v>54</v>
      </c>
      <c r="Z453" s="23">
        <v>94852</v>
      </c>
      <c r="AA453" s="23" t="s">
        <v>92</v>
      </c>
      <c r="AB453" s="23" t="s">
        <v>83</v>
      </c>
      <c r="AC453" s="23" t="s">
        <v>44</v>
      </c>
      <c r="AD453" s="23">
        <v>3</v>
      </c>
      <c r="AE453" s="28">
        <f>VLOOKUP(W453,Sheet4!$A$4:$B$53,2,FALSE)</f>
        <v>0</v>
      </c>
    </row>
    <row r="454" spans="1:31" x14ac:dyDescent="0.35">
      <c r="A454" s="15">
        <v>1308</v>
      </c>
      <c r="B454" s="16" t="s">
        <v>3692</v>
      </c>
      <c r="C454" s="16" t="s">
        <v>442</v>
      </c>
      <c r="D454" s="17">
        <v>44740</v>
      </c>
      <c r="E454" s="17">
        <v>44992</v>
      </c>
      <c r="F454" s="16">
        <v>8</v>
      </c>
      <c r="G454" s="16" t="s">
        <v>10308</v>
      </c>
      <c r="H454" s="16" t="s">
        <v>28</v>
      </c>
      <c r="I454" s="16" t="s">
        <v>3693</v>
      </c>
      <c r="J454" s="16" t="s">
        <v>3694</v>
      </c>
      <c r="K454" s="16" t="s">
        <v>31</v>
      </c>
      <c r="L454" s="16" t="s">
        <v>32</v>
      </c>
      <c r="M454" s="16" t="s">
        <v>62</v>
      </c>
      <c r="N454" s="16" t="s">
        <v>34</v>
      </c>
      <c r="O454" s="16" t="s">
        <v>62</v>
      </c>
      <c r="P454" s="16" t="s">
        <v>139</v>
      </c>
      <c r="Q454" s="16" t="s">
        <v>3695</v>
      </c>
      <c r="R454" s="16" t="s">
        <v>10322</v>
      </c>
      <c r="S454" s="16" t="s">
        <v>176</v>
      </c>
      <c r="T454" s="18">
        <v>29497</v>
      </c>
      <c r="U454" s="19">
        <v>45.213888888888889</v>
      </c>
      <c r="V454" s="19" t="s">
        <v>10317</v>
      </c>
      <c r="W454" s="20" t="s">
        <v>39</v>
      </c>
      <c r="X454" s="16" t="s">
        <v>6</v>
      </c>
      <c r="Y454" s="16" t="s">
        <v>41</v>
      </c>
      <c r="Z454" s="16">
        <v>60350</v>
      </c>
      <c r="AA454" s="16" t="s">
        <v>127</v>
      </c>
      <c r="AB454" s="16" t="s">
        <v>103</v>
      </c>
      <c r="AC454" s="16" t="s">
        <v>44</v>
      </c>
      <c r="AD454" s="16">
        <v>3</v>
      </c>
      <c r="AE454" s="21">
        <f>VLOOKUP(W454,Sheet4!$A$4:$B$53,2,FALSE)</f>
        <v>0</v>
      </c>
    </row>
    <row r="455" spans="1:31" x14ac:dyDescent="0.35">
      <c r="A455" s="22">
        <v>1310</v>
      </c>
      <c r="B455" s="23" t="s">
        <v>3107</v>
      </c>
      <c r="C455" s="23" t="s">
        <v>3699</v>
      </c>
      <c r="D455" s="24">
        <v>45019</v>
      </c>
      <c r="E455" s="24">
        <v>45128</v>
      </c>
      <c r="F455" s="23">
        <v>3</v>
      </c>
      <c r="G455" s="23" t="s">
        <v>10308</v>
      </c>
      <c r="H455" s="23" t="s">
        <v>28</v>
      </c>
      <c r="I455" s="23" t="s">
        <v>3700</v>
      </c>
      <c r="J455" s="23" t="s">
        <v>3701</v>
      </c>
      <c r="K455" s="23" t="s">
        <v>49</v>
      </c>
      <c r="L455" s="23" t="s">
        <v>32</v>
      </c>
      <c r="M455" s="23" t="s">
        <v>51</v>
      </c>
      <c r="N455" s="23" t="s">
        <v>63</v>
      </c>
      <c r="O455" s="23" t="s">
        <v>62</v>
      </c>
      <c r="P455" s="23" t="s">
        <v>174</v>
      </c>
      <c r="Q455" s="23" t="s">
        <v>3702</v>
      </c>
      <c r="R455" s="23" t="s">
        <v>10322</v>
      </c>
      <c r="S455" s="23" t="s">
        <v>80</v>
      </c>
      <c r="T455" s="25">
        <v>32184</v>
      </c>
      <c r="U455" s="26">
        <v>37.858333333333334</v>
      </c>
      <c r="V455" s="26" t="s">
        <v>10318</v>
      </c>
      <c r="W455" s="27" t="s">
        <v>39</v>
      </c>
      <c r="X455" s="23" t="s">
        <v>102</v>
      </c>
      <c r="Y455" s="23" t="s">
        <v>41</v>
      </c>
      <c r="Z455" s="23">
        <v>21439</v>
      </c>
      <c r="AA455" s="23" t="s">
        <v>127</v>
      </c>
      <c r="AB455" s="23" t="s">
        <v>74</v>
      </c>
      <c r="AC455" s="23" t="s">
        <v>44</v>
      </c>
      <c r="AD455" s="23">
        <v>3</v>
      </c>
      <c r="AE455" s="28">
        <f>VLOOKUP(W455,Sheet4!$A$4:$B$53,2,FALSE)</f>
        <v>0</v>
      </c>
    </row>
    <row r="456" spans="1:31" x14ac:dyDescent="0.35">
      <c r="A456" s="15">
        <v>1311</v>
      </c>
      <c r="B456" s="16" t="s">
        <v>3703</v>
      </c>
      <c r="C456" s="16" t="s">
        <v>2528</v>
      </c>
      <c r="D456" s="17">
        <v>45072</v>
      </c>
      <c r="E456" s="17">
        <v>45089</v>
      </c>
      <c r="F456" s="16">
        <v>0</v>
      </c>
      <c r="G456" s="16" t="s">
        <v>10308</v>
      </c>
      <c r="H456" s="16" t="s">
        <v>28</v>
      </c>
      <c r="I456" s="16" t="s">
        <v>3704</v>
      </c>
      <c r="J456" s="16" t="s">
        <v>3705</v>
      </c>
      <c r="K456" s="16" t="s">
        <v>138</v>
      </c>
      <c r="L456" s="16" t="s">
        <v>32</v>
      </c>
      <c r="M456" s="16" t="s">
        <v>62</v>
      </c>
      <c r="N456" s="16" t="s">
        <v>34</v>
      </c>
      <c r="O456" s="16" t="s">
        <v>51</v>
      </c>
      <c r="P456" s="16" t="s">
        <v>125</v>
      </c>
      <c r="Q456" s="16" t="s">
        <v>3706</v>
      </c>
      <c r="R456" s="16" t="s">
        <v>10322</v>
      </c>
      <c r="S456" s="16" t="s">
        <v>110</v>
      </c>
      <c r="T456" s="18">
        <v>31830</v>
      </c>
      <c r="U456" s="19">
        <v>38.827777777777776</v>
      </c>
      <c r="V456" s="19" t="s">
        <v>10318</v>
      </c>
      <c r="W456" s="20" t="s">
        <v>39</v>
      </c>
      <c r="X456" s="16" t="s">
        <v>204</v>
      </c>
      <c r="Y456" s="16" t="s">
        <v>54</v>
      </c>
      <c r="Z456" s="16">
        <v>32645</v>
      </c>
      <c r="AA456" s="16" t="s">
        <v>127</v>
      </c>
      <c r="AB456" s="16" t="s">
        <v>74</v>
      </c>
      <c r="AC456" s="16" t="s">
        <v>44</v>
      </c>
      <c r="AD456" s="16">
        <v>3</v>
      </c>
      <c r="AE456" s="21">
        <f>VLOOKUP(W456,Sheet4!$A$4:$B$53,2,FALSE)</f>
        <v>0</v>
      </c>
    </row>
    <row r="457" spans="1:31" x14ac:dyDescent="0.35">
      <c r="A457" s="22">
        <v>1314</v>
      </c>
      <c r="B457" s="23" t="s">
        <v>3715</v>
      </c>
      <c r="C457" s="23" t="s">
        <v>3716</v>
      </c>
      <c r="D457" s="24">
        <v>44482</v>
      </c>
      <c r="E457" s="24">
        <v>45098</v>
      </c>
      <c r="F457" s="23">
        <v>20</v>
      </c>
      <c r="G457" s="23" t="s">
        <v>10308</v>
      </c>
      <c r="H457" s="23" t="s">
        <v>28</v>
      </c>
      <c r="I457" s="23" t="s">
        <v>3717</v>
      </c>
      <c r="J457" s="23" t="s">
        <v>3718</v>
      </c>
      <c r="K457" s="23" t="s">
        <v>97</v>
      </c>
      <c r="L457" s="23" t="s">
        <v>32</v>
      </c>
      <c r="M457" s="23" t="s">
        <v>33</v>
      </c>
      <c r="N457" s="23" t="s">
        <v>34</v>
      </c>
      <c r="O457" s="23" t="s">
        <v>62</v>
      </c>
      <c r="P457" s="23" t="s">
        <v>139</v>
      </c>
      <c r="Q457" s="23" t="s">
        <v>3719</v>
      </c>
      <c r="R457" s="23" t="s">
        <v>10322</v>
      </c>
      <c r="S457" s="23" t="s">
        <v>80</v>
      </c>
      <c r="T457" s="25">
        <v>35307</v>
      </c>
      <c r="U457" s="26">
        <v>29.305555555555557</v>
      </c>
      <c r="V457" s="26" t="s">
        <v>10320</v>
      </c>
      <c r="W457" s="27" t="s">
        <v>39</v>
      </c>
      <c r="X457" s="23" t="s">
        <v>102</v>
      </c>
      <c r="Y457" s="23" t="s">
        <v>41</v>
      </c>
      <c r="Z457" s="23">
        <v>91553</v>
      </c>
      <c r="AA457" s="23" t="s">
        <v>42</v>
      </c>
      <c r="AB457" s="23" t="s">
        <v>103</v>
      </c>
      <c r="AC457" s="23" t="s">
        <v>44</v>
      </c>
      <c r="AD457" s="23">
        <v>3</v>
      </c>
      <c r="AE457" s="28">
        <f>VLOOKUP(W457,Sheet4!$A$4:$B$53,2,FALSE)</f>
        <v>0</v>
      </c>
    </row>
    <row r="458" spans="1:31" x14ac:dyDescent="0.35">
      <c r="A458" s="15">
        <v>1316</v>
      </c>
      <c r="B458" s="16" t="s">
        <v>3723</v>
      </c>
      <c r="C458" s="16" t="s">
        <v>3724</v>
      </c>
      <c r="D458" s="17">
        <v>43485</v>
      </c>
      <c r="E458" s="17">
        <v>44454</v>
      </c>
      <c r="F458" s="16">
        <v>31</v>
      </c>
      <c r="G458" s="16" t="s">
        <v>10308</v>
      </c>
      <c r="H458" s="16" t="s">
        <v>3725</v>
      </c>
      <c r="I458" s="16" t="s">
        <v>3726</v>
      </c>
      <c r="J458" s="16" t="s">
        <v>3727</v>
      </c>
      <c r="K458" s="16" t="s">
        <v>31</v>
      </c>
      <c r="L458" s="16" t="s">
        <v>32</v>
      </c>
      <c r="M458" s="16" t="s">
        <v>51</v>
      </c>
      <c r="N458" s="16" t="s">
        <v>50</v>
      </c>
      <c r="O458" s="16" t="s">
        <v>62</v>
      </c>
      <c r="P458" s="16" t="s">
        <v>98</v>
      </c>
      <c r="Q458" s="16" t="s">
        <v>3728</v>
      </c>
      <c r="R458" s="16" t="s">
        <v>1842</v>
      </c>
      <c r="S458" s="16" t="s">
        <v>52</v>
      </c>
      <c r="T458" s="18">
        <v>20386</v>
      </c>
      <c r="U458" s="19">
        <v>70.155555555555551</v>
      </c>
      <c r="V458" s="19" t="s">
        <v>10316</v>
      </c>
      <c r="W458" s="20" t="s">
        <v>39</v>
      </c>
      <c r="X458" s="16" t="s">
        <v>225</v>
      </c>
      <c r="Y458" s="16" t="s">
        <v>41</v>
      </c>
      <c r="Z458" s="16">
        <v>1902</v>
      </c>
      <c r="AA458" s="16" t="s">
        <v>127</v>
      </c>
      <c r="AB458" s="16" t="s">
        <v>74</v>
      </c>
      <c r="AC458" s="16" t="s">
        <v>44</v>
      </c>
      <c r="AD458" s="16">
        <v>3</v>
      </c>
      <c r="AE458" s="21">
        <f>VLOOKUP(W458,Sheet4!$A$4:$B$53,2,FALSE)</f>
        <v>0</v>
      </c>
    </row>
    <row r="459" spans="1:31" x14ac:dyDescent="0.35">
      <c r="A459" s="22">
        <v>1317</v>
      </c>
      <c r="B459" s="23" t="s">
        <v>3729</v>
      </c>
      <c r="C459" s="23" t="s">
        <v>3730</v>
      </c>
      <c r="D459" s="24">
        <v>44325</v>
      </c>
      <c r="E459" s="24">
        <v>44861</v>
      </c>
      <c r="F459" s="23">
        <v>17</v>
      </c>
      <c r="G459" s="23" t="s">
        <v>10308</v>
      </c>
      <c r="H459" s="23" t="s">
        <v>2410</v>
      </c>
      <c r="I459" s="23" t="s">
        <v>3731</v>
      </c>
      <c r="J459" s="23" t="s">
        <v>3732</v>
      </c>
      <c r="K459" s="23" t="s">
        <v>138</v>
      </c>
      <c r="L459" s="23" t="s">
        <v>32</v>
      </c>
      <c r="M459" s="23" t="s">
        <v>62</v>
      </c>
      <c r="N459" s="23" t="s">
        <v>50</v>
      </c>
      <c r="O459" s="23" t="s">
        <v>51</v>
      </c>
      <c r="P459" s="23" t="s">
        <v>98</v>
      </c>
      <c r="Q459" s="23" t="s">
        <v>3733</v>
      </c>
      <c r="R459" s="23" t="s">
        <v>2621</v>
      </c>
      <c r="S459" s="23" t="s">
        <v>52</v>
      </c>
      <c r="T459" s="25">
        <v>18590</v>
      </c>
      <c r="U459" s="26">
        <v>75.075000000000003</v>
      </c>
      <c r="V459" s="26" t="s">
        <v>10316</v>
      </c>
      <c r="W459" s="27" t="s">
        <v>39</v>
      </c>
      <c r="X459" s="23" t="s">
        <v>162</v>
      </c>
      <c r="Y459" s="23" t="s">
        <v>41</v>
      </c>
      <c r="Z459" s="23">
        <v>2468</v>
      </c>
      <c r="AA459" s="23" t="s">
        <v>92</v>
      </c>
      <c r="AB459" s="23" t="s">
        <v>43</v>
      </c>
      <c r="AC459" s="23" t="s">
        <v>44</v>
      </c>
      <c r="AD459" s="23">
        <v>3</v>
      </c>
      <c r="AE459" s="28">
        <f>VLOOKUP(W459,Sheet4!$A$4:$B$53,2,FALSE)</f>
        <v>0</v>
      </c>
    </row>
    <row r="460" spans="1:31" x14ac:dyDescent="0.35">
      <c r="A460" s="15">
        <v>1318</v>
      </c>
      <c r="B460" s="16" t="s">
        <v>3734</v>
      </c>
      <c r="C460" s="16" t="s">
        <v>3735</v>
      </c>
      <c r="D460" s="17">
        <v>45136</v>
      </c>
      <c r="E460" s="17">
        <v>45142</v>
      </c>
      <c r="F460" s="16">
        <v>0</v>
      </c>
      <c r="G460" s="16" t="s">
        <v>10308</v>
      </c>
      <c r="H460" s="16" t="s">
        <v>3736</v>
      </c>
      <c r="I460" s="16" t="s">
        <v>3737</v>
      </c>
      <c r="J460" s="16" t="s">
        <v>3738</v>
      </c>
      <c r="K460" s="16" t="s">
        <v>97</v>
      </c>
      <c r="L460" s="16" t="s">
        <v>32</v>
      </c>
      <c r="M460" s="16" t="s">
        <v>33</v>
      </c>
      <c r="N460" s="16" t="s">
        <v>63</v>
      </c>
      <c r="O460" s="16" t="s">
        <v>35</v>
      </c>
      <c r="P460" s="16" t="s">
        <v>139</v>
      </c>
      <c r="Q460" s="16" t="s">
        <v>3739</v>
      </c>
      <c r="R460" s="16" t="s">
        <v>2621</v>
      </c>
      <c r="S460" s="16" t="s">
        <v>89</v>
      </c>
      <c r="T460" s="18">
        <v>30816</v>
      </c>
      <c r="U460" s="19">
        <v>41.6</v>
      </c>
      <c r="V460" s="19" t="s">
        <v>10317</v>
      </c>
      <c r="W460" s="20" t="s">
        <v>39</v>
      </c>
      <c r="X460" s="16" t="s">
        <v>82</v>
      </c>
      <c r="Y460" s="16" t="s">
        <v>41</v>
      </c>
      <c r="Z460" s="16">
        <v>2330</v>
      </c>
      <c r="AA460" s="16" t="s">
        <v>42</v>
      </c>
      <c r="AB460" s="16" t="s">
        <v>103</v>
      </c>
      <c r="AC460" s="16" t="s">
        <v>44</v>
      </c>
      <c r="AD460" s="16">
        <v>3</v>
      </c>
      <c r="AE460" s="21">
        <f>VLOOKUP(W460,Sheet4!$A$4:$B$53,2,FALSE)</f>
        <v>0</v>
      </c>
    </row>
    <row r="461" spans="1:31" x14ac:dyDescent="0.35">
      <c r="A461" s="22">
        <v>1319</v>
      </c>
      <c r="B461" s="23" t="s">
        <v>498</v>
      </c>
      <c r="C461" s="23" t="s">
        <v>3740</v>
      </c>
      <c r="D461" s="24">
        <v>43701</v>
      </c>
      <c r="E461" s="24">
        <v>44909</v>
      </c>
      <c r="F461" s="23">
        <v>39</v>
      </c>
      <c r="G461" s="23" t="s">
        <v>10308</v>
      </c>
      <c r="H461" s="23" t="s">
        <v>3741</v>
      </c>
      <c r="I461" s="23" t="s">
        <v>3742</v>
      </c>
      <c r="J461" s="23" t="s">
        <v>3743</v>
      </c>
      <c r="K461" s="23" t="s">
        <v>49</v>
      </c>
      <c r="L461" s="23" t="s">
        <v>32</v>
      </c>
      <c r="M461" s="23" t="s">
        <v>51</v>
      </c>
      <c r="N461" s="23" t="s">
        <v>34</v>
      </c>
      <c r="O461" s="23" t="s">
        <v>35</v>
      </c>
      <c r="P461" s="23" t="s">
        <v>98</v>
      </c>
      <c r="Q461" s="23" t="s">
        <v>3744</v>
      </c>
      <c r="R461" s="23" t="s">
        <v>2621</v>
      </c>
      <c r="S461" s="23" t="s">
        <v>38</v>
      </c>
      <c r="T461" s="25">
        <v>23581</v>
      </c>
      <c r="U461" s="26">
        <v>61.408333333333331</v>
      </c>
      <c r="V461" s="26" t="s">
        <v>10315</v>
      </c>
      <c r="W461" s="27" t="s">
        <v>39</v>
      </c>
      <c r="X461" s="23" t="s">
        <v>1505</v>
      </c>
      <c r="Y461" s="23" t="s">
        <v>54</v>
      </c>
      <c r="Z461" s="23">
        <v>2703</v>
      </c>
      <c r="AA461" s="23" t="s">
        <v>127</v>
      </c>
      <c r="AB461" s="23" t="s">
        <v>83</v>
      </c>
      <c r="AC461" s="23" t="s">
        <v>44</v>
      </c>
      <c r="AD461" s="23">
        <v>3</v>
      </c>
      <c r="AE461" s="28">
        <f>VLOOKUP(W461,Sheet4!$A$4:$B$53,2,FALSE)</f>
        <v>0</v>
      </c>
    </row>
    <row r="462" spans="1:31" x14ac:dyDescent="0.35">
      <c r="A462" s="15">
        <v>1321</v>
      </c>
      <c r="B462" s="16" t="s">
        <v>3749</v>
      </c>
      <c r="C462" s="16" t="s">
        <v>3750</v>
      </c>
      <c r="D462" s="17">
        <v>44343</v>
      </c>
      <c r="E462" s="17">
        <v>44432</v>
      </c>
      <c r="F462" s="16">
        <v>2</v>
      </c>
      <c r="G462" s="16" t="s">
        <v>10308</v>
      </c>
      <c r="H462" s="16" t="s">
        <v>3741</v>
      </c>
      <c r="I462" s="16" t="s">
        <v>3751</v>
      </c>
      <c r="J462" s="16" t="s">
        <v>3752</v>
      </c>
      <c r="K462" s="16" t="s">
        <v>79</v>
      </c>
      <c r="L462" s="16" t="s">
        <v>32</v>
      </c>
      <c r="M462" s="16" t="s">
        <v>33</v>
      </c>
      <c r="N462" s="16" t="s">
        <v>50</v>
      </c>
      <c r="O462" s="16" t="s">
        <v>62</v>
      </c>
      <c r="P462" s="16" t="s">
        <v>98</v>
      </c>
      <c r="Q462" s="16" t="s">
        <v>3753</v>
      </c>
      <c r="R462" s="16" t="s">
        <v>2621</v>
      </c>
      <c r="S462" s="16" t="s">
        <v>176</v>
      </c>
      <c r="T462" s="18">
        <v>21260</v>
      </c>
      <c r="U462" s="19">
        <v>67.761111111111106</v>
      </c>
      <c r="V462" s="19" t="s">
        <v>10315</v>
      </c>
      <c r="W462" s="20" t="s">
        <v>39</v>
      </c>
      <c r="X462" s="16" t="s">
        <v>707</v>
      </c>
      <c r="Y462" s="16" t="s">
        <v>54</v>
      </c>
      <c r="Z462" s="16">
        <v>1460</v>
      </c>
      <c r="AA462" s="16" t="s">
        <v>92</v>
      </c>
      <c r="AB462" s="16" t="s">
        <v>74</v>
      </c>
      <c r="AC462" s="16" t="s">
        <v>44</v>
      </c>
      <c r="AD462" s="16">
        <v>3</v>
      </c>
      <c r="AE462" s="21">
        <f>VLOOKUP(W462,Sheet4!$A$4:$B$53,2,FALSE)</f>
        <v>0</v>
      </c>
    </row>
    <row r="463" spans="1:31" x14ac:dyDescent="0.35">
      <c r="A463" s="22">
        <v>1322</v>
      </c>
      <c r="B463" s="23" t="s">
        <v>1898</v>
      </c>
      <c r="C463" s="23" t="s">
        <v>3754</v>
      </c>
      <c r="D463" s="24">
        <v>44959</v>
      </c>
      <c r="E463" s="24">
        <v>45100</v>
      </c>
      <c r="F463" s="23">
        <v>4</v>
      </c>
      <c r="G463" s="23" t="s">
        <v>10308</v>
      </c>
      <c r="H463" s="23" t="s">
        <v>3741</v>
      </c>
      <c r="I463" s="23" t="s">
        <v>3755</v>
      </c>
      <c r="J463" s="23" t="s">
        <v>3756</v>
      </c>
      <c r="K463" s="23" t="s">
        <v>79</v>
      </c>
      <c r="L463" s="23" t="s">
        <v>32</v>
      </c>
      <c r="M463" s="23" t="s">
        <v>62</v>
      </c>
      <c r="N463" s="23" t="s">
        <v>63</v>
      </c>
      <c r="O463" s="23" t="s">
        <v>62</v>
      </c>
      <c r="P463" s="23" t="s">
        <v>125</v>
      </c>
      <c r="Q463" s="23" t="s">
        <v>3757</v>
      </c>
      <c r="R463" s="23" t="s">
        <v>2621</v>
      </c>
      <c r="S463" s="23" t="s">
        <v>118</v>
      </c>
      <c r="T463" s="25">
        <v>31185</v>
      </c>
      <c r="U463" s="26">
        <v>40.588888888888889</v>
      </c>
      <c r="V463" s="26" t="s">
        <v>10317</v>
      </c>
      <c r="W463" s="27" t="s">
        <v>39</v>
      </c>
      <c r="X463" s="23" t="s">
        <v>3476</v>
      </c>
      <c r="Y463" s="23" t="s">
        <v>41</v>
      </c>
      <c r="Z463" s="23">
        <v>1450</v>
      </c>
      <c r="AA463" s="23" t="s">
        <v>55</v>
      </c>
      <c r="AB463" s="23" t="s">
        <v>43</v>
      </c>
      <c r="AC463" s="23" t="s">
        <v>44</v>
      </c>
      <c r="AD463" s="23">
        <v>3</v>
      </c>
      <c r="AE463" s="28">
        <f>VLOOKUP(W463,Sheet4!$A$4:$B$53,2,FALSE)</f>
        <v>0</v>
      </c>
    </row>
    <row r="464" spans="1:31" x14ac:dyDescent="0.35">
      <c r="A464" s="15">
        <v>1326</v>
      </c>
      <c r="B464" s="16" t="s">
        <v>3767</v>
      </c>
      <c r="C464" s="16" t="s">
        <v>3768</v>
      </c>
      <c r="D464" s="17">
        <v>43898</v>
      </c>
      <c r="E464" s="17">
        <v>44507</v>
      </c>
      <c r="F464" s="16">
        <v>20</v>
      </c>
      <c r="G464" s="16" t="s">
        <v>10308</v>
      </c>
      <c r="H464" s="16" t="s">
        <v>1783</v>
      </c>
      <c r="I464" s="16" t="s">
        <v>3769</v>
      </c>
      <c r="J464" s="16" t="s">
        <v>3770</v>
      </c>
      <c r="K464" s="16" t="s">
        <v>167</v>
      </c>
      <c r="L464" s="16" t="s">
        <v>32</v>
      </c>
      <c r="M464" s="16" t="s">
        <v>62</v>
      </c>
      <c r="N464" s="16" t="s">
        <v>50</v>
      </c>
      <c r="O464" s="16" t="s">
        <v>35</v>
      </c>
      <c r="P464" s="16" t="s">
        <v>139</v>
      </c>
      <c r="Q464" s="16" t="s">
        <v>3771</v>
      </c>
      <c r="R464" s="16" t="s">
        <v>2621</v>
      </c>
      <c r="S464" s="16" t="s">
        <v>100</v>
      </c>
      <c r="T464" s="18">
        <v>28446</v>
      </c>
      <c r="U464" s="19">
        <v>48.091666666666669</v>
      </c>
      <c r="V464" s="19" t="s">
        <v>10317</v>
      </c>
      <c r="W464" s="20" t="s">
        <v>39</v>
      </c>
      <c r="X464" s="16" t="s">
        <v>677</v>
      </c>
      <c r="Y464" s="16" t="s">
        <v>54</v>
      </c>
      <c r="Z464" s="16">
        <v>86677</v>
      </c>
      <c r="AA464" s="16" t="s">
        <v>42</v>
      </c>
      <c r="AB464" s="16" t="s">
        <v>43</v>
      </c>
      <c r="AC464" s="16" t="s">
        <v>44</v>
      </c>
      <c r="AD464" s="16">
        <v>3</v>
      </c>
      <c r="AE464" s="21">
        <f>VLOOKUP(W464,Sheet4!$A$4:$B$53,2,FALSE)</f>
        <v>0</v>
      </c>
    </row>
    <row r="465" spans="1:31" x14ac:dyDescent="0.35">
      <c r="A465" s="22">
        <v>1328</v>
      </c>
      <c r="B465" s="23" t="s">
        <v>1519</v>
      </c>
      <c r="C465" s="23" t="s">
        <v>3774</v>
      </c>
      <c r="D465" s="24">
        <v>43890</v>
      </c>
      <c r="E465" s="24">
        <v>44462</v>
      </c>
      <c r="F465" s="23">
        <v>18</v>
      </c>
      <c r="G465" s="23" t="s">
        <v>10308</v>
      </c>
      <c r="H465" s="23" t="s">
        <v>1783</v>
      </c>
      <c r="I465" s="23" t="s">
        <v>3775</v>
      </c>
      <c r="J465" s="23" t="s">
        <v>3776</v>
      </c>
      <c r="K465" s="23" t="s">
        <v>117</v>
      </c>
      <c r="L465" s="23" t="s">
        <v>32</v>
      </c>
      <c r="M465" s="23" t="s">
        <v>51</v>
      </c>
      <c r="N465" s="23" t="s">
        <v>34</v>
      </c>
      <c r="O465" s="23" t="s">
        <v>62</v>
      </c>
      <c r="P465" s="23" t="s">
        <v>174</v>
      </c>
      <c r="Q465" s="23" t="s">
        <v>3777</v>
      </c>
      <c r="R465" s="23" t="s">
        <v>169</v>
      </c>
      <c r="S465" s="23" t="s">
        <v>118</v>
      </c>
      <c r="T465" s="25">
        <v>27752</v>
      </c>
      <c r="U465" s="26">
        <v>49.988888888888887</v>
      </c>
      <c r="V465" s="26" t="s">
        <v>10317</v>
      </c>
      <c r="W465" s="27" t="s">
        <v>39</v>
      </c>
      <c r="X465" s="23" t="s">
        <v>707</v>
      </c>
      <c r="Y465" s="23" t="s">
        <v>54</v>
      </c>
      <c r="Z465" s="23">
        <v>66733</v>
      </c>
      <c r="AA465" s="23" t="s">
        <v>127</v>
      </c>
      <c r="AB465" s="23" t="s">
        <v>74</v>
      </c>
      <c r="AC465" s="23" t="s">
        <v>44</v>
      </c>
      <c r="AD465" s="23">
        <v>3</v>
      </c>
      <c r="AE465" s="28">
        <f>VLOOKUP(W465,Sheet4!$A$4:$B$53,2,FALSE)</f>
        <v>0</v>
      </c>
    </row>
    <row r="466" spans="1:31" x14ac:dyDescent="0.35">
      <c r="A466" s="15">
        <v>1329</v>
      </c>
      <c r="B466" s="16" t="s">
        <v>3139</v>
      </c>
      <c r="C466" s="16" t="s">
        <v>3778</v>
      </c>
      <c r="D466" s="17">
        <v>44890</v>
      </c>
      <c r="E466" s="17">
        <v>45028</v>
      </c>
      <c r="F466" s="16">
        <v>4</v>
      </c>
      <c r="G466" s="16" t="s">
        <v>10308</v>
      </c>
      <c r="H466" s="16" t="s">
        <v>2423</v>
      </c>
      <c r="I466" s="16" t="s">
        <v>3779</v>
      </c>
      <c r="J466" s="16" t="s">
        <v>3780</v>
      </c>
      <c r="K466" s="16" t="s">
        <v>61</v>
      </c>
      <c r="L466" s="16" t="s">
        <v>32</v>
      </c>
      <c r="M466" s="16" t="s">
        <v>33</v>
      </c>
      <c r="N466" s="16" t="s">
        <v>63</v>
      </c>
      <c r="O466" s="16" t="s">
        <v>51</v>
      </c>
      <c r="P466" s="16" t="s">
        <v>125</v>
      </c>
      <c r="Q466" s="16" t="s">
        <v>3781</v>
      </c>
      <c r="R466" s="16" t="s">
        <v>2427</v>
      </c>
      <c r="S466" s="16" t="s">
        <v>89</v>
      </c>
      <c r="T466" s="18">
        <v>21490</v>
      </c>
      <c r="U466" s="19">
        <v>67.136111111111106</v>
      </c>
      <c r="V466" s="19" t="s">
        <v>10315</v>
      </c>
      <c r="W466" s="20" t="s">
        <v>39</v>
      </c>
      <c r="X466" s="16" t="s">
        <v>82</v>
      </c>
      <c r="Y466" s="16" t="s">
        <v>54</v>
      </c>
      <c r="Z466" s="16">
        <v>77070</v>
      </c>
      <c r="AA466" s="16" t="s">
        <v>92</v>
      </c>
      <c r="AB466" s="16" t="s">
        <v>43</v>
      </c>
      <c r="AC466" s="16" t="s">
        <v>44</v>
      </c>
      <c r="AD466" s="16">
        <v>3</v>
      </c>
      <c r="AE466" s="21">
        <f>VLOOKUP(W466,Sheet4!$A$4:$B$53,2,FALSE)</f>
        <v>0</v>
      </c>
    </row>
    <row r="467" spans="1:31" x14ac:dyDescent="0.35">
      <c r="A467" s="22">
        <v>1330</v>
      </c>
      <c r="B467" s="23" t="s">
        <v>3711</v>
      </c>
      <c r="C467" s="23" t="s">
        <v>1689</v>
      </c>
      <c r="D467" s="24">
        <v>44819</v>
      </c>
      <c r="E467" s="24">
        <v>45051</v>
      </c>
      <c r="F467" s="23">
        <v>7</v>
      </c>
      <c r="G467" s="23" t="s">
        <v>10308</v>
      </c>
      <c r="H467" s="23" t="s">
        <v>3741</v>
      </c>
      <c r="I467" s="23" t="s">
        <v>3782</v>
      </c>
      <c r="J467" s="23" t="s">
        <v>3783</v>
      </c>
      <c r="K467" s="23" t="s">
        <v>138</v>
      </c>
      <c r="L467" s="23" t="s">
        <v>32</v>
      </c>
      <c r="M467" s="23" t="s">
        <v>62</v>
      </c>
      <c r="N467" s="23" t="s">
        <v>50</v>
      </c>
      <c r="O467" s="23" t="s">
        <v>51</v>
      </c>
      <c r="P467" s="23" t="s">
        <v>139</v>
      </c>
      <c r="Q467" s="23" t="s">
        <v>3784</v>
      </c>
      <c r="R467" s="23" t="s">
        <v>2621</v>
      </c>
      <c r="S467" s="23" t="s">
        <v>80</v>
      </c>
      <c r="T467" s="25">
        <v>32933</v>
      </c>
      <c r="U467" s="26">
        <v>35.802777777777777</v>
      </c>
      <c r="V467" s="26" t="s">
        <v>10318</v>
      </c>
      <c r="W467" s="27" t="s">
        <v>39</v>
      </c>
      <c r="X467" s="23" t="s">
        <v>1231</v>
      </c>
      <c r="Y467" s="23" t="s">
        <v>41</v>
      </c>
      <c r="Z467" s="23">
        <v>66991</v>
      </c>
      <c r="AA467" s="23" t="s">
        <v>42</v>
      </c>
      <c r="AB467" s="23" t="s">
        <v>103</v>
      </c>
      <c r="AC467" s="23" t="s">
        <v>44</v>
      </c>
      <c r="AD467" s="23">
        <v>3</v>
      </c>
      <c r="AE467" s="28">
        <f>VLOOKUP(W467,Sheet4!$A$4:$B$53,2,FALSE)</f>
        <v>0</v>
      </c>
    </row>
    <row r="468" spans="1:31" x14ac:dyDescent="0.35">
      <c r="A468" s="15">
        <v>1334</v>
      </c>
      <c r="B468" s="16" t="s">
        <v>740</v>
      </c>
      <c r="C468" s="16" t="s">
        <v>2465</v>
      </c>
      <c r="D468" s="17">
        <v>44075</v>
      </c>
      <c r="E468" s="17">
        <v>44164</v>
      </c>
      <c r="F468" s="16">
        <v>2</v>
      </c>
      <c r="G468" s="16" t="s">
        <v>10308</v>
      </c>
      <c r="H468" s="16" t="s">
        <v>1783</v>
      </c>
      <c r="I468" s="16" t="s">
        <v>3794</v>
      </c>
      <c r="J468" s="16" t="s">
        <v>3795</v>
      </c>
      <c r="K468" s="16" t="s">
        <v>117</v>
      </c>
      <c r="L468" s="16" t="s">
        <v>32</v>
      </c>
      <c r="M468" s="16" t="s">
        <v>62</v>
      </c>
      <c r="N468" s="16" t="s">
        <v>63</v>
      </c>
      <c r="O468" s="16" t="s">
        <v>51</v>
      </c>
      <c r="P468" s="16" t="s">
        <v>139</v>
      </c>
      <c r="Q468" s="16" t="s">
        <v>3796</v>
      </c>
      <c r="R468" s="16" t="s">
        <v>169</v>
      </c>
      <c r="S468" s="16" t="s">
        <v>793</v>
      </c>
      <c r="T468" s="18">
        <v>19260</v>
      </c>
      <c r="U468" s="19">
        <v>73.24166666666666</v>
      </c>
      <c r="V468" s="19" t="s">
        <v>10316</v>
      </c>
      <c r="W468" s="20" t="s">
        <v>39</v>
      </c>
      <c r="X468" s="16" t="s">
        <v>82</v>
      </c>
      <c r="Y468" s="16" t="s">
        <v>54</v>
      </c>
      <c r="Z468" s="16">
        <v>15975</v>
      </c>
      <c r="AA468" s="16" t="s">
        <v>73</v>
      </c>
      <c r="AB468" s="16" t="s">
        <v>43</v>
      </c>
      <c r="AC468" s="16" t="s">
        <v>44</v>
      </c>
      <c r="AD468" s="16">
        <v>3</v>
      </c>
      <c r="AE468" s="21">
        <f>VLOOKUP(W468,Sheet4!$A$4:$B$53,2,FALSE)</f>
        <v>0</v>
      </c>
    </row>
    <row r="469" spans="1:31" x14ac:dyDescent="0.35">
      <c r="A469" s="22">
        <v>1336</v>
      </c>
      <c r="B469" s="23" t="s">
        <v>886</v>
      </c>
      <c r="C469" s="23" t="s">
        <v>1626</v>
      </c>
      <c r="D469" s="24">
        <v>43887</v>
      </c>
      <c r="E469" s="24">
        <v>45015</v>
      </c>
      <c r="F469" s="23">
        <v>37</v>
      </c>
      <c r="G469" s="23" t="s">
        <v>10308</v>
      </c>
      <c r="H469" s="23" t="s">
        <v>3741</v>
      </c>
      <c r="I469" s="23" t="s">
        <v>3801</v>
      </c>
      <c r="J469" s="23" t="s">
        <v>3802</v>
      </c>
      <c r="K469" s="23" t="s">
        <v>79</v>
      </c>
      <c r="L469" s="23" t="s">
        <v>32</v>
      </c>
      <c r="M469" s="23" t="s">
        <v>62</v>
      </c>
      <c r="N469" s="23" t="s">
        <v>50</v>
      </c>
      <c r="O469" s="23" t="s">
        <v>51</v>
      </c>
      <c r="P469" s="23" t="s">
        <v>139</v>
      </c>
      <c r="Q469" s="23" t="s">
        <v>3803</v>
      </c>
      <c r="R469" s="23" t="s">
        <v>2621</v>
      </c>
      <c r="S469" s="23" t="s">
        <v>89</v>
      </c>
      <c r="T469" s="25">
        <v>17362</v>
      </c>
      <c r="U469" s="26">
        <v>78.433333333333337</v>
      </c>
      <c r="V469" s="26" t="s">
        <v>10316</v>
      </c>
      <c r="W469" s="27" t="s">
        <v>39</v>
      </c>
      <c r="X469" s="23" t="s">
        <v>102</v>
      </c>
      <c r="Y469" s="23" t="s">
        <v>41</v>
      </c>
      <c r="Z469" s="23">
        <v>88247</v>
      </c>
      <c r="AA469" s="23" t="s">
        <v>92</v>
      </c>
      <c r="AB469" s="23" t="s">
        <v>83</v>
      </c>
      <c r="AC469" s="23" t="s">
        <v>44</v>
      </c>
      <c r="AD469" s="23">
        <v>3</v>
      </c>
      <c r="AE469" s="28">
        <f>VLOOKUP(W469,Sheet4!$A$4:$B$53,2,FALSE)</f>
        <v>0</v>
      </c>
    </row>
    <row r="470" spans="1:31" x14ac:dyDescent="0.35">
      <c r="A470" s="15">
        <v>1337</v>
      </c>
      <c r="B470" s="16" t="s">
        <v>3804</v>
      </c>
      <c r="C470" s="16" t="s">
        <v>3805</v>
      </c>
      <c r="D470" s="17">
        <v>43322</v>
      </c>
      <c r="E470" s="17">
        <v>44537</v>
      </c>
      <c r="F470" s="16">
        <v>39</v>
      </c>
      <c r="G470" s="16" t="s">
        <v>10308</v>
      </c>
      <c r="H470" s="16" t="s">
        <v>3741</v>
      </c>
      <c r="I470" s="16" t="s">
        <v>3806</v>
      </c>
      <c r="J470" s="16" t="s">
        <v>3807</v>
      </c>
      <c r="K470" s="16" t="s">
        <v>97</v>
      </c>
      <c r="L470" s="16" t="s">
        <v>32</v>
      </c>
      <c r="M470" s="16" t="s">
        <v>62</v>
      </c>
      <c r="N470" s="16" t="s">
        <v>50</v>
      </c>
      <c r="O470" s="16" t="s">
        <v>35</v>
      </c>
      <c r="P470" s="16" t="s">
        <v>125</v>
      </c>
      <c r="Q470" s="16" t="s">
        <v>3808</v>
      </c>
      <c r="R470" s="16" t="s">
        <v>2621</v>
      </c>
      <c r="S470" s="16" t="s">
        <v>80</v>
      </c>
      <c r="T470" s="18">
        <v>19448</v>
      </c>
      <c r="U470" s="19">
        <v>72.722222222222229</v>
      </c>
      <c r="V470" s="19" t="s">
        <v>10316</v>
      </c>
      <c r="W470" s="20" t="s">
        <v>39</v>
      </c>
      <c r="X470" s="16" t="s">
        <v>3809</v>
      </c>
      <c r="Y470" s="16" t="s">
        <v>41</v>
      </c>
      <c r="Z470" s="16">
        <v>71014</v>
      </c>
      <c r="AA470" s="16" t="s">
        <v>42</v>
      </c>
      <c r="AB470" s="16" t="s">
        <v>74</v>
      </c>
      <c r="AC470" s="16" t="s">
        <v>44</v>
      </c>
      <c r="AD470" s="16">
        <v>3</v>
      </c>
      <c r="AE470" s="21">
        <f>VLOOKUP(W470,Sheet4!$A$4:$B$53,2,FALSE)</f>
        <v>0</v>
      </c>
    </row>
    <row r="471" spans="1:31" x14ac:dyDescent="0.35">
      <c r="A471" s="22">
        <v>1339</v>
      </c>
      <c r="B471" s="23" t="s">
        <v>3814</v>
      </c>
      <c r="C471" s="23" t="s">
        <v>713</v>
      </c>
      <c r="D471" s="24">
        <v>44287</v>
      </c>
      <c r="E471" s="24">
        <v>44787</v>
      </c>
      <c r="F471" s="23">
        <v>16</v>
      </c>
      <c r="G471" s="23" t="s">
        <v>10308</v>
      </c>
      <c r="H471" s="23" t="s">
        <v>1783</v>
      </c>
      <c r="I471" s="23" t="s">
        <v>3815</v>
      </c>
      <c r="J471" s="23" t="s">
        <v>3816</v>
      </c>
      <c r="K471" s="23" t="s">
        <v>31</v>
      </c>
      <c r="L471" s="23" t="s">
        <v>32</v>
      </c>
      <c r="M471" s="23" t="s">
        <v>33</v>
      </c>
      <c r="N471" s="23" t="s">
        <v>63</v>
      </c>
      <c r="O471" s="23" t="s">
        <v>35</v>
      </c>
      <c r="P471" s="23" t="s">
        <v>139</v>
      </c>
      <c r="Q471" s="23" t="s">
        <v>3817</v>
      </c>
      <c r="R471" s="23" t="s">
        <v>169</v>
      </c>
      <c r="S471" s="23" t="s">
        <v>304</v>
      </c>
      <c r="T471" s="25">
        <v>29909</v>
      </c>
      <c r="U471" s="26">
        <v>44.086111111111109</v>
      </c>
      <c r="V471" s="26" t="s">
        <v>10317</v>
      </c>
      <c r="W471" s="27" t="s">
        <v>39</v>
      </c>
      <c r="X471" s="23" t="s">
        <v>225</v>
      </c>
      <c r="Y471" s="23" t="s">
        <v>54</v>
      </c>
      <c r="Z471" s="23">
        <v>47635</v>
      </c>
      <c r="AA471" s="23" t="s">
        <v>55</v>
      </c>
      <c r="AB471" s="23" t="s">
        <v>43</v>
      </c>
      <c r="AC471" s="23" t="s">
        <v>44</v>
      </c>
      <c r="AD471" s="23">
        <v>3</v>
      </c>
      <c r="AE471" s="28">
        <f>VLOOKUP(W471,Sheet4!$A$4:$B$53,2,FALSE)</f>
        <v>0</v>
      </c>
    </row>
    <row r="472" spans="1:31" x14ac:dyDescent="0.35">
      <c r="A472" s="15">
        <v>1340</v>
      </c>
      <c r="B472" s="16" t="s">
        <v>287</v>
      </c>
      <c r="C472" s="16" t="s">
        <v>3818</v>
      </c>
      <c r="D472" s="17">
        <v>44276</v>
      </c>
      <c r="E472" s="17">
        <v>44521</v>
      </c>
      <c r="F472" s="16">
        <v>8</v>
      </c>
      <c r="G472" s="16" t="s">
        <v>10308</v>
      </c>
      <c r="H472" s="16" t="s">
        <v>1783</v>
      </c>
      <c r="I472" s="16" t="s">
        <v>3819</v>
      </c>
      <c r="J472" s="16" t="s">
        <v>3820</v>
      </c>
      <c r="K472" s="16" t="s">
        <v>49</v>
      </c>
      <c r="L472" s="16" t="s">
        <v>32</v>
      </c>
      <c r="M472" s="16" t="s">
        <v>62</v>
      </c>
      <c r="N472" s="16" t="s">
        <v>63</v>
      </c>
      <c r="O472" s="16" t="s">
        <v>51</v>
      </c>
      <c r="P472" s="16" t="s">
        <v>139</v>
      </c>
      <c r="Q472" s="16" t="s">
        <v>3821</v>
      </c>
      <c r="R472" s="16" t="s">
        <v>169</v>
      </c>
      <c r="S472" s="16" t="s">
        <v>100</v>
      </c>
      <c r="T472" s="18">
        <v>16518</v>
      </c>
      <c r="U472" s="19">
        <v>80.74444444444444</v>
      </c>
      <c r="V472" s="19" t="s">
        <v>10314</v>
      </c>
      <c r="W472" s="20" t="s">
        <v>39</v>
      </c>
      <c r="X472" s="16" t="s">
        <v>112</v>
      </c>
      <c r="Y472" s="16" t="s">
        <v>54</v>
      </c>
      <c r="Z472" s="16">
        <v>37302</v>
      </c>
      <c r="AA472" s="16" t="s">
        <v>42</v>
      </c>
      <c r="AB472" s="16" t="s">
        <v>103</v>
      </c>
      <c r="AC472" s="16" t="s">
        <v>44</v>
      </c>
      <c r="AD472" s="16">
        <v>3</v>
      </c>
      <c r="AE472" s="21">
        <f>VLOOKUP(W472,Sheet4!$A$4:$B$53,2,FALSE)</f>
        <v>0</v>
      </c>
    </row>
    <row r="473" spans="1:31" x14ac:dyDescent="0.35">
      <c r="A473" s="22">
        <v>1342</v>
      </c>
      <c r="B473" s="23" t="s">
        <v>2258</v>
      </c>
      <c r="C473" s="23" t="s">
        <v>3825</v>
      </c>
      <c r="D473" s="24">
        <v>43638</v>
      </c>
      <c r="E473" s="24">
        <v>43703</v>
      </c>
      <c r="F473" s="23">
        <v>2</v>
      </c>
      <c r="G473" s="23" t="s">
        <v>10308</v>
      </c>
      <c r="H473" s="23" t="s">
        <v>3741</v>
      </c>
      <c r="I473" s="23" t="s">
        <v>3826</v>
      </c>
      <c r="J473" s="23" t="s">
        <v>3827</v>
      </c>
      <c r="K473" s="23" t="s">
        <v>49</v>
      </c>
      <c r="L473" s="23" t="s">
        <v>32</v>
      </c>
      <c r="M473" s="23" t="s">
        <v>62</v>
      </c>
      <c r="N473" s="23" t="s">
        <v>63</v>
      </c>
      <c r="O473" s="23" t="s">
        <v>51</v>
      </c>
      <c r="P473" s="23" t="s">
        <v>139</v>
      </c>
      <c r="Q473" s="23" t="s">
        <v>3828</v>
      </c>
      <c r="R473" s="23" t="s">
        <v>2621</v>
      </c>
      <c r="S473" s="23" t="s">
        <v>52</v>
      </c>
      <c r="T473" s="25">
        <v>31228</v>
      </c>
      <c r="U473" s="26">
        <v>40.472222222222221</v>
      </c>
      <c r="V473" s="26" t="s">
        <v>10317</v>
      </c>
      <c r="W473" s="27" t="s">
        <v>39</v>
      </c>
      <c r="X473" s="23" t="s">
        <v>162</v>
      </c>
      <c r="Y473" s="23" t="s">
        <v>41</v>
      </c>
      <c r="Z473" s="23">
        <v>2559</v>
      </c>
      <c r="AA473" s="23" t="s">
        <v>127</v>
      </c>
      <c r="AB473" s="23" t="s">
        <v>74</v>
      </c>
      <c r="AC473" s="23" t="s">
        <v>44</v>
      </c>
      <c r="AD473" s="23">
        <v>3</v>
      </c>
      <c r="AE473" s="28">
        <f>VLOOKUP(W473,Sheet4!$A$4:$B$53,2,FALSE)</f>
        <v>0</v>
      </c>
    </row>
    <row r="474" spans="1:31" x14ac:dyDescent="0.35">
      <c r="A474" s="15">
        <v>1343</v>
      </c>
      <c r="B474" s="16" t="s">
        <v>1038</v>
      </c>
      <c r="C474" s="16" t="s">
        <v>2675</v>
      </c>
      <c r="D474" s="17">
        <v>43781</v>
      </c>
      <c r="E474" s="17">
        <v>45065</v>
      </c>
      <c r="F474" s="16">
        <v>42</v>
      </c>
      <c r="G474" s="16" t="s">
        <v>10308</v>
      </c>
      <c r="H474" s="16" t="s">
        <v>3741</v>
      </c>
      <c r="I474" s="16" t="s">
        <v>3829</v>
      </c>
      <c r="J474" s="16" t="s">
        <v>3830</v>
      </c>
      <c r="K474" s="16" t="s">
        <v>138</v>
      </c>
      <c r="L474" s="16" t="s">
        <v>32</v>
      </c>
      <c r="M474" s="16" t="s">
        <v>33</v>
      </c>
      <c r="N474" s="16" t="s">
        <v>63</v>
      </c>
      <c r="O474" s="16" t="s">
        <v>35</v>
      </c>
      <c r="P474" s="16" t="s">
        <v>174</v>
      </c>
      <c r="Q474" s="16" t="s">
        <v>3831</v>
      </c>
      <c r="R474" s="16" t="s">
        <v>2621</v>
      </c>
      <c r="S474" s="16" t="s">
        <v>285</v>
      </c>
      <c r="T474" s="18">
        <v>21336</v>
      </c>
      <c r="U474" s="19">
        <v>67.555555555555557</v>
      </c>
      <c r="V474" s="19" t="s">
        <v>10315</v>
      </c>
      <c r="W474" s="20" t="s">
        <v>39</v>
      </c>
      <c r="X474" s="16" t="s">
        <v>242</v>
      </c>
      <c r="Y474" s="16" t="s">
        <v>41</v>
      </c>
      <c r="Z474" s="16">
        <v>68008</v>
      </c>
      <c r="AA474" s="16" t="s">
        <v>42</v>
      </c>
      <c r="AB474" s="16" t="s">
        <v>83</v>
      </c>
      <c r="AC474" s="16" t="s">
        <v>44</v>
      </c>
      <c r="AD474" s="16">
        <v>3</v>
      </c>
      <c r="AE474" s="21">
        <f>VLOOKUP(W474,Sheet4!$A$4:$B$53,2,FALSE)</f>
        <v>0</v>
      </c>
    </row>
    <row r="475" spans="1:31" x14ac:dyDescent="0.35">
      <c r="A475" s="22">
        <v>1346</v>
      </c>
      <c r="B475" s="23" t="s">
        <v>1155</v>
      </c>
      <c r="C475" s="23" t="s">
        <v>1731</v>
      </c>
      <c r="D475" s="24">
        <v>44248</v>
      </c>
      <c r="E475" s="24">
        <v>44795</v>
      </c>
      <c r="F475" s="23">
        <v>17</v>
      </c>
      <c r="G475" s="23" t="s">
        <v>10308</v>
      </c>
      <c r="H475" s="23" t="s">
        <v>1783</v>
      </c>
      <c r="I475" s="23" t="s">
        <v>3839</v>
      </c>
      <c r="J475" s="23" t="s">
        <v>3840</v>
      </c>
      <c r="K475" s="23" t="s">
        <v>97</v>
      </c>
      <c r="L475" s="23" t="s">
        <v>32</v>
      </c>
      <c r="M475" s="23" t="s">
        <v>33</v>
      </c>
      <c r="N475" s="23" t="s">
        <v>34</v>
      </c>
      <c r="O475" s="23" t="s">
        <v>35</v>
      </c>
      <c r="P475" s="23" t="s">
        <v>139</v>
      </c>
      <c r="Q475" s="23" t="s">
        <v>3841</v>
      </c>
      <c r="R475" s="23" t="s">
        <v>169</v>
      </c>
      <c r="S475" s="23" t="s">
        <v>89</v>
      </c>
      <c r="T475" s="25">
        <v>17789</v>
      </c>
      <c r="U475" s="26">
        <v>77.269444444444446</v>
      </c>
      <c r="V475" s="26" t="s">
        <v>10316</v>
      </c>
      <c r="W475" s="27" t="s">
        <v>39</v>
      </c>
      <c r="X475" s="23" t="s">
        <v>82</v>
      </c>
      <c r="Y475" s="23" t="s">
        <v>54</v>
      </c>
      <c r="Z475" s="23">
        <v>37276</v>
      </c>
      <c r="AA475" s="23" t="s">
        <v>42</v>
      </c>
      <c r="AB475" s="23" t="s">
        <v>103</v>
      </c>
      <c r="AC475" s="23" t="s">
        <v>44</v>
      </c>
      <c r="AD475" s="23">
        <v>3</v>
      </c>
      <c r="AE475" s="28">
        <f>VLOOKUP(W475,Sheet4!$A$4:$B$53,2,FALSE)</f>
        <v>0</v>
      </c>
    </row>
    <row r="476" spans="1:31" x14ac:dyDescent="0.35">
      <c r="A476" s="15">
        <v>1347</v>
      </c>
      <c r="B476" s="16" t="s">
        <v>3842</v>
      </c>
      <c r="C476" s="16" t="s">
        <v>227</v>
      </c>
      <c r="D476" s="17">
        <v>44624</v>
      </c>
      <c r="E476" s="17">
        <v>44944</v>
      </c>
      <c r="F476" s="16">
        <v>10</v>
      </c>
      <c r="G476" s="16" t="s">
        <v>10308</v>
      </c>
      <c r="H476" s="16" t="s">
        <v>1783</v>
      </c>
      <c r="I476" s="16" t="s">
        <v>3843</v>
      </c>
      <c r="J476" s="16" t="s">
        <v>3844</v>
      </c>
      <c r="K476" s="16" t="s">
        <v>117</v>
      </c>
      <c r="L476" s="16" t="s">
        <v>32</v>
      </c>
      <c r="M476" s="16" t="s">
        <v>51</v>
      </c>
      <c r="N476" s="16" t="s">
        <v>63</v>
      </c>
      <c r="O476" s="16" t="s">
        <v>62</v>
      </c>
      <c r="P476" s="16" t="s">
        <v>139</v>
      </c>
      <c r="Q476" s="16" t="s">
        <v>3845</v>
      </c>
      <c r="R476" s="16" t="s">
        <v>169</v>
      </c>
      <c r="S476" s="16" t="s">
        <v>80</v>
      </c>
      <c r="T476" s="18">
        <v>34779</v>
      </c>
      <c r="U476" s="19">
        <v>30.747222222222224</v>
      </c>
      <c r="V476" s="19" t="s">
        <v>10318</v>
      </c>
      <c r="W476" s="20" t="s">
        <v>39</v>
      </c>
      <c r="X476" s="16" t="s">
        <v>177</v>
      </c>
      <c r="Y476" s="16" t="s">
        <v>54</v>
      </c>
      <c r="Z476" s="16">
        <v>54734</v>
      </c>
      <c r="AA476" s="16" t="s">
        <v>55</v>
      </c>
      <c r="AB476" s="16" t="s">
        <v>83</v>
      </c>
      <c r="AC476" s="16" t="s">
        <v>44</v>
      </c>
      <c r="AD476" s="16">
        <v>3</v>
      </c>
      <c r="AE476" s="21">
        <f>VLOOKUP(W476,Sheet4!$A$4:$B$53,2,FALSE)</f>
        <v>0</v>
      </c>
    </row>
    <row r="477" spans="1:31" x14ac:dyDescent="0.35">
      <c r="A477" s="22">
        <v>1348</v>
      </c>
      <c r="B477" s="23" t="s">
        <v>3846</v>
      </c>
      <c r="C477" s="23" t="s">
        <v>3847</v>
      </c>
      <c r="D477" s="24">
        <v>43576</v>
      </c>
      <c r="E477" s="24">
        <v>44167</v>
      </c>
      <c r="F477" s="23">
        <v>19</v>
      </c>
      <c r="G477" s="23" t="s">
        <v>10308</v>
      </c>
      <c r="H477" s="23" t="s">
        <v>2419</v>
      </c>
      <c r="I477" s="23" t="s">
        <v>3848</v>
      </c>
      <c r="J477" s="23" t="s">
        <v>3849</v>
      </c>
      <c r="K477" s="23" t="s">
        <v>97</v>
      </c>
      <c r="L477" s="23" t="s">
        <v>197</v>
      </c>
      <c r="M477" s="23" t="s">
        <v>33</v>
      </c>
      <c r="N477" s="23" t="s">
        <v>34</v>
      </c>
      <c r="O477" s="23" t="s">
        <v>51</v>
      </c>
      <c r="P477" s="23" t="s">
        <v>98</v>
      </c>
      <c r="Q477" s="23" t="s">
        <v>3850</v>
      </c>
      <c r="R477" s="23" t="s">
        <v>2427</v>
      </c>
      <c r="S477" s="23" t="s">
        <v>89</v>
      </c>
      <c r="T477" s="25">
        <v>34072</v>
      </c>
      <c r="U477" s="26">
        <v>32.68611111111111</v>
      </c>
      <c r="V477" s="26" t="s">
        <v>10318</v>
      </c>
      <c r="W477" s="27" t="s">
        <v>39</v>
      </c>
      <c r="X477" s="23" t="s">
        <v>112</v>
      </c>
      <c r="Y477" s="23" t="s">
        <v>41</v>
      </c>
      <c r="Z477" s="23">
        <v>34961</v>
      </c>
      <c r="AA477" s="23" t="s">
        <v>73</v>
      </c>
      <c r="AB477" s="23" t="s">
        <v>83</v>
      </c>
      <c r="AC477" s="23" t="s">
        <v>44</v>
      </c>
      <c r="AD477" s="23">
        <v>3</v>
      </c>
      <c r="AE477" s="28">
        <f>VLOOKUP(W477,Sheet4!$A$4:$B$53,2,FALSE)</f>
        <v>0</v>
      </c>
    </row>
    <row r="478" spans="1:31" x14ac:dyDescent="0.35">
      <c r="A478" s="15">
        <v>1349</v>
      </c>
      <c r="B478" s="16" t="s">
        <v>3851</v>
      </c>
      <c r="C478" s="16" t="s">
        <v>3852</v>
      </c>
      <c r="D478" s="17">
        <v>44410</v>
      </c>
      <c r="E478" s="17">
        <v>44891</v>
      </c>
      <c r="F478" s="16">
        <v>15</v>
      </c>
      <c r="G478" s="16" t="s">
        <v>10308</v>
      </c>
      <c r="H478" s="16" t="s">
        <v>3741</v>
      </c>
      <c r="I478" s="16" t="s">
        <v>3853</v>
      </c>
      <c r="J478" s="16" t="s">
        <v>3854</v>
      </c>
      <c r="K478" s="16" t="s">
        <v>49</v>
      </c>
      <c r="L478" s="16" t="s">
        <v>32</v>
      </c>
      <c r="M478" s="16" t="s">
        <v>62</v>
      </c>
      <c r="N478" s="16" t="s">
        <v>63</v>
      </c>
      <c r="O478" s="16" t="s">
        <v>51</v>
      </c>
      <c r="P478" s="16" t="s">
        <v>139</v>
      </c>
      <c r="Q478" s="16" t="s">
        <v>3855</v>
      </c>
      <c r="R478" s="16" t="s">
        <v>2621</v>
      </c>
      <c r="S478" s="16" t="s">
        <v>2516</v>
      </c>
      <c r="T478" s="18">
        <v>18229</v>
      </c>
      <c r="U478" s="19">
        <v>76.063888888888883</v>
      </c>
      <c r="V478" s="19" t="s">
        <v>10316</v>
      </c>
      <c r="W478" s="20" t="s">
        <v>39</v>
      </c>
      <c r="X478" s="16" t="s">
        <v>242</v>
      </c>
      <c r="Y478" s="16" t="s">
        <v>41</v>
      </c>
      <c r="Z478" s="16">
        <v>33234</v>
      </c>
      <c r="AA478" s="16" t="s">
        <v>42</v>
      </c>
      <c r="AB478" s="16" t="s">
        <v>103</v>
      </c>
      <c r="AC478" s="16" t="s">
        <v>44</v>
      </c>
      <c r="AD478" s="16">
        <v>3</v>
      </c>
      <c r="AE478" s="21">
        <f>VLOOKUP(W478,Sheet4!$A$4:$B$53,2,FALSE)</f>
        <v>0</v>
      </c>
    </row>
    <row r="479" spans="1:31" x14ac:dyDescent="0.35">
      <c r="A479" s="22">
        <v>1352</v>
      </c>
      <c r="B479" s="23" t="s">
        <v>3862</v>
      </c>
      <c r="C479" s="23" t="s">
        <v>1195</v>
      </c>
      <c r="D479" s="24">
        <v>43320</v>
      </c>
      <c r="E479" s="24">
        <v>45078</v>
      </c>
      <c r="F479" s="23">
        <v>57</v>
      </c>
      <c r="G479" s="23" t="s">
        <v>10308</v>
      </c>
      <c r="H479" s="23" t="s">
        <v>1783</v>
      </c>
      <c r="I479" s="23" t="s">
        <v>3863</v>
      </c>
      <c r="J479" s="23" t="s">
        <v>3864</v>
      </c>
      <c r="K479" s="23" t="s">
        <v>167</v>
      </c>
      <c r="L479" s="23" t="s">
        <v>32</v>
      </c>
      <c r="M479" s="23" t="s">
        <v>33</v>
      </c>
      <c r="N479" s="23" t="s">
        <v>63</v>
      </c>
      <c r="O479" s="23" t="s">
        <v>62</v>
      </c>
      <c r="P479" s="23" t="s">
        <v>174</v>
      </c>
      <c r="Q479" s="23" t="s">
        <v>3865</v>
      </c>
      <c r="R479" s="23" t="s">
        <v>2621</v>
      </c>
      <c r="S479" s="23" t="s">
        <v>89</v>
      </c>
      <c r="T479" s="25">
        <v>27198</v>
      </c>
      <c r="U479" s="26">
        <v>51.505555555555553</v>
      </c>
      <c r="V479" s="26" t="s">
        <v>10319</v>
      </c>
      <c r="W479" s="27" t="s">
        <v>39</v>
      </c>
      <c r="X479" s="23" t="s">
        <v>102</v>
      </c>
      <c r="Y479" s="23" t="s">
        <v>54</v>
      </c>
      <c r="Z479" s="23">
        <v>43568</v>
      </c>
      <c r="AA479" s="23" t="s">
        <v>73</v>
      </c>
      <c r="AB479" s="23" t="s">
        <v>103</v>
      </c>
      <c r="AC479" s="23" t="s">
        <v>44</v>
      </c>
      <c r="AD479" s="23">
        <v>3</v>
      </c>
      <c r="AE479" s="28">
        <f>VLOOKUP(W479,Sheet4!$A$4:$B$53,2,FALSE)</f>
        <v>0</v>
      </c>
    </row>
    <row r="480" spans="1:31" x14ac:dyDescent="0.35">
      <c r="A480" s="15">
        <v>1353</v>
      </c>
      <c r="B480" s="16" t="s">
        <v>3866</v>
      </c>
      <c r="C480" s="16" t="s">
        <v>957</v>
      </c>
      <c r="D480" s="17">
        <v>44089</v>
      </c>
      <c r="E480" s="17">
        <v>44567</v>
      </c>
      <c r="F480" s="16">
        <v>15</v>
      </c>
      <c r="G480" s="16" t="s">
        <v>10308</v>
      </c>
      <c r="H480" s="16" t="s">
        <v>1783</v>
      </c>
      <c r="I480" s="16" t="s">
        <v>3867</v>
      </c>
      <c r="J480" s="16" t="s">
        <v>3868</v>
      </c>
      <c r="K480" s="16" t="s">
        <v>97</v>
      </c>
      <c r="L480" s="16" t="s">
        <v>32</v>
      </c>
      <c r="M480" s="16" t="s">
        <v>51</v>
      </c>
      <c r="N480" s="16" t="s">
        <v>50</v>
      </c>
      <c r="O480" s="16" t="s">
        <v>35</v>
      </c>
      <c r="P480" s="16" t="s">
        <v>98</v>
      </c>
      <c r="Q480" s="16" t="s">
        <v>3869</v>
      </c>
      <c r="R480" s="16" t="s">
        <v>169</v>
      </c>
      <c r="S480" s="16" t="s">
        <v>89</v>
      </c>
      <c r="T480" s="18">
        <v>16865</v>
      </c>
      <c r="U480" s="19">
        <v>79.794444444444451</v>
      </c>
      <c r="V480" s="19" t="s">
        <v>10316</v>
      </c>
      <c r="W480" s="20" t="s">
        <v>39</v>
      </c>
      <c r="X480" s="16" t="s">
        <v>6</v>
      </c>
      <c r="Y480" s="16" t="s">
        <v>54</v>
      </c>
      <c r="Z480" s="16">
        <v>48891</v>
      </c>
      <c r="AA480" s="16" t="s">
        <v>42</v>
      </c>
      <c r="AB480" s="16" t="s">
        <v>74</v>
      </c>
      <c r="AC480" s="16" t="s">
        <v>44</v>
      </c>
      <c r="AD480" s="16">
        <v>3</v>
      </c>
      <c r="AE480" s="21">
        <f>VLOOKUP(W480,Sheet4!$A$4:$B$53,2,FALSE)</f>
        <v>0</v>
      </c>
    </row>
    <row r="481" spans="1:31" x14ac:dyDescent="0.35">
      <c r="A481" s="22">
        <v>1354</v>
      </c>
      <c r="B481" s="23" t="s">
        <v>3870</v>
      </c>
      <c r="C481" s="23" t="s">
        <v>106</v>
      </c>
      <c r="D481" s="24">
        <v>44132</v>
      </c>
      <c r="E481" s="24">
        <v>44619</v>
      </c>
      <c r="F481" s="23">
        <v>16</v>
      </c>
      <c r="G481" s="23" t="s">
        <v>10308</v>
      </c>
      <c r="H481" s="23" t="s">
        <v>2419</v>
      </c>
      <c r="I481" s="23" t="s">
        <v>3871</v>
      </c>
      <c r="J481" s="23" t="s">
        <v>3872</v>
      </c>
      <c r="K481" s="23" t="s">
        <v>97</v>
      </c>
      <c r="L481" s="23" t="s">
        <v>197</v>
      </c>
      <c r="M481" s="23" t="s">
        <v>62</v>
      </c>
      <c r="N481" s="23" t="s">
        <v>34</v>
      </c>
      <c r="O481" s="23" t="s">
        <v>62</v>
      </c>
      <c r="P481" s="23" t="s">
        <v>98</v>
      </c>
      <c r="Q481" s="23" t="s">
        <v>3873</v>
      </c>
      <c r="R481" s="23" t="s">
        <v>2427</v>
      </c>
      <c r="S481" s="23" t="s">
        <v>89</v>
      </c>
      <c r="T481" s="25">
        <v>21677</v>
      </c>
      <c r="U481" s="26">
        <v>66.61944444444444</v>
      </c>
      <c r="V481" s="26" t="s">
        <v>10315</v>
      </c>
      <c r="W481" s="27" t="s">
        <v>39</v>
      </c>
      <c r="X481" s="23" t="s">
        <v>581</v>
      </c>
      <c r="Y481" s="23" t="s">
        <v>41</v>
      </c>
      <c r="Z481" s="23">
        <v>79778</v>
      </c>
      <c r="AA481" s="23" t="s">
        <v>92</v>
      </c>
      <c r="AB481" s="23" t="s">
        <v>43</v>
      </c>
      <c r="AC481" s="23" t="s">
        <v>44</v>
      </c>
      <c r="AD481" s="23">
        <v>3</v>
      </c>
      <c r="AE481" s="28">
        <f>VLOOKUP(W481,Sheet4!$A$4:$B$53,2,FALSE)</f>
        <v>0</v>
      </c>
    </row>
    <row r="482" spans="1:31" x14ac:dyDescent="0.35">
      <c r="A482" s="15">
        <v>1355</v>
      </c>
      <c r="B482" s="16" t="s">
        <v>2674</v>
      </c>
      <c r="C482" s="16" t="s">
        <v>1855</v>
      </c>
      <c r="D482" s="17">
        <v>44363</v>
      </c>
      <c r="E482" s="17">
        <v>44523</v>
      </c>
      <c r="F482" s="16">
        <v>5</v>
      </c>
      <c r="G482" s="16" t="s">
        <v>10308</v>
      </c>
      <c r="H482" s="16" t="s">
        <v>3736</v>
      </c>
      <c r="I482" s="16" t="s">
        <v>3874</v>
      </c>
      <c r="J482" s="16" t="s">
        <v>3875</v>
      </c>
      <c r="K482" s="16" t="s">
        <v>132</v>
      </c>
      <c r="L482" s="16" t="s">
        <v>32</v>
      </c>
      <c r="M482" s="16" t="s">
        <v>62</v>
      </c>
      <c r="N482" s="16" t="s">
        <v>63</v>
      </c>
      <c r="O482" s="16" t="s">
        <v>35</v>
      </c>
      <c r="P482" s="16" t="s">
        <v>125</v>
      </c>
      <c r="Q482" s="16" t="s">
        <v>3876</v>
      </c>
      <c r="R482" s="16" t="s">
        <v>2621</v>
      </c>
      <c r="S482" s="16" t="s">
        <v>80</v>
      </c>
      <c r="T482" s="18">
        <v>16577</v>
      </c>
      <c r="U482" s="19">
        <v>80.583333333333329</v>
      </c>
      <c r="V482" s="19" t="s">
        <v>10314</v>
      </c>
      <c r="W482" s="20" t="s">
        <v>39</v>
      </c>
      <c r="X482" s="16" t="s">
        <v>177</v>
      </c>
      <c r="Y482" s="16" t="s">
        <v>41</v>
      </c>
      <c r="Z482" s="16">
        <v>79459</v>
      </c>
      <c r="AA482" s="16" t="s">
        <v>55</v>
      </c>
      <c r="AB482" s="16" t="s">
        <v>74</v>
      </c>
      <c r="AC482" s="16" t="s">
        <v>44</v>
      </c>
      <c r="AD482" s="16">
        <v>3</v>
      </c>
      <c r="AE482" s="21">
        <f>VLOOKUP(W482,Sheet4!$A$4:$B$53,2,FALSE)</f>
        <v>0</v>
      </c>
    </row>
    <row r="483" spans="1:31" x14ac:dyDescent="0.35">
      <c r="A483" s="22">
        <v>1356</v>
      </c>
      <c r="B483" s="23" t="s">
        <v>1954</v>
      </c>
      <c r="C483" s="23" t="s">
        <v>3877</v>
      </c>
      <c r="D483" s="24">
        <v>45005</v>
      </c>
      <c r="E483" s="24">
        <v>45098</v>
      </c>
      <c r="F483" s="23">
        <v>3</v>
      </c>
      <c r="G483" s="23" t="s">
        <v>10308</v>
      </c>
      <c r="H483" s="23" t="s">
        <v>3741</v>
      </c>
      <c r="I483" s="23" t="s">
        <v>3878</v>
      </c>
      <c r="J483" s="23" t="s">
        <v>3879</v>
      </c>
      <c r="K483" s="23" t="s">
        <v>49</v>
      </c>
      <c r="L483" s="23" t="s">
        <v>32</v>
      </c>
      <c r="M483" s="23" t="s">
        <v>51</v>
      </c>
      <c r="N483" s="23" t="s">
        <v>50</v>
      </c>
      <c r="O483" s="23" t="s">
        <v>35</v>
      </c>
      <c r="P483" s="23" t="s">
        <v>174</v>
      </c>
      <c r="Q483" s="23" t="s">
        <v>3880</v>
      </c>
      <c r="R483" s="23" t="s">
        <v>2621</v>
      </c>
      <c r="S483" s="23" t="s">
        <v>110</v>
      </c>
      <c r="T483" s="25">
        <v>32306</v>
      </c>
      <c r="U483" s="26">
        <v>37.522222222222226</v>
      </c>
      <c r="V483" s="26" t="s">
        <v>10318</v>
      </c>
      <c r="W483" s="27" t="s">
        <v>39</v>
      </c>
      <c r="X483" s="23" t="s">
        <v>112</v>
      </c>
      <c r="Y483" s="23" t="s">
        <v>41</v>
      </c>
      <c r="Z483" s="23">
        <v>93230</v>
      </c>
      <c r="AA483" s="23" t="s">
        <v>55</v>
      </c>
      <c r="AB483" s="23" t="s">
        <v>83</v>
      </c>
      <c r="AC483" s="23" t="s">
        <v>44</v>
      </c>
      <c r="AD483" s="23">
        <v>3</v>
      </c>
      <c r="AE483" s="28">
        <f>VLOOKUP(W483,Sheet4!$A$4:$B$53,2,FALSE)</f>
        <v>0</v>
      </c>
    </row>
    <row r="484" spans="1:31" x14ac:dyDescent="0.35">
      <c r="A484" s="15">
        <v>1357</v>
      </c>
      <c r="B484" s="16" t="s">
        <v>3881</v>
      </c>
      <c r="C484" s="16" t="s">
        <v>2400</v>
      </c>
      <c r="D484" s="17">
        <v>43350</v>
      </c>
      <c r="E484" s="17">
        <v>44393</v>
      </c>
      <c r="F484" s="16">
        <v>34</v>
      </c>
      <c r="G484" s="16" t="s">
        <v>10308</v>
      </c>
      <c r="H484" s="16" t="s">
        <v>3741</v>
      </c>
      <c r="I484" s="16" t="s">
        <v>3882</v>
      </c>
      <c r="J484" s="16" t="s">
        <v>3883</v>
      </c>
      <c r="K484" s="16" t="s">
        <v>138</v>
      </c>
      <c r="L484" s="16" t="s">
        <v>32</v>
      </c>
      <c r="M484" s="16" t="s">
        <v>62</v>
      </c>
      <c r="N484" s="16" t="s">
        <v>34</v>
      </c>
      <c r="O484" s="16" t="s">
        <v>35</v>
      </c>
      <c r="P484" s="16" t="s">
        <v>139</v>
      </c>
      <c r="Q484" s="16" t="s">
        <v>3884</v>
      </c>
      <c r="R484" s="16" t="s">
        <v>2621</v>
      </c>
      <c r="S484" s="16" t="s">
        <v>110</v>
      </c>
      <c r="T484" s="18">
        <v>26484</v>
      </c>
      <c r="U484" s="19">
        <v>53.461111111111109</v>
      </c>
      <c r="V484" s="19" t="s">
        <v>10319</v>
      </c>
      <c r="W484" s="20" t="s">
        <v>39</v>
      </c>
      <c r="X484" s="16" t="s">
        <v>2127</v>
      </c>
      <c r="Y484" s="16" t="s">
        <v>54</v>
      </c>
      <c r="Z484" s="16">
        <v>74550</v>
      </c>
      <c r="AA484" s="16" t="s">
        <v>92</v>
      </c>
      <c r="AB484" s="16" t="s">
        <v>103</v>
      </c>
      <c r="AC484" s="16" t="s">
        <v>44</v>
      </c>
      <c r="AD484" s="16">
        <v>3</v>
      </c>
      <c r="AE484" s="21">
        <f>VLOOKUP(W484,Sheet4!$A$4:$B$53,2,FALSE)</f>
        <v>0</v>
      </c>
    </row>
    <row r="485" spans="1:31" x14ac:dyDescent="0.35">
      <c r="A485" s="22">
        <v>1358</v>
      </c>
      <c r="B485" s="23" t="s">
        <v>3885</v>
      </c>
      <c r="C485" s="23" t="s">
        <v>1507</v>
      </c>
      <c r="D485" s="24">
        <v>43412</v>
      </c>
      <c r="E485" s="24">
        <v>44862</v>
      </c>
      <c r="F485" s="23">
        <v>47</v>
      </c>
      <c r="G485" s="23" t="s">
        <v>10308</v>
      </c>
      <c r="H485" s="23" t="s">
        <v>3741</v>
      </c>
      <c r="I485" s="23" t="s">
        <v>3886</v>
      </c>
      <c r="J485" s="23" t="s">
        <v>3887</v>
      </c>
      <c r="K485" s="23" t="s">
        <v>79</v>
      </c>
      <c r="L485" s="23" t="s">
        <v>32</v>
      </c>
      <c r="M485" s="23" t="s">
        <v>51</v>
      </c>
      <c r="N485" s="23" t="s">
        <v>63</v>
      </c>
      <c r="O485" s="23" t="s">
        <v>62</v>
      </c>
      <c r="P485" s="23" t="s">
        <v>139</v>
      </c>
      <c r="Q485" s="23" t="s">
        <v>3888</v>
      </c>
      <c r="R485" s="23" t="s">
        <v>2621</v>
      </c>
      <c r="S485" s="23" t="s">
        <v>89</v>
      </c>
      <c r="T485" s="25">
        <v>35153</v>
      </c>
      <c r="U485" s="26">
        <v>29.725000000000001</v>
      </c>
      <c r="V485" s="26" t="s">
        <v>10320</v>
      </c>
      <c r="W485" s="27" t="s">
        <v>39</v>
      </c>
      <c r="X485" s="23" t="s">
        <v>82</v>
      </c>
      <c r="Y485" s="23" t="s">
        <v>54</v>
      </c>
      <c r="Z485" s="23">
        <v>1706</v>
      </c>
      <c r="AA485" s="23" t="s">
        <v>92</v>
      </c>
      <c r="AB485" s="23" t="s">
        <v>83</v>
      </c>
      <c r="AC485" s="23" t="s">
        <v>44</v>
      </c>
      <c r="AD485" s="23">
        <v>3</v>
      </c>
      <c r="AE485" s="28">
        <f>VLOOKUP(W485,Sheet4!$A$4:$B$53,2,FALSE)</f>
        <v>0</v>
      </c>
    </row>
    <row r="486" spans="1:31" x14ac:dyDescent="0.35">
      <c r="A486" s="15">
        <v>1361</v>
      </c>
      <c r="B486" s="16" t="s">
        <v>3896</v>
      </c>
      <c r="C486" s="16" t="s">
        <v>1165</v>
      </c>
      <c r="D486" s="17">
        <v>44993</v>
      </c>
      <c r="E486" s="17">
        <v>45015</v>
      </c>
      <c r="F486" s="16">
        <v>0</v>
      </c>
      <c r="G486" s="16" t="s">
        <v>10308</v>
      </c>
      <c r="H486" s="16" t="s">
        <v>2410</v>
      </c>
      <c r="I486" s="16" t="s">
        <v>3897</v>
      </c>
      <c r="J486" s="16" t="s">
        <v>3898</v>
      </c>
      <c r="K486" s="16" t="s">
        <v>88</v>
      </c>
      <c r="L486" s="16" t="s">
        <v>197</v>
      </c>
      <c r="M486" s="16" t="s">
        <v>62</v>
      </c>
      <c r="N486" s="16" t="s">
        <v>50</v>
      </c>
      <c r="O486" s="16" t="s">
        <v>62</v>
      </c>
      <c r="P486" s="16" t="s">
        <v>174</v>
      </c>
      <c r="Q486" s="16" t="s">
        <v>3899</v>
      </c>
      <c r="R486" s="16" t="s">
        <v>2621</v>
      </c>
      <c r="S486" s="16" t="s">
        <v>52</v>
      </c>
      <c r="T486" s="18">
        <v>18167</v>
      </c>
      <c r="U486" s="19">
        <v>76.233333333333334</v>
      </c>
      <c r="V486" s="19" t="s">
        <v>10316</v>
      </c>
      <c r="W486" s="20" t="s">
        <v>39</v>
      </c>
      <c r="X486" s="16" t="s">
        <v>6</v>
      </c>
      <c r="Y486" s="16" t="s">
        <v>41</v>
      </c>
      <c r="Z486" s="16">
        <v>18484</v>
      </c>
      <c r="AA486" s="16" t="s">
        <v>92</v>
      </c>
      <c r="AB486" s="16" t="s">
        <v>83</v>
      </c>
      <c r="AC486" s="16" t="s">
        <v>104</v>
      </c>
      <c r="AD486" s="16">
        <v>3</v>
      </c>
      <c r="AE486" s="21">
        <f>VLOOKUP(W486,Sheet4!$A$4:$B$53,2,FALSE)</f>
        <v>0</v>
      </c>
    </row>
    <row r="487" spans="1:31" x14ac:dyDescent="0.35">
      <c r="A487" s="22">
        <v>1362</v>
      </c>
      <c r="B487" s="23" t="s">
        <v>1016</v>
      </c>
      <c r="C487" s="23" t="s">
        <v>524</v>
      </c>
      <c r="D487" s="24">
        <v>43779</v>
      </c>
      <c r="E487" s="24">
        <v>44168</v>
      </c>
      <c r="F487" s="23">
        <v>12</v>
      </c>
      <c r="G487" s="23" t="s">
        <v>10308</v>
      </c>
      <c r="H487" s="23" t="s">
        <v>3736</v>
      </c>
      <c r="I487" s="23" t="s">
        <v>3900</v>
      </c>
      <c r="J487" s="23" t="s">
        <v>3901</v>
      </c>
      <c r="K487" s="23" t="s">
        <v>132</v>
      </c>
      <c r="L487" s="23" t="s">
        <v>32</v>
      </c>
      <c r="M487" s="23" t="s">
        <v>62</v>
      </c>
      <c r="N487" s="23" t="s">
        <v>34</v>
      </c>
      <c r="O487" s="23" t="s">
        <v>51</v>
      </c>
      <c r="P487" s="23" t="s">
        <v>139</v>
      </c>
      <c r="Q487" s="23" t="s">
        <v>3902</v>
      </c>
      <c r="R487" s="23" t="s">
        <v>2621</v>
      </c>
      <c r="S487" s="23" t="s">
        <v>80</v>
      </c>
      <c r="T487" s="25">
        <v>30600</v>
      </c>
      <c r="U487" s="26">
        <v>42.19166666666667</v>
      </c>
      <c r="V487" s="26" t="s">
        <v>10317</v>
      </c>
      <c r="W487" s="27" t="s">
        <v>39</v>
      </c>
      <c r="X487" s="23" t="s">
        <v>102</v>
      </c>
      <c r="Y487" s="23" t="s">
        <v>41</v>
      </c>
      <c r="Z487" s="23">
        <v>36283</v>
      </c>
      <c r="AA487" s="23" t="s">
        <v>127</v>
      </c>
      <c r="AB487" s="23" t="s">
        <v>43</v>
      </c>
      <c r="AC487" s="23" t="s">
        <v>104</v>
      </c>
      <c r="AD487" s="23">
        <v>3</v>
      </c>
      <c r="AE487" s="28">
        <f>VLOOKUP(W487,Sheet4!$A$4:$B$53,2,FALSE)</f>
        <v>0</v>
      </c>
    </row>
    <row r="488" spans="1:31" x14ac:dyDescent="0.35">
      <c r="A488" s="15">
        <v>1364</v>
      </c>
      <c r="B488" s="16" t="s">
        <v>3906</v>
      </c>
      <c r="C488" s="16" t="s">
        <v>2653</v>
      </c>
      <c r="D488" s="17">
        <v>43558</v>
      </c>
      <c r="E488" s="17">
        <v>43682</v>
      </c>
      <c r="F488" s="16">
        <v>4</v>
      </c>
      <c r="G488" s="16" t="s">
        <v>10308</v>
      </c>
      <c r="H488" s="16" t="s">
        <v>3741</v>
      </c>
      <c r="I488" s="16" t="s">
        <v>3907</v>
      </c>
      <c r="J488" s="16" t="s">
        <v>3908</v>
      </c>
      <c r="K488" s="16" t="s">
        <v>138</v>
      </c>
      <c r="L488" s="16" t="s">
        <v>32</v>
      </c>
      <c r="M488" s="16" t="s">
        <v>33</v>
      </c>
      <c r="N488" s="16" t="s">
        <v>34</v>
      </c>
      <c r="O488" s="16" t="s">
        <v>35</v>
      </c>
      <c r="P488" s="16" t="s">
        <v>174</v>
      </c>
      <c r="Q488" s="16" t="s">
        <v>3909</v>
      </c>
      <c r="R488" s="16" t="s">
        <v>2621</v>
      </c>
      <c r="S488" s="16" t="s">
        <v>38</v>
      </c>
      <c r="T488" s="18">
        <v>26684</v>
      </c>
      <c r="U488" s="19">
        <v>52.916666666666664</v>
      </c>
      <c r="V488" s="19" t="s">
        <v>10319</v>
      </c>
      <c r="W488" s="20" t="s">
        <v>39</v>
      </c>
      <c r="X488" s="16" t="s">
        <v>1257</v>
      </c>
      <c r="Y488" s="16" t="s">
        <v>54</v>
      </c>
      <c r="Z488" s="16">
        <v>32101</v>
      </c>
      <c r="AA488" s="16" t="s">
        <v>42</v>
      </c>
      <c r="AB488" s="16" t="s">
        <v>103</v>
      </c>
      <c r="AC488" s="16" t="s">
        <v>104</v>
      </c>
      <c r="AD488" s="16">
        <v>3</v>
      </c>
      <c r="AE488" s="21">
        <f>VLOOKUP(W488,Sheet4!$A$4:$B$53,2,FALSE)</f>
        <v>0</v>
      </c>
    </row>
    <row r="489" spans="1:31" x14ac:dyDescent="0.35">
      <c r="A489" s="22">
        <v>1366</v>
      </c>
      <c r="B489" s="23" t="s">
        <v>3550</v>
      </c>
      <c r="C489" s="23" t="s">
        <v>3913</v>
      </c>
      <c r="D489" s="24">
        <v>44680</v>
      </c>
      <c r="E489" s="24">
        <v>44906</v>
      </c>
      <c r="F489" s="23">
        <v>7</v>
      </c>
      <c r="G489" s="23" t="s">
        <v>10308</v>
      </c>
      <c r="H489" s="23" t="s">
        <v>1783</v>
      </c>
      <c r="I489" s="23" t="s">
        <v>3914</v>
      </c>
      <c r="J489" s="23" t="s">
        <v>3915</v>
      </c>
      <c r="K489" s="23" t="s">
        <v>167</v>
      </c>
      <c r="L489" s="23" t="s">
        <v>32</v>
      </c>
      <c r="M489" s="23" t="s">
        <v>33</v>
      </c>
      <c r="N489" s="23" t="s">
        <v>63</v>
      </c>
      <c r="O489" s="23" t="s">
        <v>35</v>
      </c>
      <c r="P489" s="23" t="s">
        <v>174</v>
      </c>
      <c r="Q489" s="23" t="s">
        <v>3916</v>
      </c>
      <c r="R489" s="23" t="s">
        <v>169</v>
      </c>
      <c r="S489" s="23" t="s">
        <v>80</v>
      </c>
      <c r="T489" s="25">
        <v>18278</v>
      </c>
      <c r="U489" s="26">
        <v>75.930555555555557</v>
      </c>
      <c r="V489" s="26" t="s">
        <v>10316</v>
      </c>
      <c r="W489" s="27" t="s">
        <v>39</v>
      </c>
      <c r="X489" s="23" t="s">
        <v>82</v>
      </c>
      <c r="Y489" s="23" t="s">
        <v>54</v>
      </c>
      <c r="Z489" s="23">
        <v>14151</v>
      </c>
      <c r="AA489" s="23" t="s">
        <v>92</v>
      </c>
      <c r="AB489" s="23" t="s">
        <v>74</v>
      </c>
      <c r="AC489" s="23" t="s">
        <v>104</v>
      </c>
      <c r="AD489" s="23">
        <v>3</v>
      </c>
      <c r="AE489" s="28">
        <f>VLOOKUP(W489,Sheet4!$A$4:$B$53,2,FALSE)</f>
        <v>0</v>
      </c>
    </row>
    <row r="490" spans="1:31" x14ac:dyDescent="0.35">
      <c r="A490" s="15">
        <v>1371</v>
      </c>
      <c r="B490" s="16" t="s">
        <v>3928</v>
      </c>
      <c r="C490" s="16" t="s">
        <v>3929</v>
      </c>
      <c r="D490" s="17">
        <v>44436</v>
      </c>
      <c r="E490" s="17">
        <v>44485</v>
      </c>
      <c r="F490" s="16">
        <v>1</v>
      </c>
      <c r="G490" s="16" t="s">
        <v>10308</v>
      </c>
      <c r="H490" s="16" t="s">
        <v>3741</v>
      </c>
      <c r="I490" s="16" t="s">
        <v>3930</v>
      </c>
      <c r="J490" s="16" t="s">
        <v>3931</v>
      </c>
      <c r="K490" s="16" t="s">
        <v>49</v>
      </c>
      <c r="L490" s="16" t="s">
        <v>32</v>
      </c>
      <c r="M490" s="16" t="s">
        <v>33</v>
      </c>
      <c r="N490" s="16" t="s">
        <v>50</v>
      </c>
      <c r="O490" s="16" t="s">
        <v>51</v>
      </c>
      <c r="P490" s="16" t="s">
        <v>98</v>
      </c>
      <c r="Q490" s="16" t="s">
        <v>3932</v>
      </c>
      <c r="R490" s="16" t="s">
        <v>2621</v>
      </c>
      <c r="S490" s="16" t="s">
        <v>89</v>
      </c>
      <c r="T490" s="18">
        <v>20947</v>
      </c>
      <c r="U490" s="19">
        <v>68.61944444444444</v>
      </c>
      <c r="V490" s="19" t="s">
        <v>10315</v>
      </c>
      <c r="W490" s="20" t="s">
        <v>39</v>
      </c>
      <c r="X490" s="16" t="s">
        <v>102</v>
      </c>
      <c r="Y490" s="16" t="s">
        <v>41</v>
      </c>
      <c r="Z490" s="16">
        <v>26844</v>
      </c>
      <c r="AA490" s="16" t="s">
        <v>92</v>
      </c>
      <c r="AB490" s="16" t="s">
        <v>83</v>
      </c>
      <c r="AC490" s="16" t="s">
        <v>104</v>
      </c>
      <c r="AD490" s="16">
        <v>3</v>
      </c>
      <c r="AE490" s="21">
        <f>VLOOKUP(W490,Sheet4!$A$4:$B$53,2,FALSE)</f>
        <v>0</v>
      </c>
    </row>
    <row r="491" spans="1:31" x14ac:dyDescent="0.35">
      <c r="A491" s="22">
        <v>1373</v>
      </c>
      <c r="B491" s="23" t="s">
        <v>1614</v>
      </c>
      <c r="C491" s="23" t="s">
        <v>3935</v>
      </c>
      <c r="D491" s="24">
        <v>44573</v>
      </c>
      <c r="E491" s="24">
        <v>44876</v>
      </c>
      <c r="F491" s="23">
        <v>9</v>
      </c>
      <c r="G491" s="23" t="s">
        <v>10308</v>
      </c>
      <c r="H491" s="23" t="s">
        <v>3741</v>
      </c>
      <c r="I491" s="23" t="s">
        <v>3936</v>
      </c>
      <c r="J491" s="23" t="s">
        <v>3937</v>
      </c>
      <c r="K491" s="23" t="s">
        <v>79</v>
      </c>
      <c r="L491" s="23" t="s">
        <v>32</v>
      </c>
      <c r="M491" s="23" t="s">
        <v>33</v>
      </c>
      <c r="N491" s="23" t="s">
        <v>50</v>
      </c>
      <c r="O491" s="23" t="s">
        <v>51</v>
      </c>
      <c r="P491" s="23" t="s">
        <v>125</v>
      </c>
      <c r="Q491" s="23" t="s">
        <v>3938</v>
      </c>
      <c r="R491" s="23" t="s">
        <v>2621</v>
      </c>
      <c r="S491" s="23" t="s">
        <v>89</v>
      </c>
      <c r="T491" s="25">
        <v>31522</v>
      </c>
      <c r="U491" s="26">
        <v>39.666666666666664</v>
      </c>
      <c r="V491" s="26" t="s">
        <v>10318</v>
      </c>
      <c r="W491" s="27" t="s">
        <v>39</v>
      </c>
      <c r="X491" s="23" t="s">
        <v>82</v>
      </c>
      <c r="Y491" s="23" t="s">
        <v>54</v>
      </c>
      <c r="Z491" s="23">
        <v>20630</v>
      </c>
      <c r="AA491" s="23" t="s">
        <v>73</v>
      </c>
      <c r="AB491" s="23" t="s">
        <v>103</v>
      </c>
      <c r="AC491" s="23" t="s">
        <v>104</v>
      </c>
      <c r="AD491" s="23">
        <v>3</v>
      </c>
      <c r="AE491" s="28">
        <f>VLOOKUP(W491,Sheet4!$A$4:$B$53,2,FALSE)</f>
        <v>0</v>
      </c>
    </row>
    <row r="492" spans="1:31" x14ac:dyDescent="0.35">
      <c r="A492" s="15">
        <v>1376</v>
      </c>
      <c r="B492" s="16" t="s">
        <v>3944</v>
      </c>
      <c r="C492" s="16" t="s">
        <v>1269</v>
      </c>
      <c r="D492" s="17">
        <v>43802</v>
      </c>
      <c r="E492" s="17">
        <v>44602</v>
      </c>
      <c r="F492" s="16">
        <v>26</v>
      </c>
      <c r="G492" s="16" t="s">
        <v>10308</v>
      </c>
      <c r="H492" s="16" t="s">
        <v>3736</v>
      </c>
      <c r="I492" s="16" t="s">
        <v>3945</v>
      </c>
      <c r="J492" s="16" t="s">
        <v>3946</v>
      </c>
      <c r="K492" s="16" t="s">
        <v>31</v>
      </c>
      <c r="L492" s="16" t="s">
        <v>32</v>
      </c>
      <c r="M492" s="16" t="s">
        <v>62</v>
      </c>
      <c r="N492" s="16" t="s">
        <v>63</v>
      </c>
      <c r="O492" s="16" t="s">
        <v>35</v>
      </c>
      <c r="P492" s="16" t="s">
        <v>139</v>
      </c>
      <c r="Q492" s="16" t="s">
        <v>3947</v>
      </c>
      <c r="R492" s="16" t="s">
        <v>64</v>
      </c>
      <c r="S492" s="16" t="s">
        <v>89</v>
      </c>
      <c r="T492" s="18">
        <v>21527</v>
      </c>
      <c r="U492" s="19">
        <v>67.033333333333331</v>
      </c>
      <c r="V492" s="19" t="s">
        <v>10315</v>
      </c>
      <c r="W492" s="20" t="s">
        <v>39</v>
      </c>
      <c r="X492" s="16" t="s">
        <v>6</v>
      </c>
      <c r="Y492" s="16" t="s">
        <v>41</v>
      </c>
      <c r="Z492" s="16">
        <v>30890</v>
      </c>
      <c r="AA492" s="16" t="s">
        <v>73</v>
      </c>
      <c r="AB492" s="16" t="s">
        <v>74</v>
      </c>
      <c r="AC492" s="16" t="s">
        <v>104</v>
      </c>
      <c r="AD492" s="16">
        <v>3</v>
      </c>
      <c r="AE492" s="21">
        <f>VLOOKUP(W492,Sheet4!$A$4:$B$53,2,FALSE)</f>
        <v>0</v>
      </c>
    </row>
    <row r="493" spans="1:31" x14ac:dyDescent="0.35">
      <c r="A493" s="22">
        <v>1377</v>
      </c>
      <c r="B493" s="23" t="s">
        <v>3635</v>
      </c>
      <c r="C493" s="23" t="s">
        <v>3948</v>
      </c>
      <c r="D493" s="24">
        <v>44258</v>
      </c>
      <c r="E493" s="24">
        <v>44387</v>
      </c>
      <c r="F493" s="23">
        <v>4</v>
      </c>
      <c r="G493" s="23" t="s">
        <v>10308</v>
      </c>
      <c r="H493" s="23" t="s">
        <v>3736</v>
      </c>
      <c r="I493" s="23" t="s">
        <v>3949</v>
      </c>
      <c r="J493" s="23" t="s">
        <v>3950</v>
      </c>
      <c r="K493" s="23" t="s">
        <v>132</v>
      </c>
      <c r="L493" s="23" t="s">
        <v>32</v>
      </c>
      <c r="M493" s="23" t="s">
        <v>51</v>
      </c>
      <c r="N493" s="23" t="s">
        <v>50</v>
      </c>
      <c r="O493" s="23" t="s">
        <v>62</v>
      </c>
      <c r="P493" s="23" t="s">
        <v>125</v>
      </c>
      <c r="Q493" s="23" t="s">
        <v>3951</v>
      </c>
      <c r="R493" s="23" t="s">
        <v>2621</v>
      </c>
      <c r="S493" s="23" t="s">
        <v>80</v>
      </c>
      <c r="T493" s="25">
        <v>24976</v>
      </c>
      <c r="U493" s="26">
        <v>57.588888888888889</v>
      </c>
      <c r="V493" s="26" t="s">
        <v>10319</v>
      </c>
      <c r="W493" s="27" t="s">
        <v>39</v>
      </c>
      <c r="X493" s="23" t="s">
        <v>102</v>
      </c>
      <c r="Y493" s="23" t="s">
        <v>41</v>
      </c>
      <c r="Z493" s="23">
        <v>67773</v>
      </c>
      <c r="AA493" s="23" t="s">
        <v>42</v>
      </c>
      <c r="AB493" s="23" t="s">
        <v>103</v>
      </c>
      <c r="AC493" s="23" t="s">
        <v>104</v>
      </c>
      <c r="AD493" s="23">
        <v>3</v>
      </c>
      <c r="AE493" s="28">
        <f>VLOOKUP(W493,Sheet4!$A$4:$B$53,2,FALSE)</f>
        <v>0</v>
      </c>
    </row>
    <row r="494" spans="1:31" x14ac:dyDescent="0.35">
      <c r="A494" s="15">
        <v>1383</v>
      </c>
      <c r="B494" s="16" t="s">
        <v>3967</v>
      </c>
      <c r="C494" s="16" t="s">
        <v>3968</v>
      </c>
      <c r="D494" s="17">
        <v>44589</v>
      </c>
      <c r="E494" s="17">
        <v>44820</v>
      </c>
      <c r="F494" s="16">
        <v>7</v>
      </c>
      <c r="G494" s="16" t="s">
        <v>10308</v>
      </c>
      <c r="H494" s="16" t="s">
        <v>2410</v>
      </c>
      <c r="I494" s="16" t="s">
        <v>3969</v>
      </c>
      <c r="J494" s="16" t="s">
        <v>3970</v>
      </c>
      <c r="K494" s="16" t="s">
        <v>88</v>
      </c>
      <c r="L494" s="16" t="s">
        <v>32</v>
      </c>
      <c r="M494" s="16" t="s">
        <v>33</v>
      </c>
      <c r="N494" s="16" t="s">
        <v>34</v>
      </c>
      <c r="O494" s="16" t="s">
        <v>51</v>
      </c>
      <c r="P494" s="16" t="s">
        <v>125</v>
      </c>
      <c r="Q494" s="16" t="s">
        <v>3971</v>
      </c>
      <c r="R494" s="16" t="s">
        <v>2621</v>
      </c>
      <c r="S494" s="16" t="s">
        <v>80</v>
      </c>
      <c r="T494" s="18">
        <v>34617</v>
      </c>
      <c r="U494" s="19">
        <v>31.194444444444443</v>
      </c>
      <c r="V494" s="19" t="s">
        <v>10318</v>
      </c>
      <c r="W494" s="20" t="s">
        <v>39</v>
      </c>
      <c r="X494" s="16" t="s">
        <v>102</v>
      </c>
      <c r="Y494" s="16" t="s">
        <v>41</v>
      </c>
      <c r="Z494" s="16">
        <v>88549</v>
      </c>
      <c r="AA494" s="16" t="s">
        <v>55</v>
      </c>
      <c r="AB494" s="16" t="s">
        <v>103</v>
      </c>
      <c r="AC494" s="16" t="s">
        <v>104</v>
      </c>
      <c r="AD494" s="16">
        <v>3</v>
      </c>
      <c r="AE494" s="21">
        <f>VLOOKUP(W494,Sheet4!$A$4:$B$53,2,FALSE)</f>
        <v>0</v>
      </c>
    </row>
    <row r="495" spans="1:31" x14ac:dyDescent="0.35">
      <c r="A495" s="22">
        <v>1384</v>
      </c>
      <c r="B495" s="23" t="s">
        <v>2824</v>
      </c>
      <c r="C495" s="23" t="s">
        <v>2711</v>
      </c>
      <c r="D495" s="24">
        <v>44013</v>
      </c>
      <c r="E495" s="24">
        <v>44260</v>
      </c>
      <c r="F495" s="23">
        <v>8</v>
      </c>
      <c r="G495" s="23" t="s">
        <v>10308</v>
      </c>
      <c r="H495" s="23" t="s">
        <v>3736</v>
      </c>
      <c r="I495" s="23" t="s">
        <v>3972</v>
      </c>
      <c r="J495" s="23" t="s">
        <v>3973</v>
      </c>
      <c r="K495" s="23" t="s">
        <v>31</v>
      </c>
      <c r="L495" s="23" t="s">
        <v>32</v>
      </c>
      <c r="M495" s="23" t="s">
        <v>51</v>
      </c>
      <c r="N495" s="23" t="s">
        <v>63</v>
      </c>
      <c r="O495" s="23" t="s">
        <v>62</v>
      </c>
      <c r="P495" s="23" t="s">
        <v>125</v>
      </c>
      <c r="Q495" s="23" t="s">
        <v>3974</v>
      </c>
      <c r="R495" s="23" t="s">
        <v>2621</v>
      </c>
      <c r="S495" s="23" t="s">
        <v>89</v>
      </c>
      <c r="T495" s="25">
        <v>20526</v>
      </c>
      <c r="U495" s="26">
        <v>69.772222222222226</v>
      </c>
      <c r="V495" s="26" t="s">
        <v>10315</v>
      </c>
      <c r="W495" s="27" t="s">
        <v>39</v>
      </c>
      <c r="X495" s="23" t="s">
        <v>351</v>
      </c>
      <c r="Y495" s="23" t="s">
        <v>41</v>
      </c>
      <c r="Z495" s="23">
        <v>14083</v>
      </c>
      <c r="AA495" s="23" t="s">
        <v>73</v>
      </c>
      <c r="AB495" s="23" t="s">
        <v>74</v>
      </c>
      <c r="AC495" s="23" t="s">
        <v>739</v>
      </c>
      <c r="AD495" s="23">
        <v>3</v>
      </c>
      <c r="AE495" s="28">
        <f>VLOOKUP(W495,Sheet4!$A$4:$B$53,2,FALSE)</f>
        <v>0</v>
      </c>
    </row>
    <row r="496" spans="1:31" x14ac:dyDescent="0.35">
      <c r="A496" s="15">
        <v>1386</v>
      </c>
      <c r="B496" s="16" t="s">
        <v>1368</v>
      </c>
      <c r="C496" s="16" t="s">
        <v>2462</v>
      </c>
      <c r="D496" s="17">
        <v>43743</v>
      </c>
      <c r="E496" s="17">
        <v>44961</v>
      </c>
      <c r="F496" s="16">
        <v>40</v>
      </c>
      <c r="G496" s="16" t="s">
        <v>10308</v>
      </c>
      <c r="H496" s="16" t="s">
        <v>3741</v>
      </c>
      <c r="I496" s="16" t="s">
        <v>3977</v>
      </c>
      <c r="J496" s="16" t="s">
        <v>3978</v>
      </c>
      <c r="K496" s="16" t="s">
        <v>49</v>
      </c>
      <c r="L496" s="16" t="s">
        <v>32</v>
      </c>
      <c r="M496" s="16" t="s">
        <v>33</v>
      </c>
      <c r="N496" s="16" t="s">
        <v>34</v>
      </c>
      <c r="O496" s="16" t="s">
        <v>62</v>
      </c>
      <c r="P496" s="16" t="s">
        <v>98</v>
      </c>
      <c r="Q496" s="16" t="s">
        <v>3979</v>
      </c>
      <c r="R496" s="16" t="s">
        <v>2621</v>
      </c>
      <c r="S496" s="16" t="s">
        <v>80</v>
      </c>
      <c r="T496" s="18">
        <v>27991</v>
      </c>
      <c r="U496" s="19">
        <v>49.336111111111109</v>
      </c>
      <c r="V496" s="19" t="s">
        <v>10317</v>
      </c>
      <c r="W496" s="20" t="s">
        <v>39</v>
      </c>
      <c r="X496" s="16" t="s">
        <v>102</v>
      </c>
      <c r="Y496" s="16" t="s">
        <v>41</v>
      </c>
      <c r="Z496" s="16">
        <v>13405</v>
      </c>
      <c r="AA496" s="16" t="s">
        <v>42</v>
      </c>
      <c r="AB496" s="16" t="s">
        <v>83</v>
      </c>
      <c r="AC496" s="16" t="s">
        <v>104</v>
      </c>
      <c r="AD496" s="16">
        <v>3</v>
      </c>
      <c r="AE496" s="21">
        <f>VLOOKUP(W496,Sheet4!$A$4:$B$53,2,FALSE)</f>
        <v>0</v>
      </c>
    </row>
    <row r="497" spans="1:31" x14ac:dyDescent="0.35">
      <c r="A497" s="22">
        <v>1387</v>
      </c>
      <c r="B497" s="23" t="s">
        <v>3980</v>
      </c>
      <c r="C497" s="23" t="s">
        <v>1004</v>
      </c>
      <c r="D497" s="24">
        <v>44506</v>
      </c>
      <c r="E497" s="24">
        <v>45036</v>
      </c>
      <c r="F497" s="23">
        <v>17</v>
      </c>
      <c r="G497" s="23" t="s">
        <v>10308</v>
      </c>
      <c r="H497" s="23" t="s">
        <v>3741</v>
      </c>
      <c r="I497" s="23" t="s">
        <v>3981</v>
      </c>
      <c r="J497" s="23" t="s">
        <v>3982</v>
      </c>
      <c r="K497" s="23" t="s">
        <v>138</v>
      </c>
      <c r="L497" s="23" t="s">
        <v>32</v>
      </c>
      <c r="M497" s="23" t="s">
        <v>33</v>
      </c>
      <c r="N497" s="23" t="s">
        <v>63</v>
      </c>
      <c r="O497" s="23" t="s">
        <v>62</v>
      </c>
      <c r="P497" s="23" t="s">
        <v>174</v>
      </c>
      <c r="Q497" s="23" t="s">
        <v>3983</v>
      </c>
      <c r="R497" s="23" t="s">
        <v>2621</v>
      </c>
      <c r="S497" s="23" t="s">
        <v>80</v>
      </c>
      <c r="T497" s="25">
        <v>18867</v>
      </c>
      <c r="U497" s="26">
        <v>74.313888888888883</v>
      </c>
      <c r="V497" s="26" t="s">
        <v>10316</v>
      </c>
      <c r="W497" s="27" t="s">
        <v>39</v>
      </c>
      <c r="X497" s="23" t="s">
        <v>82</v>
      </c>
      <c r="Y497" s="23" t="s">
        <v>54</v>
      </c>
      <c r="Z497" s="23">
        <v>63614</v>
      </c>
      <c r="AA497" s="23" t="s">
        <v>55</v>
      </c>
      <c r="AB497" s="23" t="s">
        <v>103</v>
      </c>
      <c r="AC497" s="23" t="s">
        <v>739</v>
      </c>
      <c r="AD497" s="23">
        <v>3</v>
      </c>
      <c r="AE497" s="28">
        <f>VLOOKUP(W497,Sheet4!$A$4:$B$53,2,FALSE)</f>
        <v>0</v>
      </c>
    </row>
    <row r="498" spans="1:31" x14ac:dyDescent="0.35">
      <c r="A498" s="15">
        <v>1388</v>
      </c>
      <c r="B498" s="16" t="s">
        <v>1577</v>
      </c>
      <c r="C498" s="16" t="s">
        <v>3677</v>
      </c>
      <c r="D498" s="17">
        <v>43594</v>
      </c>
      <c r="E498" s="17">
        <v>43958</v>
      </c>
      <c r="F498" s="16">
        <v>11</v>
      </c>
      <c r="G498" s="16" t="s">
        <v>10308</v>
      </c>
      <c r="H498" s="16" t="s">
        <v>3741</v>
      </c>
      <c r="I498" s="16" t="s">
        <v>3984</v>
      </c>
      <c r="J498" s="16" t="s">
        <v>3985</v>
      </c>
      <c r="K498" s="16" t="s">
        <v>79</v>
      </c>
      <c r="L498" s="16" t="s">
        <v>32</v>
      </c>
      <c r="M498" s="16" t="s">
        <v>51</v>
      </c>
      <c r="N498" s="16" t="s">
        <v>63</v>
      </c>
      <c r="O498" s="16" t="s">
        <v>62</v>
      </c>
      <c r="P498" s="16" t="s">
        <v>125</v>
      </c>
      <c r="Q498" s="16" t="s">
        <v>3986</v>
      </c>
      <c r="R498" s="16" t="s">
        <v>2621</v>
      </c>
      <c r="S498" s="16" t="s">
        <v>89</v>
      </c>
      <c r="T498" s="18">
        <v>25925</v>
      </c>
      <c r="U498" s="19">
        <v>54.991666666666667</v>
      </c>
      <c r="V498" s="19" t="s">
        <v>10319</v>
      </c>
      <c r="W498" s="20" t="s">
        <v>39</v>
      </c>
      <c r="X498" s="16" t="s">
        <v>833</v>
      </c>
      <c r="Y498" s="16" t="s">
        <v>41</v>
      </c>
      <c r="Z498" s="16">
        <v>31721</v>
      </c>
      <c r="AA498" s="16" t="s">
        <v>92</v>
      </c>
      <c r="AB498" s="16" t="s">
        <v>74</v>
      </c>
      <c r="AC498" s="16" t="s">
        <v>104</v>
      </c>
      <c r="AD498" s="16">
        <v>3</v>
      </c>
      <c r="AE498" s="21">
        <f>VLOOKUP(W498,Sheet4!$A$4:$B$53,2,FALSE)</f>
        <v>0</v>
      </c>
    </row>
    <row r="499" spans="1:31" x14ac:dyDescent="0.35">
      <c r="A499" s="22">
        <v>1392</v>
      </c>
      <c r="B499" s="23" t="s">
        <v>3996</v>
      </c>
      <c r="C499" s="23" t="s">
        <v>3997</v>
      </c>
      <c r="D499" s="24">
        <v>43623</v>
      </c>
      <c r="E499" s="24">
        <v>43692</v>
      </c>
      <c r="F499" s="23">
        <v>2</v>
      </c>
      <c r="G499" s="23" t="s">
        <v>10308</v>
      </c>
      <c r="H499" s="23" t="s">
        <v>28</v>
      </c>
      <c r="I499" s="23" t="s">
        <v>3998</v>
      </c>
      <c r="J499" s="23" t="s">
        <v>3999</v>
      </c>
      <c r="K499" s="23" t="s">
        <v>61</v>
      </c>
      <c r="L499" s="23" t="s">
        <v>32</v>
      </c>
      <c r="M499" s="23" t="s">
        <v>51</v>
      </c>
      <c r="N499" s="23" t="s">
        <v>50</v>
      </c>
      <c r="O499" s="23" t="s">
        <v>51</v>
      </c>
      <c r="P499" s="23" t="s">
        <v>98</v>
      </c>
      <c r="Q499" s="23" t="s">
        <v>4000</v>
      </c>
      <c r="R499" s="23" t="s">
        <v>10322</v>
      </c>
      <c r="S499" s="23" t="s">
        <v>89</v>
      </c>
      <c r="T499" s="25">
        <v>20145</v>
      </c>
      <c r="U499" s="26">
        <v>70.819444444444443</v>
      </c>
      <c r="V499" s="26" t="s">
        <v>10316</v>
      </c>
      <c r="W499" s="27" t="s">
        <v>39</v>
      </c>
      <c r="X499" s="23" t="s">
        <v>215</v>
      </c>
      <c r="Y499" s="23" t="s">
        <v>41</v>
      </c>
      <c r="Z499" s="23">
        <v>2093</v>
      </c>
      <c r="AA499" s="23" t="s">
        <v>55</v>
      </c>
      <c r="AB499" s="23" t="s">
        <v>43</v>
      </c>
      <c r="AC499" s="23" t="s">
        <v>104</v>
      </c>
      <c r="AD499" s="23">
        <v>3</v>
      </c>
      <c r="AE499" s="28">
        <f>VLOOKUP(W499,Sheet4!$A$4:$B$53,2,FALSE)</f>
        <v>0</v>
      </c>
    </row>
    <row r="500" spans="1:31" x14ac:dyDescent="0.35">
      <c r="A500" s="15">
        <v>1393</v>
      </c>
      <c r="B500" s="16" t="s">
        <v>4001</v>
      </c>
      <c r="C500" s="16" t="s">
        <v>4002</v>
      </c>
      <c r="D500" s="17">
        <v>44522</v>
      </c>
      <c r="E500" s="17">
        <v>44888</v>
      </c>
      <c r="F500" s="16">
        <v>12</v>
      </c>
      <c r="G500" s="16" t="s">
        <v>10308</v>
      </c>
      <c r="H500" s="16" t="s">
        <v>28</v>
      </c>
      <c r="I500" s="16" t="s">
        <v>4003</v>
      </c>
      <c r="J500" s="16" t="s">
        <v>4004</v>
      </c>
      <c r="K500" s="16" t="s">
        <v>132</v>
      </c>
      <c r="L500" s="16" t="s">
        <v>32</v>
      </c>
      <c r="M500" s="16" t="s">
        <v>51</v>
      </c>
      <c r="N500" s="16" t="s">
        <v>34</v>
      </c>
      <c r="O500" s="16" t="s">
        <v>51</v>
      </c>
      <c r="P500" s="16" t="s">
        <v>174</v>
      </c>
      <c r="Q500" s="16" t="s">
        <v>4005</v>
      </c>
      <c r="R500" s="16" t="s">
        <v>10322</v>
      </c>
      <c r="S500" s="16" t="s">
        <v>80</v>
      </c>
      <c r="T500" s="18">
        <v>17246</v>
      </c>
      <c r="U500" s="19">
        <v>78.75</v>
      </c>
      <c r="V500" s="19" t="s">
        <v>10316</v>
      </c>
      <c r="W500" s="20" t="s">
        <v>39</v>
      </c>
      <c r="X500" s="16" t="s">
        <v>291</v>
      </c>
      <c r="Y500" s="16" t="s">
        <v>41</v>
      </c>
      <c r="Z500" s="16">
        <v>1775</v>
      </c>
      <c r="AA500" s="16" t="s">
        <v>73</v>
      </c>
      <c r="AB500" s="16" t="s">
        <v>74</v>
      </c>
      <c r="AC500" s="16" t="s">
        <v>104</v>
      </c>
      <c r="AD500" s="16">
        <v>3</v>
      </c>
      <c r="AE500" s="21">
        <f>VLOOKUP(W500,Sheet4!$A$4:$B$53,2,FALSE)</f>
        <v>0</v>
      </c>
    </row>
    <row r="501" spans="1:31" x14ac:dyDescent="0.35">
      <c r="A501" s="22">
        <v>1395</v>
      </c>
      <c r="B501" s="23" t="s">
        <v>1523</v>
      </c>
      <c r="C501" s="23" t="s">
        <v>4010</v>
      </c>
      <c r="D501" s="24">
        <v>44547</v>
      </c>
      <c r="E501" s="24">
        <v>44556</v>
      </c>
      <c r="F501" s="23">
        <v>0</v>
      </c>
      <c r="G501" s="23" t="s">
        <v>10308</v>
      </c>
      <c r="H501" s="23" t="s">
        <v>727</v>
      </c>
      <c r="I501" s="23" t="s">
        <v>4011</v>
      </c>
      <c r="J501" s="23" t="s">
        <v>4012</v>
      </c>
      <c r="K501" s="23" t="s">
        <v>132</v>
      </c>
      <c r="L501" s="23" t="s">
        <v>744</v>
      </c>
      <c r="M501" s="23" t="s">
        <v>62</v>
      </c>
      <c r="N501" s="23" t="s">
        <v>34</v>
      </c>
      <c r="O501" s="23" t="s">
        <v>51</v>
      </c>
      <c r="P501" s="23" t="s">
        <v>125</v>
      </c>
      <c r="Q501" s="23" t="s">
        <v>4013</v>
      </c>
      <c r="R501" s="23" t="s">
        <v>10322</v>
      </c>
      <c r="S501" s="23" t="s">
        <v>80</v>
      </c>
      <c r="T501" s="25">
        <v>22234</v>
      </c>
      <c r="U501" s="26">
        <v>65.099999999999994</v>
      </c>
      <c r="V501" s="26" t="s">
        <v>10315</v>
      </c>
      <c r="W501" s="27" t="s">
        <v>39</v>
      </c>
      <c r="X501" s="23" t="s">
        <v>82</v>
      </c>
      <c r="Y501" s="23" t="s">
        <v>54</v>
      </c>
      <c r="Z501" s="23">
        <v>2045</v>
      </c>
      <c r="AA501" s="23" t="s">
        <v>92</v>
      </c>
      <c r="AB501" s="23" t="s">
        <v>103</v>
      </c>
      <c r="AC501" s="23" t="s">
        <v>104</v>
      </c>
      <c r="AD501" s="23">
        <v>3</v>
      </c>
      <c r="AE501" s="28">
        <f>VLOOKUP(W501,Sheet4!$A$4:$B$53,2,FALSE)</f>
        <v>0</v>
      </c>
    </row>
    <row r="502" spans="1:31" x14ac:dyDescent="0.35">
      <c r="A502" s="15">
        <v>1396</v>
      </c>
      <c r="B502" s="16" t="s">
        <v>4014</v>
      </c>
      <c r="C502" s="16" t="s">
        <v>4015</v>
      </c>
      <c r="D502" s="17">
        <v>43589</v>
      </c>
      <c r="E502" s="17">
        <v>44242</v>
      </c>
      <c r="F502" s="16">
        <v>21</v>
      </c>
      <c r="G502" s="16" t="s">
        <v>10308</v>
      </c>
      <c r="H502" s="16" t="s">
        <v>28</v>
      </c>
      <c r="I502" s="16" t="s">
        <v>4016</v>
      </c>
      <c r="J502" s="16" t="s">
        <v>4017</v>
      </c>
      <c r="K502" s="16" t="s">
        <v>132</v>
      </c>
      <c r="L502" s="16" t="s">
        <v>32</v>
      </c>
      <c r="M502" s="16" t="s">
        <v>51</v>
      </c>
      <c r="N502" s="16" t="s">
        <v>50</v>
      </c>
      <c r="O502" s="16" t="s">
        <v>62</v>
      </c>
      <c r="P502" s="16" t="s">
        <v>125</v>
      </c>
      <c r="Q502" s="16" t="s">
        <v>4018</v>
      </c>
      <c r="R502" s="16" t="s">
        <v>10322</v>
      </c>
      <c r="S502" s="16" t="s">
        <v>100</v>
      </c>
      <c r="T502" s="18">
        <v>20705</v>
      </c>
      <c r="U502" s="19">
        <v>69.286111111111111</v>
      </c>
      <c r="V502" s="19" t="s">
        <v>10315</v>
      </c>
      <c r="W502" s="20" t="s">
        <v>39</v>
      </c>
      <c r="X502" s="16" t="s">
        <v>112</v>
      </c>
      <c r="Y502" s="16" t="s">
        <v>41</v>
      </c>
      <c r="Z502" s="16">
        <v>1810</v>
      </c>
      <c r="AA502" s="16" t="s">
        <v>55</v>
      </c>
      <c r="AB502" s="16" t="s">
        <v>83</v>
      </c>
      <c r="AC502" s="16" t="s">
        <v>104</v>
      </c>
      <c r="AD502" s="16">
        <v>3</v>
      </c>
      <c r="AE502" s="21">
        <f>VLOOKUP(W502,Sheet4!$A$4:$B$53,2,FALSE)</f>
        <v>0</v>
      </c>
    </row>
    <row r="503" spans="1:31" x14ac:dyDescent="0.35">
      <c r="A503" s="22">
        <v>1397</v>
      </c>
      <c r="B503" s="23" t="s">
        <v>4019</v>
      </c>
      <c r="C503" s="23" t="s">
        <v>4020</v>
      </c>
      <c r="D503" s="24">
        <v>43459</v>
      </c>
      <c r="E503" s="24">
        <v>43535</v>
      </c>
      <c r="F503" s="23">
        <v>2</v>
      </c>
      <c r="G503" s="23" t="s">
        <v>10308</v>
      </c>
      <c r="H503" s="23" t="s">
        <v>28</v>
      </c>
      <c r="I503" s="23" t="s">
        <v>4021</v>
      </c>
      <c r="J503" s="23" t="s">
        <v>4022</v>
      </c>
      <c r="K503" s="23" t="s">
        <v>138</v>
      </c>
      <c r="L503" s="23" t="s">
        <v>32</v>
      </c>
      <c r="M503" s="23" t="s">
        <v>33</v>
      </c>
      <c r="N503" s="23" t="s">
        <v>50</v>
      </c>
      <c r="O503" s="23" t="s">
        <v>51</v>
      </c>
      <c r="P503" s="23" t="s">
        <v>174</v>
      </c>
      <c r="Q503" s="23" t="s">
        <v>4023</v>
      </c>
      <c r="R503" s="23" t="s">
        <v>10322</v>
      </c>
      <c r="S503" s="23" t="s">
        <v>80</v>
      </c>
      <c r="T503" s="25">
        <v>29643</v>
      </c>
      <c r="U503" s="26">
        <v>44.81666666666667</v>
      </c>
      <c r="V503" s="26" t="s">
        <v>10317</v>
      </c>
      <c r="W503" s="27" t="s">
        <v>39</v>
      </c>
      <c r="X503" s="23" t="s">
        <v>82</v>
      </c>
      <c r="Y503" s="23" t="s">
        <v>54</v>
      </c>
      <c r="Z503" s="23">
        <v>1801</v>
      </c>
      <c r="AA503" s="23" t="s">
        <v>73</v>
      </c>
      <c r="AB503" s="23" t="s">
        <v>74</v>
      </c>
      <c r="AC503" s="23" t="s">
        <v>104</v>
      </c>
      <c r="AD503" s="23">
        <v>3</v>
      </c>
      <c r="AE503" s="28">
        <f>VLOOKUP(W503,Sheet4!$A$4:$B$53,2,FALSE)</f>
        <v>0</v>
      </c>
    </row>
    <row r="504" spans="1:31" x14ac:dyDescent="0.35">
      <c r="A504" s="15">
        <v>1398</v>
      </c>
      <c r="B504" s="16" t="s">
        <v>4024</v>
      </c>
      <c r="C504" s="16" t="s">
        <v>4025</v>
      </c>
      <c r="D504" s="17">
        <v>44199</v>
      </c>
      <c r="E504" s="17">
        <v>44993</v>
      </c>
      <c r="F504" s="16">
        <v>26</v>
      </c>
      <c r="G504" s="16" t="s">
        <v>10308</v>
      </c>
      <c r="H504" s="16" t="s">
        <v>28</v>
      </c>
      <c r="I504" s="16" t="s">
        <v>4026</v>
      </c>
      <c r="J504" s="16" t="s">
        <v>4027</v>
      </c>
      <c r="K504" s="16" t="s">
        <v>167</v>
      </c>
      <c r="L504" s="16" t="s">
        <v>32</v>
      </c>
      <c r="M504" s="16" t="s">
        <v>51</v>
      </c>
      <c r="N504" s="16" t="s">
        <v>34</v>
      </c>
      <c r="O504" s="16" t="s">
        <v>62</v>
      </c>
      <c r="P504" s="16" t="s">
        <v>98</v>
      </c>
      <c r="Q504" s="16" t="s">
        <v>4028</v>
      </c>
      <c r="R504" s="16" t="s">
        <v>10322</v>
      </c>
      <c r="S504" s="16" t="s">
        <v>147</v>
      </c>
      <c r="T504" s="18">
        <v>26645</v>
      </c>
      <c r="U504" s="19">
        <v>53.022222222222226</v>
      </c>
      <c r="V504" s="19" t="s">
        <v>10319</v>
      </c>
      <c r="W504" s="20" t="s">
        <v>39</v>
      </c>
      <c r="X504" s="16" t="s">
        <v>1061</v>
      </c>
      <c r="Y504" s="16" t="s">
        <v>41</v>
      </c>
      <c r="Z504" s="16">
        <v>2451</v>
      </c>
      <c r="AA504" s="16" t="s">
        <v>42</v>
      </c>
      <c r="AB504" s="16" t="s">
        <v>74</v>
      </c>
      <c r="AC504" s="16" t="s">
        <v>235</v>
      </c>
      <c r="AD504" s="16">
        <v>3</v>
      </c>
      <c r="AE504" s="21">
        <f>VLOOKUP(W504,Sheet4!$A$4:$B$53,2,FALSE)</f>
        <v>0</v>
      </c>
    </row>
    <row r="505" spans="1:31" x14ac:dyDescent="0.35">
      <c r="A505" s="22">
        <v>1400</v>
      </c>
      <c r="B505" s="23" t="s">
        <v>4033</v>
      </c>
      <c r="C505" s="23" t="s">
        <v>4034</v>
      </c>
      <c r="D505" s="24">
        <v>43341</v>
      </c>
      <c r="E505" s="24">
        <v>44966</v>
      </c>
      <c r="F505" s="23">
        <v>53</v>
      </c>
      <c r="G505" s="23" t="s">
        <v>10308</v>
      </c>
      <c r="H505" s="23" t="s">
        <v>727</v>
      </c>
      <c r="I505" s="23" t="s">
        <v>4035</v>
      </c>
      <c r="J505" s="23" t="s">
        <v>4036</v>
      </c>
      <c r="K505" s="23" t="s">
        <v>117</v>
      </c>
      <c r="L505" s="23" t="s">
        <v>32</v>
      </c>
      <c r="M505" s="23" t="s">
        <v>62</v>
      </c>
      <c r="N505" s="23" t="s">
        <v>63</v>
      </c>
      <c r="O505" s="23" t="s">
        <v>62</v>
      </c>
      <c r="P505" s="23" t="s">
        <v>125</v>
      </c>
      <c r="Q505" s="23" t="s">
        <v>4037</v>
      </c>
      <c r="R505" s="23" t="s">
        <v>10322</v>
      </c>
      <c r="S505" s="23" t="s">
        <v>89</v>
      </c>
      <c r="T505" s="25">
        <v>20182</v>
      </c>
      <c r="U505" s="26">
        <v>70.713888888888889</v>
      </c>
      <c r="V505" s="26" t="s">
        <v>10316</v>
      </c>
      <c r="W505" s="27" t="s">
        <v>39</v>
      </c>
      <c r="X505" s="23" t="s">
        <v>82</v>
      </c>
      <c r="Y505" s="23" t="s">
        <v>41</v>
      </c>
      <c r="Z505" s="23">
        <v>2128</v>
      </c>
      <c r="AA505" s="23" t="s">
        <v>42</v>
      </c>
      <c r="AB505" s="23" t="s">
        <v>103</v>
      </c>
      <c r="AC505" s="23" t="s">
        <v>104</v>
      </c>
      <c r="AD505" s="23">
        <v>3</v>
      </c>
      <c r="AE505" s="28">
        <f>VLOOKUP(W505,Sheet4!$A$4:$B$53,2,FALSE)</f>
        <v>0</v>
      </c>
    </row>
    <row r="506" spans="1:31" x14ac:dyDescent="0.35">
      <c r="A506" s="15">
        <v>1404</v>
      </c>
      <c r="B506" s="16" t="s">
        <v>4047</v>
      </c>
      <c r="C506" s="16" t="s">
        <v>2182</v>
      </c>
      <c r="D506" s="17">
        <v>43405</v>
      </c>
      <c r="E506" s="17">
        <v>44315</v>
      </c>
      <c r="F506" s="16">
        <v>29</v>
      </c>
      <c r="G506" s="16" t="s">
        <v>10308</v>
      </c>
      <c r="H506" s="16" t="s">
        <v>727</v>
      </c>
      <c r="I506" s="16" t="s">
        <v>4048</v>
      </c>
      <c r="J506" s="16" t="s">
        <v>4049</v>
      </c>
      <c r="K506" s="16" t="s">
        <v>88</v>
      </c>
      <c r="L506" s="16" t="s">
        <v>744</v>
      </c>
      <c r="M506" s="16" t="s">
        <v>33</v>
      </c>
      <c r="N506" s="16" t="s">
        <v>63</v>
      </c>
      <c r="O506" s="16" t="s">
        <v>51</v>
      </c>
      <c r="P506" s="16" t="s">
        <v>98</v>
      </c>
      <c r="Q506" s="16" t="s">
        <v>4050</v>
      </c>
      <c r="R506" s="16" t="s">
        <v>10322</v>
      </c>
      <c r="S506" s="16" t="s">
        <v>38</v>
      </c>
      <c r="T506" s="18">
        <v>28830</v>
      </c>
      <c r="U506" s="19">
        <v>47.038888888888891</v>
      </c>
      <c r="V506" s="19" t="s">
        <v>10317</v>
      </c>
      <c r="W506" s="20" t="s">
        <v>39</v>
      </c>
      <c r="X506" s="16" t="s">
        <v>242</v>
      </c>
      <c r="Y506" s="16" t="s">
        <v>54</v>
      </c>
      <c r="Z506" s="16">
        <v>2472</v>
      </c>
      <c r="AA506" s="16" t="s">
        <v>55</v>
      </c>
      <c r="AB506" s="16" t="s">
        <v>74</v>
      </c>
      <c r="AC506" s="16" t="s">
        <v>104</v>
      </c>
      <c r="AD506" s="16">
        <v>3</v>
      </c>
      <c r="AE506" s="21">
        <f>VLOOKUP(W506,Sheet4!$A$4:$B$53,2,FALSE)</f>
        <v>0</v>
      </c>
    </row>
    <row r="507" spans="1:31" x14ac:dyDescent="0.35">
      <c r="A507" s="22">
        <v>1405</v>
      </c>
      <c r="B507" s="23" t="s">
        <v>4051</v>
      </c>
      <c r="C507" s="23" t="s">
        <v>4052</v>
      </c>
      <c r="D507" s="24">
        <v>43442</v>
      </c>
      <c r="E507" s="24">
        <v>44723</v>
      </c>
      <c r="F507" s="23">
        <v>42</v>
      </c>
      <c r="G507" s="23" t="s">
        <v>10308</v>
      </c>
      <c r="H507" s="23" t="s">
        <v>727</v>
      </c>
      <c r="I507" s="23" t="s">
        <v>4053</v>
      </c>
      <c r="J507" s="23" t="s">
        <v>4054</v>
      </c>
      <c r="K507" s="23" t="s">
        <v>61</v>
      </c>
      <c r="L507" s="23" t="s">
        <v>32</v>
      </c>
      <c r="M507" s="23" t="s">
        <v>51</v>
      </c>
      <c r="N507" s="23" t="s">
        <v>50</v>
      </c>
      <c r="O507" s="23" t="s">
        <v>35</v>
      </c>
      <c r="P507" s="23" t="s">
        <v>98</v>
      </c>
      <c r="Q507" s="23" t="s">
        <v>4055</v>
      </c>
      <c r="R507" s="23" t="s">
        <v>10322</v>
      </c>
      <c r="S507" s="23" t="s">
        <v>89</v>
      </c>
      <c r="T507" s="25">
        <v>28214</v>
      </c>
      <c r="U507" s="26">
        <v>48.722222222222221</v>
      </c>
      <c r="V507" s="26" t="s">
        <v>10317</v>
      </c>
      <c r="W507" s="27" t="s">
        <v>39</v>
      </c>
      <c r="X507" s="23" t="s">
        <v>833</v>
      </c>
      <c r="Y507" s="23" t="s">
        <v>41</v>
      </c>
      <c r="Z507" s="23">
        <v>2050</v>
      </c>
      <c r="AA507" s="23" t="s">
        <v>73</v>
      </c>
      <c r="AB507" s="23" t="s">
        <v>74</v>
      </c>
      <c r="AC507" s="23" t="s">
        <v>104</v>
      </c>
      <c r="AD507" s="23">
        <v>3</v>
      </c>
      <c r="AE507" s="28">
        <f>VLOOKUP(W507,Sheet4!$A$4:$B$53,2,FALSE)</f>
        <v>0</v>
      </c>
    </row>
    <row r="508" spans="1:31" x14ac:dyDescent="0.35">
      <c r="A508" s="15">
        <v>1409</v>
      </c>
      <c r="B508" s="16" t="s">
        <v>4066</v>
      </c>
      <c r="C508" s="16" t="s">
        <v>4067</v>
      </c>
      <c r="D508" s="17">
        <v>43535</v>
      </c>
      <c r="E508" s="17">
        <v>44445</v>
      </c>
      <c r="F508" s="16">
        <v>29</v>
      </c>
      <c r="G508" s="16" t="s">
        <v>10308</v>
      </c>
      <c r="H508" s="16" t="s">
        <v>28</v>
      </c>
      <c r="I508" s="16" t="s">
        <v>4068</v>
      </c>
      <c r="J508" s="16" t="s">
        <v>4069</v>
      </c>
      <c r="K508" s="16" t="s">
        <v>138</v>
      </c>
      <c r="L508" s="16" t="s">
        <v>744</v>
      </c>
      <c r="M508" s="16" t="s">
        <v>62</v>
      </c>
      <c r="N508" s="16" t="s">
        <v>50</v>
      </c>
      <c r="O508" s="16" t="s">
        <v>51</v>
      </c>
      <c r="P508" s="16" t="s">
        <v>139</v>
      </c>
      <c r="Q508" s="16" t="s">
        <v>4070</v>
      </c>
      <c r="R508" s="16" t="s">
        <v>10322</v>
      </c>
      <c r="S508" s="16" t="s">
        <v>80</v>
      </c>
      <c r="T508" s="18">
        <v>29678</v>
      </c>
      <c r="U508" s="19">
        <v>44.716666666666669</v>
      </c>
      <c r="V508" s="19" t="s">
        <v>10317</v>
      </c>
      <c r="W508" s="20" t="s">
        <v>39</v>
      </c>
      <c r="X508" s="16" t="s">
        <v>102</v>
      </c>
      <c r="Y508" s="16" t="s">
        <v>41</v>
      </c>
      <c r="Z508" s="16">
        <v>2458</v>
      </c>
      <c r="AA508" s="16" t="s">
        <v>73</v>
      </c>
      <c r="AB508" s="16" t="s">
        <v>43</v>
      </c>
      <c r="AC508" s="16" t="s">
        <v>104</v>
      </c>
      <c r="AD508" s="16">
        <v>3</v>
      </c>
      <c r="AE508" s="21">
        <f>VLOOKUP(W508,Sheet4!$A$4:$B$53,2,FALSE)</f>
        <v>0</v>
      </c>
    </row>
    <row r="509" spans="1:31" x14ac:dyDescent="0.35">
      <c r="A509" s="22">
        <v>1410</v>
      </c>
      <c r="B509" s="23" t="s">
        <v>3477</v>
      </c>
      <c r="C509" s="23" t="s">
        <v>4071</v>
      </c>
      <c r="D509" s="24">
        <v>44617</v>
      </c>
      <c r="E509" s="24">
        <v>45044</v>
      </c>
      <c r="F509" s="23">
        <v>14</v>
      </c>
      <c r="G509" s="23" t="s">
        <v>10308</v>
      </c>
      <c r="H509" s="23" t="s">
        <v>28</v>
      </c>
      <c r="I509" s="23" t="s">
        <v>4072</v>
      </c>
      <c r="J509" s="23" t="s">
        <v>4073</v>
      </c>
      <c r="K509" s="23" t="s">
        <v>132</v>
      </c>
      <c r="L509" s="23" t="s">
        <v>32</v>
      </c>
      <c r="M509" s="23" t="s">
        <v>33</v>
      </c>
      <c r="N509" s="23" t="s">
        <v>34</v>
      </c>
      <c r="O509" s="23" t="s">
        <v>35</v>
      </c>
      <c r="P509" s="23" t="s">
        <v>125</v>
      </c>
      <c r="Q509" s="23" t="s">
        <v>4074</v>
      </c>
      <c r="R509" s="23" t="s">
        <v>10322</v>
      </c>
      <c r="S509" s="23" t="s">
        <v>304</v>
      </c>
      <c r="T509" s="25">
        <v>16657</v>
      </c>
      <c r="U509" s="26">
        <v>80.36666666666666</v>
      </c>
      <c r="V509" s="26" t="s">
        <v>10314</v>
      </c>
      <c r="W509" s="27" t="s">
        <v>39</v>
      </c>
      <c r="X509" s="23" t="s">
        <v>82</v>
      </c>
      <c r="Y509" s="23" t="s">
        <v>41</v>
      </c>
      <c r="Z509" s="23">
        <v>26720</v>
      </c>
      <c r="AA509" s="23" t="s">
        <v>42</v>
      </c>
      <c r="AB509" s="23" t="s">
        <v>43</v>
      </c>
      <c r="AC509" s="23" t="s">
        <v>104</v>
      </c>
      <c r="AD509" s="23">
        <v>3</v>
      </c>
      <c r="AE509" s="28">
        <f>VLOOKUP(W509,Sheet4!$A$4:$B$53,2,FALSE)</f>
        <v>0</v>
      </c>
    </row>
    <row r="510" spans="1:31" x14ac:dyDescent="0.35">
      <c r="A510" s="15">
        <v>1413</v>
      </c>
      <c r="B510" s="16" t="s">
        <v>1635</v>
      </c>
      <c r="C510" s="16" t="s">
        <v>4082</v>
      </c>
      <c r="D510" s="17">
        <v>43735</v>
      </c>
      <c r="E510" s="17">
        <v>44965</v>
      </c>
      <c r="F510" s="16">
        <v>40</v>
      </c>
      <c r="G510" s="16" t="s">
        <v>10308</v>
      </c>
      <c r="H510" s="16" t="s">
        <v>28</v>
      </c>
      <c r="I510" s="16" t="s">
        <v>4083</v>
      </c>
      <c r="J510" s="16" t="s">
        <v>4084</v>
      </c>
      <c r="K510" s="16" t="s">
        <v>79</v>
      </c>
      <c r="L510" s="16" t="s">
        <v>32</v>
      </c>
      <c r="M510" s="16" t="s">
        <v>51</v>
      </c>
      <c r="N510" s="16" t="s">
        <v>50</v>
      </c>
      <c r="O510" s="16" t="s">
        <v>62</v>
      </c>
      <c r="P510" s="16" t="s">
        <v>139</v>
      </c>
      <c r="Q510" s="16" t="s">
        <v>4085</v>
      </c>
      <c r="R510" s="16" t="s">
        <v>10322</v>
      </c>
      <c r="S510" s="16" t="s">
        <v>38</v>
      </c>
      <c r="T510" s="18">
        <v>15777</v>
      </c>
      <c r="U510" s="19">
        <v>82.772222222222226</v>
      </c>
      <c r="V510" s="19" t="s">
        <v>10314</v>
      </c>
      <c r="W510" s="20" t="s">
        <v>39</v>
      </c>
      <c r="X510" s="16" t="s">
        <v>40</v>
      </c>
      <c r="Y510" s="16" t="s">
        <v>54</v>
      </c>
      <c r="Z510" s="16">
        <v>51599</v>
      </c>
      <c r="AA510" s="16" t="s">
        <v>92</v>
      </c>
      <c r="AB510" s="16" t="s">
        <v>43</v>
      </c>
      <c r="AC510" s="16" t="s">
        <v>235</v>
      </c>
      <c r="AD510" s="16">
        <v>3</v>
      </c>
      <c r="AE510" s="21">
        <f>VLOOKUP(W510,Sheet4!$A$4:$B$53,2,FALSE)</f>
        <v>0</v>
      </c>
    </row>
    <row r="511" spans="1:31" x14ac:dyDescent="0.35">
      <c r="A511" s="22">
        <v>1414</v>
      </c>
      <c r="B511" s="23" t="s">
        <v>4086</v>
      </c>
      <c r="C511" s="23" t="s">
        <v>4087</v>
      </c>
      <c r="D511" s="24">
        <v>44880</v>
      </c>
      <c r="E511" s="24">
        <v>45133</v>
      </c>
      <c r="F511" s="23">
        <v>8</v>
      </c>
      <c r="G511" s="23" t="s">
        <v>10308</v>
      </c>
      <c r="H511" s="23" t="s">
        <v>28</v>
      </c>
      <c r="I511" s="23" t="s">
        <v>4088</v>
      </c>
      <c r="J511" s="23" t="s">
        <v>4089</v>
      </c>
      <c r="K511" s="23" t="s">
        <v>88</v>
      </c>
      <c r="L511" s="23" t="s">
        <v>32</v>
      </c>
      <c r="M511" s="23" t="s">
        <v>33</v>
      </c>
      <c r="N511" s="23" t="s">
        <v>34</v>
      </c>
      <c r="O511" s="23" t="s">
        <v>62</v>
      </c>
      <c r="P511" s="23" t="s">
        <v>98</v>
      </c>
      <c r="Q511" s="23" t="s">
        <v>4090</v>
      </c>
      <c r="R511" s="23" t="s">
        <v>10322</v>
      </c>
      <c r="S511" s="23" t="s">
        <v>52</v>
      </c>
      <c r="T511" s="25">
        <v>24261</v>
      </c>
      <c r="U511" s="26">
        <v>59.547222222222224</v>
      </c>
      <c r="V511" s="26" t="s">
        <v>10319</v>
      </c>
      <c r="W511" s="27" t="s">
        <v>39</v>
      </c>
      <c r="X511" s="23" t="s">
        <v>53</v>
      </c>
      <c r="Y511" s="23" t="s">
        <v>54</v>
      </c>
      <c r="Z511" s="23">
        <v>95839</v>
      </c>
      <c r="AA511" s="23" t="s">
        <v>127</v>
      </c>
      <c r="AB511" s="23" t="s">
        <v>83</v>
      </c>
      <c r="AC511" s="23" t="s">
        <v>104</v>
      </c>
      <c r="AD511" s="23">
        <v>3</v>
      </c>
      <c r="AE511" s="28">
        <f>VLOOKUP(W511,Sheet4!$A$4:$B$53,2,FALSE)</f>
        <v>0</v>
      </c>
    </row>
    <row r="512" spans="1:31" x14ac:dyDescent="0.35">
      <c r="A512" s="15">
        <v>1421</v>
      </c>
      <c r="B512" s="16" t="s">
        <v>4109</v>
      </c>
      <c r="C512" s="16" t="s">
        <v>1178</v>
      </c>
      <c r="D512" s="17">
        <v>43760</v>
      </c>
      <c r="E512" s="17">
        <v>45132</v>
      </c>
      <c r="F512" s="16">
        <v>45</v>
      </c>
      <c r="G512" s="16" t="s">
        <v>10308</v>
      </c>
      <c r="H512" s="16" t="s">
        <v>28</v>
      </c>
      <c r="I512" s="16" t="s">
        <v>4110</v>
      </c>
      <c r="J512" s="16" t="s">
        <v>4111</v>
      </c>
      <c r="K512" s="16" t="s">
        <v>132</v>
      </c>
      <c r="L512" s="16" t="s">
        <v>32</v>
      </c>
      <c r="M512" s="16" t="s">
        <v>33</v>
      </c>
      <c r="N512" s="16" t="s">
        <v>34</v>
      </c>
      <c r="O512" s="16" t="s">
        <v>62</v>
      </c>
      <c r="P512" s="16" t="s">
        <v>98</v>
      </c>
      <c r="Q512" s="16" t="s">
        <v>4112</v>
      </c>
      <c r="R512" s="16" t="s">
        <v>10322</v>
      </c>
      <c r="S512" s="16" t="s">
        <v>80</v>
      </c>
      <c r="T512" s="18">
        <v>17867</v>
      </c>
      <c r="U512" s="19">
        <v>77.055555555555557</v>
      </c>
      <c r="V512" s="19" t="s">
        <v>10316</v>
      </c>
      <c r="W512" s="20" t="s">
        <v>39</v>
      </c>
      <c r="X512" s="16" t="s">
        <v>1257</v>
      </c>
      <c r="Y512" s="16" t="s">
        <v>41</v>
      </c>
      <c r="Z512" s="16">
        <v>24552</v>
      </c>
      <c r="AA512" s="16" t="s">
        <v>73</v>
      </c>
      <c r="AB512" s="16" t="s">
        <v>83</v>
      </c>
      <c r="AC512" s="16" t="s">
        <v>104</v>
      </c>
      <c r="AD512" s="16">
        <v>3</v>
      </c>
      <c r="AE512" s="21">
        <f>VLOOKUP(W512,Sheet4!$A$4:$B$53,2,FALSE)</f>
        <v>0</v>
      </c>
    </row>
    <row r="513" spans="1:31" x14ac:dyDescent="0.35">
      <c r="A513" s="22">
        <v>1422</v>
      </c>
      <c r="B513" s="23" t="s">
        <v>4113</v>
      </c>
      <c r="C513" s="23" t="s">
        <v>2063</v>
      </c>
      <c r="D513" s="24">
        <v>43742</v>
      </c>
      <c r="E513" s="24">
        <v>44122</v>
      </c>
      <c r="F513" s="23">
        <v>12</v>
      </c>
      <c r="G513" s="23" t="s">
        <v>10308</v>
      </c>
      <c r="H513" s="23" t="s">
        <v>28</v>
      </c>
      <c r="I513" s="23" t="s">
        <v>4114</v>
      </c>
      <c r="J513" s="23" t="s">
        <v>4115</v>
      </c>
      <c r="K513" s="23" t="s">
        <v>79</v>
      </c>
      <c r="L513" s="23" t="s">
        <v>197</v>
      </c>
      <c r="M513" s="23" t="s">
        <v>62</v>
      </c>
      <c r="N513" s="23" t="s">
        <v>63</v>
      </c>
      <c r="O513" s="23" t="s">
        <v>62</v>
      </c>
      <c r="P513" s="23" t="s">
        <v>98</v>
      </c>
      <c r="Q513" s="23" t="s">
        <v>4116</v>
      </c>
      <c r="R513" s="23" t="s">
        <v>10322</v>
      </c>
      <c r="S513" s="23" t="s">
        <v>1011</v>
      </c>
      <c r="T513" s="25">
        <v>34609</v>
      </c>
      <c r="U513" s="26">
        <v>31.216666666666665</v>
      </c>
      <c r="V513" s="26" t="s">
        <v>10318</v>
      </c>
      <c r="W513" s="27" t="s">
        <v>39</v>
      </c>
      <c r="X513" s="23" t="s">
        <v>102</v>
      </c>
      <c r="Y513" s="23" t="s">
        <v>41</v>
      </c>
      <c r="Z513" s="23">
        <v>6933</v>
      </c>
      <c r="AA513" s="23" t="s">
        <v>55</v>
      </c>
      <c r="AB513" s="23" t="s">
        <v>103</v>
      </c>
      <c r="AC513" s="23" t="s">
        <v>235</v>
      </c>
      <c r="AD513" s="23">
        <v>3</v>
      </c>
      <c r="AE513" s="28">
        <f>VLOOKUP(W513,Sheet4!$A$4:$B$53,2,FALSE)</f>
        <v>0</v>
      </c>
    </row>
    <row r="514" spans="1:31" x14ac:dyDescent="0.35">
      <c r="A514" s="15">
        <v>1424</v>
      </c>
      <c r="B514" s="16" t="s">
        <v>3242</v>
      </c>
      <c r="C514" s="16" t="s">
        <v>4120</v>
      </c>
      <c r="D514" s="17">
        <v>44517</v>
      </c>
      <c r="E514" s="17">
        <v>44776</v>
      </c>
      <c r="F514" s="16">
        <v>8</v>
      </c>
      <c r="G514" s="16" t="s">
        <v>10308</v>
      </c>
      <c r="H514" s="16" t="s">
        <v>28</v>
      </c>
      <c r="I514" s="16" t="s">
        <v>4121</v>
      </c>
      <c r="J514" s="16" t="s">
        <v>4122</v>
      </c>
      <c r="K514" s="16" t="s">
        <v>88</v>
      </c>
      <c r="L514" s="16" t="s">
        <v>1804</v>
      </c>
      <c r="M514" s="16" t="s">
        <v>62</v>
      </c>
      <c r="N514" s="16" t="s">
        <v>63</v>
      </c>
      <c r="O514" s="16" t="s">
        <v>51</v>
      </c>
      <c r="P514" s="16" t="s">
        <v>174</v>
      </c>
      <c r="Q514" s="16" t="s">
        <v>4123</v>
      </c>
      <c r="R514" s="16" t="s">
        <v>10322</v>
      </c>
      <c r="S514" s="16" t="s">
        <v>80</v>
      </c>
      <c r="T514" s="18">
        <v>30293</v>
      </c>
      <c r="U514" s="19">
        <v>43.033333333333331</v>
      </c>
      <c r="V514" s="19" t="s">
        <v>10317</v>
      </c>
      <c r="W514" s="20" t="s">
        <v>39</v>
      </c>
      <c r="X514" s="16" t="s">
        <v>82</v>
      </c>
      <c r="Y514" s="16" t="s">
        <v>41</v>
      </c>
      <c r="Z514" s="16">
        <v>60993</v>
      </c>
      <c r="AA514" s="16" t="s">
        <v>127</v>
      </c>
      <c r="AB514" s="16" t="s">
        <v>83</v>
      </c>
      <c r="AC514" s="16" t="s">
        <v>235</v>
      </c>
      <c r="AD514" s="16">
        <v>3</v>
      </c>
      <c r="AE514" s="21">
        <f>VLOOKUP(W514,Sheet4!$A$4:$B$53,2,FALSE)</f>
        <v>0</v>
      </c>
    </row>
    <row r="515" spans="1:31" x14ac:dyDescent="0.35">
      <c r="A515" s="22">
        <v>1426</v>
      </c>
      <c r="B515" s="23" t="s">
        <v>523</v>
      </c>
      <c r="C515" s="23" t="s">
        <v>954</v>
      </c>
      <c r="D515" s="24">
        <v>44628</v>
      </c>
      <c r="E515" s="24">
        <v>44877</v>
      </c>
      <c r="F515" s="23">
        <v>8</v>
      </c>
      <c r="G515" s="23" t="s">
        <v>10308</v>
      </c>
      <c r="H515" s="23" t="s">
        <v>28</v>
      </c>
      <c r="I515" s="23" t="s">
        <v>4128</v>
      </c>
      <c r="J515" s="23" t="s">
        <v>4129</v>
      </c>
      <c r="K515" s="23" t="s">
        <v>49</v>
      </c>
      <c r="L515" s="23" t="s">
        <v>744</v>
      </c>
      <c r="M515" s="23" t="s">
        <v>62</v>
      </c>
      <c r="N515" s="23" t="s">
        <v>50</v>
      </c>
      <c r="O515" s="23" t="s">
        <v>62</v>
      </c>
      <c r="P515" s="23" t="s">
        <v>139</v>
      </c>
      <c r="Q515" s="23" t="s">
        <v>4130</v>
      </c>
      <c r="R515" s="23" t="s">
        <v>10322</v>
      </c>
      <c r="S515" s="23" t="s">
        <v>80</v>
      </c>
      <c r="T515" s="25">
        <v>36726</v>
      </c>
      <c r="U515" s="26">
        <v>25.419444444444444</v>
      </c>
      <c r="V515" s="26" t="s">
        <v>10320</v>
      </c>
      <c r="W515" s="27" t="s">
        <v>39</v>
      </c>
      <c r="X515" s="23" t="s">
        <v>102</v>
      </c>
      <c r="Y515" s="23" t="s">
        <v>41</v>
      </c>
      <c r="Z515" s="23">
        <v>11397</v>
      </c>
      <c r="AA515" s="23" t="s">
        <v>55</v>
      </c>
      <c r="AB515" s="23" t="s">
        <v>43</v>
      </c>
      <c r="AC515" s="23" t="s">
        <v>104</v>
      </c>
      <c r="AD515" s="23">
        <v>3</v>
      </c>
      <c r="AE515" s="28">
        <f>VLOOKUP(W515,Sheet4!$A$4:$B$53,2,FALSE)</f>
        <v>0</v>
      </c>
    </row>
    <row r="516" spans="1:31" x14ac:dyDescent="0.35">
      <c r="A516" s="15">
        <v>1429</v>
      </c>
      <c r="B516" s="16" t="s">
        <v>1548</v>
      </c>
      <c r="C516" s="16" t="s">
        <v>1585</v>
      </c>
      <c r="D516" s="17">
        <v>43791</v>
      </c>
      <c r="E516" s="17">
        <v>44632</v>
      </c>
      <c r="F516" s="16">
        <v>27</v>
      </c>
      <c r="G516" s="16" t="s">
        <v>10308</v>
      </c>
      <c r="H516" s="16" t="s">
        <v>727</v>
      </c>
      <c r="I516" s="16" t="s">
        <v>4137</v>
      </c>
      <c r="J516" s="16" t="s">
        <v>4138</v>
      </c>
      <c r="K516" s="16" t="s">
        <v>49</v>
      </c>
      <c r="L516" s="16" t="s">
        <v>744</v>
      </c>
      <c r="M516" s="16" t="s">
        <v>33</v>
      </c>
      <c r="N516" s="16" t="s">
        <v>63</v>
      </c>
      <c r="O516" s="16" t="s">
        <v>35</v>
      </c>
      <c r="P516" s="16" t="s">
        <v>125</v>
      </c>
      <c r="Q516" s="16" t="s">
        <v>4139</v>
      </c>
      <c r="R516" s="16" t="s">
        <v>10322</v>
      </c>
      <c r="S516" s="16" t="s">
        <v>89</v>
      </c>
      <c r="T516" s="18">
        <v>16317</v>
      </c>
      <c r="U516" s="19">
        <v>81.3</v>
      </c>
      <c r="V516" s="19" t="s">
        <v>10314</v>
      </c>
      <c r="W516" s="20" t="s">
        <v>39</v>
      </c>
      <c r="X516" s="16" t="s">
        <v>102</v>
      </c>
      <c r="Y516" s="16" t="s">
        <v>41</v>
      </c>
      <c r="Z516" s="16">
        <v>6668</v>
      </c>
      <c r="AA516" s="16" t="s">
        <v>55</v>
      </c>
      <c r="AB516" s="16" t="s">
        <v>103</v>
      </c>
      <c r="AC516" s="16" t="s">
        <v>104</v>
      </c>
      <c r="AD516" s="16">
        <v>3</v>
      </c>
      <c r="AE516" s="21">
        <f>VLOOKUP(W516,Sheet4!$A$4:$B$53,2,FALSE)</f>
        <v>0</v>
      </c>
    </row>
    <row r="517" spans="1:31" x14ac:dyDescent="0.35">
      <c r="A517" s="22">
        <v>1430</v>
      </c>
      <c r="B517" s="23" t="s">
        <v>4140</v>
      </c>
      <c r="C517" s="23" t="s">
        <v>4141</v>
      </c>
      <c r="D517" s="24">
        <v>44970</v>
      </c>
      <c r="E517" s="24">
        <v>44988</v>
      </c>
      <c r="F517" s="23">
        <v>0</v>
      </c>
      <c r="G517" s="23" t="s">
        <v>10308</v>
      </c>
      <c r="H517" s="23" t="s">
        <v>727</v>
      </c>
      <c r="I517" s="23" t="s">
        <v>4142</v>
      </c>
      <c r="J517" s="23" t="s">
        <v>4143</v>
      </c>
      <c r="K517" s="23" t="s">
        <v>138</v>
      </c>
      <c r="L517" s="23" t="s">
        <v>744</v>
      </c>
      <c r="M517" s="23" t="s">
        <v>51</v>
      </c>
      <c r="N517" s="23" t="s">
        <v>50</v>
      </c>
      <c r="O517" s="23" t="s">
        <v>35</v>
      </c>
      <c r="P517" s="23" t="s">
        <v>98</v>
      </c>
      <c r="Q517" s="23" t="s">
        <v>4144</v>
      </c>
      <c r="R517" s="23" t="s">
        <v>10322</v>
      </c>
      <c r="S517" s="23" t="s">
        <v>503</v>
      </c>
      <c r="T517" s="25">
        <v>21569</v>
      </c>
      <c r="U517" s="26">
        <v>66.919444444444451</v>
      </c>
      <c r="V517" s="26" t="s">
        <v>10315</v>
      </c>
      <c r="W517" s="27" t="s">
        <v>39</v>
      </c>
      <c r="X517" s="23" t="s">
        <v>3106</v>
      </c>
      <c r="Y517" s="23" t="s">
        <v>41</v>
      </c>
      <c r="Z517" s="23">
        <v>36785</v>
      </c>
      <c r="AA517" s="23" t="s">
        <v>127</v>
      </c>
      <c r="AB517" s="23" t="s">
        <v>74</v>
      </c>
      <c r="AC517" s="23" t="s">
        <v>235</v>
      </c>
      <c r="AD517" s="23">
        <v>3</v>
      </c>
      <c r="AE517" s="28">
        <f>VLOOKUP(W517,Sheet4!$A$4:$B$53,2,FALSE)</f>
        <v>0</v>
      </c>
    </row>
    <row r="518" spans="1:31" x14ac:dyDescent="0.35">
      <c r="A518" s="15">
        <v>1433</v>
      </c>
      <c r="B518" s="16" t="s">
        <v>4152</v>
      </c>
      <c r="C518" s="16" t="s">
        <v>3735</v>
      </c>
      <c r="D518" s="17">
        <v>44295</v>
      </c>
      <c r="E518" s="17">
        <v>44528</v>
      </c>
      <c r="F518" s="16">
        <v>7</v>
      </c>
      <c r="G518" s="16" t="s">
        <v>10308</v>
      </c>
      <c r="H518" s="16" t="s">
        <v>28</v>
      </c>
      <c r="I518" s="16" t="s">
        <v>4153</v>
      </c>
      <c r="J518" s="16" t="s">
        <v>4154</v>
      </c>
      <c r="K518" s="16" t="s">
        <v>132</v>
      </c>
      <c r="L518" s="16" t="s">
        <v>32</v>
      </c>
      <c r="M518" s="16" t="s">
        <v>51</v>
      </c>
      <c r="N518" s="16" t="s">
        <v>34</v>
      </c>
      <c r="O518" s="16" t="s">
        <v>51</v>
      </c>
      <c r="P518" s="16" t="s">
        <v>174</v>
      </c>
      <c r="Q518" s="16" t="s">
        <v>4155</v>
      </c>
      <c r="R518" s="16" t="s">
        <v>10322</v>
      </c>
      <c r="S518" s="16" t="s">
        <v>80</v>
      </c>
      <c r="T518" s="18">
        <v>34936</v>
      </c>
      <c r="U518" s="19">
        <v>30.319444444444443</v>
      </c>
      <c r="V518" s="19" t="s">
        <v>10318</v>
      </c>
      <c r="W518" s="20" t="s">
        <v>39</v>
      </c>
      <c r="X518" s="16" t="s">
        <v>72</v>
      </c>
      <c r="Y518" s="16" t="s">
        <v>41</v>
      </c>
      <c r="Z518" s="16">
        <v>40314</v>
      </c>
      <c r="AA518" s="16" t="s">
        <v>42</v>
      </c>
      <c r="AB518" s="16" t="s">
        <v>43</v>
      </c>
      <c r="AC518" s="16" t="s">
        <v>235</v>
      </c>
      <c r="AD518" s="16">
        <v>3</v>
      </c>
      <c r="AE518" s="21">
        <f>VLOOKUP(W518,Sheet4!$A$4:$B$53,2,FALSE)</f>
        <v>0</v>
      </c>
    </row>
    <row r="519" spans="1:31" x14ac:dyDescent="0.35">
      <c r="A519" s="22">
        <v>1434</v>
      </c>
      <c r="B519" s="23" t="s">
        <v>4156</v>
      </c>
      <c r="C519" s="23" t="s">
        <v>1716</v>
      </c>
      <c r="D519" s="24">
        <v>43464</v>
      </c>
      <c r="E519" s="24">
        <v>45015</v>
      </c>
      <c r="F519" s="23">
        <v>50</v>
      </c>
      <c r="G519" s="23" t="s">
        <v>10308</v>
      </c>
      <c r="H519" s="23" t="s">
        <v>28</v>
      </c>
      <c r="I519" s="23" t="s">
        <v>4157</v>
      </c>
      <c r="J519" s="23" t="s">
        <v>4158</v>
      </c>
      <c r="K519" s="23" t="s">
        <v>49</v>
      </c>
      <c r="L519" s="23" t="s">
        <v>32</v>
      </c>
      <c r="M519" s="23" t="s">
        <v>51</v>
      </c>
      <c r="N519" s="23" t="s">
        <v>34</v>
      </c>
      <c r="O519" s="23" t="s">
        <v>51</v>
      </c>
      <c r="P519" s="23" t="s">
        <v>174</v>
      </c>
      <c r="Q519" s="23" t="s">
        <v>4159</v>
      </c>
      <c r="R519" s="23" t="s">
        <v>10322</v>
      </c>
      <c r="S519" s="23" t="s">
        <v>147</v>
      </c>
      <c r="T519" s="25">
        <v>31774</v>
      </c>
      <c r="U519" s="26">
        <v>38.977777777777774</v>
      </c>
      <c r="V519" s="26" t="s">
        <v>10318</v>
      </c>
      <c r="W519" s="27" t="s">
        <v>39</v>
      </c>
      <c r="X519" s="23" t="s">
        <v>149</v>
      </c>
      <c r="Y519" s="23" t="s">
        <v>41</v>
      </c>
      <c r="Z519" s="23">
        <v>88408</v>
      </c>
      <c r="AA519" s="23" t="s">
        <v>42</v>
      </c>
      <c r="AB519" s="23" t="s">
        <v>103</v>
      </c>
      <c r="AC519" s="23" t="s">
        <v>104</v>
      </c>
      <c r="AD519" s="23">
        <v>3</v>
      </c>
      <c r="AE519" s="28">
        <f>VLOOKUP(W519,Sheet4!$A$4:$B$53,2,FALSE)</f>
        <v>0</v>
      </c>
    </row>
    <row r="520" spans="1:31" x14ac:dyDescent="0.35">
      <c r="A520" s="15">
        <v>1438</v>
      </c>
      <c r="B520" s="16" t="s">
        <v>4170</v>
      </c>
      <c r="C520" s="16" t="s">
        <v>4171</v>
      </c>
      <c r="D520" s="17">
        <v>45002</v>
      </c>
      <c r="E520" s="17">
        <v>45007</v>
      </c>
      <c r="F520" s="16">
        <v>0</v>
      </c>
      <c r="G520" s="16" t="s">
        <v>10308</v>
      </c>
      <c r="H520" s="16" t="s">
        <v>28</v>
      </c>
      <c r="I520" s="16" t="s">
        <v>4172</v>
      </c>
      <c r="J520" s="16" t="s">
        <v>4173</v>
      </c>
      <c r="K520" s="16" t="s">
        <v>97</v>
      </c>
      <c r="L520" s="16" t="s">
        <v>32</v>
      </c>
      <c r="M520" s="16" t="s">
        <v>33</v>
      </c>
      <c r="N520" s="16" t="s">
        <v>63</v>
      </c>
      <c r="O520" s="16" t="s">
        <v>51</v>
      </c>
      <c r="P520" s="16" t="s">
        <v>174</v>
      </c>
      <c r="Q520" s="16" t="s">
        <v>4174</v>
      </c>
      <c r="R520" s="16" t="s">
        <v>10322</v>
      </c>
      <c r="S520" s="16" t="s">
        <v>89</v>
      </c>
      <c r="T520" s="18">
        <v>28475</v>
      </c>
      <c r="U520" s="19">
        <v>48.011111111111113</v>
      </c>
      <c r="V520" s="19" t="s">
        <v>10317</v>
      </c>
      <c r="W520" s="20" t="s">
        <v>39</v>
      </c>
      <c r="X520" s="16" t="s">
        <v>225</v>
      </c>
      <c r="Y520" s="16" t="s">
        <v>54</v>
      </c>
      <c r="Z520" s="16">
        <v>51453</v>
      </c>
      <c r="AA520" s="16" t="s">
        <v>127</v>
      </c>
      <c r="AB520" s="16" t="s">
        <v>83</v>
      </c>
      <c r="AC520" s="16" t="s">
        <v>104</v>
      </c>
      <c r="AD520" s="16">
        <v>3</v>
      </c>
      <c r="AE520" s="21">
        <f>VLOOKUP(W520,Sheet4!$A$4:$B$53,2,FALSE)</f>
        <v>0</v>
      </c>
    </row>
    <row r="521" spans="1:31" x14ac:dyDescent="0.35">
      <c r="A521" s="22">
        <v>1439</v>
      </c>
      <c r="B521" s="23" t="s">
        <v>4175</v>
      </c>
      <c r="C521" s="23" t="s">
        <v>4176</v>
      </c>
      <c r="D521" s="24">
        <v>44762</v>
      </c>
      <c r="E521" s="24">
        <v>45042</v>
      </c>
      <c r="F521" s="23">
        <v>9</v>
      </c>
      <c r="G521" s="23" t="s">
        <v>10308</v>
      </c>
      <c r="H521" s="23" t="s">
        <v>28</v>
      </c>
      <c r="I521" s="23" t="s">
        <v>4177</v>
      </c>
      <c r="J521" s="23" t="s">
        <v>4178</v>
      </c>
      <c r="K521" s="23" t="s">
        <v>117</v>
      </c>
      <c r="L521" s="23" t="s">
        <v>32</v>
      </c>
      <c r="M521" s="23" t="s">
        <v>62</v>
      </c>
      <c r="N521" s="23" t="s">
        <v>50</v>
      </c>
      <c r="O521" s="23" t="s">
        <v>35</v>
      </c>
      <c r="P521" s="23" t="s">
        <v>174</v>
      </c>
      <c r="Q521" s="23" t="s">
        <v>4179</v>
      </c>
      <c r="R521" s="23" t="s">
        <v>10322</v>
      </c>
      <c r="S521" s="23" t="s">
        <v>80</v>
      </c>
      <c r="T521" s="25">
        <v>32166</v>
      </c>
      <c r="U521" s="26">
        <v>37.905555555555559</v>
      </c>
      <c r="V521" s="26" t="s">
        <v>10318</v>
      </c>
      <c r="W521" s="27" t="s">
        <v>39</v>
      </c>
      <c r="X521" s="23" t="s">
        <v>82</v>
      </c>
      <c r="Y521" s="23" t="s">
        <v>41</v>
      </c>
      <c r="Z521" s="23">
        <v>76246</v>
      </c>
      <c r="AA521" s="23" t="s">
        <v>127</v>
      </c>
      <c r="AB521" s="23" t="s">
        <v>43</v>
      </c>
      <c r="AC521" s="23" t="s">
        <v>235</v>
      </c>
      <c r="AD521" s="23">
        <v>3</v>
      </c>
      <c r="AE521" s="28">
        <f>VLOOKUP(W521,Sheet4!$A$4:$B$53,2,FALSE)</f>
        <v>0</v>
      </c>
    </row>
    <row r="522" spans="1:31" x14ac:dyDescent="0.35">
      <c r="A522" s="15">
        <v>1441</v>
      </c>
      <c r="B522" s="16" t="s">
        <v>237</v>
      </c>
      <c r="C522" s="16" t="s">
        <v>4184</v>
      </c>
      <c r="D522" s="17">
        <v>44526</v>
      </c>
      <c r="E522" s="17">
        <v>44827</v>
      </c>
      <c r="F522" s="16">
        <v>9</v>
      </c>
      <c r="G522" s="16" t="s">
        <v>10308</v>
      </c>
      <c r="H522" s="16" t="s">
        <v>28</v>
      </c>
      <c r="I522" s="16" t="s">
        <v>4185</v>
      </c>
      <c r="J522" s="16" t="s">
        <v>4186</v>
      </c>
      <c r="K522" s="16" t="s">
        <v>88</v>
      </c>
      <c r="L522" s="16" t="s">
        <v>32</v>
      </c>
      <c r="M522" s="16" t="s">
        <v>33</v>
      </c>
      <c r="N522" s="16" t="s">
        <v>50</v>
      </c>
      <c r="O522" s="16" t="s">
        <v>35</v>
      </c>
      <c r="P522" s="16" t="s">
        <v>174</v>
      </c>
      <c r="Q522" s="16" t="s">
        <v>4187</v>
      </c>
      <c r="R522" s="16" t="s">
        <v>10322</v>
      </c>
      <c r="S522" s="16" t="s">
        <v>89</v>
      </c>
      <c r="T522" s="18">
        <v>30026</v>
      </c>
      <c r="U522" s="19">
        <v>43.761111111111113</v>
      </c>
      <c r="V522" s="19" t="s">
        <v>10317</v>
      </c>
      <c r="W522" s="20" t="s">
        <v>39</v>
      </c>
      <c r="X522" s="16" t="s">
        <v>82</v>
      </c>
      <c r="Y522" s="16" t="s">
        <v>41</v>
      </c>
      <c r="Z522" s="16">
        <v>69720</v>
      </c>
      <c r="AA522" s="16" t="s">
        <v>55</v>
      </c>
      <c r="AB522" s="16" t="s">
        <v>83</v>
      </c>
      <c r="AC522" s="16" t="s">
        <v>235</v>
      </c>
      <c r="AD522" s="16">
        <v>3</v>
      </c>
      <c r="AE522" s="21">
        <f>VLOOKUP(W522,Sheet4!$A$4:$B$53,2,FALSE)</f>
        <v>0</v>
      </c>
    </row>
    <row r="523" spans="1:31" x14ac:dyDescent="0.35">
      <c r="A523" s="22">
        <v>1445</v>
      </c>
      <c r="B523" s="23" t="s">
        <v>4198</v>
      </c>
      <c r="C523" s="23" t="s">
        <v>1682</v>
      </c>
      <c r="D523" s="24">
        <v>44444</v>
      </c>
      <c r="E523" s="24">
        <v>44833</v>
      </c>
      <c r="F523" s="23">
        <v>12</v>
      </c>
      <c r="G523" s="23" t="s">
        <v>10308</v>
      </c>
      <c r="H523" s="23" t="s">
        <v>28</v>
      </c>
      <c r="I523" s="23" t="s">
        <v>4199</v>
      </c>
      <c r="J523" s="23" t="s">
        <v>4200</v>
      </c>
      <c r="K523" s="23" t="s">
        <v>138</v>
      </c>
      <c r="L523" s="23" t="s">
        <v>197</v>
      </c>
      <c r="M523" s="23" t="s">
        <v>51</v>
      </c>
      <c r="N523" s="23" t="s">
        <v>34</v>
      </c>
      <c r="O523" s="23" t="s">
        <v>51</v>
      </c>
      <c r="P523" s="23" t="s">
        <v>174</v>
      </c>
      <c r="Q523" s="23" t="s">
        <v>4201</v>
      </c>
      <c r="R523" s="23" t="s">
        <v>10322</v>
      </c>
      <c r="S523" s="23" t="s">
        <v>52</v>
      </c>
      <c r="T523" s="25">
        <v>23361</v>
      </c>
      <c r="U523" s="26">
        <v>62.011111111111113</v>
      </c>
      <c r="V523" s="26" t="s">
        <v>10315</v>
      </c>
      <c r="W523" s="27" t="s">
        <v>39</v>
      </c>
      <c r="X523" s="23" t="s">
        <v>53</v>
      </c>
      <c r="Y523" s="23" t="s">
        <v>41</v>
      </c>
      <c r="Z523" s="23">
        <v>89203</v>
      </c>
      <c r="AA523" s="23" t="s">
        <v>42</v>
      </c>
      <c r="AB523" s="23" t="s">
        <v>83</v>
      </c>
      <c r="AC523" s="23" t="s">
        <v>104</v>
      </c>
      <c r="AD523" s="23">
        <v>3</v>
      </c>
      <c r="AE523" s="28">
        <f>VLOOKUP(W523,Sheet4!$A$4:$B$53,2,FALSE)</f>
        <v>0</v>
      </c>
    </row>
    <row r="524" spans="1:31" x14ac:dyDescent="0.35">
      <c r="A524" s="15">
        <v>1446</v>
      </c>
      <c r="B524" s="16" t="s">
        <v>3559</v>
      </c>
      <c r="C524" s="16" t="s">
        <v>845</v>
      </c>
      <c r="D524" s="17">
        <v>44033</v>
      </c>
      <c r="E524" s="17">
        <v>44985</v>
      </c>
      <c r="F524" s="16">
        <v>31</v>
      </c>
      <c r="G524" s="16" t="s">
        <v>10308</v>
      </c>
      <c r="H524" s="16" t="s">
        <v>28</v>
      </c>
      <c r="I524" s="16" t="s">
        <v>4202</v>
      </c>
      <c r="J524" s="16" t="s">
        <v>4203</v>
      </c>
      <c r="K524" s="16" t="s">
        <v>79</v>
      </c>
      <c r="L524" s="16" t="s">
        <v>197</v>
      </c>
      <c r="M524" s="16" t="s">
        <v>62</v>
      </c>
      <c r="N524" s="16" t="s">
        <v>63</v>
      </c>
      <c r="O524" s="16" t="s">
        <v>35</v>
      </c>
      <c r="P524" s="16" t="s">
        <v>98</v>
      </c>
      <c r="Q524" s="16" t="s">
        <v>4204</v>
      </c>
      <c r="R524" s="16" t="s">
        <v>10322</v>
      </c>
      <c r="S524" s="16" t="s">
        <v>52</v>
      </c>
      <c r="T524" s="18">
        <v>35530</v>
      </c>
      <c r="U524" s="19">
        <v>28.694444444444443</v>
      </c>
      <c r="V524" s="19" t="s">
        <v>10320</v>
      </c>
      <c r="W524" s="20" t="s">
        <v>39</v>
      </c>
      <c r="X524" s="16" t="s">
        <v>91</v>
      </c>
      <c r="Y524" s="16" t="s">
        <v>41</v>
      </c>
      <c r="Z524" s="16">
        <v>68233</v>
      </c>
      <c r="AA524" s="16" t="s">
        <v>42</v>
      </c>
      <c r="AB524" s="16" t="s">
        <v>83</v>
      </c>
      <c r="AC524" s="16" t="s">
        <v>104</v>
      </c>
      <c r="AD524" s="16">
        <v>3</v>
      </c>
      <c r="AE524" s="21">
        <f>VLOOKUP(W524,Sheet4!$A$4:$B$53,2,FALSE)</f>
        <v>0</v>
      </c>
    </row>
    <row r="525" spans="1:31" x14ac:dyDescent="0.35">
      <c r="A525" s="22">
        <v>1447</v>
      </c>
      <c r="B525" s="23" t="s">
        <v>4170</v>
      </c>
      <c r="C525" s="23" t="s">
        <v>4205</v>
      </c>
      <c r="D525" s="24">
        <v>44907</v>
      </c>
      <c r="E525" s="24">
        <v>45103</v>
      </c>
      <c r="F525" s="23">
        <v>6</v>
      </c>
      <c r="G525" s="23" t="s">
        <v>10308</v>
      </c>
      <c r="H525" s="23" t="s">
        <v>28</v>
      </c>
      <c r="I525" s="23" t="s">
        <v>4206</v>
      </c>
      <c r="J525" s="23" t="s">
        <v>4207</v>
      </c>
      <c r="K525" s="23" t="s">
        <v>167</v>
      </c>
      <c r="L525" s="23" t="s">
        <v>1804</v>
      </c>
      <c r="M525" s="23" t="s">
        <v>62</v>
      </c>
      <c r="N525" s="23" t="s">
        <v>34</v>
      </c>
      <c r="O525" s="23" t="s">
        <v>51</v>
      </c>
      <c r="P525" s="23" t="s">
        <v>125</v>
      </c>
      <c r="Q525" s="23" t="s">
        <v>4208</v>
      </c>
      <c r="R525" s="23" t="s">
        <v>10322</v>
      </c>
      <c r="S525" s="23" t="s">
        <v>89</v>
      </c>
      <c r="T525" s="25">
        <v>19919</v>
      </c>
      <c r="U525" s="26">
        <v>71.433333333333337</v>
      </c>
      <c r="V525" s="26" t="s">
        <v>10316</v>
      </c>
      <c r="W525" s="27" t="s">
        <v>39</v>
      </c>
      <c r="X525" s="23" t="s">
        <v>6</v>
      </c>
      <c r="Y525" s="23" t="s">
        <v>41</v>
      </c>
      <c r="Z525" s="23">
        <v>24188</v>
      </c>
      <c r="AA525" s="23" t="s">
        <v>92</v>
      </c>
      <c r="AB525" s="23" t="s">
        <v>74</v>
      </c>
      <c r="AC525" s="23" t="s">
        <v>104</v>
      </c>
      <c r="AD525" s="23">
        <v>3</v>
      </c>
      <c r="AE525" s="28">
        <f>VLOOKUP(W525,Sheet4!$A$4:$B$53,2,FALSE)</f>
        <v>0</v>
      </c>
    </row>
    <row r="526" spans="1:31" x14ac:dyDescent="0.35">
      <c r="A526" s="15">
        <v>1450</v>
      </c>
      <c r="B526" s="16" t="s">
        <v>4216</v>
      </c>
      <c r="C526" s="16" t="s">
        <v>3649</v>
      </c>
      <c r="D526" s="17">
        <v>43868</v>
      </c>
      <c r="E526" s="17">
        <v>44671</v>
      </c>
      <c r="F526" s="16">
        <v>26</v>
      </c>
      <c r="G526" s="16" t="s">
        <v>10308</v>
      </c>
      <c r="H526" s="16" t="s">
        <v>727</v>
      </c>
      <c r="I526" s="16" t="s">
        <v>4217</v>
      </c>
      <c r="J526" s="16" t="s">
        <v>4218</v>
      </c>
      <c r="K526" s="16" t="s">
        <v>167</v>
      </c>
      <c r="L526" s="16" t="s">
        <v>744</v>
      </c>
      <c r="M526" s="16" t="s">
        <v>62</v>
      </c>
      <c r="N526" s="16" t="s">
        <v>34</v>
      </c>
      <c r="O526" s="16" t="s">
        <v>35</v>
      </c>
      <c r="P526" s="16" t="s">
        <v>139</v>
      </c>
      <c r="Q526" s="16" t="s">
        <v>4219</v>
      </c>
      <c r="R526" s="16" t="s">
        <v>10322</v>
      </c>
      <c r="S526" s="16" t="s">
        <v>89</v>
      </c>
      <c r="T526" s="18">
        <v>21236</v>
      </c>
      <c r="U526" s="19">
        <v>67.833333333333329</v>
      </c>
      <c r="V526" s="19" t="s">
        <v>10315</v>
      </c>
      <c r="W526" s="20" t="s">
        <v>39</v>
      </c>
      <c r="X526" s="16" t="s">
        <v>242</v>
      </c>
      <c r="Y526" s="16" t="s">
        <v>54</v>
      </c>
      <c r="Z526" s="16">
        <v>19127</v>
      </c>
      <c r="AA526" s="16" t="s">
        <v>42</v>
      </c>
      <c r="AB526" s="16" t="s">
        <v>74</v>
      </c>
      <c r="AC526" s="16" t="s">
        <v>235</v>
      </c>
      <c r="AD526" s="16">
        <v>3</v>
      </c>
      <c r="AE526" s="21">
        <f>VLOOKUP(W526,Sheet4!$A$4:$B$53,2,FALSE)</f>
        <v>0</v>
      </c>
    </row>
    <row r="527" spans="1:31" x14ac:dyDescent="0.35">
      <c r="A527" s="22">
        <v>1454</v>
      </c>
      <c r="B527" s="23" t="s">
        <v>464</v>
      </c>
      <c r="C527" s="23" t="s">
        <v>4228</v>
      </c>
      <c r="D527" s="24">
        <v>44918</v>
      </c>
      <c r="E527" s="24">
        <v>44920</v>
      </c>
      <c r="F527" s="23">
        <v>0</v>
      </c>
      <c r="G527" s="23" t="s">
        <v>10308</v>
      </c>
      <c r="H527" s="23" t="s">
        <v>727</v>
      </c>
      <c r="I527" s="23" t="s">
        <v>4229</v>
      </c>
      <c r="J527" s="23" t="s">
        <v>4230</v>
      </c>
      <c r="K527" s="23" t="s">
        <v>97</v>
      </c>
      <c r="L527" s="23" t="s">
        <v>744</v>
      </c>
      <c r="M527" s="23" t="s">
        <v>62</v>
      </c>
      <c r="N527" s="23" t="s">
        <v>34</v>
      </c>
      <c r="O527" s="23" t="s">
        <v>35</v>
      </c>
      <c r="P527" s="23" t="s">
        <v>174</v>
      </c>
      <c r="Q527" s="23" t="s">
        <v>4231</v>
      </c>
      <c r="R527" s="23" t="s">
        <v>10322</v>
      </c>
      <c r="S527" s="23" t="s">
        <v>80</v>
      </c>
      <c r="T527" s="25">
        <v>28196</v>
      </c>
      <c r="U527" s="26">
        <v>48.772222222222226</v>
      </c>
      <c r="V527" s="26" t="s">
        <v>10317</v>
      </c>
      <c r="W527" s="27" t="s">
        <v>39</v>
      </c>
      <c r="X527" s="23" t="s">
        <v>162</v>
      </c>
      <c r="Y527" s="23" t="s">
        <v>54</v>
      </c>
      <c r="Z527" s="23">
        <v>5270</v>
      </c>
      <c r="AA527" s="23" t="s">
        <v>55</v>
      </c>
      <c r="AB527" s="23" t="s">
        <v>83</v>
      </c>
      <c r="AC527" s="23" t="s">
        <v>235</v>
      </c>
      <c r="AD527" s="23">
        <v>3</v>
      </c>
      <c r="AE527" s="28">
        <f>VLOOKUP(W527,Sheet4!$A$4:$B$53,2,FALSE)</f>
        <v>0</v>
      </c>
    </row>
    <row r="528" spans="1:31" x14ac:dyDescent="0.35">
      <c r="A528" s="15">
        <v>1456</v>
      </c>
      <c r="B528" s="16" t="s">
        <v>4236</v>
      </c>
      <c r="C528" s="16" t="s">
        <v>4237</v>
      </c>
      <c r="D528" s="17">
        <v>43641</v>
      </c>
      <c r="E528" s="17">
        <v>43655</v>
      </c>
      <c r="F528" s="16">
        <v>0</v>
      </c>
      <c r="G528" s="16" t="s">
        <v>10308</v>
      </c>
      <c r="H528" s="16" t="s">
        <v>28</v>
      </c>
      <c r="I528" s="16" t="s">
        <v>4238</v>
      </c>
      <c r="J528" s="16" t="s">
        <v>4239</v>
      </c>
      <c r="K528" s="16" t="s">
        <v>167</v>
      </c>
      <c r="L528" s="16" t="s">
        <v>32</v>
      </c>
      <c r="M528" s="16" t="s">
        <v>62</v>
      </c>
      <c r="N528" s="16" t="s">
        <v>63</v>
      </c>
      <c r="O528" s="16" t="s">
        <v>62</v>
      </c>
      <c r="P528" s="16" t="s">
        <v>125</v>
      </c>
      <c r="Q528" s="16" t="s">
        <v>4240</v>
      </c>
      <c r="R528" s="16" t="s">
        <v>10322</v>
      </c>
      <c r="S528" s="16" t="s">
        <v>110</v>
      </c>
      <c r="T528" s="18">
        <v>20736</v>
      </c>
      <c r="U528" s="19">
        <v>69.2</v>
      </c>
      <c r="V528" s="19" t="s">
        <v>10315</v>
      </c>
      <c r="W528" s="20" t="s">
        <v>39</v>
      </c>
      <c r="X528" s="16" t="s">
        <v>112</v>
      </c>
      <c r="Y528" s="16" t="s">
        <v>41</v>
      </c>
      <c r="Z528" s="16">
        <v>55931</v>
      </c>
      <c r="AA528" s="16" t="s">
        <v>55</v>
      </c>
      <c r="AB528" s="16" t="s">
        <v>83</v>
      </c>
      <c r="AC528" s="16" t="s">
        <v>104</v>
      </c>
      <c r="AD528" s="16">
        <v>3</v>
      </c>
      <c r="AE528" s="21">
        <f>VLOOKUP(W528,Sheet4!$A$4:$B$53,2,FALSE)</f>
        <v>0</v>
      </c>
    </row>
    <row r="529" spans="1:31" x14ac:dyDescent="0.35">
      <c r="A529" s="22">
        <v>1460</v>
      </c>
      <c r="B529" s="23" t="s">
        <v>3517</v>
      </c>
      <c r="C529" s="23" t="s">
        <v>4092</v>
      </c>
      <c r="D529" s="24">
        <v>44251</v>
      </c>
      <c r="E529" s="24">
        <v>44730</v>
      </c>
      <c r="F529" s="23">
        <v>15</v>
      </c>
      <c r="G529" s="23" t="s">
        <v>10308</v>
      </c>
      <c r="H529" s="23" t="s">
        <v>28</v>
      </c>
      <c r="I529" s="23" t="s">
        <v>4249</v>
      </c>
      <c r="J529" s="23" t="s">
        <v>4250</v>
      </c>
      <c r="K529" s="23" t="s">
        <v>88</v>
      </c>
      <c r="L529" s="23" t="s">
        <v>32</v>
      </c>
      <c r="M529" s="23" t="s">
        <v>62</v>
      </c>
      <c r="N529" s="23" t="s">
        <v>50</v>
      </c>
      <c r="O529" s="23" t="s">
        <v>35</v>
      </c>
      <c r="P529" s="23" t="s">
        <v>139</v>
      </c>
      <c r="Q529" s="23" t="s">
        <v>4251</v>
      </c>
      <c r="R529" s="23" t="s">
        <v>10322</v>
      </c>
      <c r="S529" s="23" t="s">
        <v>304</v>
      </c>
      <c r="T529" s="25">
        <v>20238</v>
      </c>
      <c r="U529" s="26">
        <v>70.558333333333337</v>
      </c>
      <c r="V529" s="26" t="s">
        <v>10316</v>
      </c>
      <c r="W529" s="27" t="s">
        <v>39</v>
      </c>
      <c r="X529" s="23" t="s">
        <v>225</v>
      </c>
      <c r="Y529" s="23" t="s">
        <v>54</v>
      </c>
      <c r="Z529" s="23">
        <v>14170</v>
      </c>
      <c r="AA529" s="23" t="s">
        <v>73</v>
      </c>
      <c r="AB529" s="23" t="s">
        <v>103</v>
      </c>
      <c r="AC529" s="23" t="s">
        <v>104</v>
      </c>
      <c r="AD529" s="23">
        <v>3</v>
      </c>
      <c r="AE529" s="28">
        <f>VLOOKUP(W529,Sheet4!$A$4:$B$53,2,FALSE)</f>
        <v>0</v>
      </c>
    </row>
    <row r="530" spans="1:31" x14ac:dyDescent="0.35">
      <c r="A530" s="15">
        <v>1461</v>
      </c>
      <c r="B530" s="16" t="s">
        <v>4252</v>
      </c>
      <c r="C530" s="16" t="s">
        <v>4253</v>
      </c>
      <c r="D530" s="17">
        <v>43567</v>
      </c>
      <c r="E530" s="17">
        <v>44102</v>
      </c>
      <c r="F530" s="16">
        <v>17</v>
      </c>
      <c r="G530" s="16" t="s">
        <v>10308</v>
      </c>
      <c r="H530" s="16" t="s">
        <v>28</v>
      </c>
      <c r="I530" s="16" t="s">
        <v>4254</v>
      </c>
      <c r="J530" s="16" t="s">
        <v>4255</v>
      </c>
      <c r="K530" s="16" t="s">
        <v>31</v>
      </c>
      <c r="L530" s="16" t="s">
        <v>32</v>
      </c>
      <c r="M530" s="16" t="s">
        <v>62</v>
      </c>
      <c r="N530" s="16" t="s">
        <v>34</v>
      </c>
      <c r="O530" s="16" t="s">
        <v>62</v>
      </c>
      <c r="P530" s="16" t="s">
        <v>139</v>
      </c>
      <c r="Q530" s="16" t="s">
        <v>4256</v>
      </c>
      <c r="R530" s="16" t="s">
        <v>10322</v>
      </c>
      <c r="S530" s="16" t="s">
        <v>176</v>
      </c>
      <c r="T530" s="18">
        <v>36953</v>
      </c>
      <c r="U530" s="19">
        <v>24.797222222222221</v>
      </c>
      <c r="V530" s="19" t="s">
        <v>10320</v>
      </c>
      <c r="W530" s="20" t="s">
        <v>39</v>
      </c>
      <c r="X530" s="16" t="s">
        <v>102</v>
      </c>
      <c r="Y530" s="16" t="s">
        <v>41</v>
      </c>
      <c r="Z530" s="16">
        <v>82370</v>
      </c>
      <c r="AA530" s="16" t="s">
        <v>127</v>
      </c>
      <c r="AB530" s="16" t="s">
        <v>43</v>
      </c>
      <c r="AC530" s="16" t="s">
        <v>104</v>
      </c>
      <c r="AD530" s="16">
        <v>3</v>
      </c>
      <c r="AE530" s="21">
        <f>VLOOKUP(W530,Sheet4!$A$4:$B$53,2,FALSE)</f>
        <v>0</v>
      </c>
    </row>
    <row r="531" spans="1:31" x14ac:dyDescent="0.35">
      <c r="A531" s="22">
        <v>1465</v>
      </c>
      <c r="B531" s="23" t="s">
        <v>1373</v>
      </c>
      <c r="C531" s="23" t="s">
        <v>931</v>
      </c>
      <c r="D531" s="24">
        <v>44182</v>
      </c>
      <c r="E531" s="24">
        <v>44520</v>
      </c>
      <c r="F531" s="23">
        <v>11</v>
      </c>
      <c r="G531" s="23" t="s">
        <v>10308</v>
      </c>
      <c r="H531" s="23" t="s">
        <v>28</v>
      </c>
      <c r="I531" s="23" t="s">
        <v>4268</v>
      </c>
      <c r="J531" s="23" t="s">
        <v>4269</v>
      </c>
      <c r="K531" s="23" t="s">
        <v>61</v>
      </c>
      <c r="L531" s="23" t="s">
        <v>32</v>
      </c>
      <c r="M531" s="23" t="s">
        <v>51</v>
      </c>
      <c r="N531" s="23" t="s">
        <v>50</v>
      </c>
      <c r="O531" s="23" t="s">
        <v>62</v>
      </c>
      <c r="P531" s="23" t="s">
        <v>139</v>
      </c>
      <c r="Q531" s="23" t="s">
        <v>4270</v>
      </c>
      <c r="R531" s="23" t="s">
        <v>10322</v>
      </c>
      <c r="S531" s="23" t="s">
        <v>1011</v>
      </c>
      <c r="T531" s="25">
        <v>21358</v>
      </c>
      <c r="U531" s="26">
        <v>67.49444444444444</v>
      </c>
      <c r="V531" s="26" t="s">
        <v>10315</v>
      </c>
      <c r="W531" s="27" t="s">
        <v>39</v>
      </c>
      <c r="X531" s="23" t="s">
        <v>4271</v>
      </c>
      <c r="Y531" s="23" t="s">
        <v>41</v>
      </c>
      <c r="Z531" s="23">
        <v>7717</v>
      </c>
      <c r="AA531" s="23" t="s">
        <v>73</v>
      </c>
      <c r="AB531" s="23" t="s">
        <v>74</v>
      </c>
      <c r="AC531" s="23" t="s">
        <v>104</v>
      </c>
      <c r="AD531" s="23">
        <v>3</v>
      </c>
      <c r="AE531" s="28">
        <f>VLOOKUP(W531,Sheet4!$A$4:$B$53,2,FALSE)</f>
        <v>0</v>
      </c>
    </row>
    <row r="532" spans="1:31" x14ac:dyDescent="0.35">
      <c r="A532" s="15">
        <v>1471</v>
      </c>
      <c r="B532" s="16" t="s">
        <v>4288</v>
      </c>
      <c r="C532" s="16" t="s">
        <v>1373</v>
      </c>
      <c r="D532" s="17">
        <v>43754</v>
      </c>
      <c r="E532" s="17">
        <v>44573</v>
      </c>
      <c r="F532" s="16">
        <v>26</v>
      </c>
      <c r="G532" s="16" t="s">
        <v>10308</v>
      </c>
      <c r="H532" s="16" t="s">
        <v>727</v>
      </c>
      <c r="I532" s="16" t="s">
        <v>4289</v>
      </c>
      <c r="J532" s="16" t="s">
        <v>4290</v>
      </c>
      <c r="K532" s="16" t="s">
        <v>31</v>
      </c>
      <c r="L532" s="16" t="s">
        <v>744</v>
      </c>
      <c r="M532" s="16" t="s">
        <v>62</v>
      </c>
      <c r="N532" s="16" t="s">
        <v>63</v>
      </c>
      <c r="O532" s="16" t="s">
        <v>51</v>
      </c>
      <c r="P532" s="16" t="s">
        <v>139</v>
      </c>
      <c r="Q532" s="16" t="s">
        <v>4291</v>
      </c>
      <c r="R532" s="16" t="s">
        <v>10322</v>
      </c>
      <c r="S532" s="16" t="s">
        <v>89</v>
      </c>
      <c r="T532" s="18">
        <v>22015</v>
      </c>
      <c r="U532" s="19">
        <v>65.697222222222223</v>
      </c>
      <c r="V532" s="19" t="s">
        <v>10315</v>
      </c>
      <c r="W532" s="20" t="s">
        <v>39</v>
      </c>
      <c r="X532" s="16" t="s">
        <v>162</v>
      </c>
      <c r="Y532" s="16" t="s">
        <v>54</v>
      </c>
      <c r="Z532" s="16">
        <v>4589</v>
      </c>
      <c r="AA532" s="16" t="s">
        <v>42</v>
      </c>
      <c r="AB532" s="16" t="s">
        <v>103</v>
      </c>
      <c r="AC532" s="16" t="s">
        <v>104</v>
      </c>
      <c r="AD532" s="16">
        <v>3</v>
      </c>
      <c r="AE532" s="21">
        <f>VLOOKUP(W532,Sheet4!$A$4:$B$53,2,FALSE)</f>
        <v>0</v>
      </c>
    </row>
    <row r="533" spans="1:31" x14ac:dyDescent="0.35">
      <c r="A533" s="22">
        <v>1474</v>
      </c>
      <c r="B533" s="23" t="s">
        <v>1710</v>
      </c>
      <c r="C533" s="23" t="s">
        <v>4299</v>
      </c>
      <c r="D533" s="24">
        <v>44958</v>
      </c>
      <c r="E533" s="24">
        <v>44960</v>
      </c>
      <c r="F533" s="23">
        <v>0</v>
      </c>
      <c r="G533" s="23" t="s">
        <v>10308</v>
      </c>
      <c r="H533" s="23" t="s">
        <v>727</v>
      </c>
      <c r="I533" s="23" t="s">
        <v>4300</v>
      </c>
      <c r="J533" s="23" t="s">
        <v>4301</v>
      </c>
      <c r="K533" s="23" t="s">
        <v>138</v>
      </c>
      <c r="L533" s="23" t="s">
        <v>744</v>
      </c>
      <c r="M533" s="23" t="s">
        <v>62</v>
      </c>
      <c r="N533" s="23" t="s">
        <v>34</v>
      </c>
      <c r="O533" s="23" t="s">
        <v>51</v>
      </c>
      <c r="P533" s="23" t="s">
        <v>174</v>
      </c>
      <c r="Q533" s="23" t="s">
        <v>4302</v>
      </c>
      <c r="R533" s="23" t="s">
        <v>10322</v>
      </c>
      <c r="S533" s="23" t="s">
        <v>110</v>
      </c>
      <c r="T533" s="25">
        <v>15535</v>
      </c>
      <c r="U533" s="26">
        <v>83.436111111111117</v>
      </c>
      <c r="V533" s="26" t="s">
        <v>10314</v>
      </c>
      <c r="W533" s="27" t="s">
        <v>39</v>
      </c>
      <c r="X533" s="23" t="s">
        <v>112</v>
      </c>
      <c r="Y533" s="23" t="s">
        <v>41</v>
      </c>
      <c r="Z533" s="23">
        <v>46511</v>
      </c>
      <c r="AA533" s="23" t="s">
        <v>55</v>
      </c>
      <c r="AB533" s="23" t="s">
        <v>83</v>
      </c>
      <c r="AC533" s="23" t="s">
        <v>104</v>
      </c>
      <c r="AD533" s="23">
        <v>3</v>
      </c>
      <c r="AE533" s="28">
        <f>VLOOKUP(W533,Sheet4!$A$4:$B$53,2,FALSE)</f>
        <v>0</v>
      </c>
    </row>
    <row r="534" spans="1:31" x14ac:dyDescent="0.35">
      <c r="A534" s="15">
        <v>1475</v>
      </c>
      <c r="B534" s="16" t="s">
        <v>4303</v>
      </c>
      <c r="C534" s="16" t="s">
        <v>637</v>
      </c>
      <c r="D534" s="17">
        <v>44943</v>
      </c>
      <c r="E534" s="17">
        <v>45067</v>
      </c>
      <c r="F534" s="16">
        <v>4</v>
      </c>
      <c r="G534" s="16" t="s">
        <v>10308</v>
      </c>
      <c r="H534" s="16" t="s">
        <v>727</v>
      </c>
      <c r="I534" s="16" t="s">
        <v>4304</v>
      </c>
      <c r="J534" s="16" t="s">
        <v>4305</v>
      </c>
      <c r="K534" s="16" t="s">
        <v>79</v>
      </c>
      <c r="L534" s="16" t="s">
        <v>32</v>
      </c>
      <c r="M534" s="16" t="s">
        <v>62</v>
      </c>
      <c r="N534" s="16" t="s">
        <v>50</v>
      </c>
      <c r="O534" s="16" t="s">
        <v>35</v>
      </c>
      <c r="P534" s="16" t="s">
        <v>125</v>
      </c>
      <c r="Q534" s="16" t="s">
        <v>4306</v>
      </c>
      <c r="R534" s="16" t="s">
        <v>10322</v>
      </c>
      <c r="S534" s="16" t="s">
        <v>304</v>
      </c>
      <c r="T534" s="18">
        <v>34200</v>
      </c>
      <c r="U534" s="19">
        <v>32.336111111111109</v>
      </c>
      <c r="V534" s="19" t="s">
        <v>10318</v>
      </c>
      <c r="W534" s="20" t="s">
        <v>39</v>
      </c>
      <c r="X534" s="16" t="s">
        <v>82</v>
      </c>
      <c r="Y534" s="16" t="s">
        <v>54</v>
      </c>
      <c r="Z534" s="16">
        <v>86113</v>
      </c>
      <c r="AA534" s="16" t="s">
        <v>73</v>
      </c>
      <c r="AB534" s="16" t="s">
        <v>83</v>
      </c>
      <c r="AC534" s="16" t="s">
        <v>104</v>
      </c>
      <c r="AD534" s="16">
        <v>3</v>
      </c>
      <c r="AE534" s="21">
        <f>VLOOKUP(W534,Sheet4!$A$4:$B$53,2,FALSE)</f>
        <v>0</v>
      </c>
    </row>
    <row r="535" spans="1:31" x14ac:dyDescent="0.35">
      <c r="A535" s="22">
        <v>1476</v>
      </c>
      <c r="B535" s="23" t="s">
        <v>4307</v>
      </c>
      <c r="C535" s="23" t="s">
        <v>473</v>
      </c>
      <c r="D535" s="24">
        <v>43806</v>
      </c>
      <c r="E535" s="24">
        <v>44076</v>
      </c>
      <c r="F535" s="23">
        <v>8</v>
      </c>
      <c r="G535" s="23" t="s">
        <v>10308</v>
      </c>
      <c r="H535" s="23" t="s">
        <v>727</v>
      </c>
      <c r="I535" s="23" t="s">
        <v>4308</v>
      </c>
      <c r="J535" s="23" t="s">
        <v>4309</v>
      </c>
      <c r="K535" s="23" t="s">
        <v>167</v>
      </c>
      <c r="L535" s="23" t="s">
        <v>744</v>
      </c>
      <c r="M535" s="23" t="s">
        <v>33</v>
      </c>
      <c r="N535" s="23" t="s">
        <v>34</v>
      </c>
      <c r="O535" s="23" t="s">
        <v>51</v>
      </c>
      <c r="P535" s="23" t="s">
        <v>174</v>
      </c>
      <c r="Q535" s="23" t="s">
        <v>4310</v>
      </c>
      <c r="R535" s="23" t="s">
        <v>10322</v>
      </c>
      <c r="S535" s="23" t="s">
        <v>89</v>
      </c>
      <c r="T535" s="25">
        <v>22957</v>
      </c>
      <c r="U535" s="26">
        <v>63.119444444444447</v>
      </c>
      <c r="V535" s="26" t="s">
        <v>10315</v>
      </c>
      <c r="W535" s="27" t="s">
        <v>39</v>
      </c>
      <c r="X535" s="23" t="s">
        <v>225</v>
      </c>
      <c r="Y535" s="23" t="s">
        <v>54</v>
      </c>
      <c r="Z535" s="23">
        <v>16157</v>
      </c>
      <c r="AA535" s="23" t="s">
        <v>73</v>
      </c>
      <c r="AB535" s="23" t="s">
        <v>103</v>
      </c>
      <c r="AC535" s="23" t="s">
        <v>739</v>
      </c>
      <c r="AD535" s="23">
        <v>3</v>
      </c>
      <c r="AE535" s="28">
        <f>VLOOKUP(W535,Sheet4!$A$4:$B$53,2,FALSE)</f>
        <v>0</v>
      </c>
    </row>
    <row r="536" spans="1:31" x14ac:dyDescent="0.35">
      <c r="A536" s="15">
        <v>1477</v>
      </c>
      <c r="B536" s="16" t="s">
        <v>2785</v>
      </c>
      <c r="C536" s="16" t="s">
        <v>1763</v>
      </c>
      <c r="D536" s="17">
        <v>43425</v>
      </c>
      <c r="E536" s="17">
        <v>44572</v>
      </c>
      <c r="F536" s="16">
        <v>37</v>
      </c>
      <c r="G536" s="16" t="s">
        <v>10308</v>
      </c>
      <c r="H536" s="16" t="s">
        <v>28</v>
      </c>
      <c r="I536" s="16" t="s">
        <v>4311</v>
      </c>
      <c r="J536" s="16" t="s">
        <v>4312</v>
      </c>
      <c r="K536" s="16" t="s">
        <v>31</v>
      </c>
      <c r="L536" s="16" t="s">
        <v>32</v>
      </c>
      <c r="M536" s="16" t="s">
        <v>33</v>
      </c>
      <c r="N536" s="16" t="s">
        <v>63</v>
      </c>
      <c r="O536" s="16" t="s">
        <v>62</v>
      </c>
      <c r="P536" s="16" t="s">
        <v>139</v>
      </c>
      <c r="Q536" s="16" t="s">
        <v>4313</v>
      </c>
      <c r="R536" s="16" t="s">
        <v>10322</v>
      </c>
      <c r="S536" s="16" t="s">
        <v>304</v>
      </c>
      <c r="T536" s="18">
        <v>23266</v>
      </c>
      <c r="U536" s="19">
        <v>62.272222222222226</v>
      </c>
      <c r="V536" s="19" t="s">
        <v>10315</v>
      </c>
      <c r="W536" s="20" t="s">
        <v>39</v>
      </c>
      <c r="X536" s="16" t="s">
        <v>82</v>
      </c>
      <c r="Y536" s="16" t="s">
        <v>41</v>
      </c>
      <c r="Z536" s="16">
        <v>75398</v>
      </c>
      <c r="AA536" s="16" t="s">
        <v>127</v>
      </c>
      <c r="AB536" s="16" t="s">
        <v>83</v>
      </c>
      <c r="AC536" s="16" t="s">
        <v>104</v>
      </c>
      <c r="AD536" s="16">
        <v>3</v>
      </c>
      <c r="AE536" s="21">
        <f>VLOOKUP(W536,Sheet4!$A$4:$B$53,2,FALSE)</f>
        <v>0</v>
      </c>
    </row>
    <row r="537" spans="1:31" x14ac:dyDescent="0.35">
      <c r="A537" s="22">
        <v>1478</v>
      </c>
      <c r="B537" s="23" t="s">
        <v>4314</v>
      </c>
      <c r="C537" s="23" t="s">
        <v>4134</v>
      </c>
      <c r="D537" s="24">
        <v>44242</v>
      </c>
      <c r="E537" s="24">
        <v>45125</v>
      </c>
      <c r="F537" s="23">
        <v>29</v>
      </c>
      <c r="G537" s="23" t="s">
        <v>10308</v>
      </c>
      <c r="H537" s="23" t="s">
        <v>28</v>
      </c>
      <c r="I537" s="23" t="s">
        <v>4315</v>
      </c>
      <c r="J537" s="23" t="s">
        <v>4316</v>
      </c>
      <c r="K537" s="23" t="s">
        <v>132</v>
      </c>
      <c r="L537" s="23" t="s">
        <v>32</v>
      </c>
      <c r="M537" s="23" t="s">
        <v>51</v>
      </c>
      <c r="N537" s="23" t="s">
        <v>63</v>
      </c>
      <c r="O537" s="23" t="s">
        <v>51</v>
      </c>
      <c r="P537" s="23" t="s">
        <v>174</v>
      </c>
      <c r="Q537" s="23" t="s">
        <v>4317</v>
      </c>
      <c r="R537" s="23" t="s">
        <v>10322</v>
      </c>
      <c r="S537" s="23" t="s">
        <v>89</v>
      </c>
      <c r="T537" s="25">
        <v>19623</v>
      </c>
      <c r="U537" s="26">
        <v>72.24722222222222</v>
      </c>
      <c r="V537" s="26" t="s">
        <v>10316</v>
      </c>
      <c r="W537" s="27" t="s">
        <v>39</v>
      </c>
      <c r="X537" s="23" t="s">
        <v>653</v>
      </c>
      <c r="Y537" s="23" t="s">
        <v>41</v>
      </c>
      <c r="Z537" s="23">
        <v>35244</v>
      </c>
      <c r="AA537" s="23" t="s">
        <v>73</v>
      </c>
      <c r="AB537" s="23" t="s">
        <v>103</v>
      </c>
      <c r="AC537" s="23" t="s">
        <v>104</v>
      </c>
      <c r="AD537" s="23">
        <v>3</v>
      </c>
      <c r="AE537" s="28">
        <f>VLOOKUP(W537,Sheet4!$A$4:$B$53,2,FALSE)</f>
        <v>0</v>
      </c>
    </row>
    <row r="538" spans="1:31" x14ac:dyDescent="0.35">
      <c r="A538" s="15">
        <v>1483</v>
      </c>
      <c r="B538" s="16" t="s">
        <v>4331</v>
      </c>
      <c r="C538" s="16" t="s">
        <v>4332</v>
      </c>
      <c r="D538" s="17">
        <v>44794</v>
      </c>
      <c r="E538" s="17">
        <v>44946</v>
      </c>
      <c r="F538" s="16">
        <v>4</v>
      </c>
      <c r="G538" s="16" t="s">
        <v>10308</v>
      </c>
      <c r="H538" s="16" t="s">
        <v>28</v>
      </c>
      <c r="I538" s="16" t="s">
        <v>4333</v>
      </c>
      <c r="J538" s="16" t="s">
        <v>4334</v>
      </c>
      <c r="K538" s="16" t="s">
        <v>97</v>
      </c>
      <c r="L538" s="16" t="s">
        <v>32</v>
      </c>
      <c r="M538" s="16" t="s">
        <v>62</v>
      </c>
      <c r="N538" s="16" t="s">
        <v>50</v>
      </c>
      <c r="O538" s="16" t="s">
        <v>62</v>
      </c>
      <c r="P538" s="16" t="s">
        <v>139</v>
      </c>
      <c r="Q538" s="16" t="s">
        <v>4335</v>
      </c>
      <c r="R538" s="16" t="s">
        <v>10322</v>
      </c>
      <c r="S538" s="16" t="s">
        <v>285</v>
      </c>
      <c r="T538" s="18">
        <v>22569</v>
      </c>
      <c r="U538" s="19">
        <v>64.180555555555557</v>
      </c>
      <c r="V538" s="19" t="s">
        <v>10315</v>
      </c>
      <c r="W538" s="20" t="s">
        <v>39</v>
      </c>
      <c r="X538" s="16" t="s">
        <v>3106</v>
      </c>
      <c r="Y538" s="16" t="s">
        <v>41</v>
      </c>
      <c r="Z538" s="16">
        <v>74813</v>
      </c>
      <c r="AA538" s="16" t="s">
        <v>55</v>
      </c>
      <c r="AB538" s="16" t="s">
        <v>74</v>
      </c>
      <c r="AC538" s="16" t="s">
        <v>104</v>
      </c>
      <c r="AD538" s="16">
        <v>3</v>
      </c>
      <c r="AE538" s="21">
        <f>VLOOKUP(W538,Sheet4!$A$4:$B$53,2,FALSE)</f>
        <v>0</v>
      </c>
    </row>
    <row r="539" spans="1:31" x14ac:dyDescent="0.35">
      <c r="A539" s="22">
        <v>1485</v>
      </c>
      <c r="B539" s="23" t="s">
        <v>3125</v>
      </c>
      <c r="C539" s="23" t="s">
        <v>673</v>
      </c>
      <c r="D539" s="24">
        <v>44260</v>
      </c>
      <c r="E539" s="24">
        <v>45018</v>
      </c>
      <c r="F539" s="23">
        <v>24</v>
      </c>
      <c r="G539" s="23" t="s">
        <v>10308</v>
      </c>
      <c r="H539" s="23" t="s">
        <v>28</v>
      </c>
      <c r="I539" s="23" t="s">
        <v>4339</v>
      </c>
      <c r="J539" s="23" t="s">
        <v>4340</v>
      </c>
      <c r="K539" s="23" t="s">
        <v>61</v>
      </c>
      <c r="L539" s="23" t="s">
        <v>32</v>
      </c>
      <c r="M539" s="23" t="s">
        <v>33</v>
      </c>
      <c r="N539" s="23" t="s">
        <v>50</v>
      </c>
      <c r="O539" s="23" t="s">
        <v>51</v>
      </c>
      <c r="P539" s="23" t="s">
        <v>98</v>
      </c>
      <c r="Q539" s="23" t="s">
        <v>4341</v>
      </c>
      <c r="R539" s="23" t="s">
        <v>10322</v>
      </c>
      <c r="S539" s="23" t="s">
        <v>52</v>
      </c>
      <c r="T539" s="25">
        <v>26283</v>
      </c>
      <c r="U539" s="26">
        <v>54.011111111111113</v>
      </c>
      <c r="V539" s="26" t="s">
        <v>10319</v>
      </c>
      <c r="W539" s="27" t="s">
        <v>39</v>
      </c>
      <c r="X539" s="23" t="s">
        <v>82</v>
      </c>
      <c r="Y539" s="23" t="s">
        <v>41</v>
      </c>
      <c r="Z539" s="23">
        <v>92712</v>
      </c>
      <c r="AA539" s="23" t="s">
        <v>127</v>
      </c>
      <c r="AB539" s="23" t="s">
        <v>83</v>
      </c>
      <c r="AC539" s="23" t="s">
        <v>104</v>
      </c>
      <c r="AD539" s="23">
        <v>3</v>
      </c>
      <c r="AE539" s="28">
        <f>VLOOKUP(W539,Sheet4!$A$4:$B$53,2,FALSE)</f>
        <v>0</v>
      </c>
    </row>
    <row r="540" spans="1:31" x14ac:dyDescent="0.35">
      <c r="A540" s="15">
        <v>1487</v>
      </c>
      <c r="B540" s="16" t="s">
        <v>2785</v>
      </c>
      <c r="C540" s="16" t="s">
        <v>2768</v>
      </c>
      <c r="D540" s="17">
        <v>44689</v>
      </c>
      <c r="E540" s="17">
        <v>45012</v>
      </c>
      <c r="F540" s="16">
        <v>10</v>
      </c>
      <c r="G540" s="16" t="s">
        <v>10308</v>
      </c>
      <c r="H540" s="16" t="s">
        <v>28</v>
      </c>
      <c r="I540" s="16" t="s">
        <v>4345</v>
      </c>
      <c r="J540" s="16" t="s">
        <v>4346</v>
      </c>
      <c r="K540" s="16" t="s">
        <v>31</v>
      </c>
      <c r="L540" s="16" t="s">
        <v>32</v>
      </c>
      <c r="M540" s="16" t="s">
        <v>62</v>
      </c>
      <c r="N540" s="16" t="s">
        <v>63</v>
      </c>
      <c r="O540" s="16" t="s">
        <v>51</v>
      </c>
      <c r="P540" s="16" t="s">
        <v>98</v>
      </c>
      <c r="Q540" s="16" t="s">
        <v>4347</v>
      </c>
      <c r="R540" s="16" t="s">
        <v>10322</v>
      </c>
      <c r="S540" s="16" t="s">
        <v>80</v>
      </c>
      <c r="T540" s="18">
        <v>26173</v>
      </c>
      <c r="U540" s="19">
        <v>54.31111111111111</v>
      </c>
      <c r="V540" s="19" t="s">
        <v>10319</v>
      </c>
      <c r="W540" s="20" t="s">
        <v>39</v>
      </c>
      <c r="X540" s="16" t="s">
        <v>215</v>
      </c>
      <c r="Y540" s="16" t="s">
        <v>41</v>
      </c>
      <c r="Z540" s="16">
        <v>31742</v>
      </c>
      <c r="AA540" s="16" t="s">
        <v>127</v>
      </c>
      <c r="AB540" s="16" t="s">
        <v>43</v>
      </c>
      <c r="AC540" s="16" t="s">
        <v>44</v>
      </c>
      <c r="AD540" s="16">
        <v>3</v>
      </c>
      <c r="AE540" s="21">
        <f>VLOOKUP(W540,Sheet4!$A$4:$B$53,2,FALSE)</f>
        <v>0</v>
      </c>
    </row>
    <row r="541" spans="1:31" x14ac:dyDescent="0.35">
      <c r="A541" s="22">
        <v>1488</v>
      </c>
      <c r="B541" s="23" t="s">
        <v>4348</v>
      </c>
      <c r="C541" s="23" t="s">
        <v>1183</v>
      </c>
      <c r="D541" s="24">
        <v>44064</v>
      </c>
      <c r="E541" s="24">
        <v>44711</v>
      </c>
      <c r="F541" s="23">
        <v>21</v>
      </c>
      <c r="G541" s="23" t="s">
        <v>10308</v>
      </c>
      <c r="H541" s="23" t="s">
        <v>28</v>
      </c>
      <c r="I541" s="23" t="s">
        <v>4349</v>
      </c>
      <c r="J541" s="23" t="s">
        <v>4350</v>
      </c>
      <c r="K541" s="23" t="s">
        <v>132</v>
      </c>
      <c r="L541" s="23" t="s">
        <v>197</v>
      </c>
      <c r="M541" s="23" t="s">
        <v>51</v>
      </c>
      <c r="N541" s="23" t="s">
        <v>50</v>
      </c>
      <c r="O541" s="23" t="s">
        <v>62</v>
      </c>
      <c r="P541" s="23" t="s">
        <v>139</v>
      </c>
      <c r="Q541" s="23" t="s">
        <v>4351</v>
      </c>
      <c r="R541" s="23" t="s">
        <v>10322</v>
      </c>
      <c r="S541" s="23" t="s">
        <v>110</v>
      </c>
      <c r="T541" s="25">
        <v>23062</v>
      </c>
      <c r="U541" s="26">
        <v>62.833333333333336</v>
      </c>
      <c r="V541" s="26" t="s">
        <v>10315</v>
      </c>
      <c r="W541" s="27" t="s">
        <v>39</v>
      </c>
      <c r="X541" s="23" t="s">
        <v>418</v>
      </c>
      <c r="Y541" s="23" t="s">
        <v>41</v>
      </c>
      <c r="Z541" s="23">
        <v>7547</v>
      </c>
      <c r="AA541" s="23" t="s">
        <v>55</v>
      </c>
      <c r="AB541" s="23" t="s">
        <v>74</v>
      </c>
      <c r="AC541" s="23" t="s">
        <v>44</v>
      </c>
      <c r="AD541" s="23">
        <v>3</v>
      </c>
      <c r="AE541" s="28">
        <f>VLOOKUP(W541,Sheet4!$A$4:$B$53,2,FALSE)</f>
        <v>0</v>
      </c>
    </row>
    <row r="542" spans="1:31" x14ac:dyDescent="0.35">
      <c r="A542" s="15">
        <v>1494</v>
      </c>
      <c r="B542" s="16" t="s">
        <v>4366</v>
      </c>
      <c r="C542" s="16" t="s">
        <v>4367</v>
      </c>
      <c r="D542" s="17">
        <v>43386</v>
      </c>
      <c r="E542" s="17">
        <v>43803</v>
      </c>
      <c r="F542" s="16">
        <v>13</v>
      </c>
      <c r="G542" s="16" t="s">
        <v>10308</v>
      </c>
      <c r="H542" s="16" t="s">
        <v>727</v>
      </c>
      <c r="I542" s="16" t="s">
        <v>4368</v>
      </c>
      <c r="J542" s="16" t="s">
        <v>4369</v>
      </c>
      <c r="K542" s="16" t="s">
        <v>49</v>
      </c>
      <c r="L542" s="16" t="s">
        <v>744</v>
      </c>
      <c r="M542" s="16" t="s">
        <v>33</v>
      </c>
      <c r="N542" s="16" t="s">
        <v>63</v>
      </c>
      <c r="O542" s="16" t="s">
        <v>62</v>
      </c>
      <c r="P542" s="16" t="s">
        <v>139</v>
      </c>
      <c r="Q542" s="16" t="s">
        <v>4370</v>
      </c>
      <c r="R542" s="16" t="s">
        <v>10322</v>
      </c>
      <c r="S542" s="16" t="s">
        <v>147</v>
      </c>
      <c r="T542" s="18">
        <v>17969</v>
      </c>
      <c r="U542" s="19">
        <v>76.772222222222226</v>
      </c>
      <c r="V542" s="19" t="s">
        <v>10316</v>
      </c>
      <c r="W542" s="20" t="s">
        <v>39</v>
      </c>
      <c r="X542" s="16" t="s">
        <v>177</v>
      </c>
      <c r="Y542" s="16" t="s">
        <v>41</v>
      </c>
      <c r="Z542" s="16">
        <v>18325</v>
      </c>
      <c r="AA542" s="16" t="s">
        <v>55</v>
      </c>
      <c r="AB542" s="16" t="s">
        <v>103</v>
      </c>
      <c r="AC542" s="16" t="s">
        <v>44</v>
      </c>
      <c r="AD542" s="16">
        <v>3</v>
      </c>
      <c r="AE542" s="21">
        <f>VLOOKUP(W542,Sheet4!$A$4:$B$53,2,FALSE)</f>
        <v>0</v>
      </c>
    </row>
    <row r="543" spans="1:31" x14ac:dyDescent="0.35">
      <c r="A543" s="22">
        <v>1496</v>
      </c>
      <c r="B543" s="23" t="s">
        <v>4374</v>
      </c>
      <c r="C543" s="23" t="s">
        <v>4375</v>
      </c>
      <c r="D543" s="24">
        <v>43585</v>
      </c>
      <c r="E543" s="24">
        <v>43955</v>
      </c>
      <c r="F543" s="23">
        <v>12</v>
      </c>
      <c r="G543" s="23" t="s">
        <v>10308</v>
      </c>
      <c r="H543" s="23" t="s">
        <v>727</v>
      </c>
      <c r="I543" s="23" t="s">
        <v>4376</v>
      </c>
      <c r="J543" s="23" t="s">
        <v>4377</v>
      </c>
      <c r="K543" s="23" t="s">
        <v>79</v>
      </c>
      <c r="L543" s="23" t="s">
        <v>32</v>
      </c>
      <c r="M543" s="23" t="s">
        <v>51</v>
      </c>
      <c r="N543" s="23" t="s">
        <v>50</v>
      </c>
      <c r="O543" s="23" t="s">
        <v>62</v>
      </c>
      <c r="P543" s="23" t="s">
        <v>139</v>
      </c>
      <c r="Q543" s="23" t="s">
        <v>4378</v>
      </c>
      <c r="R543" s="23" t="s">
        <v>10322</v>
      </c>
      <c r="S543" s="23" t="s">
        <v>147</v>
      </c>
      <c r="T543" s="25">
        <v>18561</v>
      </c>
      <c r="U543" s="26">
        <v>75.152777777777771</v>
      </c>
      <c r="V543" s="26" t="s">
        <v>10316</v>
      </c>
      <c r="W543" s="27" t="s">
        <v>39</v>
      </c>
      <c r="X543" s="23" t="s">
        <v>102</v>
      </c>
      <c r="Y543" s="23" t="s">
        <v>54</v>
      </c>
      <c r="Z543" s="23">
        <v>27412</v>
      </c>
      <c r="AA543" s="23" t="s">
        <v>42</v>
      </c>
      <c r="AB543" s="23" t="s">
        <v>43</v>
      </c>
      <c r="AC543" s="23" t="s">
        <v>44</v>
      </c>
      <c r="AD543" s="23">
        <v>3</v>
      </c>
      <c r="AE543" s="28">
        <f>VLOOKUP(W543,Sheet4!$A$4:$B$53,2,FALSE)</f>
        <v>0</v>
      </c>
    </row>
    <row r="544" spans="1:31" x14ac:dyDescent="0.35">
      <c r="A544" s="15">
        <v>1498</v>
      </c>
      <c r="B544" s="16" t="s">
        <v>4381</v>
      </c>
      <c r="C544" s="16" t="s">
        <v>232</v>
      </c>
      <c r="D544" s="17">
        <v>44788</v>
      </c>
      <c r="E544" s="17">
        <v>44793</v>
      </c>
      <c r="F544" s="16">
        <v>0</v>
      </c>
      <c r="G544" s="16" t="s">
        <v>10308</v>
      </c>
      <c r="H544" s="16" t="s">
        <v>28</v>
      </c>
      <c r="I544" s="16" t="s">
        <v>4382</v>
      </c>
      <c r="J544" s="16" t="s">
        <v>4383</v>
      </c>
      <c r="K544" s="16" t="s">
        <v>88</v>
      </c>
      <c r="L544" s="16" t="s">
        <v>32</v>
      </c>
      <c r="M544" s="16" t="s">
        <v>62</v>
      </c>
      <c r="N544" s="16" t="s">
        <v>63</v>
      </c>
      <c r="O544" s="16" t="s">
        <v>51</v>
      </c>
      <c r="P544" s="16" t="s">
        <v>139</v>
      </c>
      <c r="Q544" s="16" t="s">
        <v>4384</v>
      </c>
      <c r="R544" s="16" t="s">
        <v>10322</v>
      </c>
      <c r="S544" s="16" t="s">
        <v>110</v>
      </c>
      <c r="T544" s="18">
        <v>16155</v>
      </c>
      <c r="U544" s="19">
        <v>81.738888888888894</v>
      </c>
      <c r="V544" s="19" t="s">
        <v>10314</v>
      </c>
      <c r="W544" s="20" t="s">
        <v>39</v>
      </c>
      <c r="X544" s="16" t="s">
        <v>183</v>
      </c>
      <c r="Y544" s="16" t="s">
        <v>41</v>
      </c>
      <c r="Z544" s="16">
        <v>43193</v>
      </c>
      <c r="AA544" s="16" t="s">
        <v>92</v>
      </c>
      <c r="AB544" s="16" t="s">
        <v>83</v>
      </c>
      <c r="AC544" s="16" t="s">
        <v>104</v>
      </c>
      <c r="AD544" s="16">
        <v>3</v>
      </c>
      <c r="AE544" s="21">
        <f>VLOOKUP(W544,Sheet4!$A$4:$B$53,2,FALSE)</f>
        <v>0</v>
      </c>
    </row>
    <row r="545" spans="1:31" x14ac:dyDescent="0.35">
      <c r="A545" s="22">
        <v>1499</v>
      </c>
      <c r="B545" s="23" t="s">
        <v>4385</v>
      </c>
      <c r="C545" s="23" t="s">
        <v>627</v>
      </c>
      <c r="D545" s="24">
        <v>44618</v>
      </c>
      <c r="E545" s="24">
        <v>44850</v>
      </c>
      <c r="F545" s="23">
        <v>7</v>
      </c>
      <c r="G545" s="23" t="s">
        <v>10308</v>
      </c>
      <c r="H545" s="23" t="s">
        <v>28</v>
      </c>
      <c r="I545" s="23" t="s">
        <v>4386</v>
      </c>
      <c r="J545" s="23" t="s">
        <v>4387</v>
      </c>
      <c r="K545" s="23" t="s">
        <v>31</v>
      </c>
      <c r="L545" s="23" t="s">
        <v>32</v>
      </c>
      <c r="M545" s="23" t="s">
        <v>33</v>
      </c>
      <c r="N545" s="23" t="s">
        <v>50</v>
      </c>
      <c r="O545" s="23" t="s">
        <v>62</v>
      </c>
      <c r="P545" s="23" t="s">
        <v>125</v>
      </c>
      <c r="Q545" s="23" t="s">
        <v>4388</v>
      </c>
      <c r="R545" s="23" t="s">
        <v>10322</v>
      </c>
      <c r="S545" s="23" t="s">
        <v>80</v>
      </c>
      <c r="T545" s="25">
        <v>27511</v>
      </c>
      <c r="U545" s="26">
        <v>50.647222222222226</v>
      </c>
      <c r="V545" s="26" t="s">
        <v>10319</v>
      </c>
      <c r="W545" s="27" t="s">
        <v>39</v>
      </c>
      <c r="X545" s="23" t="s">
        <v>215</v>
      </c>
      <c r="Y545" s="23" t="s">
        <v>41</v>
      </c>
      <c r="Z545" s="23">
        <v>94816</v>
      </c>
      <c r="AA545" s="23" t="s">
        <v>73</v>
      </c>
      <c r="AB545" s="23" t="s">
        <v>83</v>
      </c>
      <c r="AC545" s="23" t="s">
        <v>44</v>
      </c>
      <c r="AD545" s="23">
        <v>3</v>
      </c>
      <c r="AE545" s="28">
        <f>VLOOKUP(W545,Sheet4!$A$4:$B$53,2,FALSE)</f>
        <v>0</v>
      </c>
    </row>
    <row r="546" spans="1:31" x14ac:dyDescent="0.35">
      <c r="A546" s="15">
        <v>1501</v>
      </c>
      <c r="B546" s="16" t="s">
        <v>840</v>
      </c>
      <c r="C546" s="16" t="s">
        <v>1352</v>
      </c>
      <c r="D546" s="17">
        <v>44493</v>
      </c>
      <c r="E546" s="17">
        <v>44837</v>
      </c>
      <c r="F546" s="16">
        <v>11</v>
      </c>
      <c r="G546" s="16" t="s">
        <v>10308</v>
      </c>
      <c r="H546" s="16" t="s">
        <v>28</v>
      </c>
      <c r="I546" s="16" t="s">
        <v>4391</v>
      </c>
      <c r="J546" s="16" t="s">
        <v>4392</v>
      </c>
      <c r="K546" s="16" t="s">
        <v>49</v>
      </c>
      <c r="L546" s="16" t="s">
        <v>32</v>
      </c>
      <c r="M546" s="16" t="s">
        <v>33</v>
      </c>
      <c r="N546" s="16" t="s">
        <v>50</v>
      </c>
      <c r="O546" s="16" t="s">
        <v>51</v>
      </c>
      <c r="P546" s="16" t="s">
        <v>139</v>
      </c>
      <c r="Q546" s="16" t="s">
        <v>4393</v>
      </c>
      <c r="R546" s="16" t="s">
        <v>10322</v>
      </c>
      <c r="S546" s="16" t="s">
        <v>89</v>
      </c>
      <c r="T546" s="18">
        <v>36434</v>
      </c>
      <c r="U546" s="19">
        <v>26.219444444444445</v>
      </c>
      <c r="V546" s="19" t="s">
        <v>10320</v>
      </c>
      <c r="W546" s="20" t="s">
        <v>39</v>
      </c>
      <c r="X546" s="16" t="s">
        <v>280</v>
      </c>
      <c r="Y546" s="16" t="s">
        <v>54</v>
      </c>
      <c r="Z546" s="16">
        <v>12961</v>
      </c>
      <c r="AA546" s="16" t="s">
        <v>55</v>
      </c>
      <c r="AB546" s="16" t="s">
        <v>43</v>
      </c>
      <c r="AC546" s="16" t="s">
        <v>44</v>
      </c>
      <c r="AD546" s="16">
        <v>3</v>
      </c>
      <c r="AE546" s="21">
        <f>VLOOKUP(W546,Sheet4!$A$4:$B$53,2,FALSE)</f>
        <v>0</v>
      </c>
    </row>
    <row r="547" spans="1:31" x14ac:dyDescent="0.35">
      <c r="A547" s="22">
        <v>1502</v>
      </c>
      <c r="B547" s="23" t="s">
        <v>4394</v>
      </c>
      <c r="C547" s="23" t="s">
        <v>1321</v>
      </c>
      <c r="D547" s="24">
        <v>44326</v>
      </c>
      <c r="E547" s="24">
        <v>45026</v>
      </c>
      <c r="F547" s="23">
        <v>23</v>
      </c>
      <c r="G547" s="23" t="s">
        <v>10308</v>
      </c>
      <c r="H547" s="23" t="s">
        <v>28</v>
      </c>
      <c r="I547" s="23" t="s">
        <v>4395</v>
      </c>
      <c r="J547" s="23" t="s">
        <v>4396</v>
      </c>
      <c r="K547" s="23" t="s">
        <v>138</v>
      </c>
      <c r="L547" s="23" t="s">
        <v>32</v>
      </c>
      <c r="M547" s="23" t="s">
        <v>62</v>
      </c>
      <c r="N547" s="23" t="s">
        <v>63</v>
      </c>
      <c r="O547" s="23" t="s">
        <v>62</v>
      </c>
      <c r="P547" s="23" t="s">
        <v>139</v>
      </c>
      <c r="Q547" s="23" t="s">
        <v>4397</v>
      </c>
      <c r="R547" s="23" t="s">
        <v>10322</v>
      </c>
      <c r="S547" s="23" t="s">
        <v>100</v>
      </c>
      <c r="T547" s="25">
        <v>31761</v>
      </c>
      <c r="U547" s="26">
        <v>39.013888888888886</v>
      </c>
      <c r="V547" s="26" t="s">
        <v>10318</v>
      </c>
      <c r="W547" s="27" t="s">
        <v>39</v>
      </c>
      <c r="X547" s="23" t="s">
        <v>612</v>
      </c>
      <c r="Y547" s="23" t="s">
        <v>54</v>
      </c>
      <c r="Z547" s="23">
        <v>96477</v>
      </c>
      <c r="AA547" s="23" t="s">
        <v>42</v>
      </c>
      <c r="AB547" s="23" t="s">
        <v>103</v>
      </c>
      <c r="AC547" s="23" t="s">
        <v>44</v>
      </c>
      <c r="AD547" s="23">
        <v>3</v>
      </c>
      <c r="AE547" s="28">
        <f>VLOOKUP(W547,Sheet4!$A$4:$B$53,2,FALSE)</f>
        <v>0</v>
      </c>
    </row>
    <row r="548" spans="1:31" x14ac:dyDescent="0.35">
      <c r="A548" s="15">
        <v>1503</v>
      </c>
      <c r="B548" s="16" t="s">
        <v>1301</v>
      </c>
      <c r="C548" s="16" t="s">
        <v>869</v>
      </c>
      <c r="D548" s="17">
        <v>44360</v>
      </c>
      <c r="E548" s="17">
        <v>44367</v>
      </c>
      <c r="F548" s="16">
        <v>0</v>
      </c>
      <c r="G548" s="16" t="s">
        <v>10308</v>
      </c>
      <c r="H548" s="16" t="s">
        <v>28</v>
      </c>
      <c r="I548" s="16" t="s">
        <v>4398</v>
      </c>
      <c r="J548" s="16" t="s">
        <v>4399</v>
      </c>
      <c r="K548" s="16" t="s">
        <v>79</v>
      </c>
      <c r="L548" s="16" t="s">
        <v>32</v>
      </c>
      <c r="M548" s="16" t="s">
        <v>33</v>
      </c>
      <c r="N548" s="16" t="s">
        <v>50</v>
      </c>
      <c r="O548" s="16" t="s">
        <v>51</v>
      </c>
      <c r="P548" s="16" t="s">
        <v>139</v>
      </c>
      <c r="Q548" s="16" t="s">
        <v>4400</v>
      </c>
      <c r="R548" s="16" t="s">
        <v>10322</v>
      </c>
      <c r="S548" s="16" t="s">
        <v>65</v>
      </c>
      <c r="T548" s="18">
        <v>31158</v>
      </c>
      <c r="U548" s="19">
        <v>40.663888888888891</v>
      </c>
      <c r="V548" s="19" t="s">
        <v>10317</v>
      </c>
      <c r="W548" s="20" t="s">
        <v>39</v>
      </c>
      <c r="X548" s="16" t="s">
        <v>4401</v>
      </c>
      <c r="Y548" s="16" t="s">
        <v>41</v>
      </c>
      <c r="Z548" s="16">
        <v>31097</v>
      </c>
      <c r="AA548" s="16" t="s">
        <v>92</v>
      </c>
      <c r="AB548" s="16" t="s">
        <v>74</v>
      </c>
      <c r="AC548" s="16" t="s">
        <v>44</v>
      </c>
      <c r="AD548" s="16">
        <v>3</v>
      </c>
      <c r="AE548" s="21">
        <f>VLOOKUP(W548,Sheet4!$A$4:$B$53,2,FALSE)</f>
        <v>0</v>
      </c>
    </row>
    <row r="549" spans="1:31" x14ac:dyDescent="0.35">
      <c r="A549" s="22">
        <v>1504</v>
      </c>
      <c r="B549" s="23" t="s">
        <v>4402</v>
      </c>
      <c r="C549" s="23" t="s">
        <v>4001</v>
      </c>
      <c r="D549" s="24">
        <v>43773</v>
      </c>
      <c r="E549" s="24">
        <v>44405</v>
      </c>
      <c r="F549" s="23">
        <v>20</v>
      </c>
      <c r="G549" s="23" t="s">
        <v>10308</v>
      </c>
      <c r="H549" s="23" t="s">
        <v>28</v>
      </c>
      <c r="I549" s="23" t="s">
        <v>4403</v>
      </c>
      <c r="J549" s="23" t="s">
        <v>4404</v>
      </c>
      <c r="K549" s="23" t="s">
        <v>167</v>
      </c>
      <c r="L549" s="23" t="s">
        <v>32</v>
      </c>
      <c r="M549" s="23" t="s">
        <v>62</v>
      </c>
      <c r="N549" s="23" t="s">
        <v>34</v>
      </c>
      <c r="O549" s="23" t="s">
        <v>62</v>
      </c>
      <c r="P549" s="23" t="s">
        <v>125</v>
      </c>
      <c r="Q549" s="23" t="s">
        <v>4405</v>
      </c>
      <c r="R549" s="23" t="s">
        <v>10322</v>
      </c>
      <c r="S549" s="23" t="s">
        <v>110</v>
      </c>
      <c r="T549" s="25">
        <v>26168</v>
      </c>
      <c r="U549" s="26">
        <v>54.325000000000003</v>
      </c>
      <c r="V549" s="26" t="s">
        <v>10319</v>
      </c>
      <c r="W549" s="27" t="s">
        <v>39</v>
      </c>
      <c r="X549" s="23" t="s">
        <v>102</v>
      </c>
      <c r="Y549" s="23" t="s">
        <v>41</v>
      </c>
      <c r="Z549" s="23">
        <v>11962</v>
      </c>
      <c r="AA549" s="23" t="s">
        <v>73</v>
      </c>
      <c r="AB549" s="23" t="s">
        <v>83</v>
      </c>
      <c r="AC549" s="23" t="s">
        <v>235</v>
      </c>
      <c r="AD549" s="23">
        <v>3</v>
      </c>
      <c r="AE549" s="28">
        <f>VLOOKUP(W549,Sheet4!$A$4:$B$53,2,FALSE)</f>
        <v>0</v>
      </c>
    </row>
    <row r="550" spans="1:31" x14ac:dyDescent="0.35">
      <c r="A550" s="15">
        <v>1506</v>
      </c>
      <c r="B550" s="16" t="s">
        <v>4410</v>
      </c>
      <c r="C550" s="16" t="s">
        <v>4411</v>
      </c>
      <c r="D550" s="17">
        <v>43348</v>
      </c>
      <c r="E550" s="17">
        <v>44082</v>
      </c>
      <c r="F550" s="16">
        <v>24</v>
      </c>
      <c r="G550" s="16" t="s">
        <v>10308</v>
      </c>
      <c r="H550" s="16" t="s">
        <v>28</v>
      </c>
      <c r="I550" s="16" t="s">
        <v>1521</v>
      </c>
      <c r="J550" s="16" t="s">
        <v>4412</v>
      </c>
      <c r="K550" s="16" t="s">
        <v>117</v>
      </c>
      <c r="L550" s="16" t="s">
        <v>32</v>
      </c>
      <c r="M550" s="16" t="s">
        <v>51</v>
      </c>
      <c r="N550" s="16" t="s">
        <v>63</v>
      </c>
      <c r="O550" s="16" t="s">
        <v>51</v>
      </c>
      <c r="P550" s="16" t="s">
        <v>139</v>
      </c>
      <c r="Q550" s="16" t="s">
        <v>4413</v>
      </c>
      <c r="R550" s="16" t="s">
        <v>10322</v>
      </c>
      <c r="S550" s="16" t="s">
        <v>110</v>
      </c>
      <c r="T550" s="18">
        <v>26468</v>
      </c>
      <c r="U550" s="19">
        <v>53.505555555555553</v>
      </c>
      <c r="V550" s="19" t="s">
        <v>10319</v>
      </c>
      <c r="W550" s="20" t="s">
        <v>39</v>
      </c>
      <c r="X550" s="16" t="s">
        <v>112</v>
      </c>
      <c r="Y550" s="16" t="s">
        <v>41</v>
      </c>
      <c r="Z550" s="16">
        <v>25033</v>
      </c>
      <c r="AA550" s="16" t="s">
        <v>55</v>
      </c>
      <c r="AB550" s="16" t="s">
        <v>74</v>
      </c>
      <c r="AC550" s="16" t="s">
        <v>104</v>
      </c>
      <c r="AD550" s="16">
        <v>3</v>
      </c>
      <c r="AE550" s="21">
        <f>VLOOKUP(W550,Sheet4!$A$4:$B$53,2,FALSE)</f>
        <v>0</v>
      </c>
    </row>
    <row r="551" spans="1:31" x14ac:dyDescent="0.35">
      <c r="A551" s="22">
        <v>1511</v>
      </c>
      <c r="B551" s="23" t="s">
        <v>4424</v>
      </c>
      <c r="C551" s="23" t="s">
        <v>2170</v>
      </c>
      <c r="D551" s="24">
        <v>45103</v>
      </c>
      <c r="E551" s="24">
        <v>45137</v>
      </c>
      <c r="F551" s="23">
        <v>1</v>
      </c>
      <c r="G551" s="23" t="s">
        <v>10308</v>
      </c>
      <c r="H551" s="23" t="s">
        <v>28</v>
      </c>
      <c r="I551" s="23" t="s">
        <v>4425</v>
      </c>
      <c r="J551" s="23" t="s">
        <v>4426</v>
      </c>
      <c r="K551" s="23" t="s">
        <v>49</v>
      </c>
      <c r="L551" s="23" t="s">
        <v>197</v>
      </c>
      <c r="M551" s="23" t="s">
        <v>62</v>
      </c>
      <c r="N551" s="23" t="s">
        <v>34</v>
      </c>
      <c r="O551" s="23" t="s">
        <v>62</v>
      </c>
      <c r="P551" s="23" t="s">
        <v>139</v>
      </c>
      <c r="Q551" s="23" t="s">
        <v>4427</v>
      </c>
      <c r="R551" s="23" t="s">
        <v>10322</v>
      </c>
      <c r="S551" s="23" t="s">
        <v>89</v>
      </c>
      <c r="T551" s="25">
        <v>34885</v>
      </c>
      <c r="U551" s="26">
        <v>30.458333333333332</v>
      </c>
      <c r="V551" s="26" t="s">
        <v>10318</v>
      </c>
      <c r="W551" s="27" t="s">
        <v>39</v>
      </c>
      <c r="X551" s="23" t="s">
        <v>351</v>
      </c>
      <c r="Y551" s="23" t="s">
        <v>41</v>
      </c>
      <c r="Z551" s="23">
        <v>47284</v>
      </c>
      <c r="AA551" s="23" t="s">
        <v>55</v>
      </c>
      <c r="AB551" s="23" t="s">
        <v>74</v>
      </c>
      <c r="AC551" s="23" t="s">
        <v>44</v>
      </c>
      <c r="AD551" s="23">
        <v>3</v>
      </c>
      <c r="AE551" s="28">
        <f>VLOOKUP(W551,Sheet4!$A$4:$B$53,2,FALSE)</f>
        <v>0</v>
      </c>
    </row>
    <row r="552" spans="1:31" x14ac:dyDescent="0.35">
      <c r="A552" s="15">
        <v>1512</v>
      </c>
      <c r="B552" s="16" t="s">
        <v>4428</v>
      </c>
      <c r="C552" s="16" t="s">
        <v>3560</v>
      </c>
      <c r="D552" s="17">
        <v>43749</v>
      </c>
      <c r="E552" s="17">
        <v>44310</v>
      </c>
      <c r="F552" s="16">
        <v>18</v>
      </c>
      <c r="G552" s="16" t="s">
        <v>10308</v>
      </c>
      <c r="H552" s="16" t="s">
        <v>28</v>
      </c>
      <c r="I552" s="16" t="s">
        <v>4429</v>
      </c>
      <c r="J552" s="16" t="s">
        <v>4430</v>
      </c>
      <c r="K552" s="16" t="s">
        <v>138</v>
      </c>
      <c r="L552" s="16" t="s">
        <v>1804</v>
      </c>
      <c r="M552" s="16" t="s">
        <v>33</v>
      </c>
      <c r="N552" s="16" t="s">
        <v>63</v>
      </c>
      <c r="O552" s="16" t="s">
        <v>51</v>
      </c>
      <c r="P552" s="16" t="s">
        <v>98</v>
      </c>
      <c r="Q552" s="16" t="s">
        <v>4431</v>
      </c>
      <c r="R552" s="16" t="s">
        <v>10322</v>
      </c>
      <c r="S552" s="16" t="s">
        <v>89</v>
      </c>
      <c r="T552" s="18">
        <v>30131</v>
      </c>
      <c r="U552" s="19">
        <v>43.475000000000001</v>
      </c>
      <c r="V552" s="19" t="s">
        <v>10317</v>
      </c>
      <c r="W552" s="20" t="s">
        <v>39</v>
      </c>
      <c r="X552" s="16" t="s">
        <v>82</v>
      </c>
      <c r="Y552" s="16" t="s">
        <v>41</v>
      </c>
      <c r="Z552" s="16">
        <v>42058</v>
      </c>
      <c r="AA552" s="16" t="s">
        <v>127</v>
      </c>
      <c r="AB552" s="16" t="s">
        <v>43</v>
      </c>
      <c r="AC552" s="16" t="s">
        <v>44</v>
      </c>
      <c r="AD552" s="16">
        <v>3</v>
      </c>
      <c r="AE552" s="21">
        <f>VLOOKUP(W552,Sheet4!$A$4:$B$53,2,FALSE)</f>
        <v>0</v>
      </c>
    </row>
    <row r="553" spans="1:31" x14ac:dyDescent="0.35">
      <c r="A553" s="22">
        <v>1517</v>
      </c>
      <c r="B553" s="23" t="s">
        <v>1187</v>
      </c>
      <c r="C553" s="23" t="s">
        <v>2547</v>
      </c>
      <c r="D553" s="24">
        <v>44532</v>
      </c>
      <c r="E553" s="24">
        <v>44676</v>
      </c>
      <c r="F553" s="23">
        <v>4</v>
      </c>
      <c r="G553" s="23" t="s">
        <v>10308</v>
      </c>
      <c r="H553" s="23" t="s">
        <v>727</v>
      </c>
      <c r="I553" s="23" t="s">
        <v>4443</v>
      </c>
      <c r="J553" s="23" t="s">
        <v>4444</v>
      </c>
      <c r="K553" s="23" t="s">
        <v>97</v>
      </c>
      <c r="L553" s="23" t="s">
        <v>32</v>
      </c>
      <c r="M553" s="23" t="s">
        <v>62</v>
      </c>
      <c r="N553" s="23" t="s">
        <v>34</v>
      </c>
      <c r="O553" s="23" t="s">
        <v>51</v>
      </c>
      <c r="P553" s="23" t="s">
        <v>98</v>
      </c>
      <c r="Q553" s="23" t="s">
        <v>4445</v>
      </c>
      <c r="R553" s="23" t="s">
        <v>10322</v>
      </c>
      <c r="S553" s="23" t="s">
        <v>147</v>
      </c>
      <c r="T553" s="25">
        <v>31476</v>
      </c>
      <c r="U553" s="26">
        <v>39.791666666666664</v>
      </c>
      <c r="V553" s="26" t="s">
        <v>10318</v>
      </c>
      <c r="W553" s="27" t="s">
        <v>39</v>
      </c>
      <c r="X553" s="23" t="s">
        <v>149</v>
      </c>
      <c r="Y553" s="23" t="s">
        <v>54</v>
      </c>
      <c r="Z553" s="23">
        <v>4704</v>
      </c>
      <c r="AA553" s="23" t="s">
        <v>42</v>
      </c>
      <c r="AB553" s="23" t="s">
        <v>83</v>
      </c>
      <c r="AC553" s="23" t="s">
        <v>44</v>
      </c>
      <c r="AD553" s="23">
        <v>3</v>
      </c>
      <c r="AE553" s="28">
        <f>VLOOKUP(W553,Sheet4!$A$4:$B$53,2,FALSE)</f>
        <v>0</v>
      </c>
    </row>
    <row r="554" spans="1:31" x14ac:dyDescent="0.35">
      <c r="A554" s="15">
        <v>1518</v>
      </c>
      <c r="B554" s="16" t="s">
        <v>4446</v>
      </c>
      <c r="C554" s="16" t="s">
        <v>4447</v>
      </c>
      <c r="D554" s="17">
        <v>43531</v>
      </c>
      <c r="E554" s="17">
        <v>44991</v>
      </c>
      <c r="F554" s="16">
        <v>48</v>
      </c>
      <c r="G554" s="16" t="s">
        <v>10308</v>
      </c>
      <c r="H554" s="16" t="s">
        <v>727</v>
      </c>
      <c r="I554" s="16" t="s">
        <v>4448</v>
      </c>
      <c r="J554" s="16" t="s">
        <v>4449</v>
      </c>
      <c r="K554" s="16" t="s">
        <v>88</v>
      </c>
      <c r="L554" s="16" t="s">
        <v>744</v>
      </c>
      <c r="M554" s="16" t="s">
        <v>62</v>
      </c>
      <c r="N554" s="16" t="s">
        <v>63</v>
      </c>
      <c r="O554" s="16" t="s">
        <v>35</v>
      </c>
      <c r="P554" s="16" t="s">
        <v>139</v>
      </c>
      <c r="Q554" s="16" t="s">
        <v>4450</v>
      </c>
      <c r="R554" s="16" t="s">
        <v>10322</v>
      </c>
      <c r="S554" s="16" t="s">
        <v>230</v>
      </c>
      <c r="T554" s="18">
        <v>27724</v>
      </c>
      <c r="U554" s="19">
        <v>50.06666666666667</v>
      </c>
      <c r="V554" s="19" t="s">
        <v>10319</v>
      </c>
      <c r="W554" s="20" t="s">
        <v>39</v>
      </c>
      <c r="X554" s="16" t="s">
        <v>112</v>
      </c>
      <c r="Y554" s="16" t="s">
        <v>54</v>
      </c>
      <c r="Z554" s="16">
        <v>35960</v>
      </c>
      <c r="AA554" s="16" t="s">
        <v>42</v>
      </c>
      <c r="AB554" s="16" t="s">
        <v>103</v>
      </c>
      <c r="AC554" s="16" t="s">
        <v>44</v>
      </c>
      <c r="AD554" s="16">
        <v>3</v>
      </c>
      <c r="AE554" s="21">
        <f>VLOOKUP(W554,Sheet4!$A$4:$B$53,2,FALSE)</f>
        <v>0</v>
      </c>
    </row>
    <row r="555" spans="1:31" x14ac:dyDescent="0.35">
      <c r="A555" s="22">
        <v>1519</v>
      </c>
      <c r="B555" s="23" t="s">
        <v>4451</v>
      </c>
      <c r="C555" s="23" t="s">
        <v>2689</v>
      </c>
      <c r="D555" s="24">
        <v>45048</v>
      </c>
      <c r="E555" s="24">
        <v>45133</v>
      </c>
      <c r="F555" s="23">
        <v>2</v>
      </c>
      <c r="G555" s="23" t="s">
        <v>10308</v>
      </c>
      <c r="H555" s="23" t="s">
        <v>28</v>
      </c>
      <c r="I555" s="23" t="s">
        <v>4452</v>
      </c>
      <c r="J555" s="23" t="s">
        <v>4453</v>
      </c>
      <c r="K555" s="23" t="s">
        <v>88</v>
      </c>
      <c r="L555" s="23" t="s">
        <v>32</v>
      </c>
      <c r="M555" s="23" t="s">
        <v>51</v>
      </c>
      <c r="N555" s="23" t="s">
        <v>63</v>
      </c>
      <c r="O555" s="23" t="s">
        <v>62</v>
      </c>
      <c r="P555" s="23" t="s">
        <v>174</v>
      </c>
      <c r="Q555" s="23" t="s">
        <v>4454</v>
      </c>
      <c r="R555" s="23" t="s">
        <v>10322</v>
      </c>
      <c r="S555" s="23" t="s">
        <v>176</v>
      </c>
      <c r="T555" s="25">
        <v>26040</v>
      </c>
      <c r="U555" s="26">
        <v>54.674999999999997</v>
      </c>
      <c r="V555" s="26" t="s">
        <v>10319</v>
      </c>
      <c r="W555" s="27" t="s">
        <v>39</v>
      </c>
      <c r="X555" s="23" t="s">
        <v>6</v>
      </c>
      <c r="Y555" s="23" t="s">
        <v>41</v>
      </c>
      <c r="Z555" s="23">
        <v>76669</v>
      </c>
      <c r="AA555" s="23" t="s">
        <v>127</v>
      </c>
      <c r="AB555" s="23" t="s">
        <v>74</v>
      </c>
      <c r="AC555" s="23" t="s">
        <v>44</v>
      </c>
      <c r="AD555" s="23">
        <v>3</v>
      </c>
      <c r="AE555" s="28">
        <f>VLOOKUP(W555,Sheet4!$A$4:$B$53,2,FALSE)</f>
        <v>0</v>
      </c>
    </row>
    <row r="556" spans="1:31" x14ac:dyDescent="0.35">
      <c r="A556" s="15">
        <v>1520</v>
      </c>
      <c r="B556" s="16" t="s">
        <v>2840</v>
      </c>
      <c r="C556" s="16" t="s">
        <v>2700</v>
      </c>
      <c r="D556" s="17">
        <v>44067</v>
      </c>
      <c r="E556" s="17">
        <v>44983</v>
      </c>
      <c r="F556" s="16">
        <v>30</v>
      </c>
      <c r="G556" s="16" t="s">
        <v>10308</v>
      </c>
      <c r="H556" s="16" t="s">
        <v>28</v>
      </c>
      <c r="I556" s="16" t="s">
        <v>4455</v>
      </c>
      <c r="J556" s="16" t="s">
        <v>4456</v>
      </c>
      <c r="K556" s="16" t="s">
        <v>31</v>
      </c>
      <c r="L556" s="16" t="s">
        <v>32</v>
      </c>
      <c r="M556" s="16" t="s">
        <v>62</v>
      </c>
      <c r="N556" s="16" t="s">
        <v>50</v>
      </c>
      <c r="O556" s="16" t="s">
        <v>62</v>
      </c>
      <c r="P556" s="16" t="s">
        <v>98</v>
      </c>
      <c r="Q556" s="16" t="s">
        <v>4457</v>
      </c>
      <c r="R556" s="16" t="s">
        <v>10322</v>
      </c>
      <c r="S556" s="16" t="s">
        <v>2014</v>
      </c>
      <c r="T556" s="18">
        <v>27945</v>
      </c>
      <c r="U556" s="19">
        <v>49.461111111111109</v>
      </c>
      <c r="V556" s="19" t="s">
        <v>10317</v>
      </c>
      <c r="W556" s="20" t="s">
        <v>39</v>
      </c>
      <c r="X556" s="16" t="s">
        <v>707</v>
      </c>
      <c r="Y556" s="16" t="s">
        <v>41</v>
      </c>
      <c r="Z556" s="16">
        <v>34189</v>
      </c>
      <c r="AA556" s="16" t="s">
        <v>42</v>
      </c>
      <c r="AB556" s="16" t="s">
        <v>103</v>
      </c>
      <c r="AC556" s="16" t="s">
        <v>44</v>
      </c>
      <c r="AD556" s="16">
        <v>3</v>
      </c>
      <c r="AE556" s="21">
        <f>VLOOKUP(W556,Sheet4!$A$4:$B$53,2,FALSE)</f>
        <v>0</v>
      </c>
    </row>
    <row r="557" spans="1:31" x14ac:dyDescent="0.35">
      <c r="A557" s="22">
        <v>1521</v>
      </c>
      <c r="B557" s="23" t="s">
        <v>323</v>
      </c>
      <c r="C557" s="23" t="s">
        <v>3207</v>
      </c>
      <c r="D557" s="24">
        <v>44173</v>
      </c>
      <c r="E557" s="24">
        <v>44446</v>
      </c>
      <c r="F557" s="23">
        <v>8</v>
      </c>
      <c r="G557" s="23" t="s">
        <v>10308</v>
      </c>
      <c r="H557" s="23" t="s">
        <v>28</v>
      </c>
      <c r="I557" s="23" t="s">
        <v>4458</v>
      </c>
      <c r="J557" s="23" t="s">
        <v>4459</v>
      </c>
      <c r="K557" s="23" t="s">
        <v>132</v>
      </c>
      <c r="L557" s="23" t="s">
        <v>32</v>
      </c>
      <c r="M557" s="23" t="s">
        <v>33</v>
      </c>
      <c r="N557" s="23" t="s">
        <v>63</v>
      </c>
      <c r="O557" s="23" t="s">
        <v>35</v>
      </c>
      <c r="P557" s="23" t="s">
        <v>174</v>
      </c>
      <c r="Q557" s="23" t="s">
        <v>4460</v>
      </c>
      <c r="R557" s="23" t="s">
        <v>10322</v>
      </c>
      <c r="S557" s="23" t="s">
        <v>304</v>
      </c>
      <c r="T557" s="25">
        <v>32978</v>
      </c>
      <c r="U557" s="26">
        <v>35.680555555555557</v>
      </c>
      <c r="V557" s="26" t="s">
        <v>10318</v>
      </c>
      <c r="W557" s="27" t="s">
        <v>39</v>
      </c>
      <c r="X557" s="23" t="s">
        <v>351</v>
      </c>
      <c r="Y557" s="23" t="s">
        <v>54</v>
      </c>
      <c r="Z557" s="23">
        <v>16162</v>
      </c>
      <c r="AA557" s="23" t="s">
        <v>92</v>
      </c>
      <c r="AB557" s="23" t="s">
        <v>74</v>
      </c>
      <c r="AC557" s="23" t="s">
        <v>235</v>
      </c>
      <c r="AD557" s="23">
        <v>3</v>
      </c>
      <c r="AE557" s="28">
        <f>VLOOKUP(W557,Sheet4!$A$4:$B$53,2,FALSE)</f>
        <v>0</v>
      </c>
    </row>
    <row r="558" spans="1:31" x14ac:dyDescent="0.35">
      <c r="A558" s="15">
        <v>1523</v>
      </c>
      <c r="B558" s="16" t="s">
        <v>436</v>
      </c>
      <c r="C558" s="16" t="s">
        <v>4465</v>
      </c>
      <c r="D558" s="17">
        <v>44089</v>
      </c>
      <c r="E558" s="17">
        <v>45101</v>
      </c>
      <c r="F558" s="16">
        <v>33</v>
      </c>
      <c r="G558" s="16" t="s">
        <v>10308</v>
      </c>
      <c r="H558" s="16" t="s">
        <v>28</v>
      </c>
      <c r="I558" s="16" t="s">
        <v>4466</v>
      </c>
      <c r="J558" s="16" t="s">
        <v>4467</v>
      </c>
      <c r="K558" s="16" t="s">
        <v>138</v>
      </c>
      <c r="L558" s="16" t="s">
        <v>32</v>
      </c>
      <c r="M558" s="16" t="s">
        <v>33</v>
      </c>
      <c r="N558" s="16" t="s">
        <v>63</v>
      </c>
      <c r="O558" s="16" t="s">
        <v>62</v>
      </c>
      <c r="P558" s="16" t="s">
        <v>98</v>
      </c>
      <c r="Q558" s="16" t="s">
        <v>4468</v>
      </c>
      <c r="R558" s="16" t="s">
        <v>10322</v>
      </c>
      <c r="S558" s="16" t="s">
        <v>695</v>
      </c>
      <c r="T558" s="18">
        <v>26083</v>
      </c>
      <c r="U558" s="19">
        <v>54.555555555555557</v>
      </c>
      <c r="V558" s="19" t="s">
        <v>10319</v>
      </c>
      <c r="W558" s="20" t="s">
        <v>39</v>
      </c>
      <c r="X558" s="16" t="s">
        <v>183</v>
      </c>
      <c r="Y558" s="16" t="s">
        <v>54</v>
      </c>
      <c r="Z558" s="16">
        <v>18628</v>
      </c>
      <c r="AA558" s="16" t="s">
        <v>73</v>
      </c>
      <c r="AB558" s="16" t="s">
        <v>83</v>
      </c>
      <c r="AC558" s="16" t="s">
        <v>44</v>
      </c>
      <c r="AD558" s="16">
        <v>3</v>
      </c>
      <c r="AE558" s="21">
        <f>VLOOKUP(W558,Sheet4!$A$4:$B$53,2,FALSE)</f>
        <v>0</v>
      </c>
    </row>
    <row r="559" spans="1:31" x14ac:dyDescent="0.35">
      <c r="A559" s="22">
        <v>1525</v>
      </c>
      <c r="B559" s="23" t="s">
        <v>1421</v>
      </c>
      <c r="C559" s="23" t="s">
        <v>4473</v>
      </c>
      <c r="D559" s="24">
        <v>44514</v>
      </c>
      <c r="E559" s="24">
        <v>44841</v>
      </c>
      <c r="F559" s="23">
        <v>10</v>
      </c>
      <c r="G559" s="23" t="s">
        <v>10308</v>
      </c>
      <c r="H559" s="23" t="s">
        <v>28</v>
      </c>
      <c r="I559" s="23" t="s">
        <v>4474</v>
      </c>
      <c r="J559" s="23" t="s">
        <v>4475</v>
      </c>
      <c r="K559" s="23" t="s">
        <v>88</v>
      </c>
      <c r="L559" s="23" t="s">
        <v>32</v>
      </c>
      <c r="M559" s="23" t="s">
        <v>62</v>
      </c>
      <c r="N559" s="23" t="s">
        <v>63</v>
      </c>
      <c r="O559" s="23" t="s">
        <v>35</v>
      </c>
      <c r="P559" s="23" t="s">
        <v>98</v>
      </c>
      <c r="Q559" s="23" t="s">
        <v>4476</v>
      </c>
      <c r="R559" s="23" t="s">
        <v>10322</v>
      </c>
      <c r="S559" s="23" t="s">
        <v>80</v>
      </c>
      <c r="T559" s="25">
        <v>17271</v>
      </c>
      <c r="U559" s="26">
        <v>78.683333333333337</v>
      </c>
      <c r="V559" s="26" t="s">
        <v>10316</v>
      </c>
      <c r="W559" s="27" t="s">
        <v>39</v>
      </c>
      <c r="X559" s="23" t="s">
        <v>82</v>
      </c>
      <c r="Y559" s="23" t="s">
        <v>41</v>
      </c>
      <c r="Z559" s="23">
        <v>42288</v>
      </c>
      <c r="AA559" s="23" t="s">
        <v>127</v>
      </c>
      <c r="AB559" s="23" t="s">
        <v>43</v>
      </c>
      <c r="AC559" s="23" t="s">
        <v>235</v>
      </c>
      <c r="AD559" s="23">
        <v>3</v>
      </c>
      <c r="AE559" s="28">
        <f>VLOOKUP(W559,Sheet4!$A$4:$B$53,2,FALSE)</f>
        <v>0</v>
      </c>
    </row>
    <row r="560" spans="1:31" x14ac:dyDescent="0.35">
      <c r="A560" s="15">
        <v>1527</v>
      </c>
      <c r="B560" s="16" t="s">
        <v>4480</v>
      </c>
      <c r="C560" s="16" t="s">
        <v>2825</v>
      </c>
      <c r="D560" s="17">
        <v>44717</v>
      </c>
      <c r="E560" s="17">
        <v>44799</v>
      </c>
      <c r="F560" s="16">
        <v>2</v>
      </c>
      <c r="G560" s="16" t="s">
        <v>10308</v>
      </c>
      <c r="H560" s="16" t="s">
        <v>28</v>
      </c>
      <c r="I560" s="16" t="s">
        <v>4481</v>
      </c>
      <c r="J560" s="16" t="s">
        <v>4482</v>
      </c>
      <c r="K560" s="16" t="s">
        <v>49</v>
      </c>
      <c r="L560" s="16" t="s">
        <v>32</v>
      </c>
      <c r="M560" s="16" t="s">
        <v>51</v>
      </c>
      <c r="N560" s="16" t="s">
        <v>50</v>
      </c>
      <c r="O560" s="16" t="s">
        <v>62</v>
      </c>
      <c r="P560" s="16" t="s">
        <v>174</v>
      </c>
      <c r="Q560" s="16" t="s">
        <v>4483</v>
      </c>
      <c r="R560" s="16" t="s">
        <v>10322</v>
      </c>
      <c r="S560" s="16" t="s">
        <v>110</v>
      </c>
      <c r="T560" s="18">
        <v>29293</v>
      </c>
      <c r="U560" s="19">
        <v>45.769444444444446</v>
      </c>
      <c r="V560" s="19" t="s">
        <v>10317</v>
      </c>
      <c r="W560" s="20" t="s">
        <v>39</v>
      </c>
      <c r="X560" s="16" t="s">
        <v>112</v>
      </c>
      <c r="Y560" s="16" t="s">
        <v>41</v>
      </c>
      <c r="Z560" s="16">
        <v>39855</v>
      </c>
      <c r="AA560" s="16" t="s">
        <v>127</v>
      </c>
      <c r="AB560" s="16" t="s">
        <v>43</v>
      </c>
      <c r="AC560" s="16" t="s">
        <v>44</v>
      </c>
      <c r="AD560" s="16">
        <v>3</v>
      </c>
      <c r="AE560" s="21">
        <f>VLOOKUP(W560,Sheet4!$A$4:$B$53,2,FALSE)</f>
        <v>0</v>
      </c>
    </row>
    <row r="561" spans="1:31" x14ac:dyDescent="0.35">
      <c r="A561" s="22">
        <v>1531</v>
      </c>
      <c r="B561" s="23" t="s">
        <v>4493</v>
      </c>
      <c r="C561" s="23" t="s">
        <v>2957</v>
      </c>
      <c r="D561" s="24">
        <v>44996</v>
      </c>
      <c r="E561" s="24">
        <v>45025</v>
      </c>
      <c r="F561" s="23">
        <v>0</v>
      </c>
      <c r="G561" s="23" t="s">
        <v>10308</v>
      </c>
      <c r="H561" s="23" t="s">
        <v>28</v>
      </c>
      <c r="I561" s="23" t="s">
        <v>4494</v>
      </c>
      <c r="J561" s="23" t="s">
        <v>4495</v>
      </c>
      <c r="K561" s="23" t="s">
        <v>167</v>
      </c>
      <c r="L561" s="23" t="s">
        <v>197</v>
      </c>
      <c r="M561" s="23" t="s">
        <v>51</v>
      </c>
      <c r="N561" s="23" t="s">
        <v>50</v>
      </c>
      <c r="O561" s="23" t="s">
        <v>62</v>
      </c>
      <c r="P561" s="23" t="s">
        <v>174</v>
      </c>
      <c r="Q561" s="23" t="s">
        <v>4496</v>
      </c>
      <c r="R561" s="23" t="s">
        <v>10322</v>
      </c>
      <c r="S561" s="23" t="s">
        <v>52</v>
      </c>
      <c r="T561" s="25">
        <v>31295</v>
      </c>
      <c r="U561" s="26">
        <v>40.291666666666664</v>
      </c>
      <c r="V561" s="26" t="s">
        <v>10317</v>
      </c>
      <c r="W561" s="27" t="s">
        <v>39</v>
      </c>
      <c r="X561" s="23" t="s">
        <v>162</v>
      </c>
      <c r="Y561" s="23" t="s">
        <v>41</v>
      </c>
      <c r="Z561" s="23">
        <v>2315</v>
      </c>
      <c r="AA561" s="23" t="s">
        <v>127</v>
      </c>
      <c r="AB561" s="23" t="s">
        <v>43</v>
      </c>
      <c r="AC561" s="23" t="s">
        <v>44</v>
      </c>
      <c r="AD561" s="23">
        <v>3</v>
      </c>
      <c r="AE561" s="28">
        <f>VLOOKUP(W561,Sheet4!$A$4:$B$53,2,FALSE)</f>
        <v>0</v>
      </c>
    </row>
    <row r="562" spans="1:31" x14ac:dyDescent="0.35">
      <c r="A562" s="15">
        <v>1532</v>
      </c>
      <c r="B562" s="16" t="s">
        <v>1248</v>
      </c>
      <c r="C562" s="16" t="s">
        <v>2155</v>
      </c>
      <c r="D562" s="17">
        <v>43791</v>
      </c>
      <c r="E562" s="17">
        <v>43879</v>
      </c>
      <c r="F562" s="16">
        <v>2</v>
      </c>
      <c r="G562" s="16" t="s">
        <v>10308</v>
      </c>
      <c r="H562" s="16" t="s">
        <v>28</v>
      </c>
      <c r="I562" s="16" t="s">
        <v>4497</v>
      </c>
      <c r="J562" s="16" t="s">
        <v>4498</v>
      </c>
      <c r="K562" s="16" t="s">
        <v>132</v>
      </c>
      <c r="L562" s="16" t="s">
        <v>1804</v>
      </c>
      <c r="M562" s="16" t="s">
        <v>51</v>
      </c>
      <c r="N562" s="16" t="s">
        <v>63</v>
      </c>
      <c r="O562" s="16" t="s">
        <v>62</v>
      </c>
      <c r="P562" s="16" t="s">
        <v>139</v>
      </c>
      <c r="Q562" s="16" t="s">
        <v>4499</v>
      </c>
      <c r="R562" s="16" t="s">
        <v>10322</v>
      </c>
      <c r="S562" s="16" t="s">
        <v>80</v>
      </c>
      <c r="T562" s="18">
        <v>16141</v>
      </c>
      <c r="U562" s="19">
        <v>81.777777777777771</v>
      </c>
      <c r="V562" s="19" t="s">
        <v>10314</v>
      </c>
      <c r="W562" s="20" t="s">
        <v>39</v>
      </c>
      <c r="X562" s="16" t="s">
        <v>102</v>
      </c>
      <c r="Y562" s="16" t="s">
        <v>41</v>
      </c>
      <c r="Z562" s="16">
        <v>74746</v>
      </c>
      <c r="AA562" s="16" t="s">
        <v>127</v>
      </c>
      <c r="AB562" s="16" t="s">
        <v>103</v>
      </c>
      <c r="AC562" s="16" t="s">
        <v>44</v>
      </c>
      <c r="AD562" s="16">
        <v>3</v>
      </c>
      <c r="AE562" s="21">
        <f>VLOOKUP(W562,Sheet4!$A$4:$B$53,2,FALSE)</f>
        <v>0</v>
      </c>
    </row>
    <row r="563" spans="1:31" x14ac:dyDescent="0.35">
      <c r="A563" s="22">
        <v>1533</v>
      </c>
      <c r="B563" s="23" t="s">
        <v>4500</v>
      </c>
      <c r="C563" s="23" t="s">
        <v>2479</v>
      </c>
      <c r="D563" s="24">
        <v>44268</v>
      </c>
      <c r="E563" s="24">
        <v>44519</v>
      </c>
      <c r="F563" s="23">
        <v>8</v>
      </c>
      <c r="G563" s="23" t="s">
        <v>10308</v>
      </c>
      <c r="H563" s="23" t="s">
        <v>28</v>
      </c>
      <c r="I563" s="23" t="s">
        <v>4501</v>
      </c>
      <c r="J563" s="23" t="s">
        <v>4502</v>
      </c>
      <c r="K563" s="23" t="s">
        <v>79</v>
      </c>
      <c r="L563" s="23" t="s">
        <v>1804</v>
      </c>
      <c r="M563" s="23" t="s">
        <v>33</v>
      </c>
      <c r="N563" s="23" t="s">
        <v>34</v>
      </c>
      <c r="O563" s="23" t="s">
        <v>62</v>
      </c>
      <c r="P563" s="23" t="s">
        <v>125</v>
      </c>
      <c r="Q563" s="23" t="s">
        <v>4503</v>
      </c>
      <c r="R563" s="23" t="s">
        <v>10322</v>
      </c>
      <c r="S563" s="23" t="s">
        <v>52</v>
      </c>
      <c r="T563" s="25">
        <v>33106</v>
      </c>
      <c r="U563" s="26">
        <v>35.330555555555556</v>
      </c>
      <c r="V563" s="26" t="s">
        <v>10318</v>
      </c>
      <c r="W563" s="27" t="s">
        <v>39</v>
      </c>
      <c r="X563" s="23" t="s">
        <v>102</v>
      </c>
      <c r="Y563" s="23" t="s">
        <v>41</v>
      </c>
      <c r="Z563" s="23">
        <v>20157</v>
      </c>
      <c r="AA563" s="23" t="s">
        <v>92</v>
      </c>
      <c r="AB563" s="23" t="s">
        <v>43</v>
      </c>
      <c r="AC563" s="23" t="s">
        <v>44</v>
      </c>
      <c r="AD563" s="23">
        <v>3</v>
      </c>
      <c r="AE563" s="28">
        <f>VLOOKUP(W563,Sheet4!$A$4:$B$53,2,FALSE)</f>
        <v>0</v>
      </c>
    </row>
    <row r="564" spans="1:31" x14ac:dyDescent="0.35">
      <c r="A564" s="15">
        <v>1539</v>
      </c>
      <c r="B564" s="16" t="s">
        <v>3484</v>
      </c>
      <c r="C564" s="16" t="s">
        <v>3275</v>
      </c>
      <c r="D564" s="17">
        <v>44193</v>
      </c>
      <c r="E564" s="17">
        <v>44470</v>
      </c>
      <c r="F564" s="16">
        <v>9</v>
      </c>
      <c r="G564" s="16" t="s">
        <v>10308</v>
      </c>
      <c r="H564" s="16" t="s">
        <v>727</v>
      </c>
      <c r="I564" s="16" t="s">
        <v>4520</v>
      </c>
      <c r="J564" s="16" t="s">
        <v>4521</v>
      </c>
      <c r="K564" s="16" t="s">
        <v>167</v>
      </c>
      <c r="L564" s="16" t="s">
        <v>744</v>
      </c>
      <c r="M564" s="16" t="s">
        <v>51</v>
      </c>
      <c r="N564" s="16" t="s">
        <v>50</v>
      </c>
      <c r="O564" s="16" t="s">
        <v>62</v>
      </c>
      <c r="P564" s="16" t="s">
        <v>174</v>
      </c>
      <c r="Q564" s="16" t="s">
        <v>4522</v>
      </c>
      <c r="R564" s="16" t="s">
        <v>10322</v>
      </c>
      <c r="S564" s="16" t="s">
        <v>176</v>
      </c>
      <c r="T564" s="18">
        <v>22342</v>
      </c>
      <c r="U564" s="19">
        <v>64.8</v>
      </c>
      <c r="V564" s="19" t="s">
        <v>10315</v>
      </c>
      <c r="W564" s="20" t="s">
        <v>39</v>
      </c>
      <c r="X564" s="16" t="s">
        <v>82</v>
      </c>
      <c r="Y564" s="16" t="s">
        <v>54</v>
      </c>
      <c r="Z564" s="16">
        <v>79458</v>
      </c>
      <c r="AA564" s="16" t="s">
        <v>55</v>
      </c>
      <c r="AB564" s="16" t="s">
        <v>43</v>
      </c>
      <c r="AC564" s="16" t="s">
        <v>44</v>
      </c>
      <c r="AD564" s="16">
        <v>3</v>
      </c>
      <c r="AE564" s="21">
        <f>VLOOKUP(W564,Sheet4!$A$4:$B$53,2,FALSE)</f>
        <v>0</v>
      </c>
    </row>
    <row r="565" spans="1:31" x14ac:dyDescent="0.35">
      <c r="A565" s="22">
        <v>1543</v>
      </c>
      <c r="B565" s="23" t="s">
        <v>4534</v>
      </c>
      <c r="C565" s="23" t="s">
        <v>4087</v>
      </c>
      <c r="D565" s="24">
        <v>43657</v>
      </c>
      <c r="E565" s="24">
        <v>44320</v>
      </c>
      <c r="F565" s="23">
        <v>21</v>
      </c>
      <c r="G565" s="23" t="s">
        <v>10308</v>
      </c>
      <c r="H565" s="23" t="s">
        <v>28</v>
      </c>
      <c r="I565" s="23" t="s">
        <v>4535</v>
      </c>
      <c r="J565" s="23" t="s">
        <v>4536</v>
      </c>
      <c r="K565" s="23" t="s">
        <v>49</v>
      </c>
      <c r="L565" s="23" t="s">
        <v>32</v>
      </c>
      <c r="M565" s="23" t="s">
        <v>51</v>
      </c>
      <c r="N565" s="23" t="s">
        <v>50</v>
      </c>
      <c r="O565" s="23" t="s">
        <v>51</v>
      </c>
      <c r="P565" s="23" t="s">
        <v>98</v>
      </c>
      <c r="Q565" s="23" t="s">
        <v>4537</v>
      </c>
      <c r="R565" s="23" t="s">
        <v>10322</v>
      </c>
      <c r="S565" s="23" t="s">
        <v>89</v>
      </c>
      <c r="T565" s="25">
        <v>22478</v>
      </c>
      <c r="U565" s="26">
        <v>64.427777777777777</v>
      </c>
      <c r="V565" s="26" t="s">
        <v>10315</v>
      </c>
      <c r="W565" s="27" t="s">
        <v>39</v>
      </c>
      <c r="X565" s="23" t="s">
        <v>82</v>
      </c>
      <c r="Y565" s="23" t="s">
        <v>54</v>
      </c>
      <c r="Z565" s="23">
        <v>43421</v>
      </c>
      <c r="AA565" s="23" t="s">
        <v>92</v>
      </c>
      <c r="AB565" s="23" t="s">
        <v>83</v>
      </c>
      <c r="AC565" s="23" t="s">
        <v>44</v>
      </c>
      <c r="AD565" s="23">
        <v>3</v>
      </c>
      <c r="AE565" s="28">
        <f>VLOOKUP(W565,Sheet4!$A$4:$B$53,2,FALSE)</f>
        <v>0</v>
      </c>
    </row>
    <row r="566" spans="1:31" x14ac:dyDescent="0.35">
      <c r="A566" s="15">
        <v>1544</v>
      </c>
      <c r="B566" s="16" t="s">
        <v>4538</v>
      </c>
      <c r="C566" s="16" t="s">
        <v>4539</v>
      </c>
      <c r="D566" s="17">
        <v>44052</v>
      </c>
      <c r="E566" s="17">
        <v>44871</v>
      </c>
      <c r="F566" s="16">
        <v>26</v>
      </c>
      <c r="G566" s="16" t="s">
        <v>10308</v>
      </c>
      <c r="H566" s="16" t="s">
        <v>28</v>
      </c>
      <c r="I566" s="16" t="s">
        <v>4540</v>
      </c>
      <c r="J566" s="16" t="s">
        <v>4541</v>
      </c>
      <c r="K566" s="16" t="s">
        <v>138</v>
      </c>
      <c r="L566" s="16" t="s">
        <v>32</v>
      </c>
      <c r="M566" s="16" t="s">
        <v>51</v>
      </c>
      <c r="N566" s="16" t="s">
        <v>34</v>
      </c>
      <c r="O566" s="16" t="s">
        <v>35</v>
      </c>
      <c r="P566" s="16" t="s">
        <v>139</v>
      </c>
      <c r="Q566" s="16" t="s">
        <v>4542</v>
      </c>
      <c r="R566" s="16" t="s">
        <v>10322</v>
      </c>
      <c r="S566" s="16" t="s">
        <v>100</v>
      </c>
      <c r="T566" s="18">
        <v>34472</v>
      </c>
      <c r="U566" s="19">
        <v>31.588888888888889</v>
      </c>
      <c r="V566" s="19" t="s">
        <v>10318</v>
      </c>
      <c r="W566" s="20" t="s">
        <v>39</v>
      </c>
      <c r="X566" s="16" t="s">
        <v>102</v>
      </c>
      <c r="Y566" s="16" t="s">
        <v>41</v>
      </c>
      <c r="Z566" s="16">
        <v>53393</v>
      </c>
      <c r="AA566" s="16" t="s">
        <v>73</v>
      </c>
      <c r="AB566" s="16" t="s">
        <v>83</v>
      </c>
      <c r="AC566" s="16" t="s">
        <v>44</v>
      </c>
      <c r="AD566" s="16">
        <v>3</v>
      </c>
      <c r="AE566" s="21">
        <f>VLOOKUP(W566,Sheet4!$A$4:$B$53,2,FALSE)</f>
        <v>0</v>
      </c>
    </row>
    <row r="567" spans="1:31" x14ac:dyDescent="0.35">
      <c r="A567" s="22">
        <v>1546</v>
      </c>
      <c r="B567" s="23" t="s">
        <v>4505</v>
      </c>
      <c r="C567" s="23" t="s">
        <v>4545</v>
      </c>
      <c r="D567" s="24">
        <v>43851</v>
      </c>
      <c r="E567" s="24">
        <v>44335</v>
      </c>
      <c r="F567" s="23">
        <v>15</v>
      </c>
      <c r="G567" s="23" t="s">
        <v>10308</v>
      </c>
      <c r="H567" s="23" t="s">
        <v>28</v>
      </c>
      <c r="I567" s="23" t="s">
        <v>1387</v>
      </c>
      <c r="J567" s="23" t="s">
        <v>4546</v>
      </c>
      <c r="K567" s="23" t="s">
        <v>167</v>
      </c>
      <c r="L567" s="23" t="s">
        <v>32</v>
      </c>
      <c r="M567" s="23" t="s">
        <v>51</v>
      </c>
      <c r="N567" s="23" t="s">
        <v>63</v>
      </c>
      <c r="O567" s="23" t="s">
        <v>51</v>
      </c>
      <c r="P567" s="23" t="s">
        <v>174</v>
      </c>
      <c r="Q567" s="23" t="s">
        <v>4547</v>
      </c>
      <c r="R567" s="23" t="s">
        <v>10322</v>
      </c>
      <c r="S567" s="23" t="s">
        <v>147</v>
      </c>
      <c r="T567" s="25">
        <v>19219</v>
      </c>
      <c r="U567" s="26">
        <v>73.352777777777774</v>
      </c>
      <c r="V567" s="26" t="s">
        <v>10316</v>
      </c>
      <c r="W567" s="27" t="s">
        <v>39</v>
      </c>
      <c r="X567" s="23" t="s">
        <v>833</v>
      </c>
      <c r="Y567" s="23" t="s">
        <v>41</v>
      </c>
      <c r="Z567" s="23">
        <v>61239</v>
      </c>
      <c r="AA567" s="23" t="s">
        <v>55</v>
      </c>
      <c r="AB567" s="23" t="s">
        <v>43</v>
      </c>
      <c r="AC567" s="23" t="s">
        <v>44</v>
      </c>
      <c r="AD567" s="23">
        <v>3</v>
      </c>
      <c r="AE567" s="28">
        <f>VLOOKUP(W567,Sheet4!$A$4:$B$53,2,FALSE)</f>
        <v>0</v>
      </c>
    </row>
    <row r="568" spans="1:31" x14ac:dyDescent="0.35">
      <c r="A568" s="15">
        <v>1547</v>
      </c>
      <c r="B568" s="16" t="s">
        <v>4548</v>
      </c>
      <c r="C568" s="16" t="s">
        <v>353</v>
      </c>
      <c r="D568" s="17">
        <v>44609</v>
      </c>
      <c r="E568" s="17">
        <v>44971</v>
      </c>
      <c r="F568" s="16">
        <v>11</v>
      </c>
      <c r="G568" s="16" t="s">
        <v>10308</v>
      </c>
      <c r="H568" s="16" t="s">
        <v>28</v>
      </c>
      <c r="I568" s="16" t="s">
        <v>4549</v>
      </c>
      <c r="J568" s="16" t="s">
        <v>4550</v>
      </c>
      <c r="K568" s="16" t="s">
        <v>97</v>
      </c>
      <c r="L568" s="16" t="s">
        <v>32</v>
      </c>
      <c r="M568" s="16" t="s">
        <v>33</v>
      </c>
      <c r="N568" s="16" t="s">
        <v>63</v>
      </c>
      <c r="O568" s="16" t="s">
        <v>35</v>
      </c>
      <c r="P568" s="16" t="s">
        <v>139</v>
      </c>
      <c r="Q568" s="16" t="s">
        <v>4551</v>
      </c>
      <c r="R568" s="16" t="s">
        <v>10322</v>
      </c>
      <c r="S568" s="16" t="s">
        <v>1011</v>
      </c>
      <c r="T568" s="18">
        <v>34328</v>
      </c>
      <c r="U568" s="19">
        <v>31.986111111111111</v>
      </c>
      <c r="V568" s="19" t="s">
        <v>10318</v>
      </c>
      <c r="W568" s="20" t="s">
        <v>39</v>
      </c>
      <c r="X568" s="16" t="s">
        <v>1505</v>
      </c>
      <c r="Y568" s="16" t="s">
        <v>41</v>
      </c>
      <c r="Z568" s="16">
        <v>31989</v>
      </c>
      <c r="AA568" s="16" t="s">
        <v>55</v>
      </c>
      <c r="AB568" s="16" t="s">
        <v>43</v>
      </c>
      <c r="AC568" s="16" t="s">
        <v>44</v>
      </c>
      <c r="AD568" s="16">
        <v>3</v>
      </c>
      <c r="AE568" s="21">
        <f>VLOOKUP(W568,Sheet4!$A$4:$B$53,2,FALSE)</f>
        <v>0</v>
      </c>
    </row>
    <row r="569" spans="1:31" x14ac:dyDescent="0.35">
      <c r="A569" s="22">
        <v>1550</v>
      </c>
      <c r="B569" s="23" t="s">
        <v>3529</v>
      </c>
      <c r="C569" s="23" t="s">
        <v>4558</v>
      </c>
      <c r="D569" s="24">
        <v>43362</v>
      </c>
      <c r="E569" s="24">
        <v>44055</v>
      </c>
      <c r="F569" s="23">
        <v>22</v>
      </c>
      <c r="G569" s="23" t="s">
        <v>10308</v>
      </c>
      <c r="H569" s="23" t="s">
        <v>28</v>
      </c>
      <c r="I569" s="23" t="s">
        <v>4559</v>
      </c>
      <c r="J569" s="23" t="s">
        <v>4560</v>
      </c>
      <c r="K569" s="23" t="s">
        <v>88</v>
      </c>
      <c r="L569" s="23" t="s">
        <v>32</v>
      </c>
      <c r="M569" s="23" t="s">
        <v>62</v>
      </c>
      <c r="N569" s="23" t="s">
        <v>50</v>
      </c>
      <c r="O569" s="23" t="s">
        <v>35</v>
      </c>
      <c r="P569" s="23" t="s">
        <v>139</v>
      </c>
      <c r="Q569" s="23" t="s">
        <v>4561</v>
      </c>
      <c r="R569" s="23" t="s">
        <v>10322</v>
      </c>
      <c r="S569" s="23" t="s">
        <v>89</v>
      </c>
      <c r="T569" s="25">
        <v>22508</v>
      </c>
      <c r="U569" s="26">
        <v>64.347222222222229</v>
      </c>
      <c r="V569" s="26" t="s">
        <v>10315</v>
      </c>
      <c r="W569" s="27" t="s">
        <v>39</v>
      </c>
      <c r="X569" s="23" t="s">
        <v>102</v>
      </c>
      <c r="Y569" s="23" t="s">
        <v>41</v>
      </c>
      <c r="Z569" s="23">
        <v>92807</v>
      </c>
      <c r="AA569" s="23" t="s">
        <v>92</v>
      </c>
      <c r="AB569" s="23" t="s">
        <v>43</v>
      </c>
      <c r="AC569" s="23" t="s">
        <v>44</v>
      </c>
      <c r="AD569" s="23">
        <v>3</v>
      </c>
      <c r="AE569" s="28">
        <f>VLOOKUP(W569,Sheet4!$A$4:$B$53,2,FALSE)</f>
        <v>0</v>
      </c>
    </row>
    <row r="570" spans="1:31" x14ac:dyDescent="0.35">
      <c r="A570" s="15">
        <v>1551</v>
      </c>
      <c r="B570" s="16" t="s">
        <v>4562</v>
      </c>
      <c r="C570" s="16" t="s">
        <v>4563</v>
      </c>
      <c r="D570" s="17">
        <v>44348</v>
      </c>
      <c r="E570" s="17">
        <v>45096</v>
      </c>
      <c r="F570" s="16">
        <v>24</v>
      </c>
      <c r="G570" s="16" t="s">
        <v>10308</v>
      </c>
      <c r="H570" s="16" t="s">
        <v>28</v>
      </c>
      <c r="I570" s="16" t="s">
        <v>4564</v>
      </c>
      <c r="J570" s="16" t="s">
        <v>4565</v>
      </c>
      <c r="K570" s="16" t="s">
        <v>31</v>
      </c>
      <c r="L570" s="16" t="s">
        <v>197</v>
      </c>
      <c r="M570" s="16" t="s">
        <v>33</v>
      </c>
      <c r="N570" s="16" t="s">
        <v>63</v>
      </c>
      <c r="O570" s="16" t="s">
        <v>62</v>
      </c>
      <c r="P570" s="16" t="s">
        <v>125</v>
      </c>
      <c r="Q570" s="16" t="s">
        <v>4566</v>
      </c>
      <c r="R570" s="16" t="s">
        <v>10322</v>
      </c>
      <c r="S570" s="16" t="s">
        <v>110</v>
      </c>
      <c r="T570" s="18">
        <v>28019</v>
      </c>
      <c r="U570" s="19">
        <v>49.261111111111113</v>
      </c>
      <c r="V570" s="19" t="s">
        <v>10317</v>
      </c>
      <c r="W570" s="20" t="s">
        <v>39</v>
      </c>
      <c r="X570" s="16" t="s">
        <v>418</v>
      </c>
      <c r="Y570" s="16" t="s">
        <v>41</v>
      </c>
      <c r="Z570" s="16">
        <v>5288</v>
      </c>
      <c r="AA570" s="16" t="s">
        <v>92</v>
      </c>
      <c r="AB570" s="16" t="s">
        <v>103</v>
      </c>
      <c r="AC570" s="16" t="s">
        <v>44</v>
      </c>
      <c r="AD570" s="16">
        <v>3</v>
      </c>
      <c r="AE570" s="21">
        <f>VLOOKUP(W570,Sheet4!$A$4:$B$53,2,FALSE)</f>
        <v>0</v>
      </c>
    </row>
    <row r="571" spans="1:31" x14ac:dyDescent="0.35">
      <c r="A571" s="22">
        <v>1552</v>
      </c>
      <c r="B571" s="23" t="s">
        <v>4567</v>
      </c>
      <c r="C571" s="23" t="s">
        <v>4568</v>
      </c>
      <c r="D571" s="24">
        <v>45112</v>
      </c>
      <c r="E571" s="24">
        <v>45118</v>
      </c>
      <c r="F571" s="23">
        <v>0</v>
      </c>
      <c r="G571" s="23" t="s">
        <v>10308</v>
      </c>
      <c r="H571" s="23" t="s">
        <v>28</v>
      </c>
      <c r="I571" s="23" t="s">
        <v>4569</v>
      </c>
      <c r="J571" s="23" t="s">
        <v>4570</v>
      </c>
      <c r="K571" s="23" t="s">
        <v>132</v>
      </c>
      <c r="L571" s="23" t="s">
        <v>197</v>
      </c>
      <c r="M571" s="23" t="s">
        <v>51</v>
      </c>
      <c r="N571" s="23" t="s">
        <v>34</v>
      </c>
      <c r="O571" s="23" t="s">
        <v>51</v>
      </c>
      <c r="P571" s="23" t="s">
        <v>174</v>
      </c>
      <c r="Q571" s="23" t="s">
        <v>4571</v>
      </c>
      <c r="R571" s="23" t="s">
        <v>10322</v>
      </c>
      <c r="S571" s="23" t="s">
        <v>304</v>
      </c>
      <c r="T571" s="25">
        <v>19452</v>
      </c>
      <c r="U571" s="26">
        <v>72.713888888888889</v>
      </c>
      <c r="V571" s="26" t="s">
        <v>10316</v>
      </c>
      <c r="W571" s="27" t="s">
        <v>39</v>
      </c>
      <c r="X571" s="23" t="s">
        <v>82</v>
      </c>
      <c r="Y571" s="23" t="s">
        <v>41</v>
      </c>
      <c r="Z571" s="23">
        <v>66412</v>
      </c>
      <c r="AA571" s="23" t="s">
        <v>127</v>
      </c>
      <c r="AB571" s="23" t="s">
        <v>43</v>
      </c>
      <c r="AC571" s="23" t="s">
        <v>44</v>
      </c>
      <c r="AD571" s="23">
        <v>3</v>
      </c>
      <c r="AE571" s="28">
        <f>VLOOKUP(W571,Sheet4!$A$4:$B$53,2,FALSE)</f>
        <v>0</v>
      </c>
    </row>
    <row r="572" spans="1:31" x14ac:dyDescent="0.35">
      <c r="A572" s="15">
        <v>1554</v>
      </c>
      <c r="B572" s="16" t="s">
        <v>4574</v>
      </c>
      <c r="C572" s="16" t="s">
        <v>4575</v>
      </c>
      <c r="D572" s="17">
        <v>44383</v>
      </c>
      <c r="E572" s="17">
        <v>44819</v>
      </c>
      <c r="F572" s="16">
        <v>14</v>
      </c>
      <c r="G572" s="16" t="s">
        <v>10308</v>
      </c>
      <c r="H572" s="16" t="s">
        <v>28</v>
      </c>
      <c r="I572" s="16" t="s">
        <v>4576</v>
      </c>
      <c r="J572" s="16" t="s">
        <v>4577</v>
      </c>
      <c r="K572" s="16" t="s">
        <v>138</v>
      </c>
      <c r="L572" s="16" t="s">
        <v>1804</v>
      </c>
      <c r="M572" s="16" t="s">
        <v>62</v>
      </c>
      <c r="N572" s="16" t="s">
        <v>63</v>
      </c>
      <c r="O572" s="16" t="s">
        <v>51</v>
      </c>
      <c r="P572" s="16" t="s">
        <v>174</v>
      </c>
      <c r="Q572" s="16" t="s">
        <v>4578</v>
      </c>
      <c r="R572" s="16" t="s">
        <v>10322</v>
      </c>
      <c r="S572" s="16" t="s">
        <v>1011</v>
      </c>
      <c r="T572" s="18">
        <v>18822</v>
      </c>
      <c r="U572" s="19">
        <v>74.436111111111117</v>
      </c>
      <c r="V572" s="19" t="s">
        <v>10316</v>
      </c>
      <c r="W572" s="20" t="s">
        <v>39</v>
      </c>
      <c r="X572" s="16" t="s">
        <v>418</v>
      </c>
      <c r="Y572" s="16" t="s">
        <v>54</v>
      </c>
      <c r="Z572" s="16">
        <v>73854</v>
      </c>
      <c r="AA572" s="16" t="s">
        <v>42</v>
      </c>
      <c r="AB572" s="16" t="s">
        <v>43</v>
      </c>
      <c r="AC572" s="16" t="s">
        <v>44</v>
      </c>
      <c r="AD572" s="16">
        <v>3</v>
      </c>
      <c r="AE572" s="21">
        <f>VLOOKUP(W572,Sheet4!$A$4:$B$53,2,FALSE)</f>
        <v>0</v>
      </c>
    </row>
    <row r="573" spans="1:31" x14ac:dyDescent="0.35">
      <c r="A573" s="22">
        <v>1557</v>
      </c>
      <c r="B573" s="23" t="s">
        <v>4585</v>
      </c>
      <c r="C573" s="23" t="s">
        <v>4586</v>
      </c>
      <c r="D573" s="24">
        <v>43446</v>
      </c>
      <c r="E573" s="24">
        <v>44189</v>
      </c>
      <c r="F573" s="23">
        <v>24</v>
      </c>
      <c r="G573" s="23" t="s">
        <v>10308</v>
      </c>
      <c r="H573" s="23" t="s">
        <v>727</v>
      </c>
      <c r="I573" s="23" t="s">
        <v>4587</v>
      </c>
      <c r="J573" s="23" t="s">
        <v>4588</v>
      </c>
      <c r="K573" s="23" t="s">
        <v>132</v>
      </c>
      <c r="L573" s="23" t="s">
        <v>744</v>
      </c>
      <c r="M573" s="23" t="s">
        <v>51</v>
      </c>
      <c r="N573" s="23" t="s">
        <v>63</v>
      </c>
      <c r="O573" s="23" t="s">
        <v>35</v>
      </c>
      <c r="P573" s="23" t="s">
        <v>174</v>
      </c>
      <c r="Q573" s="23" t="s">
        <v>4589</v>
      </c>
      <c r="R573" s="23" t="s">
        <v>10322</v>
      </c>
      <c r="S573" s="23" t="s">
        <v>176</v>
      </c>
      <c r="T573" s="25">
        <v>33405</v>
      </c>
      <c r="U573" s="26">
        <v>34.511111111111113</v>
      </c>
      <c r="V573" s="26" t="s">
        <v>10318</v>
      </c>
      <c r="W573" s="27" t="s">
        <v>39</v>
      </c>
      <c r="X573" s="23" t="s">
        <v>418</v>
      </c>
      <c r="Y573" s="23" t="s">
        <v>54</v>
      </c>
      <c r="Z573" s="23">
        <v>25683</v>
      </c>
      <c r="AA573" s="23" t="s">
        <v>55</v>
      </c>
      <c r="AB573" s="23" t="s">
        <v>103</v>
      </c>
      <c r="AC573" s="23" t="s">
        <v>44</v>
      </c>
      <c r="AD573" s="23">
        <v>3</v>
      </c>
      <c r="AE573" s="28">
        <f>VLOOKUP(W573,Sheet4!$A$4:$B$53,2,FALSE)</f>
        <v>0</v>
      </c>
    </row>
    <row r="574" spans="1:31" x14ac:dyDescent="0.35">
      <c r="A574" s="15">
        <v>1559</v>
      </c>
      <c r="B574" s="16" t="s">
        <v>4594</v>
      </c>
      <c r="C574" s="16" t="s">
        <v>3625</v>
      </c>
      <c r="D574" s="17">
        <v>44673</v>
      </c>
      <c r="E574" s="17">
        <v>44802</v>
      </c>
      <c r="F574" s="16">
        <v>4</v>
      </c>
      <c r="G574" s="16" t="s">
        <v>10308</v>
      </c>
      <c r="H574" s="16" t="s">
        <v>727</v>
      </c>
      <c r="I574" s="16" t="s">
        <v>4595</v>
      </c>
      <c r="J574" s="16" t="s">
        <v>4596</v>
      </c>
      <c r="K574" s="16" t="s">
        <v>97</v>
      </c>
      <c r="L574" s="16" t="s">
        <v>744</v>
      </c>
      <c r="M574" s="16" t="s">
        <v>62</v>
      </c>
      <c r="N574" s="16" t="s">
        <v>63</v>
      </c>
      <c r="O574" s="16" t="s">
        <v>62</v>
      </c>
      <c r="P574" s="16" t="s">
        <v>98</v>
      </c>
      <c r="Q574" s="16" t="s">
        <v>4597</v>
      </c>
      <c r="R574" s="16" t="s">
        <v>10322</v>
      </c>
      <c r="S574" s="16" t="s">
        <v>176</v>
      </c>
      <c r="T574" s="18">
        <v>24078</v>
      </c>
      <c r="U574" s="19">
        <v>60.05</v>
      </c>
      <c r="V574" s="19" t="s">
        <v>10315</v>
      </c>
      <c r="W574" s="20" t="s">
        <v>39</v>
      </c>
      <c r="X574" s="16" t="s">
        <v>177</v>
      </c>
      <c r="Y574" s="16" t="s">
        <v>54</v>
      </c>
      <c r="Z574" s="16">
        <v>32042</v>
      </c>
      <c r="AA574" s="16" t="s">
        <v>73</v>
      </c>
      <c r="AB574" s="16" t="s">
        <v>103</v>
      </c>
      <c r="AC574" s="16" t="s">
        <v>44</v>
      </c>
      <c r="AD574" s="16">
        <v>3</v>
      </c>
      <c r="AE574" s="21">
        <f>VLOOKUP(W574,Sheet4!$A$4:$B$53,2,FALSE)</f>
        <v>0</v>
      </c>
    </row>
    <row r="575" spans="1:31" x14ac:dyDescent="0.35">
      <c r="A575" s="22">
        <v>1560</v>
      </c>
      <c r="B575" s="23" t="s">
        <v>1155</v>
      </c>
      <c r="C575" s="23" t="s">
        <v>432</v>
      </c>
      <c r="D575" s="24">
        <v>44550</v>
      </c>
      <c r="E575" s="24">
        <v>44897</v>
      </c>
      <c r="F575" s="23">
        <v>11</v>
      </c>
      <c r="G575" s="23" t="s">
        <v>10308</v>
      </c>
      <c r="H575" s="23" t="s">
        <v>727</v>
      </c>
      <c r="I575" s="23" t="s">
        <v>4598</v>
      </c>
      <c r="J575" s="23" t="s">
        <v>4599</v>
      </c>
      <c r="K575" s="23" t="s">
        <v>167</v>
      </c>
      <c r="L575" s="23" t="s">
        <v>744</v>
      </c>
      <c r="M575" s="23" t="s">
        <v>62</v>
      </c>
      <c r="N575" s="23" t="s">
        <v>50</v>
      </c>
      <c r="O575" s="23" t="s">
        <v>62</v>
      </c>
      <c r="P575" s="23" t="s">
        <v>139</v>
      </c>
      <c r="Q575" s="23" t="s">
        <v>4600</v>
      </c>
      <c r="R575" s="23" t="s">
        <v>10322</v>
      </c>
      <c r="S575" s="23" t="s">
        <v>80</v>
      </c>
      <c r="T575" s="25">
        <v>17418</v>
      </c>
      <c r="U575" s="26">
        <v>78.283333333333331</v>
      </c>
      <c r="V575" s="26" t="s">
        <v>10316</v>
      </c>
      <c r="W575" s="27" t="s">
        <v>39</v>
      </c>
      <c r="X575" s="23" t="s">
        <v>380</v>
      </c>
      <c r="Y575" s="23" t="s">
        <v>54</v>
      </c>
      <c r="Z575" s="23">
        <v>52047</v>
      </c>
      <c r="AA575" s="23" t="s">
        <v>73</v>
      </c>
      <c r="AB575" s="23" t="s">
        <v>103</v>
      </c>
      <c r="AC575" s="23" t="s">
        <v>44</v>
      </c>
      <c r="AD575" s="23">
        <v>3</v>
      </c>
      <c r="AE575" s="28">
        <f>VLOOKUP(W575,Sheet4!$A$4:$B$53,2,FALSE)</f>
        <v>0</v>
      </c>
    </row>
    <row r="576" spans="1:31" x14ac:dyDescent="0.35">
      <c r="A576" s="15">
        <v>1562</v>
      </c>
      <c r="B576" s="16" t="s">
        <v>4603</v>
      </c>
      <c r="C576" s="16" t="s">
        <v>358</v>
      </c>
      <c r="D576" s="17">
        <v>44103</v>
      </c>
      <c r="E576" s="17">
        <v>44488</v>
      </c>
      <c r="F576" s="16">
        <v>12</v>
      </c>
      <c r="G576" s="16" t="s">
        <v>10308</v>
      </c>
      <c r="H576" s="16" t="s">
        <v>28</v>
      </c>
      <c r="I576" s="16" t="s">
        <v>4604</v>
      </c>
      <c r="J576" s="16" t="s">
        <v>4605</v>
      </c>
      <c r="K576" s="16" t="s">
        <v>88</v>
      </c>
      <c r="L576" s="16" t="s">
        <v>32</v>
      </c>
      <c r="M576" s="16" t="s">
        <v>62</v>
      </c>
      <c r="N576" s="16" t="s">
        <v>63</v>
      </c>
      <c r="O576" s="16" t="s">
        <v>35</v>
      </c>
      <c r="P576" s="16" t="s">
        <v>98</v>
      </c>
      <c r="Q576" s="16" t="s">
        <v>4606</v>
      </c>
      <c r="R576" s="16" t="s">
        <v>10322</v>
      </c>
      <c r="S576" s="16" t="s">
        <v>65</v>
      </c>
      <c r="T576" s="18">
        <v>16140</v>
      </c>
      <c r="U576" s="19">
        <v>81.780555555555551</v>
      </c>
      <c r="V576" s="19" t="s">
        <v>10314</v>
      </c>
      <c r="W576" s="20" t="s">
        <v>39</v>
      </c>
      <c r="X576" s="16" t="s">
        <v>394</v>
      </c>
      <c r="Y576" s="16" t="s">
        <v>41</v>
      </c>
      <c r="Z576" s="16">
        <v>3211</v>
      </c>
      <c r="AA576" s="16" t="s">
        <v>92</v>
      </c>
      <c r="AB576" s="16" t="s">
        <v>74</v>
      </c>
      <c r="AC576" s="16" t="s">
        <v>44</v>
      </c>
      <c r="AD576" s="16">
        <v>3</v>
      </c>
      <c r="AE576" s="21">
        <f>VLOOKUP(W576,Sheet4!$A$4:$B$53,2,FALSE)</f>
        <v>0</v>
      </c>
    </row>
    <row r="577" spans="1:31" x14ac:dyDescent="0.35">
      <c r="A577" s="22">
        <v>1563</v>
      </c>
      <c r="B577" s="23" t="s">
        <v>4421</v>
      </c>
      <c r="C577" s="23" t="s">
        <v>4607</v>
      </c>
      <c r="D577" s="24">
        <v>44814</v>
      </c>
      <c r="E577" s="24">
        <v>44966</v>
      </c>
      <c r="F577" s="23">
        <v>4</v>
      </c>
      <c r="G577" s="23" t="s">
        <v>10308</v>
      </c>
      <c r="H577" s="23" t="s">
        <v>28</v>
      </c>
      <c r="I577" s="23" t="s">
        <v>4608</v>
      </c>
      <c r="J577" s="23" t="s">
        <v>4609</v>
      </c>
      <c r="K577" s="23" t="s">
        <v>31</v>
      </c>
      <c r="L577" s="23" t="s">
        <v>32</v>
      </c>
      <c r="M577" s="23" t="s">
        <v>33</v>
      </c>
      <c r="N577" s="23" t="s">
        <v>34</v>
      </c>
      <c r="O577" s="23" t="s">
        <v>35</v>
      </c>
      <c r="P577" s="23" t="s">
        <v>125</v>
      </c>
      <c r="Q577" s="23" t="s">
        <v>4610</v>
      </c>
      <c r="R577" s="23" t="s">
        <v>10322</v>
      </c>
      <c r="S577" s="23" t="s">
        <v>89</v>
      </c>
      <c r="T577" s="25">
        <v>22246</v>
      </c>
      <c r="U577" s="26">
        <v>65.066666666666663</v>
      </c>
      <c r="V577" s="26" t="s">
        <v>10315</v>
      </c>
      <c r="W577" s="27" t="s">
        <v>39</v>
      </c>
      <c r="X577" s="23" t="s">
        <v>112</v>
      </c>
      <c r="Y577" s="23" t="s">
        <v>41</v>
      </c>
      <c r="Z577" s="23">
        <v>5789</v>
      </c>
      <c r="AA577" s="23" t="s">
        <v>92</v>
      </c>
      <c r="AB577" s="23" t="s">
        <v>43</v>
      </c>
      <c r="AC577" s="23" t="s">
        <v>44</v>
      </c>
      <c r="AD577" s="23">
        <v>3</v>
      </c>
      <c r="AE577" s="28">
        <f>VLOOKUP(W577,Sheet4!$A$4:$B$53,2,FALSE)</f>
        <v>0</v>
      </c>
    </row>
    <row r="578" spans="1:31" x14ac:dyDescent="0.35">
      <c r="A578" s="15">
        <v>1564</v>
      </c>
      <c r="B578" s="16" t="s">
        <v>1007</v>
      </c>
      <c r="C578" s="16" t="s">
        <v>1078</v>
      </c>
      <c r="D578" s="17">
        <v>44996</v>
      </c>
      <c r="E578" s="17">
        <v>45080</v>
      </c>
      <c r="F578" s="16">
        <v>2</v>
      </c>
      <c r="G578" s="16" t="s">
        <v>10308</v>
      </c>
      <c r="H578" s="16" t="s">
        <v>28</v>
      </c>
      <c r="I578" s="16" t="s">
        <v>4611</v>
      </c>
      <c r="J578" s="16" t="s">
        <v>4612</v>
      </c>
      <c r="K578" s="16" t="s">
        <v>132</v>
      </c>
      <c r="L578" s="16" t="s">
        <v>32</v>
      </c>
      <c r="M578" s="16" t="s">
        <v>33</v>
      </c>
      <c r="N578" s="16" t="s">
        <v>50</v>
      </c>
      <c r="O578" s="16" t="s">
        <v>62</v>
      </c>
      <c r="P578" s="16" t="s">
        <v>125</v>
      </c>
      <c r="Q578" s="16" t="s">
        <v>4613</v>
      </c>
      <c r="R578" s="16" t="s">
        <v>10322</v>
      </c>
      <c r="S578" s="16" t="s">
        <v>80</v>
      </c>
      <c r="T578" s="18">
        <v>33301</v>
      </c>
      <c r="U578" s="19">
        <v>34.794444444444444</v>
      </c>
      <c r="V578" s="19" t="s">
        <v>10318</v>
      </c>
      <c r="W578" s="20" t="s">
        <v>39</v>
      </c>
      <c r="X578" s="16" t="s">
        <v>102</v>
      </c>
      <c r="Y578" s="16" t="s">
        <v>54</v>
      </c>
      <c r="Z578" s="16">
        <v>14685</v>
      </c>
      <c r="AA578" s="16" t="s">
        <v>73</v>
      </c>
      <c r="AB578" s="16" t="s">
        <v>43</v>
      </c>
      <c r="AC578" s="16" t="s">
        <v>104</v>
      </c>
      <c r="AD578" s="16">
        <v>3</v>
      </c>
      <c r="AE578" s="21">
        <f>VLOOKUP(W578,Sheet4!$A$4:$B$53,2,FALSE)</f>
        <v>0</v>
      </c>
    </row>
    <row r="579" spans="1:31" x14ac:dyDescent="0.35">
      <c r="A579" s="22">
        <v>1565</v>
      </c>
      <c r="B579" s="23" t="s">
        <v>4402</v>
      </c>
      <c r="C579" s="23" t="s">
        <v>4614</v>
      </c>
      <c r="D579" s="24">
        <v>44679</v>
      </c>
      <c r="E579" s="24">
        <v>44997</v>
      </c>
      <c r="F579" s="23">
        <v>10</v>
      </c>
      <c r="G579" s="23" t="s">
        <v>10308</v>
      </c>
      <c r="H579" s="23" t="s">
        <v>28</v>
      </c>
      <c r="I579" s="23" t="s">
        <v>4615</v>
      </c>
      <c r="J579" s="23" t="s">
        <v>4616</v>
      </c>
      <c r="K579" s="23" t="s">
        <v>49</v>
      </c>
      <c r="L579" s="23" t="s">
        <v>32</v>
      </c>
      <c r="M579" s="23" t="s">
        <v>62</v>
      </c>
      <c r="N579" s="23" t="s">
        <v>34</v>
      </c>
      <c r="O579" s="23" t="s">
        <v>62</v>
      </c>
      <c r="P579" s="23" t="s">
        <v>174</v>
      </c>
      <c r="Q579" s="23" t="s">
        <v>4617</v>
      </c>
      <c r="R579" s="23" t="s">
        <v>10322</v>
      </c>
      <c r="S579" s="23" t="s">
        <v>89</v>
      </c>
      <c r="T579" s="25">
        <v>22182</v>
      </c>
      <c r="U579" s="26">
        <v>65.24166666666666</v>
      </c>
      <c r="V579" s="26" t="s">
        <v>10315</v>
      </c>
      <c r="W579" s="27" t="s">
        <v>39</v>
      </c>
      <c r="X579" s="23" t="s">
        <v>225</v>
      </c>
      <c r="Y579" s="23" t="s">
        <v>54</v>
      </c>
      <c r="Z579" s="23">
        <v>6954</v>
      </c>
      <c r="AA579" s="23" t="s">
        <v>127</v>
      </c>
      <c r="AB579" s="23" t="s">
        <v>43</v>
      </c>
      <c r="AC579" s="23" t="s">
        <v>44</v>
      </c>
      <c r="AD579" s="23">
        <v>3</v>
      </c>
      <c r="AE579" s="28">
        <f>VLOOKUP(W579,Sheet4!$A$4:$B$53,2,FALSE)</f>
        <v>0</v>
      </c>
    </row>
    <row r="580" spans="1:31" x14ac:dyDescent="0.35">
      <c r="A580" s="15">
        <v>1566</v>
      </c>
      <c r="B580" s="16" t="s">
        <v>4618</v>
      </c>
      <c r="C580" s="16" t="s">
        <v>3039</v>
      </c>
      <c r="D580" s="17">
        <v>44640</v>
      </c>
      <c r="E580" s="17">
        <v>45095</v>
      </c>
      <c r="F580" s="16">
        <v>14</v>
      </c>
      <c r="G580" s="16" t="s">
        <v>10308</v>
      </c>
      <c r="H580" s="16" t="s">
        <v>28</v>
      </c>
      <c r="I580" s="16" t="s">
        <v>4619</v>
      </c>
      <c r="J580" s="16" t="s">
        <v>4620</v>
      </c>
      <c r="K580" s="16" t="s">
        <v>138</v>
      </c>
      <c r="L580" s="16" t="s">
        <v>32</v>
      </c>
      <c r="M580" s="16" t="s">
        <v>62</v>
      </c>
      <c r="N580" s="16" t="s">
        <v>63</v>
      </c>
      <c r="O580" s="16" t="s">
        <v>35</v>
      </c>
      <c r="P580" s="16" t="s">
        <v>139</v>
      </c>
      <c r="Q580" s="16" t="s">
        <v>4621</v>
      </c>
      <c r="R580" s="16" t="s">
        <v>10322</v>
      </c>
      <c r="S580" s="16" t="s">
        <v>503</v>
      </c>
      <c r="T580" s="18">
        <v>23004</v>
      </c>
      <c r="U580" s="19">
        <v>62.988888888888887</v>
      </c>
      <c r="V580" s="19" t="s">
        <v>10315</v>
      </c>
      <c r="W580" s="20" t="s">
        <v>39</v>
      </c>
      <c r="X580" s="16" t="s">
        <v>102</v>
      </c>
      <c r="Y580" s="16" t="s">
        <v>41</v>
      </c>
      <c r="Z580" s="16">
        <v>69989</v>
      </c>
      <c r="AA580" s="16" t="s">
        <v>55</v>
      </c>
      <c r="AB580" s="16" t="s">
        <v>103</v>
      </c>
      <c r="AC580" s="16" t="s">
        <v>104</v>
      </c>
      <c r="AD580" s="16">
        <v>3</v>
      </c>
      <c r="AE580" s="21">
        <f>VLOOKUP(W580,Sheet4!$A$4:$B$53,2,FALSE)</f>
        <v>0</v>
      </c>
    </row>
    <row r="581" spans="1:31" x14ac:dyDescent="0.35">
      <c r="A581" s="22">
        <v>1567</v>
      </c>
      <c r="B581" s="23" t="s">
        <v>518</v>
      </c>
      <c r="C581" s="23" t="s">
        <v>1004</v>
      </c>
      <c r="D581" s="24">
        <v>44624</v>
      </c>
      <c r="E581" s="24">
        <v>44771</v>
      </c>
      <c r="F581" s="23">
        <v>4</v>
      </c>
      <c r="G581" s="23" t="s">
        <v>10308</v>
      </c>
      <c r="H581" s="23" t="s">
        <v>28</v>
      </c>
      <c r="I581" s="23" t="s">
        <v>4622</v>
      </c>
      <c r="J581" s="23" t="s">
        <v>4623</v>
      </c>
      <c r="K581" s="23" t="s">
        <v>79</v>
      </c>
      <c r="L581" s="23" t="s">
        <v>32</v>
      </c>
      <c r="M581" s="23" t="s">
        <v>33</v>
      </c>
      <c r="N581" s="23" t="s">
        <v>34</v>
      </c>
      <c r="O581" s="23" t="s">
        <v>51</v>
      </c>
      <c r="P581" s="23" t="s">
        <v>98</v>
      </c>
      <c r="Q581" s="23" t="s">
        <v>4624</v>
      </c>
      <c r="R581" s="23" t="s">
        <v>10322</v>
      </c>
      <c r="S581" s="23" t="s">
        <v>89</v>
      </c>
      <c r="T581" s="25">
        <v>28823</v>
      </c>
      <c r="U581" s="26">
        <v>47.05833333333333</v>
      </c>
      <c r="V581" s="26" t="s">
        <v>10317</v>
      </c>
      <c r="W581" s="27" t="s">
        <v>39</v>
      </c>
      <c r="X581" s="23" t="s">
        <v>242</v>
      </c>
      <c r="Y581" s="23" t="s">
        <v>41</v>
      </c>
      <c r="Z581" s="23">
        <v>19999</v>
      </c>
      <c r="AA581" s="23" t="s">
        <v>127</v>
      </c>
      <c r="AB581" s="23" t="s">
        <v>74</v>
      </c>
      <c r="AC581" s="23" t="s">
        <v>44</v>
      </c>
      <c r="AD581" s="23">
        <v>3</v>
      </c>
      <c r="AE581" s="28">
        <f>VLOOKUP(W581,Sheet4!$A$4:$B$53,2,FALSE)</f>
        <v>0</v>
      </c>
    </row>
    <row r="582" spans="1:31" x14ac:dyDescent="0.35">
      <c r="A582" s="15">
        <v>1570</v>
      </c>
      <c r="B582" s="16" t="s">
        <v>1869</v>
      </c>
      <c r="C582" s="16" t="s">
        <v>2206</v>
      </c>
      <c r="D582" s="17">
        <v>44888</v>
      </c>
      <c r="E582" s="17">
        <v>45072</v>
      </c>
      <c r="F582" s="16">
        <v>6</v>
      </c>
      <c r="G582" s="16" t="s">
        <v>10308</v>
      </c>
      <c r="H582" s="16" t="s">
        <v>28</v>
      </c>
      <c r="I582" s="16" t="s">
        <v>4630</v>
      </c>
      <c r="J582" s="16" t="s">
        <v>4631</v>
      </c>
      <c r="K582" s="16" t="s">
        <v>117</v>
      </c>
      <c r="L582" s="16" t="s">
        <v>32</v>
      </c>
      <c r="M582" s="16" t="s">
        <v>33</v>
      </c>
      <c r="N582" s="16" t="s">
        <v>34</v>
      </c>
      <c r="O582" s="16" t="s">
        <v>51</v>
      </c>
      <c r="P582" s="16" t="s">
        <v>139</v>
      </c>
      <c r="Q582" s="16" t="s">
        <v>4632</v>
      </c>
      <c r="R582" s="16" t="s">
        <v>10322</v>
      </c>
      <c r="S582" s="16" t="s">
        <v>80</v>
      </c>
      <c r="T582" s="18">
        <v>33604</v>
      </c>
      <c r="U582" s="19">
        <v>33.969444444444441</v>
      </c>
      <c r="V582" s="19" t="s">
        <v>10318</v>
      </c>
      <c r="W582" s="20" t="s">
        <v>39</v>
      </c>
      <c r="X582" s="16" t="s">
        <v>82</v>
      </c>
      <c r="Y582" s="16" t="s">
        <v>54</v>
      </c>
      <c r="Z582" s="16">
        <v>79576</v>
      </c>
      <c r="AA582" s="16" t="s">
        <v>127</v>
      </c>
      <c r="AB582" s="16" t="s">
        <v>74</v>
      </c>
      <c r="AC582" s="16" t="s">
        <v>44</v>
      </c>
      <c r="AD582" s="16">
        <v>3</v>
      </c>
      <c r="AE582" s="21">
        <f>VLOOKUP(W582,Sheet4!$A$4:$B$53,2,FALSE)</f>
        <v>0</v>
      </c>
    </row>
    <row r="583" spans="1:31" x14ac:dyDescent="0.35">
      <c r="A583" s="22">
        <v>1572</v>
      </c>
      <c r="B583" s="23" t="s">
        <v>4636</v>
      </c>
      <c r="C583" s="23" t="s">
        <v>1578</v>
      </c>
      <c r="D583" s="24">
        <v>44467</v>
      </c>
      <c r="E583" s="24">
        <v>44843</v>
      </c>
      <c r="F583" s="23">
        <v>12</v>
      </c>
      <c r="G583" s="23" t="s">
        <v>10308</v>
      </c>
      <c r="H583" s="23" t="s">
        <v>28</v>
      </c>
      <c r="I583" s="23" t="s">
        <v>4637</v>
      </c>
      <c r="J583" s="23" t="s">
        <v>4638</v>
      </c>
      <c r="K583" s="23" t="s">
        <v>88</v>
      </c>
      <c r="L583" s="23" t="s">
        <v>32</v>
      </c>
      <c r="M583" s="23" t="s">
        <v>51</v>
      </c>
      <c r="N583" s="23" t="s">
        <v>34</v>
      </c>
      <c r="O583" s="23" t="s">
        <v>51</v>
      </c>
      <c r="P583" s="23" t="s">
        <v>125</v>
      </c>
      <c r="Q583" s="23" t="s">
        <v>4639</v>
      </c>
      <c r="R583" s="23" t="s">
        <v>10322</v>
      </c>
      <c r="S583" s="23" t="s">
        <v>230</v>
      </c>
      <c r="T583" s="25">
        <v>18726</v>
      </c>
      <c r="U583" s="26">
        <v>74.7</v>
      </c>
      <c r="V583" s="26" t="s">
        <v>10316</v>
      </c>
      <c r="W583" s="27" t="s">
        <v>39</v>
      </c>
      <c r="X583" s="23" t="s">
        <v>112</v>
      </c>
      <c r="Y583" s="23" t="s">
        <v>41</v>
      </c>
      <c r="Z583" s="23">
        <v>18550</v>
      </c>
      <c r="AA583" s="23" t="s">
        <v>92</v>
      </c>
      <c r="AB583" s="23" t="s">
        <v>83</v>
      </c>
      <c r="AC583" s="23" t="s">
        <v>44</v>
      </c>
      <c r="AD583" s="23">
        <v>3</v>
      </c>
      <c r="AE583" s="28">
        <f>VLOOKUP(W583,Sheet4!$A$4:$B$53,2,FALSE)</f>
        <v>0</v>
      </c>
    </row>
    <row r="584" spans="1:31" x14ac:dyDescent="0.35">
      <c r="A584" s="15">
        <v>1574</v>
      </c>
      <c r="B584" s="16" t="s">
        <v>4642</v>
      </c>
      <c r="C584" s="16" t="s">
        <v>4643</v>
      </c>
      <c r="D584" s="17">
        <v>45110</v>
      </c>
      <c r="E584" s="17">
        <v>45126</v>
      </c>
      <c r="F584" s="16">
        <v>0</v>
      </c>
      <c r="G584" s="16" t="s">
        <v>10308</v>
      </c>
      <c r="H584" s="16" t="s">
        <v>28</v>
      </c>
      <c r="I584" s="16" t="s">
        <v>4644</v>
      </c>
      <c r="J584" s="16" t="s">
        <v>4645</v>
      </c>
      <c r="K584" s="16" t="s">
        <v>132</v>
      </c>
      <c r="L584" s="16" t="s">
        <v>197</v>
      </c>
      <c r="M584" s="16" t="s">
        <v>62</v>
      </c>
      <c r="N584" s="16" t="s">
        <v>34</v>
      </c>
      <c r="O584" s="16" t="s">
        <v>35</v>
      </c>
      <c r="P584" s="16" t="s">
        <v>174</v>
      </c>
      <c r="Q584" s="16" t="s">
        <v>4646</v>
      </c>
      <c r="R584" s="16" t="s">
        <v>10322</v>
      </c>
      <c r="S584" s="16" t="s">
        <v>80</v>
      </c>
      <c r="T584" s="18">
        <v>32835</v>
      </c>
      <c r="U584" s="19">
        <v>36.075000000000003</v>
      </c>
      <c r="V584" s="19" t="s">
        <v>10318</v>
      </c>
      <c r="W584" s="20" t="s">
        <v>39</v>
      </c>
      <c r="X584" s="16" t="s">
        <v>225</v>
      </c>
      <c r="Y584" s="16" t="s">
        <v>41</v>
      </c>
      <c r="Z584" s="16">
        <v>17356</v>
      </c>
      <c r="AA584" s="16" t="s">
        <v>55</v>
      </c>
      <c r="AB584" s="16" t="s">
        <v>43</v>
      </c>
      <c r="AC584" s="16" t="s">
        <v>44</v>
      </c>
      <c r="AD584" s="16">
        <v>3</v>
      </c>
      <c r="AE584" s="21">
        <f>VLOOKUP(W584,Sheet4!$A$4:$B$53,2,FALSE)</f>
        <v>0</v>
      </c>
    </row>
    <row r="585" spans="1:31" x14ac:dyDescent="0.35">
      <c r="A585" s="22">
        <v>1575</v>
      </c>
      <c r="B585" s="23" t="s">
        <v>1012</v>
      </c>
      <c r="C585" s="23" t="s">
        <v>4647</v>
      </c>
      <c r="D585" s="24">
        <v>43688</v>
      </c>
      <c r="E585" s="24">
        <v>44387</v>
      </c>
      <c r="F585" s="23">
        <v>22</v>
      </c>
      <c r="G585" s="23" t="s">
        <v>10308</v>
      </c>
      <c r="H585" s="23" t="s">
        <v>28</v>
      </c>
      <c r="I585" s="23" t="s">
        <v>4648</v>
      </c>
      <c r="J585" s="23" t="s">
        <v>4649</v>
      </c>
      <c r="K585" s="23" t="s">
        <v>49</v>
      </c>
      <c r="L585" s="23" t="s">
        <v>1804</v>
      </c>
      <c r="M585" s="23" t="s">
        <v>33</v>
      </c>
      <c r="N585" s="23" t="s">
        <v>50</v>
      </c>
      <c r="O585" s="23" t="s">
        <v>35</v>
      </c>
      <c r="P585" s="23" t="s">
        <v>98</v>
      </c>
      <c r="Q585" s="23" t="s">
        <v>4650</v>
      </c>
      <c r="R585" s="23" t="s">
        <v>10322</v>
      </c>
      <c r="S585" s="23" t="s">
        <v>89</v>
      </c>
      <c r="T585" s="25">
        <v>15541</v>
      </c>
      <c r="U585" s="26">
        <v>83.419444444444451</v>
      </c>
      <c r="V585" s="26" t="s">
        <v>10314</v>
      </c>
      <c r="W585" s="27" t="s">
        <v>39</v>
      </c>
      <c r="X585" s="23" t="s">
        <v>82</v>
      </c>
      <c r="Y585" s="23" t="s">
        <v>41</v>
      </c>
      <c r="Z585" s="23">
        <v>82586</v>
      </c>
      <c r="AA585" s="23" t="s">
        <v>127</v>
      </c>
      <c r="AB585" s="23" t="s">
        <v>74</v>
      </c>
      <c r="AC585" s="23" t="s">
        <v>44</v>
      </c>
      <c r="AD585" s="23">
        <v>3</v>
      </c>
      <c r="AE585" s="28">
        <f>VLOOKUP(W585,Sheet4!$A$4:$B$53,2,FALSE)</f>
        <v>0</v>
      </c>
    </row>
    <row r="586" spans="1:31" x14ac:dyDescent="0.35">
      <c r="A586" s="15">
        <v>1576</v>
      </c>
      <c r="B586" s="16" t="s">
        <v>549</v>
      </c>
      <c r="C586" s="16" t="s">
        <v>4651</v>
      </c>
      <c r="D586" s="17">
        <v>43780</v>
      </c>
      <c r="E586" s="17">
        <v>44103</v>
      </c>
      <c r="F586" s="16">
        <v>10</v>
      </c>
      <c r="G586" s="16" t="s">
        <v>10308</v>
      </c>
      <c r="H586" s="16" t="s">
        <v>28</v>
      </c>
      <c r="I586" s="16" t="s">
        <v>4652</v>
      </c>
      <c r="J586" s="16" t="s">
        <v>4653</v>
      </c>
      <c r="K586" s="16" t="s">
        <v>138</v>
      </c>
      <c r="L586" s="16" t="s">
        <v>744</v>
      </c>
      <c r="M586" s="16" t="s">
        <v>62</v>
      </c>
      <c r="N586" s="16" t="s">
        <v>34</v>
      </c>
      <c r="O586" s="16" t="s">
        <v>62</v>
      </c>
      <c r="P586" s="16" t="s">
        <v>125</v>
      </c>
      <c r="Q586" s="16" t="s">
        <v>4654</v>
      </c>
      <c r="R586" s="16" t="s">
        <v>10322</v>
      </c>
      <c r="S586" s="16" t="s">
        <v>52</v>
      </c>
      <c r="T586" s="18">
        <v>16700</v>
      </c>
      <c r="U586" s="19">
        <v>80.25</v>
      </c>
      <c r="V586" s="19" t="s">
        <v>10314</v>
      </c>
      <c r="W586" s="20" t="s">
        <v>39</v>
      </c>
      <c r="X586" s="16" t="s">
        <v>162</v>
      </c>
      <c r="Y586" s="16" t="s">
        <v>54</v>
      </c>
      <c r="Z586" s="16">
        <v>74406</v>
      </c>
      <c r="AA586" s="16" t="s">
        <v>92</v>
      </c>
      <c r="AB586" s="16" t="s">
        <v>83</v>
      </c>
      <c r="AC586" s="16" t="s">
        <v>235</v>
      </c>
      <c r="AD586" s="16">
        <v>3</v>
      </c>
      <c r="AE586" s="21">
        <f>VLOOKUP(W586,Sheet4!$A$4:$B$53,2,FALSE)</f>
        <v>0</v>
      </c>
    </row>
    <row r="587" spans="1:31" x14ac:dyDescent="0.35">
      <c r="A587" s="22">
        <v>1578</v>
      </c>
      <c r="B587" s="23" t="s">
        <v>4658</v>
      </c>
      <c r="C587" s="23" t="s">
        <v>4659</v>
      </c>
      <c r="D587" s="24">
        <v>44322</v>
      </c>
      <c r="E587" s="24">
        <v>45024</v>
      </c>
      <c r="F587" s="23">
        <v>23</v>
      </c>
      <c r="G587" s="23" t="s">
        <v>10308</v>
      </c>
      <c r="H587" s="23" t="s">
        <v>727</v>
      </c>
      <c r="I587" s="23" t="s">
        <v>4660</v>
      </c>
      <c r="J587" s="23" t="s">
        <v>4661</v>
      </c>
      <c r="K587" s="23" t="s">
        <v>167</v>
      </c>
      <c r="L587" s="23" t="s">
        <v>744</v>
      </c>
      <c r="M587" s="23" t="s">
        <v>51</v>
      </c>
      <c r="N587" s="23" t="s">
        <v>63</v>
      </c>
      <c r="O587" s="23" t="s">
        <v>51</v>
      </c>
      <c r="P587" s="23" t="s">
        <v>139</v>
      </c>
      <c r="Q587" s="23" t="s">
        <v>4662</v>
      </c>
      <c r="R587" s="23" t="s">
        <v>10322</v>
      </c>
      <c r="S587" s="23" t="s">
        <v>89</v>
      </c>
      <c r="T587" s="25">
        <v>29453</v>
      </c>
      <c r="U587" s="26">
        <v>45.333333333333336</v>
      </c>
      <c r="V587" s="26" t="s">
        <v>10317</v>
      </c>
      <c r="W587" s="27" t="s">
        <v>39</v>
      </c>
      <c r="X587" s="23" t="s">
        <v>280</v>
      </c>
      <c r="Y587" s="23" t="s">
        <v>54</v>
      </c>
      <c r="Z587" s="23">
        <v>71705</v>
      </c>
      <c r="AA587" s="23" t="s">
        <v>55</v>
      </c>
      <c r="AB587" s="23" t="s">
        <v>83</v>
      </c>
      <c r="AC587" s="23" t="s">
        <v>235</v>
      </c>
      <c r="AD587" s="23">
        <v>3</v>
      </c>
      <c r="AE587" s="28">
        <f>VLOOKUP(W587,Sheet4!$A$4:$B$53,2,FALSE)</f>
        <v>0</v>
      </c>
    </row>
    <row r="588" spans="1:31" x14ac:dyDescent="0.35">
      <c r="A588" s="15">
        <v>1581</v>
      </c>
      <c r="B588" s="16" t="s">
        <v>4668</v>
      </c>
      <c r="C588" s="16" t="s">
        <v>4669</v>
      </c>
      <c r="D588" s="17">
        <v>44778</v>
      </c>
      <c r="E588" s="17">
        <v>44956</v>
      </c>
      <c r="F588" s="16">
        <v>5</v>
      </c>
      <c r="G588" s="16" t="s">
        <v>10308</v>
      </c>
      <c r="H588" s="16" t="s">
        <v>727</v>
      </c>
      <c r="I588" s="16" t="s">
        <v>4670</v>
      </c>
      <c r="J588" s="16" t="s">
        <v>4671</v>
      </c>
      <c r="K588" s="16" t="s">
        <v>97</v>
      </c>
      <c r="L588" s="16" t="s">
        <v>744</v>
      </c>
      <c r="M588" s="16" t="s">
        <v>62</v>
      </c>
      <c r="N588" s="16" t="s">
        <v>34</v>
      </c>
      <c r="O588" s="16" t="s">
        <v>51</v>
      </c>
      <c r="P588" s="16" t="s">
        <v>174</v>
      </c>
      <c r="Q588" s="16" t="s">
        <v>4672</v>
      </c>
      <c r="R588" s="16" t="s">
        <v>10322</v>
      </c>
      <c r="S588" s="16" t="s">
        <v>80</v>
      </c>
      <c r="T588" s="18">
        <v>18468</v>
      </c>
      <c r="U588" s="19">
        <v>75.405555555555551</v>
      </c>
      <c r="V588" s="19" t="s">
        <v>10316</v>
      </c>
      <c r="W588" s="20" t="s">
        <v>39</v>
      </c>
      <c r="X588" s="16" t="s">
        <v>225</v>
      </c>
      <c r="Y588" s="16" t="s">
        <v>54</v>
      </c>
      <c r="Z588" s="16">
        <v>40823</v>
      </c>
      <c r="AA588" s="16" t="s">
        <v>127</v>
      </c>
      <c r="AB588" s="16" t="s">
        <v>74</v>
      </c>
      <c r="AC588" s="16" t="s">
        <v>44</v>
      </c>
      <c r="AD588" s="16">
        <v>3</v>
      </c>
      <c r="AE588" s="21">
        <f>VLOOKUP(W588,Sheet4!$A$4:$B$53,2,FALSE)</f>
        <v>0</v>
      </c>
    </row>
    <row r="589" spans="1:31" x14ac:dyDescent="0.35">
      <c r="A589" s="22">
        <v>1582</v>
      </c>
      <c r="B589" s="23" t="s">
        <v>802</v>
      </c>
      <c r="C589" s="23" t="s">
        <v>4092</v>
      </c>
      <c r="D589" s="24">
        <v>43927</v>
      </c>
      <c r="E589" s="24">
        <v>44538</v>
      </c>
      <c r="F589" s="23">
        <v>20</v>
      </c>
      <c r="G589" s="23" t="s">
        <v>10308</v>
      </c>
      <c r="H589" s="23" t="s">
        <v>727</v>
      </c>
      <c r="I589" s="23" t="s">
        <v>4673</v>
      </c>
      <c r="J589" s="23" t="s">
        <v>4674</v>
      </c>
      <c r="K589" s="23" t="s">
        <v>88</v>
      </c>
      <c r="L589" s="23" t="s">
        <v>744</v>
      </c>
      <c r="M589" s="23" t="s">
        <v>51</v>
      </c>
      <c r="N589" s="23" t="s">
        <v>34</v>
      </c>
      <c r="O589" s="23" t="s">
        <v>35</v>
      </c>
      <c r="P589" s="23" t="s">
        <v>125</v>
      </c>
      <c r="Q589" s="23" t="s">
        <v>4675</v>
      </c>
      <c r="R589" s="23" t="s">
        <v>10322</v>
      </c>
      <c r="S589" s="23" t="s">
        <v>89</v>
      </c>
      <c r="T589" s="25">
        <v>34790</v>
      </c>
      <c r="U589" s="26">
        <v>30.719444444444445</v>
      </c>
      <c r="V589" s="26" t="s">
        <v>10318</v>
      </c>
      <c r="W589" s="27" t="s">
        <v>39</v>
      </c>
      <c r="X589" s="23" t="s">
        <v>112</v>
      </c>
      <c r="Y589" s="23" t="s">
        <v>41</v>
      </c>
      <c r="Z589" s="23">
        <v>95601</v>
      </c>
      <c r="AA589" s="23" t="s">
        <v>73</v>
      </c>
      <c r="AB589" s="23" t="s">
        <v>74</v>
      </c>
      <c r="AC589" s="23" t="s">
        <v>235</v>
      </c>
      <c r="AD589" s="23">
        <v>3</v>
      </c>
      <c r="AE589" s="28">
        <f>VLOOKUP(W589,Sheet4!$A$4:$B$53,2,FALSE)</f>
        <v>0</v>
      </c>
    </row>
    <row r="590" spans="1:31" x14ac:dyDescent="0.35">
      <c r="A590" s="15">
        <v>1583</v>
      </c>
      <c r="B590" s="16" t="s">
        <v>4676</v>
      </c>
      <c r="C590" s="16" t="s">
        <v>1274</v>
      </c>
      <c r="D590" s="17">
        <v>44987</v>
      </c>
      <c r="E590" s="17">
        <v>44997</v>
      </c>
      <c r="F590" s="16">
        <v>0</v>
      </c>
      <c r="G590" s="16" t="s">
        <v>10308</v>
      </c>
      <c r="H590" s="16" t="s">
        <v>28</v>
      </c>
      <c r="I590" s="16" t="s">
        <v>4677</v>
      </c>
      <c r="J590" s="16" t="s">
        <v>4678</v>
      </c>
      <c r="K590" s="16" t="s">
        <v>117</v>
      </c>
      <c r="L590" s="16" t="s">
        <v>744</v>
      </c>
      <c r="M590" s="16" t="s">
        <v>62</v>
      </c>
      <c r="N590" s="16" t="s">
        <v>63</v>
      </c>
      <c r="O590" s="16" t="s">
        <v>51</v>
      </c>
      <c r="P590" s="16" t="s">
        <v>98</v>
      </c>
      <c r="Q590" s="16" t="s">
        <v>4679</v>
      </c>
      <c r="R590" s="16" t="s">
        <v>10322</v>
      </c>
      <c r="S590" s="16" t="s">
        <v>176</v>
      </c>
      <c r="T590" s="18">
        <v>26846</v>
      </c>
      <c r="U590" s="19">
        <v>52.469444444444441</v>
      </c>
      <c r="V590" s="19" t="s">
        <v>10319</v>
      </c>
      <c r="W590" s="20" t="s">
        <v>39</v>
      </c>
      <c r="X590" s="16" t="s">
        <v>177</v>
      </c>
      <c r="Y590" s="16" t="s">
        <v>41</v>
      </c>
      <c r="Z590" s="16">
        <v>60634</v>
      </c>
      <c r="AA590" s="16" t="s">
        <v>73</v>
      </c>
      <c r="AB590" s="16" t="s">
        <v>43</v>
      </c>
      <c r="AC590" s="16" t="s">
        <v>44</v>
      </c>
      <c r="AD590" s="16">
        <v>3</v>
      </c>
      <c r="AE590" s="21">
        <f>VLOOKUP(W590,Sheet4!$A$4:$B$53,2,FALSE)</f>
        <v>0</v>
      </c>
    </row>
    <row r="591" spans="1:31" x14ac:dyDescent="0.35">
      <c r="A591" s="22">
        <v>1585</v>
      </c>
      <c r="B591" s="23" t="s">
        <v>4683</v>
      </c>
      <c r="C591" s="23" t="s">
        <v>4684</v>
      </c>
      <c r="D591" s="24">
        <v>44821</v>
      </c>
      <c r="E591" s="24">
        <v>45117</v>
      </c>
      <c r="F591" s="23">
        <v>9</v>
      </c>
      <c r="G591" s="23" t="s">
        <v>10308</v>
      </c>
      <c r="H591" s="23" t="s">
        <v>28</v>
      </c>
      <c r="I591" s="23" t="s">
        <v>4685</v>
      </c>
      <c r="J591" s="23" t="s">
        <v>4686</v>
      </c>
      <c r="K591" s="23" t="s">
        <v>88</v>
      </c>
      <c r="L591" s="23" t="s">
        <v>32</v>
      </c>
      <c r="M591" s="23" t="s">
        <v>51</v>
      </c>
      <c r="N591" s="23" t="s">
        <v>50</v>
      </c>
      <c r="O591" s="23" t="s">
        <v>35</v>
      </c>
      <c r="P591" s="23" t="s">
        <v>139</v>
      </c>
      <c r="Q591" s="23" t="s">
        <v>4687</v>
      </c>
      <c r="R591" s="23" t="s">
        <v>10322</v>
      </c>
      <c r="S591" s="23" t="s">
        <v>147</v>
      </c>
      <c r="T591" s="25">
        <v>20579</v>
      </c>
      <c r="U591" s="26">
        <v>69.62777777777778</v>
      </c>
      <c r="V591" s="26" t="s">
        <v>10315</v>
      </c>
      <c r="W591" s="27" t="s">
        <v>39</v>
      </c>
      <c r="X591" s="23" t="s">
        <v>2142</v>
      </c>
      <c r="Y591" s="23" t="s">
        <v>41</v>
      </c>
      <c r="Z591" s="23">
        <v>77910</v>
      </c>
      <c r="AA591" s="23" t="s">
        <v>92</v>
      </c>
      <c r="AB591" s="23" t="s">
        <v>74</v>
      </c>
      <c r="AC591" s="23" t="s">
        <v>44</v>
      </c>
      <c r="AD591" s="23">
        <v>3</v>
      </c>
      <c r="AE591" s="28">
        <f>VLOOKUP(W591,Sheet4!$A$4:$B$53,2,FALSE)</f>
        <v>0</v>
      </c>
    </row>
    <row r="592" spans="1:31" x14ac:dyDescent="0.35">
      <c r="A592" s="15">
        <v>1589</v>
      </c>
      <c r="B592" s="16" t="s">
        <v>2793</v>
      </c>
      <c r="C592" s="16" t="s">
        <v>1614</v>
      </c>
      <c r="D592" s="17">
        <v>44071</v>
      </c>
      <c r="E592" s="17">
        <v>44798</v>
      </c>
      <c r="F592" s="16">
        <v>23</v>
      </c>
      <c r="G592" s="16" t="s">
        <v>10308</v>
      </c>
      <c r="H592" s="16" t="s">
        <v>28</v>
      </c>
      <c r="I592" s="16" t="s">
        <v>4695</v>
      </c>
      <c r="J592" s="16" t="s">
        <v>4696</v>
      </c>
      <c r="K592" s="16" t="s">
        <v>138</v>
      </c>
      <c r="L592" s="16" t="s">
        <v>32</v>
      </c>
      <c r="M592" s="16" t="s">
        <v>33</v>
      </c>
      <c r="N592" s="16" t="s">
        <v>50</v>
      </c>
      <c r="O592" s="16" t="s">
        <v>51</v>
      </c>
      <c r="P592" s="16" t="s">
        <v>98</v>
      </c>
      <c r="Q592" s="16" t="s">
        <v>4697</v>
      </c>
      <c r="R592" s="16" t="s">
        <v>10322</v>
      </c>
      <c r="S592" s="16" t="s">
        <v>89</v>
      </c>
      <c r="T592" s="18">
        <v>35248</v>
      </c>
      <c r="U592" s="19">
        <v>29.466666666666665</v>
      </c>
      <c r="V592" s="19" t="s">
        <v>10320</v>
      </c>
      <c r="W592" s="20" t="s">
        <v>39</v>
      </c>
      <c r="X592" s="16" t="s">
        <v>102</v>
      </c>
      <c r="Y592" s="16" t="s">
        <v>41</v>
      </c>
      <c r="Z592" s="16">
        <v>22497</v>
      </c>
      <c r="AA592" s="16" t="s">
        <v>42</v>
      </c>
      <c r="AB592" s="16" t="s">
        <v>83</v>
      </c>
      <c r="AC592" s="16" t="s">
        <v>44</v>
      </c>
      <c r="AD592" s="16">
        <v>3</v>
      </c>
      <c r="AE592" s="21">
        <f>VLOOKUP(W592,Sheet4!$A$4:$B$53,2,FALSE)</f>
        <v>0</v>
      </c>
    </row>
    <row r="593" spans="1:31" x14ac:dyDescent="0.35">
      <c r="A593" s="22">
        <v>1591</v>
      </c>
      <c r="B593" s="23" t="s">
        <v>4701</v>
      </c>
      <c r="C593" s="23" t="s">
        <v>1467</v>
      </c>
      <c r="D593" s="24">
        <v>44967</v>
      </c>
      <c r="E593" s="24">
        <v>45069</v>
      </c>
      <c r="F593" s="23">
        <v>3</v>
      </c>
      <c r="G593" s="23" t="s">
        <v>10308</v>
      </c>
      <c r="H593" s="23" t="s">
        <v>28</v>
      </c>
      <c r="I593" s="23" t="s">
        <v>4702</v>
      </c>
      <c r="J593" s="23" t="s">
        <v>4703</v>
      </c>
      <c r="K593" s="23" t="s">
        <v>167</v>
      </c>
      <c r="L593" s="23" t="s">
        <v>32</v>
      </c>
      <c r="M593" s="23" t="s">
        <v>33</v>
      </c>
      <c r="N593" s="23" t="s">
        <v>50</v>
      </c>
      <c r="O593" s="23" t="s">
        <v>51</v>
      </c>
      <c r="P593" s="23" t="s">
        <v>174</v>
      </c>
      <c r="Q593" s="23" t="s">
        <v>4704</v>
      </c>
      <c r="R593" s="23" t="s">
        <v>10322</v>
      </c>
      <c r="S593" s="23" t="s">
        <v>80</v>
      </c>
      <c r="T593" s="25">
        <v>21113</v>
      </c>
      <c r="U593" s="26">
        <v>68.166666666666671</v>
      </c>
      <c r="V593" s="26" t="s">
        <v>10315</v>
      </c>
      <c r="W593" s="27" t="s">
        <v>39</v>
      </c>
      <c r="X593" s="23" t="s">
        <v>102</v>
      </c>
      <c r="Y593" s="23" t="s">
        <v>41</v>
      </c>
      <c r="Z593" s="23">
        <v>69254</v>
      </c>
      <c r="AA593" s="23" t="s">
        <v>127</v>
      </c>
      <c r="AB593" s="23" t="s">
        <v>103</v>
      </c>
      <c r="AC593" s="23" t="s">
        <v>44</v>
      </c>
      <c r="AD593" s="23">
        <v>3</v>
      </c>
      <c r="AE593" s="28">
        <f>VLOOKUP(W593,Sheet4!$A$4:$B$53,2,FALSE)</f>
        <v>0</v>
      </c>
    </row>
    <row r="594" spans="1:31" x14ac:dyDescent="0.35">
      <c r="A594" s="15">
        <v>1592</v>
      </c>
      <c r="B594" s="16" t="s">
        <v>981</v>
      </c>
      <c r="C594" s="16" t="s">
        <v>660</v>
      </c>
      <c r="D594" s="17">
        <v>43996</v>
      </c>
      <c r="E594" s="17">
        <v>45125</v>
      </c>
      <c r="F594" s="16">
        <v>37</v>
      </c>
      <c r="G594" s="16" t="s">
        <v>10308</v>
      </c>
      <c r="H594" s="16" t="s">
        <v>28</v>
      </c>
      <c r="I594" s="16" t="s">
        <v>4705</v>
      </c>
      <c r="J594" s="16" t="s">
        <v>4706</v>
      </c>
      <c r="K594" s="16" t="s">
        <v>97</v>
      </c>
      <c r="L594" s="16" t="s">
        <v>32</v>
      </c>
      <c r="M594" s="16" t="s">
        <v>62</v>
      </c>
      <c r="N594" s="16" t="s">
        <v>50</v>
      </c>
      <c r="O594" s="16" t="s">
        <v>62</v>
      </c>
      <c r="P594" s="16" t="s">
        <v>139</v>
      </c>
      <c r="Q594" s="16" t="s">
        <v>4707</v>
      </c>
      <c r="R594" s="16" t="s">
        <v>10322</v>
      </c>
      <c r="S594" s="16" t="s">
        <v>110</v>
      </c>
      <c r="T594" s="18">
        <v>29813</v>
      </c>
      <c r="U594" s="19">
        <v>44.347222222222221</v>
      </c>
      <c r="V594" s="19" t="s">
        <v>10317</v>
      </c>
      <c r="W594" s="20" t="s">
        <v>39</v>
      </c>
      <c r="X594" s="16" t="s">
        <v>112</v>
      </c>
      <c r="Y594" s="16" t="s">
        <v>54</v>
      </c>
      <c r="Z594" s="16">
        <v>20973</v>
      </c>
      <c r="AA594" s="16" t="s">
        <v>73</v>
      </c>
      <c r="AB594" s="16" t="s">
        <v>74</v>
      </c>
      <c r="AC594" s="16" t="s">
        <v>104</v>
      </c>
      <c r="AD594" s="16">
        <v>3</v>
      </c>
      <c r="AE594" s="21">
        <f>VLOOKUP(W594,Sheet4!$A$4:$B$53,2,FALSE)</f>
        <v>0</v>
      </c>
    </row>
    <row r="595" spans="1:31" x14ac:dyDescent="0.35">
      <c r="A595" s="22">
        <v>1596</v>
      </c>
      <c r="B595" s="23" t="s">
        <v>2226</v>
      </c>
      <c r="C595" s="23" t="s">
        <v>382</v>
      </c>
      <c r="D595" s="24">
        <v>43892</v>
      </c>
      <c r="E595" s="24">
        <v>43976</v>
      </c>
      <c r="F595" s="23">
        <v>2</v>
      </c>
      <c r="G595" s="23" t="s">
        <v>10308</v>
      </c>
      <c r="H595" s="23" t="s">
        <v>28</v>
      </c>
      <c r="I595" s="23" t="s">
        <v>4715</v>
      </c>
      <c r="J595" s="23" t="s">
        <v>4716</v>
      </c>
      <c r="K595" s="23" t="s">
        <v>31</v>
      </c>
      <c r="L595" s="23" t="s">
        <v>197</v>
      </c>
      <c r="M595" s="23" t="s">
        <v>33</v>
      </c>
      <c r="N595" s="23" t="s">
        <v>34</v>
      </c>
      <c r="O595" s="23" t="s">
        <v>35</v>
      </c>
      <c r="P595" s="23" t="s">
        <v>174</v>
      </c>
      <c r="Q595" s="23" t="s">
        <v>4717</v>
      </c>
      <c r="R595" s="23" t="s">
        <v>10322</v>
      </c>
      <c r="S595" s="23" t="s">
        <v>65</v>
      </c>
      <c r="T595" s="25">
        <v>21412</v>
      </c>
      <c r="U595" s="26">
        <v>67.347222222222229</v>
      </c>
      <c r="V595" s="26" t="s">
        <v>10315</v>
      </c>
      <c r="W595" s="27" t="s">
        <v>39</v>
      </c>
      <c r="X595" s="23" t="s">
        <v>394</v>
      </c>
      <c r="Y595" s="23" t="s">
        <v>41</v>
      </c>
      <c r="Z595" s="23">
        <v>2999</v>
      </c>
      <c r="AA595" s="23" t="s">
        <v>73</v>
      </c>
      <c r="AB595" s="23" t="s">
        <v>83</v>
      </c>
      <c r="AC595" s="23" t="s">
        <v>104</v>
      </c>
      <c r="AD595" s="23">
        <v>3</v>
      </c>
      <c r="AE595" s="28">
        <f>VLOOKUP(W595,Sheet4!$A$4:$B$53,2,FALSE)</f>
        <v>0</v>
      </c>
    </row>
    <row r="596" spans="1:31" x14ac:dyDescent="0.35">
      <c r="A596" s="15">
        <v>1597</v>
      </c>
      <c r="B596" s="16" t="s">
        <v>4019</v>
      </c>
      <c r="C596" s="16" t="s">
        <v>429</v>
      </c>
      <c r="D596" s="17">
        <v>43427</v>
      </c>
      <c r="E596" s="17">
        <v>44466</v>
      </c>
      <c r="F596" s="16">
        <v>34</v>
      </c>
      <c r="G596" s="16" t="s">
        <v>10308</v>
      </c>
      <c r="H596" s="16" t="s">
        <v>28</v>
      </c>
      <c r="I596" s="16" t="s">
        <v>4718</v>
      </c>
      <c r="J596" s="16" t="s">
        <v>4719</v>
      </c>
      <c r="K596" s="16" t="s">
        <v>132</v>
      </c>
      <c r="L596" s="16" t="s">
        <v>197</v>
      </c>
      <c r="M596" s="16" t="s">
        <v>51</v>
      </c>
      <c r="N596" s="16" t="s">
        <v>34</v>
      </c>
      <c r="O596" s="16" t="s">
        <v>35</v>
      </c>
      <c r="P596" s="16" t="s">
        <v>174</v>
      </c>
      <c r="Q596" s="16" t="s">
        <v>4720</v>
      </c>
      <c r="R596" s="16" t="s">
        <v>10322</v>
      </c>
      <c r="S596" s="16" t="s">
        <v>176</v>
      </c>
      <c r="T596" s="18">
        <v>35849</v>
      </c>
      <c r="U596" s="19">
        <v>27.824999999999999</v>
      </c>
      <c r="V596" s="19" t="s">
        <v>10320</v>
      </c>
      <c r="W596" s="20" t="s">
        <v>39</v>
      </c>
      <c r="X596" s="16" t="s">
        <v>177</v>
      </c>
      <c r="Y596" s="16" t="s">
        <v>41</v>
      </c>
      <c r="Z596" s="16">
        <v>75959</v>
      </c>
      <c r="AA596" s="16" t="s">
        <v>42</v>
      </c>
      <c r="AB596" s="16" t="s">
        <v>83</v>
      </c>
      <c r="AC596" s="16" t="s">
        <v>104</v>
      </c>
      <c r="AD596" s="16">
        <v>3</v>
      </c>
      <c r="AE596" s="21">
        <f>VLOOKUP(W596,Sheet4!$A$4:$B$53,2,FALSE)</f>
        <v>0</v>
      </c>
    </row>
    <row r="597" spans="1:31" x14ac:dyDescent="0.35">
      <c r="A597" s="22">
        <v>1598</v>
      </c>
      <c r="B597" s="23" t="s">
        <v>2113</v>
      </c>
      <c r="C597" s="23" t="s">
        <v>4692</v>
      </c>
      <c r="D597" s="24">
        <v>43612</v>
      </c>
      <c r="E597" s="24">
        <v>45096</v>
      </c>
      <c r="F597" s="23">
        <v>48</v>
      </c>
      <c r="G597" s="23" t="s">
        <v>10308</v>
      </c>
      <c r="H597" s="23" t="s">
        <v>28</v>
      </c>
      <c r="I597" s="23" t="s">
        <v>4721</v>
      </c>
      <c r="J597" s="23" t="s">
        <v>4722</v>
      </c>
      <c r="K597" s="23" t="s">
        <v>49</v>
      </c>
      <c r="L597" s="23" t="s">
        <v>1804</v>
      </c>
      <c r="M597" s="23" t="s">
        <v>33</v>
      </c>
      <c r="N597" s="23" t="s">
        <v>50</v>
      </c>
      <c r="O597" s="23" t="s">
        <v>51</v>
      </c>
      <c r="P597" s="23" t="s">
        <v>125</v>
      </c>
      <c r="Q597" s="23" t="s">
        <v>4723</v>
      </c>
      <c r="R597" s="23" t="s">
        <v>10322</v>
      </c>
      <c r="S597" s="23" t="s">
        <v>80</v>
      </c>
      <c r="T597" s="25">
        <v>28554</v>
      </c>
      <c r="U597" s="26">
        <v>47.791666666666664</v>
      </c>
      <c r="V597" s="26" t="s">
        <v>10317</v>
      </c>
      <c r="W597" s="27" t="s">
        <v>39</v>
      </c>
      <c r="X597" s="23" t="s">
        <v>351</v>
      </c>
      <c r="Y597" s="23" t="s">
        <v>41</v>
      </c>
      <c r="Z597" s="23">
        <v>8372</v>
      </c>
      <c r="AA597" s="23" t="s">
        <v>92</v>
      </c>
      <c r="AB597" s="23" t="s">
        <v>103</v>
      </c>
      <c r="AC597" s="23" t="s">
        <v>235</v>
      </c>
      <c r="AD597" s="23">
        <v>3</v>
      </c>
      <c r="AE597" s="28">
        <f>VLOOKUP(W597,Sheet4!$A$4:$B$53,2,FALSE)</f>
        <v>0</v>
      </c>
    </row>
    <row r="598" spans="1:31" x14ac:dyDescent="0.35">
      <c r="A598" s="15">
        <v>1599</v>
      </c>
      <c r="B598" s="16" t="s">
        <v>4724</v>
      </c>
      <c r="C598" s="16" t="s">
        <v>1049</v>
      </c>
      <c r="D598" s="17">
        <v>44699</v>
      </c>
      <c r="E598" s="17">
        <v>45026</v>
      </c>
      <c r="F598" s="16">
        <v>10</v>
      </c>
      <c r="G598" s="16" t="s">
        <v>10308</v>
      </c>
      <c r="H598" s="16" t="s">
        <v>727</v>
      </c>
      <c r="I598" s="16" t="s">
        <v>4725</v>
      </c>
      <c r="J598" s="16" t="s">
        <v>4726</v>
      </c>
      <c r="K598" s="16" t="s">
        <v>88</v>
      </c>
      <c r="L598" s="16" t="s">
        <v>744</v>
      </c>
      <c r="M598" s="16" t="s">
        <v>62</v>
      </c>
      <c r="N598" s="16" t="s">
        <v>34</v>
      </c>
      <c r="O598" s="16" t="s">
        <v>62</v>
      </c>
      <c r="P598" s="16" t="s">
        <v>125</v>
      </c>
      <c r="Q598" s="16" t="s">
        <v>4727</v>
      </c>
      <c r="R598" s="16" t="s">
        <v>10322</v>
      </c>
      <c r="S598" s="16" t="s">
        <v>89</v>
      </c>
      <c r="T598" s="18">
        <v>27711</v>
      </c>
      <c r="U598" s="19">
        <v>50.102777777777774</v>
      </c>
      <c r="V598" s="19" t="s">
        <v>10319</v>
      </c>
      <c r="W598" s="20" t="s">
        <v>39</v>
      </c>
      <c r="X598" s="16" t="s">
        <v>82</v>
      </c>
      <c r="Y598" s="16" t="s">
        <v>54</v>
      </c>
      <c r="Z598" s="16">
        <v>82257</v>
      </c>
      <c r="AA598" s="16" t="s">
        <v>42</v>
      </c>
      <c r="AB598" s="16" t="s">
        <v>103</v>
      </c>
      <c r="AC598" s="16" t="s">
        <v>104</v>
      </c>
      <c r="AD598" s="16">
        <v>3</v>
      </c>
      <c r="AE598" s="21">
        <f>VLOOKUP(W598,Sheet4!$A$4:$B$53,2,FALSE)</f>
        <v>0</v>
      </c>
    </row>
    <row r="599" spans="1:31" x14ac:dyDescent="0.35">
      <c r="A599" s="22">
        <v>1601</v>
      </c>
      <c r="B599" s="23" t="s">
        <v>4731</v>
      </c>
      <c r="C599" s="23" t="s">
        <v>1572</v>
      </c>
      <c r="D599" s="24">
        <v>44649</v>
      </c>
      <c r="E599" s="24">
        <v>45131</v>
      </c>
      <c r="F599" s="23">
        <v>15</v>
      </c>
      <c r="G599" s="23" t="s">
        <v>10308</v>
      </c>
      <c r="H599" s="23" t="s">
        <v>727</v>
      </c>
      <c r="I599" s="23" t="s">
        <v>4732</v>
      </c>
      <c r="J599" s="23" t="s">
        <v>4733</v>
      </c>
      <c r="K599" s="23" t="s">
        <v>132</v>
      </c>
      <c r="L599" s="23" t="s">
        <v>32</v>
      </c>
      <c r="M599" s="23" t="s">
        <v>51</v>
      </c>
      <c r="N599" s="23" t="s">
        <v>34</v>
      </c>
      <c r="O599" s="23" t="s">
        <v>35</v>
      </c>
      <c r="P599" s="23" t="s">
        <v>125</v>
      </c>
      <c r="Q599" s="23" t="s">
        <v>4734</v>
      </c>
      <c r="R599" s="23" t="s">
        <v>10322</v>
      </c>
      <c r="S599" s="23" t="s">
        <v>110</v>
      </c>
      <c r="T599" s="25">
        <v>33154</v>
      </c>
      <c r="U599" s="26">
        <v>35.200000000000003</v>
      </c>
      <c r="V599" s="26" t="s">
        <v>10318</v>
      </c>
      <c r="W599" s="27" t="s">
        <v>39</v>
      </c>
      <c r="X599" s="23" t="s">
        <v>112</v>
      </c>
      <c r="Y599" s="23" t="s">
        <v>54</v>
      </c>
      <c r="Z599" s="23">
        <v>45740</v>
      </c>
      <c r="AA599" s="23" t="s">
        <v>127</v>
      </c>
      <c r="AB599" s="23" t="s">
        <v>74</v>
      </c>
      <c r="AC599" s="23" t="s">
        <v>104</v>
      </c>
      <c r="AD599" s="23">
        <v>3</v>
      </c>
      <c r="AE599" s="28">
        <f>VLOOKUP(W599,Sheet4!$A$4:$B$53,2,FALSE)</f>
        <v>0</v>
      </c>
    </row>
    <row r="600" spans="1:31" x14ac:dyDescent="0.35">
      <c r="A600" s="15">
        <v>1602</v>
      </c>
      <c r="B600" s="16" t="s">
        <v>1734</v>
      </c>
      <c r="C600" s="16" t="s">
        <v>4336</v>
      </c>
      <c r="D600" s="17">
        <v>44504</v>
      </c>
      <c r="E600" s="17">
        <v>44691</v>
      </c>
      <c r="F600" s="16">
        <v>6</v>
      </c>
      <c r="G600" s="16" t="s">
        <v>10308</v>
      </c>
      <c r="H600" s="16" t="s">
        <v>727</v>
      </c>
      <c r="I600" s="16" t="s">
        <v>4735</v>
      </c>
      <c r="J600" s="16" t="s">
        <v>4736</v>
      </c>
      <c r="K600" s="16" t="s">
        <v>49</v>
      </c>
      <c r="L600" s="16" t="s">
        <v>32</v>
      </c>
      <c r="M600" s="16" t="s">
        <v>62</v>
      </c>
      <c r="N600" s="16" t="s">
        <v>50</v>
      </c>
      <c r="O600" s="16" t="s">
        <v>51</v>
      </c>
      <c r="P600" s="16" t="s">
        <v>174</v>
      </c>
      <c r="Q600" s="16" t="s">
        <v>4737</v>
      </c>
      <c r="R600" s="16" t="s">
        <v>10322</v>
      </c>
      <c r="S600" s="16" t="s">
        <v>80</v>
      </c>
      <c r="T600" s="18">
        <v>36809</v>
      </c>
      <c r="U600" s="19">
        <v>25.194444444444443</v>
      </c>
      <c r="V600" s="19" t="s">
        <v>10320</v>
      </c>
      <c r="W600" s="20" t="s">
        <v>39</v>
      </c>
      <c r="X600" s="16" t="s">
        <v>102</v>
      </c>
      <c r="Y600" s="16" t="s">
        <v>41</v>
      </c>
      <c r="Z600" s="16">
        <v>60262</v>
      </c>
      <c r="AA600" s="16" t="s">
        <v>127</v>
      </c>
      <c r="AB600" s="16" t="s">
        <v>83</v>
      </c>
      <c r="AC600" s="16" t="s">
        <v>104</v>
      </c>
      <c r="AD600" s="16">
        <v>3</v>
      </c>
      <c r="AE600" s="21">
        <f>VLOOKUP(W600,Sheet4!$A$4:$B$53,2,FALSE)</f>
        <v>0</v>
      </c>
    </row>
    <row r="601" spans="1:31" x14ac:dyDescent="0.35">
      <c r="A601" s="22">
        <v>1605</v>
      </c>
      <c r="B601" s="23" t="s">
        <v>4742</v>
      </c>
      <c r="C601" s="23" t="s">
        <v>758</v>
      </c>
      <c r="D601" s="24">
        <v>43582</v>
      </c>
      <c r="E601" s="24">
        <v>44112</v>
      </c>
      <c r="F601" s="23">
        <v>17</v>
      </c>
      <c r="G601" s="23" t="s">
        <v>10308</v>
      </c>
      <c r="H601" s="23" t="s">
        <v>28</v>
      </c>
      <c r="I601" s="23" t="s">
        <v>4743</v>
      </c>
      <c r="J601" s="23" t="s">
        <v>4744</v>
      </c>
      <c r="K601" s="23" t="s">
        <v>117</v>
      </c>
      <c r="L601" s="23" t="s">
        <v>744</v>
      </c>
      <c r="M601" s="23" t="s">
        <v>62</v>
      </c>
      <c r="N601" s="23" t="s">
        <v>63</v>
      </c>
      <c r="O601" s="23" t="s">
        <v>62</v>
      </c>
      <c r="P601" s="23" t="s">
        <v>125</v>
      </c>
      <c r="Q601" s="23" t="s">
        <v>4745</v>
      </c>
      <c r="R601" s="23" t="s">
        <v>10322</v>
      </c>
      <c r="S601" s="23" t="s">
        <v>89</v>
      </c>
      <c r="T601" s="25">
        <v>20748</v>
      </c>
      <c r="U601" s="26">
        <v>69.166666666666671</v>
      </c>
      <c r="V601" s="26" t="s">
        <v>10315</v>
      </c>
      <c r="W601" s="27" t="s">
        <v>39</v>
      </c>
      <c r="X601" s="23" t="s">
        <v>82</v>
      </c>
      <c r="Y601" s="23" t="s">
        <v>41</v>
      </c>
      <c r="Z601" s="23">
        <v>95266</v>
      </c>
      <c r="AA601" s="23" t="s">
        <v>92</v>
      </c>
      <c r="AB601" s="23" t="s">
        <v>74</v>
      </c>
      <c r="AC601" s="23" t="s">
        <v>104</v>
      </c>
      <c r="AD601" s="23">
        <v>3</v>
      </c>
      <c r="AE601" s="28">
        <f>VLOOKUP(W601,Sheet4!$A$4:$B$53,2,FALSE)</f>
        <v>0</v>
      </c>
    </row>
    <row r="602" spans="1:31" x14ac:dyDescent="0.35">
      <c r="A602" s="15">
        <v>1609</v>
      </c>
      <c r="B602" s="16" t="s">
        <v>1235</v>
      </c>
      <c r="C602" s="16" t="s">
        <v>2190</v>
      </c>
      <c r="D602" s="17">
        <v>43355</v>
      </c>
      <c r="E602" s="17">
        <v>44982</v>
      </c>
      <c r="F602" s="16">
        <v>53</v>
      </c>
      <c r="G602" s="16" t="s">
        <v>10308</v>
      </c>
      <c r="H602" s="16" t="s">
        <v>28</v>
      </c>
      <c r="I602" s="16" t="s">
        <v>4756</v>
      </c>
      <c r="J602" s="16" t="s">
        <v>4757</v>
      </c>
      <c r="K602" s="16" t="s">
        <v>132</v>
      </c>
      <c r="L602" s="16" t="s">
        <v>32</v>
      </c>
      <c r="M602" s="16" t="s">
        <v>33</v>
      </c>
      <c r="N602" s="16" t="s">
        <v>50</v>
      </c>
      <c r="O602" s="16" t="s">
        <v>62</v>
      </c>
      <c r="P602" s="16" t="s">
        <v>139</v>
      </c>
      <c r="Q602" s="16" t="s">
        <v>4758</v>
      </c>
      <c r="R602" s="16" t="s">
        <v>10322</v>
      </c>
      <c r="S602" s="16" t="s">
        <v>100</v>
      </c>
      <c r="T602" s="18">
        <v>19689</v>
      </c>
      <c r="U602" s="19">
        <v>72.066666666666663</v>
      </c>
      <c r="V602" s="19" t="s">
        <v>10316</v>
      </c>
      <c r="W602" s="20" t="s">
        <v>39</v>
      </c>
      <c r="X602" s="16" t="s">
        <v>112</v>
      </c>
      <c r="Y602" s="16" t="s">
        <v>54</v>
      </c>
      <c r="Z602" s="16">
        <v>26283</v>
      </c>
      <c r="AA602" s="16" t="s">
        <v>92</v>
      </c>
      <c r="AB602" s="16" t="s">
        <v>83</v>
      </c>
      <c r="AC602" s="16" t="s">
        <v>739</v>
      </c>
      <c r="AD602" s="16">
        <v>3</v>
      </c>
      <c r="AE602" s="21">
        <f>VLOOKUP(W602,Sheet4!$A$4:$B$53,2,FALSE)</f>
        <v>0</v>
      </c>
    </row>
    <row r="603" spans="1:31" x14ac:dyDescent="0.35">
      <c r="A603" s="22">
        <v>1610</v>
      </c>
      <c r="B603" s="23" t="s">
        <v>4523</v>
      </c>
      <c r="C603" s="23" t="s">
        <v>3158</v>
      </c>
      <c r="D603" s="24">
        <v>43778</v>
      </c>
      <c r="E603" s="24">
        <v>43787</v>
      </c>
      <c r="F603" s="23">
        <v>0</v>
      </c>
      <c r="G603" s="23" t="s">
        <v>10308</v>
      </c>
      <c r="H603" s="23" t="s">
        <v>28</v>
      </c>
      <c r="I603" s="23" t="s">
        <v>4759</v>
      </c>
      <c r="J603" s="23" t="s">
        <v>4760</v>
      </c>
      <c r="K603" s="23" t="s">
        <v>49</v>
      </c>
      <c r="L603" s="23" t="s">
        <v>32</v>
      </c>
      <c r="M603" s="23" t="s">
        <v>51</v>
      </c>
      <c r="N603" s="23" t="s">
        <v>63</v>
      </c>
      <c r="O603" s="23" t="s">
        <v>62</v>
      </c>
      <c r="P603" s="23" t="s">
        <v>98</v>
      </c>
      <c r="Q603" s="23" t="s">
        <v>4761</v>
      </c>
      <c r="R603" s="23" t="s">
        <v>10322</v>
      </c>
      <c r="S603" s="23" t="s">
        <v>80</v>
      </c>
      <c r="T603" s="25">
        <v>31440</v>
      </c>
      <c r="U603" s="26">
        <v>39.894444444444446</v>
      </c>
      <c r="V603" s="26" t="s">
        <v>10318</v>
      </c>
      <c r="W603" s="27" t="s">
        <v>39</v>
      </c>
      <c r="X603" s="23" t="s">
        <v>291</v>
      </c>
      <c r="Y603" s="23" t="s">
        <v>41</v>
      </c>
      <c r="Z603" s="23">
        <v>67750</v>
      </c>
      <c r="AA603" s="23" t="s">
        <v>42</v>
      </c>
      <c r="AB603" s="23" t="s">
        <v>74</v>
      </c>
      <c r="AC603" s="23" t="s">
        <v>235</v>
      </c>
      <c r="AD603" s="23">
        <v>3</v>
      </c>
      <c r="AE603" s="28">
        <f>VLOOKUP(W603,Sheet4!$A$4:$B$53,2,FALSE)</f>
        <v>0</v>
      </c>
    </row>
    <row r="604" spans="1:31" x14ac:dyDescent="0.35">
      <c r="A604" s="15">
        <v>1611</v>
      </c>
      <c r="B604" s="16" t="s">
        <v>4762</v>
      </c>
      <c r="C604" s="16" t="s">
        <v>3585</v>
      </c>
      <c r="D604" s="17">
        <v>43433</v>
      </c>
      <c r="E604" s="17">
        <v>44751</v>
      </c>
      <c r="F604" s="16">
        <v>43</v>
      </c>
      <c r="G604" s="16" t="s">
        <v>10308</v>
      </c>
      <c r="H604" s="16" t="s">
        <v>28</v>
      </c>
      <c r="I604" s="16" t="s">
        <v>4763</v>
      </c>
      <c r="J604" s="16" t="s">
        <v>4764</v>
      </c>
      <c r="K604" s="16" t="s">
        <v>138</v>
      </c>
      <c r="L604" s="16" t="s">
        <v>32</v>
      </c>
      <c r="M604" s="16" t="s">
        <v>62</v>
      </c>
      <c r="N604" s="16" t="s">
        <v>34</v>
      </c>
      <c r="O604" s="16" t="s">
        <v>51</v>
      </c>
      <c r="P604" s="16" t="s">
        <v>174</v>
      </c>
      <c r="Q604" s="16" t="s">
        <v>4765</v>
      </c>
      <c r="R604" s="16" t="s">
        <v>10322</v>
      </c>
      <c r="S604" s="16" t="s">
        <v>176</v>
      </c>
      <c r="T604" s="18">
        <v>22671</v>
      </c>
      <c r="U604" s="19">
        <v>63.902777777777779</v>
      </c>
      <c r="V604" s="19" t="s">
        <v>10315</v>
      </c>
      <c r="W604" s="20" t="s">
        <v>39</v>
      </c>
      <c r="X604" s="16" t="s">
        <v>177</v>
      </c>
      <c r="Y604" s="16" t="s">
        <v>41</v>
      </c>
      <c r="Z604" s="16">
        <v>53913</v>
      </c>
      <c r="AA604" s="16" t="s">
        <v>55</v>
      </c>
      <c r="AB604" s="16" t="s">
        <v>43</v>
      </c>
      <c r="AC604" s="16" t="s">
        <v>235</v>
      </c>
      <c r="AD604" s="16">
        <v>3</v>
      </c>
      <c r="AE604" s="21">
        <f>VLOOKUP(W604,Sheet4!$A$4:$B$53,2,FALSE)</f>
        <v>0</v>
      </c>
    </row>
    <row r="605" spans="1:31" x14ac:dyDescent="0.35">
      <c r="A605" s="22">
        <v>1612</v>
      </c>
      <c r="B605" s="23" t="s">
        <v>2910</v>
      </c>
      <c r="C605" s="23" t="s">
        <v>4766</v>
      </c>
      <c r="D605" s="24">
        <v>44745</v>
      </c>
      <c r="E605" s="24">
        <v>44979</v>
      </c>
      <c r="F605" s="23">
        <v>7</v>
      </c>
      <c r="G605" s="23" t="s">
        <v>10308</v>
      </c>
      <c r="H605" s="23" t="s">
        <v>28</v>
      </c>
      <c r="I605" s="23" t="s">
        <v>4767</v>
      </c>
      <c r="J605" s="23" t="s">
        <v>4768</v>
      </c>
      <c r="K605" s="23" t="s">
        <v>79</v>
      </c>
      <c r="L605" s="23" t="s">
        <v>32</v>
      </c>
      <c r="M605" s="23" t="s">
        <v>51</v>
      </c>
      <c r="N605" s="23" t="s">
        <v>63</v>
      </c>
      <c r="O605" s="23" t="s">
        <v>35</v>
      </c>
      <c r="P605" s="23" t="s">
        <v>139</v>
      </c>
      <c r="Q605" s="23" t="s">
        <v>4769</v>
      </c>
      <c r="R605" s="23" t="s">
        <v>10322</v>
      </c>
      <c r="S605" s="23" t="s">
        <v>65</v>
      </c>
      <c r="T605" s="25">
        <v>34117</v>
      </c>
      <c r="U605" s="26">
        <v>32.56111111111111</v>
      </c>
      <c r="V605" s="26" t="s">
        <v>10318</v>
      </c>
      <c r="W605" s="27" t="s">
        <v>39</v>
      </c>
      <c r="X605" s="23" t="s">
        <v>162</v>
      </c>
      <c r="Y605" s="23" t="s">
        <v>54</v>
      </c>
      <c r="Z605" s="23">
        <v>76052</v>
      </c>
      <c r="AA605" s="23" t="s">
        <v>42</v>
      </c>
      <c r="AB605" s="23" t="s">
        <v>74</v>
      </c>
      <c r="AC605" s="23" t="s">
        <v>235</v>
      </c>
      <c r="AD605" s="23">
        <v>3</v>
      </c>
      <c r="AE605" s="28">
        <f>VLOOKUP(W605,Sheet4!$A$4:$B$53,2,FALSE)</f>
        <v>0</v>
      </c>
    </row>
    <row r="606" spans="1:31" x14ac:dyDescent="0.35">
      <c r="A606" s="15">
        <v>1613</v>
      </c>
      <c r="B606" s="16" t="s">
        <v>4770</v>
      </c>
      <c r="C606" s="16" t="s">
        <v>4375</v>
      </c>
      <c r="D606" s="17">
        <v>43734</v>
      </c>
      <c r="E606" s="17">
        <v>44044</v>
      </c>
      <c r="F606" s="16">
        <v>10</v>
      </c>
      <c r="G606" s="16" t="s">
        <v>10308</v>
      </c>
      <c r="H606" s="16" t="s">
        <v>28</v>
      </c>
      <c r="I606" s="16" t="s">
        <v>4771</v>
      </c>
      <c r="J606" s="16" t="s">
        <v>4772</v>
      </c>
      <c r="K606" s="16" t="s">
        <v>167</v>
      </c>
      <c r="L606" s="16" t="s">
        <v>32</v>
      </c>
      <c r="M606" s="16" t="s">
        <v>33</v>
      </c>
      <c r="N606" s="16" t="s">
        <v>34</v>
      </c>
      <c r="O606" s="16" t="s">
        <v>62</v>
      </c>
      <c r="P606" s="16" t="s">
        <v>174</v>
      </c>
      <c r="Q606" s="16" t="s">
        <v>4773</v>
      </c>
      <c r="R606" s="16" t="s">
        <v>10322</v>
      </c>
      <c r="S606" s="16" t="s">
        <v>89</v>
      </c>
      <c r="T606" s="18">
        <v>34883</v>
      </c>
      <c r="U606" s="19">
        <v>30.463888888888889</v>
      </c>
      <c r="V606" s="19" t="s">
        <v>10318</v>
      </c>
      <c r="W606" s="20" t="s">
        <v>39</v>
      </c>
      <c r="X606" s="16" t="s">
        <v>82</v>
      </c>
      <c r="Y606" s="16" t="s">
        <v>41</v>
      </c>
      <c r="Z606" s="16">
        <v>61768</v>
      </c>
      <c r="AA606" s="16" t="s">
        <v>73</v>
      </c>
      <c r="AB606" s="16" t="s">
        <v>74</v>
      </c>
      <c r="AC606" s="16" t="s">
        <v>104</v>
      </c>
      <c r="AD606" s="16">
        <v>3</v>
      </c>
      <c r="AE606" s="21">
        <f>VLOOKUP(W606,Sheet4!$A$4:$B$53,2,FALSE)</f>
        <v>0</v>
      </c>
    </row>
    <row r="607" spans="1:31" x14ac:dyDescent="0.35">
      <c r="A607" s="22">
        <v>1619</v>
      </c>
      <c r="B607" s="23" t="s">
        <v>4788</v>
      </c>
      <c r="C607" s="23" t="s">
        <v>824</v>
      </c>
      <c r="D607" s="24">
        <v>43466</v>
      </c>
      <c r="E607" s="24">
        <v>44462</v>
      </c>
      <c r="F607" s="23">
        <v>32</v>
      </c>
      <c r="G607" s="23" t="s">
        <v>10308</v>
      </c>
      <c r="H607" s="23" t="s">
        <v>28</v>
      </c>
      <c r="I607" s="23" t="s">
        <v>4789</v>
      </c>
      <c r="J607" s="23" t="s">
        <v>4790</v>
      </c>
      <c r="K607" s="23" t="s">
        <v>132</v>
      </c>
      <c r="L607" s="23" t="s">
        <v>1804</v>
      </c>
      <c r="M607" s="23" t="s">
        <v>51</v>
      </c>
      <c r="N607" s="23" t="s">
        <v>63</v>
      </c>
      <c r="O607" s="23" t="s">
        <v>62</v>
      </c>
      <c r="P607" s="23" t="s">
        <v>139</v>
      </c>
      <c r="Q607" s="23" t="s">
        <v>4791</v>
      </c>
      <c r="R607" s="23" t="s">
        <v>10322</v>
      </c>
      <c r="S607" s="23" t="s">
        <v>80</v>
      </c>
      <c r="T607" s="25">
        <v>23597</v>
      </c>
      <c r="U607" s="26">
        <v>61.366666666666667</v>
      </c>
      <c r="V607" s="26" t="s">
        <v>10315</v>
      </c>
      <c r="W607" s="27" t="s">
        <v>39</v>
      </c>
      <c r="X607" s="23" t="s">
        <v>225</v>
      </c>
      <c r="Y607" s="23" t="s">
        <v>41</v>
      </c>
      <c r="Z607" s="23">
        <v>95591</v>
      </c>
      <c r="AA607" s="23" t="s">
        <v>92</v>
      </c>
      <c r="AB607" s="23" t="s">
        <v>43</v>
      </c>
      <c r="AC607" s="23" t="s">
        <v>235</v>
      </c>
      <c r="AD607" s="23">
        <v>3</v>
      </c>
      <c r="AE607" s="28">
        <f>VLOOKUP(W607,Sheet4!$A$4:$B$53,2,FALSE)</f>
        <v>0</v>
      </c>
    </row>
    <row r="608" spans="1:31" x14ac:dyDescent="0.35">
      <c r="A608" s="15">
        <v>1621</v>
      </c>
      <c r="B608" s="16" t="s">
        <v>4794</v>
      </c>
      <c r="C608" s="16" t="s">
        <v>4795</v>
      </c>
      <c r="D608" s="17">
        <v>44460</v>
      </c>
      <c r="E608" s="17">
        <v>44954</v>
      </c>
      <c r="F608" s="16">
        <v>16</v>
      </c>
      <c r="G608" s="16" t="s">
        <v>10308</v>
      </c>
      <c r="H608" s="16" t="s">
        <v>4796</v>
      </c>
      <c r="I608" s="16" t="s">
        <v>4797</v>
      </c>
      <c r="J608" s="16" t="s">
        <v>4798</v>
      </c>
      <c r="K608" s="16" t="s">
        <v>138</v>
      </c>
      <c r="L608" s="16" t="s">
        <v>32</v>
      </c>
      <c r="M608" s="16" t="s">
        <v>62</v>
      </c>
      <c r="N608" s="16" t="s">
        <v>63</v>
      </c>
      <c r="O608" s="16" t="s">
        <v>35</v>
      </c>
      <c r="P608" s="16" t="s">
        <v>98</v>
      </c>
      <c r="Q608" s="16" t="s">
        <v>4799</v>
      </c>
      <c r="R608" s="16" t="s">
        <v>169</v>
      </c>
      <c r="S608" s="16" t="s">
        <v>89</v>
      </c>
      <c r="T608" s="18">
        <v>27737</v>
      </c>
      <c r="U608" s="19">
        <v>50.030555555555559</v>
      </c>
      <c r="V608" s="19" t="s">
        <v>10319</v>
      </c>
      <c r="W608" s="20" t="s">
        <v>39</v>
      </c>
      <c r="X608" s="16" t="s">
        <v>6</v>
      </c>
      <c r="Y608" s="16" t="s">
        <v>54</v>
      </c>
      <c r="Z608" s="16">
        <v>2134</v>
      </c>
      <c r="AA608" s="16" t="s">
        <v>73</v>
      </c>
      <c r="AB608" s="16" t="s">
        <v>103</v>
      </c>
      <c r="AC608" s="16" t="s">
        <v>235</v>
      </c>
      <c r="AD608" s="16">
        <v>3</v>
      </c>
      <c r="AE608" s="21">
        <f>VLOOKUP(W608,Sheet4!$A$4:$B$53,2,FALSE)</f>
        <v>0</v>
      </c>
    </row>
    <row r="609" spans="1:31" x14ac:dyDescent="0.35">
      <c r="A609" s="22">
        <v>1622</v>
      </c>
      <c r="B609" s="23" t="s">
        <v>4800</v>
      </c>
      <c r="C609" s="23" t="s">
        <v>4801</v>
      </c>
      <c r="D609" s="24">
        <v>44438</v>
      </c>
      <c r="E609" s="24">
        <v>44642</v>
      </c>
      <c r="F609" s="23">
        <v>6</v>
      </c>
      <c r="G609" s="23" t="s">
        <v>10308</v>
      </c>
      <c r="H609" s="23" t="s">
        <v>4796</v>
      </c>
      <c r="I609" s="23" t="s">
        <v>4802</v>
      </c>
      <c r="J609" s="23" t="s">
        <v>4803</v>
      </c>
      <c r="K609" s="23" t="s">
        <v>79</v>
      </c>
      <c r="L609" s="23" t="s">
        <v>32</v>
      </c>
      <c r="M609" s="23" t="s">
        <v>33</v>
      </c>
      <c r="N609" s="23" t="s">
        <v>50</v>
      </c>
      <c r="O609" s="23" t="s">
        <v>51</v>
      </c>
      <c r="P609" s="23" t="s">
        <v>139</v>
      </c>
      <c r="Q609" s="23" t="s">
        <v>4804</v>
      </c>
      <c r="R609" s="23" t="s">
        <v>169</v>
      </c>
      <c r="S609" s="23" t="s">
        <v>52</v>
      </c>
      <c r="T609" s="25">
        <v>15362</v>
      </c>
      <c r="U609" s="26">
        <v>83.913888888888891</v>
      </c>
      <c r="V609" s="26" t="s">
        <v>10314</v>
      </c>
      <c r="W609" s="27" t="s">
        <v>39</v>
      </c>
      <c r="X609" s="23" t="s">
        <v>183</v>
      </c>
      <c r="Y609" s="23" t="s">
        <v>54</v>
      </c>
      <c r="Z609" s="23">
        <v>2134</v>
      </c>
      <c r="AA609" s="23" t="s">
        <v>127</v>
      </c>
      <c r="AB609" s="23" t="s">
        <v>74</v>
      </c>
      <c r="AC609" s="23" t="s">
        <v>235</v>
      </c>
      <c r="AD609" s="23">
        <v>3</v>
      </c>
      <c r="AE609" s="28">
        <f>VLOOKUP(W609,Sheet4!$A$4:$B$53,2,FALSE)</f>
        <v>0</v>
      </c>
    </row>
    <row r="610" spans="1:31" x14ac:dyDescent="0.35">
      <c r="A610" s="15">
        <v>1623</v>
      </c>
      <c r="B610" s="16" t="s">
        <v>2326</v>
      </c>
      <c r="C610" s="16" t="s">
        <v>1626</v>
      </c>
      <c r="D610" s="17">
        <v>45096</v>
      </c>
      <c r="E610" s="17">
        <v>45138</v>
      </c>
      <c r="F610" s="16">
        <v>1</v>
      </c>
      <c r="G610" s="16" t="s">
        <v>10308</v>
      </c>
      <c r="H610" s="16" t="s">
        <v>4796</v>
      </c>
      <c r="I610" s="16" t="s">
        <v>4805</v>
      </c>
      <c r="J610" s="16" t="s">
        <v>4806</v>
      </c>
      <c r="K610" s="16" t="s">
        <v>167</v>
      </c>
      <c r="L610" s="16" t="s">
        <v>32</v>
      </c>
      <c r="M610" s="16" t="s">
        <v>62</v>
      </c>
      <c r="N610" s="16" t="s">
        <v>34</v>
      </c>
      <c r="O610" s="16" t="s">
        <v>35</v>
      </c>
      <c r="P610" s="16" t="s">
        <v>174</v>
      </c>
      <c r="Q610" s="16" t="s">
        <v>4807</v>
      </c>
      <c r="R610" s="16" t="s">
        <v>169</v>
      </c>
      <c r="S610" s="16" t="s">
        <v>38</v>
      </c>
      <c r="T610" s="18">
        <v>37059</v>
      </c>
      <c r="U610" s="19">
        <v>24.508333333333333</v>
      </c>
      <c r="V610" s="19" t="s">
        <v>10320</v>
      </c>
      <c r="W610" s="20" t="s">
        <v>39</v>
      </c>
      <c r="X610" s="16" t="s">
        <v>1505</v>
      </c>
      <c r="Y610" s="16" t="s">
        <v>54</v>
      </c>
      <c r="Z610" s="16">
        <v>2045</v>
      </c>
      <c r="AA610" s="16" t="s">
        <v>73</v>
      </c>
      <c r="AB610" s="16" t="s">
        <v>103</v>
      </c>
      <c r="AC610" s="16" t="s">
        <v>235</v>
      </c>
      <c r="AD610" s="16">
        <v>3</v>
      </c>
      <c r="AE610" s="21">
        <f>VLOOKUP(W610,Sheet4!$A$4:$B$53,2,FALSE)</f>
        <v>0</v>
      </c>
    </row>
    <row r="611" spans="1:31" x14ac:dyDescent="0.35">
      <c r="A611" s="22">
        <v>1624</v>
      </c>
      <c r="B611" s="23" t="s">
        <v>337</v>
      </c>
      <c r="C611" s="23" t="s">
        <v>4808</v>
      </c>
      <c r="D611" s="24">
        <v>45058</v>
      </c>
      <c r="E611" s="24">
        <v>45062</v>
      </c>
      <c r="F611" s="23">
        <v>0</v>
      </c>
      <c r="G611" s="23" t="s">
        <v>10308</v>
      </c>
      <c r="H611" s="23" t="s">
        <v>2617</v>
      </c>
      <c r="I611" s="23" t="s">
        <v>4809</v>
      </c>
      <c r="J611" s="23" t="s">
        <v>4810</v>
      </c>
      <c r="K611" s="23" t="s">
        <v>97</v>
      </c>
      <c r="L611" s="23" t="s">
        <v>32</v>
      </c>
      <c r="M611" s="23" t="s">
        <v>62</v>
      </c>
      <c r="N611" s="23" t="s">
        <v>50</v>
      </c>
      <c r="O611" s="23" t="s">
        <v>35</v>
      </c>
      <c r="P611" s="23" t="s">
        <v>125</v>
      </c>
      <c r="Q611" s="23" t="s">
        <v>4811</v>
      </c>
      <c r="R611" s="23" t="s">
        <v>169</v>
      </c>
      <c r="S611" s="23" t="s">
        <v>89</v>
      </c>
      <c r="T611" s="25">
        <v>35360</v>
      </c>
      <c r="U611" s="26">
        <v>29.161111111111111</v>
      </c>
      <c r="V611" s="26" t="s">
        <v>10320</v>
      </c>
      <c r="W611" s="27" t="s">
        <v>39</v>
      </c>
      <c r="X611" s="23" t="s">
        <v>581</v>
      </c>
      <c r="Y611" s="23" t="s">
        <v>54</v>
      </c>
      <c r="Z611" s="23">
        <v>1887</v>
      </c>
      <c r="AA611" s="23" t="s">
        <v>42</v>
      </c>
      <c r="AB611" s="23" t="s">
        <v>43</v>
      </c>
      <c r="AC611" s="23" t="s">
        <v>235</v>
      </c>
      <c r="AD611" s="23">
        <v>3</v>
      </c>
      <c r="AE611" s="28">
        <f>VLOOKUP(W611,Sheet4!$A$4:$B$53,2,FALSE)</f>
        <v>0</v>
      </c>
    </row>
    <row r="612" spans="1:31" x14ac:dyDescent="0.35">
      <c r="A612" s="15">
        <v>1626</v>
      </c>
      <c r="B612" s="16" t="s">
        <v>4567</v>
      </c>
      <c r="C612" s="16" t="s">
        <v>4816</v>
      </c>
      <c r="D612" s="17">
        <v>44091</v>
      </c>
      <c r="E612" s="17">
        <v>44355</v>
      </c>
      <c r="F612" s="16">
        <v>8</v>
      </c>
      <c r="G612" s="16" t="s">
        <v>10308</v>
      </c>
      <c r="H612" s="16" t="s">
        <v>2390</v>
      </c>
      <c r="I612" s="16" t="s">
        <v>4817</v>
      </c>
      <c r="J612" s="16" t="s">
        <v>4818</v>
      </c>
      <c r="K612" s="16" t="s">
        <v>61</v>
      </c>
      <c r="L612" s="16" t="s">
        <v>32</v>
      </c>
      <c r="M612" s="16" t="s">
        <v>62</v>
      </c>
      <c r="N612" s="16" t="s">
        <v>63</v>
      </c>
      <c r="O612" s="16" t="s">
        <v>35</v>
      </c>
      <c r="P612" s="16" t="s">
        <v>125</v>
      </c>
      <c r="Q612" s="16" t="s">
        <v>4819</v>
      </c>
      <c r="R612" s="16" t="s">
        <v>169</v>
      </c>
      <c r="S612" s="16" t="s">
        <v>80</v>
      </c>
      <c r="T612" s="18">
        <v>17299</v>
      </c>
      <c r="U612" s="19">
        <v>78.605555555555554</v>
      </c>
      <c r="V612" s="19" t="s">
        <v>10316</v>
      </c>
      <c r="W612" s="20" t="s">
        <v>39</v>
      </c>
      <c r="X612" s="16" t="s">
        <v>102</v>
      </c>
      <c r="Y612" s="16" t="s">
        <v>41</v>
      </c>
      <c r="Z612" s="16">
        <v>2056</v>
      </c>
      <c r="AA612" s="16" t="s">
        <v>73</v>
      </c>
      <c r="AB612" s="16" t="s">
        <v>83</v>
      </c>
      <c r="AC612" s="16" t="s">
        <v>235</v>
      </c>
      <c r="AD612" s="16">
        <v>3</v>
      </c>
      <c r="AE612" s="21">
        <f>VLOOKUP(W612,Sheet4!$A$4:$B$53,2,FALSE)</f>
        <v>0</v>
      </c>
    </row>
    <row r="613" spans="1:31" x14ac:dyDescent="0.35">
      <c r="A613" s="22">
        <v>1628</v>
      </c>
      <c r="B613" s="23" t="s">
        <v>4823</v>
      </c>
      <c r="C613" s="23" t="s">
        <v>1401</v>
      </c>
      <c r="D613" s="24">
        <v>43449</v>
      </c>
      <c r="E613" s="24">
        <v>43783</v>
      </c>
      <c r="F613" s="23">
        <v>10</v>
      </c>
      <c r="G613" s="23" t="s">
        <v>10308</v>
      </c>
      <c r="H613" s="23" t="s">
        <v>2617</v>
      </c>
      <c r="I613" s="23" t="s">
        <v>4824</v>
      </c>
      <c r="J613" s="23" t="s">
        <v>4825</v>
      </c>
      <c r="K613" s="23" t="s">
        <v>31</v>
      </c>
      <c r="L613" s="23" t="s">
        <v>32</v>
      </c>
      <c r="M613" s="23" t="s">
        <v>51</v>
      </c>
      <c r="N613" s="23" t="s">
        <v>50</v>
      </c>
      <c r="O613" s="23" t="s">
        <v>35</v>
      </c>
      <c r="P613" s="23" t="s">
        <v>139</v>
      </c>
      <c r="Q613" s="23" t="s">
        <v>4826</v>
      </c>
      <c r="R613" s="23" t="s">
        <v>169</v>
      </c>
      <c r="S613" s="23" t="s">
        <v>331</v>
      </c>
      <c r="T613" s="25">
        <v>27131</v>
      </c>
      <c r="U613" s="26">
        <v>51.68888888888889</v>
      </c>
      <c r="V613" s="26" t="s">
        <v>10319</v>
      </c>
      <c r="W613" s="27" t="s">
        <v>39</v>
      </c>
      <c r="X613" s="23" t="s">
        <v>225</v>
      </c>
      <c r="Y613" s="23" t="s">
        <v>41</v>
      </c>
      <c r="Z613" s="23">
        <v>1886</v>
      </c>
      <c r="AA613" s="23" t="s">
        <v>127</v>
      </c>
      <c r="AB613" s="23" t="s">
        <v>74</v>
      </c>
      <c r="AC613" s="23" t="s">
        <v>235</v>
      </c>
      <c r="AD613" s="23">
        <v>3</v>
      </c>
      <c r="AE613" s="28">
        <f>VLOOKUP(W613,Sheet4!$A$4:$B$53,2,FALSE)</f>
        <v>0</v>
      </c>
    </row>
    <row r="614" spans="1:31" x14ac:dyDescent="0.35">
      <c r="A614" s="15">
        <v>1629</v>
      </c>
      <c r="B614" s="16" t="s">
        <v>3192</v>
      </c>
      <c r="C614" s="16" t="s">
        <v>3126</v>
      </c>
      <c r="D614" s="17">
        <v>43775</v>
      </c>
      <c r="E614" s="17">
        <v>45007</v>
      </c>
      <c r="F614" s="16">
        <v>40</v>
      </c>
      <c r="G614" s="16" t="s">
        <v>10308</v>
      </c>
      <c r="H614" s="16" t="s">
        <v>4796</v>
      </c>
      <c r="I614" s="16" t="s">
        <v>4827</v>
      </c>
      <c r="J614" s="16" t="s">
        <v>4828</v>
      </c>
      <c r="K614" s="16" t="s">
        <v>61</v>
      </c>
      <c r="L614" s="16" t="s">
        <v>2299</v>
      </c>
      <c r="M614" s="16" t="s">
        <v>51</v>
      </c>
      <c r="N614" s="16" t="s">
        <v>63</v>
      </c>
      <c r="O614" s="16" t="s">
        <v>62</v>
      </c>
      <c r="P614" s="16" t="s">
        <v>174</v>
      </c>
      <c r="Q614" s="16" t="s">
        <v>4829</v>
      </c>
      <c r="R614" s="16" t="s">
        <v>169</v>
      </c>
      <c r="S614" s="16" t="s">
        <v>89</v>
      </c>
      <c r="T614" s="18">
        <v>16806</v>
      </c>
      <c r="U614" s="19">
        <v>79.961111111111109</v>
      </c>
      <c r="V614" s="19" t="s">
        <v>10316</v>
      </c>
      <c r="W614" s="20" t="s">
        <v>39</v>
      </c>
      <c r="X614" s="16" t="s">
        <v>112</v>
      </c>
      <c r="Y614" s="16" t="s">
        <v>41</v>
      </c>
      <c r="Z614" s="16">
        <v>2970</v>
      </c>
      <c r="AA614" s="16" t="s">
        <v>55</v>
      </c>
      <c r="AB614" s="16" t="s">
        <v>83</v>
      </c>
      <c r="AC614" s="16" t="s">
        <v>44</v>
      </c>
      <c r="AD614" s="16">
        <v>3</v>
      </c>
      <c r="AE614" s="21">
        <f>VLOOKUP(W614,Sheet4!$A$4:$B$53,2,FALSE)</f>
        <v>0</v>
      </c>
    </row>
    <row r="615" spans="1:31" x14ac:dyDescent="0.35">
      <c r="A615" s="22">
        <v>1630</v>
      </c>
      <c r="B615" s="23" t="s">
        <v>4830</v>
      </c>
      <c r="C615" s="23" t="s">
        <v>1768</v>
      </c>
      <c r="D615" s="24">
        <v>44311</v>
      </c>
      <c r="E615" s="24">
        <v>44859</v>
      </c>
      <c r="F615" s="23">
        <v>18</v>
      </c>
      <c r="G615" s="23" t="s">
        <v>10308</v>
      </c>
      <c r="H615" s="23" t="s">
        <v>4796</v>
      </c>
      <c r="I615" s="23" t="s">
        <v>4831</v>
      </c>
      <c r="J615" s="23" t="s">
        <v>4832</v>
      </c>
      <c r="K615" s="23" t="s">
        <v>88</v>
      </c>
      <c r="L615" s="23" t="s">
        <v>2299</v>
      </c>
      <c r="M615" s="23" t="s">
        <v>33</v>
      </c>
      <c r="N615" s="23" t="s">
        <v>34</v>
      </c>
      <c r="O615" s="23" t="s">
        <v>35</v>
      </c>
      <c r="P615" s="23" t="s">
        <v>98</v>
      </c>
      <c r="Q615" s="23" t="s">
        <v>4833</v>
      </c>
      <c r="R615" s="23" t="s">
        <v>169</v>
      </c>
      <c r="S615" s="23" t="s">
        <v>80</v>
      </c>
      <c r="T615" s="25">
        <v>16107</v>
      </c>
      <c r="U615" s="26">
        <v>81.875</v>
      </c>
      <c r="V615" s="26" t="s">
        <v>10314</v>
      </c>
      <c r="W615" s="27" t="s">
        <v>39</v>
      </c>
      <c r="X615" s="23" t="s">
        <v>225</v>
      </c>
      <c r="Y615" s="23" t="s">
        <v>41</v>
      </c>
      <c r="Z615" s="23">
        <v>13058</v>
      </c>
      <c r="AA615" s="23" t="s">
        <v>73</v>
      </c>
      <c r="AB615" s="23" t="s">
        <v>74</v>
      </c>
      <c r="AC615" s="23" t="s">
        <v>44</v>
      </c>
      <c r="AD615" s="23">
        <v>3</v>
      </c>
      <c r="AE615" s="28">
        <f>VLOOKUP(W615,Sheet4!$A$4:$B$53,2,FALSE)</f>
        <v>0</v>
      </c>
    </row>
    <row r="616" spans="1:31" x14ac:dyDescent="0.35">
      <c r="A616" s="15">
        <v>1631</v>
      </c>
      <c r="B616" s="16" t="s">
        <v>4636</v>
      </c>
      <c r="C616" s="16" t="s">
        <v>2462</v>
      </c>
      <c r="D616" s="17">
        <v>45094</v>
      </c>
      <c r="E616" s="17">
        <v>45126</v>
      </c>
      <c r="F616" s="16">
        <v>1</v>
      </c>
      <c r="G616" s="16" t="s">
        <v>10308</v>
      </c>
      <c r="H616" s="16" t="s">
        <v>4796</v>
      </c>
      <c r="I616" s="16" t="s">
        <v>277</v>
      </c>
      <c r="J616" s="16" t="s">
        <v>4834</v>
      </c>
      <c r="K616" s="16" t="s">
        <v>31</v>
      </c>
      <c r="L616" s="16" t="s">
        <v>2299</v>
      </c>
      <c r="M616" s="16" t="s">
        <v>62</v>
      </c>
      <c r="N616" s="16" t="s">
        <v>34</v>
      </c>
      <c r="O616" s="16" t="s">
        <v>62</v>
      </c>
      <c r="P616" s="16" t="s">
        <v>174</v>
      </c>
      <c r="Q616" s="16" t="s">
        <v>4835</v>
      </c>
      <c r="R616" s="16" t="s">
        <v>169</v>
      </c>
      <c r="S616" s="16" t="s">
        <v>118</v>
      </c>
      <c r="T616" s="18">
        <v>31709</v>
      </c>
      <c r="U616" s="19">
        <v>39.155555555555559</v>
      </c>
      <c r="V616" s="19" t="s">
        <v>10318</v>
      </c>
      <c r="W616" s="20" t="s">
        <v>39</v>
      </c>
      <c r="X616" s="16" t="s">
        <v>120</v>
      </c>
      <c r="Y616" s="16" t="s">
        <v>41</v>
      </c>
      <c r="Z616" s="16">
        <v>20602</v>
      </c>
      <c r="AA616" s="16" t="s">
        <v>42</v>
      </c>
      <c r="AB616" s="16" t="s">
        <v>43</v>
      </c>
      <c r="AC616" s="16" t="s">
        <v>44</v>
      </c>
      <c r="AD616" s="16">
        <v>3</v>
      </c>
      <c r="AE616" s="21">
        <f>VLOOKUP(W616,Sheet4!$A$4:$B$53,2,FALSE)</f>
        <v>0</v>
      </c>
    </row>
    <row r="617" spans="1:31" x14ac:dyDescent="0.35">
      <c r="A617" s="22">
        <v>1633</v>
      </c>
      <c r="B617" s="23" t="s">
        <v>4839</v>
      </c>
      <c r="C617" s="23" t="s">
        <v>217</v>
      </c>
      <c r="D617" s="24">
        <v>43395</v>
      </c>
      <c r="E617" s="24">
        <v>43537</v>
      </c>
      <c r="F617" s="23">
        <v>4</v>
      </c>
      <c r="G617" s="23" t="s">
        <v>10308</v>
      </c>
      <c r="H617" s="23" t="s">
        <v>58</v>
      </c>
      <c r="I617" s="23" t="s">
        <v>4840</v>
      </c>
      <c r="J617" s="23" t="s">
        <v>4841</v>
      </c>
      <c r="K617" s="23" t="s">
        <v>49</v>
      </c>
      <c r="L617" s="23" t="s">
        <v>32</v>
      </c>
      <c r="M617" s="23" t="s">
        <v>33</v>
      </c>
      <c r="N617" s="23" t="s">
        <v>63</v>
      </c>
      <c r="O617" s="23" t="s">
        <v>35</v>
      </c>
      <c r="P617" s="23" t="s">
        <v>98</v>
      </c>
      <c r="Q617" s="23" t="s">
        <v>4842</v>
      </c>
      <c r="R617" s="23" t="s">
        <v>169</v>
      </c>
      <c r="S617" s="23" t="s">
        <v>89</v>
      </c>
      <c r="T617" s="25">
        <v>34459</v>
      </c>
      <c r="U617" s="26">
        <v>31.625</v>
      </c>
      <c r="V617" s="26" t="s">
        <v>10318</v>
      </c>
      <c r="W617" s="27" t="s">
        <v>39</v>
      </c>
      <c r="X617" s="23" t="s">
        <v>82</v>
      </c>
      <c r="Y617" s="23" t="s">
        <v>41</v>
      </c>
      <c r="Z617" s="23">
        <v>94379</v>
      </c>
      <c r="AA617" s="23" t="s">
        <v>92</v>
      </c>
      <c r="AB617" s="23" t="s">
        <v>43</v>
      </c>
      <c r="AC617" s="23" t="s">
        <v>44</v>
      </c>
      <c r="AD617" s="23">
        <v>3</v>
      </c>
      <c r="AE617" s="28">
        <f>VLOOKUP(W617,Sheet4!$A$4:$B$53,2,FALSE)</f>
        <v>0</v>
      </c>
    </row>
    <row r="618" spans="1:31" x14ac:dyDescent="0.35">
      <c r="A618" s="15">
        <v>1634</v>
      </c>
      <c r="B618" s="16" t="s">
        <v>2606</v>
      </c>
      <c r="C618" s="16" t="s">
        <v>4843</v>
      </c>
      <c r="D618" s="17">
        <v>44486</v>
      </c>
      <c r="E618" s="17">
        <v>44878</v>
      </c>
      <c r="F618" s="16">
        <v>12</v>
      </c>
      <c r="G618" s="16" t="s">
        <v>10308</v>
      </c>
      <c r="H618" s="16" t="s">
        <v>58</v>
      </c>
      <c r="I618" s="16" t="s">
        <v>4844</v>
      </c>
      <c r="J618" s="16" t="s">
        <v>4845</v>
      </c>
      <c r="K618" s="16" t="s">
        <v>138</v>
      </c>
      <c r="L618" s="16" t="s">
        <v>32</v>
      </c>
      <c r="M618" s="16" t="s">
        <v>33</v>
      </c>
      <c r="N618" s="16" t="s">
        <v>34</v>
      </c>
      <c r="O618" s="16" t="s">
        <v>51</v>
      </c>
      <c r="P618" s="16" t="s">
        <v>174</v>
      </c>
      <c r="Q618" s="16" t="s">
        <v>4846</v>
      </c>
      <c r="R618" s="16" t="s">
        <v>169</v>
      </c>
      <c r="S618" s="16" t="s">
        <v>38</v>
      </c>
      <c r="T618" s="18">
        <v>27232</v>
      </c>
      <c r="U618" s="19">
        <v>51.411111111111111</v>
      </c>
      <c r="V618" s="19" t="s">
        <v>10319</v>
      </c>
      <c r="W618" s="20" t="s">
        <v>39</v>
      </c>
      <c r="X618" s="16" t="s">
        <v>1257</v>
      </c>
      <c r="Y618" s="16" t="s">
        <v>54</v>
      </c>
      <c r="Z618" s="16">
        <v>62674</v>
      </c>
      <c r="AA618" s="16" t="s">
        <v>92</v>
      </c>
      <c r="AB618" s="16" t="s">
        <v>103</v>
      </c>
      <c r="AC618" s="16" t="s">
        <v>44</v>
      </c>
      <c r="AD618" s="16">
        <v>3</v>
      </c>
      <c r="AE618" s="21">
        <f>VLOOKUP(W618,Sheet4!$A$4:$B$53,2,FALSE)</f>
        <v>0</v>
      </c>
    </row>
    <row r="619" spans="1:31" x14ac:dyDescent="0.35">
      <c r="A619" s="22">
        <v>1635</v>
      </c>
      <c r="B619" s="23" t="s">
        <v>4847</v>
      </c>
      <c r="C619" s="23" t="s">
        <v>3890</v>
      </c>
      <c r="D619" s="24">
        <v>44488</v>
      </c>
      <c r="E619" s="24">
        <v>45026</v>
      </c>
      <c r="F619" s="23">
        <v>17</v>
      </c>
      <c r="G619" s="23" t="s">
        <v>10308</v>
      </c>
      <c r="H619" s="23" t="s">
        <v>58</v>
      </c>
      <c r="I619" s="23" t="s">
        <v>4848</v>
      </c>
      <c r="J619" s="23" t="s">
        <v>4849</v>
      </c>
      <c r="K619" s="23" t="s">
        <v>79</v>
      </c>
      <c r="L619" s="23" t="s">
        <v>32</v>
      </c>
      <c r="M619" s="23" t="s">
        <v>62</v>
      </c>
      <c r="N619" s="23" t="s">
        <v>34</v>
      </c>
      <c r="O619" s="23" t="s">
        <v>51</v>
      </c>
      <c r="P619" s="23" t="s">
        <v>139</v>
      </c>
      <c r="Q619" s="23" t="s">
        <v>4850</v>
      </c>
      <c r="R619" s="23" t="s">
        <v>169</v>
      </c>
      <c r="S619" s="23" t="s">
        <v>2516</v>
      </c>
      <c r="T619" s="25">
        <v>32412</v>
      </c>
      <c r="U619" s="26">
        <v>37.233333333333334</v>
      </c>
      <c r="V619" s="26" t="s">
        <v>10318</v>
      </c>
      <c r="W619" s="27" t="s">
        <v>39</v>
      </c>
      <c r="X619" s="23" t="s">
        <v>2516</v>
      </c>
      <c r="Y619" s="23" t="s">
        <v>54</v>
      </c>
      <c r="Z619" s="23">
        <v>18618</v>
      </c>
      <c r="AA619" s="23" t="s">
        <v>55</v>
      </c>
      <c r="AB619" s="23" t="s">
        <v>74</v>
      </c>
      <c r="AC619" s="23" t="s">
        <v>44</v>
      </c>
      <c r="AD619" s="23">
        <v>3</v>
      </c>
      <c r="AE619" s="28">
        <f>VLOOKUP(W619,Sheet4!$A$4:$B$53,2,FALSE)</f>
        <v>0</v>
      </c>
    </row>
    <row r="620" spans="1:31" x14ac:dyDescent="0.35">
      <c r="A620" s="15">
        <v>1636</v>
      </c>
      <c r="B620" s="16" t="s">
        <v>4851</v>
      </c>
      <c r="C620" s="16" t="s">
        <v>1507</v>
      </c>
      <c r="D620" s="17">
        <v>43389</v>
      </c>
      <c r="E620" s="17">
        <v>43451</v>
      </c>
      <c r="F620" s="16">
        <v>2</v>
      </c>
      <c r="G620" s="16" t="s">
        <v>10308</v>
      </c>
      <c r="H620" s="16" t="s">
        <v>4852</v>
      </c>
      <c r="I620" s="16" t="s">
        <v>4853</v>
      </c>
      <c r="J620" s="16" t="s">
        <v>4854</v>
      </c>
      <c r="K620" s="16" t="s">
        <v>132</v>
      </c>
      <c r="L620" s="16" t="s">
        <v>32</v>
      </c>
      <c r="M620" s="16" t="s">
        <v>33</v>
      </c>
      <c r="N620" s="16" t="s">
        <v>63</v>
      </c>
      <c r="O620" s="16" t="s">
        <v>51</v>
      </c>
      <c r="P620" s="16" t="s">
        <v>98</v>
      </c>
      <c r="Q620" s="16" t="s">
        <v>4855</v>
      </c>
      <c r="R620" s="16" t="s">
        <v>2621</v>
      </c>
      <c r="S620" s="16" t="s">
        <v>52</v>
      </c>
      <c r="T620" s="18">
        <v>36106</v>
      </c>
      <c r="U620" s="19">
        <v>27.119444444444444</v>
      </c>
      <c r="V620" s="19" t="s">
        <v>10320</v>
      </c>
      <c r="W620" s="20" t="s">
        <v>39</v>
      </c>
      <c r="X620" s="16" t="s">
        <v>162</v>
      </c>
      <c r="Y620" s="16" t="s">
        <v>54</v>
      </c>
      <c r="Z620" s="16">
        <v>6067</v>
      </c>
      <c r="AA620" s="16" t="s">
        <v>42</v>
      </c>
      <c r="AB620" s="16" t="s">
        <v>74</v>
      </c>
      <c r="AC620" s="16" t="s">
        <v>44</v>
      </c>
      <c r="AD620" s="16">
        <v>3</v>
      </c>
      <c r="AE620" s="21">
        <f>VLOOKUP(W620,Sheet4!$A$4:$B$53,2,FALSE)</f>
        <v>0</v>
      </c>
    </row>
    <row r="621" spans="1:31" x14ac:dyDescent="0.35">
      <c r="A621" s="22">
        <v>1637</v>
      </c>
      <c r="B621" s="23" t="s">
        <v>4856</v>
      </c>
      <c r="C621" s="23" t="s">
        <v>4857</v>
      </c>
      <c r="D621" s="24">
        <v>43947</v>
      </c>
      <c r="E621" s="24">
        <v>44033</v>
      </c>
      <c r="F621" s="23">
        <v>2</v>
      </c>
      <c r="G621" s="23" t="s">
        <v>10308</v>
      </c>
      <c r="H621" s="23" t="s">
        <v>4852</v>
      </c>
      <c r="I621" s="23" t="s">
        <v>4858</v>
      </c>
      <c r="J621" s="23" t="s">
        <v>4859</v>
      </c>
      <c r="K621" s="23" t="s">
        <v>49</v>
      </c>
      <c r="L621" s="23" t="s">
        <v>32</v>
      </c>
      <c r="M621" s="23" t="s">
        <v>62</v>
      </c>
      <c r="N621" s="23" t="s">
        <v>34</v>
      </c>
      <c r="O621" s="23" t="s">
        <v>51</v>
      </c>
      <c r="P621" s="23" t="s">
        <v>125</v>
      </c>
      <c r="Q621" s="23" t="s">
        <v>4860</v>
      </c>
      <c r="R621" s="23" t="s">
        <v>2621</v>
      </c>
      <c r="S621" s="23" t="s">
        <v>80</v>
      </c>
      <c r="T621" s="25">
        <v>31430</v>
      </c>
      <c r="U621" s="26">
        <v>39.922222222222224</v>
      </c>
      <c r="V621" s="26" t="s">
        <v>10318</v>
      </c>
      <c r="W621" s="27" t="s">
        <v>39</v>
      </c>
      <c r="X621" s="23" t="s">
        <v>225</v>
      </c>
      <c r="Y621" s="23" t="s">
        <v>54</v>
      </c>
      <c r="Z621" s="23">
        <v>78952</v>
      </c>
      <c r="AA621" s="23" t="s">
        <v>92</v>
      </c>
      <c r="AB621" s="23" t="s">
        <v>103</v>
      </c>
      <c r="AC621" s="23" t="s">
        <v>44</v>
      </c>
      <c r="AD621" s="23">
        <v>3</v>
      </c>
      <c r="AE621" s="28">
        <f>VLOOKUP(W621,Sheet4!$A$4:$B$53,2,FALSE)</f>
        <v>0</v>
      </c>
    </row>
    <row r="622" spans="1:31" x14ac:dyDescent="0.35">
      <c r="A622" s="15">
        <v>1638</v>
      </c>
      <c r="B622" s="16" t="s">
        <v>4861</v>
      </c>
      <c r="C622" s="16" t="s">
        <v>3173</v>
      </c>
      <c r="D622" s="17">
        <v>43852</v>
      </c>
      <c r="E622" s="17">
        <v>44860</v>
      </c>
      <c r="F622" s="16">
        <v>33</v>
      </c>
      <c r="G622" s="16" t="s">
        <v>10308</v>
      </c>
      <c r="H622" s="16" t="s">
        <v>4852</v>
      </c>
      <c r="I622" s="16" t="s">
        <v>4862</v>
      </c>
      <c r="J622" s="16" t="s">
        <v>4863</v>
      </c>
      <c r="K622" s="16" t="s">
        <v>138</v>
      </c>
      <c r="L622" s="16" t="s">
        <v>32</v>
      </c>
      <c r="M622" s="16" t="s">
        <v>62</v>
      </c>
      <c r="N622" s="16" t="s">
        <v>63</v>
      </c>
      <c r="O622" s="16" t="s">
        <v>62</v>
      </c>
      <c r="P622" s="16" t="s">
        <v>98</v>
      </c>
      <c r="Q622" s="16" t="s">
        <v>4864</v>
      </c>
      <c r="R622" s="16" t="s">
        <v>64</v>
      </c>
      <c r="S622" s="16" t="s">
        <v>38</v>
      </c>
      <c r="T622" s="18">
        <v>34535</v>
      </c>
      <c r="U622" s="19">
        <v>31.416666666666668</v>
      </c>
      <c r="V622" s="19" t="s">
        <v>10318</v>
      </c>
      <c r="W622" s="20" t="s">
        <v>39</v>
      </c>
      <c r="X622" s="16" t="s">
        <v>40</v>
      </c>
      <c r="Y622" s="16" t="s">
        <v>54</v>
      </c>
      <c r="Z622" s="16">
        <v>82541</v>
      </c>
      <c r="AA622" s="16" t="s">
        <v>127</v>
      </c>
      <c r="AB622" s="16" t="s">
        <v>103</v>
      </c>
      <c r="AC622" s="16" t="s">
        <v>44</v>
      </c>
      <c r="AD622" s="16">
        <v>3</v>
      </c>
      <c r="AE622" s="21">
        <f>VLOOKUP(W622,Sheet4!$A$4:$B$53,2,FALSE)</f>
        <v>0</v>
      </c>
    </row>
    <row r="623" spans="1:31" x14ac:dyDescent="0.35">
      <c r="A623" s="22">
        <v>1639</v>
      </c>
      <c r="B623" s="23" t="s">
        <v>3814</v>
      </c>
      <c r="C623" s="23" t="s">
        <v>3144</v>
      </c>
      <c r="D623" s="24">
        <v>44650</v>
      </c>
      <c r="E623" s="24">
        <v>44763</v>
      </c>
      <c r="F623" s="23">
        <v>3</v>
      </c>
      <c r="G623" s="23" t="s">
        <v>10308</v>
      </c>
      <c r="H623" s="23" t="s">
        <v>2401</v>
      </c>
      <c r="I623" s="23" t="s">
        <v>4865</v>
      </c>
      <c r="J623" s="23" t="s">
        <v>4866</v>
      </c>
      <c r="K623" s="23" t="s">
        <v>49</v>
      </c>
      <c r="L623" s="23" t="s">
        <v>2299</v>
      </c>
      <c r="M623" s="23" t="s">
        <v>62</v>
      </c>
      <c r="N623" s="23" t="s">
        <v>50</v>
      </c>
      <c r="O623" s="23" t="s">
        <v>62</v>
      </c>
      <c r="P623" s="23" t="s">
        <v>125</v>
      </c>
      <c r="Q623" s="23" t="s">
        <v>4867</v>
      </c>
      <c r="R623" s="23" t="s">
        <v>169</v>
      </c>
      <c r="S623" s="23" t="s">
        <v>89</v>
      </c>
      <c r="T623" s="25">
        <v>21195</v>
      </c>
      <c r="U623" s="26">
        <v>67.944444444444443</v>
      </c>
      <c r="V623" s="26" t="s">
        <v>10315</v>
      </c>
      <c r="W623" s="27" t="s">
        <v>39</v>
      </c>
      <c r="X623" s="23" t="s">
        <v>102</v>
      </c>
      <c r="Y623" s="23" t="s">
        <v>54</v>
      </c>
      <c r="Z623" s="23">
        <v>87307</v>
      </c>
      <c r="AA623" s="23" t="s">
        <v>92</v>
      </c>
      <c r="AB623" s="23" t="s">
        <v>83</v>
      </c>
      <c r="AC623" s="23" t="s">
        <v>44</v>
      </c>
      <c r="AD623" s="23">
        <v>3</v>
      </c>
      <c r="AE623" s="28">
        <f>VLOOKUP(W623,Sheet4!$A$4:$B$53,2,FALSE)</f>
        <v>0</v>
      </c>
    </row>
    <row r="624" spans="1:31" x14ac:dyDescent="0.35">
      <c r="A624" s="15">
        <v>1640</v>
      </c>
      <c r="B624" s="16" t="s">
        <v>4868</v>
      </c>
      <c r="C624" s="16" t="s">
        <v>4869</v>
      </c>
      <c r="D624" s="17">
        <v>44345</v>
      </c>
      <c r="E624" s="17">
        <v>44807</v>
      </c>
      <c r="F624" s="16">
        <v>15</v>
      </c>
      <c r="G624" s="16" t="s">
        <v>10308</v>
      </c>
      <c r="H624" s="16" t="s">
        <v>4796</v>
      </c>
      <c r="I624" s="16" t="s">
        <v>4870</v>
      </c>
      <c r="J624" s="16" t="s">
        <v>4871</v>
      </c>
      <c r="K624" s="16" t="s">
        <v>138</v>
      </c>
      <c r="L624" s="16" t="s">
        <v>2299</v>
      </c>
      <c r="M624" s="16" t="s">
        <v>33</v>
      </c>
      <c r="N624" s="16" t="s">
        <v>50</v>
      </c>
      <c r="O624" s="16" t="s">
        <v>62</v>
      </c>
      <c r="P624" s="16" t="s">
        <v>174</v>
      </c>
      <c r="Q624" s="16" t="s">
        <v>4872</v>
      </c>
      <c r="R624" s="16" t="s">
        <v>169</v>
      </c>
      <c r="S624" s="16" t="s">
        <v>110</v>
      </c>
      <c r="T624" s="18">
        <v>22523</v>
      </c>
      <c r="U624" s="19">
        <v>64.305555555555557</v>
      </c>
      <c r="V624" s="19" t="s">
        <v>10315</v>
      </c>
      <c r="W624" s="20" t="s">
        <v>39</v>
      </c>
      <c r="X624" s="16" t="s">
        <v>968</v>
      </c>
      <c r="Y624" s="16" t="s">
        <v>41</v>
      </c>
      <c r="Z624" s="16">
        <v>59443</v>
      </c>
      <c r="AA624" s="16" t="s">
        <v>55</v>
      </c>
      <c r="AB624" s="16" t="s">
        <v>103</v>
      </c>
      <c r="AC624" s="16" t="s">
        <v>44</v>
      </c>
      <c r="AD624" s="16">
        <v>3</v>
      </c>
      <c r="AE624" s="21">
        <f>VLOOKUP(W624,Sheet4!$A$4:$B$53,2,FALSE)</f>
        <v>0</v>
      </c>
    </row>
    <row r="625" spans="1:31" x14ac:dyDescent="0.35">
      <c r="A625" s="22">
        <v>1641</v>
      </c>
      <c r="B625" s="23" t="s">
        <v>1245</v>
      </c>
      <c r="C625" s="23" t="s">
        <v>4728</v>
      </c>
      <c r="D625" s="24">
        <v>44994</v>
      </c>
      <c r="E625" s="24">
        <v>45076</v>
      </c>
      <c r="F625" s="23">
        <v>2</v>
      </c>
      <c r="G625" s="23" t="s">
        <v>10308</v>
      </c>
      <c r="H625" s="23" t="s">
        <v>4796</v>
      </c>
      <c r="I625" s="23" t="s">
        <v>4873</v>
      </c>
      <c r="J625" s="23" t="s">
        <v>4874</v>
      </c>
      <c r="K625" s="23" t="s">
        <v>117</v>
      </c>
      <c r="L625" s="23" t="s">
        <v>2299</v>
      </c>
      <c r="M625" s="23" t="s">
        <v>51</v>
      </c>
      <c r="N625" s="23" t="s">
        <v>34</v>
      </c>
      <c r="O625" s="23" t="s">
        <v>35</v>
      </c>
      <c r="P625" s="23" t="s">
        <v>174</v>
      </c>
      <c r="Q625" s="23" t="s">
        <v>4875</v>
      </c>
      <c r="R625" s="23" t="s">
        <v>169</v>
      </c>
      <c r="S625" s="23" t="s">
        <v>89</v>
      </c>
      <c r="T625" s="25">
        <v>32787</v>
      </c>
      <c r="U625" s="26">
        <v>36.205555555555556</v>
      </c>
      <c r="V625" s="26" t="s">
        <v>10318</v>
      </c>
      <c r="W625" s="27" t="s">
        <v>39</v>
      </c>
      <c r="X625" s="23" t="s">
        <v>82</v>
      </c>
      <c r="Y625" s="23" t="s">
        <v>41</v>
      </c>
      <c r="Z625" s="23">
        <v>40835</v>
      </c>
      <c r="AA625" s="23" t="s">
        <v>73</v>
      </c>
      <c r="AB625" s="23" t="s">
        <v>83</v>
      </c>
      <c r="AC625" s="23" t="s">
        <v>44</v>
      </c>
      <c r="AD625" s="23">
        <v>3</v>
      </c>
      <c r="AE625" s="28">
        <f>VLOOKUP(W625,Sheet4!$A$4:$B$53,2,FALSE)</f>
        <v>0</v>
      </c>
    </row>
    <row r="626" spans="1:31" x14ac:dyDescent="0.35">
      <c r="A626" s="15">
        <v>1642</v>
      </c>
      <c r="B626" s="16" t="s">
        <v>2332</v>
      </c>
      <c r="C626" s="16" t="s">
        <v>1264</v>
      </c>
      <c r="D626" s="17">
        <v>43791</v>
      </c>
      <c r="E626" s="17">
        <v>43827</v>
      </c>
      <c r="F626" s="16">
        <v>1</v>
      </c>
      <c r="G626" s="16" t="s">
        <v>10308</v>
      </c>
      <c r="H626" s="16" t="s">
        <v>4796</v>
      </c>
      <c r="I626" s="16" t="s">
        <v>4876</v>
      </c>
      <c r="J626" s="16" t="s">
        <v>4877</v>
      </c>
      <c r="K626" s="16" t="s">
        <v>61</v>
      </c>
      <c r="L626" s="16" t="s">
        <v>2299</v>
      </c>
      <c r="M626" s="16" t="s">
        <v>33</v>
      </c>
      <c r="N626" s="16" t="s">
        <v>50</v>
      </c>
      <c r="O626" s="16" t="s">
        <v>51</v>
      </c>
      <c r="P626" s="16" t="s">
        <v>139</v>
      </c>
      <c r="Q626" s="16" t="s">
        <v>4878</v>
      </c>
      <c r="R626" s="16" t="s">
        <v>169</v>
      </c>
      <c r="S626" s="16" t="s">
        <v>304</v>
      </c>
      <c r="T626" s="18">
        <v>17068</v>
      </c>
      <c r="U626" s="19">
        <v>79.24166666666666</v>
      </c>
      <c r="V626" s="19" t="s">
        <v>10316</v>
      </c>
      <c r="W626" s="20" t="s">
        <v>39</v>
      </c>
      <c r="X626" s="16" t="s">
        <v>418</v>
      </c>
      <c r="Y626" s="16" t="s">
        <v>41</v>
      </c>
      <c r="Z626" s="16">
        <v>9049</v>
      </c>
      <c r="AA626" s="16" t="s">
        <v>92</v>
      </c>
      <c r="AB626" s="16" t="s">
        <v>74</v>
      </c>
      <c r="AC626" s="16" t="s">
        <v>44</v>
      </c>
      <c r="AD626" s="16">
        <v>3</v>
      </c>
      <c r="AE626" s="21">
        <f>VLOOKUP(W626,Sheet4!$A$4:$B$53,2,FALSE)</f>
        <v>0</v>
      </c>
    </row>
    <row r="627" spans="1:31" x14ac:dyDescent="0.35">
      <c r="A627" s="22">
        <v>1643</v>
      </c>
      <c r="B627" s="23" t="s">
        <v>4701</v>
      </c>
      <c r="C627" s="23" t="s">
        <v>3958</v>
      </c>
      <c r="D627" s="24">
        <v>43562</v>
      </c>
      <c r="E627" s="24">
        <v>44187</v>
      </c>
      <c r="F627" s="23">
        <v>20</v>
      </c>
      <c r="G627" s="23" t="s">
        <v>10308</v>
      </c>
      <c r="H627" s="23" t="s">
        <v>58</v>
      </c>
      <c r="I627" s="23" t="s">
        <v>4879</v>
      </c>
      <c r="J627" s="23" t="s">
        <v>4880</v>
      </c>
      <c r="K627" s="23" t="s">
        <v>132</v>
      </c>
      <c r="L627" s="23" t="s">
        <v>32</v>
      </c>
      <c r="M627" s="23" t="s">
        <v>62</v>
      </c>
      <c r="N627" s="23" t="s">
        <v>50</v>
      </c>
      <c r="O627" s="23" t="s">
        <v>62</v>
      </c>
      <c r="P627" s="23" t="s">
        <v>98</v>
      </c>
      <c r="Q627" s="23" t="s">
        <v>4881</v>
      </c>
      <c r="R627" s="23" t="s">
        <v>169</v>
      </c>
      <c r="S627" s="23" t="s">
        <v>52</v>
      </c>
      <c r="T627" s="25">
        <v>29725</v>
      </c>
      <c r="U627" s="26">
        <v>44.586111111111109</v>
      </c>
      <c r="V627" s="26" t="s">
        <v>10317</v>
      </c>
      <c r="W627" s="27" t="s">
        <v>39</v>
      </c>
      <c r="X627" s="23" t="s">
        <v>6</v>
      </c>
      <c r="Y627" s="23" t="s">
        <v>54</v>
      </c>
      <c r="Z627" s="23">
        <v>12567</v>
      </c>
      <c r="AA627" s="23" t="s">
        <v>73</v>
      </c>
      <c r="AB627" s="23" t="s">
        <v>43</v>
      </c>
      <c r="AC627" s="23" t="s">
        <v>44</v>
      </c>
      <c r="AD627" s="23">
        <v>3</v>
      </c>
      <c r="AE627" s="28">
        <f>VLOOKUP(W627,Sheet4!$A$4:$B$53,2,FALSE)</f>
        <v>0</v>
      </c>
    </row>
    <row r="628" spans="1:31" x14ac:dyDescent="0.35">
      <c r="A628" s="15">
        <v>1644</v>
      </c>
      <c r="B628" s="16" t="s">
        <v>4882</v>
      </c>
      <c r="C628" s="16" t="s">
        <v>469</v>
      </c>
      <c r="D628" s="17">
        <v>45008</v>
      </c>
      <c r="E628" s="17">
        <v>45013</v>
      </c>
      <c r="F628" s="16">
        <v>0</v>
      </c>
      <c r="G628" s="16" t="s">
        <v>10308</v>
      </c>
      <c r="H628" s="16" t="s">
        <v>58</v>
      </c>
      <c r="I628" s="16" t="s">
        <v>4883</v>
      </c>
      <c r="J628" s="16" t="s">
        <v>4884</v>
      </c>
      <c r="K628" s="16" t="s">
        <v>79</v>
      </c>
      <c r="L628" s="16" t="s">
        <v>32</v>
      </c>
      <c r="M628" s="16" t="s">
        <v>33</v>
      </c>
      <c r="N628" s="16" t="s">
        <v>34</v>
      </c>
      <c r="O628" s="16" t="s">
        <v>35</v>
      </c>
      <c r="P628" s="16" t="s">
        <v>174</v>
      </c>
      <c r="Q628" s="16" t="s">
        <v>4885</v>
      </c>
      <c r="R628" s="16" t="s">
        <v>169</v>
      </c>
      <c r="S628" s="16" t="s">
        <v>52</v>
      </c>
      <c r="T628" s="18">
        <v>36804</v>
      </c>
      <c r="U628" s="19">
        <v>25.208333333333332</v>
      </c>
      <c r="V628" s="19" t="s">
        <v>10320</v>
      </c>
      <c r="W628" s="20" t="s">
        <v>39</v>
      </c>
      <c r="X628" s="16" t="s">
        <v>225</v>
      </c>
      <c r="Y628" s="16" t="s">
        <v>54</v>
      </c>
      <c r="Z628" s="16">
        <v>94154</v>
      </c>
      <c r="AA628" s="16" t="s">
        <v>73</v>
      </c>
      <c r="AB628" s="16" t="s">
        <v>43</v>
      </c>
      <c r="AC628" s="16" t="s">
        <v>44</v>
      </c>
      <c r="AD628" s="16">
        <v>3</v>
      </c>
      <c r="AE628" s="21">
        <f>VLOOKUP(W628,Sheet4!$A$4:$B$53,2,FALSE)</f>
        <v>0</v>
      </c>
    </row>
    <row r="629" spans="1:31" x14ac:dyDescent="0.35">
      <c r="A629" s="22">
        <v>1645</v>
      </c>
      <c r="B629" s="23" t="s">
        <v>4886</v>
      </c>
      <c r="C629" s="23" t="s">
        <v>874</v>
      </c>
      <c r="D629" s="24">
        <v>44245</v>
      </c>
      <c r="E629" s="24">
        <v>44862</v>
      </c>
      <c r="F629" s="23">
        <v>20</v>
      </c>
      <c r="G629" s="23" t="s">
        <v>10308</v>
      </c>
      <c r="H629" s="23" t="s">
        <v>58</v>
      </c>
      <c r="I629" s="23" t="s">
        <v>4887</v>
      </c>
      <c r="J629" s="23" t="s">
        <v>4888</v>
      </c>
      <c r="K629" s="23" t="s">
        <v>97</v>
      </c>
      <c r="L629" s="23" t="s">
        <v>32</v>
      </c>
      <c r="M629" s="23" t="s">
        <v>51</v>
      </c>
      <c r="N629" s="23" t="s">
        <v>50</v>
      </c>
      <c r="O629" s="23" t="s">
        <v>35</v>
      </c>
      <c r="P629" s="23" t="s">
        <v>125</v>
      </c>
      <c r="Q629" s="23" t="s">
        <v>4889</v>
      </c>
      <c r="R629" s="23" t="s">
        <v>169</v>
      </c>
      <c r="S629" s="23" t="s">
        <v>230</v>
      </c>
      <c r="T629" s="25">
        <v>27747</v>
      </c>
      <c r="U629" s="26">
        <v>50.00277777777778</v>
      </c>
      <c r="V629" s="26" t="s">
        <v>10319</v>
      </c>
      <c r="W629" s="27" t="s">
        <v>39</v>
      </c>
      <c r="X629" s="23" t="s">
        <v>112</v>
      </c>
      <c r="Y629" s="23" t="s">
        <v>54</v>
      </c>
      <c r="Z629" s="23">
        <v>42258</v>
      </c>
      <c r="AA629" s="23" t="s">
        <v>55</v>
      </c>
      <c r="AB629" s="23" t="s">
        <v>43</v>
      </c>
      <c r="AC629" s="23" t="s">
        <v>44</v>
      </c>
      <c r="AD629" s="23">
        <v>3</v>
      </c>
      <c r="AE629" s="28">
        <f>VLOOKUP(W629,Sheet4!$A$4:$B$53,2,FALSE)</f>
        <v>0</v>
      </c>
    </row>
    <row r="630" spans="1:31" x14ac:dyDescent="0.35">
      <c r="A630" s="15">
        <v>1646</v>
      </c>
      <c r="B630" s="16" t="s">
        <v>4890</v>
      </c>
      <c r="C630" s="16" t="s">
        <v>2400</v>
      </c>
      <c r="D630" s="17">
        <v>43560</v>
      </c>
      <c r="E630" s="17">
        <v>44323</v>
      </c>
      <c r="F630" s="16">
        <v>25</v>
      </c>
      <c r="G630" s="16" t="s">
        <v>10308</v>
      </c>
      <c r="H630" s="16" t="s">
        <v>4852</v>
      </c>
      <c r="I630" s="16" t="s">
        <v>4891</v>
      </c>
      <c r="J630" s="16" t="s">
        <v>4892</v>
      </c>
      <c r="K630" s="16" t="s">
        <v>132</v>
      </c>
      <c r="L630" s="16" t="s">
        <v>32</v>
      </c>
      <c r="M630" s="16" t="s">
        <v>33</v>
      </c>
      <c r="N630" s="16" t="s">
        <v>34</v>
      </c>
      <c r="O630" s="16" t="s">
        <v>62</v>
      </c>
      <c r="P630" s="16" t="s">
        <v>174</v>
      </c>
      <c r="Q630" s="16" t="s">
        <v>4893</v>
      </c>
      <c r="R630" s="16" t="s">
        <v>2621</v>
      </c>
      <c r="S630" s="16" t="s">
        <v>65</v>
      </c>
      <c r="T630" s="18">
        <v>31945</v>
      </c>
      <c r="U630" s="19">
        <v>38.508333333333333</v>
      </c>
      <c r="V630" s="19" t="s">
        <v>10318</v>
      </c>
      <c r="W630" s="20" t="s">
        <v>39</v>
      </c>
      <c r="X630" s="16" t="s">
        <v>112</v>
      </c>
      <c r="Y630" s="16" t="s">
        <v>54</v>
      </c>
      <c r="Z630" s="16">
        <v>74220</v>
      </c>
      <c r="AA630" s="16" t="s">
        <v>92</v>
      </c>
      <c r="AB630" s="16" t="s">
        <v>103</v>
      </c>
      <c r="AC630" s="16" t="s">
        <v>44</v>
      </c>
      <c r="AD630" s="16">
        <v>3</v>
      </c>
      <c r="AE630" s="21">
        <f>VLOOKUP(W630,Sheet4!$A$4:$B$53,2,FALSE)</f>
        <v>0</v>
      </c>
    </row>
    <row r="631" spans="1:31" x14ac:dyDescent="0.35">
      <c r="A631" s="22">
        <v>1647</v>
      </c>
      <c r="B631" s="23" t="s">
        <v>4894</v>
      </c>
      <c r="C631" s="23" t="s">
        <v>3847</v>
      </c>
      <c r="D631" s="24">
        <v>43761</v>
      </c>
      <c r="E631" s="24">
        <v>44751</v>
      </c>
      <c r="F631" s="23">
        <v>32</v>
      </c>
      <c r="G631" s="23" t="s">
        <v>10308</v>
      </c>
      <c r="H631" s="23" t="s">
        <v>4852</v>
      </c>
      <c r="I631" s="23" t="s">
        <v>4895</v>
      </c>
      <c r="J631" s="23" t="s">
        <v>4896</v>
      </c>
      <c r="K631" s="23" t="s">
        <v>49</v>
      </c>
      <c r="L631" s="23" t="s">
        <v>32</v>
      </c>
      <c r="M631" s="23" t="s">
        <v>33</v>
      </c>
      <c r="N631" s="23" t="s">
        <v>63</v>
      </c>
      <c r="O631" s="23" t="s">
        <v>51</v>
      </c>
      <c r="P631" s="23" t="s">
        <v>98</v>
      </c>
      <c r="Q631" s="23" t="s">
        <v>4897</v>
      </c>
      <c r="R631" s="23" t="s">
        <v>169</v>
      </c>
      <c r="S631" s="23" t="s">
        <v>331</v>
      </c>
      <c r="T631" s="25">
        <v>31446</v>
      </c>
      <c r="U631" s="26">
        <v>39.880555555555553</v>
      </c>
      <c r="V631" s="26" t="s">
        <v>10318</v>
      </c>
      <c r="W631" s="27" t="s">
        <v>39</v>
      </c>
      <c r="X631" s="23" t="s">
        <v>225</v>
      </c>
      <c r="Y631" s="23" t="s">
        <v>54</v>
      </c>
      <c r="Z631" s="23">
        <v>47015</v>
      </c>
      <c r="AA631" s="23" t="s">
        <v>92</v>
      </c>
      <c r="AB631" s="23" t="s">
        <v>43</v>
      </c>
      <c r="AC631" s="23" t="s">
        <v>44</v>
      </c>
      <c r="AD631" s="23">
        <v>3</v>
      </c>
      <c r="AE631" s="28">
        <f>VLOOKUP(W631,Sheet4!$A$4:$B$53,2,FALSE)</f>
        <v>0</v>
      </c>
    </row>
    <row r="632" spans="1:31" x14ac:dyDescent="0.35">
      <c r="A632" s="15">
        <v>1650</v>
      </c>
      <c r="B632" s="16" t="s">
        <v>4902</v>
      </c>
      <c r="C632" s="16" t="s">
        <v>4903</v>
      </c>
      <c r="D632" s="17">
        <v>43593</v>
      </c>
      <c r="E632" s="17">
        <v>44105</v>
      </c>
      <c r="F632" s="16">
        <v>16</v>
      </c>
      <c r="G632" s="16" t="s">
        <v>10308</v>
      </c>
      <c r="H632" s="16" t="s">
        <v>2401</v>
      </c>
      <c r="I632" s="16" t="s">
        <v>4904</v>
      </c>
      <c r="J632" s="16" t="s">
        <v>4905</v>
      </c>
      <c r="K632" s="16" t="s">
        <v>117</v>
      </c>
      <c r="L632" s="16" t="s">
        <v>2299</v>
      </c>
      <c r="M632" s="16" t="s">
        <v>51</v>
      </c>
      <c r="N632" s="16" t="s">
        <v>34</v>
      </c>
      <c r="O632" s="16" t="s">
        <v>35</v>
      </c>
      <c r="P632" s="16" t="s">
        <v>125</v>
      </c>
      <c r="Q632" s="16" t="s">
        <v>4906</v>
      </c>
      <c r="R632" s="16" t="s">
        <v>169</v>
      </c>
      <c r="S632" s="16" t="s">
        <v>110</v>
      </c>
      <c r="T632" s="18">
        <v>16860</v>
      </c>
      <c r="U632" s="19">
        <v>79.813888888888883</v>
      </c>
      <c r="V632" s="19" t="s">
        <v>10316</v>
      </c>
      <c r="W632" s="20" t="s">
        <v>39</v>
      </c>
      <c r="X632" s="16" t="s">
        <v>102</v>
      </c>
      <c r="Y632" s="16" t="s">
        <v>54</v>
      </c>
      <c r="Z632" s="16">
        <v>29739</v>
      </c>
      <c r="AA632" s="16" t="s">
        <v>127</v>
      </c>
      <c r="AB632" s="16" t="s">
        <v>43</v>
      </c>
      <c r="AC632" s="16" t="s">
        <v>44</v>
      </c>
      <c r="AD632" s="16">
        <v>3</v>
      </c>
      <c r="AE632" s="21">
        <f>VLOOKUP(W632,Sheet4!$A$4:$B$53,2,FALSE)</f>
        <v>0</v>
      </c>
    </row>
    <row r="633" spans="1:31" x14ac:dyDescent="0.35">
      <c r="A633" s="22">
        <v>1651</v>
      </c>
      <c r="B633" s="23" t="s">
        <v>4461</v>
      </c>
      <c r="C633" s="23" t="s">
        <v>4907</v>
      </c>
      <c r="D633" s="24">
        <v>43743</v>
      </c>
      <c r="E633" s="24">
        <v>45067</v>
      </c>
      <c r="F633" s="23">
        <v>43</v>
      </c>
      <c r="G633" s="23" t="s">
        <v>10308</v>
      </c>
      <c r="H633" s="23" t="s">
        <v>4796</v>
      </c>
      <c r="I633" s="23" t="s">
        <v>4908</v>
      </c>
      <c r="J633" s="23" t="s">
        <v>4909</v>
      </c>
      <c r="K633" s="23" t="s">
        <v>61</v>
      </c>
      <c r="L633" s="23" t="s">
        <v>2299</v>
      </c>
      <c r="M633" s="23" t="s">
        <v>51</v>
      </c>
      <c r="N633" s="23" t="s">
        <v>50</v>
      </c>
      <c r="O633" s="23" t="s">
        <v>35</v>
      </c>
      <c r="P633" s="23" t="s">
        <v>98</v>
      </c>
      <c r="Q633" s="23" t="s">
        <v>4910</v>
      </c>
      <c r="R633" s="23" t="s">
        <v>169</v>
      </c>
      <c r="S633" s="23" t="s">
        <v>52</v>
      </c>
      <c r="T633" s="25">
        <v>33992</v>
      </c>
      <c r="U633" s="26">
        <v>32.908333333333331</v>
      </c>
      <c r="V633" s="26" t="s">
        <v>10318</v>
      </c>
      <c r="W633" s="27" t="s">
        <v>39</v>
      </c>
      <c r="X633" s="23" t="s">
        <v>82</v>
      </c>
      <c r="Y633" s="23" t="s">
        <v>41</v>
      </c>
      <c r="Z633" s="23">
        <v>13117</v>
      </c>
      <c r="AA633" s="23" t="s">
        <v>92</v>
      </c>
      <c r="AB633" s="23" t="s">
        <v>43</v>
      </c>
      <c r="AC633" s="23" t="s">
        <v>44</v>
      </c>
      <c r="AD633" s="23">
        <v>3</v>
      </c>
      <c r="AE633" s="28">
        <f>VLOOKUP(W633,Sheet4!$A$4:$B$53,2,FALSE)</f>
        <v>0</v>
      </c>
    </row>
    <row r="634" spans="1:31" x14ac:dyDescent="0.35">
      <c r="A634" s="15">
        <v>1652</v>
      </c>
      <c r="B634" s="16" t="s">
        <v>319</v>
      </c>
      <c r="C634" s="16" t="s">
        <v>4579</v>
      </c>
      <c r="D634" s="17">
        <v>44529</v>
      </c>
      <c r="E634" s="17">
        <v>44712</v>
      </c>
      <c r="F634" s="16">
        <v>6</v>
      </c>
      <c r="G634" s="16" t="s">
        <v>10308</v>
      </c>
      <c r="H634" s="16" t="s">
        <v>4796</v>
      </c>
      <c r="I634" s="16" t="s">
        <v>4911</v>
      </c>
      <c r="J634" s="16" t="s">
        <v>4912</v>
      </c>
      <c r="K634" s="16" t="s">
        <v>88</v>
      </c>
      <c r="L634" s="16" t="s">
        <v>2299</v>
      </c>
      <c r="M634" s="16" t="s">
        <v>62</v>
      </c>
      <c r="N634" s="16" t="s">
        <v>34</v>
      </c>
      <c r="O634" s="16" t="s">
        <v>62</v>
      </c>
      <c r="P634" s="16" t="s">
        <v>125</v>
      </c>
      <c r="Q634" s="16" t="s">
        <v>4913</v>
      </c>
      <c r="R634" s="16" t="s">
        <v>169</v>
      </c>
      <c r="S634" s="16" t="s">
        <v>89</v>
      </c>
      <c r="T634" s="18">
        <v>31199</v>
      </c>
      <c r="U634" s="19">
        <v>40.552777777777777</v>
      </c>
      <c r="V634" s="19" t="s">
        <v>10317</v>
      </c>
      <c r="W634" s="20" t="s">
        <v>39</v>
      </c>
      <c r="X634" s="16" t="s">
        <v>91</v>
      </c>
      <c r="Y634" s="16" t="s">
        <v>41</v>
      </c>
      <c r="Z634" s="16">
        <v>2581</v>
      </c>
      <c r="AA634" s="16" t="s">
        <v>42</v>
      </c>
      <c r="AB634" s="16" t="s">
        <v>74</v>
      </c>
      <c r="AC634" s="16" t="s">
        <v>44</v>
      </c>
      <c r="AD634" s="16">
        <v>3</v>
      </c>
      <c r="AE634" s="21">
        <f>VLOOKUP(W634,Sheet4!$A$4:$B$53,2,FALSE)</f>
        <v>0</v>
      </c>
    </row>
    <row r="635" spans="1:31" x14ac:dyDescent="0.35">
      <c r="A635" s="22">
        <v>1653</v>
      </c>
      <c r="B635" s="23" t="s">
        <v>4914</v>
      </c>
      <c r="C635" s="23" t="s">
        <v>1462</v>
      </c>
      <c r="D635" s="24">
        <v>43410</v>
      </c>
      <c r="E635" s="24">
        <v>43825</v>
      </c>
      <c r="F635" s="23">
        <v>13</v>
      </c>
      <c r="G635" s="23" t="s">
        <v>10308</v>
      </c>
      <c r="H635" s="23" t="s">
        <v>58</v>
      </c>
      <c r="I635" s="23" t="s">
        <v>4915</v>
      </c>
      <c r="J635" s="23" t="s">
        <v>4916</v>
      </c>
      <c r="K635" s="23" t="s">
        <v>49</v>
      </c>
      <c r="L635" s="23" t="s">
        <v>32</v>
      </c>
      <c r="M635" s="23" t="s">
        <v>51</v>
      </c>
      <c r="N635" s="23" t="s">
        <v>63</v>
      </c>
      <c r="O635" s="23" t="s">
        <v>35</v>
      </c>
      <c r="P635" s="23" t="s">
        <v>98</v>
      </c>
      <c r="Q635" s="23" t="s">
        <v>4917</v>
      </c>
      <c r="R635" s="23" t="s">
        <v>169</v>
      </c>
      <c r="S635" s="23" t="s">
        <v>89</v>
      </c>
      <c r="T635" s="25">
        <v>20827</v>
      </c>
      <c r="U635" s="26">
        <v>68.952777777777783</v>
      </c>
      <c r="V635" s="26" t="s">
        <v>10315</v>
      </c>
      <c r="W635" s="27" t="s">
        <v>39</v>
      </c>
      <c r="X635" s="23" t="s">
        <v>225</v>
      </c>
      <c r="Y635" s="23" t="s">
        <v>54</v>
      </c>
      <c r="Z635" s="23">
        <v>63435</v>
      </c>
      <c r="AA635" s="23" t="s">
        <v>55</v>
      </c>
      <c r="AB635" s="23" t="s">
        <v>83</v>
      </c>
      <c r="AC635" s="23" t="s">
        <v>44</v>
      </c>
      <c r="AD635" s="23">
        <v>3</v>
      </c>
      <c r="AE635" s="28">
        <f>VLOOKUP(W635,Sheet4!$A$4:$B$53,2,FALSE)</f>
        <v>0</v>
      </c>
    </row>
    <row r="636" spans="1:31" x14ac:dyDescent="0.35">
      <c r="A636" s="15">
        <v>1654</v>
      </c>
      <c r="B636" s="16" t="s">
        <v>4574</v>
      </c>
      <c r="C636" s="16" t="s">
        <v>2177</v>
      </c>
      <c r="D636" s="17">
        <v>44404</v>
      </c>
      <c r="E636" s="17">
        <v>44523</v>
      </c>
      <c r="F636" s="16">
        <v>3</v>
      </c>
      <c r="G636" s="16" t="s">
        <v>10308</v>
      </c>
      <c r="H636" s="16" t="s">
        <v>58</v>
      </c>
      <c r="I636" s="16" t="s">
        <v>4918</v>
      </c>
      <c r="J636" s="16" t="s">
        <v>4919</v>
      </c>
      <c r="K636" s="16" t="s">
        <v>138</v>
      </c>
      <c r="L636" s="16" t="s">
        <v>32</v>
      </c>
      <c r="M636" s="16" t="s">
        <v>62</v>
      </c>
      <c r="N636" s="16" t="s">
        <v>63</v>
      </c>
      <c r="O636" s="16" t="s">
        <v>35</v>
      </c>
      <c r="P636" s="16" t="s">
        <v>125</v>
      </c>
      <c r="Q636" s="16" t="s">
        <v>4920</v>
      </c>
      <c r="R636" s="16" t="s">
        <v>169</v>
      </c>
      <c r="S636" s="16" t="s">
        <v>110</v>
      </c>
      <c r="T636" s="18">
        <v>36513</v>
      </c>
      <c r="U636" s="19">
        <v>26.002777777777776</v>
      </c>
      <c r="V636" s="19" t="s">
        <v>10320</v>
      </c>
      <c r="W636" s="20" t="s">
        <v>39</v>
      </c>
      <c r="X636" s="16" t="s">
        <v>612</v>
      </c>
      <c r="Y636" s="16" t="s">
        <v>54</v>
      </c>
      <c r="Z636" s="16">
        <v>87224</v>
      </c>
      <c r="AA636" s="16" t="s">
        <v>92</v>
      </c>
      <c r="AB636" s="16" t="s">
        <v>103</v>
      </c>
      <c r="AC636" s="16" t="s">
        <v>44</v>
      </c>
      <c r="AD636" s="16">
        <v>3</v>
      </c>
      <c r="AE636" s="21">
        <f>VLOOKUP(W636,Sheet4!$A$4:$B$53,2,FALSE)</f>
        <v>0</v>
      </c>
    </row>
    <row r="637" spans="1:31" x14ac:dyDescent="0.35">
      <c r="A637" s="22">
        <v>1659</v>
      </c>
      <c r="B637" s="23" t="s">
        <v>4932</v>
      </c>
      <c r="C637" s="23" t="s">
        <v>4933</v>
      </c>
      <c r="D637" s="24">
        <v>43795</v>
      </c>
      <c r="E637" s="24">
        <v>44274</v>
      </c>
      <c r="F637" s="23">
        <v>15</v>
      </c>
      <c r="G637" s="23" t="s">
        <v>10308</v>
      </c>
      <c r="H637" s="23" t="s">
        <v>4852</v>
      </c>
      <c r="I637" s="23" t="s">
        <v>4934</v>
      </c>
      <c r="J637" s="23" t="s">
        <v>4935</v>
      </c>
      <c r="K637" s="23" t="s">
        <v>138</v>
      </c>
      <c r="L637" s="23" t="s">
        <v>32</v>
      </c>
      <c r="M637" s="23" t="s">
        <v>62</v>
      </c>
      <c r="N637" s="23" t="s">
        <v>34</v>
      </c>
      <c r="O637" s="23" t="s">
        <v>51</v>
      </c>
      <c r="P637" s="23" t="s">
        <v>98</v>
      </c>
      <c r="Q637" s="23" t="s">
        <v>4936</v>
      </c>
      <c r="R637" s="23" t="s">
        <v>64</v>
      </c>
      <c r="S637" s="23" t="s">
        <v>89</v>
      </c>
      <c r="T637" s="25">
        <v>28306</v>
      </c>
      <c r="U637" s="26">
        <v>48.472222222222221</v>
      </c>
      <c r="V637" s="26" t="s">
        <v>10317</v>
      </c>
      <c r="W637" s="27" t="s">
        <v>39</v>
      </c>
      <c r="X637" s="23" t="s">
        <v>82</v>
      </c>
      <c r="Y637" s="23" t="s">
        <v>41</v>
      </c>
      <c r="Z637" s="23">
        <v>39930</v>
      </c>
      <c r="AA637" s="23" t="s">
        <v>42</v>
      </c>
      <c r="AB637" s="23" t="s">
        <v>74</v>
      </c>
      <c r="AC637" s="23" t="s">
        <v>44</v>
      </c>
      <c r="AD637" s="23">
        <v>3</v>
      </c>
      <c r="AE637" s="28">
        <f>VLOOKUP(W637,Sheet4!$A$4:$B$53,2,FALSE)</f>
        <v>0</v>
      </c>
    </row>
    <row r="638" spans="1:31" x14ac:dyDescent="0.35">
      <c r="A638" s="15">
        <v>1660</v>
      </c>
      <c r="B638" s="16" t="s">
        <v>824</v>
      </c>
      <c r="C638" s="16" t="s">
        <v>3664</v>
      </c>
      <c r="D638" s="17">
        <v>44782</v>
      </c>
      <c r="E638" s="17">
        <v>44805</v>
      </c>
      <c r="F638" s="16">
        <v>0</v>
      </c>
      <c r="G638" s="16" t="s">
        <v>10308</v>
      </c>
      <c r="H638" s="16" t="s">
        <v>2396</v>
      </c>
      <c r="I638" s="16" t="s">
        <v>4937</v>
      </c>
      <c r="J638" s="16" t="s">
        <v>4938</v>
      </c>
      <c r="K638" s="16" t="s">
        <v>97</v>
      </c>
      <c r="L638" s="16" t="s">
        <v>2299</v>
      </c>
      <c r="M638" s="16" t="s">
        <v>33</v>
      </c>
      <c r="N638" s="16" t="s">
        <v>63</v>
      </c>
      <c r="O638" s="16" t="s">
        <v>62</v>
      </c>
      <c r="P638" s="16" t="s">
        <v>139</v>
      </c>
      <c r="Q638" s="16" t="s">
        <v>4939</v>
      </c>
      <c r="R638" s="16" t="s">
        <v>169</v>
      </c>
      <c r="S638" s="16" t="s">
        <v>80</v>
      </c>
      <c r="T638" s="18">
        <v>26116</v>
      </c>
      <c r="U638" s="19">
        <v>54.466666666666669</v>
      </c>
      <c r="V638" s="19" t="s">
        <v>10319</v>
      </c>
      <c r="W638" s="20" t="s">
        <v>39</v>
      </c>
      <c r="X638" s="16" t="s">
        <v>102</v>
      </c>
      <c r="Y638" s="16" t="s">
        <v>54</v>
      </c>
      <c r="Z638" s="16">
        <v>47536</v>
      </c>
      <c r="AA638" s="16" t="s">
        <v>73</v>
      </c>
      <c r="AB638" s="16" t="s">
        <v>43</v>
      </c>
      <c r="AC638" s="16" t="s">
        <v>44</v>
      </c>
      <c r="AD638" s="16">
        <v>3</v>
      </c>
      <c r="AE638" s="21">
        <f>VLOOKUP(W638,Sheet4!$A$4:$B$53,2,FALSE)</f>
        <v>0</v>
      </c>
    </row>
    <row r="639" spans="1:31" x14ac:dyDescent="0.35">
      <c r="A639" s="22">
        <v>1663</v>
      </c>
      <c r="B639" s="23" t="s">
        <v>4946</v>
      </c>
      <c r="C639" s="23" t="s">
        <v>3672</v>
      </c>
      <c r="D639" s="24">
        <v>44661</v>
      </c>
      <c r="E639" s="24">
        <v>45019</v>
      </c>
      <c r="F639" s="23">
        <v>11</v>
      </c>
      <c r="G639" s="23" t="s">
        <v>10308</v>
      </c>
      <c r="H639" s="23" t="s">
        <v>4796</v>
      </c>
      <c r="I639" s="23" t="s">
        <v>4947</v>
      </c>
      <c r="J639" s="23" t="s">
        <v>4948</v>
      </c>
      <c r="K639" s="23" t="s">
        <v>88</v>
      </c>
      <c r="L639" s="23" t="s">
        <v>2299</v>
      </c>
      <c r="M639" s="23" t="s">
        <v>62</v>
      </c>
      <c r="N639" s="23" t="s">
        <v>34</v>
      </c>
      <c r="O639" s="23" t="s">
        <v>62</v>
      </c>
      <c r="P639" s="23" t="s">
        <v>139</v>
      </c>
      <c r="Q639" s="23" t="s">
        <v>4949</v>
      </c>
      <c r="R639" s="23" t="s">
        <v>169</v>
      </c>
      <c r="S639" s="23" t="s">
        <v>52</v>
      </c>
      <c r="T639" s="25">
        <v>22311</v>
      </c>
      <c r="U639" s="26">
        <v>64.888888888888886</v>
      </c>
      <c r="V639" s="26" t="s">
        <v>10315</v>
      </c>
      <c r="W639" s="27" t="s">
        <v>39</v>
      </c>
      <c r="X639" s="23" t="s">
        <v>162</v>
      </c>
      <c r="Y639" s="23" t="s">
        <v>41</v>
      </c>
      <c r="Z639" s="23">
        <v>32063</v>
      </c>
      <c r="AA639" s="23" t="s">
        <v>127</v>
      </c>
      <c r="AB639" s="23" t="s">
        <v>43</v>
      </c>
      <c r="AC639" s="23" t="s">
        <v>44</v>
      </c>
      <c r="AD639" s="23">
        <v>3</v>
      </c>
      <c r="AE639" s="28">
        <f>VLOOKUP(W639,Sheet4!$A$4:$B$53,2,FALSE)</f>
        <v>0</v>
      </c>
    </row>
    <row r="640" spans="1:31" x14ac:dyDescent="0.35">
      <c r="A640" s="15">
        <v>1671</v>
      </c>
      <c r="B640" s="16" t="s">
        <v>4001</v>
      </c>
      <c r="C640" s="16" t="s">
        <v>1523</v>
      </c>
      <c r="D640" s="17">
        <v>44521</v>
      </c>
      <c r="E640" s="17">
        <v>44542</v>
      </c>
      <c r="F640" s="16">
        <v>0</v>
      </c>
      <c r="G640" s="16" t="s">
        <v>10308</v>
      </c>
      <c r="H640" s="16" t="s">
        <v>4852</v>
      </c>
      <c r="I640" s="16" t="s">
        <v>4969</v>
      </c>
      <c r="J640" s="16" t="s">
        <v>4970</v>
      </c>
      <c r="K640" s="16" t="s">
        <v>138</v>
      </c>
      <c r="L640" s="16" t="s">
        <v>32</v>
      </c>
      <c r="M640" s="16" t="s">
        <v>33</v>
      </c>
      <c r="N640" s="16" t="s">
        <v>50</v>
      </c>
      <c r="O640" s="16" t="s">
        <v>62</v>
      </c>
      <c r="P640" s="16" t="s">
        <v>98</v>
      </c>
      <c r="Q640" s="16" t="s">
        <v>4971</v>
      </c>
      <c r="R640" s="16" t="s">
        <v>64</v>
      </c>
      <c r="S640" s="16" t="s">
        <v>176</v>
      </c>
      <c r="T640" s="18">
        <v>23660</v>
      </c>
      <c r="U640" s="19">
        <v>61.194444444444443</v>
      </c>
      <c r="V640" s="19" t="s">
        <v>10315</v>
      </c>
      <c r="W640" s="20" t="s">
        <v>39</v>
      </c>
      <c r="X640" s="16" t="s">
        <v>177</v>
      </c>
      <c r="Y640" s="16" t="s">
        <v>41</v>
      </c>
      <c r="Z640" s="16">
        <v>83162</v>
      </c>
      <c r="AA640" s="16" t="s">
        <v>42</v>
      </c>
      <c r="AB640" s="16" t="s">
        <v>83</v>
      </c>
      <c r="AC640" s="16" t="s">
        <v>44</v>
      </c>
      <c r="AD640" s="16">
        <v>3</v>
      </c>
      <c r="AE640" s="21">
        <f>VLOOKUP(W640,Sheet4!$A$4:$B$53,2,FALSE)</f>
        <v>0</v>
      </c>
    </row>
    <row r="641" spans="1:31" x14ac:dyDescent="0.35">
      <c r="A641" s="22">
        <v>1674</v>
      </c>
      <c r="B641" s="23" t="s">
        <v>4977</v>
      </c>
      <c r="C641" s="23" t="s">
        <v>4978</v>
      </c>
      <c r="D641" s="24">
        <v>44681</v>
      </c>
      <c r="E641" s="24">
        <v>45086</v>
      </c>
      <c r="F641" s="23">
        <v>13</v>
      </c>
      <c r="G641" s="23" t="s">
        <v>10308</v>
      </c>
      <c r="H641" s="23" t="s">
        <v>4796</v>
      </c>
      <c r="I641" s="23" t="s">
        <v>4979</v>
      </c>
      <c r="J641" s="23" t="s">
        <v>4980</v>
      </c>
      <c r="K641" s="23" t="s">
        <v>138</v>
      </c>
      <c r="L641" s="23" t="s">
        <v>2299</v>
      </c>
      <c r="M641" s="23" t="s">
        <v>51</v>
      </c>
      <c r="N641" s="23" t="s">
        <v>63</v>
      </c>
      <c r="O641" s="23" t="s">
        <v>62</v>
      </c>
      <c r="P641" s="23" t="s">
        <v>98</v>
      </c>
      <c r="Q641" s="23" t="s">
        <v>4981</v>
      </c>
      <c r="R641" s="23" t="s">
        <v>169</v>
      </c>
      <c r="S641" s="23" t="s">
        <v>304</v>
      </c>
      <c r="T641" s="25">
        <v>16970</v>
      </c>
      <c r="U641" s="26">
        <v>79.50833333333334</v>
      </c>
      <c r="V641" s="26" t="s">
        <v>10316</v>
      </c>
      <c r="W641" s="27" t="s">
        <v>39</v>
      </c>
      <c r="X641" s="23" t="s">
        <v>82</v>
      </c>
      <c r="Y641" s="23" t="s">
        <v>41</v>
      </c>
      <c r="Z641" s="23">
        <v>56043</v>
      </c>
      <c r="AA641" s="23" t="s">
        <v>73</v>
      </c>
      <c r="AB641" s="23" t="s">
        <v>83</v>
      </c>
      <c r="AC641" s="23" t="s">
        <v>44</v>
      </c>
      <c r="AD641" s="23">
        <v>3</v>
      </c>
      <c r="AE641" s="28">
        <f>VLOOKUP(W641,Sheet4!$A$4:$B$53,2,FALSE)</f>
        <v>0</v>
      </c>
    </row>
    <row r="642" spans="1:31" x14ac:dyDescent="0.35">
      <c r="A642" s="15">
        <v>1675</v>
      </c>
      <c r="B642" s="16" t="s">
        <v>3538</v>
      </c>
      <c r="C642" s="16" t="s">
        <v>4982</v>
      </c>
      <c r="D642" s="17">
        <v>44960</v>
      </c>
      <c r="E642" s="17">
        <v>45032</v>
      </c>
      <c r="F642" s="16">
        <v>2</v>
      </c>
      <c r="G642" s="16" t="s">
        <v>10308</v>
      </c>
      <c r="H642" s="16" t="s">
        <v>58</v>
      </c>
      <c r="I642" s="16" t="s">
        <v>4983</v>
      </c>
      <c r="J642" s="16" t="s">
        <v>4984</v>
      </c>
      <c r="K642" s="16" t="s">
        <v>132</v>
      </c>
      <c r="L642" s="16" t="s">
        <v>32</v>
      </c>
      <c r="M642" s="16" t="s">
        <v>62</v>
      </c>
      <c r="N642" s="16" t="s">
        <v>50</v>
      </c>
      <c r="O642" s="16" t="s">
        <v>51</v>
      </c>
      <c r="P642" s="16" t="s">
        <v>125</v>
      </c>
      <c r="Q642" s="16" t="s">
        <v>4985</v>
      </c>
      <c r="R642" s="16" t="s">
        <v>169</v>
      </c>
      <c r="S642" s="16" t="s">
        <v>89</v>
      </c>
      <c r="T642" s="18">
        <v>21856</v>
      </c>
      <c r="U642" s="19">
        <v>66.13333333333334</v>
      </c>
      <c r="V642" s="19" t="s">
        <v>10315</v>
      </c>
      <c r="W642" s="20" t="s">
        <v>39</v>
      </c>
      <c r="X642" s="16" t="s">
        <v>102</v>
      </c>
      <c r="Y642" s="16" t="s">
        <v>54</v>
      </c>
      <c r="Z642" s="16">
        <v>59192</v>
      </c>
      <c r="AA642" s="16" t="s">
        <v>55</v>
      </c>
      <c r="AB642" s="16" t="s">
        <v>43</v>
      </c>
      <c r="AC642" s="16" t="s">
        <v>44</v>
      </c>
      <c r="AD642" s="16">
        <v>3</v>
      </c>
      <c r="AE642" s="21">
        <f>VLOOKUP(W642,Sheet4!$A$4:$B$53,2,FALSE)</f>
        <v>0</v>
      </c>
    </row>
    <row r="643" spans="1:31" x14ac:dyDescent="0.35">
      <c r="A643" s="22">
        <v>1678</v>
      </c>
      <c r="B643" s="23" t="s">
        <v>4342</v>
      </c>
      <c r="C643" s="23" t="s">
        <v>1335</v>
      </c>
      <c r="D643" s="24">
        <v>44153</v>
      </c>
      <c r="E643" s="24">
        <v>44338</v>
      </c>
      <c r="F643" s="23">
        <v>6</v>
      </c>
      <c r="G643" s="23" t="s">
        <v>10308</v>
      </c>
      <c r="H643" s="23" t="s">
        <v>2617</v>
      </c>
      <c r="I643" s="23" t="s">
        <v>4991</v>
      </c>
      <c r="J643" s="23" t="s">
        <v>4992</v>
      </c>
      <c r="K643" s="23" t="s">
        <v>61</v>
      </c>
      <c r="L643" s="23" t="s">
        <v>32</v>
      </c>
      <c r="M643" s="23" t="s">
        <v>51</v>
      </c>
      <c r="N643" s="23" t="s">
        <v>50</v>
      </c>
      <c r="O643" s="23" t="s">
        <v>51</v>
      </c>
      <c r="P643" s="23" t="s">
        <v>125</v>
      </c>
      <c r="Q643" s="23" t="s">
        <v>4993</v>
      </c>
      <c r="R643" s="23" t="s">
        <v>2621</v>
      </c>
      <c r="S643" s="23" t="s">
        <v>89</v>
      </c>
      <c r="T643" s="25">
        <v>16889</v>
      </c>
      <c r="U643" s="26">
        <v>79.727777777777774</v>
      </c>
      <c r="V643" s="26" t="s">
        <v>10316</v>
      </c>
      <c r="W643" s="27" t="s">
        <v>39</v>
      </c>
      <c r="X643" s="23" t="s">
        <v>102</v>
      </c>
      <c r="Y643" s="23" t="s">
        <v>41</v>
      </c>
      <c r="Z643" s="23">
        <v>59433</v>
      </c>
      <c r="AA643" s="23" t="s">
        <v>92</v>
      </c>
      <c r="AB643" s="23" t="s">
        <v>43</v>
      </c>
      <c r="AC643" s="23" t="s">
        <v>44</v>
      </c>
      <c r="AD643" s="23">
        <v>3</v>
      </c>
      <c r="AE643" s="28">
        <f>VLOOKUP(W643,Sheet4!$A$4:$B$53,2,FALSE)</f>
        <v>0</v>
      </c>
    </row>
    <row r="644" spans="1:31" x14ac:dyDescent="0.35">
      <c r="A644" s="15">
        <v>1679</v>
      </c>
      <c r="B644" s="16" t="s">
        <v>4555</v>
      </c>
      <c r="C644" s="16" t="s">
        <v>4994</v>
      </c>
      <c r="D644" s="17">
        <v>44332</v>
      </c>
      <c r="E644" s="17">
        <v>44665</v>
      </c>
      <c r="F644" s="16">
        <v>10</v>
      </c>
      <c r="G644" s="16" t="s">
        <v>10308</v>
      </c>
      <c r="H644" s="16" t="s">
        <v>2617</v>
      </c>
      <c r="I644" s="16" t="s">
        <v>4995</v>
      </c>
      <c r="J644" s="16" t="s">
        <v>4996</v>
      </c>
      <c r="K644" s="16" t="s">
        <v>88</v>
      </c>
      <c r="L644" s="16" t="s">
        <v>32</v>
      </c>
      <c r="M644" s="16" t="s">
        <v>51</v>
      </c>
      <c r="N644" s="16" t="s">
        <v>34</v>
      </c>
      <c r="O644" s="16" t="s">
        <v>51</v>
      </c>
      <c r="P644" s="16" t="s">
        <v>174</v>
      </c>
      <c r="Q644" s="16" t="s">
        <v>4997</v>
      </c>
      <c r="R644" s="16" t="s">
        <v>2621</v>
      </c>
      <c r="S644" s="16" t="s">
        <v>110</v>
      </c>
      <c r="T644" s="18">
        <v>16420</v>
      </c>
      <c r="U644" s="19">
        <v>81.016666666666666</v>
      </c>
      <c r="V644" s="19" t="s">
        <v>10314</v>
      </c>
      <c r="W644" s="20" t="s">
        <v>39</v>
      </c>
      <c r="X644" s="16" t="s">
        <v>418</v>
      </c>
      <c r="Y644" s="16" t="s">
        <v>54</v>
      </c>
      <c r="Z644" s="16">
        <v>42691</v>
      </c>
      <c r="AA644" s="16" t="s">
        <v>92</v>
      </c>
      <c r="AB644" s="16" t="s">
        <v>43</v>
      </c>
      <c r="AC644" s="16" t="s">
        <v>44</v>
      </c>
      <c r="AD644" s="16">
        <v>3</v>
      </c>
      <c r="AE644" s="21">
        <f>VLOOKUP(W644,Sheet4!$A$4:$B$53,2,FALSE)</f>
        <v>0</v>
      </c>
    </row>
    <row r="645" spans="1:31" x14ac:dyDescent="0.35">
      <c r="A645" s="22">
        <v>1680</v>
      </c>
      <c r="B645" s="23" t="s">
        <v>4998</v>
      </c>
      <c r="C645" s="23" t="s">
        <v>4999</v>
      </c>
      <c r="D645" s="24">
        <v>43763</v>
      </c>
      <c r="E645" s="24">
        <v>44120</v>
      </c>
      <c r="F645" s="23">
        <v>11</v>
      </c>
      <c r="G645" s="23" t="s">
        <v>10308</v>
      </c>
      <c r="H645" s="23" t="s">
        <v>2617</v>
      </c>
      <c r="I645" s="23" t="s">
        <v>5000</v>
      </c>
      <c r="J645" s="23" t="s">
        <v>5001</v>
      </c>
      <c r="K645" s="23" t="s">
        <v>31</v>
      </c>
      <c r="L645" s="23" t="s">
        <v>32</v>
      </c>
      <c r="M645" s="23" t="s">
        <v>62</v>
      </c>
      <c r="N645" s="23" t="s">
        <v>34</v>
      </c>
      <c r="O645" s="23" t="s">
        <v>35</v>
      </c>
      <c r="P645" s="23" t="s">
        <v>98</v>
      </c>
      <c r="Q645" s="23" t="s">
        <v>5002</v>
      </c>
      <c r="R645" s="23" t="s">
        <v>169</v>
      </c>
      <c r="S645" s="23" t="s">
        <v>80</v>
      </c>
      <c r="T645" s="25">
        <v>28004</v>
      </c>
      <c r="U645" s="26">
        <v>49.302777777777777</v>
      </c>
      <c r="V645" s="26" t="s">
        <v>10317</v>
      </c>
      <c r="W645" s="27" t="s">
        <v>39</v>
      </c>
      <c r="X645" s="23" t="s">
        <v>82</v>
      </c>
      <c r="Y645" s="23" t="s">
        <v>54</v>
      </c>
      <c r="Z645" s="23">
        <v>33673</v>
      </c>
      <c r="AA645" s="23" t="s">
        <v>73</v>
      </c>
      <c r="AB645" s="23" t="s">
        <v>103</v>
      </c>
      <c r="AC645" s="23" t="s">
        <v>44</v>
      </c>
      <c r="AD645" s="23">
        <v>3</v>
      </c>
      <c r="AE645" s="28">
        <f>VLOOKUP(W645,Sheet4!$A$4:$B$53,2,FALSE)</f>
        <v>0</v>
      </c>
    </row>
    <row r="646" spans="1:31" x14ac:dyDescent="0.35">
      <c r="A646" s="15">
        <v>1681</v>
      </c>
      <c r="B646" s="16" t="s">
        <v>1700</v>
      </c>
      <c r="C646" s="16" t="s">
        <v>5003</v>
      </c>
      <c r="D646" s="17">
        <v>44990</v>
      </c>
      <c r="E646" s="17">
        <v>45050</v>
      </c>
      <c r="F646" s="16">
        <v>1</v>
      </c>
      <c r="G646" s="16" t="s">
        <v>10308</v>
      </c>
      <c r="H646" s="16" t="s">
        <v>4852</v>
      </c>
      <c r="I646" s="16" t="s">
        <v>5004</v>
      </c>
      <c r="J646" s="16" t="s">
        <v>5005</v>
      </c>
      <c r="K646" s="16" t="s">
        <v>132</v>
      </c>
      <c r="L646" s="16" t="s">
        <v>32</v>
      </c>
      <c r="M646" s="16" t="s">
        <v>33</v>
      </c>
      <c r="N646" s="16" t="s">
        <v>63</v>
      </c>
      <c r="O646" s="16" t="s">
        <v>35</v>
      </c>
      <c r="P646" s="16" t="s">
        <v>139</v>
      </c>
      <c r="Q646" s="16" t="s">
        <v>5006</v>
      </c>
      <c r="R646" s="16" t="s">
        <v>169</v>
      </c>
      <c r="S646" s="16" t="s">
        <v>110</v>
      </c>
      <c r="T646" s="18">
        <v>27312</v>
      </c>
      <c r="U646" s="19">
        <v>51.194444444444443</v>
      </c>
      <c r="V646" s="19" t="s">
        <v>10319</v>
      </c>
      <c r="W646" s="20" t="s">
        <v>39</v>
      </c>
      <c r="X646" s="16" t="s">
        <v>112</v>
      </c>
      <c r="Y646" s="16" t="s">
        <v>41</v>
      </c>
      <c r="Z646" s="16">
        <v>34659</v>
      </c>
      <c r="AA646" s="16" t="s">
        <v>42</v>
      </c>
      <c r="AB646" s="16" t="s">
        <v>103</v>
      </c>
      <c r="AC646" s="16" t="s">
        <v>44</v>
      </c>
      <c r="AD646" s="16">
        <v>3</v>
      </c>
      <c r="AE646" s="21">
        <f>VLOOKUP(W646,Sheet4!$A$4:$B$53,2,FALSE)</f>
        <v>0</v>
      </c>
    </row>
    <row r="647" spans="1:31" x14ac:dyDescent="0.35">
      <c r="A647" s="22">
        <v>1683</v>
      </c>
      <c r="B647" s="23" t="s">
        <v>5010</v>
      </c>
      <c r="C647" s="23" t="s">
        <v>3323</v>
      </c>
      <c r="D647" s="24">
        <v>44583</v>
      </c>
      <c r="E647" s="24">
        <v>44767</v>
      </c>
      <c r="F647" s="23">
        <v>6</v>
      </c>
      <c r="G647" s="23" t="s">
        <v>10308</v>
      </c>
      <c r="H647" s="23" t="s">
        <v>4852</v>
      </c>
      <c r="I647" s="23" t="s">
        <v>5011</v>
      </c>
      <c r="J647" s="23" t="s">
        <v>5012</v>
      </c>
      <c r="K647" s="23" t="s">
        <v>138</v>
      </c>
      <c r="L647" s="23" t="s">
        <v>744</v>
      </c>
      <c r="M647" s="23" t="s">
        <v>62</v>
      </c>
      <c r="N647" s="23" t="s">
        <v>63</v>
      </c>
      <c r="O647" s="23" t="s">
        <v>51</v>
      </c>
      <c r="P647" s="23" t="s">
        <v>174</v>
      </c>
      <c r="Q647" s="23" t="s">
        <v>5013</v>
      </c>
      <c r="R647" s="23" t="s">
        <v>64</v>
      </c>
      <c r="S647" s="23" t="s">
        <v>52</v>
      </c>
      <c r="T647" s="25">
        <v>32187</v>
      </c>
      <c r="U647" s="26">
        <v>37.85</v>
      </c>
      <c r="V647" s="26" t="s">
        <v>10318</v>
      </c>
      <c r="W647" s="27" t="s">
        <v>39</v>
      </c>
      <c r="X647" s="23" t="s">
        <v>162</v>
      </c>
      <c r="Y647" s="23" t="s">
        <v>41</v>
      </c>
      <c r="Z647" s="23">
        <v>97969</v>
      </c>
      <c r="AA647" s="23" t="s">
        <v>73</v>
      </c>
      <c r="AB647" s="23" t="s">
        <v>83</v>
      </c>
      <c r="AC647" s="23" t="s">
        <v>44</v>
      </c>
      <c r="AD647" s="23">
        <v>3</v>
      </c>
      <c r="AE647" s="28">
        <f>VLOOKUP(W647,Sheet4!$A$4:$B$53,2,FALSE)</f>
        <v>0</v>
      </c>
    </row>
    <row r="648" spans="1:31" x14ac:dyDescent="0.35">
      <c r="A648" s="15">
        <v>1684</v>
      </c>
      <c r="B648" s="16" t="s">
        <v>5014</v>
      </c>
      <c r="C648" s="16" t="s">
        <v>494</v>
      </c>
      <c r="D648" s="17">
        <v>45116</v>
      </c>
      <c r="E648" s="17">
        <v>45138</v>
      </c>
      <c r="F648" s="16">
        <v>0</v>
      </c>
      <c r="G648" s="16" t="s">
        <v>10308</v>
      </c>
      <c r="H648" s="16" t="s">
        <v>2396</v>
      </c>
      <c r="I648" s="16" t="s">
        <v>5015</v>
      </c>
      <c r="J648" s="16" t="s">
        <v>5016</v>
      </c>
      <c r="K648" s="16" t="s">
        <v>97</v>
      </c>
      <c r="L648" s="16" t="s">
        <v>2299</v>
      </c>
      <c r="M648" s="16" t="s">
        <v>33</v>
      </c>
      <c r="N648" s="16" t="s">
        <v>50</v>
      </c>
      <c r="O648" s="16" t="s">
        <v>51</v>
      </c>
      <c r="P648" s="16" t="s">
        <v>98</v>
      </c>
      <c r="Q648" s="16" t="s">
        <v>5017</v>
      </c>
      <c r="R648" s="16" t="s">
        <v>169</v>
      </c>
      <c r="S648" s="16" t="s">
        <v>110</v>
      </c>
      <c r="T648" s="18">
        <v>23077</v>
      </c>
      <c r="U648" s="19">
        <v>62.786111111111111</v>
      </c>
      <c r="V648" s="19" t="s">
        <v>10315</v>
      </c>
      <c r="W648" s="20" t="s">
        <v>39</v>
      </c>
      <c r="X648" s="16" t="s">
        <v>112</v>
      </c>
      <c r="Y648" s="16" t="s">
        <v>54</v>
      </c>
      <c r="Z648" s="16">
        <v>18894</v>
      </c>
      <c r="AA648" s="16" t="s">
        <v>55</v>
      </c>
      <c r="AB648" s="16" t="s">
        <v>43</v>
      </c>
      <c r="AC648" s="16" t="s">
        <v>44</v>
      </c>
      <c r="AD648" s="16">
        <v>3</v>
      </c>
      <c r="AE648" s="21">
        <f>VLOOKUP(W648,Sheet4!$A$4:$B$53,2,FALSE)</f>
        <v>0</v>
      </c>
    </row>
    <row r="649" spans="1:31" x14ac:dyDescent="0.35">
      <c r="A649" s="22">
        <v>1685</v>
      </c>
      <c r="B649" s="23" t="s">
        <v>3570</v>
      </c>
      <c r="C649" s="23" t="s">
        <v>3202</v>
      </c>
      <c r="D649" s="24">
        <v>43415</v>
      </c>
      <c r="E649" s="24">
        <v>43612</v>
      </c>
      <c r="F649" s="23">
        <v>6</v>
      </c>
      <c r="G649" s="23" t="s">
        <v>10308</v>
      </c>
      <c r="H649" s="23" t="s">
        <v>2401</v>
      </c>
      <c r="I649" s="23" t="s">
        <v>5018</v>
      </c>
      <c r="J649" s="23" t="s">
        <v>5019</v>
      </c>
      <c r="K649" s="23" t="s">
        <v>117</v>
      </c>
      <c r="L649" s="23" t="s">
        <v>2299</v>
      </c>
      <c r="M649" s="23" t="s">
        <v>62</v>
      </c>
      <c r="N649" s="23" t="s">
        <v>50</v>
      </c>
      <c r="O649" s="23" t="s">
        <v>62</v>
      </c>
      <c r="P649" s="23" t="s">
        <v>139</v>
      </c>
      <c r="Q649" s="23" t="s">
        <v>5020</v>
      </c>
      <c r="R649" s="23" t="s">
        <v>169</v>
      </c>
      <c r="S649" s="23" t="s">
        <v>52</v>
      </c>
      <c r="T649" s="25">
        <v>25015</v>
      </c>
      <c r="U649" s="26">
        <v>57.483333333333334</v>
      </c>
      <c r="V649" s="26" t="s">
        <v>10319</v>
      </c>
      <c r="W649" s="27" t="s">
        <v>39</v>
      </c>
      <c r="X649" s="23" t="s">
        <v>225</v>
      </c>
      <c r="Y649" s="23" t="s">
        <v>41</v>
      </c>
      <c r="Z649" s="23">
        <v>16287</v>
      </c>
      <c r="AA649" s="23" t="s">
        <v>92</v>
      </c>
      <c r="AB649" s="23" t="s">
        <v>103</v>
      </c>
      <c r="AC649" s="23" t="s">
        <v>44</v>
      </c>
      <c r="AD649" s="23">
        <v>3</v>
      </c>
      <c r="AE649" s="28">
        <f>VLOOKUP(W649,Sheet4!$A$4:$B$53,2,FALSE)</f>
        <v>0</v>
      </c>
    </row>
    <row r="650" spans="1:31" x14ac:dyDescent="0.35">
      <c r="A650" s="15">
        <v>1686</v>
      </c>
      <c r="B650" s="16" t="s">
        <v>2657</v>
      </c>
      <c r="C650" s="16" t="s">
        <v>1021</v>
      </c>
      <c r="D650" s="17">
        <v>44201</v>
      </c>
      <c r="E650" s="17">
        <v>44365</v>
      </c>
      <c r="F650" s="16">
        <v>5</v>
      </c>
      <c r="G650" s="16" t="s">
        <v>10308</v>
      </c>
      <c r="H650" s="16" t="s">
        <v>4796</v>
      </c>
      <c r="I650" s="16" t="s">
        <v>2728</v>
      </c>
      <c r="J650" s="16" t="s">
        <v>5021</v>
      </c>
      <c r="K650" s="16" t="s">
        <v>132</v>
      </c>
      <c r="L650" s="16" t="s">
        <v>32</v>
      </c>
      <c r="M650" s="16" t="s">
        <v>33</v>
      </c>
      <c r="N650" s="16" t="s">
        <v>34</v>
      </c>
      <c r="O650" s="16" t="s">
        <v>62</v>
      </c>
      <c r="P650" s="16" t="s">
        <v>139</v>
      </c>
      <c r="Q650" s="16" t="s">
        <v>5022</v>
      </c>
      <c r="R650" s="16" t="s">
        <v>169</v>
      </c>
      <c r="S650" s="16" t="s">
        <v>38</v>
      </c>
      <c r="T650" s="18">
        <v>19789</v>
      </c>
      <c r="U650" s="19">
        <v>71.788888888888891</v>
      </c>
      <c r="V650" s="19" t="s">
        <v>10316</v>
      </c>
      <c r="W650" s="20" t="s">
        <v>39</v>
      </c>
      <c r="X650" s="16" t="s">
        <v>1505</v>
      </c>
      <c r="Y650" s="16" t="s">
        <v>54</v>
      </c>
      <c r="Z650" s="16">
        <v>63472</v>
      </c>
      <c r="AA650" s="16" t="s">
        <v>92</v>
      </c>
      <c r="AB650" s="16" t="s">
        <v>43</v>
      </c>
      <c r="AC650" s="16" t="s">
        <v>44</v>
      </c>
      <c r="AD650" s="16">
        <v>3</v>
      </c>
      <c r="AE650" s="21">
        <f>VLOOKUP(W650,Sheet4!$A$4:$B$53,2,FALSE)</f>
        <v>0</v>
      </c>
    </row>
    <row r="651" spans="1:31" x14ac:dyDescent="0.35">
      <c r="A651" s="22">
        <v>1688</v>
      </c>
      <c r="B651" s="23" t="s">
        <v>5026</v>
      </c>
      <c r="C651" s="23" t="s">
        <v>5027</v>
      </c>
      <c r="D651" s="24">
        <v>43920</v>
      </c>
      <c r="E651" s="24">
        <v>45128</v>
      </c>
      <c r="F651" s="23">
        <v>39</v>
      </c>
      <c r="G651" s="23" t="s">
        <v>10308</v>
      </c>
      <c r="H651" s="23" t="s">
        <v>58</v>
      </c>
      <c r="I651" s="23" t="s">
        <v>5028</v>
      </c>
      <c r="J651" s="23" t="s">
        <v>5029</v>
      </c>
      <c r="K651" s="23" t="s">
        <v>138</v>
      </c>
      <c r="L651" s="23" t="s">
        <v>32</v>
      </c>
      <c r="M651" s="23" t="s">
        <v>62</v>
      </c>
      <c r="N651" s="23" t="s">
        <v>50</v>
      </c>
      <c r="O651" s="23" t="s">
        <v>62</v>
      </c>
      <c r="P651" s="23" t="s">
        <v>174</v>
      </c>
      <c r="Q651" s="23" t="s">
        <v>5030</v>
      </c>
      <c r="R651" s="23" t="s">
        <v>169</v>
      </c>
      <c r="S651" s="23" t="s">
        <v>285</v>
      </c>
      <c r="T651" s="25">
        <v>20659</v>
      </c>
      <c r="U651" s="26">
        <v>69.408333333333331</v>
      </c>
      <c r="V651" s="26" t="s">
        <v>10315</v>
      </c>
      <c r="W651" s="27" t="s">
        <v>111</v>
      </c>
      <c r="X651" s="23" t="s">
        <v>286</v>
      </c>
      <c r="Y651" s="23" t="s">
        <v>54</v>
      </c>
      <c r="Z651" s="23">
        <v>34107</v>
      </c>
      <c r="AA651" s="23" t="s">
        <v>73</v>
      </c>
      <c r="AB651" s="23" t="s">
        <v>103</v>
      </c>
      <c r="AC651" s="23" t="s">
        <v>44</v>
      </c>
      <c r="AD651" s="23">
        <v>3</v>
      </c>
      <c r="AE651" s="28">
        <f>VLOOKUP(W651,Sheet4!$A$4:$B$53,2,FALSE)</f>
        <v>0</v>
      </c>
    </row>
    <row r="652" spans="1:31" x14ac:dyDescent="0.35">
      <c r="A652" s="15">
        <v>1689</v>
      </c>
      <c r="B652" s="16" t="s">
        <v>5031</v>
      </c>
      <c r="C652" s="16" t="s">
        <v>2825</v>
      </c>
      <c r="D652" s="17">
        <v>44198</v>
      </c>
      <c r="E652" s="17">
        <v>44826</v>
      </c>
      <c r="F652" s="16">
        <v>20</v>
      </c>
      <c r="G652" s="16" t="s">
        <v>10308</v>
      </c>
      <c r="H652" s="16" t="s">
        <v>2617</v>
      </c>
      <c r="I652" s="16" t="s">
        <v>5032</v>
      </c>
      <c r="J652" s="16" t="s">
        <v>5033</v>
      </c>
      <c r="K652" s="16" t="s">
        <v>138</v>
      </c>
      <c r="L652" s="16" t="s">
        <v>32</v>
      </c>
      <c r="M652" s="16" t="s">
        <v>51</v>
      </c>
      <c r="N652" s="16" t="s">
        <v>34</v>
      </c>
      <c r="O652" s="16" t="s">
        <v>35</v>
      </c>
      <c r="P652" s="16" t="s">
        <v>139</v>
      </c>
      <c r="Q652" s="16" t="s">
        <v>5034</v>
      </c>
      <c r="R652" s="16" t="s">
        <v>2621</v>
      </c>
      <c r="S652" s="16" t="s">
        <v>89</v>
      </c>
      <c r="T652" s="18">
        <v>31385</v>
      </c>
      <c r="U652" s="19">
        <v>40.044444444444444</v>
      </c>
      <c r="V652" s="19" t="s">
        <v>10317</v>
      </c>
      <c r="W652" s="20" t="s">
        <v>39</v>
      </c>
      <c r="X652" s="16" t="s">
        <v>102</v>
      </c>
      <c r="Y652" s="16" t="s">
        <v>54</v>
      </c>
      <c r="Z652" s="16">
        <v>35372</v>
      </c>
      <c r="AA652" s="16" t="s">
        <v>73</v>
      </c>
      <c r="AB652" s="16" t="s">
        <v>83</v>
      </c>
      <c r="AC652" s="16" t="s">
        <v>44</v>
      </c>
      <c r="AD652" s="16">
        <v>3</v>
      </c>
      <c r="AE652" s="21">
        <f>VLOOKUP(W652,Sheet4!$A$4:$B$53,2,FALSE)</f>
        <v>0</v>
      </c>
    </row>
    <row r="653" spans="1:31" x14ac:dyDescent="0.35">
      <c r="A653" s="22">
        <v>1690</v>
      </c>
      <c r="B653" s="23" t="s">
        <v>5035</v>
      </c>
      <c r="C653" s="23" t="s">
        <v>5036</v>
      </c>
      <c r="D653" s="24">
        <v>43522</v>
      </c>
      <c r="E653" s="24">
        <v>43672</v>
      </c>
      <c r="F653" s="23">
        <v>4</v>
      </c>
      <c r="G653" s="23" t="s">
        <v>10308</v>
      </c>
      <c r="H653" s="23" t="s">
        <v>2617</v>
      </c>
      <c r="I653" s="23" t="s">
        <v>5037</v>
      </c>
      <c r="J653" s="23" t="s">
        <v>5038</v>
      </c>
      <c r="K653" s="23" t="s">
        <v>117</v>
      </c>
      <c r="L653" s="23" t="s">
        <v>32</v>
      </c>
      <c r="M653" s="23" t="s">
        <v>33</v>
      </c>
      <c r="N653" s="23" t="s">
        <v>50</v>
      </c>
      <c r="O653" s="23" t="s">
        <v>35</v>
      </c>
      <c r="P653" s="23" t="s">
        <v>174</v>
      </c>
      <c r="Q653" s="23" t="s">
        <v>5039</v>
      </c>
      <c r="R653" s="23" t="s">
        <v>2621</v>
      </c>
      <c r="S653" s="23" t="s">
        <v>503</v>
      </c>
      <c r="T653" s="25">
        <v>15361</v>
      </c>
      <c r="U653" s="26">
        <v>83.916666666666671</v>
      </c>
      <c r="V653" s="26" t="s">
        <v>10314</v>
      </c>
      <c r="W653" s="27" t="s">
        <v>39</v>
      </c>
      <c r="X653" s="23" t="s">
        <v>612</v>
      </c>
      <c r="Y653" s="23" t="s">
        <v>54</v>
      </c>
      <c r="Z653" s="23">
        <v>56249</v>
      </c>
      <c r="AA653" s="23" t="s">
        <v>92</v>
      </c>
      <c r="AB653" s="23" t="s">
        <v>43</v>
      </c>
      <c r="AC653" s="23" t="s">
        <v>44</v>
      </c>
      <c r="AD653" s="23">
        <v>3</v>
      </c>
      <c r="AE653" s="28">
        <f>VLOOKUP(W653,Sheet4!$A$4:$B$53,2,FALSE)</f>
        <v>0</v>
      </c>
    </row>
    <row r="654" spans="1:31" x14ac:dyDescent="0.35">
      <c r="A654" s="15">
        <v>1692</v>
      </c>
      <c r="B654" s="16" t="s">
        <v>5044</v>
      </c>
      <c r="C654" s="16" t="s">
        <v>1412</v>
      </c>
      <c r="D654" s="17">
        <v>43940</v>
      </c>
      <c r="E654" s="17">
        <v>44772</v>
      </c>
      <c r="F654" s="16">
        <v>27</v>
      </c>
      <c r="G654" s="16" t="s">
        <v>10308</v>
      </c>
      <c r="H654" s="16" t="s">
        <v>4852</v>
      </c>
      <c r="I654" s="16" t="s">
        <v>5045</v>
      </c>
      <c r="J654" s="16" t="s">
        <v>5046</v>
      </c>
      <c r="K654" s="16" t="s">
        <v>167</v>
      </c>
      <c r="L654" s="16" t="s">
        <v>32</v>
      </c>
      <c r="M654" s="16" t="s">
        <v>51</v>
      </c>
      <c r="N654" s="16" t="s">
        <v>34</v>
      </c>
      <c r="O654" s="16" t="s">
        <v>51</v>
      </c>
      <c r="P654" s="16" t="s">
        <v>174</v>
      </c>
      <c r="Q654" s="16" t="s">
        <v>5047</v>
      </c>
      <c r="R654" s="16" t="s">
        <v>169</v>
      </c>
      <c r="S654" s="16" t="s">
        <v>110</v>
      </c>
      <c r="T654" s="18">
        <v>15972</v>
      </c>
      <c r="U654" s="19">
        <v>82.24166666666666</v>
      </c>
      <c r="V654" s="19" t="s">
        <v>10314</v>
      </c>
      <c r="W654" s="20" t="s">
        <v>39</v>
      </c>
      <c r="X654" s="16" t="s">
        <v>112</v>
      </c>
      <c r="Y654" s="16" t="s">
        <v>41</v>
      </c>
      <c r="Z654" s="16">
        <v>23764</v>
      </c>
      <c r="AA654" s="16" t="s">
        <v>73</v>
      </c>
      <c r="AB654" s="16" t="s">
        <v>43</v>
      </c>
      <c r="AC654" s="16" t="s">
        <v>44</v>
      </c>
      <c r="AD654" s="16">
        <v>3</v>
      </c>
      <c r="AE654" s="21">
        <f>VLOOKUP(W654,Sheet4!$A$4:$B$53,2,FALSE)</f>
        <v>0</v>
      </c>
    </row>
    <row r="655" spans="1:31" x14ac:dyDescent="0.35">
      <c r="A655" s="22">
        <v>1694</v>
      </c>
      <c r="B655" s="23" t="s">
        <v>5050</v>
      </c>
      <c r="C655" s="23" t="s">
        <v>3699</v>
      </c>
      <c r="D655" s="24">
        <v>44295</v>
      </c>
      <c r="E655" s="24">
        <v>44345</v>
      </c>
      <c r="F655" s="23">
        <v>1</v>
      </c>
      <c r="G655" s="23" t="s">
        <v>10308</v>
      </c>
      <c r="H655" s="23" t="s">
        <v>2396</v>
      </c>
      <c r="I655" s="23" t="s">
        <v>5051</v>
      </c>
      <c r="J655" s="23" t="s">
        <v>5052</v>
      </c>
      <c r="K655" s="23" t="s">
        <v>79</v>
      </c>
      <c r="L655" s="23" t="s">
        <v>2299</v>
      </c>
      <c r="M655" s="23" t="s">
        <v>51</v>
      </c>
      <c r="N655" s="23" t="s">
        <v>50</v>
      </c>
      <c r="O655" s="23" t="s">
        <v>35</v>
      </c>
      <c r="P655" s="23" t="s">
        <v>125</v>
      </c>
      <c r="Q655" s="23" t="s">
        <v>5053</v>
      </c>
      <c r="R655" s="23" t="s">
        <v>169</v>
      </c>
      <c r="S655" s="23" t="s">
        <v>52</v>
      </c>
      <c r="T655" s="25">
        <v>22558</v>
      </c>
      <c r="U655" s="26">
        <v>64.211111111111109</v>
      </c>
      <c r="V655" s="26" t="s">
        <v>10315</v>
      </c>
      <c r="W655" s="27" t="s">
        <v>39</v>
      </c>
      <c r="X655" s="23" t="s">
        <v>225</v>
      </c>
      <c r="Y655" s="23" t="s">
        <v>54</v>
      </c>
      <c r="Z655" s="23">
        <v>82773</v>
      </c>
      <c r="AA655" s="23" t="s">
        <v>127</v>
      </c>
      <c r="AB655" s="23" t="s">
        <v>83</v>
      </c>
      <c r="AC655" s="23" t="s">
        <v>44</v>
      </c>
      <c r="AD655" s="23">
        <v>3</v>
      </c>
      <c r="AE655" s="28">
        <f>VLOOKUP(W655,Sheet4!$A$4:$B$53,2,FALSE)</f>
        <v>0</v>
      </c>
    </row>
    <row r="656" spans="1:31" x14ac:dyDescent="0.35">
      <c r="A656" s="15">
        <v>1695</v>
      </c>
      <c r="B656" s="16" t="s">
        <v>5054</v>
      </c>
      <c r="C656" s="16" t="s">
        <v>2465</v>
      </c>
      <c r="D656" s="17">
        <v>43347</v>
      </c>
      <c r="E656" s="17">
        <v>44911</v>
      </c>
      <c r="F656" s="16">
        <v>51</v>
      </c>
      <c r="G656" s="16" t="s">
        <v>10308</v>
      </c>
      <c r="H656" s="16" t="s">
        <v>2401</v>
      </c>
      <c r="I656" s="16" t="s">
        <v>5055</v>
      </c>
      <c r="J656" s="16" t="s">
        <v>5056</v>
      </c>
      <c r="K656" s="16" t="s">
        <v>132</v>
      </c>
      <c r="L656" s="16" t="s">
        <v>2299</v>
      </c>
      <c r="M656" s="16" t="s">
        <v>33</v>
      </c>
      <c r="N656" s="16" t="s">
        <v>34</v>
      </c>
      <c r="O656" s="16" t="s">
        <v>62</v>
      </c>
      <c r="P656" s="16" t="s">
        <v>174</v>
      </c>
      <c r="Q656" s="16" t="s">
        <v>5057</v>
      </c>
      <c r="R656" s="16" t="s">
        <v>169</v>
      </c>
      <c r="S656" s="16" t="s">
        <v>3211</v>
      </c>
      <c r="T656" s="18">
        <v>29903</v>
      </c>
      <c r="U656" s="19">
        <v>44.102777777777774</v>
      </c>
      <c r="V656" s="19" t="s">
        <v>10317</v>
      </c>
      <c r="W656" s="20" t="s">
        <v>39</v>
      </c>
      <c r="X656" s="16" t="s">
        <v>204</v>
      </c>
      <c r="Y656" s="16" t="s">
        <v>41</v>
      </c>
      <c r="Z656" s="16">
        <v>20654</v>
      </c>
      <c r="AA656" s="16" t="s">
        <v>73</v>
      </c>
      <c r="AB656" s="16" t="s">
        <v>43</v>
      </c>
      <c r="AC656" s="16" t="s">
        <v>44</v>
      </c>
      <c r="AD656" s="16">
        <v>3</v>
      </c>
      <c r="AE656" s="21">
        <f>VLOOKUP(W656,Sheet4!$A$4:$B$53,2,FALSE)</f>
        <v>0</v>
      </c>
    </row>
    <row r="657" spans="1:31" x14ac:dyDescent="0.35">
      <c r="A657" s="22">
        <v>1697</v>
      </c>
      <c r="B657" s="23" t="s">
        <v>5060</v>
      </c>
      <c r="C657" s="23" t="s">
        <v>1183</v>
      </c>
      <c r="D657" s="24">
        <v>45070</v>
      </c>
      <c r="E657" s="24">
        <v>45128</v>
      </c>
      <c r="F657" s="23">
        <v>1</v>
      </c>
      <c r="G657" s="23" t="s">
        <v>10308</v>
      </c>
      <c r="H657" s="23" t="s">
        <v>4796</v>
      </c>
      <c r="I657" s="23" t="s">
        <v>5061</v>
      </c>
      <c r="J657" s="23" t="s">
        <v>5062</v>
      </c>
      <c r="K657" s="23" t="s">
        <v>138</v>
      </c>
      <c r="L657" s="23" t="s">
        <v>32</v>
      </c>
      <c r="M657" s="23" t="s">
        <v>62</v>
      </c>
      <c r="N657" s="23" t="s">
        <v>63</v>
      </c>
      <c r="O657" s="23" t="s">
        <v>51</v>
      </c>
      <c r="P657" s="23" t="s">
        <v>139</v>
      </c>
      <c r="Q657" s="23" t="s">
        <v>5063</v>
      </c>
      <c r="R657" s="23" t="s">
        <v>169</v>
      </c>
      <c r="S657" s="23" t="s">
        <v>80</v>
      </c>
      <c r="T657" s="25">
        <v>31943</v>
      </c>
      <c r="U657" s="26">
        <v>38.513888888888886</v>
      </c>
      <c r="V657" s="26" t="s">
        <v>10318</v>
      </c>
      <c r="W657" s="27" t="s">
        <v>39</v>
      </c>
      <c r="X657" s="23" t="s">
        <v>225</v>
      </c>
      <c r="Y657" s="23" t="s">
        <v>54</v>
      </c>
      <c r="Z657" s="23">
        <v>3758</v>
      </c>
      <c r="AA657" s="23" t="s">
        <v>127</v>
      </c>
      <c r="AB657" s="23" t="s">
        <v>43</v>
      </c>
      <c r="AC657" s="23" t="s">
        <v>44</v>
      </c>
      <c r="AD657" s="23">
        <v>3</v>
      </c>
      <c r="AE657" s="28">
        <f>VLOOKUP(W657,Sheet4!$A$4:$B$53,2,FALSE)</f>
        <v>0</v>
      </c>
    </row>
    <row r="658" spans="1:31" x14ac:dyDescent="0.35">
      <c r="A658" s="15">
        <v>1698</v>
      </c>
      <c r="B658" s="16" t="s">
        <v>5064</v>
      </c>
      <c r="C658" s="16" t="s">
        <v>271</v>
      </c>
      <c r="D658" s="17">
        <v>44242</v>
      </c>
      <c r="E658" s="17">
        <v>44352</v>
      </c>
      <c r="F658" s="16">
        <v>3</v>
      </c>
      <c r="G658" s="16" t="s">
        <v>10308</v>
      </c>
      <c r="H658" s="16" t="s">
        <v>58</v>
      </c>
      <c r="I658" s="16" t="s">
        <v>5065</v>
      </c>
      <c r="J658" s="16" t="s">
        <v>5066</v>
      </c>
      <c r="K658" s="16" t="s">
        <v>49</v>
      </c>
      <c r="L658" s="16" t="s">
        <v>32</v>
      </c>
      <c r="M658" s="16" t="s">
        <v>62</v>
      </c>
      <c r="N658" s="16" t="s">
        <v>50</v>
      </c>
      <c r="O658" s="16" t="s">
        <v>51</v>
      </c>
      <c r="P658" s="16" t="s">
        <v>125</v>
      </c>
      <c r="Q658" s="16" t="s">
        <v>5067</v>
      </c>
      <c r="R658" s="16" t="s">
        <v>169</v>
      </c>
      <c r="S658" s="16" t="s">
        <v>935</v>
      </c>
      <c r="T658" s="18">
        <v>34652</v>
      </c>
      <c r="U658" s="19">
        <v>31.1</v>
      </c>
      <c r="V658" s="19" t="s">
        <v>10318</v>
      </c>
      <c r="W658" s="20" t="s">
        <v>39</v>
      </c>
      <c r="X658" s="16" t="s">
        <v>112</v>
      </c>
      <c r="Y658" s="16" t="s">
        <v>54</v>
      </c>
      <c r="Z658" s="16">
        <v>5156</v>
      </c>
      <c r="AA658" s="16" t="s">
        <v>42</v>
      </c>
      <c r="AB658" s="16" t="s">
        <v>83</v>
      </c>
      <c r="AC658" s="16" t="s">
        <v>44</v>
      </c>
      <c r="AD658" s="16">
        <v>3</v>
      </c>
      <c r="AE658" s="21">
        <f>VLOOKUP(W658,Sheet4!$A$4:$B$53,2,FALSE)</f>
        <v>0</v>
      </c>
    </row>
    <row r="659" spans="1:31" x14ac:dyDescent="0.35">
      <c r="A659" s="22">
        <v>1699</v>
      </c>
      <c r="B659" s="23" t="s">
        <v>5068</v>
      </c>
      <c r="C659" s="23" t="s">
        <v>1035</v>
      </c>
      <c r="D659" s="24">
        <v>44503</v>
      </c>
      <c r="E659" s="24">
        <v>44792</v>
      </c>
      <c r="F659" s="23">
        <v>9</v>
      </c>
      <c r="G659" s="23" t="s">
        <v>10308</v>
      </c>
      <c r="H659" s="23" t="s">
        <v>2617</v>
      </c>
      <c r="I659" s="23" t="s">
        <v>5069</v>
      </c>
      <c r="J659" s="23" t="s">
        <v>5070</v>
      </c>
      <c r="K659" s="23" t="s">
        <v>61</v>
      </c>
      <c r="L659" s="23" t="s">
        <v>32</v>
      </c>
      <c r="M659" s="23" t="s">
        <v>33</v>
      </c>
      <c r="N659" s="23" t="s">
        <v>34</v>
      </c>
      <c r="O659" s="23" t="s">
        <v>51</v>
      </c>
      <c r="P659" s="23" t="s">
        <v>174</v>
      </c>
      <c r="Q659" s="23" t="s">
        <v>5071</v>
      </c>
      <c r="R659" s="23" t="s">
        <v>2621</v>
      </c>
      <c r="S659" s="23" t="s">
        <v>118</v>
      </c>
      <c r="T659" s="25">
        <v>34137</v>
      </c>
      <c r="U659" s="26">
        <v>32.508333333333333</v>
      </c>
      <c r="V659" s="26" t="s">
        <v>10318</v>
      </c>
      <c r="W659" s="27" t="s">
        <v>39</v>
      </c>
      <c r="X659" s="23" t="s">
        <v>242</v>
      </c>
      <c r="Y659" s="23" t="s">
        <v>54</v>
      </c>
      <c r="Z659" s="23">
        <v>64233</v>
      </c>
      <c r="AA659" s="23" t="s">
        <v>55</v>
      </c>
      <c r="AB659" s="23" t="s">
        <v>83</v>
      </c>
      <c r="AC659" s="23" t="s">
        <v>44</v>
      </c>
      <c r="AD659" s="23">
        <v>3</v>
      </c>
      <c r="AE659" s="28">
        <f>VLOOKUP(W659,Sheet4!$A$4:$B$53,2,FALSE)</f>
        <v>0</v>
      </c>
    </row>
    <row r="660" spans="1:31" x14ac:dyDescent="0.35">
      <c r="A660" s="15">
        <v>1701</v>
      </c>
      <c r="B660" s="16" t="s">
        <v>5074</v>
      </c>
      <c r="C660" s="16" t="s">
        <v>5075</v>
      </c>
      <c r="D660" s="17">
        <v>43669</v>
      </c>
      <c r="E660" s="17">
        <v>44933</v>
      </c>
      <c r="F660" s="16">
        <v>41</v>
      </c>
      <c r="G660" s="16" t="s">
        <v>10308</v>
      </c>
      <c r="H660" s="16" t="s">
        <v>2617</v>
      </c>
      <c r="I660" s="16" t="s">
        <v>5076</v>
      </c>
      <c r="J660" s="16" t="s">
        <v>5077</v>
      </c>
      <c r="K660" s="16" t="s">
        <v>31</v>
      </c>
      <c r="L660" s="16" t="s">
        <v>32</v>
      </c>
      <c r="M660" s="16" t="s">
        <v>33</v>
      </c>
      <c r="N660" s="16" t="s">
        <v>50</v>
      </c>
      <c r="O660" s="16" t="s">
        <v>62</v>
      </c>
      <c r="P660" s="16" t="s">
        <v>98</v>
      </c>
      <c r="Q660" s="16" t="s">
        <v>5078</v>
      </c>
      <c r="R660" s="16" t="s">
        <v>169</v>
      </c>
      <c r="S660" s="16" t="s">
        <v>176</v>
      </c>
      <c r="T660" s="18">
        <v>20034</v>
      </c>
      <c r="U660" s="19">
        <v>71.12222222222222</v>
      </c>
      <c r="V660" s="19" t="s">
        <v>10316</v>
      </c>
      <c r="W660" s="20" t="s">
        <v>39</v>
      </c>
      <c r="X660" s="16" t="s">
        <v>291</v>
      </c>
      <c r="Y660" s="16" t="s">
        <v>54</v>
      </c>
      <c r="Z660" s="16">
        <v>36731</v>
      </c>
      <c r="AA660" s="16" t="s">
        <v>73</v>
      </c>
      <c r="AB660" s="16" t="s">
        <v>74</v>
      </c>
      <c r="AC660" s="16" t="s">
        <v>44</v>
      </c>
      <c r="AD660" s="16">
        <v>3</v>
      </c>
      <c r="AE660" s="21">
        <f>VLOOKUP(W660,Sheet4!$A$4:$B$53,2,FALSE)</f>
        <v>0</v>
      </c>
    </row>
    <row r="661" spans="1:31" x14ac:dyDescent="0.35">
      <c r="A661" s="22">
        <v>1706</v>
      </c>
      <c r="B661" s="23" t="s">
        <v>5089</v>
      </c>
      <c r="C661" s="23" t="s">
        <v>4299</v>
      </c>
      <c r="D661" s="24">
        <v>44167</v>
      </c>
      <c r="E661" s="24">
        <v>44982</v>
      </c>
      <c r="F661" s="23">
        <v>26</v>
      </c>
      <c r="G661" s="23" t="s">
        <v>10308</v>
      </c>
      <c r="H661" s="23" t="s">
        <v>4796</v>
      </c>
      <c r="I661" s="23" t="s">
        <v>5090</v>
      </c>
      <c r="J661" s="23" t="s">
        <v>5091</v>
      </c>
      <c r="K661" s="23" t="s">
        <v>117</v>
      </c>
      <c r="L661" s="23" t="s">
        <v>32</v>
      </c>
      <c r="M661" s="23" t="s">
        <v>33</v>
      </c>
      <c r="N661" s="23" t="s">
        <v>50</v>
      </c>
      <c r="O661" s="23" t="s">
        <v>62</v>
      </c>
      <c r="P661" s="23" t="s">
        <v>98</v>
      </c>
      <c r="Q661" s="23" t="s">
        <v>5092</v>
      </c>
      <c r="R661" s="23" t="s">
        <v>169</v>
      </c>
      <c r="S661" s="23" t="s">
        <v>52</v>
      </c>
      <c r="T661" s="25">
        <v>32966</v>
      </c>
      <c r="U661" s="26">
        <v>35.713888888888889</v>
      </c>
      <c r="V661" s="26" t="s">
        <v>10318</v>
      </c>
      <c r="W661" s="27" t="s">
        <v>39</v>
      </c>
      <c r="X661" s="23" t="s">
        <v>6</v>
      </c>
      <c r="Y661" s="23" t="s">
        <v>41</v>
      </c>
      <c r="Z661" s="23">
        <v>81407</v>
      </c>
      <c r="AA661" s="23" t="s">
        <v>55</v>
      </c>
      <c r="AB661" s="23" t="s">
        <v>83</v>
      </c>
      <c r="AC661" s="23" t="s">
        <v>44</v>
      </c>
      <c r="AD661" s="23">
        <v>3</v>
      </c>
      <c r="AE661" s="28">
        <f>VLOOKUP(W661,Sheet4!$A$4:$B$53,2,FALSE)</f>
        <v>0</v>
      </c>
    </row>
    <row r="662" spans="1:31" x14ac:dyDescent="0.35">
      <c r="A662" s="15">
        <v>1707</v>
      </c>
      <c r="B662" s="16" t="s">
        <v>5093</v>
      </c>
      <c r="C662" s="16" t="s">
        <v>5094</v>
      </c>
      <c r="D662" s="17">
        <v>44463</v>
      </c>
      <c r="E662" s="17">
        <v>45127</v>
      </c>
      <c r="F662" s="16">
        <v>21</v>
      </c>
      <c r="G662" s="16" t="s">
        <v>10308</v>
      </c>
      <c r="H662" s="16" t="s">
        <v>4796</v>
      </c>
      <c r="I662" s="16" t="s">
        <v>5095</v>
      </c>
      <c r="J662" s="16" t="s">
        <v>5096</v>
      </c>
      <c r="K662" s="16" t="s">
        <v>61</v>
      </c>
      <c r="L662" s="16" t="s">
        <v>32</v>
      </c>
      <c r="M662" s="16" t="s">
        <v>51</v>
      </c>
      <c r="N662" s="16" t="s">
        <v>34</v>
      </c>
      <c r="O662" s="16" t="s">
        <v>62</v>
      </c>
      <c r="P662" s="16" t="s">
        <v>174</v>
      </c>
      <c r="Q662" s="16" t="s">
        <v>5097</v>
      </c>
      <c r="R662" s="16" t="s">
        <v>169</v>
      </c>
      <c r="S662" s="16" t="s">
        <v>304</v>
      </c>
      <c r="T662" s="18">
        <v>34413</v>
      </c>
      <c r="U662" s="19">
        <v>31.75</v>
      </c>
      <c r="V662" s="19" t="s">
        <v>10318</v>
      </c>
      <c r="W662" s="20" t="s">
        <v>39</v>
      </c>
      <c r="X662" s="16" t="s">
        <v>72</v>
      </c>
      <c r="Y662" s="16" t="s">
        <v>54</v>
      </c>
      <c r="Z662" s="16">
        <v>93935</v>
      </c>
      <c r="AA662" s="16" t="s">
        <v>127</v>
      </c>
      <c r="AB662" s="16" t="s">
        <v>83</v>
      </c>
      <c r="AC662" s="16" t="s">
        <v>44</v>
      </c>
      <c r="AD662" s="16">
        <v>3</v>
      </c>
      <c r="AE662" s="21">
        <f>VLOOKUP(W662,Sheet4!$A$4:$B$53,2,FALSE)</f>
        <v>0</v>
      </c>
    </row>
    <row r="663" spans="1:31" x14ac:dyDescent="0.35">
      <c r="A663" s="22">
        <v>1708</v>
      </c>
      <c r="B663" s="23" t="s">
        <v>5098</v>
      </c>
      <c r="C663" s="23" t="s">
        <v>1610</v>
      </c>
      <c r="D663" s="24">
        <v>44084</v>
      </c>
      <c r="E663" s="24">
        <v>44338</v>
      </c>
      <c r="F663" s="23">
        <v>8</v>
      </c>
      <c r="G663" s="23" t="s">
        <v>10308</v>
      </c>
      <c r="H663" s="23" t="s">
        <v>4796</v>
      </c>
      <c r="I663" s="23" t="s">
        <v>5099</v>
      </c>
      <c r="J663" s="23" t="s">
        <v>5100</v>
      </c>
      <c r="K663" s="23" t="s">
        <v>167</v>
      </c>
      <c r="L663" s="23" t="s">
        <v>32</v>
      </c>
      <c r="M663" s="23" t="s">
        <v>62</v>
      </c>
      <c r="N663" s="23" t="s">
        <v>50</v>
      </c>
      <c r="O663" s="23" t="s">
        <v>35</v>
      </c>
      <c r="P663" s="23" t="s">
        <v>98</v>
      </c>
      <c r="Q663" s="23" t="s">
        <v>5101</v>
      </c>
      <c r="R663" s="23" t="s">
        <v>169</v>
      </c>
      <c r="S663" s="23" t="s">
        <v>147</v>
      </c>
      <c r="T663" s="25">
        <v>33005</v>
      </c>
      <c r="U663" s="26">
        <v>35.605555555555554</v>
      </c>
      <c r="V663" s="26" t="s">
        <v>10318</v>
      </c>
      <c r="W663" s="27" t="s">
        <v>39</v>
      </c>
      <c r="X663" s="23" t="s">
        <v>1231</v>
      </c>
      <c r="Y663" s="23" t="s">
        <v>54</v>
      </c>
      <c r="Z663" s="23">
        <v>65055</v>
      </c>
      <c r="AA663" s="23" t="s">
        <v>127</v>
      </c>
      <c r="AB663" s="23" t="s">
        <v>43</v>
      </c>
      <c r="AC663" s="23" t="s">
        <v>44</v>
      </c>
      <c r="AD663" s="23">
        <v>3</v>
      </c>
      <c r="AE663" s="28">
        <f>VLOOKUP(W663,Sheet4!$A$4:$B$53,2,FALSE)</f>
        <v>0</v>
      </c>
    </row>
    <row r="664" spans="1:31" x14ac:dyDescent="0.35">
      <c r="A664" s="15">
        <v>1709</v>
      </c>
      <c r="B664" s="16" t="s">
        <v>2151</v>
      </c>
      <c r="C664" s="16" t="s">
        <v>4524</v>
      </c>
      <c r="D664" s="17">
        <v>44706</v>
      </c>
      <c r="E664" s="17">
        <v>44882</v>
      </c>
      <c r="F664" s="16">
        <v>5</v>
      </c>
      <c r="G664" s="16" t="s">
        <v>10308</v>
      </c>
      <c r="H664" s="16" t="s">
        <v>58</v>
      </c>
      <c r="I664" s="16" t="s">
        <v>5102</v>
      </c>
      <c r="J664" s="16" t="s">
        <v>5103</v>
      </c>
      <c r="K664" s="16" t="s">
        <v>132</v>
      </c>
      <c r="L664" s="16" t="s">
        <v>32</v>
      </c>
      <c r="M664" s="16" t="s">
        <v>62</v>
      </c>
      <c r="N664" s="16" t="s">
        <v>34</v>
      </c>
      <c r="O664" s="16" t="s">
        <v>35</v>
      </c>
      <c r="P664" s="16" t="s">
        <v>98</v>
      </c>
      <c r="Q664" s="16" t="s">
        <v>5104</v>
      </c>
      <c r="R664" s="16" t="s">
        <v>169</v>
      </c>
      <c r="S664" s="16" t="s">
        <v>65</v>
      </c>
      <c r="T664" s="18">
        <v>22727</v>
      </c>
      <c r="U664" s="19">
        <v>63.744444444444447</v>
      </c>
      <c r="V664" s="19" t="s">
        <v>10315</v>
      </c>
      <c r="W664" s="20" t="s">
        <v>111</v>
      </c>
      <c r="X664" s="16" t="s">
        <v>242</v>
      </c>
      <c r="Y664" s="16" t="s">
        <v>54</v>
      </c>
      <c r="Z664" s="16">
        <v>55354</v>
      </c>
      <c r="AA664" s="16" t="s">
        <v>92</v>
      </c>
      <c r="AB664" s="16" t="s">
        <v>83</v>
      </c>
      <c r="AC664" s="16" t="s">
        <v>44</v>
      </c>
      <c r="AD664" s="16">
        <v>3</v>
      </c>
      <c r="AE664" s="21">
        <f>VLOOKUP(W664,Sheet4!$A$4:$B$53,2,FALSE)</f>
        <v>0</v>
      </c>
    </row>
    <row r="665" spans="1:31" x14ac:dyDescent="0.35">
      <c r="A665" s="22">
        <v>1710</v>
      </c>
      <c r="B665" s="23" t="s">
        <v>5105</v>
      </c>
      <c r="C665" s="23" t="s">
        <v>916</v>
      </c>
      <c r="D665" s="24">
        <v>43511</v>
      </c>
      <c r="E665" s="24">
        <v>43808</v>
      </c>
      <c r="F665" s="23">
        <v>9</v>
      </c>
      <c r="G665" s="23" t="s">
        <v>10308</v>
      </c>
      <c r="H665" s="23" t="s">
        <v>2617</v>
      </c>
      <c r="I665" s="23" t="s">
        <v>5106</v>
      </c>
      <c r="J665" s="23" t="s">
        <v>5107</v>
      </c>
      <c r="K665" s="23" t="s">
        <v>61</v>
      </c>
      <c r="L665" s="23" t="s">
        <v>32</v>
      </c>
      <c r="M665" s="23" t="s">
        <v>51</v>
      </c>
      <c r="N665" s="23" t="s">
        <v>50</v>
      </c>
      <c r="O665" s="23" t="s">
        <v>51</v>
      </c>
      <c r="P665" s="23" t="s">
        <v>125</v>
      </c>
      <c r="Q665" s="23" t="s">
        <v>5108</v>
      </c>
      <c r="R665" s="23" t="s">
        <v>2621</v>
      </c>
      <c r="S665" s="23" t="s">
        <v>89</v>
      </c>
      <c r="T665" s="25">
        <v>26077</v>
      </c>
      <c r="U665" s="26">
        <v>54.572222222222223</v>
      </c>
      <c r="V665" s="26" t="s">
        <v>10319</v>
      </c>
      <c r="W665" s="27" t="s">
        <v>39</v>
      </c>
      <c r="X665" s="23" t="s">
        <v>102</v>
      </c>
      <c r="Y665" s="23" t="s">
        <v>54</v>
      </c>
      <c r="Z665" s="23">
        <v>46239</v>
      </c>
      <c r="AA665" s="23" t="s">
        <v>92</v>
      </c>
      <c r="AB665" s="23" t="s">
        <v>103</v>
      </c>
      <c r="AC665" s="23" t="s">
        <v>44</v>
      </c>
      <c r="AD665" s="23">
        <v>3</v>
      </c>
      <c r="AE665" s="28">
        <f>VLOOKUP(W665,Sheet4!$A$4:$B$53,2,FALSE)</f>
        <v>0</v>
      </c>
    </row>
    <row r="666" spans="1:31" x14ac:dyDescent="0.35">
      <c r="A666" s="15">
        <v>1711</v>
      </c>
      <c r="B666" s="16" t="s">
        <v>5109</v>
      </c>
      <c r="C666" s="16" t="s">
        <v>977</v>
      </c>
      <c r="D666" s="17">
        <v>43371</v>
      </c>
      <c r="E666" s="17">
        <v>44958</v>
      </c>
      <c r="F666" s="16">
        <v>52</v>
      </c>
      <c r="G666" s="16" t="s">
        <v>10308</v>
      </c>
      <c r="H666" s="16" t="s">
        <v>2617</v>
      </c>
      <c r="I666" s="16" t="s">
        <v>5110</v>
      </c>
      <c r="J666" s="16" t="s">
        <v>5111</v>
      </c>
      <c r="K666" s="16" t="s">
        <v>88</v>
      </c>
      <c r="L666" s="16" t="s">
        <v>32</v>
      </c>
      <c r="M666" s="16" t="s">
        <v>62</v>
      </c>
      <c r="N666" s="16" t="s">
        <v>50</v>
      </c>
      <c r="O666" s="16" t="s">
        <v>35</v>
      </c>
      <c r="P666" s="16" t="s">
        <v>174</v>
      </c>
      <c r="Q666" s="16" t="s">
        <v>5112</v>
      </c>
      <c r="R666" s="16" t="s">
        <v>169</v>
      </c>
      <c r="S666" s="16" t="s">
        <v>80</v>
      </c>
      <c r="T666" s="18">
        <v>31158</v>
      </c>
      <c r="U666" s="19">
        <v>40.663888888888891</v>
      </c>
      <c r="V666" s="19" t="s">
        <v>10317</v>
      </c>
      <c r="W666" s="20" t="s">
        <v>39</v>
      </c>
      <c r="X666" s="16" t="s">
        <v>82</v>
      </c>
      <c r="Y666" s="16" t="s">
        <v>54</v>
      </c>
      <c r="Z666" s="16">
        <v>43594</v>
      </c>
      <c r="AA666" s="16" t="s">
        <v>73</v>
      </c>
      <c r="AB666" s="16" t="s">
        <v>43</v>
      </c>
      <c r="AC666" s="16" t="s">
        <v>44</v>
      </c>
      <c r="AD666" s="16">
        <v>3</v>
      </c>
      <c r="AE666" s="21">
        <f>VLOOKUP(W666,Sheet4!$A$4:$B$53,2,FALSE)</f>
        <v>0</v>
      </c>
    </row>
    <row r="667" spans="1:31" x14ac:dyDescent="0.35">
      <c r="A667" s="22">
        <v>1715</v>
      </c>
      <c r="B667" s="23" t="s">
        <v>5122</v>
      </c>
      <c r="C667" s="23" t="s">
        <v>5123</v>
      </c>
      <c r="D667" s="24">
        <v>44131</v>
      </c>
      <c r="E667" s="24">
        <v>44832</v>
      </c>
      <c r="F667" s="23">
        <v>23</v>
      </c>
      <c r="G667" s="23" t="s">
        <v>10308</v>
      </c>
      <c r="H667" s="23" t="s">
        <v>2396</v>
      </c>
      <c r="I667" s="23" t="s">
        <v>5124</v>
      </c>
      <c r="J667" s="23" t="s">
        <v>5125</v>
      </c>
      <c r="K667" s="23" t="s">
        <v>97</v>
      </c>
      <c r="L667" s="23" t="s">
        <v>32</v>
      </c>
      <c r="M667" s="23" t="s">
        <v>62</v>
      </c>
      <c r="N667" s="23" t="s">
        <v>63</v>
      </c>
      <c r="O667" s="23" t="s">
        <v>51</v>
      </c>
      <c r="P667" s="23" t="s">
        <v>98</v>
      </c>
      <c r="Q667" s="23" t="s">
        <v>5126</v>
      </c>
      <c r="R667" s="23" t="s">
        <v>169</v>
      </c>
      <c r="S667" s="23" t="s">
        <v>52</v>
      </c>
      <c r="T667" s="25">
        <v>24117</v>
      </c>
      <c r="U667" s="26">
        <v>59.944444444444443</v>
      </c>
      <c r="V667" s="26" t="s">
        <v>10319</v>
      </c>
      <c r="W667" s="27" t="s">
        <v>39</v>
      </c>
      <c r="X667" s="23" t="s">
        <v>225</v>
      </c>
      <c r="Y667" s="23" t="s">
        <v>41</v>
      </c>
      <c r="Z667" s="23">
        <v>86362</v>
      </c>
      <c r="AA667" s="23" t="s">
        <v>42</v>
      </c>
      <c r="AB667" s="23" t="s">
        <v>103</v>
      </c>
      <c r="AC667" s="23" t="s">
        <v>44</v>
      </c>
      <c r="AD667" s="23">
        <v>3</v>
      </c>
      <c r="AE667" s="28">
        <f>VLOOKUP(W667,Sheet4!$A$4:$B$53,2,FALSE)</f>
        <v>0</v>
      </c>
    </row>
    <row r="668" spans="1:31" x14ac:dyDescent="0.35">
      <c r="A668" s="15">
        <v>1716</v>
      </c>
      <c r="B668" s="16" t="s">
        <v>5127</v>
      </c>
      <c r="C668" s="16" t="s">
        <v>5128</v>
      </c>
      <c r="D668" s="17">
        <v>44137</v>
      </c>
      <c r="E668" s="17">
        <v>44733</v>
      </c>
      <c r="F668" s="16">
        <v>19</v>
      </c>
      <c r="G668" s="16" t="s">
        <v>10308</v>
      </c>
      <c r="H668" s="16" t="s">
        <v>2401</v>
      </c>
      <c r="I668" s="16" t="s">
        <v>5129</v>
      </c>
      <c r="J668" s="16" t="s">
        <v>5130</v>
      </c>
      <c r="K668" s="16" t="s">
        <v>117</v>
      </c>
      <c r="L668" s="16" t="s">
        <v>32</v>
      </c>
      <c r="M668" s="16" t="s">
        <v>33</v>
      </c>
      <c r="N668" s="16" t="s">
        <v>34</v>
      </c>
      <c r="O668" s="16" t="s">
        <v>51</v>
      </c>
      <c r="P668" s="16" t="s">
        <v>98</v>
      </c>
      <c r="Q668" s="16" t="s">
        <v>5131</v>
      </c>
      <c r="R668" s="16" t="s">
        <v>169</v>
      </c>
      <c r="S668" s="16" t="s">
        <v>80</v>
      </c>
      <c r="T668" s="18">
        <v>22359</v>
      </c>
      <c r="U668" s="19">
        <v>64.75277777777778</v>
      </c>
      <c r="V668" s="19" t="s">
        <v>10315</v>
      </c>
      <c r="W668" s="20" t="s">
        <v>39</v>
      </c>
      <c r="X668" s="16" t="s">
        <v>291</v>
      </c>
      <c r="Y668" s="16" t="s">
        <v>41</v>
      </c>
      <c r="Z668" s="16">
        <v>21457</v>
      </c>
      <c r="AA668" s="16" t="s">
        <v>127</v>
      </c>
      <c r="AB668" s="16" t="s">
        <v>43</v>
      </c>
      <c r="AC668" s="16" t="s">
        <v>44</v>
      </c>
      <c r="AD668" s="16">
        <v>3</v>
      </c>
      <c r="AE668" s="21">
        <f>VLOOKUP(W668,Sheet4!$A$4:$B$53,2,FALSE)</f>
        <v>0</v>
      </c>
    </row>
    <row r="669" spans="1:31" x14ac:dyDescent="0.35">
      <c r="A669" s="22">
        <v>1717</v>
      </c>
      <c r="B669" s="23" t="s">
        <v>573</v>
      </c>
      <c r="C669" s="23" t="s">
        <v>4607</v>
      </c>
      <c r="D669" s="24">
        <v>44310</v>
      </c>
      <c r="E669" s="24">
        <v>44985</v>
      </c>
      <c r="F669" s="23">
        <v>22</v>
      </c>
      <c r="G669" s="23" t="s">
        <v>10308</v>
      </c>
      <c r="H669" s="23" t="s">
        <v>4796</v>
      </c>
      <c r="I669" s="23" t="s">
        <v>5132</v>
      </c>
      <c r="J669" s="23" t="s">
        <v>5133</v>
      </c>
      <c r="K669" s="23" t="s">
        <v>88</v>
      </c>
      <c r="L669" s="23" t="s">
        <v>32</v>
      </c>
      <c r="M669" s="23" t="s">
        <v>51</v>
      </c>
      <c r="N669" s="23" t="s">
        <v>63</v>
      </c>
      <c r="O669" s="23" t="s">
        <v>51</v>
      </c>
      <c r="P669" s="23" t="s">
        <v>139</v>
      </c>
      <c r="Q669" s="23" t="s">
        <v>5134</v>
      </c>
      <c r="R669" s="23" t="s">
        <v>169</v>
      </c>
      <c r="S669" s="23" t="s">
        <v>80</v>
      </c>
      <c r="T669" s="25">
        <v>21880</v>
      </c>
      <c r="U669" s="26">
        <v>66.066666666666663</v>
      </c>
      <c r="V669" s="26" t="s">
        <v>10315</v>
      </c>
      <c r="W669" s="27" t="s">
        <v>39</v>
      </c>
      <c r="X669" s="23" t="s">
        <v>380</v>
      </c>
      <c r="Y669" s="23" t="s">
        <v>54</v>
      </c>
      <c r="Z669" s="23">
        <v>49370</v>
      </c>
      <c r="AA669" s="23" t="s">
        <v>127</v>
      </c>
      <c r="AB669" s="23" t="s">
        <v>43</v>
      </c>
      <c r="AC669" s="23" t="s">
        <v>44</v>
      </c>
      <c r="AD669" s="23">
        <v>3</v>
      </c>
      <c r="AE669" s="28">
        <f>VLOOKUP(W669,Sheet4!$A$4:$B$53,2,FALSE)</f>
        <v>0</v>
      </c>
    </row>
    <row r="670" spans="1:31" x14ac:dyDescent="0.35">
      <c r="A670" s="15">
        <v>1718</v>
      </c>
      <c r="B670" s="16" t="s">
        <v>4156</v>
      </c>
      <c r="C670" s="16" t="s">
        <v>2038</v>
      </c>
      <c r="D670" s="17">
        <v>44011</v>
      </c>
      <c r="E670" s="17">
        <v>45141</v>
      </c>
      <c r="F670" s="16">
        <v>37</v>
      </c>
      <c r="G670" s="16" t="s">
        <v>10308</v>
      </c>
      <c r="H670" s="16" t="s">
        <v>4796</v>
      </c>
      <c r="I670" s="16" t="s">
        <v>5135</v>
      </c>
      <c r="J670" s="16" t="s">
        <v>5136</v>
      </c>
      <c r="K670" s="16" t="s">
        <v>31</v>
      </c>
      <c r="L670" s="16" t="s">
        <v>32</v>
      </c>
      <c r="M670" s="16" t="s">
        <v>62</v>
      </c>
      <c r="N670" s="16" t="s">
        <v>63</v>
      </c>
      <c r="O670" s="16" t="s">
        <v>35</v>
      </c>
      <c r="P670" s="16" t="s">
        <v>98</v>
      </c>
      <c r="Q670" s="16" t="s">
        <v>5137</v>
      </c>
      <c r="R670" s="16" t="s">
        <v>169</v>
      </c>
      <c r="S670" s="16" t="s">
        <v>89</v>
      </c>
      <c r="T670" s="18">
        <v>36895</v>
      </c>
      <c r="U670" s="19">
        <v>24.961111111111112</v>
      </c>
      <c r="V670" s="19" t="s">
        <v>10320</v>
      </c>
      <c r="W670" s="20" t="s">
        <v>39</v>
      </c>
      <c r="X670" s="16" t="s">
        <v>192</v>
      </c>
      <c r="Y670" s="16" t="s">
        <v>54</v>
      </c>
      <c r="Z670" s="16">
        <v>17318</v>
      </c>
      <c r="AA670" s="16" t="s">
        <v>73</v>
      </c>
      <c r="AB670" s="16" t="s">
        <v>103</v>
      </c>
      <c r="AC670" s="16" t="s">
        <v>44</v>
      </c>
      <c r="AD670" s="16">
        <v>3</v>
      </c>
      <c r="AE670" s="21">
        <f>VLOOKUP(W670,Sheet4!$A$4:$B$53,2,FALSE)</f>
        <v>0</v>
      </c>
    </row>
    <row r="671" spans="1:31" x14ac:dyDescent="0.35">
      <c r="A671" s="22">
        <v>1721</v>
      </c>
      <c r="B671" s="23" t="s">
        <v>2730</v>
      </c>
      <c r="C671" s="23" t="s">
        <v>3259</v>
      </c>
      <c r="D671" s="24">
        <v>43730</v>
      </c>
      <c r="E671" s="24">
        <v>44875</v>
      </c>
      <c r="F671" s="23">
        <v>37</v>
      </c>
      <c r="G671" s="23" t="s">
        <v>10308</v>
      </c>
      <c r="H671" s="23" t="s">
        <v>2617</v>
      </c>
      <c r="I671" s="23" t="s">
        <v>5143</v>
      </c>
      <c r="J671" s="23" t="s">
        <v>5144</v>
      </c>
      <c r="K671" s="23" t="s">
        <v>117</v>
      </c>
      <c r="L671" s="23" t="s">
        <v>32</v>
      </c>
      <c r="M671" s="23" t="s">
        <v>62</v>
      </c>
      <c r="N671" s="23" t="s">
        <v>63</v>
      </c>
      <c r="O671" s="23" t="s">
        <v>62</v>
      </c>
      <c r="P671" s="23" t="s">
        <v>139</v>
      </c>
      <c r="Q671" s="23" t="s">
        <v>5145</v>
      </c>
      <c r="R671" s="23" t="s">
        <v>169</v>
      </c>
      <c r="S671" s="23" t="s">
        <v>38</v>
      </c>
      <c r="T671" s="25">
        <v>36124</v>
      </c>
      <c r="U671" s="26">
        <v>27.069444444444443</v>
      </c>
      <c r="V671" s="26" t="s">
        <v>10320</v>
      </c>
      <c r="W671" s="27" t="s">
        <v>39</v>
      </c>
      <c r="X671" s="23" t="s">
        <v>66</v>
      </c>
      <c r="Y671" s="23" t="s">
        <v>54</v>
      </c>
      <c r="Z671" s="23">
        <v>46552</v>
      </c>
      <c r="AA671" s="23" t="s">
        <v>42</v>
      </c>
      <c r="AB671" s="23" t="s">
        <v>103</v>
      </c>
      <c r="AC671" s="23" t="s">
        <v>44</v>
      </c>
      <c r="AD671" s="23">
        <v>3</v>
      </c>
      <c r="AE671" s="28">
        <f>VLOOKUP(W671,Sheet4!$A$4:$B$53,2,FALSE)</f>
        <v>0</v>
      </c>
    </row>
    <row r="672" spans="1:31" x14ac:dyDescent="0.35">
      <c r="A672" s="15">
        <v>1723</v>
      </c>
      <c r="B672" s="16" t="s">
        <v>5147</v>
      </c>
      <c r="C672" s="16" t="s">
        <v>3442</v>
      </c>
      <c r="D672" s="17">
        <v>44013</v>
      </c>
      <c r="E672" s="17">
        <v>44738</v>
      </c>
      <c r="F672" s="16">
        <v>23</v>
      </c>
      <c r="G672" s="16" t="s">
        <v>10308</v>
      </c>
      <c r="H672" s="16" t="s">
        <v>4852</v>
      </c>
      <c r="I672" s="16" t="s">
        <v>5148</v>
      </c>
      <c r="J672" s="16" t="s">
        <v>5149</v>
      </c>
      <c r="K672" s="16" t="s">
        <v>167</v>
      </c>
      <c r="L672" s="16" t="s">
        <v>32</v>
      </c>
      <c r="M672" s="16" t="s">
        <v>62</v>
      </c>
      <c r="N672" s="16" t="s">
        <v>63</v>
      </c>
      <c r="O672" s="16" t="s">
        <v>62</v>
      </c>
      <c r="P672" s="16" t="s">
        <v>139</v>
      </c>
      <c r="Q672" s="16" t="s">
        <v>5150</v>
      </c>
      <c r="R672" s="16" t="s">
        <v>64</v>
      </c>
      <c r="S672" s="16" t="s">
        <v>100</v>
      </c>
      <c r="T672" s="18">
        <v>25300</v>
      </c>
      <c r="U672" s="19">
        <v>56.702777777777776</v>
      </c>
      <c r="V672" s="19" t="s">
        <v>10319</v>
      </c>
      <c r="W672" s="20" t="s">
        <v>39</v>
      </c>
      <c r="X672" s="16" t="s">
        <v>177</v>
      </c>
      <c r="Y672" s="16" t="s">
        <v>41</v>
      </c>
      <c r="Z672" s="16">
        <v>34649</v>
      </c>
      <c r="AA672" s="16" t="s">
        <v>92</v>
      </c>
      <c r="AB672" s="16" t="s">
        <v>43</v>
      </c>
      <c r="AC672" s="16" t="s">
        <v>44</v>
      </c>
      <c r="AD672" s="16">
        <v>3</v>
      </c>
      <c r="AE672" s="21">
        <f>VLOOKUP(W672,Sheet4!$A$4:$B$53,2,FALSE)</f>
        <v>0</v>
      </c>
    </row>
    <row r="673" spans="1:31" x14ac:dyDescent="0.35">
      <c r="A673" s="22">
        <v>1724</v>
      </c>
      <c r="B673" s="23" t="s">
        <v>5151</v>
      </c>
      <c r="C673" s="23" t="s">
        <v>1524</v>
      </c>
      <c r="D673" s="24">
        <v>44329</v>
      </c>
      <c r="E673" s="24">
        <v>44541</v>
      </c>
      <c r="F673" s="23">
        <v>6</v>
      </c>
      <c r="G673" s="23" t="s">
        <v>10308</v>
      </c>
      <c r="H673" s="23" t="s">
        <v>2396</v>
      </c>
      <c r="I673" s="23" t="s">
        <v>5152</v>
      </c>
      <c r="J673" s="23" t="s">
        <v>5153</v>
      </c>
      <c r="K673" s="23" t="s">
        <v>79</v>
      </c>
      <c r="L673" s="23" t="s">
        <v>32</v>
      </c>
      <c r="M673" s="23" t="s">
        <v>51</v>
      </c>
      <c r="N673" s="23" t="s">
        <v>34</v>
      </c>
      <c r="O673" s="23" t="s">
        <v>51</v>
      </c>
      <c r="P673" s="23" t="s">
        <v>139</v>
      </c>
      <c r="Q673" s="23" t="s">
        <v>5154</v>
      </c>
      <c r="R673" s="23" t="s">
        <v>169</v>
      </c>
      <c r="S673" s="23" t="s">
        <v>503</v>
      </c>
      <c r="T673" s="25">
        <v>21113</v>
      </c>
      <c r="U673" s="26">
        <v>68.166666666666671</v>
      </c>
      <c r="V673" s="26" t="s">
        <v>10315</v>
      </c>
      <c r="W673" s="27" t="s">
        <v>39</v>
      </c>
      <c r="X673" s="23" t="s">
        <v>177</v>
      </c>
      <c r="Y673" s="23" t="s">
        <v>41</v>
      </c>
      <c r="Z673" s="23">
        <v>46050</v>
      </c>
      <c r="AA673" s="23" t="s">
        <v>73</v>
      </c>
      <c r="AB673" s="23" t="s">
        <v>103</v>
      </c>
      <c r="AC673" s="23" t="s">
        <v>44</v>
      </c>
      <c r="AD673" s="23">
        <v>3</v>
      </c>
      <c r="AE673" s="28">
        <f>VLOOKUP(W673,Sheet4!$A$4:$B$53,2,FALSE)</f>
        <v>0</v>
      </c>
    </row>
    <row r="674" spans="1:31" x14ac:dyDescent="0.35">
      <c r="A674" s="15">
        <v>1727</v>
      </c>
      <c r="B674" s="16" t="s">
        <v>5161</v>
      </c>
      <c r="C674" s="16" t="s">
        <v>5162</v>
      </c>
      <c r="D674" s="17">
        <v>43616</v>
      </c>
      <c r="E674" s="17">
        <v>44712</v>
      </c>
      <c r="F674" s="16">
        <v>36</v>
      </c>
      <c r="G674" s="16" t="s">
        <v>10308</v>
      </c>
      <c r="H674" s="16" t="s">
        <v>4796</v>
      </c>
      <c r="I674" s="16" t="s">
        <v>5163</v>
      </c>
      <c r="J674" s="16" t="s">
        <v>5164</v>
      </c>
      <c r="K674" s="16" t="s">
        <v>138</v>
      </c>
      <c r="L674" s="16" t="s">
        <v>32</v>
      </c>
      <c r="M674" s="16" t="s">
        <v>62</v>
      </c>
      <c r="N674" s="16" t="s">
        <v>63</v>
      </c>
      <c r="O674" s="16" t="s">
        <v>62</v>
      </c>
      <c r="P674" s="16" t="s">
        <v>98</v>
      </c>
      <c r="Q674" s="16" t="s">
        <v>5165</v>
      </c>
      <c r="R674" s="16" t="s">
        <v>169</v>
      </c>
      <c r="S674" s="16" t="s">
        <v>80</v>
      </c>
      <c r="T674" s="18">
        <v>35111</v>
      </c>
      <c r="U674" s="19">
        <v>29.844444444444445</v>
      </c>
      <c r="V674" s="19" t="s">
        <v>10320</v>
      </c>
      <c r="W674" s="20" t="s">
        <v>39</v>
      </c>
      <c r="X674" s="16" t="s">
        <v>225</v>
      </c>
      <c r="Y674" s="16" t="s">
        <v>54</v>
      </c>
      <c r="Z674" s="16">
        <v>50024</v>
      </c>
      <c r="AA674" s="16" t="s">
        <v>55</v>
      </c>
      <c r="AB674" s="16" t="s">
        <v>43</v>
      </c>
      <c r="AC674" s="16" t="s">
        <v>44</v>
      </c>
      <c r="AD674" s="16">
        <v>3</v>
      </c>
      <c r="AE674" s="21">
        <f>VLOOKUP(W674,Sheet4!$A$4:$B$53,2,FALSE)</f>
        <v>0</v>
      </c>
    </row>
    <row r="675" spans="1:31" x14ac:dyDescent="0.35">
      <c r="A675" s="22">
        <v>1729</v>
      </c>
      <c r="B675" s="23" t="s">
        <v>5169</v>
      </c>
      <c r="C675" s="23" t="s">
        <v>5170</v>
      </c>
      <c r="D675" s="24">
        <v>43836</v>
      </c>
      <c r="E675" s="24">
        <v>44189</v>
      </c>
      <c r="F675" s="23">
        <v>11</v>
      </c>
      <c r="G675" s="23" t="s">
        <v>10308</v>
      </c>
      <c r="H675" s="23" t="s">
        <v>28</v>
      </c>
      <c r="I675" s="23" t="s">
        <v>5171</v>
      </c>
      <c r="J675" s="23" t="s">
        <v>5172</v>
      </c>
      <c r="K675" s="23" t="s">
        <v>49</v>
      </c>
      <c r="L675" s="23" t="s">
        <v>744</v>
      </c>
      <c r="M675" s="23" t="s">
        <v>33</v>
      </c>
      <c r="N675" s="23" t="s">
        <v>50</v>
      </c>
      <c r="O675" s="23" t="s">
        <v>51</v>
      </c>
      <c r="P675" s="23" t="s">
        <v>174</v>
      </c>
      <c r="Q675" s="23" t="s">
        <v>5173</v>
      </c>
      <c r="R675" s="23" t="s">
        <v>10322</v>
      </c>
      <c r="S675" s="23" t="s">
        <v>80</v>
      </c>
      <c r="T675" s="25">
        <v>17166</v>
      </c>
      <c r="U675" s="26">
        <v>78.972222222222229</v>
      </c>
      <c r="V675" s="26" t="s">
        <v>10316</v>
      </c>
      <c r="W675" s="27" t="s">
        <v>39</v>
      </c>
      <c r="X675" s="23" t="s">
        <v>225</v>
      </c>
      <c r="Y675" s="23" t="s">
        <v>41</v>
      </c>
      <c r="Z675" s="23">
        <v>1701</v>
      </c>
      <c r="AA675" s="23" t="s">
        <v>73</v>
      </c>
      <c r="AB675" s="23" t="s">
        <v>103</v>
      </c>
      <c r="AC675" s="23" t="s">
        <v>44</v>
      </c>
      <c r="AD675" s="23">
        <v>3</v>
      </c>
      <c r="AE675" s="28">
        <f>VLOOKUP(W675,Sheet4!$A$4:$B$53,2,FALSE)</f>
        <v>0</v>
      </c>
    </row>
    <row r="676" spans="1:31" x14ac:dyDescent="0.35">
      <c r="A676" s="15">
        <v>1731</v>
      </c>
      <c r="B676" s="16" t="s">
        <v>5177</v>
      </c>
      <c r="C676" s="16" t="s">
        <v>5178</v>
      </c>
      <c r="D676" s="17">
        <v>44388</v>
      </c>
      <c r="E676" s="17">
        <v>44600</v>
      </c>
      <c r="F676" s="16">
        <v>6</v>
      </c>
      <c r="G676" s="16" t="s">
        <v>10308</v>
      </c>
      <c r="H676" s="16" t="s">
        <v>727</v>
      </c>
      <c r="I676" s="16" t="s">
        <v>5179</v>
      </c>
      <c r="J676" s="16" t="s">
        <v>5180</v>
      </c>
      <c r="K676" s="16" t="s">
        <v>97</v>
      </c>
      <c r="L676" s="16" t="s">
        <v>32</v>
      </c>
      <c r="M676" s="16" t="s">
        <v>33</v>
      </c>
      <c r="N676" s="16" t="s">
        <v>63</v>
      </c>
      <c r="O676" s="16" t="s">
        <v>35</v>
      </c>
      <c r="P676" s="16" t="s">
        <v>139</v>
      </c>
      <c r="Q676" s="16" t="s">
        <v>5181</v>
      </c>
      <c r="R676" s="16" t="s">
        <v>10322</v>
      </c>
      <c r="S676" s="16" t="s">
        <v>110</v>
      </c>
      <c r="T676" s="18">
        <v>17248</v>
      </c>
      <c r="U676" s="19">
        <v>78.74444444444444</v>
      </c>
      <c r="V676" s="19" t="s">
        <v>10316</v>
      </c>
      <c r="W676" s="20" t="s">
        <v>39</v>
      </c>
      <c r="X676" s="16" t="s">
        <v>112</v>
      </c>
      <c r="Y676" s="16" t="s">
        <v>54</v>
      </c>
      <c r="Z676" s="16">
        <v>1450</v>
      </c>
      <c r="AA676" s="16" t="s">
        <v>92</v>
      </c>
      <c r="AB676" s="16" t="s">
        <v>103</v>
      </c>
      <c r="AC676" s="16" t="s">
        <v>44</v>
      </c>
      <c r="AD676" s="16">
        <v>3</v>
      </c>
      <c r="AE676" s="21">
        <f>VLOOKUP(W676,Sheet4!$A$4:$B$53,2,FALSE)</f>
        <v>0</v>
      </c>
    </row>
    <row r="677" spans="1:31" x14ac:dyDescent="0.35">
      <c r="A677" s="22">
        <v>1732</v>
      </c>
      <c r="B677" s="23" t="s">
        <v>5182</v>
      </c>
      <c r="C677" s="23" t="s">
        <v>4785</v>
      </c>
      <c r="D677" s="24">
        <v>44379</v>
      </c>
      <c r="E677" s="24">
        <v>44543</v>
      </c>
      <c r="F677" s="23">
        <v>5</v>
      </c>
      <c r="G677" s="23" t="s">
        <v>10308</v>
      </c>
      <c r="H677" s="23" t="s">
        <v>727</v>
      </c>
      <c r="I677" s="23" t="s">
        <v>5183</v>
      </c>
      <c r="J677" s="23" t="s">
        <v>5184</v>
      </c>
      <c r="K677" s="23" t="s">
        <v>97</v>
      </c>
      <c r="L677" s="23" t="s">
        <v>744</v>
      </c>
      <c r="M677" s="23" t="s">
        <v>33</v>
      </c>
      <c r="N677" s="23" t="s">
        <v>63</v>
      </c>
      <c r="O677" s="23" t="s">
        <v>35</v>
      </c>
      <c r="P677" s="23" t="s">
        <v>174</v>
      </c>
      <c r="Q677" s="23" t="s">
        <v>5185</v>
      </c>
      <c r="R677" s="23" t="s">
        <v>10322</v>
      </c>
      <c r="S677" s="23" t="s">
        <v>230</v>
      </c>
      <c r="T677" s="25">
        <v>22384</v>
      </c>
      <c r="U677" s="26">
        <v>64.686111111111117</v>
      </c>
      <c r="V677" s="26" t="s">
        <v>10315</v>
      </c>
      <c r="W677" s="27" t="s">
        <v>39</v>
      </c>
      <c r="X677" s="23" t="s">
        <v>112</v>
      </c>
      <c r="Y677" s="23" t="s">
        <v>41</v>
      </c>
      <c r="Z677" s="23">
        <v>1902</v>
      </c>
      <c r="AA677" s="23" t="s">
        <v>55</v>
      </c>
      <c r="AB677" s="23" t="s">
        <v>43</v>
      </c>
      <c r="AC677" s="23" t="s">
        <v>44</v>
      </c>
      <c r="AD677" s="23">
        <v>3</v>
      </c>
      <c r="AE677" s="28">
        <f>VLOOKUP(W677,Sheet4!$A$4:$B$53,2,FALSE)</f>
        <v>0</v>
      </c>
    </row>
    <row r="678" spans="1:31" x14ac:dyDescent="0.35">
      <c r="A678" s="15">
        <v>1733</v>
      </c>
      <c r="B678" s="16" t="s">
        <v>4051</v>
      </c>
      <c r="C678" s="16" t="s">
        <v>5186</v>
      </c>
      <c r="D678" s="17">
        <v>43761</v>
      </c>
      <c r="E678" s="17">
        <v>44168</v>
      </c>
      <c r="F678" s="16">
        <v>13</v>
      </c>
      <c r="G678" s="16" t="s">
        <v>10308</v>
      </c>
      <c r="H678" s="16" t="s">
        <v>28</v>
      </c>
      <c r="I678" s="16" t="s">
        <v>5187</v>
      </c>
      <c r="J678" s="16" t="s">
        <v>5188</v>
      </c>
      <c r="K678" s="16" t="s">
        <v>49</v>
      </c>
      <c r="L678" s="16" t="s">
        <v>32</v>
      </c>
      <c r="M678" s="16" t="s">
        <v>62</v>
      </c>
      <c r="N678" s="16" t="s">
        <v>50</v>
      </c>
      <c r="O678" s="16" t="s">
        <v>35</v>
      </c>
      <c r="P678" s="16" t="s">
        <v>125</v>
      </c>
      <c r="Q678" s="16" t="s">
        <v>5189</v>
      </c>
      <c r="R678" s="16" t="s">
        <v>10322</v>
      </c>
      <c r="S678" s="16" t="s">
        <v>89</v>
      </c>
      <c r="T678" s="18">
        <v>18309</v>
      </c>
      <c r="U678" s="19">
        <v>75.847222222222229</v>
      </c>
      <c r="V678" s="19" t="s">
        <v>10316</v>
      </c>
      <c r="W678" s="20" t="s">
        <v>39</v>
      </c>
      <c r="X678" s="16" t="s">
        <v>82</v>
      </c>
      <c r="Y678" s="16" t="s">
        <v>41</v>
      </c>
      <c r="Z678" s="16">
        <v>2330</v>
      </c>
      <c r="AA678" s="16" t="s">
        <v>92</v>
      </c>
      <c r="AB678" s="16" t="s">
        <v>83</v>
      </c>
      <c r="AC678" s="16" t="s">
        <v>44</v>
      </c>
      <c r="AD678" s="16">
        <v>3</v>
      </c>
      <c r="AE678" s="21">
        <f>VLOOKUP(W678,Sheet4!$A$4:$B$53,2,FALSE)</f>
        <v>0</v>
      </c>
    </row>
    <row r="679" spans="1:31" x14ac:dyDescent="0.35">
      <c r="A679" s="22">
        <v>1735</v>
      </c>
      <c r="B679" s="23" t="s">
        <v>3252</v>
      </c>
      <c r="C679" s="23" t="s">
        <v>5194</v>
      </c>
      <c r="D679" s="24">
        <v>44204</v>
      </c>
      <c r="E679" s="24">
        <v>44940</v>
      </c>
      <c r="F679" s="23">
        <v>24</v>
      </c>
      <c r="G679" s="23" t="s">
        <v>10308</v>
      </c>
      <c r="H679" s="23" t="s">
        <v>28</v>
      </c>
      <c r="I679" s="23" t="s">
        <v>5195</v>
      </c>
      <c r="J679" s="23" t="s">
        <v>5196</v>
      </c>
      <c r="K679" s="23" t="s">
        <v>117</v>
      </c>
      <c r="L679" s="23" t="s">
        <v>744</v>
      </c>
      <c r="M679" s="23" t="s">
        <v>62</v>
      </c>
      <c r="N679" s="23" t="s">
        <v>50</v>
      </c>
      <c r="O679" s="23" t="s">
        <v>62</v>
      </c>
      <c r="P679" s="23" t="s">
        <v>125</v>
      </c>
      <c r="Q679" s="23" t="s">
        <v>5197</v>
      </c>
      <c r="R679" s="23" t="s">
        <v>10322</v>
      </c>
      <c r="S679" s="23" t="s">
        <v>285</v>
      </c>
      <c r="T679" s="25">
        <v>15439</v>
      </c>
      <c r="U679" s="26">
        <v>83.7</v>
      </c>
      <c r="V679" s="26" t="s">
        <v>10314</v>
      </c>
      <c r="W679" s="27" t="s">
        <v>39</v>
      </c>
      <c r="X679" s="23" t="s">
        <v>286</v>
      </c>
      <c r="Y679" s="23" t="s">
        <v>41</v>
      </c>
      <c r="Z679" s="23">
        <v>1902</v>
      </c>
      <c r="AA679" s="23" t="s">
        <v>42</v>
      </c>
      <c r="AB679" s="23" t="s">
        <v>103</v>
      </c>
      <c r="AC679" s="23" t="s">
        <v>44</v>
      </c>
      <c r="AD679" s="23">
        <v>3</v>
      </c>
      <c r="AE679" s="28">
        <f>VLOOKUP(W679,Sheet4!$A$4:$B$53,2,FALSE)</f>
        <v>0</v>
      </c>
    </row>
    <row r="680" spans="1:31" x14ac:dyDescent="0.35">
      <c r="A680" s="15">
        <v>1736</v>
      </c>
      <c r="B680" s="16" t="s">
        <v>5198</v>
      </c>
      <c r="C680" s="16" t="s">
        <v>5199</v>
      </c>
      <c r="D680" s="17">
        <v>43494</v>
      </c>
      <c r="E680" s="17">
        <v>44750</v>
      </c>
      <c r="F680" s="16">
        <v>41</v>
      </c>
      <c r="G680" s="16" t="s">
        <v>10308</v>
      </c>
      <c r="H680" s="16" t="s">
        <v>28</v>
      </c>
      <c r="I680" s="16" t="s">
        <v>5200</v>
      </c>
      <c r="J680" s="16" t="s">
        <v>5201</v>
      </c>
      <c r="K680" s="16" t="s">
        <v>79</v>
      </c>
      <c r="L680" s="16" t="s">
        <v>32</v>
      </c>
      <c r="M680" s="16" t="s">
        <v>33</v>
      </c>
      <c r="N680" s="16" t="s">
        <v>50</v>
      </c>
      <c r="O680" s="16" t="s">
        <v>51</v>
      </c>
      <c r="P680" s="16" t="s">
        <v>98</v>
      </c>
      <c r="Q680" s="16" t="s">
        <v>5202</v>
      </c>
      <c r="R680" s="16" t="s">
        <v>10322</v>
      </c>
      <c r="S680" s="16" t="s">
        <v>89</v>
      </c>
      <c r="T680" s="18">
        <v>20326</v>
      </c>
      <c r="U680" s="19">
        <v>70.319444444444443</v>
      </c>
      <c r="V680" s="19" t="s">
        <v>10316</v>
      </c>
      <c r="W680" s="20" t="s">
        <v>39</v>
      </c>
      <c r="X680" s="16" t="s">
        <v>102</v>
      </c>
      <c r="Y680" s="16" t="s">
        <v>54</v>
      </c>
      <c r="Z680" s="16">
        <v>2048</v>
      </c>
      <c r="AA680" s="16" t="s">
        <v>73</v>
      </c>
      <c r="AB680" s="16" t="s">
        <v>83</v>
      </c>
      <c r="AC680" s="16" t="s">
        <v>44</v>
      </c>
      <c r="AD680" s="16">
        <v>3</v>
      </c>
      <c r="AE680" s="21">
        <f>VLOOKUP(W680,Sheet4!$A$4:$B$53,2,FALSE)</f>
        <v>0</v>
      </c>
    </row>
    <row r="681" spans="1:31" x14ac:dyDescent="0.35">
      <c r="A681" s="22">
        <v>1738</v>
      </c>
      <c r="B681" s="23" t="s">
        <v>5207</v>
      </c>
      <c r="C681" s="23" t="s">
        <v>5208</v>
      </c>
      <c r="D681" s="24">
        <v>45076</v>
      </c>
      <c r="E681" s="24">
        <v>45112</v>
      </c>
      <c r="F681" s="23">
        <v>1</v>
      </c>
      <c r="G681" s="23" t="s">
        <v>10308</v>
      </c>
      <c r="H681" s="23" t="s">
        <v>727</v>
      </c>
      <c r="I681" s="23" t="s">
        <v>5209</v>
      </c>
      <c r="J681" s="23" t="s">
        <v>5210</v>
      </c>
      <c r="K681" s="23" t="s">
        <v>31</v>
      </c>
      <c r="L681" s="23" t="s">
        <v>744</v>
      </c>
      <c r="M681" s="23" t="s">
        <v>33</v>
      </c>
      <c r="N681" s="23" t="s">
        <v>50</v>
      </c>
      <c r="O681" s="23" t="s">
        <v>51</v>
      </c>
      <c r="P681" s="23" t="s">
        <v>98</v>
      </c>
      <c r="Q681" s="23" t="s">
        <v>5211</v>
      </c>
      <c r="R681" s="23" t="s">
        <v>10322</v>
      </c>
      <c r="S681" s="23" t="s">
        <v>100</v>
      </c>
      <c r="T681" s="25">
        <v>30637</v>
      </c>
      <c r="U681" s="26">
        <v>42.091666666666669</v>
      </c>
      <c r="V681" s="26" t="s">
        <v>10317</v>
      </c>
      <c r="W681" s="27" t="s">
        <v>39</v>
      </c>
      <c r="X681" s="23" t="s">
        <v>177</v>
      </c>
      <c r="Y681" s="23" t="s">
        <v>54</v>
      </c>
      <c r="Z681" s="23">
        <v>2169</v>
      </c>
      <c r="AA681" s="23" t="s">
        <v>42</v>
      </c>
      <c r="AB681" s="23" t="s">
        <v>74</v>
      </c>
      <c r="AC681" s="23" t="s">
        <v>44</v>
      </c>
      <c r="AD681" s="23">
        <v>3</v>
      </c>
      <c r="AE681" s="28">
        <f>VLOOKUP(W681,Sheet4!$A$4:$B$53,2,FALSE)</f>
        <v>0</v>
      </c>
    </row>
    <row r="682" spans="1:31" x14ac:dyDescent="0.35">
      <c r="A682" s="15">
        <v>1739</v>
      </c>
      <c r="B682" s="16" t="s">
        <v>5212</v>
      </c>
      <c r="C682" s="16" t="s">
        <v>5213</v>
      </c>
      <c r="D682" s="17">
        <v>43661</v>
      </c>
      <c r="E682" s="17">
        <v>45047</v>
      </c>
      <c r="F682" s="16">
        <v>45</v>
      </c>
      <c r="G682" s="16" t="s">
        <v>10308</v>
      </c>
      <c r="H682" s="16" t="s">
        <v>727</v>
      </c>
      <c r="I682" s="16" t="s">
        <v>5214</v>
      </c>
      <c r="J682" s="16" t="s">
        <v>5215</v>
      </c>
      <c r="K682" s="16" t="s">
        <v>31</v>
      </c>
      <c r="L682" s="16" t="s">
        <v>32</v>
      </c>
      <c r="M682" s="16" t="s">
        <v>33</v>
      </c>
      <c r="N682" s="16" t="s">
        <v>63</v>
      </c>
      <c r="O682" s="16" t="s">
        <v>62</v>
      </c>
      <c r="P682" s="16" t="s">
        <v>98</v>
      </c>
      <c r="Q682" s="16" t="s">
        <v>5216</v>
      </c>
      <c r="R682" s="16" t="s">
        <v>10322</v>
      </c>
      <c r="S682" s="16" t="s">
        <v>52</v>
      </c>
      <c r="T682" s="18">
        <v>29962</v>
      </c>
      <c r="U682" s="19">
        <v>43.94166666666667</v>
      </c>
      <c r="V682" s="19" t="s">
        <v>10317</v>
      </c>
      <c r="W682" s="20" t="s">
        <v>39</v>
      </c>
      <c r="X682" s="16" t="s">
        <v>82</v>
      </c>
      <c r="Y682" s="16" t="s">
        <v>41</v>
      </c>
      <c r="Z682" s="16">
        <v>2302</v>
      </c>
      <c r="AA682" s="16" t="s">
        <v>55</v>
      </c>
      <c r="AB682" s="16" t="s">
        <v>83</v>
      </c>
      <c r="AC682" s="16" t="s">
        <v>44</v>
      </c>
      <c r="AD682" s="16">
        <v>3</v>
      </c>
      <c r="AE682" s="21">
        <f>VLOOKUP(W682,Sheet4!$A$4:$B$53,2,FALSE)</f>
        <v>0</v>
      </c>
    </row>
    <row r="683" spans="1:31" x14ac:dyDescent="0.35">
      <c r="A683" s="22">
        <v>1740</v>
      </c>
      <c r="B683" s="23" t="s">
        <v>5217</v>
      </c>
      <c r="C683" s="23" t="s">
        <v>135</v>
      </c>
      <c r="D683" s="24">
        <v>43907</v>
      </c>
      <c r="E683" s="24">
        <v>44410</v>
      </c>
      <c r="F683" s="23">
        <v>16</v>
      </c>
      <c r="G683" s="23" t="s">
        <v>10308</v>
      </c>
      <c r="H683" s="23" t="s">
        <v>28</v>
      </c>
      <c r="I683" s="23" t="s">
        <v>5218</v>
      </c>
      <c r="J683" s="23" t="s">
        <v>5219</v>
      </c>
      <c r="K683" s="23" t="s">
        <v>117</v>
      </c>
      <c r="L683" s="23" t="s">
        <v>32</v>
      </c>
      <c r="M683" s="23" t="s">
        <v>33</v>
      </c>
      <c r="N683" s="23" t="s">
        <v>63</v>
      </c>
      <c r="O683" s="23" t="s">
        <v>51</v>
      </c>
      <c r="P683" s="23" t="s">
        <v>174</v>
      </c>
      <c r="Q683" s="23" t="s">
        <v>5220</v>
      </c>
      <c r="R683" s="23" t="s">
        <v>10322</v>
      </c>
      <c r="S683" s="23" t="s">
        <v>80</v>
      </c>
      <c r="T683" s="25">
        <v>23104</v>
      </c>
      <c r="U683" s="26">
        <v>62.713888888888889</v>
      </c>
      <c r="V683" s="26" t="s">
        <v>10315</v>
      </c>
      <c r="W683" s="27" t="s">
        <v>39</v>
      </c>
      <c r="X683" s="23" t="s">
        <v>82</v>
      </c>
      <c r="Y683" s="23" t="s">
        <v>41</v>
      </c>
      <c r="Z683" s="23">
        <v>2132</v>
      </c>
      <c r="AA683" s="23" t="s">
        <v>73</v>
      </c>
      <c r="AB683" s="23" t="s">
        <v>83</v>
      </c>
      <c r="AC683" s="23" t="s">
        <v>44</v>
      </c>
      <c r="AD683" s="23">
        <v>3</v>
      </c>
      <c r="AE683" s="28">
        <f>VLOOKUP(W683,Sheet4!$A$4:$B$53,2,FALSE)</f>
        <v>0</v>
      </c>
    </row>
    <row r="684" spans="1:31" x14ac:dyDescent="0.35">
      <c r="A684" s="15">
        <v>1746</v>
      </c>
      <c r="B684" s="16" t="s">
        <v>5237</v>
      </c>
      <c r="C684" s="16" t="s">
        <v>5238</v>
      </c>
      <c r="D684" s="17">
        <v>43944</v>
      </c>
      <c r="E684" s="17">
        <v>44568</v>
      </c>
      <c r="F684" s="16">
        <v>20</v>
      </c>
      <c r="G684" s="16" t="s">
        <v>10308</v>
      </c>
      <c r="H684" s="16" t="s">
        <v>28</v>
      </c>
      <c r="I684" s="16" t="s">
        <v>2622</v>
      </c>
      <c r="J684" s="16" t="s">
        <v>5239</v>
      </c>
      <c r="K684" s="16" t="s">
        <v>97</v>
      </c>
      <c r="L684" s="16" t="s">
        <v>32</v>
      </c>
      <c r="M684" s="16" t="s">
        <v>62</v>
      </c>
      <c r="N684" s="16" t="s">
        <v>50</v>
      </c>
      <c r="O684" s="16" t="s">
        <v>62</v>
      </c>
      <c r="P684" s="16" t="s">
        <v>174</v>
      </c>
      <c r="Q684" s="16" t="s">
        <v>5240</v>
      </c>
      <c r="R684" s="16" t="s">
        <v>10322</v>
      </c>
      <c r="S684" s="16" t="s">
        <v>65</v>
      </c>
      <c r="T684" s="18">
        <v>22742</v>
      </c>
      <c r="U684" s="19">
        <v>63.705555555555556</v>
      </c>
      <c r="V684" s="19" t="s">
        <v>10315</v>
      </c>
      <c r="W684" s="20" t="s">
        <v>39</v>
      </c>
      <c r="X684" s="16" t="s">
        <v>707</v>
      </c>
      <c r="Y684" s="16" t="s">
        <v>54</v>
      </c>
      <c r="Z684" s="16">
        <v>2451</v>
      </c>
      <c r="AA684" s="16" t="s">
        <v>55</v>
      </c>
      <c r="AB684" s="16" t="s">
        <v>43</v>
      </c>
      <c r="AC684" s="16" t="s">
        <v>44</v>
      </c>
      <c r="AD684" s="16">
        <v>3</v>
      </c>
      <c r="AE684" s="21">
        <f>VLOOKUP(W684,Sheet4!$A$4:$B$53,2,FALSE)</f>
        <v>0</v>
      </c>
    </row>
    <row r="685" spans="1:31" x14ac:dyDescent="0.35">
      <c r="A685" s="22">
        <v>1747</v>
      </c>
      <c r="B685" s="23" t="s">
        <v>740</v>
      </c>
      <c r="C685" s="23" t="s">
        <v>3577</v>
      </c>
      <c r="D685" s="24">
        <v>45100</v>
      </c>
      <c r="E685" s="24">
        <v>45117</v>
      </c>
      <c r="F685" s="23">
        <v>0</v>
      </c>
      <c r="G685" s="23" t="s">
        <v>10308</v>
      </c>
      <c r="H685" s="23" t="s">
        <v>727</v>
      </c>
      <c r="I685" s="23" t="s">
        <v>5241</v>
      </c>
      <c r="J685" s="23" t="s">
        <v>5242</v>
      </c>
      <c r="K685" s="23" t="s">
        <v>61</v>
      </c>
      <c r="L685" s="23" t="s">
        <v>1804</v>
      </c>
      <c r="M685" s="23" t="s">
        <v>62</v>
      </c>
      <c r="N685" s="23" t="s">
        <v>50</v>
      </c>
      <c r="O685" s="23" t="s">
        <v>35</v>
      </c>
      <c r="P685" s="23" t="s">
        <v>125</v>
      </c>
      <c r="Q685" s="23" t="s">
        <v>5243</v>
      </c>
      <c r="R685" s="23" t="s">
        <v>10322</v>
      </c>
      <c r="S685" s="23" t="s">
        <v>89</v>
      </c>
      <c r="T685" s="25">
        <v>33818</v>
      </c>
      <c r="U685" s="26">
        <v>33.383333333333333</v>
      </c>
      <c r="V685" s="26" t="s">
        <v>10318</v>
      </c>
      <c r="W685" s="27" t="s">
        <v>39</v>
      </c>
      <c r="X685" s="23" t="s">
        <v>149</v>
      </c>
      <c r="Y685" s="23" t="s">
        <v>41</v>
      </c>
      <c r="Z685" s="23">
        <v>1886</v>
      </c>
      <c r="AA685" s="23" t="s">
        <v>42</v>
      </c>
      <c r="AB685" s="23" t="s">
        <v>103</v>
      </c>
      <c r="AC685" s="23" t="s">
        <v>44</v>
      </c>
      <c r="AD685" s="23">
        <v>3</v>
      </c>
      <c r="AE685" s="28">
        <f>VLOOKUP(W685,Sheet4!$A$4:$B$53,2,FALSE)</f>
        <v>0</v>
      </c>
    </row>
    <row r="686" spans="1:31" x14ac:dyDescent="0.35">
      <c r="A686" s="15">
        <v>1748</v>
      </c>
      <c r="B686" s="16" t="s">
        <v>2731</v>
      </c>
      <c r="C686" s="16" t="s">
        <v>4001</v>
      </c>
      <c r="D686" s="17">
        <v>44574</v>
      </c>
      <c r="E686" s="17">
        <v>44747</v>
      </c>
      <c r="F686" s="16">
        <v>5</v>
      </c>
      <c r="G686" s="16" t="s">
        <v>10308</v>
      </c>
      <c r="H686" s="16" t="s">
        <v>28</v>
      </c>
      <c r="I686" s="16" t="s">
        <v>5244</v>
      </c>
      <c r="J686" s="16" t="s">
        <v>5245</v>
      </c>
      <c r="K686" s="16" t="s">
        <v>167</v>
      </c>
      <c r="L686" s="16" t="s">
        <v>32</v>
      </c>
      <c r="M686" s="16" t="s">
        <v>51</v>
      </c>
      <c r="N686" s="16" t="s">
        <v>50</v>
      </c>
      <c r="O686" s="16" t="s">
        <v>35</v>
      </c>
      <c r="P686" s="16" t="s">
        <v>139</v>
      </c>
      <c r="Q686" s="16" t="s">
        <v>5246</v>
      </c>
      <c r="R686" s="16" t="s">
        <v>10322</v>
      </c>
      <c r="S686" s="16" t="s">
        <v>793</v>
      </c>
      <c r="T686" s="18">
        <v>26673</v>
      </c>
      <c r="U686" s="19">
        <v>52.947222222222223</v>
      </c>
      <c r="V686" s="19" t="s">
        <v>10319</v>
      </c>
      <c r="W686" s="20" t="s">
        <v>39</v>
      </c>
      <c r="X686" s="16" t="s">
        <v>82</v>
      </c>
      <c r="Y686" s="16" t="s">
        <v>41</v>
      </c>
      <c r="Z686" s="16">
        <v>1886</v>
      </c>
      <c r="AA686" s="16" t="s">
        <v>42</v>
      </c>
      <c r="AB686" s="16" t="s">
        <v>43</v>
      </c>
      <c r="AC686" s="16" t="s">
        <v>44</v>
      </c>
      <c r="AD686" s="16">
        <v>3</v>
      </c>
      <c r="AE686" s="21">
        <f>VLOOKUP(W686,Sheet4!$A$4:$B$53,2,FALSE)</f>
        <v>0</v>
      </c>
    </row>
    <row r="687" spans="1:31" x14ac:dyDescent="0.35">
      <c r="A687" s="22">
        <v>1752</v>
      </c>
      <c r="B687" s="23" t="s">
        <v>5256</v>
      </c>
      <c r="C687" s="23" t="s">
        <v>4964</v>
      </c>
      <c r="D687" s="24">
        <v>44625</v>
      </c>
      <c r="E687" s="24">
        <v>44659</v>
      </c>
      <c r="F687" s="23">
        <v>1</v>
      </c>
      <c r="G687" s="23" t="s">
        <v>10308</v>
      </c>
      <c r="H687" s="23" t="s">
        <v>28</v>
      </c>
      <c r="I687" s="23" t="s">
        <v>5257</v>
      </c>
      <c r="J687" s="23" t="s">
        <v>5258</v>
      </c>
      <c r="K687" s="23" t="s">
        <v>61</v>
      </c>
      <c r="L687" s="23" t="s">
        <v>32</v>
      </c>
      <c r="M687" s="23" t="s">
        <v>51</v>
      </c>
      <c r="N687" s="23" t="s">
        <v>63</v>
      </c>
      <c r="O687" s="23" t="s">
        <v>35</v>
      </c>
      <c r="P687" s="23" t="s">
        <v>125</v>
      </c>
      <c r="Q687" s="23" t="s">
        <v>5259</v>
      </c>
      <c r="R687" s="23" t="s">
        <v>10322</v>
      </c>
      <c r="S687" s="23" t="s">
        <v>80</v>
      </c>
      <c r="T687" s="25">
        <v>30259</v>
      </c>
      <c r="U687" s="26">
        <v>43.12777777777778</v>
      </c>
      <c r="V687" s="26" t="s">
        <v>10317</v>
      </c>
      <c r="W687" s="27" t="s">
        <v>39</v>
      </c>
      <c r="X687" s="23" t="s">
        <v>286</v>
      </c>
      <c r="Y687" s="23" t="s">
        <v>54</v>
      </c>
      <c r="Z687" s="23">
        <v>56894</v>
      </c>
      <c r="AA687" s="23" t="s">
        <v>42</v>
      </c>
      <c r="AB687" s="23" t="s">
        <v>74</v>
      </c>
      <c r="AC687" s="23" t="s">
        <v>44</v>
      </c>
      <c r="AD687" s="23">
        <v>3</v>
      </c>
      <c r="AE687" s="28">
        <f>VLOOKUP(W687,Sheet4!$A$4:$B$53,2,FALSE)</f>
        <v>0</v>
      </c>
    </row>
    <row r="688" spans="1:31" x14ac:dyDescent="0.35">
      <c r="A688" s="15">
        <v>1753</v>
      </c>
      <c r="B688" s="16" t="s">
        <v>5260</v>
      </c>
      <c r="C688" s="16" t="s">
        <v>67</v>
      </c>
      <c r="D688" s="17">
        <v>43636</v>
      </c>
      <c r="E688" s="17">
        <v>43752</v>
      </c>
      <c r="F688" s="16">
        <v>3</v>
      </c>
      <c r="G688" s="16" t="s">
        <v>10308</v>
      </c>
      <c r="H688" s="16" t="s">
        <v>28</v>
      </c>
      <c r="I688" s="16" t="s">
        <v>5261</v>
      </c>
      <c r="J688" s="16" t="s">
        <v>5262</v>
      </c>
      <c r="K688" s="16" t="s">
        <v>88</v>
      </c>
      <c r="L688" s="16" t="s">
        <v>32</v>
      </c>
      <c r="M688" s="16" t="s">
        <v>33</v>
      </c>
      <c r="N688" s="16" t="s">
        <v>34</v>
      </c>
      <c r="O688" s="16" t="s">
        <v>62</v>
      </c>
      <c r="P688" s="16" t="s">
        <v>125</v>
      </c>
      <c r="Q688" s="16" t="s">
        <v>5263</v>
      </c>
      <c r="R688" s="16" t="s">
        <v>10322</v>
      </c>
      <c r="S688" s="16" t="s">
        <v>89</v>
      </c>
      <c r="T688" s="18">
        <v>15772</v>
      </c>
      <c r="U688" s="19">
        <v>82.786111111111111</v>
      </c>
      <c r="V688" s="19" t="s">
        <v>10314</v>
      </c>
      <c r="W688" s="20" t="s">
        <v>39</v>
      </c>
      <c r="X688" s="16" t="s">
        <v>66</v>
      </c>
      <c r="Y688" s="16" t="s">
        <v>54</v>
      </c>
      <c r="Z688" s="16">
        <v>42759</v>
      </c>
      <c r="AA688" s="16" t="s">
        <v>92</v>
      </c>
      <c r="AB688" s="16" t="s">
        <v>103</v>
      </c>
      <c r="AC688" s="16" t="s">
        <v>44</v>
      </c>
      <c r="AD688" s="16">
        <v>3</v>
      </c>
      <c r="AE688" s="21">
        <f>VLOOKUP(W688,Sheet4!$A$4:$B$53,2,FALSE)</f>
        <v>0</v>
      </c>
    </row>
    <row r="689" spans="1:31" x14ac:dyDescent="0.35">
      <c r="A689" s="22">
        <v>1759</v>
      </c>
      <c r="B689" s="23" t="s">
        <v>5279</v>
      </c>
      <c r="C689" s="23" t="s">
        <v>916</v>
      </c>
      <c r="D689" s="24">
        <v>44219</v>
      </c>
      <c r="E689" s="24">
        <v>44857</v>
      </c>
      <c r="F689" s="23">
        <v>20</v>
      </c>
      <c r="G689" s="23" t="s">
        <v>10308</v>
      </c>
      <c r="H689" s="23" t="s">
        <v>28</v>
      </c>
      <c r="I689" s="23" t="s">
        <v>5280</v>
      </c>
      <c r="J689" s="23" t="s">
        <v>5281</v>
      </c>
      <c r="K689" s="23" t="s">
        <v>167</v>
      </c>
      <c r="L689" s="23" t="s">
        <v>32</v>
      </c>
      <c r="M689" s="23" t="s">
        <v>33</v>
      </c>
      <c r="N689" s="23" t="s">
        <v>63</v>
      </c>
      <c r="O689" s="23" t="s">
        <v>51</v>
      </c>
      <c r="P689" s="23" t="s">
        <v>139</v>
      </c>
      <c r="Q689" s="23" t="s">
        <v>5282</v>
      </c>
      <c r="R689" s="23" t="s">
        <v>10322</v>
      </c>
      <c r="S689" s="23" t="s">
        <v>80</v>
      </c>
      <c r="T689" s="25">
        <v>17512</v>
      </c>
      <c r="U689" s="26">
        <v>78.025000000000006</v>
      </c>
      <c r="V689" s="26" t="s">
        <v>10316</v>
      </c>
      <c r="W689" s="27" t="s">
        <v>39</v>
      </c>
      <c r="X689" s="23" t="s">
        <v>177</v>
      </c>
      <c r="Y689" s="23" t="s">
        <v>54</v>
      </c>
      <c r="Z689" s="23">
        <v>40003</v>
      </c>
      <c r="AA689" s="23" t="s">
        <v>42</v>
      </c>
      <c r="AB689" s="23" t="s">
        <v>83</v>
      </c>
      <c r="AC689" s="23" t="s">
        <v>44</v>
      </c>
      <c r="AD689" s="23">
        <v>3</v>
      </c>
      <c r="AE689" s="28">
        <f>VLOOKUP(W689,Sheet4!$A$4:$B$53,2,FALSE)</f>
        <v>0</v>
      </c>
    </row>
    <row r="690" spans="1:31" x14ac:dyDescent="0.35">
      <c r="A690" s="15">
        <v>1760</v>
      </c>
      <c r="B690" s="16" t="s">
        <v>5283</v>
      </c>
      <c r="C690" s="16" t="s">
        <v>386</v>
      </c>
      <c r="D690" s="17">
        <v>43869</v>
      </c>
      <c r="E690" s="17">
        <v>43955</v>
      </c>
      <c r="F690" s="16">
        <v>2</v>
      </c>
      <c r="G690" s="16" t="s">
        <v>10308</v>
      </c>
      <c r="H690" s="16" t="s">
        <v>28</v>
      </c>
      <c r="I690" s="16" t="s">
        <v>5284</v>
      </c>
      <c r="J690" s="16" t="s">
        <v>5285</v>
      </c>
      <c r="K690" s="16" t="s">
        <v>97</v>
      </c>
      <c r="L690" s="16" t="s">
        <v>32</v>
      </c>
      <c r="M690" s="16" t="s">
        <v>51</v>
      </c>
      <c r="N690" s="16" t="s">
        <v>34</v>
      </c>
      <c r="O690" s="16" t="s">
        <v>51</v>
      </c>
      <c r="P690" s="16" t="s">
        <v>174</v>
      </c>
      <c r="Q690" s="16" t="s">
        <v>5286</v>
      </c>
      <c r="R690" s="16" t="s">
        <v>10322</v>
      </c>
      <c r="S690" s="16" t="s">
        <v>80</v>
      </c>
      <c r="T690" s="18">
        <v>34201</v>
      </c>
      <c r="U690" s="19">
        <v>32.333333333333336</v>
      </c>
      <c r="V690" s="19" t="s">
        <v>10318</v>
      </c>
      <c r="W690" s="20" t="s">
        <v>39</v>
      </c>
      <c r="X690" s="16" t="s">
        <v>225</v>
      </c>
      <c r="Y690" s="16" t="s">
        <v>54</v>
      </c>
      <c r="Z690" s="16">
        <v>93320</v>
      </c>
      <c r="AA690" s="16" t="s">
        <v>55</v>
      </c>
      <c r="AB690" s="16" t="s">
        <v>74</v>
      </c>
      <c r="AC690" s="16" t="s">
        <v>44</v>
      </c>
      <c r="AD690" s="16">
        <v>3</v>
      </c>
      <c r="AE690" s="21">
        <f>VLOOKUP(W690,Sheet4!$A$4:$B$53,2,FALSE)</f>
        <v>0</v>
      </c>
    </row>
    <row r="691" spans="1:31" x14ac:dyDescent="0.35">
      <c r="A691" s="22">
        <v>1761</v>
      </c>
      <c r="B691" s="23" t="s">
        <v>5287</v>
      </c>
      <c r="C691" s="23" t="s">
        <v>424</v>
      </c>
      <c r="D691" s="24">
        <v>44498</v>
      </c>
      <c r="E691" s="24">
        <v>44775</v>
      </c>
      <c r="F691" s="23">
        <v>9</v>
      </c>
      <c r="G691" s="23" t="s">
        <v>10308</v>
      </c>
      <c r="H691" s="23" t="s">
        <v>28</v>
      </c>
      <c r="I691" s="23" t="s">
        <v>5288</v>
      </c>
      <c r="J691" s="23" t="s">
        <v>5289</v>
      </c>
      <c r="K691" s="23" t="s">
        <v>117</v>
      </c>
      <c r="L691" s="23" t="s">
        <v>744</v>
      </c>
      <c r="M691" s="23" t="s">
        <v>33</v>
      </c>
      <c r="N691" s="23" t="s">
        <v>34</v>
      </c>
      <c r="O691" s="23" t="s">
        <v>35</v>
      </c>
      <c r="P691" s="23" t="s">
        <v>174</v>
      </c>
      <c r="Q691" s="23" t="s">
        <v>5290</v>
      </c>
      <c r="R691" s="23" t="s">
        <v>10322</v>
      </c>
      <c r="S691" s="23" t="s">
        <v>89</v>
      </c>
      <c r="T691" s="25">
        <v>22417</v>
      </c>
      <c r="U691" s="26">
        <v>64.594444444444449</v>
      </c>
      <c r="V691" s="26" t="s">
        <v>10315</v>
      </c>
      <c r="W691" s="27" t="s">
        <v>39</v>
      </c>
      <c r="X691" s="23" t="s">
        <v>102</v>
      </c>
      <c r="Y691" s="23" t="s">
        <v>41</v>
      </c>
      <c r="Z691" s="23">
        <v>97689</v>
      </c>
      <c r="AA691" s="23" t="s">
        <v>73</v>
      </c>
      <c r="AB691" s="23" t="s">
        <v>83</v>
      </c>
      <c r="AC691" s="23" t="s">
        <v>44</v>
      </c>
      <c r="AD691" s="23">
        <v>3</v>
      </c>
      <c r="AE691" s="28">
        <f>VLOOKUP(W691,Sheet4!$A$4:$B$53,2,FALSE)</f>
        <v>0</v>
      </c>
    </row>
    <row r="692" spans="1:31" x14ac:dyDescent="0.35">
      <c r="A692" s="15">
        <v>1762</v>
      </c>
      <c r="B692" s="16" t="s">
        <v>5291</v>
      </c>
      <c r="C692" s="16" t="s">
        <v>5292</v>
      </c>
      <c r="D692" s="17">
        <v>45111</v>
      </c>
      <c r="E692" s="17">
        <v>45119</v>
      </c>
      <c r="F692" s="16">
        <v>0</v>
      </c>
      <c r="G692" s="16" t="s">
        <v>10308</v>
      </c>
      <c r="H692" s="16" t="s">
        <v>28</v>
      </c>
      <c r="I692" s="16" t="s">
        <v>5293</v>
      </c>
      <c r="J692" s="16" t="s">
        <v>5294</v>
      </c>
      <c r="K692" s="16" t="s">
        <v>61</v>
      </c>
      <c r="L692" s="16" t="s">
        <v>744</v>
      </c>
      <c r="M692" s="16" t="s">
        <v>33</v>
      </c>
      <c r="N692" s="16" t="s">
        <v>63</v>
      </c>
      <c r="O692" s="16" t="s">
        <v>51</v>
      </c>
      <c r="P692" s="16" t="s">
        <v>174</v>
      </c>
      <c r="Q692" s="16" t="s">
        <v>5295</v>
      </c>
      <c r="R692" s="16" t="s">
        <v>10322</v>
      </c>
      <c r="S692" s="16" t="s">
        <v>593</v>
      </c>
      <c r="T692" s="18">
        <v>36941</v>
      </c>
      <c r="U692" s="19">
        <v>24.836111111111112</v>
      </c>
      <c r="V692" s="19" t="s">
        <v>10320</v>
      </c>
      <c r="W692" s="20" t="s">
        <v>39</v>
      </c>
      <c r="X692" s="16" t="s">
        <v>225</v>
      </c>
      <c r="Y692" s="16" t="s">
        <v>41</v>
      </c>
      <c r="Z692" s="16">
        <v>37569</v>
      </c>
      <c r="AA692" s="16" t="s">
        <v>42</v>
      </c>
      <c r="AB692" s="16" t="s">
        <v>103</v>
      </c>
      <c r="AC692" s="16" t="s">
        <v>44</v>
      </c>
      <c r="AD692" s="16">
        <v>3</v>
      </c>
      <c r="AE692" s="21">
        <f>VLOOKUP(W692,Sheet4!$A$4:$B$53,2,FALSE)</f>
        <v>0</v>
      </c>
    </row>
    <row r="693" spans="1:31" x14ac:dyDescent="0.35">
      <c r="A693" s="22">
        <v>1766</v>
      </c>
      <c r="B693" s="23" t="s">
        <v>2648</v>
      </c>
      <c r="C693" s="23" t="s">
        <v>5305</v>
      </c>
      <c r="D693" s="24">
        <v>43638</v>
      </c>
      <c r="E693" s="24">
        <v>44317</v>
      </c>
      <c r="F693" s="23">
        <v>22</v>
      </c>
      <c r="G693" s="23" t="s">
        <v>10308</v>
      </c>
      <c r="H693" s="23" t="s">
        <v>28</v>
      </c>
      <c r="I693" s="23" t="s">
        <v>5306</v>
      </c>
      <c r="J693" s="23" t="s">
        <v>5307</v>
      </c>
      <c r="K693" s="23" t="s">
        <v>167</v>
      </c>
      <c r="L693" s="23" t="s">
        <v>32</v>
      </c>
      <c r="M693" s="23" t="s">
        <v>33</v>
      </c>
      <c r="N693" s="23" t="s">
        <v>63</v>
      </c>
      <c r="O693" s="23" t="s">
        <v>35</v>
      </c>
      <c r="P693" s="23" t="s">
        <v>125</v>
      </c>
      <c r="Q693" s="23" t="s">
        <v>5308</v>
      </c>
      <c r="R693" s="23" t="s">
        <v>10322</v>
      </c>
      <c r="S693" s="23" t="s">
        <v>89</v>
      </c>
      <c r="T693" s="25">
        <v>21016</v>
      </c>
      <c r="U693" s="26">
        <v>68.430555555555557</v>
      </c>
      <c r="V693" s="26" t="s">
        <v>10315</v>
      </c>
      <c r="W693" s="27" t="s">
        <v>39</v>
      </c>
      <c r="X693" s="23" t="s">
        <v>82</v>
      </c>
      <c r="Y693" s="23" t="s">
        <v>41</v>
      </c>
      <c r="Z693" s="23">
        <v>75004</v>
      </c>
      <c r="AA693" s="23" t="s">
        <v>127</v>
      </c>
      <c r="AB693" s="23" t="s">
        <v>83</v>
      </c>
      <c r="AC693" s="23" t="s">
        <v>44</v>
      </c>
      <c r="AD693" s="23">
        <v>3</v>
      </c>
      <c r="AE693" s="28">
        <f>VLOOKUP(W693,Sheet4!$A$4:$B$53,2,FALSE)</f>
        <v>0</v>
      </c>
    </row>
    <row r="694" spans="1:31" x14ac:dyDescent="0.35">
      <c r="A694" s="15">
        <v>1767</v>
      </c>
      <c r="B694" s="16" t="s">
        <v>5309</v>
      </c>
      <c r="C694" s="16" t="s">
        <v>1183</v>
      </c>
      <c r="D694" s="17">
        <v>44967</v>
      </c>
      <c r="E694" s="17">
        <v>45047</v>
      </c>
      <c r="F694" s="16">
        <v>2</v>
      </c>
      <c r="G694" s="16" t="s">
        <v>10308</v>
      </c>
      <c r="H694" s="16" t="s">
        <v>28</v>
      </c>
      <c r="I694" s="16" t="s">
        <v>5310</v>
      </c>
      <c r="J694" s="16" t="s">
        <v>5311</v>
      </c>
      <c r="K694" s="16" t="s">
        <v>97</v>
      </c>
      <c r="L694" s="16" t="s">
        <v>32</v>
      </c>
      <c r="M694" s="16" t="s">
        <v>33</v>
      </c>
      <c r="N694" s="16" t="s">
        <v>50</v>
      </c>
      <c r="O694" s="16" t="s">
        <v>62</v>
      </c>
      <c r="P694" s="16" t="s">
        <v>139</v>
      </c>
      <c r="Q694" s="16" t="s">
        <v>5312</v>
      </c>
      <c r="R694" s="16" t="s">
        <v>10322</v>
      </c>
      <c r="S694" s="16" t="s">
        <v>80</v>
      </c>
      <c r="T694" s="18">
        <v>35064</v>
      </c>
      <c r="U694" s="19">
        <v>29.972222222222221</v>
      </c>
      <c r="V694" s="19" t="s">
        <v>10320</v>
      </c>
      <c r="W694" s="20" t="s">
        <v>39</v>
      </c>
      <c r="X694" s="16" t="s">
        <v>6</v>
      </c>
      <c r="Y694" s="16" t="s">
        <v>41</v>
      </c>
      <c r="Z694" s="16">
        <v>39000</v>
      </c>
      <c r="AA694" s="16" t="s">
        <v>42</v>
      </c>
      <c r="AB694" s="16" t="s">
        <v>103</v>
      </c>
      <c r="AC694" s="16" t="s">
        <v>44</v>
      </c>
      <c r="AD694" s="16">
        <v>3</v>
      </c>
      <c r="AE694" s="21">
        <f>VLOOKUP(W694,Sheet4!$A$4:$B$53,2,FALSE)</f>
        <v>0</v>
      </c>
    </row>
    <row r="695" spans="1:31" x14ac:dyDescent="0.35">
      <c r="A695" s="22">
        <v>1768</v>
      </c>
      <c r="B695" s="23" t="s">
        <v>3192</v>
      </c>
      <c r="C695" s="23" t="s">
        <v>1242</v>
      </c>
      <c r="D695" s="24">
        <v>44847</v>
      </c>
      <c r="E695" s="24">
        <v>45048</v>
      </c>
      <c r="F695" s="23">
        <v>6</v>
      </c>
      <c r="G695" s="23" t="s">
        <v>10308</v>
      </c>
      <c r="H695" s="23" t="s">
        <v>28</v>
      </c>
      <c r="I695" s="23" t="s">
        <v>5313</v>
      </c>
      <c r="J695" s="23" t="s">
        <v>5314</v>
      </c>
      <c r="K695" s="23" t="s">
        <v>117</v>
      </c>
      <c r="L695" s="23" t="s">
        <v>32</v>
      </c>
      <c r="M695" s="23" t="s">
        <v>33</v>
      </c>
      <c r="N695" s="23" t="s">
        <v>34</v>
      </c>
      <c r="O695" s="23" t="s">
        <v>35</v>
      </c>
      <c r="P695" s="23" t="s">
        <v>174</v>
      </c>
      <c r="Q695" s="23" t="s">
        <v>5315</v>
      </c>
      <c r="R695" s="23" t="s">
        <v>10322</v>
      </c>
      <c r="S695" s="23" t="s">
        <v>52</v>
      </c>
      <c r="T695" s="25">
        <v>28182</v>
      </c>
      <c r="U695" s="26">
        <v>48.81666666666667</v>
      </c>
      <c r="V695" s="26" t="s">
        <v>10317</v>
      </c>
      <c r="W695" s="27" t="s">
        <v>39</v>
      </c>
      <c r="X695" s="23" t="s">
        <v>162</v>
      </c>
      <c r="Y695" s="23" t="s">
        <v>41</v>
      </c>
      <c r="Z695" s="23">
        <v>73245</v>
      </c>
      <c r="AA695" s="23" t="s">
        <v>92</v>
      </c>
      <c r="AB695" s="23" t="s">
        <v>83</v>
      </c>
      <c r="AC695" s="23" t="s">
        <v>44</v>
      </c>
      <c r="AD695" s="23">
        <v>3</v>
      </c>
      <c r="AE695" s="28">
        <f>VLOOKUP(W695,Sheet4!$A$4:$B$53,2,FALSE)</f>
        <v>0</v>
      </c>
    </row>
    <row r="696" spans="1:31" x14ac:dyDescent="0.35">
      <c r="A696" s="15">
        <v>1769</v>
      </c>
      <c r="B696" s="16" t="s">
        <v>1281</v>
      </c>
      <c r="C696" s="16" t="s">
        <v>698</v>
      </c>
      <c r="D696" s="17">
        <v>44992</v>
      </c>
      <c r="E696" s="17">
        <v>45043</v>
      </c>
      <c r="F696" s="16">
        <v>1</v>
      </c>
      <c r="G696" s="16" t="s">
        <v>10308</v>
      </c>
      <c r="H696" s="16" t="s">
        <v>28</v>
      </c>
      <c r="I696" s="16" t="s">
        <v>5316</v>
      </c>
      <c r="J696" s="16" t="s">
        <v>5317</v>
      </c>
      <c r="K696" s="16" t="s">
        <v>61</v>
      </c>
      <c r="L696" s="16" t="s">
        <v>32</v>
      </c>
      <c r="M696" s="16" t="s">
        <v>33</v>
      </c>
      <c r="N696" s="16" t="s">
        <v>63</v>
      </c>
      <c r="O696" s="16" t="s">
        <v>35</v>
      </c>
      <c r="P696" s="16" t="s">
        <v>125</v>
      </c>
      <c r="Q696" s="16" t="s">
        <v>5318</v>
      </c>
      <c r="R696" s="16" t="s">
        <v>10322</v>
      </c>
      <c r="S696" s="16" t="s">
        <v>110</v>
      </c>
      <c r="T696" s="18">
        <v>27148</v>
      </c>
      <c r="U696" s="19">
        <v>51.641666666666666</v>
      </c>
      <c r="V696" s="19" t="s">
        <v>10319</v>
      </c>
      <c r="W696" s="20" t="s">
        <v>39</v>
      </c>
      <c r="X696" s="16" t="s">
        <v>102</v>
      </c>
      <c r="Y696" s="16" t="s">
        <v>54</v>
      </c>
      <c r="Z696" s="16">
        <v>83360</v>
      </c>
      <c r="AA696" s="16" t="s">
        <v>55</v>
      </c>
      <c r="AB696" s="16" t="s">
        <v>43</v>
      </c>
      <c r="AC696" s="16" t="s">
        <v>44</v>
      </c>
      <c r="AD696" s="16">
        <v>3</v>
      </c>
      <c r="AE696" s="21">
        <f>VLOOKUP(W696,Sheet4!$A$4:$B$53,2,FALSE)</f>
        <v>0</v>
      </c>
    </row>
    <row r="697" spans="1:31" x14ac:dyDescent="0.35">
      <c r="A697" s="22">
        <v>1772</v>
      </c>
      <c r="B697" s="23" t="s">
        <v>3657</v>
      </c>
      <c r="C697" s="23" t="s">
        <v>3071</v>
      </c>
      <c r="D697" s="24">
        <v>43462</v>
      </c>
      <c r="E697" s="24">
        <v>44589</v>
      </c>
      <c r="F697" s="23">
        <v>37</v>
      </c>
      <c r="G697" s="23" t="s">
        <v>10308</v>
      </c>
      <c r="H697" s="23" t="s">
        <v>28</v>
      </c>
      <c r="I697" s="23" t="s">
        <v>5326</v>
      </c>
      <c r="J697" s="23" t="s">
        <v>5327</v>
      </c>
      <c r="K697" s="23" t="s">
        <v>132</v>
      </c>
      <c r="L697" s="23" t="s">
        <v>32</v>
      </c>
      <c r="M697" s="23" t="s">
        <v>33</v>
      </c>
      <c r="N697" s="23" t="s">
        <v>50</v>
      </c>
      <c r="O697" s="23" t="s">
        <v>51</v>
      </c>
      <c r="P697" s="23" t="s">
        <v>125</v>
      </c>
      <c r="Q697" s="23" t="s">
        <v>5328</v>
      </c>
      <c r="R697" s="23" t="s">
        <v>10322</v>
      </c>
      <c r="S697" s="23" t="s">
        <v>80</v>
      </c>
      <c r="T697" s="25">
        <v>19903</v>
      </c>
      <c r="U697" s="26">
        <v>71.477777777777774</v>
      </c>
      <c r="V697" s="26" t="s">
        <v>10316</v>
      </c>
      <c r="W697" s="27" t="s">
        <v>39</v>
      </c>
      <c r="X697" s="23" t="s">
        <v>82</v>
      </c>
      <c r="Y697" s="23" t="s">
        <v>54</v>
      </c>
      <c r="Z697" s="23">
        <v>70792</v>
      </c>
      <c r="AA697" s="23" t="s">
        <v>127</v>
      </c>
      <c r="AB697" s="23" t="s">
        <v>43</v>
      </c>
      <c r="AC697" s="23" t="s">
        <v>44</v>
      </c>
      <c r="AD697" s="23">
        <v>3</v>
      </c>
      <c r="AE697" s="28">
        <f>VLOOKUP(W697,Sheet4!$A$4:$B$53,2,FALSE)</f>
        <v>0</v>
      </c>
    </row>
    <row r="698" spans="1:31" x14ac:dyDescent="0.35">
      <c r="A698" s="15">
        <v>1773</v>
      </c>
      <c r="B698" s="16" t="s">
        <v>4493</v>
      </c>
      <c r="C698" s="16" t="s">
        <v>5329</v>
      </c>
      <c r="D698" s="17">
        <v>44216</v>
      </c>
      <c r="E698" s="17">
        <v>44993</v>
      </c>
      <c r="F698" s="16">
        <v>25</v>
      </c>
      <c r="G698" s="16" t="s">
        <v>10308</v>
      </c>
      <c r="H698" s="16" t="s">
        <v>28</v>
      </c>
      <c r="I698" s="16" t="s">
        <v>5330</v>
      </c>
      <c r="J698" s="16" t="s">
        <v>5331</v>
      </c>
      <c r="K698" s="16" t="s">
        <v>49</v>
      </c>
      <c r="L698" s="16" t="s">
        <v>32</v>
      </c>
      <c r="M698" s="16" t="s">
        <v>51</v>
      </c>
      <c r="N698" s="16" t="s">
        <v>63</v>
      </c>
      <c r="O698" s="16" t="s">
        <v>35</v>
      </c>
      <c r="P698" s="16" t="s">
        <v>139</v>
      </c>
      <c r="Q698" s="16" t="s">
        <v>5332</v>
      </c>
      <c r="R698" s="16" t="s">
        <v>10322</v>
      </c>
      <c r="S698" s="16" t="s">
        <v>100</v>
      </c>
      <c r="T698" s="18">
        <v>15422</v>
      </c>
      <c r="U698" s="19">
        <v>83.74444444444444</v>
      </c>
      <c r="V698" s="19" t="s">
        <v>10314</v>
      </c>
      <c r="W698" s="20" t="s">
        <v>39</v>
      </c>
      <c r="X698" s="16" t="s">
        <v>612</v>
      </c>
      <c r="Y698" s="16" t="s">
        <v>54</v>
      </c>
      <c r="Z698" s="16">
        <v>25699</v>
      </c>
      <c r="AA698" s="16" t="s">
        <v>92</v>
      </c>
      <c r="AB698" s="16" t="s">
        <v>83</v>
      </c>
      <c r="AC698" s="16" t="s">
        <v>44</v>
      </c>
      <c r="AD698" s="16">
        <v>3</v>
      </c>
      <c r="AE698" s="21">
        <f>VLOOKUP(W698,Sheet4!$A$4:$B$53,2,FALSE)</f>
        <v>0</v>
      </c>
    </row>
    <row r="699" spans="1:31" x14ac:dyDescent="0.35">
      <c r="A699" s="22">
        <v>1774</v>
      </c>
      <c r="B699" s="23" t="s">
        <v>5333</v>
      </c>
      <c r="C699" s="23" t="s">
        <v>5191</v>
      </c>
      <c r="D699" s="24">
        <v>43722</v>
      </c>
      <c r="E699" s="24">
        <v>44963</v>
      </c>
      <c r="F699" s="23">
        <v>40</v>
      </c>
      <c r="G699" s="23" t="s">
        <v>10308</v>
      </c>
      <c r="H699" s="23" t="s">
        <v>28</v>
      </c>
      <c r="I699" s="23" t="s">
        <v>5334</v>
      </c>
      <c r="J699" s="23" t="s">
        <v>5335</v>
      </c>
      <c r="K699" s="23" t="s">
        <v>138</v>
      </c>
      <c r="L699" s="23" t="s">
        <v>32</v>
      </c>
      <c r="M699" s="23" t="s">
        <v>62</v>
      </c>
      <c r="N699" s="23" t="s">
        <v>63</v>
      </c>
      <c r="O699" s="23" t="s">
        <v>51</v>
      </c>
      <c r="P699" s="23" t="s">
        <v>98</v>
      </c>
      <c r="Q699" s="23" t="s">
        <v>5336</v>
      </c>
      <c r="R699" s="23" t="s">
        <v>10322</v>
      </c>
      <c r="S699" s="23" t="s">
        <v>89</v>
      </c>
      <c r="T699" s="25">
        <v>32775</v>
      </c>
      <c r="U699" s="26">
        <v>36.238888888888887</v>
      </c>
      <c r="V699" s="26" t="s">
        <v>10318</v>
      </c>
      <c r="W699" s="27" t="s">
        <v>39</v>
      </c>
      <c r="X699" s="23" t="s">
        <v>102</v>
      </c>
      <c r="Y699" s="23" t="s">
        <v>41</v>
      </c>
      <c r="Z699" s="23">
        <v>96290</v>
      </c>
      <c r="AA699" s="23" t="s">
        <v>127</v>
      </c>
      <c r="AB699" s="23" t="s">
        <v>43</v>
      </c>
      <c r="AC699" s="23" t="s">
        <v>44</v>
      </c>
      <c r="AD699" s="23">
        <v>3</v>
      </c>
      <c r="AE699" s="28">
        <f>VLOOKUP(W699,Sheet4!$A$4:$B$53,2,FALSE)</f>
        <v>0</v>
      </c>
    </row>
    <row r="700" spans="1:31" x14ac:dyDescent="0.35">
      <c r="A700" s="15">
        <v>1775</v>
      </c>
      <c r="B700" s="16" t="s">
        <v>4902</v>
      </c>
      <c r="C700" s="16" t="s">
        <v>4539</v>
      </c>
      <c r="D700" s="17">
        <v>43379</v>
      </c>
      <c r="E700" s="17">
        <v>43811</v>
      </c>
      <c r="F700" s="16">
        <v>14</v>
      </c>
      <c r="G700" s="16" t="s">
        <v>10308</v>
      </c>
      <c r="H700" s="16" t="s">
        <v>28</v>
      </c>
      <c r="I700" s="16" t="s">
        <v>5337</v>
      </c>
      <c r="J700" s="16" t="s">
        <v>5338</v>
      </c>
      <c r="K700" s="16" t="s">
        <v>79</v>
      </c>
      <c r="L700" s="16" t="s">
        <v>32</v>
      </c>
      <c r="M700" s="16" t="s">
        <v>33</v>
      </c>
      <c r="N700" s="16" t="s">
        <v>50</v>
      </c>
      <c r="O700" s="16" t="s">
        <v>62</v>
      </c>
      <c r="P700" s="16" t="s">
        <v>98</v>
      </c>
      <c r="Q700" s="16" t="s">
        <v>5339</v>
      </c>
      <c r="R700" s="16" t="s">
        <v>10322</v>
      </c>
      <c r="S700" s="16" t="s">
        <v>110</v>
      </c>
      <c r="T700" s="18">
        <v>35561</v>
      </c>
      <c r="U700" s="19">
        <v>28.608333333333334</v>
      </c>
      <c r="V700" s="19" t="s">
        <v>10320</v>
      </c>
      <c r="W700" s="20" t="s">
        <v>39</v>
      </c>
      <c r="X700" s="16" t="s">
        <v>112</v>
      </c>
      <c r="Y700" s="16" t="s">
        <v>54</v>
      </c>
      <c r="Z700" s="16">
        <v>23434</v>
      </c>
      <c r="AA700" s="16" t="s">
        <v>92</v>
      </c>
      <c r="AB700" s="16" t="s">
        <v>74</v>
      </c>
      <c r="AC700" s="16" t="s">
        <v>44</v>
      </c>
      <c r="AD700" s="16">
        <v>3</v>
      </c>
      <c r="AE700" s="21">
        <f>VLOOKUP(W700,Sheet4!$A$4:$B$53,2,FALSE)</f>
        <v>0</v>
      </c>
    </row>
    <row r="701" spans="1:31" x14ac:dyDescent="0.35">
      <c r="A701" s="22">
        <v>1776</v>
      </c>
      <c r="B701" s="23" t="s">
        <v>3696</v>
      </c>
      <c r="C701" s="23" t="s">
        <v>1888</v>
      </c>
      <c r="D701" s="24">
        <v>44411</v>
      </c>
      <c r="E701" s="24">
        <v>44866</v>
      </c>
      <c r="F701" s="23">
        <v>14</v>
      </c>
      <c r="G701" s="23" t="s">
        <v>10308</v>
      </c>
      <c r="H701" s="23" t="s">
        <v>28</v>
      </c>
      <c r="I701" s="23" t="s">
        <v>5340</v>
      </c>
      <c r="J701" s="23" t="s">
        <v>5341</v>
      </c>
      <c r="K701" s="23" t="s">
        <v>167</v>
      </c>
      <c r="L701" s="23" t="s">
        <v>32</v>
      </c>
      <c r="M701" s="23" t="s">
        <v>62</v>
      </c>
      <c r="N701" s="23" t="s">
        <v>34</v>
      </c>
      <c r="O701" s="23" t="s">
        <v>35</v>
      </c>
      <c r="P701" s="23" t="s">
        <v>139</v>
      </c>
      <c r="Q701" s="23" t="s">
        <v>5342</v>
      </c>
      <c r="R701" s="23" t="s">
        <v>10322</v>
      </c>
      <c r="S701" s="23" t="s">
        <v>176</v>
      </c>
      <c r="T701" s="25">
        <v>20159</v>
      </c>
      <c r="U701" s="26">
        <v>70.775000000000006</v>
      </c>
      <c r="V701" s="26" t="s">
        <v>10316</v>
      </c>
      <c r="W701" s="27" t="s">
        <v>39</v>
      </c>
      <c r="X701" s="23" t="s">
        <v>112</v>
      </c>
      <c r="Y701" s="23" t="s">
        <v>54</v>
      </c>
      <c r="Z701" s="23">
        <v>49243</v>
      </c>
      <c r="AA701" s="23" t="s">
        <v>127</v>
      </c>
      <c r="AB701" s="23" t="s">
        <v>103</v>
      </c>
      <c r="AC701" s="23" t="s">
        <v>44</v>
      </c>
      <c r="AD701" s="23">
        <v>3</v>
      </c>
      <c r="AE701" s="28">
        <f>VLOOKUP(W701,Sheet4!$A$4:$B$53,2,FALSE)</f>
        <v>0</v>
      </c>
    </row>
    <row r="702" spans="1:31" x14ac:dyDescent="0.35">
      <c r="A702" s="15">
        <v>1777</v>
      </c>
      <c r="B702" s="16" t="s">
        <v>5343</v>
      </c>
      <c r="C702" s="16" t="s">
        <v>5344</v>
      </c>
      <c r="D702" s="17">
        <v>43651</v>
      </c>
      <c r="E702" s="17">
        <v>44342</v>
      </c>
      <c r="F702" s="16">
        <v>22</v>
      </c>
      <c r="G702" s="16" t="s">
        <v>10308</v>
      </c>
      <c r="H702" s="16" t="s">
        <v>28</v>
      </c>
      <c r="I702" s="16" t="s">
        <v>5345</v>
      </c>
      <c r="J702" s="16" t="s">
        <v>5346</v>
      </c>
      <c r="K702" s="16" t="s">
        <v>97</v>
      </c>
      <c r="L702" s="16" t="s">
        <v>32</v>
      </c>
      <c r="M702" s="16" t="s">
        <v>62</v>
      </c>
      <c r="N702" s="16" t="s">
        <v>63</v>
      </c>
      <c r="O702" s="16" t="s">
        <v>35</v>
      </c>
      <c r="P702" s="16" t="s">
        <v>98</v>
      </c>
      <c r="Q702" s="16" t="s">
        <v>5347</v>
      </c>
      <c r="R702" s="16" t="s">
        <v>10322</v>
      </c>
      <c r="S702" s="16" t="s">
        <v>147</v>
      </c>
      <c r="T702" s="18">
        <v>22761</v>
      </c>
      <c r="U702" s="19">
        <v>63.652777777777779</v>
      </c>
      <c r="V702" s="19" t="s">
        <v>10315</v>
      </c>
      <c r="W702" s="20" t="s">
        <v>39</v>
      </c>
      <c r="X702" s="16" t="s">
        <v>149</v>
      </c>
      <c r="Y702" s="16" t="s">
        <v>41</v>
      </c>
      <c r="Z702" s="16">
        <v>64893</v>
      </c>
      <c r="AA702" s="16" t="s">
        <v>55</v>
      </c>
      <c r="AB702" s="16" t="s">
        <v>74</v>
      </c>
      <c r="AC702" s="16" t="s">
        <v>44</v>
      </c>
      <c r="AD702" s="16">
        <v>3</v>
      </c>
      <c r="AE702" s="21">
        <f>VLOOKUP(W702,Sheet4!$A$4:$B$53,2,FALSE)</f>
        <v>0</v>
      </c>
    </row>
    <row r="703" spans="1:31" x14ac:dyDescent="0.35">
      <c r="A703" s="22">
        <v>1780</v>
      </c>
      <c r="B703" s="23" t="s">
        <v>5354</v>
      </c>
      <c r="C703" s="23" t="s">
        <v>5355</v>
      </c>
      <c r="D703" s="24">
        <v>44905</v>
      </c>
      <c r="E703" s="24">
        <v>44968</v>
      </c>
      <c r="F703" s="23">
        <v>2</v>
      </c>
      <c r="G703" s="23" t="s">
        <v>10308</v>
      </c>
      <c r="H703" s="23" t="s">
        <v>28</v>
      </c>
      <c r="I703" s="23" t="s">
        <v>5356</v>
      </c>
      <c r="J703" s="23" t="s">
        <v>5357</v>
      </c>
      <c r="K703" s="23" t="s">
        <v>88</v>
      </c>
      <c r="L703" s="23" t="s">
        <v>32</v>
      </c>
      <c r="M703" s="23" t="s">
        <v>33</v>
      </c>
      <c r="N703" s="23" t="s">
        <v>34</v>
      </c>
      <c r="O703" s="23" t="s">
        <v>35</v>
      </c>
      <c r="P703" s="23" t="s">
        <v>139</v>
      </c>
      <c r="Q703" s="23" t="s">
        <v>5358</v>
      </c>
      <c r="R703" s="23" t="s">
        <v>10322</v>
      </c>
      <c r="S703" s="23" t="s">
        <v>89</v>
      </c>
      <c r="T703" s="25">
        <v>34161</v>
      </c>
      <c r="U703" s="26">
        <v>32.44166666666667</v>
      </c>
      <c r="V703" s="26" t="s">
        <v>10318</v>
      </c>
      <c r="W703" s="27" t="s">
        <v>39</v>
      </c>
      <c r="X703" s="23" t="s">
        <v>112</v>
      </c>
      <c r="Y703" s="23" t="s">
        <v>41</v>
      </c>
      <c r="Z703" s="23">
        <v>17208</v>
      </c>
      <c r="AA703" s="23" t="s">
        <v>55</v>
      </c>
      <c r="AB703" s="23" t="s">
        <v>43</v>
      </c>
      <c r="AC703" s="23" t="s">
        <v>44</v>
      </c>
      <c r="AD703" s="23">
        <v>3</v>
      </c>
      <c r="AE703" s="28">
        <f>VLOOKUP(W703,Sheet4!$A$4:$B$53,2,FALSE)</f>
        <v>0</v>
      </c>
    </row>
    <row r="704" spans="1:31" x14ac:dyDescent="0.35">
      <c r="A704" s="15">
        <v>1782</v>
      </c>
      <c r="B704" s="16" t="s">
        <v>5363</v>
      </c>
      <c r="C704" s="16" t="s">
        <v>1078</v>
      </c>
      <c r="D704" s="17">
        <v>43478</v>
      </c>
      <c r="E704" s="17">
        <v>45109</v>
      </c>
      <c r="F704" s="16">
        <v>53</v>
      </c>
      <c r="G704" s="16" t="s">
        <v>10308</v>
      </c>
      <c r="H704" s="16" t="s">
        <v>727</v>
      </c>
      <c r="I704" s="16" t="s">
        <v>5364</v>
      </c>
      <c r="J704" s="16" t="s">
        <v>5365</v>
      </c>
      <c r="K704" s="16" t="s">
        <v>117</v>
      </c>
      <c r="L704" s="16" t="s">
        <v>744</v>
      </c>
      <c r="M704" s="16" t="s">
        <v>33</v>
      </c>
      <c r="N704" s="16" t="s">
        <v>50</v>
      </c>
      <c r="O704" s="16" t="s">
        <v>35</v>
      </c>
      <c r="P704" s="16" t="s">
        <v>139</v>
      </c>
      <c r="Q704" s="16" t="s">
        <v>5366</v>
      </c>
      <c r="R704" s="16" t="s">
        <v>10322</v>
      </c>
      <c r="S704" s="16" t="s">
        <v>89</v>
      </c>
      <c r="T704" s="18">
        <v>18544</v>
      </c>
      <c r="U704" s="19">
        <v>75.2</v>
      </c>
      <c r="V704" s="19" t="s">
        <v>10316</v>
      </c>
      <c r="W704" s="20" t="s">
        <v>39</v>
      </c>
      <c r="X704" s="16" t="s">
        <v>351</v>
      </c>
      <c r="Y704" s="16" t="s">
        <v>41</v>
      </c>
      <c r="Z704" s="16">
        <v>69805</v>
      </c>
      <c r="AA704" s="16" t="s">
        <v>73</v>
      </c>
      <c r="AB704" s="16" t="s">
        <v>83</v>
      </c>
      <c r="AC704" s="16" t="s">
        <v>44</v>
      </c>
      <c r="AD704" s="16">
        <v>3</v>
      </c>
      <c r="AE704" s="21">
        <f>VLOOKUP(W704,Sheet4!$A$4:$B$53,2,FALSE)</f>
        <v>0</v>
      </c>
    </row>
    <row r="705" spans="1:31" x14ac:dyDescent="0.35">
      <c r="A705" s="22">
        <v>1784</v>
      </c>
      <c r="B705" s="23" t="s">
        <v>5370</v>
      </c>
      <c r="C705" s="23" t="s">
        <v>683</v>
      </c>
      <c r="D705" s="24">
        <v>45140</v>
      </c>
      <c r="E705" s="24">
        <v>45140</v>
      </c>
      <c r="F705" s="23">
        <v>0</v>
      </c>
      <c r="G705" s="23" t="s">
        <v>10308</v>
      </c>
      <c r="H705" s="23" t="s">
        <v>28</v>
      </c>
      <c r="I705" s="23" t="s">
        <v>5371</v>
      </c>
      <c r="J705" s="23" t="s">
        <v>5372</v>
      </c>
      <c r="K705" s="23" t="s">
        <v>97</v>
      </c>
      <c r="L705" s="23" t="s">
        <v>32</v>
      </c>
      <c r="M705" s="23" t="s">
        <v>51</v>
      </c>
      <c r="N705" s="23" t="s">
        <v>50</v>
      </c>
      <c r="O705" s="23" t="s">
        <v>35</v>
      </c>
      <c r="P705" s="23" t="s">
        <v>139</v>
      </c>
      <c r="Q705" s="23" t="s">
        <v>5373</v>
      </c>
      <c r="R705" s="23" t="s">
        <v>10322</v>
      </c>
      <c r="S705" s="23" t="s">
        <v>80</v>
      </c>
      <c r="T705" s="25">
        <v>26022</v>
      </c>
      <c r="U705" s="26">
        <v>54.722222222222221</v>
      </c>
      <c r="V705" s="26" t="s">
        <v>10319</v>
      </c>
      <c r="W705" s="27" t="s">
        <v>39</v>
      </c>
      <c r="X705" s="23" t="s">
        <v>102</v>
      </c>
      <c r="Y705" s="23" t="s">
        <v>41</v>
      </c>
      <c r="Z705" s="23">
        <v>14325</v>
      </c>
      <c r="AA705" s="23" t="s">
        <v>73</v>
      </c>
      <c r="AB705" s="23" t="s">
        <v>103</v>
      </c>
      <c r="AC705" s="23" t="s">
        <v>44</v>
      </c>
      <c r="AD705" s="23">
        <v>3</v>
      </c>
      <c r="AE705" s="28">
        <f>VLOOKUP(W705,Sheet4!$A$4:$B$53,2,FALSE)</f>
        <v>0</v>
      </c>
    </row>
    <row r="706" spans="1:31" x14ac:dyDescent="0.35">
      <c r="A706" s="15">
        <v>1786</v>
      </c>
      <c r="B706" s="16" t="s">
        <v>4213</v>
      </c>
      <c r="C706" s="16" t="s">
        <v>5376</v>
      </c>
      <c r="D706" s="17">
        <v>44651</v>
      </c>
      <c r="E706" s="17">
        <v>44726</v>
      </c>
      <c r="F706" s="16">
        <v>2</v>
      </c>
      <c r="G706" s="16" t="s">
        <v>10308</v>
      </c>
      <c r="H706" s="16" t="s">
        <v>28</v>
      </c>
      <c r="I706" s="16" t="s">
        <v>5377</v>
      </c>
      <c r="J706" s="16" t="s">
        <v>5378</v>
      </c>
      <c r="K706" s="16" t="s">
        <v>61</v>
      </c>
      <c r="L706" s="16" t="s">
        <v>32</v>
      </c>
      <c r="M706" s="16" t="s">
        <v>62</v>
      </c>
      <c r="N706" s="16" t="s">
        <v>50</v>
      </c>
      <c r="O706" s="16" t="s">
        <v>35</v>
      </c>
      <c r="P706" s="16" t="s">
        <v>125</v>
      </c>
      <c r="Q706" s="16" t="s">
        <v>5379</v>
      </c>
      <c r="R706" s="16" t="s">
        <v>10322</v>
      </c>
      <c r="S706" s="16" t="s">
        <v>89</v>
      </c>
      <c r="T706" s="18">
        <v>29169</v>
      </c>
      <c r="U706" s="19">
        <v>46.111111111111114</v>
      </c>
      <c r="V706" s="19" t="s">
        <v>10317</v>
      </c>
      <c r="W706" s="20" t="s">
        <v>39</v>
      </c>
      <c r="X706" s="16" t="s">
        <v>82</v>
      </c>
      <c r="Y706" s="16" t="s">
        <v>54</v>
      </c>
      <c r="Z706" s="16">
        <v>67173</v>
      </c>
      <c r="AA706" s="16" t="s">
        <v>55</v>
      </c>
      <c r="AB706" s="16" t="s">
        <v>43</v>
      </c>
      <c r="AC706" s="16" t="s">
        <v>44</v>
      </c>
      <c r="AD706" s="16">
        <v>3</v>
      </c>
      <c r="AE706" s="21">
        <f>VLOOKUP(W706,Sheet4!$A$4:$B$53,2,FALSE)</f>
        <v>0</v>
      </c>
    </row>
    <row r="707" spans="1:31" x14ac:dyDescent="0.35">
      <c r="A707" s="22">
        <v>1787</v>
      </c>
      <c r="B707" s="23" t="s">
        <v>5380</v>
      </c>
      <c r="C707" s="23" t="s">
        <v>4568</v>
      </c>
      <c r="D707" s="24">
        <v>43561</v>
      </c>
      <c r="E707" s="24">
        <v>44058</v>
      </c>
      <c r="F707" s="23">
        <v>16</v>
      </c>
      <c r="G707" s="23" t="s">
        <v>10308</v>
      </c>
      <c r="H707" s="23" t="s">
        <v>28</v>
      </c>
      <c r="I707" s="23" t="s">
        <v>5381</v>
      </c>
      <c r="J707" s="23" t="s">
        <v>5382</v>
      </c>
      <c r="K707" s="23" t="s">
        <v>88</v>
      </c>
      <c r="L707" s="23" t="s">
        <v>32</v>
      </c>
      <c r="M707" s="23" t="s">
        <v>33</v>
      </c>
      <c r="N707" s="23" t="s">
        <v>63</v>
      </c>
      <c r="O707" s="23" t="s">
        <v>35</v>
      </c>
      <c r="P707" s="23" t="s">
        <v>174</v>
      </c>
      <c r="Q707" s="23" t="s">
        <v>5383</v>
      </c>
      <c r="R707" s="23" t="s">
        <v>10322</v>
      </c>
      <c r="S707" s="23" t="s">
        <v>110</v>
      </c>
      <c r="T707" s="25">
        <v>20646</v>
      </c>
      <c r="U707" s="26">
        <v>69.444444444444443</v>
      </c>
      <c r="V707" s="26" t="s">
        <v>10315</v>
      </c>
      <c r="W707" s="27" t="s">
        <v>39</v>
      </c>
      <c r="X707" s="23" t="s">
        <v>112</v>
      </c>
      <c r="Y707" s="23" t="s">
        <v>54</v>
      </c>
      <c r="Z707" s="23">
        <v>76007</v>
      </c>
      <c r="AA707" s="23" t="s">
        <v>55</v>
      </c>
      <c r="AB707" s="23" t="s">
        <v>103</v>
      </c>
      <c r="AC707" s="23" t="s">
        <v>44</v>
      </c>
      <c r="AD707" s="23">
        <v>3</v>
      </c>
      <c r="AE707" s="28">
        <f>VLOOKUP(W707,Sheet4!$A$4:$B$53,2,FALSE)</f>
        <v>0</v>
      </c>
    </row>
    <row r="708" spans="1:31" x14ac:dyDescent="0.35">
      <c r="A708" s="15">
        <v>1790</v>
      </c>
      <c r="B708" s="16" t="s">
        <v>4633</v>
      </c>
      <c r="C708" s="16" t="s">
        <v>4728</v>
      </c>
      <c r="D708" s="17">
        <v>44897</v>
      </c>
      <c r="E708" s="17">
        <v>45024</v>
      </c>
      <c r="F708" s="16">
        <v>4</v>
      </c>
      <c r="G708" s="16" t="s">
        <v>10308</v>
      </c>
      <c r="H708" s="16" t="s">
        <v>28</v>
      </c>
      <c r="I708" s="16" t="s">
        <v>5390</v>
      </c>
      <c r="J708" s="16" t="s">
        <v>5391</v>
      </c>
      <c r="K708" s="16" t="s">
        <v>49</v>
      </c>
      <c r="L708" s="16" t="s">
        <v>32</v>
      </c>
      <c r="M708" s="16" t="s">
        <v>51</v>
      </c>
      <c r="N708" s="16" t="s">
        <v>63</v>
      </c>
      <c r="O708" s="16" t="s">
        <v>51</v>
      </c>
      <c r="P708" s="16" t="s">
        <v>125</v>
      </c>
      <c r="Q708" s="16" t="s">
        <v>5392</v>
      </c>
      <c r="R708" s="16" t="s">
        <v>10322</v>
      </c>
      <c r="S708" s="16" t="s">
        <v>52</v>
      </c>
      <c r="T708" s="18">
        <v>20523</v>
      </c>
      <c r="U708" s="19">
        <v>69.780555555555551</v>
      </c>
      <c r="V708" s="19" t="s">
        <v>10315</v>
      </c>
      <c r="W708" s="20" t="s">
        <v>39</v>
      </c>
      <c r="X708" s="16" t="s">
        <v>162</v>
      </c>
      <c r="Y708" s="16" t="s">
        <v>41</v>
      </c>
      <c r="Z708" s="16">
        <v>54589</v>
      </c>
      <c r="AA708" s="16" t="s">
        <v>127</v>
      </c>
      <c r="AB708" s="16" t="s">
        <v>103</v>
      </c>
      <c r="AC708" s="16" t="s">
        <v>44</v>
      </c>
      <c r="AD708" s="16">
        <v>3</v>
      </c>
      <c r="AE708" s="21">
        <f>VLOOKUP(W708,Sheet4!$A$4:$B$53,2,FALSE)</f>
        <v>0</v>
      </c>
    </row>
    <row r="709" spans="1:31" x14ac:dyDescent="0.35">
      <c r="A709" s="22">
        <v>1791</v>
      </c>
      <c r="B709" s="23" t="s">
        <v>5393</v>
      </c>
      <c r="C709" s="23" t="s">
        <v>3560</v>
      </c>
      <c r="D709" s="24">
        <v>44261</v>
      </c>
      <c r="E709" s="24">
        <v>45042</v>
      </c>
      <c r="F709" s="23">
        <v>25</v>
      </c>
      <c r="G709" s="23" t="s">
        <v>10308</v>
      </c>
      <c r="H709" s="23" t="s">
        <v>28</v>
      </c>
      <c r="I709" s="23" t="s">
        <v>5394</v>
      </c>
      <c r="J709" s="23" t="s">
        <v>5395</v>
      </c>
      <c r="K709" s="23" t="s">
        <v>138</v>
      </c>
      <c r="L709" s="23" t="s">
        <v>32</v>
      </c>
      <c r="M709" s="23" t="s">
        <v>33</v>
      </c>
      <c r="N709" s="23" t="s">
        <v>50</v>
      </c>
      <c r="O709" s="23" t="s">
        <v>35</v>
      </c>
      <c r="P709" s="23" t="s">
        <v>125</v>
      </c>
      <c r="Q709" s="23" t="s">
        <v>5396</v>
      </c>
      <c r="R709" s="23" t="s">
        <v>10322</v>
      </c>
      <c r="S709" s="23" t="s">
        <v>304</v>
      </c>
      <c r="T709" s="25">
        <v>29800</v>
      </c>
      <c r="U709" s="26">
        <v>44.383333333333333</v>
      </c>
      <c r="V709" s="26" t="s">
        <v>10317</v>
      </c>
      <c r="W709" s="27" t="s">
        <v>39</v>
      </c>
      <c r="X709" s="23" t="s">
        <v>72</v>
      </c>
      <c r="Y709" s="23" t="s">
        <v>41</v>
      </c>
      <c r="Z709" s="23">
        <v>9310</v>
      </c>
      <c r="AA709" s="23" t="s">
        <v>55</v>
      </c>
      <c r="AB709" s="23" t="s">
        <v>103</v>
      </c>
      <c r="AC709" s="23" t="s">
        <v>44</v>
      </c>
      <c r="AD709" s="23">
        <v>3</v>
      </c>
      <c r="AE709" s="28">
        <f>VLOOKUP(W709,Sheet4!$A$4:$B$53,2,FALSE)</f>
        <v>0</v>
      </c>
    </row>
    <row r="710" spans="1:31" x14ac:dyDescent="0.35">
      <c r="A710" s="15">
        <v>1793</v>
      </c>
      <c r="B710" s="16" t="s">
        <v>1814</v>
      </c>
      <c r="C710" s="16" t="s">
        <v>5401</v>
      </c>
      <c r="D710" s="17">
        <v>43396</v>
      </c>
      <c r="E710" s="17">
        <v>44897</v>
      </c>
      <c r="F710" s="16">
        <v>49</v>
      </c>
      <c r="G710" s="16" t="s">
        <v>10308</v>
      </c>
      <c r="H710" s="16" t="s">
        <v>28</v>
      </c>
      <c r="I710" s="16" t="s">
        <v>5402</v>
      </c>
      <c r="J710" s="16" t="s">
        <v>5403</v>
      </c>
      <c r="K710" s="16" t="s">
        <v>88</v>
      </c>
      <c r="L710" s="16" t="s">
        <v>32</v>
      </c>
      <c r="M710" s="16" t="s">
        <v>62</v>
      </c>
      <c r="N710" s="16" t="s">
        <v>63</v>
      </c>
      <c r="O710" s="16" t="s">
        <v>35</v>
      </c>
      <c r="P710" s="16" t="s">
        <v>125</v>
      </c>
      <c r="Q710" s="16" t="s">
        <v>5404</v>
      </c>
      <c r="R710" s="16" t="s">
        <v>10322</v>
      </c>
      <c r="S710" s="16" t="s">
        <v>118</v>
      </c>
      <c r="T710" s="18">
        <v>16579</v>
      </c>
      <c r="U710" s="19">
        <v>80.577777777777783</v>
      </c>
      <c r="V710" s="19" t="s">
        <v>10314</v>
      </c>
      <c r="W710" s="20" t="s">
        <v>39</v>
      </c>
      <c r="X710" s="16" t="s">
        <v>183</v>
      </c>
      <c r="Y710" s="16" t="s">
        <v>41</v>
      </c>
      <c r="Z710" s="16">
        <v>77756</v>
      </c>
      <c r="AA710" s="16" t="s">
        <v>55</v>
      </c>
      <c r="AB710" s="16" t="s">
        <v>74</v>
      </c>
      <c r="AC710" s="16" t="s">
        <v>44</v>
      </c>
      <c r="AD710" s="16">
        <v>3</v>
      </c>
      <c r="AE710" s="21">
        <f>VLOOKUP(W710,Sheet4!$A$4:$B$53,2,FALSE)</f>
        <v>0</v>
      </c>
    </row>
    <row r="711" spans="1:31" x14ac:dyDescent="0.35">
      <c r="A711" s="22">
        <v>1795</v>
      </c>
      <c r="B711" s="23" t="s">
        <v>5407</v>
      </c>
      <c r="C711" s="23" t="s">
        <v>5408</v>
      </c>
      <c r="D711" s="24">
        <v>43800</v>
      </c>
      <c r="E711" s="24">
        <v>43990</v>
      </c>
      <c r="F711" s="23">
        <v>6</v>
      </c>
      <c r="G711" s="23" t="s">
        <v>10308</v>
      </c>
      <c r="H711" s="23" t="s">
        <v>28</v>
      </c>
      <c r="I711" s="23" t="s">
        <v>5409</v>
      </c>
      <c r="J711" s="23" t="s">
        <v>5410</v>
      </c>
      <c r="K711" s="23" t="s">
        <v>49</v>
      </c>
      <c r="L711" s="23" t="s">
        <v>744</v>
      </c>
      <c r="M711" s="23" t="s">
        <v>62</v>
      </c>
      <c r="N711" s="23" t="s">
        <v>63</v>
      </c>
      <c r="O711" s="23" t="s">
        <v>51</v>
      </c>
      <c r="P711" s="23" t="s">
        <v>98</v>
      </c>
      <c r="Q711" s="23" t="s">
        <v>5411</v>
      </c>
      <c r="R711" s="23" t="s">
        <v>10322</v>
      </c>
      <c r="S711" s="23" t="s">
        <v>503</v>
      </c>
      <c r="T711" s="25">
        <v>22010</v>
      </c>
      <c r="U711" s="26">
        <v>65.711111111111109</v>
      </c>
      <c r="V711" s="26" t="s">
        <v>10315</v>
      </c>
      <c r="W711" s="27" t="s">
        <v>39</v>
      </c>
      <c r="X711" s="23" t="s">
        <v>242</v>
      </c>
      <c r="Y711" s="23" t="s">
        <v>41</v>
      </c>
      <c r="Z711" s="23">
        <v>71561</v>
      </c>
      <c r="AA711" s="23" t="s">
        <v>127</v>
      </c>
      <c r="AB711" s="23" t="s">
        <v>43</v>
      </c>
      <c r="AC711" s="23" t="s">
        <v>44</v>
      </c>
      <c r="AD711" s="23">
        <v>3</v>
      </c>
      <c r="AE711" s="28">
        <f>VLOOKUP(W711,Sheet4!$A$4:$B$53,2,FALSE)</f>
        <v>0</v>
      </c>
    </row>
    <row r="712" spans="1:31" x14ac:dyDescent="0.35">
      <c r="A712" s="15">
        <v>1796</v>
      </c>
      <c r="B712" s="16" t="s">
        <v>5412</v>
      </c>
      <c r="C712" s="16" t="s">
        <v>4352</v>
      </c>
      <c r="D712" s="17">
        <v>44354</v>
      </c>
      <c r="E712" s="17">
        <v>44908</v>
      </c>
      <c r="F712" s="16">
        <v>18</v>
      </c>
      <c r="G712" s="16" t="s">
        <v>10308</v>
      </c>
      <c r="H712" s="16" t="s">
        <v>28</v>
      </c>
      <c r="I712" s="16" t="s">
        <v>5413</v>
      </c>
      <c r="J712" s="16" t="s">
        <v>5414</v>
      </c>
      <c r="K712" s="16" t="s">
        <v>138</v>
      </c>
      <c r="L712" s="16" t="s">
        <v>744</v>
      </c>
      <c r="M712" s="16" t="s">
        <v>33</v>
      </c>
      <c r="N712" s="16" t="s">
        <v>50</v>
      </c>
      <c r="O712" s="16" t="s">
        <v>62</v>
      </c>
      <c r="P712" s="16" t="s">
        <v>98</v>
      </c>
      <c r="Q712" s="16" t="s">
        <v>5415</v>
      </c>
      <c r="R712" s="16" t="s">
        <v>10322</v>
      </c>
      <c r="S712" s="16" t="s">
        <v>593</v>
      </c>
      <c r="T712" s="18">
        <v>27937</v>
      </c>
      <c r="U712" s="19">
        <v>49.483333333333334</v>
      </c>
      <c r="V712" s="19" t="s">
        <v>10317</v>
      </c>
      <c r="W712" s="20" t="s">
        <v>39</v>
      </c>
      <c r="X712" s="16" t="s">
        <v>91</v>
      </c>
      <c r="Y712" s="16" t="s">
        <v>41</v>
      </c>
      <c r="Z712" s="16">
        <v>9967</v>
      </c>
      <c r="AA712" s="16" t="s">
        <v>55</v>
      </c>
      <c r="AB712" s="16" t="s">
        <v>103</v>
      </c>
      <c r="AC712" s="16" t="s">
        <v>44</v>
      </c>
      <c r="AD712" s="16">
        <v>3</v>
      </c>
      <c r="AE712" s="21">
        <f>VLOOKUP(W712,Sheet4!$A$4:$B$53,2,FALSE)</f>
        <v>0</v>
      </c>
    </row>
    <row r="713" spans="1:31" x14ac:dyDescent="0.35">
      <c r="A713" s="22">
        <v>1797</v>
      </c>
      <c r="B713" s="23" t="s">
        <v>5416</v>
      </c>
      <c r="C713" s="23" t="s">
        <v>1482</v>
      </c>
      <c r="D713" s="24">
        <v>44117</v>
      </c>
      <c r="E713" s="24">
        <v>44874</v>
      </c>
      <c r="F713" s="23">
        <v>24</v>
      </c>
      <c r="G713" s="23" t="s">
        <v>10308</v>
      </c>
      <c r="H713" s="23" t="s">
        <v>28</v>
      </c>
      <c r="I713" s="23" t="s">
        <v>5417</v>
      </c>
      <c r="J713" s="23" t="s">
        <v>5418</v>
      </c>
      <c r="K713" s="23" t="s">
        <v>117</v>
      </c>
      <c r="L713" s="23" t="s">
        <v>32</v>
      </c>
      <c r="M713" s="23" t="s">
        <v>62</v>
      </c>
      <c r="N713" s="23" t="s">
        <v>50</v>
      </c>
      <c r="O713" s="23" t="s">
        <v>62</v>
      </c>
      <c r="P713" s="23" t="s">
        <v>174</v>
      </c>
      <c r="Q713" s="23" t="s">
        <v>5419</v>
      </c>
      <c r="R713" s="23" t="s">
        <v>10322</v>
      </c>
      <c r="S713" s="23" t="s">
        <v>80</v>
      </c>
      <c r="T713" s="25">
        <v>32038</v>
      </c>
      <c r="U713" s="26">
        <v>38.255555555555553</v>
      </c>
      <c r="V713" s="26" t="s">
        <v>10318</v>
      </c>
      <c r="W713" s="27" t="s">
        <v>39</v>
      </c>
      <c r="X713" s="23" t="s">
        <v>82</v>
      </c>
      <c r="Y713" s="23" t="s">
        <v>41</v>
      </c>
      <c r="Z713" s="23">
        <v>63255</v>
      </c>
      <c r="AA713" s="23" t="s">
        <v>55</v>
      </c>
      <c r="AB713" s="23" t="s">
        <v>43</v>
      </c>
      <c r="AC713" s="23" t="s">
        <v>44</v>
      </c>
      <c r="AD713" s="23">
        <v>3</v>
      </c>
      <c r="AE713" s="28">
        <f>VLOOKUP(W713,Sheet4!$A$4:$B$53,2,FALSE)</f>
        <v>0</v>
      </c>
    </row>
    <row r="714" spans="1:31" x14ac:dyDescent="0.35">
      <c r="A714" s="15">
        <v>1799</v>
      </c>
      <c r="B714" s="16" t="s">
        <v>5423</v>
      </c>
      <c r="C714" s="16" t="s">
        <v>3096</v>
      </c>
      <c r="D714" s="17">
        <v>44808</v>
      </c>
      <c r="E714" s="17">
        <v>45076</v>
      </c>
      <c r="F714" s="16">
        <v>8</v>
      </c>
      <c r="G714" s="16" t="s">
        <v>10308</v>
      </c>
      <c r="H714" s="16" t="s">
        <v>727</v>
      </c>
      <c r="I714" s="16" t="s">
        <v>5424</v>
      </c>
      <c r="J714" s="16" t="s">
        <v>5425</v>
      </c>
      <c r="K714" s="16" t="s">
        <v>88</v>
      </c>
      <c r="L714" s="16" t="s">
        <v>744</v>
      </c>
      <c r="M714" s="16" t="s">
        <v>51</v>
      </c>
      <c r="N714" s="16" t="s">
        <v>34</v>
      </c>
      <c r="O714" s="16" t="s">
        <v>35</v>
      </c>
      <c r="P714" s="16" t="s">
        <v>98</v>
      </c>
      <c r="Q714" s="16" t="s">
        <v>5426</v>
      </c>
      <c r="R714" s="16" t="s">
        <v>10322</v>
      </c>
      <c r="S714" s="16" t="s">
        <v>89</v>
      </c>
      <c r="T714" s="18">
        <v>32558</v>
      </c>
      <c r="U714" s="19">
        <v>36.836111111111109</v>
      </c>
      <c r="V714" s="19" t="s">
        <v>10318</v>
      </c>
      <c r="W714" s="20" t="s">
        <v>39</v>
      </c>
      <c r="X714" s="16" t="s">
        <v>102</v>
      </c>
      <c r="Y714" s="16" t="s">
        <v>54</v>
      </c>
      <c r="Z714" s="16">
        <v>12152</v>
      </c>
      <c r="AA714" s="16" t="s">
        <v>92</v>
      </c>
      <c r="AB714" s="16" t="s">
        <v>83</v>
      </c>
      <c r="AC714" s="16" t="s">
        <v>44</v>
      </c>
      <c r="AD714" s="16">
        <v>3</v>
      </c>
      <c r="AE714" s="21">
        <f>VLOOKUP(W714,Sheet4!$A$4:$B$53,2,FALSE)</f>
        <v>0</v>
      </c>
    </row>
    <row r="715" spans="1:31" x14ac:dyDescent="0.35">
      <c r="A715" s="22">
        <v>1800</v>
      </c>
      <c r="B715" s="23" t="s">
        <v>5427</v>
      </c>
      <c r="C715" s="23" t="s">
        <v>878</v>
      </c>
      <c r="D715" s="24">
        <v>43756</v>
      </c>
      <c r="E715" s="24">
        <v>44305</v>
      </c>
      <c r="F715" s="23">
        <v>18</v>
      </c>
      <c r="G715" s="23" t="s">
        <v>10308</v>
      </c>
      <c r="H715" s="23" t="s">
        <v>28</v>
      </c>
      <c r="I715" s="23" t="s">
        <v>5428</v>
      </c>
      <c r="J715" s="23" t="s">
        <v>5429</v>
      </c>
      <c r="K715" s="23" t="s">
        <v>79</v>
      </c>
      <c r="L715" s="23" t="s">
        <v>32</v>
      </c>
      <c r="M715" s="23" t="s">
        <v>51</v>
      </c>
      <c r="N715" s="23" t="s">
        <v>34</v>
      </c>
      <c r="O715" s="23" t="s">
        <v>62</v>
      </c>
      <c r="P715" s="23" t="s">
        <v>125</v>
      </c>
      <c r="Q715" s="23" t="s">
        <v>5430</v>
      </c>
      <c r="R715" s="23" t="s">
        <v>10322</v>
      </c>
      <c r="S715" s="23" t="s">
        <v>304</v>
      </c>
      <c r="T715" s="25">
        <v>27855</v>
      </c>
      <c r="U715" s="26">
        <v>49.708333333333336</v>
      </c>
      <c r="V715" s="26" t="s">
        <v>10317</v>
      </c>
      <c r="W715" s="27" t="s">
        <v>39</v>
      </c>
      <c r="X715" s="23" t="s">
        <v>162</v>
      </c>
      <c r="Y715" s="23" t="s">
        <v>41</v>
      </c>
      <c r="Z715" s="23">
        <v>57065</v>
      </c>
      <c r="AA715" s="23" t="s">
        <v>92</v>
      </c>
      <c r="AB715" s="23" t="s">
        <v>103</v>
      </c>
      <c r="AC715" s="23" t="s">
        <v>44</v>
      </c>
      <c r="AD715" s="23">
        <v>3</v>
      </c>
      <c r="AE715" s="28">
        <f>VLOOKUP(W715,Sheet4!$A$4:$B$53,2,FALSE)</f>
        <v>0</v>
      </c>
    </row>
    <row r="716" spans="1:31" x14ac:dyDescent="0.35">
      <c r="A716" s="15">
        <v>1801</v>
      </c>
      <c r="B716" s="16" t="s">
        <v>5431</v>
      </c>
      <c r="C716" s="16" t="s">
        <v>5432</v>
      </c>
      <c r="D716" s="17">
        <v>44402</v>
      </c>
      <c r="E716" s="17">
        <v>44949</v>
      </c>
      <c r="F716" s="16">
        <v>17</v>
      </c>
      <c r="G716" s="16" t="s">
        <v>10308</v>
      </c>
      <c r="H716" s="16" t="s">
        <v>28</v>
      </c>
      <c r="I716" s="16" t="s">
        <v>5433</v>
      </c>
      <c r="J716" s="16" t="s">
        <v>5434</v>
      </c>
      <c r="K716" s="16" t="s">
        <v>167</v>
      </c>
      <c r="L716" s="16" t="s">
        <v>32</v>
      </c>
      <c r="M716" s="16" t="s">
        <v>62</v>
      </c>
      <c r="N716" s="16" t="s">
        <v>34</v>
      </c>
      <c r="O716" s="16" t="s">
        <v>35</v>
      </c>
      <c r="P716" s="16" t="s">
        <v>98</v>
      </c>
      <c r="Q716" s="16" t="s">
        <v>5435</v>
      </c>
      <c r="R716" s="16" t="s">
        <v>10322</v>
      </c>
      <c r="S716" s="16" t="s">
        <v>80</v>
      </c>
      <c r="T716" s="18">
        <v>32726</v>
      </c>
      <c r="U716" s="19">
        <v>36.37222222222222</v>
      </c>
      <c r="V716" s="19" t="s">
        <v>10318</v>
      </c>
      <c r="W716" s="20" t="s">
        <v>39</v>
      </c>
      <c r="X716" s="16" t="s">
        <v>102</v>
      </c>
      <c r="Y716" s="16" t="s">
        <v>41</v>
      </c>
      <c r="Z716" s="16">
        <v>17441</v>
      </c>
      <c r="AA716" s="16" t="s">
        <v>55</v>
      </c>
      <c r="AB716" s="16" t="s">
        <v>83</v>
      </c>
      <c r="AC716" s="16" t="s">
        <v>44</v>
      </c>
      <c r="AD716" s="16">
        <v>3</v>
      </c>
      <c r="AE716" s="21">
        <f>VLOOKUP(W716,Sheet4!$A$4:$B$53,2,FALSE)</f>
        <v>0</v>
      </c>
    </row>
    <row r="717" spans="1:31" x14ac:dyDescent="0.35">
      <c r="A717" s="22">
        <v>1803</v>
      </c>
      <c r="B717" s="23" t="s">
        <v>5440</v>
      </c>
      <c r="C717" s="23" t="s">
        <v>1307</v>
      </c>
      <c r="D717" s="24">
        <v>43780</v>
      </c>
      <c r="E717" s="24">
        <v>45140</v>
      </c>
      <c r="F717" s="23">
        <v>44</v>
      </c>
      <c r="G717" s="23" t="s">
        <v>10308</v>
      </c>
      <c r="H717" s="23" t="s">
        <v>28</v>
      </c>
      <c r="I717" s="23" t="s">
        <v>5441</v>
      </c>
      <c r="J717" s="23" t="s">
        <v>5442</v>
      </c>
      <c r="K717" s="23" t="s">
        <v>117</v>
      </c>
      <c r="L717" s="23" t="s">
        <v>32</v>
      </c>
      <c r="M717" s="23" t="s">
        <v>62</v>
      </c>
      <c r="N717" s="23" t="s">
        <v>34</v>
      </c>
      <c r="O717" s="23" t="s">
        <v>62</v>
      </c>
      <c r="P717" s="23" t="s">
        <v>125</v>
      </c>
      <c r="Q717" s="23" t="s">
        <v>5443</v>
      </c>
      <c r="R717" s="23" t="s">
        <v>10322</v>
      </c>
      <c r="S717" s="23" t="s">
        <v>100</v>
      </c>
      <c r="T717" s="25">
        <v>30082</v>
      </c>
      <c r="U717" s="26">
        <v>43.608333333333334</v>
      </c>
      <c r="V717" s="26" t="s">
        <v>10317</v>
      </c>
      <c r="W717" s="27" t="s">
        <v>39</v>
      </c>
      <c r="X717" s="23" t="s">
        <v>677</v>
      </c>
      <c r="Y717" s="23" t="s">
        <v>41</v>
      </c>
      <c r="Z717" s="23">
        <v>69859</v>
      </c>
      <c r="AA717" s="23" t="s">
        <v>73</v>
      </c>
      <c r="AB717" s="23" t="s">
        <v>103</v>
      </c>
      <c r="AC717" s="23" t="s">
        <v>44</v>
      </c>
      <c r="AD717" s="23">
        <v>3</v>
      </c>
      <c r="AE717" s="28">
        <f>VLOOKUP(W717,Sheet4!$A$4:$B$53,2,FALSE)</f>
        <v>0</v>
      </c>
    </row>
    <row r="718" spans="1:31" x14ac:dyDescent="0.35">
      <c r="A718" s="15">
        <v>1804</v>
      </c>
      <c r="B718" s="16" t="s">
        <v>5068</v>
      </c>
      <c r="C718" s="16" t="s">
        <v>964</v>
      </c>
      <c r="D718" s="17">
        <v>44535</v>
      </c>
      <c r="E718" s="17">
        <v>44622</v>
      </c>
      <c r="F718" s="16">
        <v>2</v>
      </c>
      <c r="G718" s="16" t="s">
        <v>10308</v>
      </c>
      <c r="H718" s="16" t="s">
        <v>28</v>
      </c>
      <c r="I718" s="16" t="s">
        <v>5444</v>
      </c>
      <c r="J718" s="16" t="s">
        <v>5445</v>
      </c>
      <c r="K718" s="16" t="s">
        <v>61</v>
      </c>
      <c r="L718" s="16" t="s">
        <v>32</v>
      </c>
      <c r="M718" s="16" t="s">
        <v>51</v>
      </c>
      <c r="N718" s="16" t="s">
        <v>50</v>
      </c>
      <c r="O718" s="16" t="s">
        <v>35</v>
      </c>
      <c r="P718" s="16" t="s">
        <v>174</v>
      </c>
      <c r="Q718" s="16" t="s">
        <v>5446</v>
      </c>
      <c r="R718" s="16" t="s">
        <v>10322</v>
      </c>
      <c r="S718" s="16" t="s">
        <v>89</v>
      </c>
      <c r="T718" s="18">
        <v>21021</v>
      </c>
      <c r="U718" s="19">
        <v>68.416666666666671</v>
      </c>
      <c r="V718" s="19" t="s">
        <v>10315</v>
      </c>
      <c r="W718" s="20" t="s">
        <v>39</v>
      </c>
      <c r="X718" s="16" t="s">
        <v>82</v>
      </c>
      <c r="Y718" s="16" t="s">
        <v>54</v>
      </c>
      <c r="Z718" s="16">
        <v>94462</v>
      </c>
      <c r="AA718" s="16" t="s">
        <v>55</v>
      </c>
      <c r="AB718" s="16" t="s">
        <v>43</v>
      </c>
      <c r="AC718" s="16" t="s">
        <v>44</v>
      </c>
      <c r="AD718" s="16">
        <v>3</v>
      </c>
      <c r="AE718" s="21">
        <f>VLOOKUP(W718,Sheet4!$A$4:$B$53,2,FALSE)</f>
        <v>0</v>
      </c>
    </row>
    <row r="719" spans="1:31" x14ac:dyDescent="0.35">
      <c r="A719" s="22">
        <v>1805</v>
      </c>
      <c r="B719" s="23" t="s">
        <v>5447</v>
      </c>
      <c r="C719" s="23" t="s">
        <v>927</v>
      </c>
      <c r="D719" s="24">
        <v>43451</v>
      </c>
      <c r="E719" s="24">
        <v>44807</v>
      </c>
      <c r="F719" s="23">
        <v>44</v>
      </c>
      <c r="G719" s="23" t="s">
        <v>10308</v>
      </c>
      <c r="H719" s="23" t="s">
        <v>28</v>
      </c>
      <c r="I719" s="23" t="s">
        <v>5448</v>
      </c>
      <c r="J719" s="23" t="s">
        <v>5449</v>
      </c>
      <c r="K719" s="23" t="s">
        <v>88</v>
      </c>
      <c r="L719" s="23" t="s">
        <v>32</v>
      </c>
      <c r="M719" s="23" t="s">
        <v>33</v>
      </c>
      <c r="N719" s="23" t="s">
        <v>50</v>
      </c>
      <c r="O719" s="23" t="s">
        <v>35</v>
      </c>
      <c r="P719" s="23" t="s">
        <v>174</v>
      </c>
      <c r="Q719" s="23" t="s">
        <v>5450</v>
      </c>
      <c r="R719" s="23" t="s">
        <v>10322</v>
      </c>
      <c r="S719" s="23" t="s">
        <v>52</v>
      </c>
      <c r="T719" s="25">
        <v>25237</v>
      </c>
      <c r="U719" s="26">
        <v>56.880555555555553</v>
      </c>
      <c r="V719" s="26" t="s">
        <v>10319</v>
      </c>
      <c r="W719" s="27" t="s">
        <v>39</v>
      </c>
      <c r="X719" s="23" t="s">
        <v>82</v>
      </c>
      <c r="Y719" s="23" t="s">
        <v>54</v>
      </c>
      <c r="Z719" s="23">
        <v>50864</v>
      </c>
      <c r="AA719" s="23" t="s">
        <v>92</v>
      </c>
      <c r="AB719" s="23" t="s">
        <v>103</v>
      </c>
      <c r="AC719" s="23" t="s">
        <v>44</v>
      </c>
      <c r="AD719" s="23">
        <v>3</v>
      </c>
      <c r="AE719" s="28">
        <f>VLOOKUP(W719,Sheet4!$A$4:$B$53,2,FALSE)</f>
        <v>0</v>
      </c>
    </row>
    <row r="720" spans="1:31" x14ac:dyDescent="0.35">
      <c r="A720" s="15">
        <v>1809</v>
      </c>
      <c r="B720" s="16" t="s">
        <v>2988</v>
      </c>
      <c r="C720" s="16" t="s">
        <v>3577</v>
      </c>
      <c r="D720" s="17">
        <v>44914</v>
      </c>
      <c r="E720" s="17">
        <v>45065</v>
      </c>
      <c r="F720" s="16">
        <v>4</v>
      </c>
      <c r="G720" s="16" t="s">
        <v>10308</v>
      </c>
      <c r="H720" s="16" t="s">
        <v>28</v>
      </c>
      <c r="I720" s="16" t="s">
        <v>5458</v>
      </c>
      <c r="J720" s="16" t="s">
        <v>5459</v>
      </c>
      <c r="K720" s="16" t="s">
        <v>138</v>
      </c>
      <c r="L720" s="16" t="s">
        <v>32</v>
      </c>
      <c r="M720" s="16" t="s">
        <v>33</v>
      </c>
      <c r="N720" s="16" t="s">
        <v>34</v>
      </c>
      <c r="O720" s="16" t="s">
        <v>51</v>
      </c>
      <c r="P720" s="16" t="s">
        <v>98</v>
      </c>
      <c r="Q720" s="16" t="s">
        <v>5460</v>
      </c>
      <c r="R720" s="16" t="s">
        <v>10322</v>
      </c>
      <c r="S720" s="16" t="s">
        <v>503</v>
      </c>
      <c r="T720" s="18">
        <v>24435</v>
      </c>
      <c r="U720" s="19">
        <v>59.072222222222223</v>
      </c>
      <c r="V720" s="19" t="s">
        <v>10319</v>
      </c>
      <c r="W720" s="20" t="s">
        <v>39</v>
      </c>
      <c r="X720" s="16" t="s">
        <v>6</v>
      </c>
      <c r="Y720" s="16" t="s">
        <v>41</v>
      </c>
      <c r="Z720" s="16">
        <v>21417</v>
      </c>
      <c r="AA720" s="16" t="s">
        <v>73</v>
      </c>
      <c r="AB720" s="16" t="s">
        <v>103</v>
      </c>
      <c r="AC720" s="16" t="s">
        <v>44</v>
      </c>
      <c r="AD720" s="16">
        <v>3</v>
      </c>
      <c r="AE720" s="21">
        <f>VLOOKUP(W720,Sheet4!$A$4:$B$53,2,FALSE)</f>
        <v>0</v>
      </c>
    </row>
    <row r="721" spans="1:31" x14ac:dyDescent="0.35">
      <c r="A721" s="22">
        <v>1812</v>
      </c>
      <c r="B721" s="23" t="s">
        <v>2332</v>
      </c>
      <c r="C721" s="23" t="s">
        <v>3025</v>
      </c>
      <c r="D721" s="24">
        <v>44470</v>
      </c>
      <c r="E721" s="24">
        <v>45095</v>
      </c>
      <c r="F721" s="23">
        <v>20</v>
      </c>
      <c r="G721" s="23" t="s">
        <v>10308</v>
      </c>
      <c r="H721" s="23" t="s">
        <v>28</v>
      </c>
      <c r="I721" s="23" t="s">
        <v>5468</v>
      </c>
      <c r="J721" s="23" t="s">
        <v>5469</v>
      </c>
      <c r="K721" s="23" t="s">
        <v>97</v>
      </c>
      <c r="L721" s="23" t="s">
        <v>744</v>
      </c>
      <c r="M721" s="23" t="s">
        <v>33</v>
      </c>
      <c r="N721" s="23" t="s">
        <v>50</v>
      </c>
      <c r="O721" s="23" t="s">
        <v>62</v>
      </c>
      <c r="P721" s="23" t="s">
        <v>98</v>
      </c>
      <c r="Q721" s="23" t="s">
        <v>5470</v>
      </c>
      <c r="R721" s="23" t="s">
        <v>10322</v>
      </c>
      <c r="S721" s="23" t="s">
        <v>80</v>
      </c>
      <c r="T721" s="25">
        <v>28609</v>
      </c>
      <c r="U721" s="26">
        <v>47.641666666666666</v>
      </c>
      <c r="V721" s="26" t="s">
        <v>10317</v>
      </c>
      <c r="W721" s="27" t="s">
        <v>39</v>
      </c>
      <c r="X721" s="23" t="s">
        <v>242</v>
      </c>
      <c r="Y721" s="23" t="s">
        <v>41</v>
      </c>
      <c r="Z721" s="23">
        <v>78363</v>
      </c>
      <c r="AA721" s="23" t="s">
        <v>92</v>
      </c>
      <c r="AB721" s="23" t="s">
        <v>43</v>
      </c>
      <c r="AC721" s="23" t="s">
        <v>44</v>
      </c>
      <c r="AD721" s="23">
        <v>3</v>
      </c>
      <c r="AE721" s="28">
        <f>VLOOKUP(W721,Sheet4!$A$4:$B$53,2,FALSE)</f>
        <v>0</v>
      </c>
    </row>
    <row r="722" spans="1:31" x14ac:dyDescent="0.35">
      <c r="A722" s="15">
        <v>1817</v>
      </c>
      <c r="B722" s="16" t="s">
        <v>4360</v>
      </c>
      <c r="C722" s="16" t="s">
        <v>1908</v>
      </c>
      <c r="D722" s="17">
        <v>43591</v>
      </c>
      <c r="E722" s="17">
        <v>44660</v>
      </c>
      <c r="F722" s="16">
        <v>35</v>
      </c>
      <c r="G722" s="16" t="s">
        <v>10308</v>
      </c>
      <c r="H722" s="16" t="s">
        <v>727</v>
      </c>
      <c r="I722" s="16" t="s">
        <v>5482</v>
      </c>
      <c r="J722" s="16" t="s">
        <v>5483</v>
      </c>
      <c r="K722" s="16" t="s">
        <v>61</v>
      </c>
      <c r="L722" s="16" t="s">
        <v>32</v>
      </c>
      <c r="M722" s="16" t="s">
        <v>33</v>
      </c>
      <c r="N722" s="16" t="s">
        <v>50</v>
      </c>
      <c r="O722" s="16" t="s">
        <v>35</v>
      </c>
      <c r="P722" s="16" t="s">
        <v>125</v>
      </c>
      <c r="Q722" s="16" t="s">
        <v>5484</v>
      </c>
      <c r="R722" s="16" t="s">
        <v>10322</v>
      </c>
      <c r="S722" s="16" t="s">
        <v>52</v>
      </c>
      <c r="T722" s="18">
        <v>31784</v>
      </c>
      <c r="U722" s="19">
        <v>38.952777777777776</v>
      </c>
      <c r="V722" s="19" t="s">
        <v>10318</v>
      </c>
      <c r="W722" s="20" t="s">
        <v>39</v>
      </c>
      <c r="X722" s="16" t="s">
        <v>162</v>
      </c>
      <c r="Y722" s="16" t="s">
        <v>41</v>
      </c>
      <c r="Z722" s="16">
        <v>41874</v>
      </c>
      <c r="AA722" s="16" t="s">
        <v>73</v>
      </c>
      <c r="AB722" s="16" t="s">
        <v>103</v>
      </c>
      <c r="AC722" s="16" t="s">
        <v>44</v>
      </c>
      <c r="AD722" s="16">
        <v>3</v>
      </c>
      <c r="AE722" s="21">
        <f>VLOOKUP(W722,Sheet4!$A$4:$B$53,2,FALSE)</f>
        <v>0</v>
      </c>
    </row>
    <row r="723" spans="1:31" x14ac:dyDescent="0.35">
      <c r="A723" s="22">
        <v>1823</v>
      </c>
      <c r="B723" s="23" t="s">
        <v>3424</v>
      </c>
      <c r="C723" s="23" t="s">
        <v>1507</v>
      </c>
      <c r="D723" s="24">
        <v>44325</v>
      </c>
      <c r="E723" s="24">
        <v>44877</v>
      </c>
      <c r="F723" s="23">
        <v>18</v>
      </c>
      <c r="G723" s="23" t="s">
        <v>10308</v>
      </c>
      <c r="H723" s="23" t="s">
        <v>28</v>
      </c>
      <c r="I723" s="23" t="s">
        <v>5499</v>
      </c>
      <c r="J723" s="23" t="s">
        <v>5500</v>
      </c>
      <c r="K723" s="23" t="s">
        <v>61</v>
      </c>
      <c r="L723" s="23" t="s">
        <v>32</v>
      </c>
      <c r="M723" s="23" t="s">
        <v>33</v>
      </c>
      <c r="N723" s="23" t="s">
        <v>50</v>
      </c>
      <c r="O723" s="23" t="s">
        <v>62</v>
      </c>
      <c r="P723" s="23" t="s">
        <v>174</v>
      </c>
      <c r="Q723" s="23" t="s">
        <v>5501</v>
      </c>
      <c r="R723" s="23" t="s">
        <v>10322</v>
      </c>
      <c r="S723" s="23" t="s">
        <v>38</v>
      </c>
      <c r="T723" s="25">
        <v>22245</v>
      </c>
      <c r="U723" s="26">
        <v>65.069444444444443</v>
      </c>
      <c r="V723" s="26" t="s">
        <v>10315</v>
      </c>
      <c r="W723" s="27" t="s">
        <v>39</v>
      </c>
      <c r="X723" s="23" t="s">
        <v>66</v>
      </c>
      <c r="Y723" s="23" t="s">
        <v>54</v>
      </c>
      <c r="Z723" s="23">
        <v>68971</v>
      </c>
      <c r="AA723" s="23" t="s">
        <v>92</v>
      </c>
      <c r="AB723" s="23" t="s">
        <v>43</v>
      </c>
      <c r="AC723" s="23" t="s">
        <v>44</v>
      </c>
      <c r="AD723" s="23">
        <v>3</v>
      </c>
      <c r="AE723" s="28">
        <f>VLOOKUP(W723,Sheet4!$A$4:$B$53,2,FALSE)</f>
        <v>0</v>
      </c>
    </row>
    <row r="724" spans="1:31" x14ac:dyDescent="0.35">
      <c r="A724" s="15">
        <v>1824</v>
      </c>
      <c r="B724" s="16" t="s">
        <v>2080</v>
      </c>
      <c r="C724" s="16" t="s">
        <v>298</v>
      </c>
      <c r="D724" s="17">
        <v>43839</v>
      </c>
      <c r="E724" s="17">
        <v>44630</v>
      </c>
      <c r="F724" s="16">
        <v>26</v>
      </c>
      <c r="G724" s="16" t="s">
        <v>10308</v>
      </c>
      <c r="H724" s="16" t="s">
        <v>28</v>
      </c>
      <c r="I724" s="16" t="s">
        <v>5502</v>
      </c>
      <c r="J724" s="16" t="s">
        <v>5503</v>
      </c>
      <c r="K724" s="16" t="s">
        <v>88</v>
      </c>
      <c r="L724" s="16" t="s">
        <v>32</v>
      </c>
      <c r="M724" s="16" t="s">
        <v>33</v>
      </c>
      <c r="N724" s="16" t="s">
        <v>63</v>
      </c>
      <c r="O724" s="16" t="s">
        <v>35</v>
      </c>
      <c r="P724" s="16" t="s">
        <v>174</v>
      </c>
      <c r="Q724" s="16" t="s">
        <v>5504</v>
      </c>
      <c r="R724" s="16" t="s">
        <v>10322</v>
      </c>
      <c r="S724" s="16" t="s">
        <v>503</v>
      </c>
      <c r="T724" s="18">
        <v>21977</v>
      </c>
      <c r="U724" s="19">
        <v>65.8</v>
      </c>
      <c r="V724" s="19" t="s">
        <v>10315</v>
      </c>
      <c r="W724" s="20" t="s">
        <v>39</v>
      </c>
      <c r="X724" s="16" t="s">
        <v>707</v>
      </c>
      <c r="Y724" s="16" t="s">
        <v>54</v>
      </c>
      <c r="Z724" s="16">
        <v>69340</v>
      </c>
      <c r="AA724" s="16" t="s">
        <v>73</v>
      </c>
      <c r="AB724" s="16" t="s">
        <v>83</v>
      </c>
      <c r="AC724" s="16" t="s">
        <v>44</v>
      </c>
      <c r="AD724" s="16">
        <v>3</v>
      </c>
      <c r="AE724" s="21">
        <f>VLOOKUP(W724,Sheet4!$A$4:$B$53,2,FALSE)</f>
        <v>0</v>
      </c>
    </row>
    <row r="725" spans="1:31" x14ac:dyDescent="0.35">
      <c r="A725" s="22">
        <v>1825</v>
      </c>
      <c r="B725" s="23" t="s">
        <v>5505</v>
      </c>
      <c r="C725" s="23" t="s">
        <v>3968</v>
      </c>
      <c r="D725" s="24">
        <v>44332</v>
      </c>
      <c r="E725" s="24">
        <v>45060</v>
      </c>
      <c r="F725" s="23">
        <v>23</v>
      </c>
      <c r="G725" s="23" t="s">
        <v>10308</v>
      </c>
      <c r="H725" s="23" t="s">
        <v>28</v>
      </c>
      <c r="I725" s="23" t="s">
        <v>5506</v>
      </c>
      <c r="J725" s="23" t="s">
        <v>5507</v>
      </c>
      <c r="K725" s="23" t="s">
        <v>31</v>
      </c>
      <c r="L725" s="23" t="s">
        <v>32</v>
      </c>
      <c r="M725" s="23" t="s">
        <v>33</v>
      </c>
      <c r="N725" s="23" t="s">
        <v>50</v>
      </c>
      <c r="O725" s="23" t="s">
        <v>51</v>
      </c>
      <c r="P725" s="23" t="s">
        <v>174</v>
      </c>
      <c r="Q725" s="23" t="s">
        <v>5508</v>
      </c>
      <c r="R725" s="23" t="s">
        <v>10322</v>
      </c>
      <c r="S725" s="23" t="s">
        <v>147</v>
      </c>
      <c r="T725" s="25">
        <v>35404</v>
      </c>
      <c r="U725" s="26">
        <v>29.041666666666668</v>
      </c>
      <c r="V725" s="26" t="s">
        <v>10320</v>
      </c>
      <c r="W725" s="27" t="s">
        <v>39</v>
      </c>
      <c r="X725" s="23" t="s">
        <v>82</v>
      </c>
      <c r="Y725" s="23" t="s">
        <v>54</v>
      </c>
      <c r="Z725" s="23">
        <v>45326</v>
      </c>
      <c r="AA725" s="23" t="s">
        <v>42</v>
      </c>
      <c r="AB725" s="23" t="s">
        <v>83</v>
      </c>
      <c r="AC725" s="23" t="s">
        <v>44</v>
      </c>
      <c r="AD725" s="23">
        <v>3</v>
      </c>
      <c r="AE725" s="28">
        <f>VLOOKUP(W725,Sheet4!$A$4:$B$53,2,FALSE)</f>
        <v>0</v>
      </c>
    </row>
    <row r="726" spans="1:31" x14ac:dyDescent="0.35">
      <c r="A726" s="15">
        <v>1826</v>
      </c>
      <c r="B726" s="16" t="s">
        <v>3180</v>
      </c>
      <c r="C726" s="16" t="s">
        <v>5509</v>
      </c>
      <c r="D726" s="17">
        <v>44227</v>
      </c>
      <c r="E726" s="17">
        <v>44715</v>
      </c>
      <c r="F726" s="16">
        <v>16</v>
      </c>
      <c r="G726" s="16" t="s">
        <v>10308</v>
      </c>
      <c r="H726" s="16" t="s">
        <v>28</v>
      </c>
      <c r="I726" s="16" t="s">
        <v>5510</v>
      </c>
      <c r="J726" s="16" t="s">
        <v>5511</v>
      </c>
      <c r="K726" s="16" t="s">
        <v>132</v>
      </c>
      <c r="L726" s="16" t="s">
        <v>32</v>
      </c>
      <c r="M726" s="16" t="s">
        <v>51</v>
      </c>
      <c r="N726" s="16" t="s">
        <v>63</v>
      </c>
      <c r="O726" s="16" t="s">
        <v>35</v>
      </c>
      <c r="P726" s="16" t="s">
        <v>125</v>
      </c>
      <c r="Q726" s="16" t="s">
        <v>5512</v>
      </c>
      <c r="R726" s="16" t="s">
        <v>10322</v>
      </c>
      <c r="S726" s="16" t="s">
        <v>52</v>
      </c>
      <c r="T726" s="18">
        <v>15297</v>
      </c>
      <c r="U726" s="19">
        <v>84.091666666666669</v>
      </c>
      <c r="V726" s="19" t="s">
        <v>10314</v>
      </c>
      <c r="W726" s="20" t="s">
        <v>39</v>
      </c>
      <c r="X726" s="16" t="s">
        <v>225</v>
      </c>
      <c r="Y726" s="16" t="s">
        <v>41</v>
      </c>
      <c r="Z726" s="16">
        <v>57901</v>
      </c>
      <c r="AA726" s="16" t="s">
        <v>73</v>
      </c>
      <c r="AB726" s="16" t="s">
        <v>43</v>
      </c>
      <c r="AC726" s="16" t="s">
        <v>104</v>
      </c>
      <c r="AD726" s="16">
        <v>3</v>
      </c>
      <c r="AE726" s="21">
        <f>VLOOKUP(W726,Sheet4!$A$4:$B$53,2,FALSE)</f>
        <v>0</v>
      </c>
    </row>
    <row r="727" spans="1:31" x14ac:dyDescent="0.35">
      <c r="A727" s="22">
        <v>1827</v>
      </c>
      <c r="B727" s="23" t="s">
        <v>1664</v>
      </c>
      <c r="C727" s="23" t="s">
        <v>1289</v>
      </c>
      <c r="D727" s="24">
        <v>44458</v>
      </c>
      <c r="E727" s="24">
        <v>44818</v>
      </c>
      <c r="F727" s="23">
        <v>11</v>
      </c>
      <c r="G727" s="23" t="s">
        <v>10308</v>
      </c>
      <c r="H727" s="23" t="s">
        <v>28</v>
      </c>
      <c r="I727" s="23" t="s">
        <v>5513</v>
      </c>
      <c r="J727" s="23" t="s">
        <v>5514</v>
      </c>
      <c r="K727" s="23" t="s">
        <v>49</v>
      </c>
      <c r="L727" s="23" t="s">
        <v>32</v>
      </c>
      <c r="M727" s="23" t="s">
        <v>33</v>
      </c>
      <c r="N727" s="23" t="s">
        <v>34</v>
      </c>
      <c r="O727" s="23" t="s">
        <v>62</v>
      </c>
      <c r="P727" s="23" t="s">
        <v>98</v>
      </c>
      <c r="Q727" s="23" t="s">
        <v>5515</v>
      </c>
      <c r="R727" s="23" t="s">
        <v>10322</v>
      </c>
      <c r="S727" s="23" t="s">
        <v>89</v>
      </c>
      <c r="T727" s="25">
        <v>30092</v>
      </c>
      <c r="U727" s="26">
        <v>43.580555555555556</v>
      </c>
      <c r="V727" s="26" t="s">
        <v>10317</v>
      </c>
      <c r="W727" s="27" t="s">
        <v>39</v>
      </c>
      <c r="X727" s="23" t="s">
        <v>215</v>
      </c>
      <c r="Y727" s="23" t="s">
        <v>41</v>
      </c>
      <c r="Z727" s="23">
        <v>18674</v>
      </c>
      <c r="AA727" s="23" t="s">
        <v>73</v>
      </c>
      <c r="AB727" s="23" t="s">
        <v>43</v>
      </c>
      <c r="AC727" s="23" t="s">
        <v>235</v>
      </c>
      <c r="AD727" s="23">
        <v>3</v>
      </c>
      <c r="AE727" s="28">
        <f>VLOOKUP(W727,Sheet4!$A$4:$B$53,2,FALSE)</f>
        <v>0</v>
      </c>
    </row>
    <row r="728" spans="1:31" x14ac:dyDescent="0.35">
      <c r="A728" s="15">
        <v>1828</v>
      </c>
      <c r="B728" s="16" t="s">
        <v>163</v>
      </c>
      <c r="C728" s="16" t="s">
        <v>683</v>
      </c>
      <c r="D728" s="17">
        <v>43891</v>
      </c>
      <c r="E728" s="17">
        <v>44646</v>
      </c>
      <c r="F728" s="16">
        <v>24</v>
      </c>
      <c r="G728" s="16" t="s">
        <v>10308</v>
      </c>
      <c r="H728" s="16" t="s">
        <v>28</v>
      </c>
      <c r="I728" s="16" t="s">
        <v>5516</v>
      </c>
      <c r="J728" s="16" t="s">
        <v>5517</v>
      </c>
      <c r="K728" s="16" t="s">
        <v>138</v>
      </c>
      <c r="L728" s="16" t="s">
        <v>32</v>
      </c>
      <c r="M728" s="16" t="s">
        <v>51</v>
      </c>
      <c r="N728" s="16" t="s">
        <v>63</v>
      </c>
      <c r="O728" s="16" t="s">
        <v>35</v>
      </c>
      <c r="P728" s="16" t="s">
        <v>125</v>
      </c>
      <c r="Q728" s="16" t="s">
        <v>5518</v>
      </c>
      <c r="R728" s="16" t="s">
        <v>10322</v>
      </c>
      <c r="S728" s="16" t="s">
        <v>304</v>
      </c>
      <c r="T728" s="18">
        <v>30415</v>
      </c>
      <c r="U728" s="19">
        <v>42.697222222222223</v>
      </c>
      <c r="V728" s="19" t="s">
        <v>10317</v>
      </c>
      <c r="W728" s="20" t="s">
        <v>39</v>
      </c>
      <c r="X728" s="16" t="s">
        <v>225</v>
      </c>
      <c r="Y728" s="16" t="s">
        <v>54</v>
      </c>
      <c r="Z728" s="16">
        <v>64947</v>
      </c>
      <c r="AA728" s="16" t="s">
        <v>92</v>
      </c>
      <c r="AB728" s="16" t="s">
        <v>103</v>
      </c>
      <c r="AC728" s="16" t="s">
        <v>104</v>
      </c>
      <c r="AD728" s="16">
        <v>3</v>
      </c>
      <c r="AE728" s="21">
        <f>VLOOKUP(W728,Sheet4!$A$4:$B$53,2,FALSE)</f>
        <v>0</v>
      </c>
    </row>
    <row r="729" spans="1:31" x14ac:dyDescent="0.35">
      <c r="A729" s="22">
        <v>1831</v>
      </c>
      <c r="B729" s="23" t="s">
        <v>926</v>
      </c>
      <c r="C729" s="23" t="s">
        <v>1352</v>
      </c>
      <c r="D729" s="24">
        <v>44738</v>
      </c>
      <c r="E729" s="24">
        <v>45092</v>
      </c>
      <c r="F729" s="23">
        <v>11</v>
      </c>
      <c r="G729" s="23" t="s">
        <v>10308</v>
      </c>
      <c r="H729" s="23" t="s">
        <v>28</v>
      </c>
      <c r="I729" s="23" t="s">
        <v>5524</v>
      </c>
      <c r="J729" s="23" t="s">
        <v>5525</v>
      </c>
      <c r="K729" s="23" t="s">
        <v>97</v>
      </c>
      <c r="L729" s="23" t="s">
        <v>744</v>
      </c>
      <c r="M729" s="23" t="s">
        <v>51</v>
      </c>
      <c r="N729" s="23" t="s">
        <v>63</v>
      </c>
      <c r="O729" s="23" t="s">
        <v>35</v>
      </c>
      <c r="P729" s="23" t="s">
        <v>139</v>
      </c>
      <c r="Q729" s="23" t="s">
        <v>5526</v>
      </c>
      <c r="R729" s="23" t="s">
        <v>10322</v>
      </c>
      <c r="S729" s="23" t="s">
        <v>3211</v>
      </c>
      <c r="T729" s="25">
        <v>25855</v>
      </c>
      <c r="U729" s="26">
        <v>55.18333333333333</v>
      </c>
      <c r="V729" s="26" t="s">
        <v>10319</v>
      </c>
      <c r="W729" s="27" t="s">
        <v>39</v>
      </c>
      <c r="X729" s="23" t="s">
        <v>102</v>
      </c>
      <c r="Y729" s="23" t="s">
        <v>41</v>
      </c>
      <c r="Z729" s="23">
        <v>40762</v>
      </c>
      <c r="AA729" s="23" t="s">
        <v>127</v>
      </c>
      <c r="AB729" s="23" t="s">
        <v>43</v>
      </c>
      <c r="AC729" s="23" t="s">
        <v>235</v>
      </c>
      <c r="AD729" s="23">
        <v>3</v>
      </c>
      <c r="AE729" s="28">
        <f>VLOOKUP(W729,Sheet4!$A$4:$B$53,2,FALSE)</f>
        <v>0</v>
      </c>
    </row>
    <row r="730" spans="1:31" x14ac:dyDescent="0.35">
      <c r="A730" s="15">
        <v>1834</v>
      </c>
      <c r="B730" s="16" t="s">
        <v>1907</v>
      </c>
      <c r="C730" s="16" t="s">
        <v>1941</v>
      </c>
      <c r="D730" s="17">
        <v>44043</v>
      </c>
      <c r="E730" s="17">
        <v>44291</v>
      </c>
      <c r="F730" s="16">
        <v>8</v>
      </c>
      <c r="G730" s="16" t="s">
        <v>10308</v>
      </c>
      <c r="H730" s="16" t="s">
        <v>727</v>
      </c>
      <c r="I730" s="16" t="s">
        <v>5533</v>
      </c>
      <c r="J730" s="16" t="s">
        <v>5534</v>
      </c>
      <c r="K730" s="16" t="s">
        <v>31</v>
      </c>
      <c r="L730" s="16" t="s">
        <v>32</v>
      </c>
      <c r="M730" s="16" t="s">
        <v>33</v>
      </c>
      <c r="N730" s="16" t="s">
        <v>34</v>
      </c>
      <c r="O730" s="16" t="s">
        <v>62</v>
      </c>
      <c r="P730" s="16" t="s">
        <v>125</v>
      </c>
      <c r="Q730" s="16" t="s">
        <v>5535</v>
      </c>
      <c r="R730" s="16" t="s">
        <v>10322</v>
      </c>
      <c r="S730" s="16" t="s">
        <v>176</v>
      </c>
      <c r="T730" s="18">
        <v>28746</v>
      </c>
      <c r="U730" s="19">
        <v>47.269444444444446</v>
      </c>
      <c r="V730" s="19" t="s">
        <v>10317</v>
      </c>
      <c r="W730" s="20" t="s">
        <v>39</v>
      </c>
      <c r="X730" s="16" t="s">
        <v>177</v>
      </c>
      <c r="Y730" s="16" t="s">
        <v>41</v>
      </c>
      <c r="Z730" s="16">
        <v>80929</v>
      </c>
      <c r="AA730" s="16" t="s">
        <v>42</v>
      </c>
      <c r="AB730" s="16" t="s">
        <v>103</v>
      </c>
      <c r="AC730" s="16" t="s">
        <v>235</v>
      </c>
      <c r="AD730" s="16">
        <v>3</v>
      </c>
      <c r="AE730" s="21">
        <f>VLOOKUP(W730,Sheet4!$A$4:$B$53,2,FALSE)</f>
        <v>0</v>
      </c>
    </row>
    <row r="731" spans="1:31" x14ac:dyDescent="0.35">
      <c r="A731" s="22">
        <v>1835</v>
      </c>
      <c r="B731" s="23" t="s">
        <v>5536</v>
      </c>
      <c r="C731" s="23" t="s">
        <v>5537</v>
      </c>
      <c r="D731" s="24">
        <v>44449</v>
      </c>
      <c r="E731" s="24">
        <v>44761</v>
      </c>
      <c r="F731" s="23">
        <v>10</v>
      </c>
      <c r="G731" s="23" t="s">
        <v>10308</v>
      </c>
      <c r="H731" s="23" t="s">
        <v>727</v>
      </c>
      <c r="I731" s="23" t="s">
        <v>5538</v>
      </c>
      <c r="J731" s="23" t="s">
        <v>5539</v>
      </c>
      <c r="K731" s="23" t="s">
        <v>49</v>
      </c>
      <c r="L731" s="23" t="s">
        <v>32</v>
      </c>
      <c r="M731" s="23" t="s">
        <v>51</v>
      </c>
      <c r="N731" s="23" t="s">
        <v>63</v>
      </c>
      <c r="O731" s="23" t="s">
        <v>35</v>
      </c>
      <c r="P731" s="23" t="s">
        <v>125</v>
      </c>
      <c r="Q731" s="23" t="s">
        <v>5540</v>
      </c>
      <c r="R731" s="23" t="s">
        <v>10322</v>
      </c>
      <c r="S731" s="23" t="s">
        <v>89</v>
      </c>
      <c r="T731" s="25">
        <v>30280</v>
      </c>
      <c r="U731" s="26">
        <v>43.069444444444443</v>
      </c>
      <c r="V731" s="26" t="s">
        <v>10317</v>
      </c>
      <c r="W731" s="27" t="s">
        <v>39</v>
      </c>
      <c r="X731" s="23" t="s">
        <v>82</v>
      </c>
      <c r="Y731" s="23" t="s">
        <v>41</v>
      </c>
      <c r="Z731" s="23">
        <v>5480</v>
      </c>
      <c r="AA731" s="23" t="s">
        <v>127</v>
      </c>
      <c r="AB731" s="23" t="s">
        <v>74</v>
      </c>
      <c r="AC731" s="23" t="s">
        <v>235</v>
      </c>
      <c r="AD731" s="23">
        <v>3</v>
      </c>
      <c r="AE731" s="28">
        <f>VLOOKUP(W731,Sheet4!$A$4:$B$53,2,FALSE)</f>
        <v>0</v>
      </c>
    </row>
    <row r="732" spans="1:31" x14ac:dyDescent="0.35">
      <c r="A732" s="15">
        <v>1839</v>
      </c>
      <c r="B732" s="16" t="s">
        <v>3242</v>
      </c>
      <c r="C732" s="16" t="s">
        <v>2957</v>
      </c>
      <c r="D732" s="17">
        <v>44425</v>
      </c>
      <c r="E732" s="17">
        <v>44804</v>
      </c>
      <c r="F732" s="16">
        <v>12</v>
      </c>
      <c r="G732" s="16" t="s">
        <v>10308</v>
      </c>
      <c r="H732" s="16" t="s">
        <v>28</v>
      </c>
      <c r="I732" s="16" t="s">
        <v>5548</v>
      </c>
      <c r="J732" s="16" t="s">
        <v>5549</v>
      </c>
      <c r="K732" s="16" t="s">
        <v>167</v>
      </c>
      <c r="L732" s="16" t="s">
        <v>32</v>
      </c>
      <c r="M732" s="16" t="s">
        <v>62</v>
      </c>
      <c r="N732" s="16" t="s">
        <v>50</v>
      </c>
      <c r="O732" s="16" t="s">
        <v>51</v>
      </c>
      <c r="P732" s="16" t="s">
        <v>174</v>
      </c>
      <c r="Q732" s="16" t="s">
        <v>5550</v>
      </c>
      <c r="R732" s="16" t="s">
        <v>10322</v>
      </c>
      <c r="S732" s="16" t="s">
        <v>695</v>
      </c>
      <c r="T732" s="18">
        <v>24926</v>
      </c>
      <c r="U732" s="19">
        <v>57.725000000000001</v>
      </c>
      <c r="V732" s="19" t="s">
        <v>10319</v>
      </c>
      <c r="W732" s="20" t="s">
        <v>39</v>
      </c>
      <c r="X732" s="16" t="s">
        <v>66</v>
      </c>
      <c r="Y732" s="16" t="s">
        <v>41</v>
      </c>
      <c r="Z732" s="16">
        <v>74361</v>
      </c>
      <c r="AA732" s="16" t="s">
        <v>73</v>
      </c>
      <c r="AB732" s="16" t="s">
        <v>74</v>
      </c>
      <c r="AC732" s="16" t="s">
        <v>104</v>
      </c>
      <c r="AD732" s="16">
        <v>3</v>
      </c>
      <c r="AE732" s="21">
        <f>VLOOKUP(W732,Sheet4!$A$4:$B$53,2,FALSE)</f>
        <v>0</v>
      </c>
    </row>
    <row r="733" spans="1:31" x14ac:dyDescent="0.35">
      <c r="A733" s="22">
        <v>1845</v>
      </c>
      <c r="B733" s="23" t="s">
        <v>5566</v>
      </c>
      <c r="C733" s="23" t="s">
        <v>1838</v>
      </c>
      <c r="D733" s="24">
        <v>43895</v>
      </c>
      <c r="E733" s="24">
        <v>44430</v>
      </c>
      <c r="F733" s="23">
        <v>17</v>
      </c>
      <c r="G733" s="23" t="s">
        <v>10308</v>
      </c>
      <c r="H733" s="23" t="s">
        <v>28</v>
      </c>
      <c r="I733" s="23" t="s">
        <v>5567</v>
      </c>
      <c r="J733" s="23" t="s">
        <v>5568</v>
      </c>
      <c r="K733" s="23" t="s">
        <v>132</v>
      </c>
      <c r="L733" s="23" t="s">
        <v>32</v>
      </c>
      <c r="M733" s="23" t="s">
        <v>51</v>
      </c>
      <c r="N733" s="23" t="s">
        <v>50</v>
      </c>
      <c r="O733" s="23" t="s">
        <v>35</v>
      </c>
      <c r="P733" s="23" t="s">
        <v>174</v>
      </c>
      <c r="Q733" s="23" t="s">
        <v>5569</v>
      </c>
      <c r="R733" s="23" t="s">
        <v>10322</v>
      </c>
      <c r="S733" s="23" t="s">
        <v>52</v>
      </c>
      <c r="T733" s="25">
        <v>15333</v>
      </c>
      <c r="U733" s="26">
        <v>83.99166666666666</v>
      </c>
      <c r="V733" s="26" t="s">
        <v>10314</v>
      </c>
      <c r="W733" s="27" t="s">
        <v>39</v>
      </c>
      <c r="X733" s="23" t="s">
        <v>82</v>
      </c>
      <c r="Y733" s="23" t="s">
        <v>41</v>
      </c>
      <c r="Z733" s="23">
        <v>78947</v>
      </c>
      <c r="AA733" s="23" t="s">
        <v>92</v>
      </c>
      <c r="AB733" s="23" t="s">
        <v>74</v>
      </c>
      <c r="AC733" s="23" t="s">
        <v>235</v>
      </c>
      <c r="AD733" s="23">
        <v>3</v>
      </c>
      <c r="AE733" s="28">
        <f>VLOOKUP(W733,Sheet4!$A$4:$B$53,2,FALSE)</f>
        <v>0</v>
      </c>
    </row>
    <row r="734" spans="1:31" x14ac:dyDescent="0.35">
      <c r="A734" s="15">
        <v>1847</v>
      </c>
      <c r="B734" s="16" t="s">
        <v>5573</v>
      </c>
      <c r="C734" s="16" t="s">
        <v>2722</v>
      </c>
      <c r="D734" s="17">
        <v>44898</v>
      </c>
      <c r="E734" s="17">
        <v>44919</v>
      </c>
      <c r="F734" s="16">
        <v>0</v>
      </c>
      <c r="G734" s="16" t="s">
        <v>10308</v>
      </c>
      <c r="H734" s="16" t="s">
        <v>28</v>
      </c>
      <c r="I734" s="16" t="s">
        <v>5574</v>
      </c>
      <c r="J734" s="16" t="s">
        <v>5575</v>
      </c>
      <c r="K734" s="16" t="s">
        <v>138</v>
      </c>
      <c r="L734" s="16" t="s">
        <v>32</v>
      </c>
      <c r="M734" s="16" t="s">
        <v>62</v>
      </c>
      <c r="N734" s="16" t="s">
        <v>34</v>
      </c>
      <c r="O734" s="16" t="s">
        <v>51</v>
      </c>
      <c r="P734" s="16" t="s">
        <v>125</v>
      </c>
      <c r="Q734" s="16" t="s">
        <v>5576</v>
      </c>
      <c r="R734" s="16" t="s">
        <v>10322</v>
      </c>
      <c r="S734" s="16" t="s">
        <v>176</v>
      </c>
      <c r="T734" s="18">
        <v>36815</v>
      </c>
      <c r="U734" s="19">
        <v>25.177777777777777</v>
      </c>
      <c r="V734" s="19" t="s">
        <v>10320</v>
      </c>
      <c r="W734" s="20" t="s">
        <v>39</v>
      </c>
      <c r="X734" s="16" t="s">
        <v>418</v>
      </c>
      <c r="Y734" s="16" t="s">
        <v>54</v>
      </c>
      <c r="Z734" s="16">
        <v>16653</v>
      </c>
      <c r="AA734" s="16" t="s">
        <v>73</v>
      </c>
      <c r="AB734" s="16" t="s">
        <v>103</v>
      </c>
      <c r="AC734" s="16" t="s">
        <v>235</v>
      </c>
      <c r="AD734" s="16">
        <v>3</v>
      </c>
      <c r="AE734" s="21">
        <f>VLOOKUP(W734,Sheet4!$A$4:$B$53,2,FALSE)</f>
        <v>0</v>
      </c>
    </row>
    <row r="735" spans="1:31" x14ac:dyDescent="0.35">
      <c r="A735" s="22">
        <v>1850</v>
      </c>
      <c r="B735" s="23" t="s">
        <v>5583</v>
      </c>
      <c r="C735" s="23" t="s">
        <v>5584</v>
      </c>
      <c r="D735" s="24">
        <v>43814</v>
      </c>
      <c r="E735" s="24">
        <v>44372</v>
      </c>
      <c r="F735" s="23">
        <v>18</v>
      </c>
      <c r="G735" s="23" t="s">
        <v>10308</v>
      </c>
      <c r="H735" s="23" t="s">
        <v>28</v>
      </c>
      <c r="I735" s="23" t="s">
        <v>5585</v>
      </c>
      <c r="J735" s="23" t="s">
        <v>5586</v>
      </c>
      <c r="K735" s="23" t="s">
        <v>97</v>
      </c>
      <c r="L735" s="23" t="s">
        <v>744</v>
      </c>
      <c r="M735" s="23" t="s">
        <v>33</v>
      </c>
      <c r="N735" s="23" t="s">
        <v>50</v>
      </c>
      <c r="O735" s="23" t="s">
        <v>62</v>
      </c>
      <c r="P735" s="23" t="s">
        <v>174</v>
      </c>
      <c r="Q735" s="23" t="s">
        <v>5587</v>
      </c>
      <c r="R735" s="23" t="s">
        <v>10322</v>
      </c>
      <c r="S735" s="23" t="s">
        <v>52</v>
      </c>
      <c r="T735" s="25">
        <v>35361</v>
      </c>
      <c r="U735" s="26">
        <v>29.158333333333335</v>
      </c>
      <c r="V735" s="26" t="s">
        <v>10320</v>
      </c>
      <c r="W735" s="27" t="s">
        <v>39</v>
      </c>
      <c r="X735" s="23" t="s">
        <v>162</v>
      </c>
      <c r="Y735" s="23" t="s">
        <v>41</v>
      </c>
      <c r="Z735" s="23">
        <v>78073</v>
      </c>
      <c r="AA735" s="23" t="s">
        <v>42</v>
      </c>
      <c r="AB735" s="23" t="s">
        <v>83</v>
      </c>
      <c r="AC735" s="23" t="s">
        <v>739</v>
      </c>
      <c r="AD735" s="23">
        <v>3</v>
      </c>
      <c r="AE735" s="28">
        <f>VLOOKUP(W735,Sheet4!$A$4:$B$53,2,FALSE)</f>
        <v>0</v>
      </c>
    </row>
    <row r="736" spans="1:31" x14ac:dyDescent="0.35">
      <c r="A736" s="15">
        <v>1851</v>
      </c>
      <c r="B736" s="16" t="s">
        <v>5588</v>
      </c>
      <c r="C736" s="16" t="s">
        <v>5589</v>
      </c>
      <c r="D736" s="17">
        <v>44511</v>
      </c>
      <c r="E736" s="17">
        <v>44774</v>
      </c>
      <c r="F736" s="16">
        <v>8</v>
      </c>
      <c r="G736" s="16" t="s">
        <v>10308</v>
      </c>
      <c r="H736" s="16" t="s">
        <v>28</v>
      </c>
      <c r="I736" s="16" t="s">
        <v>5590</v>
      </c>
      <c r="J736" s="16" t="s">
        <v>5591</v>
      </c>
      <c r="K736" s="16" t="s">
        <v>117</v>
      </c>
      <c r="L736" s="16" t="s">
        <v>744</v>
      </c>
      <c r="M736" s="16" t="s">
        <v>62</v>
      </c>
      <c r="N736" s="16" t="s">
        <v>63</v>
      </c>
      <c r="O736" s="16" t="s">
        <v>35</v>
      </c>
      <c r="P736" s="16" t="s">
        <v>139</v>
      </c>
      <c r="Q736" s="16" t="s">
        <v>5592</v>
      </c>
      <c r="R736" s="16" t="s">
        <v>10322</v>
      </c>
      <c r="S736" s="16" t="s">
        <v>80</v>
      </c>
      <c r="T736" s="18">
        <v>24774</v>
      </c>
      <c r="U736" s="19">
        <v>58.141666666666666</v>
      </c>
      <c r="V736" s="19" t="s">
        <v>10319</v>
      </c>
      <c r="W736" s="20" t="s">
        <v>39</v>
      </c>
      <c r="X736" s="16" t="s">
        <v>82</v>
      </c>
      <c r="Y736" s="16" t="s">
        <v>41</v>
      </c>
      <c r="Z736" s="16">
        <v>57276</v>
      </c>
      <c r="AA736" s="16" t="s">
        <v>55</v>
      </c>
      <c r="AB736" s="16" t="s">
        <v>74</v>
      </c>
      <c r="AC736" s="16" t="s">
        <v>739</v>
      </c>
      <c r="AD736" s="16">
        <v>3</v>
      </c>
      <c r="AE736" s="21">
        <f>VLOOKUP(W736,Sheet4!$A$4:$B$53,2,FALSE)</f>
        <v>0</v>
      </c>
    </row>
    <row r="737" spans="1:31" x14ac:dyDescent="0.35">
      <c r="A737" s="22">
        <v>1852</v>
      </c>
      <c r="B737" s="23" t="s">
        <v>531</v>
      </c>
      <c r="C737" s="23" t="s">
        <v>164</v>
      </c>
      <c r="D737" s="24">
        <v>43511</v>
      </c>
      <c r="E737" s="24">
        <v>45135</v>
      </c>
      <c r="F737" s="23">
        <v>53</v>
      </c>
      <c r="G737" s="23" t="s">
        <v>10308</v>
      </c>
      <c r="H737" s="23" t="s">
        <v>28</v>
      </c>
      <c r="I737" s="23" t="s">
        <v>5593</v>
      </c>
      <c r="J737" s="23" t="s">
        <v>5594</v>
      </c>
      <c r="K737" s="23" t="s">
        <v>61</v>
      </c>
      <c r="L737" s="23" t="s">
        <v>744</v>
      </c>
      <c r="M737" s="23" t="s">
        <v>62</v>
      </c>
      <c r="N737" s="23" t="s">
        <v>50</v>
      </c>
      <c r="O737" s="23" t="s">
        <v>51</v>
      </c>
      <c r="P737" s="23" t="s">
        <v>174</v>
      </c>
      <c r="Q737" s="23" t="s">
        <v>5595</v>
      </c>
      <c r="R737" s="23" t="s">
        <v>10322</v>
      </c>
      <c r="S737" s="23" t="s">
        <v>80</v>
      </c>
      <c r="T737" s="25">
        <v>29877</v>
      </c>
      <c r="U737" s="26">
        <v>44.172222222222224</v>
      </c>
      <c r="V737" s="26" t="s">
        <v>10317</v>
      </c>
      <c r="W737" s="27" t="s">
        <v>39</v>
      </c>
      <c r="X737" s="23" t="s">
        <v>102</v>
      </c>
      <c r="Y737" s="23" t="s">
        <v>41</v>
      </c>
      <c r="Z737" s="23">
        <v>47682</v>
      </c>
      <c r="AA737" s="23" t="s">
        <v>92</v>
      </c>
      <c r="AB737" s="23" t="s">
        <v>74</v>
      </c>
      <c r="AC737" s="23" t="s">
        <v>739</v>
      </c>
      <c r="AD737" s="23">
        <v>3</v>
      </c>
      <c r="AE737" s="28">
        <f>VLOOKUP(W737,Sheet4!$A$4:$B$53,2,FALSE)</f>
        <v>0</v>
      </c>
    </row>
    <row r="738" spans="1:31" x14ac:dyDescent="0.35">
      <c r="A738" s="15">
        <v>1854</v>
      </c>
      <c r="B738" s="16" t="s">
        <v>5599</v>
      </c>
      <c r="C738" s="16" t="s">
        <v>151</v>
      </c>
      <c r="D738" s="17">
        <v>44129</v>
      </c>
      <c r="E738" s="17">
        <v>44669</v>
      </c>
      <c r="F738" s="16">
        <v>17</v>
      </c>
      <c r="G738" s="16" t="s">
        <v>10308</v>
      </c>
      <c r="H738" s="16" t="s">
        <v>727</v>
      </c>
      <c r="I738" s="16" t="s">
        <v>5600</v>
      </c>
      <c r="J738" s="16" t="s">
        <v>5601</v>
      </c>
      <c r="K738" s="16" t="s">
        <v>97</v>
      </c>
      <c r="L738" s="16" t="s">
        <v>32</v>
      </c>
      <c r="M738" s="16" t="s">
        <v>33</v>
      </c>
      <c r="N738" s="16" t="s">
        <v>50</v>
      </c>
      <c r="O738" s="16" t="s">
        <v>62</v>
      </c>
      <c r="P738" s="16" t="s">
        <v>98</v>
      </c>
      <c r="Q738" s="16" t="s">
        <v>5602</v>
      </c>
      <c r="R738" s="16" t="s">
        <v>10322</v>
      </c>
      <c r="S738" s="16" t="s">
        <v>285</v>
      </c>
      <c r="T738" s="18">
        <v>22887</v>
      </c>
      <c r="U738" s="19">
        <v>63.30833333333333</v>
      </c>
      <c r="V738" s="19" t="s">
        <v>10315</v>
      </c>
      <c r="W738" s="20" t="s">
        <v>39</v>
      </c>
      <c r="X738" s="16" t="s">
        <v>286</v>
      </c>
      <c r="Y738" s="16" t="s">
        <v>41</v>
      </c>
      <c r="Z738" s="16">
        <v>68252</v>
      </c>
      <c r="AA738" s="16" t="s">
        <v>127</v>
      </c>
      <c r="AB738" s="16" t="s">
        <v>83</v>
      </c>
      <c r="AC738" s="16" t="s">
        <v>739</v>
      </c>
      <c r="AD738" s="16">
        <v>3</v>
      </c>
      <c r="AE738" s="21">
        <f>VLOOKUP(W738,Sheet4!$A$4:$B$53,2,FALSE)</f>
        <v>0</v>
      </c>
    </row>
    <row r="739" spans="1:31" x14ac:dyDescent="0.35">
      <c r="A739" s="22">
        <v>1855</v>
      </c>
      <c r="B739" s="23" t="s">
        <v>617</v>
      </c>
      <c r="C739" s="23" t="s">
        <v>2105</v>
      </c>
      <c r="D739" s="24">
        <v>44767</v>
      </c>
      <c r="E739" s="24">
        <v>45042</v>
      </c>
      <c r="F739" s="23">
        <v>9</v>
      </c>
      <c r="G739" s="23" t="s">
        <v>10308</v>
      </c>
      <c r="H739" s="23" t="s">
        <v>727</v>
      </c>
      <c r="I739" s="23" t="s">
        <v>5497</v>
      </c>
      <c r="J739" s="23" t="s">
        <v>5603</v>
      </c>
      <c r="K739" s="23" t="s">
        <v>117</v>
      </c>
      <c r="L739" s="23" t="s">
        <v>744</v>
      </c>
      <c r="M739" s="23" t="s">
        <v>51</v>
      </c>
      <c r="N739" s="23" t="s">
        <v>63</v>
      </c>
      <c r="O739" s="23" t="s">
        <v>51</v>
      </c>
      <c r="P739" s="23" t="s">
        <v>139</v>
      </c>
      <c r="Q739" s="23" t="s">
        <v>5604</v>
      </c>
      <c r="R739" s="23" t="s">
        <v>10322</v>
      </c>
      <c r="S739" s="23" t="s">
        <v>80</v>
      </c>
      <c r="T739" s="25">
        <v>17306</v>
      </c>
      <c r="U739" s="26">
        <v>78.586111111111109</v>
      </c>
      <c r="V739" s="26" t="s">
        <v>10316</v>
      </c>
      <c r="W739" s="27" t="s">
        <v>39</v>
      </c>
      <c r="X739" s="23" t="s">
        <v>653</v>
      </c>
      <c r="Y739" s="23" t="s">
        <v>54</v>
      </c>
      <c r="Z739" s="23">
        <v>42024</v>
      </c>
      <c r="AA739" s="23" t="s">
        <v>73</v>
      </c>
      <c r="AB739" s="23" t="s">
        <v>83</v>
      </c>
      <c r="AC739" s="23" t="s">
        <v>104</v>
      </c>
      <c r="AD739" s="23">
        <v>3</v>
      </c>
      <c r="AE739" s="28">
        <f>VLOOKUP(W739,Sheet4!$A$4:$B$53,2,FALSE)</f>
        <v>0</v>
      </c>
    </row>
    <row r="740" spans="1:31" x14ac:dyDescent="0.35">
      <c r="A740" s="15">
        <v>1857</v>
      </c>
      <c r="B740" s="16" t="s">
        <v>3049</v>
      </c>
      <c r="C740" s="16" t="s">
        <v>432</v>
      </c>
      <c r="D740" s="17">
        <v>44513</v>
      </c>
      <c r="E740" s="17">
        <v>45002</v>
      </c>
      <c r="F740" s="16">
        <v>16</v>
      </c>
      <c r="G740" s="16" t="s">
        <v>10308</v>
      </c>
      <c r="H740" s="16" t="s">
        <v>727</v>
      </c>
      <c r="I740" s="16" t="s">
        <v>1616</v>
      </c>
      <c r="J740" s="16" t="s">
        <v>5609</v>
      </c>
      <c r="K740" s="16" t="s">
        <v>88</v>
      </c>
      <c r="L740" s="16" t="s">
        <v>744</v>
      </c>
      <c r="M740" s="16" t="s">
        <v>33</v>
      </c>
      <c r="N740" s="16" t="s">
        <v>34</v>
      </c>
      <c r="O740" s="16" t="s">
        <v>35</v>
      </c>
      <c r="P740" s="16" t="s">
        <v>98</v>
      </c>
      <c r="Q740" s="16" t="s">
        <v>5610</v>
      </c>
      <c r="R740" s="16" t="s">
        <v>10322</v>
      </c>
      <c r="S740" s="16" t="s">
        <v>935</v>
      </c>
      <c r="T740" s="18">
        <v>20610</v>
      </c>
      <c r="U740" s="19">
        <v>69.544444444444451</v>
      </c>
      <c r="V740" s="19" t="s">
        <v>10315</v>
      </c>
      <c r="W740" s="20" t="s">
        <v>39</v>
      </c>
      <c r="X740" s="16" t="s">
        <v>112</v>
      </c>
      <c r="Y740" s="16" t="s">
        <v>54</v>
      </c>
      <c r="Z740" s="16">
        <v>93336</v>
      </c>
      <c r="AA740" s="16" t="s">
        <v>73</v>
      </c>
      <c r="AB740" s="16" t="s">
        <v>103</v>
      </c>
      <c r="AC740" s="16" t="s">
        <v>104</v>
      </c>
      <c r="AD740" s="16">
        <v>3</v>
      </c>
      <c r="AE740" s="21">
        <f>VLOOKUP(W740,Sheet4!$A$4:$B$53,2,FALSE)</f>
        <v>0</v>
      </c>
    </row>
    <row r="741" spans="1:31" x14ac:dyDescent="0.35">
      <c r="A741" s="22">
        <v>1858</v>
      </c>
      <c r="B741" s="23" t="s">
        <v>5089</v>
      </c>
      <c r="C741" s="23" t="s">
        <v>5611</v>
      </c>
      <c r="D741" s="24">
        <v>43592</v>
      </c>
      <c r="E741" s="24">
        <v>43796</v>
      </c>
      <c r="F741" s="23">
        <v>6</v>
      </c>
      <c r="G741" s="23" t="s">
        <v>10308</v>
      </c>
      <c r="H741" s="23" t="s">
        <v>28</v>
      </c>
      <c r="I741" s="23" t="s">
        <v>5612</v>
      </c>
      <c r="J741" s="23" t="s">
        <v>5613</v>
      </c>
      <c r="K741" s="23" t="s">
        <v>79</v>
      </c>
      <c r="L741" s="23" t="s">
        <v>32</v>
      </c>
      <c r="M741" s="23" t="s">
        <v>33</v>
      </c>
      <c r="N741" s="23" t="s">
        <v>50</v>
      </c>
      <c r="O741" s="23" t="s">
        <v>62</v>
      </c>
      <c r="P741" s="23" t="s">
        <v>125</v>
      </c>
      <c r="Q741" s="23" t="s">
        <v>5614</v>
      </c>
      <c r="R741" s="23" t="s">
        <v>10322</v>
      </c>
      <c r="S741" s="23" t="s">
        <v>304</v>
      </c>
      <c r="T741" s="25">
        <v>32193</v>
      </c>
      <c r="U741" s="26">
        <v>37.833333333333336</v>
      </c>
      <c r="V741" s="26" t="s">
        <v>10318</v>
      </c>
      <c r="W741" s="27" t="s">
        <v>39</v>
      </c>
      <c r="X741" s="23" t="s">
        <v>162</v>
      </c>
      <c r="Y741" s="23" t="s">
        <v>41</v>
      </c>
      <c r="Z741" s="23">
        <v>16981</v>
      </c>
      <c r="AA741" s="23" t="s">
        <v>127</v>
      </c>
      <c r="AB741" s="23" t="s">
        <v>43</v>
      </c>
      <c r="AC741" s="23" t="s">
        <v>104</v>
      </c>
      <c r="AD741" s="23">
        <v>3</v>
      </c>
      <c r="AE741" s="28">
        <f>VLOOKUP(W741,Sheet4!$A$4:$B$53,2,FALSE)</f>
        <v>0</v>
      </c>
    </row>
    <row r="742" spans="1:31" x14ac:dyDescent="0.35">
      <c r="A742" s="15">
        <v>1859</v>
      </c>
      <c r="B742" s="16" t="s">
        <v>5615</v>
      </c>
      <c r="C742" s="16" t="s">
        <v>3506</v>
      </c>
      <c r="D742" s="17">
        <v>44196</v>
      </c>
      <c r="E742" s="17">
        <v>44259</v>
      </c>
      <c r="F742" s="16">
        <v>2</v>
      </c>
      <c r="G742" s="16" t="s">
        <v>10308</v>
      </c>
      <c r="H742" s="16" t="s">
        <v>28</v>
      </c>
      <c r="I742" s="16" t="s">
        <v>5616</v>
      </c>
      <c r="J742" s="16" t="s">
        <v>5617</v>
      </c>
      <c r="K742" s="16" t="s">
        <v>167</v>
      </c>
      <c r="L742" s="16" t="s">
        <v>32</v>
      </c>
      <c r="M742" s="16" t="s">
        <v>33</v>
      </c>
      <c r="N742" s="16" t="s">
        <v>50</v>
      </c>
      <c r="O742" s="16" t="s">
        <v>51</v>
      </c>
      <c r="P742" s="16" t="s">
        <v>174</v>
      </c>
      <c r="Q742" s="16" t="s">
        <v>5618</v>
      </c>
      <c r="R742" s="16" t="s">
        <v>10322</v>
      </c>
      <c r="S742" s="16" t="s">
        <v>89</v>
      </c>
      <c r="T742" s="18">
        <v>30299</v>
      </c>
      <c r="U742" s="19">
        <v>43.016666666666666</v>
      </c>
      <c r="V742" s="19" t="s">
        <v>10317</v>
      </c>
      <c r="W742" s="20" t="s">
        <v>39</v>
      </c>
      <c r="X742" s="16" t="s">
        <v>1181</v>
      </c>
      <c r="Y742" s="16" t="s">
        <v>41</v>
      </c>
      <c r="Z742" s="16">
        <v>66623</v>
      </c>
      <c r="AA742" s="16" t="s">
        <v>55</v>
      </c>
      <c r="AB742" s="16" t="s">
        <v>83</v>
      </c>
      <c r="AC742" s="16" t="s">
        <v>104</v>
      </c>
      <c r="AD742" s="16">
        <v>3</v>
      </c>
      <c r="AE742" s="21">
        <f>VLOOKUP(W742,Sheet4!$A$4:$B$53,2,FALSE)</f>
        <v>0</v>
      </c>
    </row>
    <row r="743" spans="1:31" x14ac:dyDescent="0.35">
      <c r="A743" s="22">
        <v>1860</v>
      </c>
      <c r="B743" s="23" t="s">
        <v>936</v>
      </c>
      <c r="C743" s="23" t="s">
        <v>1321</v>
      </c>
      <c r="D743" s="24">
        <v>43809</v>
      </c>
      <c r="E743" s="24">
        <v>43897</v>
      </c>
      <c r="F743" s="23">
        <v>2</v>
      </c>
      <c r="G743" s="23" t="s">
        <v>10308</v>
      </c>
      <c r="H743" s="23" t="s">
        <v>28</v>
      </c>
      <c r="I743" s="23" t="s">
        <v>5619</v>
      </c>
      <c r="J743" s="23" t="s">
        <v>5620</v>
      </c>
      <c r="K743" s="23" t="s">
        <v>97</v>
      </c>
      <c r="L743" s="23" t="s">
        <v>744</v>
      </c>
      <c r="M743" s="23" t="s">
        <v>51</v>
      </c>
      <c r="N743" s="23" t="s">
        <v>63</v>
      </c>
      <c r="O743" s="23" t="s">
        <v>62</v>
      </c>
      <c r="P743" s="23" t="s">
        <v>98</v>
      </c>
      <c r="Q743" s="23" t="s">
        <v>5621</v>
      </c>
      <c r="R743" s="23" t="s">
        <v>10322</v>
      </c>
      <c r="S743" s="23" t="s">
        <v>176</v>
      </c>
      <c r="T743" s="25">
        <v>36686</v>
      </c>
      <c r="U743" s="26">
        <v>25.530555555555555</v>
      </c>
      <c r="V743" s="26" t="s">
        <v>10320</v>
      </c>
      <c r="W743" s="27" t="s">
        <v>39</v>
      </c>
      <c r="X743" s="23" t="s">
        <v>177</v>
      </c>
      <c r="Y743" s="23" t="s">
        <v>41</v>
      </c>
      <c r="Z743" s="23">
        <v>34484</v>
      </c>
      <c r="AA743" s="23" t="s">
        <v>127</v>
      </c>
      <c r="AB743" s="23" t="s">
        <v>103</v>
      </c>
      <c r="AC743" s="23" t="s">
        <v>104</v>
      </c>
      <c r="AD743" s="23">
        <v>3</v>
      </c>
      <c r="AE743" s="28">
        <f>VLOOKUP(W743,Sheet4!$A$4:$B$53,2,FALSE)</f>
        <v>0</v>
      </c>
    </row>
    <row r="744" spans="1:31" x14ac:dyDescent="0.35">
      <c r="A744" s="15">
        <v>1863</v>
      </c>
      <c r="B744" s="16" t="s">
        <v>4508</v>
      </c>
      <c r="C744" s="16" t="s">
        <v>1178</v>
      </c>
      <c r="D744" s="17">
        <v>43773</v>
      </c>
      <c r="E744" s="17">
        <v>44559</v>
      </c>
      <c r="F744" s="16">
        <v>25</v>
      </c>
      <c r="G744" s="16" t="s">
        <v>10308</v>
      </c>
      <c r="H744" s="16" t="s">
        <v>28</v>
      </c>
      <c r="I744" s="16" t="s">
        <v>5627</v>
      </c>
      <c r="J744" s="16" t="s">
        <v>5628</v>
      </c>
      <c r="K744" s="16" t="s">
        <v>88</v>
      </c>
      <c r="L744" s="16" t="s">
        <v>32</v>
      </c>
      <c r="M744" s="16" t="s">
        <v>51</v>
      </c>
      <c r="N744" s="16" t="s">
        <v>34</v>
      </c>
      <c r="O744" s="16" t="s">
        <v>62</v>
      </c>
      <c r="P744" s="16" t="s">
        <v>98</v>
      </c>
      <c r="Q744" s="16" t="s">
        <v>5629</v>
      </c>
      <c r="R744" s="16" t="s">
        <v>10322</v>
      </c>
      <c r="S744" s="16" t="s">
        <v>110</v>
      </c>
      <c r="T744" s="18">
        <v>32038</v>
      </c>
      <c r="U744" s="19">
        <v>38.255555555555553</v>
      </c>
      <c r="V744" s="19" t="s">
        <v>10318</v>
      </c>
      <c r="W744" s="20" t="s">
        <v>39</v>
      </c>
      <c r="X744" s="16" t="s">
        <v>112</v>
      </c>
      <c r="Y744" s="16" t="s">
        <v>41</v>
      </c>
      <c r="Z744" s="16">
        <v>87036</v>
      </c>
      <c r="AA744" s="16" t="s">
        <v>73</v>
      </c>
      <c r="AB744" s="16" t="s">
        <v>74</v>
      </c>
      <c r="AC744" s="16" t="s">
        <v>104</v>
      </c>
      <c r="AD744" s="16">
        <v>3</v>
      </c>
      <c r="AE744" s="21">
        <f>VLOOKUP(W744,Sheet4!$A$4:$B$53,2,FALSE)</f>
        <v>0</v>
      </c>
    </row>
    <row r="745" spans="1:31" x14ac:dyDescent="0.35">
      <c r="A745" s="22">
        <v>1864</v>
      </c>
      <c r="B745" s="23" t="s">
        <v>4978</v>
      </c>
      <c r="C745" s="23" t="s">
        <v>5630</v>
      </c>
      <c r="D745" s="24">
        <v>45080</v>
      </c>
      <c r="E745" s="24">
        <v>45125</v>
      </c>
      <c r="F745" s="23">
        <v>1</v>
      </c>
      <c r="G745" s="23" t="s">
        <v>10308</v>
      </c>
      <c r="H745" s="23" t="s">
        <v>28</v>
      </c>
      <c r="I745" s="23" t="s">
        <v>5631</v>
      </c>
      <c r="J745" s="23" t="s">
        <v>5632</v>
      </c>
      <c r="K745" s="23" t="s">
        <v>31</v>
      </c>
      <c r="L745" s="23" t="s">
        <v>32</v>
      </c>
      <c r="M745" s="23" t="s">
        <v>62</v>
      </c>
      <c r="N745" s="23" t="s">
        <v>50</v>
      </c>
      <c r="O745" s="23" t="s">
        <v>35</v>
      </c>
      <c r="P745" s="23" t="s">
        <v>125</v>
      </c>
      <c r="Q745" s="23" t="s">
        <v>5633</v>
      </c>
      <c r="R745" s="23" t="s">
        <v>10322</v>
      </c>
      <c r="S745" s="23" t="s">
        <v>89</v>
      </c>
      <c r="T745" s="25">
        <v>26445</v>
      </c>
      <c r="U745" s="26">
        <v>53.56666666666667</v>
      </c>
      <c r="V745" s="26" t="s">
        <v>10319</v>
      </c>
      <c r="W745" s="27" t="s">
        <v>39</v>
      </c>
      <c r="X745" s="23" t="s">
        <v>149</v>
      </c>
      <c r="Y745" s="23" t="s">
        <v>41</v>
      </c>
      <c r="Z745" s="23">
        <v>51953</v>
      </c>
      <c r="AA745" s="23" t="s">
        <v>55</v>
      </c>
      <c r="AB745" s="23" t="s">
        <v>83</v>
      </c>
      <c r="AC745" s="23" t="s">
        <v>104</v>
      </c>
      <c r="AD745" s="23">
        <v>3</v>
      </c>
      <c r="AE745" s="28">
        <f>VLOOKUP(W745,Sheet4!$A$4:$B$53,2,FALSE)</f>
        <v>0</v>
      </c>
    </row>
    <row r="746" spans="1:31" x14ac:dyDescent="0.35">
      <c r="A746" s="15">
        <v>1867</v>
      </c>
      <c r="B746" s="16" t="s">
        <v>5115</v>
      </c>
      <c r="C746" s="16" t="s">
        <v>407</v>
      </c>
      <c r="D746" s="17">
        <v>44205</v>
      </c>
      <c r="E746" s="17">
        <v>44425</v>
      </c>
      <c r="F746" s="16">
        <v>7</v>
      </c>
      <c r="G746" s="16" t="s">
        <v>10308</v>
      </c>
      <c r="H746" s="16" t="s">
        <v>28</v>
      </c>
      <c r="I746" s="16" t="s">
        <v>5639</v>
      </c>
      <c r="J746" s="16" t="s">
        <v>5640</v>
      </c>
      <c r="K746" s="16" t="s">
        <v>138</v>
      </c>
      <c r="L746" s="16" t="s">
        <v>32</v>
      </c>
      <c r="M746" s="16" t="s">
        <v>62</v>
      </c>
      <c r="N746" s="16" t="s">
        <v>63</v>
      </c>
      <c r="O746" s="16" t="s">
        <v>35</v>
      </c>
      <c r="P746" s="16" t="s">
        <v>98</v>
      </c>
      <c r="Q746" s="16" t="s">
        <v>5641</v>
      </c>
      <c r="R746" s="16" t="s">
        <v>10322</v>
      </c>
      <c r="S746" s="16" t="s">
        <v>110</v>
      </c>
      <c r="T746" s="18">
        <v>15646</v>
      </c>
      <c r="U746" s="19">
        <v>83.136111111111106</v>
      </c>
      <c r="V746" s="19" t="s">
        <v>10314</v>
      </c>
      <c r="W746" s="20" t="s">
        <v>39</v>
      </c>
      <c r="X746" s="16" t="s">
        <v>102</v>
      </c>
      <c r="Y746" s="16" t="s">
        <v>54</v>
      </c>
      <c r="Z746" s="16">
        <v>25698</v>
      </c>
      <c r="AA746" s="16" t="s">
        <v>127</v>
      </c>
      <c r="AB746" s="16" t="s">
        <v>103</v>
      </c>
      <c r="AC746" s="16" t="s">
        <v>235</v>
      </c>
      <c r="AD746" s="16">
        <v>3</v>
      </c>
      <c r="AE746" s="21">
        <f>VLOOKUP(W746,Sheet4!$A$4:$B$53,2,FALSE)</f>
        <v>0</v>
      </c>
    </row>
    <row r="747" spans="1:31" x14ac:dyDescent="0.35">
      <c r="A747" s="22">
        <v>1868</v>
      </c>
      <c r="B747" s="23" t="s">
        <v>5642</v>
      </c>
      <c r="C747" s="23" t="s">
        <v>4808</v>
      </c>
      <c r="D747" s="24">
        <v>44642</v>
      </c>
      <c r="E747" s="24">
        <v>45061</v>
      </c>
      <c r="F747" s="23">
        <v>13</v>
      </c>
      <c r="G747" s="23" t="s">
        <v>10308</v>
      </c>
      <c r="H747" s="23" t="s">
        <v>28</v>
      </c>
      <c r="I747" s="23" t="s">
        <v>5643</v>
      </c>
      <c r="J747" s="23" t="s">
        <v>5644</v>
      </c>
      <c r="K747" s="23" t="s">
        <v>79</v>
      </c>
      <c r="L747" s="23" t="s">
        <v>32</v>
      </c>
      <c r="M747" s="23" t="s">
        <v>51</v>
      </c>
      <c r="N747" s="23" t="s">
        <v>50</v>
      </c>
      <c r="O747" s="23" t="s">
        <v>62</v>
      </c>
      <c r="P747" s="23" t="s">
        <v>125</v>
      </c>
      <c r="Q747" s="23" t="s">
        <v>5645</v>
      </c>
      <c r="R747" s="23" t="s">
        <v>10322</v>
      </c>
      <c r="S747" s="23" t="s">
        <v>89</v>
      </c>
      <c r="T747" s="25">
        <v>36858</v>
      </c>
      <c r="U747" s="26">
        <v>25.06111111111111</v>
      </c>
      <c r="V747" s="26" t="s">
        <v>10320</v>
      </c>
      <c r="W747" s="27" t="s">
        <v>39</v>
      </c>
      <c r="X747" s="23" t="s">
        <v>82</v>
      </c>
      <c r="Y747" s="23" t="s">
        <v>54</v>
      </c>
      <c r="Z747" s="23">
        <v>6756</v>
      </c>
      <c r="AA747" s="23" t="s">
        <v>92</v>
      </c>
      <c r="AB747" s="23" t="s">
        <v>74</v>
      </c>
      <c r="AC747" s="23" t="s">
        <v>235</v>
      </c>
      <c r="AD747" s="23">
        <v>3</v>
      </c>
      <c r="AE747" s="28">
        <f>VLOOKUP(W747,Sheet4!$A$4:$B$53,2,FALSE)</f>
        <v>0</v>
      </c>
    </row>
    <row r="748" spans="1:31" x14ac:dyDescent="0.35">
      <c r="A748" s="15">
        <v>1872</v>
      </c>
      <c r="B748" s="16" t="s">
        <v>5654</v>
      </c>
      <c r="C748" s="16" t="s">
        <v>3577</v>
      </c>
      <c r="D748" s="17">
        <v>44900</v>
      </c>
      <c r="E748" s="17">
        <v>45095</v>
      </c>
      <c r="F748" s="16">
        <v>6</v>
      </c>
      <c r="G748" s="16" t="s">
        <v>10308</v>
      </c>
      <c r="H748" s="16" t="s">
        <v>28</v>
      </c>
      <c r="I748" s="16" t="s">
        <v>5655</v>
      </c>
      <c r="J748" s="16" t="s">
        <v>5656</v>
      </c>
      <c r="K748" s="16" t="s">
        <v>61</v>
      </c>
      <c r="L748" s="16" t="s">
        <v>32</v>
      </c>
      <c r="M748" s="16" t="s">
        <v>62</v>
      </c>
      <c r="N748" s="16" t="s">
        <v>63</v>
      </c>
      <c r="O748" s="16" t="s">
        <v>35</v>
      </c>
      <c r="P748" s="16" t="s">
        <v>139</v>
      </c>
      <c r="Q748" s="16" t="s">
        <v>5657</v>
      </c>
      <c r="R748" s="16" t="s">
        <v>10322</v>
      </c>
      <c r="S748" s="16" t="s">
        <v>89</v>
      </c>
      <c r="T748" s="18">
        <v>26654</v>
      </c>
      <c r="U748" s="19">
        <v>52.99722222222222</v>
      </c>
      <c r="V748" s="19" t="s">
        <v>10319</v>
      </c>
      <c r="W748" s="20" t="s">
        <v>39</v>
      </c>
      <c r="X748" s="16" t="s">
        <v>82</v>
      </c>
      <c r="Y748" s="16" t="s">
        <v>41</v>
      </c>
      <c r="Z748" s="16">
        <v>64371</v>
      </c>
      <c r="AA748" s="16" t="s">
        <v>55</v>
      </c>
      <c r="AB748" s="16" t="s">
        <v>83</v>
      </c>
      <c r="AC748" s="16" t="s">
        <v>44</v>
      </c>
      <c r="AD748" s="16">
        <v>3</v>
      </c>
      <c r="AE748" s="21">
        <f>VLOOKUP(W748,Sheet4!$A$4:$B$53,2,FALSE)</f>
        <v>0</v>
      </c>
    </row>
    <row r="749" spans="1:31" x14ac:dyDescent="0.35">
      <c r="A749" s="22">
        <v>1873</v>
      </c>
      <c r="B749" s="23" t="s">
        <v>5658</v>
      </c>
      <c r="C749" s="23" t="s">
        <v>3574</v>
      </c>
      <c r="D749" s="24">
        <v>43666</v>
      </c>
      <c r="E749" s="24">
        <v>43705</v>
      </c>
      <c r="F749" s="23">
        <v>1</v>
      </c>
      <c r="G749" s="23" t="s">
        <v>10308</v>
      </c>
      <c r="H749" s="23" t="s">
        <v>727</v>
      </c>
      <c r="I749" s="23" t="s">
        <v>5659</v>
      </c>
      <c r="J749" s="23" t="s">
        <v>5660</v>
      </c>
      <c r="K749" s="23" t="s">
        <v>88</v>
      </c>
      <c r="L749" s="23" t="s">
        <v>32</v>
      </c>
      <c r="M749" s="23" t="s">
        <v>33</v>
      </c>
      <c r="N749" s="23" t="s">
        <v>34</v>
      </c>
      <c r="O749" s="23" t="s">
        <v>35</v>
      </c>
      <c r="P749" s="23" t="s">
        <v>98</v>
      </c>
      <c r="Q749" s="23" t="s">
        <v>5661</v>
      </c>
      <c r="R749" s="23" t="s">
        <v>10322</v>
      </c>
      <c r="S749" s="23" t="s">
        <v>110</v>
      </c>
      <c r="T749" s="25">
        <v>21938</v>
      </c>
      <c r="U749" s="26">
        <v>65.908333333333331</v>
      </c>
      <c r="V749" s="26" t="s">
        <v>10315</v>
      </c>
      <c r="W749" s="27" t="s">
        <v>39</v>
      </c>
      <c r="X749" s="23" t="s">
        <v>102</v>
      </c>
      <c r="Y749" s="23" t="s">
        <v>41</v>
      </c>
      <c r="Z749" s="23">
        <v>76588</v>
      </c>
      <c r="AA749" s="23" t="s">
        <v>92</v>
      </c>
      <c r="AB749" s="23" t="s">
        <v>83</v>
      </c>
      <c r="AC749" s="23" t="s">
        <v>44</v>
      </c>
      <c r="AD749" s="23">
        <v>3</v>
      </c>
      <c r="AE749" s="28">
        <f>VLOOKUP(W749,Sheet4!$A$4:$B$53,2,FALSE)</f>
        <v>0</v>
      </c>
    </row>
    <row r="750" spans="1:31" x14ac:dyDescent="0.35">
      <c r="A750" s="15">
        <v>1875</v>
      </c>
      <c r="B750" s="16" t="s">
        <v>2528</v>
      </c>
      <c r="C750" s="16" t="s">
        <v>957</v>
      </c>
      <c r="D750" s="17">
        <v>44200</v>
      </c>
      <c r="E750" s="17">
        <v>44989</v>
      </c>
      <c r="F750" s="16">
        <v>25</v>
      </c>
      <c r="G750" s="16" t="s">
        <v>10308</v>
      </c>
      <c r="H750" s="16" t="s">
        <v>727</v>
      </c>
      <c r="I750" s="16" t="s">
        <v>5665</v>
      </c>
      <c r="J750" s="16" t="s">
        <v>5666</v>
      </c>
      <c r="K750" s="16" t="s">
        <v>49</v>
      </c>
      <c r="L750" s="16" t="s">
        <v>744</v>
      </c>
      <c r="M750" s="16" t="s">
        <v>62</v>
      </c>
      <c r="N750" s="16" t="s">
        <v>34</v>
      </c>
      <c r="O750" s="16" t="s">
        <v>62</v>
      </c>
      <c r="P750" s="16" t="s">
        <v>98</v>
      </c>
      <c r="Q750" s="16" t="s">
        <v>5667</v>
      </c>
      <c r="R750" s="16" t="s">
        <v>10322</v>
      </c>
      <c r="S750" s="16" t="s">
        <v>80</v>
      </c>
      <c r="T750" s="18">
        <v>19572</v>
      </c>
      <c r="U750" s="19">
        <v>72.386111111111106</v>
      </c>
      <c r="V750" s="19" t="s">
        <v>10316</v>
      </c>
      <c r="W750" s="20" t="s">
        <v>39</v>
      </c>
      <c r="X750" s="16" t="s">
        <v>225</v>
      </c>
      <c r="Y750" s="16" t="s">
        <v>54</v>
      </c>
      <c r="Z750" s="16">
        <v>24806</v>
      </c>
      <c r="AA750" s="16" t="s">
        <v>73</v>
      </c>
      <c r="AB750" s="16" t="s">
        <v>74</v>
      </c>
      <c r="AC750" s="16" t="s">
        <v>44</v>
      </c>
      <c r="AD750" s="16">
        <v>3</v>
      </c>
      <c r="AE750" s="21">
        <f>VLOOKUP(W750,Sheet4!$A$4:$B$53,2,FALSE)</f>
        <v>0</v>
      </c>
    </row>
    <row r="751" spans="1:31" x14ac:dyDescent="0.35">
      <c r="A751" s="22">
        <v>1876</v>
      </c>
      <c r="B751" s="23" t="s">
        <v>5668</v>
      </c>
      <c r="C751" s="23" t="s">
        <v>1442</v>
      </c>
      <c r="D751" s="24">
        <v>44848</v>
      </c>
      <c r="E751" s="24">
        <v>44987</v>
      </c>
      <c r="F751" s="23">
        <v>4</v>
      </c>
      <c r="G751" s="23" t="s">
        <v>10308</v>
      </c>
      <c r="H751" s="23" t="s">
        <v>727</v>
      </c>
      <c r="I751" s="23" t="s">
        <v>5669</v>
      </c>
      <c r="J751" s="23" t="s">
        <v>5670</v>
      </c>
      <c r="K751" s="23" t="s">
        <v>138</v>
      </c>
      <c r="L751" s="23" t="s">
        <v>1804</v>
      </c>
      <c r="M751" s="23" t="s">
        <v>62</v>
      </c>
      <c r="N751" s="23" t="s">
        <v>50</v>
      </c>
      <c r="O751" s="23" t="s">
        <v>51</v>
      </c>
      <c r="P751" s="23" t="s">
        <v>125</v>
      </c>
      <c r="Q751" s="23" t="s">
        <v>5671</v>
      </c>
      <c r="R751" s="23" t="s">
        <v>10322</v>
      </c>
      <c r="S751" s="23" t="s">
        <v>89</v>
      </c>
      <c r="T751" s="25">
        <v>16000</v>
      </c>
      <c r="U751" s="26">
        <v>82.163888888888891</v>
      </c>
      <c r="V751" s="26" t="s">
        <v>10314</v>
      </c>
      <c r="W751" s="27" t="s">
        <v>39</v>
      </c>
      <c r="X751" s="23" t="s">
        <v>215</v>
      </c>
      <c r="Y751" s="23" t="s">
        <v>41</v>
      </c>
      <c r="Z751" s="23">
        <v>40691</v>
      </c>
      <c r="AA751" s="23" t="s">
        <v>55</v>
      </c>
      <c r="AB751" s="23" t="s">
        <v>74</v>
      </c>
      <c r="AC751" s="23" t="s">
        <v>44</v>
      </c>
      <c r="AD751" s="23">
        <v>3</v>
      </c>
      <c r="AE751" s="28">
        <f>VLOOKUP(W751,Sheet4!$A$4:$B$53,2,FALSE)</f>
        <v>0</v>
      </c>
    </row>
    <row r="752" spans="1:31" x14ac:dyDescent="0.35">
      <c r="A752" s="15">
        <v>1878</v>
      </c>
      <c r="B752" s="16" t="s">
        <v>5675</v>
      </c>
      <c r="C752" s="16" t="s">
        <v>3363</v>
      </c>
      <c r="D752" s="17">
        <v>44836</v>
      </c>
      <c r="E752" s="17">
        <v>45105</v>
      </c>
      <c r="F752" s="16">
        <v>8</v>
      </c>
      <c r="G752" s="16" t="s">
        <v>10308</v>
      </c>
      <c r="H752" s="16" t="s">
        <v>28</v>
      </c>
      <c r="I752" s="16" t="s">
        <v>5676</v>
      </c>
      <c r="J752" s="16" t="s">
        <v>5677</v>
      </c>
      <c r="K752" s="16" t="s">
        <v>97</v>
      </c>
      <c r="L752" s="16" t="s">
        <v>32</v>
      </c>
      <c r="M752" s="16" t="s">
        <v>51</v>
      </c>
      <c r="N752" s="16" t="s">
        <v>63</v>
      </c>
      <c r="O752" s="16" t="s">
        <v>51</v>
      </c>
      <c r="P752" s="16" t="s">
        <v>174</v>
      </c>
      <c r="Q752" s="16" t="s">
        <v>5678</v>
      </c>
      <c r="R752" s="16" t="s">
        <v>10322</v>
      </c>
      <c r="S752" s="16" t="s">
        <v>147</v>
      </c>
      <c r="T752" s="18">
        <v>37059</v>
      </c>
      <c r="U752" s="19">
        <v>24.508333333333333</v>
      </c>
      <c r="V752" s="19" t="s">
        <v>10320</v>
      </c>
      <c r="W752" s="20" t="s">
        <v>39</v>
      </c>
      <c r="X752" s="16" t="s">
        <v>242</v>
      </c>
      <c r="Y752" s="16" t="s">
        <v>41</v>
      </c>
      <c r="Z752" s="16">
        <v>78562</v>
      </c>
      <c r="AA752" s="16" t="s">
        <v>42</v>
      </c>
      <c r="AB752" s="16" t="s">
        <v>74</v>
      </c>
      <c r="AC752" s="16" t="s">
        <v>44</v>
      </c>
      <c r="AD752" s="16">
        <v>3</v>
      </c>
      <c r="AE752" s="21">
        <f>VLOOKUP(W752,Sheet4!$A$4:$B$53,2,FALSE)</f>
        <v>0</v>
      </c>
    </row>
    <row r="753" spans="1:31" x14ac:dyDescent="0.35">
      <c r="A753" s="22">
        <v>1879</v>
      </c>
      <c r="B753" s="23" t="s">
        <v>2475</v>
      </c>
      <c r="C753" s="23" t="s">
        <v>5679</v>
      </c>
      <c r="D753" s="24">
        <v>43429</v>
      </c>
      <c r="E753" s="24">
        <v>43996</v>
      </c>
      <c r="F753" s="23">
        <v>18</v>
      </c>
      <c r="G753" s="23" t="s">
        <v>10308</v>
      </c>
      <c r="H753" s="23" t="s">
        <v>28</v>
      </c>
      <c r="I753" s="23" t="s">
        <v>5680</v>
      </c>
      <c r="J753" s="23" t="s">
        <v>5681</v>
      </c>
      <c r="K753" s="23" t="s">
        <v>88</v>
      </c>
      <c r="L753" s="23" t="s">
        <v>744</v>
      </c>
      <c r="M753" s="23" t="s">
        <v>51</v>
      </c>
      <c r="N753" s="23" t="s">
        <v>63</v>
      </c>
      <c r="O753" s="23" t="s">
        <v>35</v>
      </c>
      <c r="P753" s="23" t="s">
        <v>98</v>
      </c>
      <c r="Q753" s="23" t="s">
        <v>5682</v>
      </c>
      <c r="R753" s="23" t="s">
        <v>10322</v>
      </c>
      <c r="S753" s="23" t="s">
        <v>110</v>
      </c>
      <c r="T753" s="25">
        <v>24045</v>
      </c>
      <c r="U753" s="26">
        <v>60.138888888888886</v>
      </c>
      <c r="V753" s="26" t="s">
        <v>10315</v>
      </c>
      <c r="W753" s="27" t="s">
        <v>39</v>
      </c>
      <c r="X753" s="23" t="s">
        <v>112</v>
      </c>
      <c r="Y753" s="23" t="s">
        <v>41</v>
      </c>
      <c r="Z753" s="23">
        <v>56517</v>
      </c>
      <c r="AA753" s="23" t="s">
        <v>92</v>
      </c>
      <c r="AB753" s="23" t="s">
        <v>74</v>
      </c>
      <c r="AC753" s="23" t="s">
        <v>44</v>
      </c>
      <c r="AD753" s="23">
        <v>3</v>
      </c>
      <c r="AE753" s="28">
        <f>VLOOKUP(W753,Sheet4!$A$4:$B$53,2,FALSE)</f>
        <v>0</v>
      </c>
    </row>
    <row r="754" spans="1:31" x14ac:dyDescent="0.35">
      <c r="A754" s="15">
        <v>1880</v>
      </c>
      <c r="B754" s="16" t="s">
        <v>5683</v>
      </c>
      <c r="C754" s="16" t="s">
        <v>2166</v>
      </c>
      <c r="D754" s="17">
        <v>44386</v>
      </c>
      <c r="E754" s="17">
        <v>44954</v>
      </c>
      <c r="F754" s="16">
        <v>18</v>
      </c>
      <c r="G754" s="16" t="s">
        <v>10308</v>
      </c>
      <c r="H754" s="16" t="s">
        <v>28</v>
      </c>
      <c r="I754" s="16" t="s">
        <v>5684</v>
      </c>
      <c r="J754" s="16" t="s">
        <v>5685</v>
      </c>
      <c r="K754" s="16" t="s">
        <v>31</v>
      </c>
      <c r="L754" s="16" t="s">
        <v>744</v>
      </c>
      <c r="M754" s="16" t="s">
        <v>62</v>
      </c>
      <c r="N754" s="16" t="s">
        <v>50</v>
      </c>
      <c r="O754" s="16" t="s">
        <v>62</v>
      </c>
      <c r="P754" s="16" t="s">
        <v>174</v>
      </c>
      <c r="Q754" s="16" t="s">
        <v>5686</v>
      </c>
      <c r="R754" s="16" t="s">
        <v>10322</v>
      </c>
      <c r="S754" s="16" t="s">
        <v>176</v>
      </c>
      <c r="T754" s="18">
        <v>24114</v>
      </c>
      <c r="U754" s="19">
        <v>59.952777777777776</v>
      </c>
      <c r="V754" s="19" t="s">
        <v>10319</v>
      </c>
      <c r="W754" s="20" t="s">
        <v>39</v>
      </c>
      <c r="X754" s="16" t="s">
        <v>225</v>
      </c>
      <c r="Y754" s="16" t="s">
        <v>41</v>
      </c>
      <c r="Z754" s="16">
        <v>10781</v>
      </c>
      <c r="AA754" s="16" t="s">
        <v>92</v>
      </c>
      <c r="AB754" s="16" t="s">
        <v>43</v>
      </c>
      <c r="AC754" s="16" t="s">
        <v>44</v>
      </c>
      <c r="AD754" s="16">
        <v>3</v>
      </c>
      <c r="AE754" s="21">
        <f>VLOOKUP(W754,Sheet4!$A$4:$B$53,2,FALSE)</f>
        <v>0</v>
      </c>
    </row>
    <row r="755" spans="1:31" x14ac:dyDescent="0.35">
      <c r="A755" s="22">
        <v>1882</v>
      </c>
      <c r="B755" s="23" t="s">
        <v>5690</v>
      </c>
      <c r="C755" s="23" t="s">
        <v>5691</v>
      </c>
      <c r="D755" s="24">
        <v>44509</v>
      </c>
      <c r="E755" s="24">
        <v>44939</v>
      </c>
      <c r="F755" s="23">
        <v>14</v>
      </c>
      <c r="G755" s="23" t="s">
        <v>10308</v>
      </c>
      <c r="H755" s="23" t="s">
        <v>28</v>
      </c>
      <c r="I755" s="23" t="s">
        <v>5692</v>
      </c>
      <c r="J755" s="23" t="s">
        <v>5693</v>
      </c>
      <c r="K755" s="23" t="s">
        <v>138</v>
      </c>
      <c r="L755" s="23" t="s">
        <v>32</v>
      </c>
      <c r="M755" s="23" t="s">
        <v>62</v>
      </c>
      <c r="N755" s="23" t="s">
        <v>50</v>
      </c>
      <c r="O755" s="23" t="s">
        <v>51</v>
      </c>
      <c r="P755" s="23" t="s">
        <v>139</v>
      </c>
      <c r="Q755" s="23" t="s">
        <v>5694</v>
      </c>
      <c r="R755" s="23" t="s">
        <v>10322</v>
      </c>
      <c r="S755" s="23" t="s">
        <v>230</v>
      </c>
      <c r="T755" s="25">
        <v>16474</v>
      </c>
      <c r="U755" s="26">
        <v>80.87222222222222</v>
      </c>
      <c r="V755" s="26" t="s">
        <v>10314</v>
      </c>
      <c r="W755" s="27" t="s">
        <v>39</v>
      </c>
      <c r="X755" s="23" t="s">
        <v>112</v>
      </c>
      <c r="Y755" s="23" t="s">
        <v>41</v>
      </c>
      <c r="Z755" s="23">
        <v>91039</v>
      </c>
      <c r="AA755" s="23" t="s">
        <v>127</v>
      </c>
      <c r="AB755" s="23" t="s">
        <v>103</v>
      </c>
      <c r="AC755" s="23" t="s">
        <v>44</v>
      </c>
      <c r="AD755" s="23">
        <v>3</v>
      </c>
      <c r="AE755" s="28">
        <f>VLOOKUP(W755,Sheet4!$A$4:$B$53,2,FALSE)</f>
        <v>0</v>
      </c>
    </row>
    <row r="756" spans="1:31" x14ac:dyDescent="0.35">
      <c r="A756" s="15">
        <v>1883</v>
      </c>
      <c r="B756" s="16" t="s">
        <v>5695</v>
      </c>
      <c r="C756" s="16" t="s">
        <v>3233</v>
      </c>
      <c r="D756" s="17">
        <v>43339</v>
      </c>
      <c r="E756" s="17">
        <v>43547</v>
      </c>
      <c r="F756" s="16">
        <v>6</v>
      </c>
      <c r="G756" s="16" t="s">
        <v>10308</v>
      </c>
      <c r="H756" s="16" t="s">
        <v>28</v>
      </c>
      <c r="I756" s="16" t="s">
        <v>5696</v>
      </c>
      <c r="J756" s="16" t="s">
        <v>5697</v>
      </c>
      <c r="K756" s="16" t="s">
        <v>117</v>
      </c>
      <c r="L756" s="16" t="s">
        <v>32</v>
      </c>
      <c r="M756" s="16" t="s">
        <v>62</v>
      </c>
      <c r="N756" s="16" t="s">
        <v>63</v>
      </c>
      <c r="O756" s="16" t="s">
        <v>35</v>
      </c>
      <c r="P756" s="16" t="s">
        <v>174</v>
      </c>
      <c r="Q756" s="16" t="s">
        <v>5698</v>
      </c>
      <c r="R756" s="16" t="s">
        <v>10322</v>
      </c>
      <c r="S756" s="16" t="s">
        <v>176</v>
      </c>
      <c r="T756" s="18">
        <v>24656</v>
      </c>
      <c r="U756" s="19">
        <v>58.463888888888889</v>
      </c>
      <c r="V756" s="19" t="s">
        <v>10319</v>
      </c>
      <c r="W756" s="20" t="s">
        <v>39</v>
      </c>
      <c r="X756" s="16" t="s">
        <v>418</v>
      </c>
      <c r="Y756" s="16" t="s">
        <v>41</v>
      </c>
      <c r="Z756" s="16">
        <v>26876</v>
      </c>
      <c r="AA756" s="16" t="s">
        <v>92</v>
      </c>
      <c r="AB756" s="16" t="s">
        <v>74</v>
      </c>
      <c r="AC756" s="16" t="s">
        <v>44</v>
      </c>
      <c r="AD756" s="16">
        <v>3</v>
      </c>
      <c r="AE756" s="21">
        <f>VLOOKUP(W756,Sheet4!$A$4:$B$53,2,FALSE)</f>
        <v>0</v>
      </c>
    </row>
    <row r="757" spans="1:31" x14ac:dyDescent="0.35">
      <c r="A757" s="22">
        <v>1886</v>
      </c>
      <c r="B757" s="23" t="s">
        <v>567</v>
      </c>
      <c r="C757" s="23" t="s">
        <v>4082</v>
      </c>
      <c r="D757" s="24">
        <v>44838</v>
      </c>
      <c r="E757" s="24">
        <v>44990</v>
      </c>
      <c r="F757" s="23">
        <v>4</v>
      </c>
      <c r="G757" s="23" t="s">
        <v>10308</v>
      </c>
      <c r="H757" s="23" t="s">
        <v>28</v>
      </c>
      <c r="I757" s="23" t="s">
        <v>5704</v>
      </c>
      <c r="J757" s="23" t="s">
        <v>5705</v>
      </c>
      <c r="K757" s="23" t="s">
        <v>132</v>
      </c>
      <c r="L757" s="23" t="s">
        <v>32</v>
      </c>
      <c r="M757" s="23" t="s">
        <v>33</v>
      </c>
      <c r="N757" s="23" t="s">
        <v>50</v>
      </c>
      <c r="O757" s="23" t="s">
        <v>35</v>
      </c>
      <c r="P757" s="23" t="s">
        <v>98</v>
      </c>
      <c r="Q757" s="23" t="s">
        <v>5706</v>
      </c>
      <c r="R757" s="23" t="s">
        <v>10322</v>
      </c>
      <c r="S757" s="23" t="s">
        <v>118</v>
      </c>
      <c r="T757" s="25">
        <v>31022</v>
      </c>
      <c r="U757" s="26">
        <v>41.038888888888891</v>
      </c>
      <c r="V757" s="26" t="s">
        <v>10317</v>
      </c>
      <c r="W757" s="27" t="s">
        <v>39</v>
      </c>
      <c r="X757" s="23" t="s">
        <v>394</v>
      </c>
      <c r="Y757" s="23" t="s">
        <v>54</v>
      </c>
      <c r="Z757" s="23">
        <v>79888</v>
      </c>
      <c r="AA757" s="23" t="s">
        <v>42</v>
      </c>
      <c r="AB757" s="23" t="s">
        <v>74</v>
      </c>
      <c r="AC757" s="23" t="s">
        <v>44</v>
      </c>
      <c r="AD757" s="23">
        <v>3</v>
      </c>
      <c r="AE757" s="28">
        <f>VLOOKUP(W757,Sheet4!$A$4:$B$53,2,FALSE)</f>
        <v>0</v>
      </c>
    </row>
    <row r="758" spans="1:31" x14ac:dyDescent="0.35">
      <c r="A758" s="15">
        <v>1888</v>
      </c>
      <c r="B758" s="16" t="s">
        <v>3012</v>
      </c>
      <c r="C758" s="16" t="s">
        <v>248</v>
      </c>
      <c r="D758" s="17">
        <v>43956</v>
      </c>
      <c r="E758" s="17">
        <v>45132</v>
      </c>
      <c r="F758" s="16">
        <v>38</v>
      </c>
      <c r="G758" s="16" t="s">
        <v>10308</v>
      </c>
      <c r="H758" s="16" t="s">
        <v>28</v>
      </c>
      <c r="I758" s="16" t="s">
        <v>5711</v>
      </c>
      <c r="J758" s="16" t="s">
        <v>5712</v>
      </c>
      <c r="K758" s="16" t="s">
        <v>97</v>
      </c>
      <c r="L758" s="16" t="s">
        <v>32</v>
      </c>
      <c r="M758" s="16" t="s">
        <v>62</v>
      </c>
      <c r="N758" s="16" t="s">
        <v>63</v>
      </c>
      <c r="O758" s="16" t="s">
        <v>35</v>
      </c>
      <c r="P758" s="16" t="s">
        <v>174</v>
      </c>
      <c r="Q758" s="16" t="s">
        <v>5713</v>
      </c>
      <c r="R758" s="16" t="s">
        <v>10322</v>
      </c>
      <c r="S758" s="16" t="s">
        <v>110</v>
      </c>
      <c r="T758" s="18">
        <v>17527</v>
      </c>
      <c r="U758" s="19">
        <v>77.983333333333334</v>
      </c>
      <c r="V758" s="19" t="s">
        <v>10316</v>
      </c>
      <c r="W758" s="20" t="s">
        <v>39</v>
      </c>
      <c r="X758" s="16" t="s">
        <v>112</v>
      </c>
      <c r="Y758" s="16" t="s">
        <v>41</v>
      </c>
      <c r="Z758" s="16">
        <v>36015</v>
      </c>
      <c r="AA758" s="16" t="s">
        <v>42</v>
      </c>
      <c r="AB758" s="16" t="s">
        <v>83</v>
      </c>
      <c r="AC758" s="16" t="s">
        <v>44</v>
      </c>
      <c r="AD758" s="16">
        <v>3</v>
      </c>
      <c r="AE758" s="21">
        <f>VLOOKUP(W758,Sheet4!$A$4:$B$53,2,FALSE)</f>
        <v>0</v>
      </c>
    </row>
    <row r="759" spans="1:31" x14ac:dyDescent="0.35">
      <c r="A759" s="22">
        <v>1898</v>
      </c>
      <c r="B759" s="23" t="s">
        <v>5735</v>
      </c>
      <c r="C759" s="23" t="s">
        <v>2488</v>
      </c>
      <c r="D759" s="24">
        <v>43621</v>
      </c>
      <c r="E759" s="24">
        <v>44124</v>
      </c>
      <c r="F759" s="23">
        <v>16</v>
      </c>
      <c r="G759" s="23" t="s">
        <v>10308</v>
      </c>
      <c r="H759" s="23" t="s">
        <v>28</v>
      </c>
      <c r="I759" s="23" t="s">
        <v>5736</v>
      </c>
      <c r="J759" s="23" t="s">
        <v>5737</v>
      </c>
      <c r="K759" s="23" t="s">
        <v>138</v>
      </c>
      <c r="L759" s="23" t="s">
        <v>32</v>
      </c>
      <c r="M759" s="23" t="s">
        <v>62</v>
      </c>
      <c r="N759" s="23" t="s">
        <v>34</v>
      </c>
      <c r="O759" s="23" t="s">
        <v>35</v>
      </c>
      <c r="P759" s="23" t="s">
        <v>174</v>
      </c>
      <c r="Q759" s="23" t="s">
        <v>5738</v>
      </c>
      <c r="R759" s="23" t="s">
        <v>10322</v>
      </c>
      <c r="S759" s="23" t="s">
        <v>89</v>
      </c>
      <c r="T759" s="25">
        <v>35444</v>
      </c>
      <c r="U759" s="26">
        <v>28.933333333333334</v>
      </c>
      <c r="V759" s="26" t="s">
        <v>10320</v>
      </c>
      <c r="W759" s="27" t="s">
        <v>39</v>
      </c>
      <c r="X759" s="23" t="s">
        <v>82</v>
      </c>
      <c r="Y759" s="23" t="s">
        <v>41</v>
      </c>
      <c r="Z759" s="23">
        <v>5154</v>
      </c>
      <c r="AA759" s="23" t="s">
        <v>42</v>
      </c>
      <c r="AB759" s="23" t="s">
        <v>74</v>
      </c>
      <c r="AC759" s="23" t="s">
        <v>44</v>
      </c>
      <c r="AD759" s="23">
        <v>3</v>
      </c>
      <c r="AE759" s="28">
        <f>VLOOKUP(W759,Sheet4!$A$4:$B$53,2,FALSE)</f>
        <v>0</v>
      </c>
    </row>
    <row r="760" spans="1:31" x14ac:dyDescent="0.35">
      <c r="A760" s="15">
        <v>1899</v>
      </c>
      <c r="B760" s="16" t="s">
        <v>3537</v>
      </c>
      <c r="C760" s="16" t="s">
        <v>5739</v>
      </c>
      <c r="D760" s="17">
        <v>44177</v>
      </c>
      <c r="E760" s="17">
        <v>45074</v>
      </c>
      <c r="F760" s="16">
        <v>29</v>
      </c>
      <c r="G760" s="16" t="s">
        <v>10308</v>
      </c>
      <c r="H760" s="16" t="s">
        <v>28</v>
      </c>
      <c r="I760" s="16" t="s">
        <v>5740</v>
      </c>
      <c r="J760" s="16" t="s">
        <v>5741</v>
      </c>
      <c r="K760" s="16" t="s">
        <v>79</v>
      </c>
      <c r="L760" s="16" t="s">
        <v>32</v>
      </c>
      <c r="M760" s="16" t="s">
        <v>33</v>
      </c>
      <c r="N760" s="16" t="s">
        <v>34</v>
      </c>
      <c r="O760" s="16" t="s">
        <v>62</v>
      </c>
      <c r="P760" s="16" t="s">
        <v>139</v>
      </c>
      <c r="Q760" s="16" t="s">
        <v>5742</v>
      </c>
      <c r="R760" s="16" t="s">
        <v>10322</v>
      </c>
      <c r="S760" s="16" t="s">
        <v>89</v>
      </c>
      <c r="T760" s="18">
        <v>30200</v>
      </c>
      <c r="U760" s="19">
        <v>43.288888888888891</v>
      </c>
      <c r="V760" s="19" t="s">
        <v>10317</v>
      </c>
      <c r="W760" s="20" t="s">
        <v>39</v>
      </c>
      <c r="X760" s="16" t="s">
        <v>82</v>
      </c>
      <c r="Y760" s="16" t="s">
        <v>41</v>
      </c>
      <c r="Z760" s="16">
        <v>57914</v>
      </c>
      <c r="AA760" s="16" t="s">
        <v>127</v>
      </c>
      <c r="AB760" s="16" t="s">
        <v>83</v>
      </c>
      <c r="AC760" s="16" t="s">
        <v>44</v>
      </c>
      <c r="AD760" s="16">
        <v>3</v>
      </c>
      <c r="AE760" s="21">
        <f>VLOOKUP(W760,Sheet4!$A$4:$B$53,2,FALSE)</f>
        <v>0</v>
      </c>
    </row>
    <row r="761" spans="1:31" x14ac:dyDescent="0.35">
      <c r="A761" s="22">
        <v>1902</v>
      </c>
      <c r="B761" s="23" t="s">
        <v>3306</v>
      </c>
      <c r="C761" s="23" t="s">
        <v>420</v>
      </c>
      <c r="D761" s="24">
        <v>44082</v>
      </c>
      <c r="E761" s="24">
        <v>44823</v>
      </c>
      <c r="F761" s="23">
        <v>24</v>
      </c>
      <c r="G761" s="23" t="s">
        <v>10308</v>
      </c>
      <c r="H761" s="23" t="s">
        <v>28</v>
      </c>
      <c r="I761" s="23" t="s">
        <v>5747</v>
      </c>
      <c r="J761" s="23" t="s">
        <v>5748</v>
      </c>
      <c r="K761" s="23" t="s">
        <v>117</v>
      </c>
      <c r="L761" s="23" t="s">
        <v>32</v>
      </c>
      <c r="M761" s="23" t="s">
        <v>62</v>
      </c>
      <c r="N761" s="23" t="s">
        <v>50</v>
      </c>
      <c r="O761" s="23" t="s">
        <v>35</v>
      </c>
      <c r="P761" s="23" t="s">
        <v>139</v>
      </c>
      <c r="Q761" s="23" t="s">
        <v>5749</v>
      </c>
      <c r="R761" s="23" t="s">
        <v>10322</v>
      </c>
      <c r="S761" s="23" t="s">
        <v>110</v>
      </c>
      <c r="T761" s="25">
        <v>19035</v>
      </c>
      <c r="U761" s="26">
        <v>73.858333333333334</v>
      </c>
      <c r="V761" s="26" t="s">
        <v>10316</v>
      </c>
      <c r="W761" s="27" t="s">
        <v>39</v>
      </c>
      <c r="X761" s="23" t="s">
        <v>418</v>
      </c>
      <c r="Y761" s="23" t="s">
        <v>54</v>
      </c>
      <c r="Z761" s="23">
        <v>86441</v>
      </c>
      <c r="AA761" s="23" t="s">
        <v>73</v>
      </c>
      <c r="AB761" s="23" t="s">
        <v>103</v>
      </c>
      <c r="AC761" s="23" t="s">
        <v>44</v>
      </c>
      <c r="AD761" s="23">
        <v>3</v>
      </c>
      <c r="AE761" s="28">
        <f>VLOOKUP(W761,Sheet4!$A$4:$B$53,2,FALSE)</f>
        <v>0</v>
      </c>
    </row>
    <row r="762" spans="1:31" x14ac:dyDescent="0.35">
      <c r="A762" s="15">
        <v>1903</v>
      </c>
      <c r="B762" s="16" t="s">
        <v>2528</v>
      </c>
      <c r="C762" s="16" t="s">
        <v>660</v>
      </c>
      <c r="D762" s="17">
        <v>44179</v>
      </c>
      <c r="E762" s="17">
        <v>44537</v>
      </c>
      <c r="F762" s="16">
        <v>11</v>
      </c>
      <c r="G762" s="16" t="s">
        <v>10308</v>
      </c>
      <c r="H762" s="16" t="s">
        <v>28</v>
      </c>
      <c r="I762" s="16" t="s">
        <v>5750</v>
      </c>
      <c r="J762" s="16" t="s">
        <v>5751</v>
      </c>
      <c r="K762" s="16" t="s">
        <v>61</v>
      </c>
      <c r="L762" s="16" t="s">
        <v>32</v>
      </c>
      <c r="M762" s="16" t="s">
        <v>51</v>
      </c>
      <c r="N762" s="16" t="s">
        <v>34</v>
      </c>
      <c r="O762" s="16" t="s">
        <v>51</v>
      </c>
      <c r="P762" s="16" t="s">
        <v>125</v>
      </c>
      <c r="Q762" s="16" t="s">
        <v>5752</v>
      </c>
      <c r="R762" s="16" t="s">
        <v>10322</v>
      </c>
      <c r="S762" s="16" t="s">
        <v>89</v>
      </c>
      <c r="T762" s="18">
        <v>22017</v>
      </c>
      <c r="U762" s="19">
        <v>65.691666666666663</v>
      </c>
      <c r="V762" s="19" t="s">
        <v>10315</v>
      </c>
      <c r="W762" s="20" t="s">
        <v>39</v>
      </c>
      <c r="X762" s="16" t="s">
        <v>225</v>
      </c>
      <c r="Y762" s="16" t="s">
        <v>41</v>
      </c>
      <c r="Z762" s="16">
        <v>39875</v>
      </c>
      <c r="AA762" s="16" t="s">
        <v>92</v>
      </c>
      <c r="AB762" s="16" t="s">
        <v>103</v>
      </c>
      <c r="AC762" s="16" t="s">
        <v>44</v>
      </c>
      <c r="AD762" s="16">
        <v>3</v>
      </c>
      <c r="AE762" s="21">
        <f>VLOOKUP(W762,Sheet4!$A$4:$B$53,2,FALSE)</f>
        <v>0</v>
      </c>
    </row>
    <row r="763" spans="1:31" x14ac:dyDescent="0.35">
      <c r="A763" s="22">
        <v>1911</v>
      </c>
      <c r="B763" s="23" t="s">
        <v>5773</v>
      </c>
      <c r="C763" s="23" t="s">
        <v>881</v>
      </c>
      <c r="D763" s="24">
        <v>44220</v>
      </c>
      <c r="E763" s="24">
        <v>44588</v>
      </c>
      <c r="F763" s="23">
        <v>12</v>
      </c>
      <c r="G763" s="23" t="s">
        <v>10308</v>
      </c>
      <c r="H763" s="23" t="s">
        <v>28</v>
      </c>
      <c r="I763" s="23" t="s">
        <v>5774</v>
      </c>
      <c r="J763" s="23" t="s">
        <v>5775</v>
      </c>
      <c r="K763" s="23" t="s">
        <v>97</v>
      </c>
      <c r="L763" s="23" t="s">
        <v>744</v>
      </c>
      <c r="M763" s="23" t="s">
        <v>51</v>
      </c>
      <c r="N763" s="23" t="s">
        <v>63</v>
      </c>
      <c r="O763" s="23" t="s">
        <v>35</v>
      </c>
      <c r="P763" s="23" t="s">
        <v>125</v>
      </c>
      <c r="Q763" s="23" t="s">
        <v>5776</v>
      </c>
      <c r="R763" s="23" t="s">
        <v>10322</v>
      </c>
      <c r="S763" s="23" t="s">
        <v>304</v>
      </c>
      <c r="T763" s="25">
        <v>33401</v>
      </c>
      <c r="U763" s="26">
        <v>34.522222222222226</v>
      </c>
      <c r="V763" s="26" t="s">
        <v>10318</v>
      </c>
      <c r="W763" s="27" t="s">
        <v>39</v>
      </c>
      <c r="X763" s="23" t="s">
        <v>82</v>
      </c>
      <c r="Y763" s="23" t="s">
        <v>41</v>
      </c>
      <c r="Z763" s="23">
        <v>36064</v>
      </c>
      <c r="AA763" s="23" t="s">
        <v>42</v>
      </c>
      <c r="AB763" s="23" t="s">
        <v>103</v>
      </c>
      <c r="AC763" s="23" t="s">
        <v>44</v>
      </c>
      <c r="AD763" s="23">
        <v>3</v>
      </c>
      <c r="AE763" s="28">
        <f>VLOOKUP(W763,Sheet4!$A$4:$B$53,2,FALSE)</f>
        <v>0</v>
      </c>
    </row>
    <row r="764" spans="1:31" x14ac:dyDescent="0.35">
      <c r="A764" s="15">
        <v>1912</v>
      </c>
      <c r="B764" s="16" t="s">
        <v>5777</v>
      </c>
      <c r="C764" s="16" t="s">
        <v>217</v>
      </c>
      <c r="D764" s="17">
        <v>43896</v>
      </c>
      <c r="E764" s="17">
        <v>44261</v>
      </c>
      <c r="F764" s="16">
        <v>12</v>
      </c>
      <c r="G764" s="16" t="s">
        <v>10308</v>
      </c>
      <c r="H764" s="16" t="s">
        <v>727</v>
      </c>
      <c r="I764" s="16" t="s">
        <v>5778</v>
      </c>
      <c r="J764" s="16" t="s">
        <v>5779</v>
      </c>
      <c r="K764" s="16" t="s">
        <v>79</v>
      </c>
      <c r="L764" s="16" t="s">
        <v>32</v>
      </c>
      <c r="M764" s="16" t="s">
        <v>51</v>
      </c>
      <c r="N764" s="16" t="s">
        <v>63</v>
      </c>
      <c r="O764" s="16" t="s">
        <v>35</v>
      </c>
      <c r="P764" s="16" t="s">
        <v>139</v>
      </c>
      <c r="Q764" s="16" t="s">
        <v>5780</v>
      </c>
      <c r="R764" s="16" t="s">
        <v>10322</v>
      </c>
      <c r="S764" s="16" t="s">
        <v>110</v>
      </c>
      <c r="T764" s="18">
        <v>32066</v>
      </c>
      <c r="U764" s="19">
        <v>38.177777777777777</v>
      </c>
      <c r="V764" s="19" t="s">
        <v>10318</v>
      </c>
      <c r="W764" s="20" t="s">
        <v>39</v>
      </c>
      <c r="X764" s="16" t="s">
        <v>112</v>
      </c>
      <c r="Y764" s="16" t="s">
        <v>41</v>
      </c>
      <c r="Z764" s="16">
        <v>7544</v>
      </c>
      <c r="AA764" s="16" t="s">
        <v>127</v>
      </c>
      <c r="AB764" s="16" t="s">
        <v>83</v>
      </c>
      <c r="AC764" s="16" t="s">
        <v>44</v>
      </c>
      <c r="AD764" s="16">
        <v>3</v>
      </c>
      <c r="AE764" s="21">
        <f>VLOOKUP(W764,Sheet4!$A$4:$B$53,2,FALSE)</f>
        <v>0</v>
      </c>
    </row>
    <row r="765" spans="1:31" x14ac:dyDescent="0.35">
      <c r="A765" s="22">
        <v>1913</v>
      </c>
      <c r="B765" s="23" t="s">
        <v>504</v>
      </c>
      <c r="C765" s="23" t="s">
        <v>5606</v>
      </c>
      <c r="D765" s="24">
        <v>44884</v>
      </c>
      <c r="E765" s="24">
        <v>44972</v>
      </c>
      <c r="F765" s="23">
        <v>2</v>
      </c>
      <c r="G765" s="23" t="s">
        <v>10308</v>
      </c>
      <c r="H765" s="23" t="s">
        <v>727</v>
      </c>
      <c r="I765" s="23" t="s">
        <v>5781</v>
      </c>
      <c r="J765" s="23" t="s">
        <v>5782</v>
      </c>
      <c r="K765" s="23" t="s">
        <v>167</v>
      </c>
      <c r="L765" s="23" t="s">
        <v>744</v>
      </c>
      <c r="M765" s="23" t="s">
        <v>62</v>
      </c>
      <c r="N765" s="23" t="s">
        <v>63</v>
      </c>
      <c r="O765" s="23" t="s">
        <v>62</v>
      </c>
      <c r="P765" s="23" t="s">
        <v>98</v>
      </c>
      <c r="Q765" s="23" t="s">
        <v>5783</v>
      </c>
      <c r="R765" s="23" t="s">
        <v>10322</v>
      </c>
      <c r="S765" s="23" t="s">
        <v>80</v>
      </c>
      <c r="T765" s="25">
        <v>26506</v>
      </c>
      <c r="U765" s="26">
        <v>53.4</v>
      </c>
      <c r="V765" s="26" t="s">
        <v>10319</v>
      </c>
      <c r="W765" s="27" t="s">
        <v>39</v>
      </c>
      <c r="X765" s="23" t="s">
        <v>162</v>
      </c>
      <c r="Y765" s="23" t="s">
        <v>54</v>
      </c>
      <c r="Z765" s="23">
        <v>70057</v>
      </c>
      <c r="AA765" s="23" t="s">
        <v>42</v>
      </c>
      <c r="AB765" s="23" t="s">
        <v>83</v>
      </c>
      <c r="AC765" s="23" t="s">
        <v>44</v>
      </c>
      <c r="AD765" s="23">
        <v>3</v>
      </c>
      <c r="AE765" s="28">
        <f>VLOOKUP(W765,Sheet4!$A$4:$B$53,2,FALSE)</f>
        <v>0</v>
      </c>
    </row>
    <row r="766" spans="1:31" x14ac:dyDescent="0.35">
      <c r="A766" s="15">
        <v>1914</v>
      </c>
      <c r="B766" s="16" t="s">
        <v>2194</v>
      </c>
      <c r="C766" s="16" t="s">
        <v>3045</v>
      </c>
      <c r="D766" s="17">
        <v>43539</v>
      </c>
      <c r="E766" s="17">
        <v>43740</v>
      </c>
      <c r="F766" s="16">
        <v>6</v>
      </c>
      <c r="G766" s="16" t="s">
        <v>10308</v>
      </c>
      <c r="H766" s="16" t="s">
        <v>727</v>
      </c>
      <c r="I766" s="16" t="s">
        <v>5784</v>
      </c>
      <c r="J766" s="16" t="s">
        <v>5785</v>
      </c>
      <c r="K766" s="16" t="s">
        <v>97</v>
      </c>
      <c r="L766" s="16" t="s">
        <v>744</v>
      </c>
      <c r="M766" s="16" t="s">
        <v>51</v>
      </c>
      <c r="N766" s="16" t="s">
        <v>63</v>
      </c>
      <c r="O766" s="16" t="s">
        <v>62</v>
      </c>
      <c r="P766" s="16" t="s">
        <v>125</v>
      </c>
      <c r="Q766" s="16" t="s">
        <v>5786</v>
      </c>
      <c r="R766" s="16" t="s">
        <v>10322</v>
      </c>
      <c r="S766" s="16" t="s">
        <v>110</v>
      </c>
      <c r="T766" s="18">
        <v>29680</v>
      </c>
      <c r="U766" s="19">
        <v>44.711111111111109</v>
      </c>
      <c r="V766" s="19" t="s">
        <v>10317</v>
      </c>
      <c r="W766" s="20" t="s">
        <v>39</v>
      </c>
      <c r="X766" s="16" t="s">
        <v>418</v>
      </c>
      <c r="Y766" s="16" t="s">
        <v>41</v>
      </c>
      <c r="Z766" s="16">
        <v>34085</v>
      </c>
      <c r="AA766" s="16" t="s">
        <v>73</v>
      </c>
      <c r="AB766" s="16" t="s">
        <v>83</v>
      </c>
      <c r="AC766" s="16" t="s">
        <v>44</v>
      </c>
      <c r="AD766" s="16">
        <v>3</v>
      </c>
      <c r="AE766" s="21">
        <f>VLOOKUP(W766,Sheet4!$A$4:$B$53,2,FALSE)</f>
        <v>0</v>
      </c>
    </row>
    <row r="767" spans="1:31" x14ac:dyDescent="0.35">
      <c r="A767" s="22">
        <v>1915</v>
      </c>
      <c r="B767" s="23" t="s">
        <v>5787</v>
      </c>
      <c r="C767" s="23" t="s">
        <v>5788</v>
      </c>
      <c r="D767" s="24">
        <v>45057</v>
      </c>
      <c r="E767" s="24">
        <v>45112</v>
      </c>
      <c r="F767" s="23">
        <v>1</v>
      </c>
      <c r="G767" s="23" t="s">
        <v>10308</v>
      </c>
      <c r="H767" s="23" t="s">
        <v>727</v>
      </c>
      <c r="I767" s="23" t="s">
        <v>5789</v>
      </c>
      <c r="J767" s="23" t="s">
        <v>5790</v>
      </c>
      <c r="K767" s="23" t="s">
        <v>117</v>
      </c>
      <c r="L767" s="23" t="s">
        <v>1804</v>
      </c>
      <c r="M767" s="23" t="s">
        <v>51</v>
      </c>
      <c r="N767" s="23" t="s">
        <v>63</v>
      </c>
      <c r="O767" s="23" t="s">
        <v>35</v>
      </c>
      <c r="P767" s="23" t="s">
        <v>174</v>
      </c>
      <c r="Q767" s="23" t="s">
        <v>5791</v>
      </c>
      <c r="R767" s="23" t="s">
        <v>10322</v>
      </c>
      <c r="S767" s="23" t="s">
        <v>80</v>
      </c>
      <c r="T767" s="25">
        <v>17006</v>
      </c>
      <c r="U767" s="26">
        <v>79.408333333333331</v>
      </c>
      <c r="V767" s="26" t="s">
        <v>10316</v>
      </c>
      <c r="W767" s="27" t="s">
        <v>39</v>
      </c>
      <c r="X767" s="23" t="s">
        <v>82</v>
      </c>
      <c r="Y767" s="23" t="s">
        <v>41</v>
      </c>
      <c r="Z767" s="23">
        <v>25099</v>
      </c>
      <c r="AA767" s="23" t="s">
        <v>127</v>
      </c>
      <c r="AB767" s="23" t="s">
        <v>103</v>
      </c>
      <c r="AC767" s="23" t="s">
        <v>44</v>
      </c>
      <c r="AD767" s="23">
        <v>3</v>
      </c>
      <c r="AE767" s="28">
        <f>VLOOKUP(W767,Sheet4!$A$4:$B$53,2,FALSE)</f>
        <v>0</v>
      </c>
    </row>
    <row r="768" spans="1:31" x14ac:dyDescent="0.35">
      <c r="A768" s="15">
        <v>1916</v>
      </c>
      <c r="B768" s="16" t="s">
        <v>5792</v>
      </c>
      <c r="C768" s="16" t="s">
        <v>1239</v>
      </c>
      <c r="D768" s="17">
        <v>44597</v>
      </c>
      <c r="E768" s="17">
        <v>44964</v>
      </c>
      <c r="F768" s="16">
        <v>12</v>
      </c>
      <c r="G768" s="16" t="s">
        <v>10308</v>
      </c>
      <c r="H768" s="16" t="s">
        <v>727</v>
      </c>
      <c r="I768" s="16" t="s">
        <v>5793</v>
      </c>
      <c r="J768" s="16" t="s">
        <v>5794</v>
      </c>
      <c r="K768" s="16" t="s">
        <v>61</v>
      </c>
      <c r="L768" s="16" t="s">
        <v>1804</v>
      </c>
      <c r="M768" s="16" t="s">
        <v>62</v>
      </c>
      <c r="N768" s="16" t="s">
        <v>50</v>
      </c>
      <c r="O768" s="16" t="s">
        <v>62</v>
      </c>
      <c r="P768" s="16" t="s">
        <v>98</v>
      </c>
      <c r="Q768" s="16" t="s">
        <v>5795</v>
      </c>
      <c r="R768" s="16" t="s">
        <v>10322</v>
      </c>
      <c r="S768" s="16" t="s">
        <v>80</v>
      </c>
      <c r="T768" s="18">
        <v>23279</v>
      </c>
      <c r="U768" s="19">
        <v>62.236111111111114</v>
      </c>
      <c r="V768" s="19" t="s">
        <v>10315</v>
      </c>
      <c r="W768" s="20" t="s">
        <v>39</v>
      </c>
      <c r="X768" s="16" t="s">
        <v>102</v>
      </c>
      <c r="Y768" s="16" t="s">
        <v>54</v>
      </c>
      <c r="Z768" s="16">
        <v>86671</v>
      </c>
      <c r="AA768" s="16" t="s">
        <v>73</v>
      </c>
      <c r="AB768" s="16" t="s">
        <v>103</v>
      </c>
      <c r="AC768" s="16" t="s">
        <v>44</v>
      </c>
      <c r="AD768" s="16">
        <v>3</v>
      </c>
      <c r="AE768" s="21">
        <f>VLOOKUP(W768,Sheet4!$A$4:$B$53,2,FALSE)</f>
        <v>0</v>
      </c>
    </row>
    <row r="769" spans="1:31" x14ac:dyDescent="0.35">
      <c r="A769" s="22">
        <v>1918</v>
      </c>
      <c r="B769" s="23" t="s">
        <v>576</v>
      </c>
      <c r="C769" s="23" t="s">
        <v>1491</v>
      </c>
      <c r="D769" s="24">
        <v>44935</v>
      </c>
      <c r="E769" s="24">
        <v>44999</v>
      </c>
      <c r="F769" s="23">
        <v>2</v>
      </c>
      <c r="G769" s="23" t="s">
        <v>10308</v>
      </c>
      <c r="H769" s="23" t="s">
        <v>28</v>
      </c>
      <c r="I769" s="23" t="s">
        <v>5800</v>
      </c>
      <c r="J769" s="23" t="s">
        <v>5801</v>
      </c>
      <c r="K769" s="23" t="s">
        <v>138</v>
      </c>
      <c r="L769" s="23" t="s">
        <v>32</v>
      </c>
      <c r="M769" s="23" t="s">
        <v>33</v>
      </c>
      <c r="N769" s="23" t="s">
        <v>63</v>
      </c>
      <c r="O769" s="23" t="s">
        <v>35</v>
      </c>
      <c r="P769" s="23" t="s">
        <v>98</v>
      </c>
      <c r="Q769" s="23" t="s">
        <v>5802</v>
      </c>
      <c r="R769" s="23" t="s">
        <v>10322</v>
      </c>
      <c r="S769" s="23" t="s">
        <v>89</v>
      </c>
      <c r="T769" s="25">
        <v>33128</v>
      </c>
      <c r="U769" s="26">
        <v>35.272222222222226</v>
      </c>
      <c r="V769" s="26" t="s">
        <v>10318</v>
      </c>
      <c r="W769" s="27" t="s">
        <v>39</v>
      </c>
      <c r="X769" s="23" t="s">
        <v>6</v>
      </c>
      <c r="Y769" s="23" t="s">
        <v>41</v>
      </c>
      <c r="Z769" s="23">
        <v>36065</v>
      </c>
      <c r="AA769" s="23" t="s">
        <v>92</v>
      </c>
      <c r="AB769" s="23" t="s">
        <v>74</v>
      </c>
      <c r="AC769" s="23" t="s">
        <v>44</v>
      </c>
      <c r="AD769" s="23">
        <v>3</v>
      </c>
      <c r="AE769" s="28">
        <f>VLOOKUP(W769,Sheet4!$A$4:$B$53,2,FALSE)</f>
        <v>0</v>
      </c>
    </row>
    <row r="770" spans="1:31" x14ac:dyDescent="0.35">
      <c r="A770" s="15">
        <v>1919</v>
      </c>
      <c r="B770" s="16" t="s">
        <v>5494</v>
      </c>
      <c r="C770" s="16" t="s">
        <v>5803</v>
      </c>
      <c r="D770" s="17">
        <v>44682</v>
      </c>
      <c r="E770" s="17">
        <v>44886</v>
      </c>
      <c r="F770" s="16">
        <v>6</v>
      </c>
      <c r="G770" s="16" t="s">
        <v>10308</v>
      </c>
      <c r="H770" s="16" t="s">
        <v>28</v>
      </c>
      <c r="I770" s="16" t="s">
        <v>5804</v>
      </c>
      <c r="J770" s="16" t="s">
        <v>5805</v>
      </c>
      <c r="K770" s="16" t="s">
        <v>79</v>
      </c>
      <c r="L770" s="16" t="s">
        <v>744</v>
      </c>
      <c r="M770" s="16" t="s">
        <v>33</v>
      </c>
      <c r="N770" s="16" t="s">
        <v>50</v>
      </c>
      <c r="O770" s="16" t="s">
        <v>62</v>
      </c>
      <c r="P770" s="16" t="s">
        <v>98</v>
      </c>
      <c r="Q770" s="16" t="s">
        <v>5806</v>
      </c>
      <c r="R770" s="16" t="s">
        <v>10322</v>
      </c>
      <c r="S770" s="16" t="s">
        <v>285</v>
      </c>
      <c r="T770" s="18">
        <v>33100</v>
      </c>
      <c r="U770" s="19">
        <v>35.347222222222221</v>
      </c>
      <c r="V770" s="19" t="s">
        <v>10318</v>
      </c>
      <c r="W770" s="20" t="s">
        <v>39</v>
      </c>
      <c r="X770" s="16" t="s">
        <v>3106</v>
      </c>
      <c r="Y770" s="16" t="s">
        <v>41</v>
      </c>
      <c r="Z770" s="16">
        <v>7972</v>
      </c>
      <c r="AA770" s="16" t="s">
        <v>73</v>
      </c>
      <c r="AB770" s="16" t="s">
        <v>43</v>
      </c>
      <c r="AC770" s="16" t="s">
        <v>44</v>
      </c>
      <c r="AD770" s="16">
        <v>3</v>
      </c>
      <c r="AE770" s="21">
        <f>VLOOKUP(W770,Sheet4!$A$4:$B$53,2,FALSE)</f>
        <v>0</v>
      </c>
    </row>
    <row r="771" spans="1:31" x14ac:dyDescent="0.35">
      <c r="A771" s="22">
        <v>1920</v>
      </c>
      <c r="B771" s="23" t="s">
        <v>563</v>
      </c>
      <c r="C771" s="23" t="s">
        <v>281</v>
      </c>
      <c r="D771" s="24">
        <v>44222</v>
      </c>
      <c r="E771" s="24">
        <v>44414</v>
      </c>
      <c r="F771" s="23">
        <v>6</v>
      </c>
      <c r="G771" s="23" t="s">
        <v>10308</v>
      </c>
      <c r="H771" s="23" t="s">
        <v>28</v>
      </c>
      <c r="I771" s="23" t="s">
        <v>5807</v>
      </c>
      <c r="J771" s="23" t="s">
        <v>5808</v>
      </c>
      <c r="K771" s="23" t="s">
        <v>167</v>
      </c>
      <c r="L771" s="23" t="s">
        <v>744</v>
      </c>
      <c r="M771" s="23" t="s">
        <v>62</v>
      </c>
      <c r="N771" s="23" t="s">
        <v>63</v>
      </c>
      <c r="O771" s="23" t="s">
        <v>62</v>
      </c>
      <c r="P771" s="23" t="s">
        <v>139</v>
      </c>
      <c r="Q771" s="23" t="s">
        <v>5809</v>
      </c>
      <c r="R771" s="23" t="s">
        <v>10322</v>
      </c>
      <c r="S771" s="23" t="s">
        <v>89</v>
      </c>
      <c r="T771" s="25">
        <v>17748</v>
      </c>
      <c r="U771" s="26">
        <v>77.38055555555556</v>
      </c>
      <c r="V771" s="26" t="s">
        <v>10316</v>
      </c>
      <c r="W771" s="27" t="s">
        <v>39</v>
      </c>
      <c r="X771" s="23" t="s">
        <v>280</v>
      </c>
      <c r="Y771" s="23" t="s">
        <v>41</v>
      </c>
      <c r="Z771" s="23">
        <v>81226</v>
      </c>
      <c r="AA771" s="23" t="s">
        <v>55</v>
      </c>
      <c r="AB771" s="23" t="s">
        <v>43</v>
      </c>
      <c r="AC771" s="23" t="s">
        <v>44</v>
      </c>
      <c r="AD771" s="23">
        <v>3</v>
      </c>
      <c r="AE771" s="28">
        <f>VLOOKUP(W771,Sheet4!$A$4:$B$53,2,FALSE)</f>
        <v>0</v>
      </c>
    </row>
    <row r="772" spans="1:31" x14ac:dyDescent="0.35">
      <c r="A772" s="15">
        <v>1921</v>
      </c>
      <c r="B772" s="16" t="s">
        <v>5810</v>
      </c>
      <c r="C772" s="16" t="s">
        <v>2776</v>
      </c>
      <c r="D772" s="17">
        <v>44445</v>
      </c>
      <c r="E772" s="17">
        <v>45109</v>
      </c>
      <c r="F772" s="16">
        <v>21</v>
      </c>
      <c r="G772" s="16" t="s">
        <v>10308</v>
      </c>
      <c r="H772" s="16" t="s">
        <v>28</v>
      </c>
      <c r="I772" s="16" t="s">
        <v>5811</v>
      </c>
      <c r="J772" s="16" t="s">
        <v>5812</v>
      </c>
      <c r="K772" s="16" t="s">
        <v>97</v>
      </c>
      <c r="L772" s="16" t="s">
        <v>32</v>
      </c>
      <c r="M772" s="16" t="s">
        <v>33</v>
      </c>
      <c r="N772" s="16" t="s">
        <v>34</v>
      </c>
      <c r="O772" s="16" t="s">
        <v>62</v>
      </c>
      <c r="P772" s="16" t="s">
        <v>174</v>
      </c>
      <c r="Q772" s="16" t="s">
        <v>5813</v>
      </c>
      <c r="R772" s="16" t="s">
        <v>10322</v>
      </c>
      <c r="S772" s="16" t="s">
        <v>110</v>
      </c>
      <c r="T772" s="18">
        <v>34542</v>
      </c>
      <c r="U772" s="19">
        <v>31.397222222222222</v>
      </c>
      <c r="V772" s="19" t="s">
        <v>10318</v>
      </c>
      <c r="W772" s="20" t="s">
        <v>39</v>
      </c>
      <c r="X772" s="16" t="s">
        <v>112</v>
      </c>
      <c r="Y772" s="16" t="s">
        <v>54</v>
      </c>
      <c r="Z772" s="16">
        <v>10345</v>
      </c>
      <c r="AA772" s="16" t="s">
        <v>73</v>
      </c>
      <c r="AB772" s="16" t="s">
        <v>83</v>
      </c>
      <c r="AC772" s="16" t="s">
        <v>44</v>
      </c>
      <c r="AD772" s="16">
        <v>3</v>
      </c>
      <c r="AE772" s="21">
        <f>VLOOKUP(W772,Sheet4!$A$4:$B$53,2,FALSE)</f>
        <v>0</v>
      </c>
    </row>
    <row r="773" spans="1:31" x14ac:dyDescent="0.35">
      <c r="A773" s="22">
        <v>1923</v>
      </c>
      <c r="B773" s="23" t="s">
        <v>5505</v>
      </c>
      <c r="C773" s="23" t="s">
        <v>679</v>
      </c>
      <c r="D773" s="24">
        <v>45016</v>
      </c>
      <c r="E773" s="24">
        <v>45046</v>
      </c>
      <c r="F773" s="23">
        <v>0</v>
      </c>
      <c r="G773" s="23" t="s">
        <v>10308</v>
      </c>
      <c r="H773" s="23" t="s">
        <v>28</v>
      </c>
      <c r="I773" s="23" t="s">
        <v>5816</v>
      </c>
      <c r="J773" s="23" t="s">
        <v>5817</v>
      </c>
      <c r="K773" s="23" t="s">
        <v>61</v>
      </c>
      <c r="L773" s="23" t="s">
        <v>32</v>
      </c>
      <c r="M773" s="23" t="s">
        <v>62</v>
      </c>
      <c r="N773" s="23" t="s">
        <v>63</v>
      </c>
      <c r="O773" s="23" t="s">
        <v>62</v>
      </c>
      <c r="P773" s="23" t="s">
        <v>98</v>
      </c>
      <c r="Q773" s="23" t="s">
        <v>5818</v>
      </c>
      <c r="R773" s="23" t="s">
        <v>10322</v>
      </c>
      <c r="S773" s="23" t="s">
        <v>695</v>
      </c>
      <c r="T773" s="25">
        <v>24416</v>
      </c>
      <c r="U773" s="26">
        <v>59.125</v>
      </c>
      <c r="V773" s="26" t="s">
        <v>10319</v>
      </c>
      <c r="W773" s="27" t="s">
        <v>39</v>
      </c>
      <c r="X773" s="23" t="s">
        <v>183</v>
      </c>
      <c r="Y773" s="23" t="s">
        <v>41</v>
      </c>
      <c r="Z773" s="23">
        <v>46757</v>
      </c>
      <c r="AA773" s="23" t="s">
        <v>73</v>
      </c>
      <c r="AB773" s="23" t="s">
        <v>43</v>
      </c>
      <c r="AC773" s="23" t="s">
        <v>44</v>
      </c>
      <c r="AD773" s="23">
        <v>3</v>
      </c>
      <c r="AE773" s="28">
        <f>VLOOKUP(W773,Sheet4!$A$4:$B$53,2,FALSE)</f>
        <v>0</v>
      </c>
    </row>
    <row r="774" spans="1:31" x14ac:dyDescent="0.35">
      <c r="A774" s="15">
        <v>1924</v>
      </c>
      <c r="B774" s="16" t="s">
        <v>5819</v>
      </c>
      <c r="C774" s="16" t="s">
        <v>5820</v>
      </c>
      <c r="D774" s="17">
        <v>45062</v>
      </c>
      <c r="E774" s="17">
        <v>45075</v>
      </c>
      <c r="F774" s="16">
        <v>0</v>
      </c>
      <c r="G774" s="16" t="s">
        <v>10308</v>
      </c>
      <c r="H774" s="16" t="s">
        <v>28</v>
      </c>
      <c r="I774" s="16" t="s">
        <v>5821</v>
      </c>
      <c r="J774" s="16" t="s">
        <v>5822</v>
      </c>
      <c r="K774" s="16" t="s">
        <v>88</v>
      </c>
      <c r="L774" s="16" t="s">
        <v>32</v>
      </c>
      <c r="M774" s="16" t="s">
        <v>51</v>
      </c>
      <c r="N774" s="16" t="s">
        <v>63</v>
      </c>
      <c r="O774" s="16" t="s">
        <v>62</v>
      </c>
      <c r="P774" s="16" t="s">
        <v>174</v>
      </c>
      <c r="Q774" s="16" t="s">
        <v>5823</v>
      </c>
      <c r="R774" s="16" t="s">
        <v>10322</v>
      </c>
      <c r="S774" s="16" t="s">
        <v>89</v>
      </c>
      <c r="T774" s="18">
        <v>34667</v>
      </c>
      <c r="U774" s="19">
        <v>31.058333333333334</v>
      </c>
      <c r="V774" s="19" t="s">
        <v>10318</v>
      </c>
      <c r="W774" s="20" t="s">
        <v>39</v>
      </c>
      <c r="X774" s="16" t="s">
        <v>225</v>
      </c>
      <c r="Y774" s="16" t="s">
        <v>41</v>
      </c>
      <c r="Z774" s="16">
        <v>53602</v>
      </c>
      <c r="AA774" s="16" t="s">
        <v>55</v>
      </c>
      <c r="AB774" s="16" t="s">
        <v>83</v>
      </c>
      <c r="AC774" s="16" t="s">
        <v>44</v>
      </c>
      <c r="AD774" s="16">
        <v>3</v>
      </c>
      <c r="AE774" s="21">
        <f>VLOOKUP(W774,Sheet4!$A$4:$B$53,2,FALSE)</f>
        <v>0</v>
      </c>
    </row>
    <row r="775" spans="1:31" x14ac:dyDescent="0.35">
      <c r="A775" s="22">
        <v>1925</v>
      </c>
      <c r="B775" s="23" t="s">
        <v>5824</v>
      </c>
      <c r="C775" s="23" t="s">
        <v>1610</v>
      </c>
      <c r="D775" s="24">
        <v>45045</v>
      </c>
      <c r="E775" s="24">
        <v>45114</v>
      </c>
      <c r="F775" s="23">
        <v>2</v>
      </c>
      <c r="G775" s="23" t="s">
        <v>10308</v>
      </c>
      <c r="H775" s="23" t="s">
        <v>28</v>
      </c>
      <c r="I775" s="23" t="s">
        <v>5825</v>
      </c>
      <c r="J775" s="23" t="s">
        <v>5826</v>
      </c>
      <c r="K775" s="23" t="s">
        <v>31</v>
      </c>
      <c r="L775" s="23" t="s">
        <v>32</v>
      </c>
      <c r="M775" s="23" t="s">
        <v>33</v>
      </c>
      <c r="N775" s="23" t="s">
        <v>63</v>
      </c>
      <c r="O775" s="23" t="s">
        <v>62</v>
      </c>
      <c r="P775" s="23" t="s">
        <v>174</v>
      </c>
      <c r="Q775" s="23" t="s">
        <v>5827</v>
      </c>
      <c r="R775" s="23" t="s">
        <v>10322</v>
      </c>
      <c r="S775" s="23" t="s">
        <v>147</v>
      </c>
      <c r="T775" s="25">
        <v>29264</v>
      </c>
      <c r="U775" s="26">
        <v>45.852777777777774</v>
      </c>
      <c r="V775" s="26" t="s">
        <v>10317</v>
      </c>
      <c r="W775" s="27" t="s">
        <v>39</v>
      </c>
      <c r="X775" s="23" t="s">
        <v>82</v>
      </c>
      <c r="Y775" s="23" t="s">
        <v>54</v>
      </c>
      <c r="Z775" s="23">
        <v>91520</v>
      </c>
      <c r="AA775" s="23" t="s">
        <v>73</v>
      </c>
      <c r="AB775" s="23" t="s">
        <v>103</v>
      </c>
      <c r="AC775" s="23" t="s">
        <v>44</v>
      </c>
      <c r="AD775" s="23">
        <v>3</v>
      </c>
      <c r="AE775" s="28">
        <f>VLOOKUP(W775,Sheet4!$A$4:$B$53,2,FALSE)</f>
        <v>0</v>
      </c>
    </row>
    <row r="776" spans="1:31" x14ac:dyDescent="0.35">
      <c r="A776" s="15">
        <v>1927</v>
      </c>
      <c r="B776" s="16" t="s">
        <v>4512</v>
      </c>
      <c r="C776" s="16" t="s">
        <v>4363</v>
      </c>
      <c r="D776" s="17">
        <v>44868</v>
      </c>
      <c r="E776" s="17">
        <v>45018</v>
      </c>
      <c r="F776" s="16">
        <v>4</v>
      </c>
      <c r="G776" s="16" t="s">
        <v>10308</v>
      </c>
      <c r="H776" s="16" t="s">
        <v>28</v>
      </c>
      <c r="I776" s="16" t="s">
        <v>5831</v>
      </c>
      <c r="J776" s="16" t="s">
        <v>5832</v>
      </c>
      <c r="K776" s="16" t="s">
        <v>49</v>
      </c>
      <c r="L776" s="16" t="s">
        <v>32</v>
      </c>
      <c r="M776" s="16" t="s">
        <v>62</v>
      </c>
      <c r="N776" s="16" t="s">
        <v>34</v>
      </c>
      <c r="O776" s="16" t="s">
        <v>62</v>
      </c>
      <c r="P776" s="16" t="s">
        <v>98</v>
      </c>
      <c r="Q776" s="16" t="s">
        <v>5833</v>
      </c>
      <c r="R776" s="16" t="s">
        <v>10322</v>
      </c>
      <c r="S776" s="16" t="s">
        <v>89</v>
      </c>
      <c r="T776" s="18">
        <v>27856</v>
      </c>
      <c r="U776" s="19">
        <v>49.705555555555556</v>
      </c>
      <c r="V776" s="19" t="s">
        <v>10317</v>
      </c>
      <c r="W776" s="20" t="s">
        <v>39</v>
      </c>
      <c r="X776" s="16" t="s">
        <v>102</v>
      </c>
      <c r="Y776" s="16" t="s">
        <v>54</v>
      </c>
      <c r="Z776" s="16">
        <v>4497</v>
      </c>
      <c r="AA776" s="16" t="s">
        <v>55</v>
      </c>
      <c r="AB776" s="16" t="s">
        <v>83</v>
      </c>
      <c r="AC776" s="16" t="s">
        <v>44</v>
      </c>
      <c r="AD776" s="16">
        <v>3</v>
      </c>
      <c r="AE776" s="21">
        <f>VLOOKUP(W776,Sheet4!$A$4:$B$53,2,FALSE)</f>
        <v>0</v>
      </c>
    </row>
    <row r="777" spans="1:31" x14ac:dyDescent="0.35">
      <c r="A777" s="22">
        <v>1932</v>
      </c>
      <c r="B777" s="23" t="s">
        <v>4019</v>
      </c>
      <c r="C777" s="23" t="s">
        <v>1626</v>
      </c>
      <c r="D777" s="24">
        <v>43823</v>
      </c>
      <c r="E777" s="24">
        <v>44724</v>
      </c>
      <c r="F777" s="23">
        <v>29</v>
      </c>
      <c r="G777" s="23" t="s">
        <v>10308</v>
      </c>
      <c r="H777" s="23" t="s">
        <v>4852</v>
      </c>
      <c r="I777" s="23" t="s">
        <v>5844</v>
      </c>
      <c r="J777" s="23" t="s">
        <v>5845</v>
      </c>
      <c r="K777" s="23" t="s">
        <v>88</v>
      </c>
      <c r="L777" s="23" t="s">
        <v>32</v>
      </c>
      <c r="M777" s="23" t="s">
        <v>62</v>
      </c>
      <c r="N777" s="23" t="s">
        <v>50</v>
      </c>
      <c r="O777" s="23" t="s">
        <v>35</v>
      </c>
      <c r="P777" s="23" t="s">
        <v>174</v>
      </c>
      <c r="Q777" s="23" t="s">
        <v>5846</v>
      </c>
      <c r="R777" s="23" t="s">
        <v>64</v>
      </c>
      <c r="S777" s="23" t="s">
        <v>65</v>
      </c>
      <c r="T777" s="25">
        <v>28353</v>
      </c>
      <c r="U777" s="26">
        <v>48.344444444444441</v>
      </c>
      <c r="V777" s="26" t="s">
        <v>10317</v>
      </c>
      <c r="W777" s="27" t="s">
        <v>39</v>
      </c>
      <c r="X777" s="23" t="s">
        <v>418</v>
      </c>
      <c r="Y777" s="23" t="s">
        <v>54</v>
      </c>
      <c r="Z777" s="23">
        <v>1886</v>
      </c>
      <c r="AA777" s="23" t="s">
        <v>73</v>
      </c>
      <c r="AB777" s="23" t="s">
        <v>43</v>
      </c>
      <c r="AC777" s="23" t="s">
        <v>44</v>
      </c>
      <c r="AD777" s="23">
        <v>3</v>
      </c>
      <c r="AE777" s="28">
        <f>VLOOKUP(W777,Sheet4!$A$4:$B$53,2,FALSE)</f>
        <v>0</v>
      </c>
    </row>
    <row r="778" spans="1:31" x14ac:dyDescent="0.35">
      <c r="A778" s="15">
        <v>1934</v>
      </c>
      <c r="B778" s="16" t="s">
        <v>5851</v>
      </c>
      <c r="C778" s="16" t="s">
        <v>5852</v>
      </c>
      <c r="D778" s="17">
        <v>43641</v>
      </c>
      <c r="E778" s="17">
        <v>44108</v>
      </c>
      <c r="F778" s="16">
        <v>15</v>
      </c>
      <c r="G778" s="16" t="s">
        <v>10308</v>
      </c>
      <c r="H778" s="16" t="s">
        <v>4852</v>
      </c>
      <c r="I778" s="16" t="s">
        <v>5853</v>
      </c>
      <c r="J778" s="16" t="s">
        <v>5854</v>
      </c>
      <c r="K778" s="16" t="s">
        <v>97</v>
      </c>
      <c r="L778" s="16" t="s">
        <v>744</v>
      </c>
      <c r="M778" s="16" t="s">
        <v>33</v>
      </c>
      <c r="N778" s="16" t="s">
        <v>63</v>
      </c>
      <c r="O778" s="16" t="s">
        <v>62</v>
      </c>
      <c r="P778" s="16" t="s">
        <v>174</v>
      </c>
      <c r="Q778" s="16" t="s">
        <v>5855</v>
      </c>
      <c r="R778" s="16" t="s">
        <v>64</v>
      </c>
      <c r="S778" s="16" t="s">
        <v>100</v>
      </c>
      <c r="T778" s="18">
        <v>33510</v>
      </c>
      <c r="U778" s="19">
        <v>34.225000000000001</v>
      </c>
      <c r="V778" s="19" t="s">
        <v>10318</v>
      </c>
      <c r="W778" s="20" t="s">
        <v>5856</v>
      </c>
      <c r="X778" s="16" t="s">
        <v>6</v>
      </c>
      <c r="Y778" s="16" t="s">
        <v>41</v>
      </c>
      <c r="Z778" s="16">
        <v>19444</v>
      </c>
      <c r="AA778" s="16" t="s">
        <v>73</v>
      </c>
      <c r="AB778" s="16" t="s">
        <v>43</v>
      </c>
      <c r="AC778" s="16" t="s">
        <v>44</v>
      </c>
      <c r="AD778" s="16">
        <v>3</v>
      </c>
      <c r="AE778" s="21">
        <f>VLOOKUP(W778,Sheet4!$A$4:$B$53,2,FALSE)</f>
        <v>0</v>
      </c>
    </row>
    <row r="779" spans="1:31" x14ac:dyDescent="0.35">
      <c r="A779" s="22">
        <v>1937</v>
      </c>
      <c r="B779" s="23" t="s">
        <v>2468</v>
      </c>
      <c r="C779" s="23" t="s">
        <v>3373</v>
      </c>
      <c r="D779" s="24">
        <v>44650</v>
      </c>
      <c r="E779" s="24">
        <v>44956</v>
      </c>
      <c r="F779" s="23">
        <v>10</v>
      </c>
      <c r="G779" s="23" t="s">
        <v>10308</v>
      </c>
      <c r="H779" s="23" t="s">
        <v>727</v>
      </c>
      <c r="I779" s="23" t="s">
        <v>5863</v>
      </c>
      <c r="J779" s="23" t="s">
        <v>5864</v>
      </c>
      <c r="K779" s="23" t="s">
        <v>31</v>
      </c>
      <c r="L779" s="23" t="s">
        <v>744</v>
      </c>
      <c r="M779" s="23" t="s">
        <v>62</v>
      </c>
      <c r="N779" s="23" t="s">
        <v>50</v>
      </c>
      <c r="O779" s="23" t="s">
        <v>35</v>
      </c>
      <c r="P779" s="23" t="s">
        <v>98</v>
      </c>
      <c r="Q779" s="23" t="s">
        <v>5865</v>
      </c>
      <c r="R779" s="23" t="s">
        <v>64</v>
      </c>
      <c r="S779" s="23" t="s">
        <v>110</v>
      </c>
      <c r="T779" s="25">
        <v>20904</v>
      </c>
      <c r="U779" s="26">
        <v>68.736111111111114</v>
      </c>
      <c r="V779" s="26" t="s">
        <v>10315</v>
      </c>
      <c r="W779" s="27" t="s">
        <v>5856</v>
      </c>
      <c r="X779" s="23" t="s">
        <v>102</v>
      </c>
      <c r="Y779" s="23" t="s">
        <v>41</v>
      </c>
      <c r="Z779" s="23">
        <v>34825</v>
      </c>
      <c r="AA779" s="23" t="s">
        <v>127</v>
      </c>
      <c r="AB779" s="23" t="s">
        <v>74</v>
      </c>
      <c r="AC779" s="23" t="s">
        <v>44</v>
      </c>
      <c r="AD779" s="23">
        <v>3</v>
      </c>
      <c r="AE779" s="28">
        <f>VLOOKUP(W779,Sheet4!$A$4:$B$53,2,FALSE)</f>
        <v>0</v>
      </c>
    </row>
    <row r="780" spans="1:31" x14ac:dyDescent="0.35">
      <c r="A780" s="15">
        <v>1942</v>
      </c>
      <c r="B780" s="16" t="s">
        <v>5877</v>
      </c>
      <c r="C780" s="16" t="s">
        <v>5292</v>
      </c>
      <c r="D780" s="17">
        <v>43676</v>
      </c>
      <c r="E780" s="17">
        <v>44874</v>
      </c>
      <c r="F780" s="16">
        <v>39</v>
      </c>
      <c r="G780" s="16" t="s">
        <v>10308</v>
      </c>
      <c r="H780" s="16" t="s">
        <v>727</v>
      </c>
      <c r="I780" s="16" t="s">
        <v>5878</v>
      </c>
      <c r="J780" s="16" t="s">
        <v>5879</v>
      </c>
      <c r="K780" s="16" t="s">
        <v>79</v>
      </c>
      <c r="L780" s="16" t="s">
        <v>744</v>
      </c>
      <c r="M780" s="16" t="s">
        <v>51</v>
      </c>
      <c r="N780" s="16" t="s">
        <v>50</v>
      </c>
      <c r="O780" s="16" t="s">
        <v>51</v>
      </c>
      <c r="P780" s="16" t="s">
        <v>139</v>
      </c>
      <c r="Q780" s="16" t="s">
        <v>5880</v>
      </c>
      <c r="R780" s="16" t="s">
        <v>64</v>
      </c>
      <c r="S780" s="16" t="s">
        <v>304</v>
      </c>
      <c r="T780" s="18">
        <v>23418</v>
      </c>
      <c r="U780" s="19">
        <v>61.858333333333334</v>
      </c>
      <c r="V780" s="19" t="s">
        <v>10315</v>
      </c>
      <c r="W780" s="20" t="s">
        <v>39</v>
      </c>
      <c r="X780" s="16" t="s">
        <v>82</v>
      </c>
      <c r="Y780" s="16" t="s">
        <v>41</v>
      </c>
      <c r="Z780" s="16">
        <v>37830</v>
      </c>
      <c r="AA780" s="16" t="s">
        <v>73</v>
      </c>
      <c r="AB780" s="16" t="s">
        <v>43</v>
      </c>
      <c r="AC780" s="16" t="s">
        <v>44</v>
      </c>
      <c r="AD780" s="16">
        <v>3</v>
      </c>
      <c r="AE780" s="21">
        <f>VLOOKUP(W780,Sheet4!$A$4:$B$53,2,FALSE)</f>
        <v>0</v>
      </c>
    </row>
    <row r="781" spans="1:31" x14ac:dyDescent="0.35">
      <c r="A781" s="22">
        <v>1943</v>
      </c>
      <c r="B781" s="23" t="s">
        <v>2454</v>
      </c>
      <c r="C781" s="23" t="s">
        <v>1347</v>
      </c>
      <c r="D781" s="24">
        <v>44689</v>
      </c>
      <c r="E781" s="24">
        <v>44882</v>
      </c>
      <c r="F781" s="23">
        <v>6</v>
      </c>
      <c r="G781" s="23" t="s">
        <v>10308</v>
      </c>
      <c r="H781" s="23" t="s">
        <v>727</v>
      </c>
      <c r="I781" s="23" t="s">
        <v>5881</v>
      </c>
      <c r="J781" s="23" t="s">
        <v>5882</v>
      </c>
      <c r="K781" s="23" t="s">
        <v>167</v>
      </c>
      <c r="L781" s="23" t="s">
        <v>744</v>
      </c>
      <c r="M781" s="23" t="s">
        <v>33</v>
      </c>
      <c r="N781" s="23" t="s">
        <v>50</v>
      </c>
      <c r="O781" s="23" t="s">
        <v>51</v>
      </c>
      <c r="P781" s="23" t="s">
        <v>139</v>
      </c>
      <c r="Q781" s="23" t="s">
        <v>5883</v>
      </c>
      <c r="R781" s="23" t="s">
        <v>64</v>
      </c>
      <c r="S781" s="23" t="s">
        <v>285</v>
      </c>
      <c r="T781" s="25">
        <v>20537</v>
      </c>
      <c r="U781" s="26">
        <v>69.74166666666666</v>
      </c>
      <c r="V781" s="26" t="s">
        <v>10315</v>
      </c>
      <c r="W781" s="27" t="s">
        <v>5856</v>
      </c>
      <c r="X781" s="23" t="s">
        <v>286</v>
      </c>
      <c r="Y781" s="23" t="s">
        <v>41</v>
      </c>
      <c r="Z781" s="23">
        <v>34057</v>
      </c>
      <c r="AA781" s="23" t="s">
        <v>42</v>
      </c>
      <c r="AB781" s="23" t="s">
        <v>43</v>
      </c>
      <c r="AC781" s="23" t="s">
        <v>44</v>
      </c>
      <c r="AD781" s="23">
        <v>3</v>
      </c>
      <c r="AE781" s="28">
        <f>VLOOKUP(W781,Sheet4!$A$4:$B$53,2,FALSE)</f>
        <v>0</v>
      </c>
    </row>
    <row r="782" spans="1:31" x14ac:dyDescent="0.35">
      <c r="A782" s="15">
        <v>1945</v>
      </c>
      <c r="B782" s="16" t="s">
        <v>5886</v>
      </c>
      <c r="C782" s="16" t="s">
        <v>1968</v>
      </c>
      <c r="D782" s="17">
        <v>43552</v>
      </c>
      <c r="E782" s="17">
        <v>44905</v>
      </c>
      <c r="F782" s="16">
        <v>44</v>
      </c>
      <c r="G782" s="16" t="s">
        <v>10308</v>
      </c>
      <c r="H782" s="16" t="s">
        <v>4852</v>
      </c>
      <c r="I782" s="16" t="s">
        <v>5887</v>
      </c>
      <c r="J782" s="16" t="s">
        <v>5888</v>
      </c>
      <c r="K782" s="16" t="s">
        <v>79</v>
      </c>
      <c r="L782" s="16" t="s">
        <v>744</v>
      </c>
      <c r="M782" s="16" t="s">
        <v>62</v>
      </c>
      <c r="N782" s="16" t="s">
        <v>50</v>
      </c>
      <c r="O782" s="16" t="s">
        <v>35</v>
      </c>
      <c r="P782" s="16" t="s">
        <v>125</v>
      </c>
      <c r="Q782" s="16" t="s">
        <v>5889</v>
      </c>
      <c r="R782" s="16" t="s">
        <v>64</v>
      </c>
      <c r="S782" s="16" t="s">
        <v>110</v>
      </c>
      <c r="T782" s="18">
        <v>28173</v>
      </c>
      <c r="U782" s="19">
        <v>48.841666666666669</v>
      </c>
      <c r="V782" s="19" t="s">
        <v>10317</v>
      </c>
      <c r="W782" s="20" t="s">
        <v>39</v>
      </c>
      <c r="X782" s="16" t="s">
        <v>112</v>
      </c>
      <c r="Y782" s="16" t="s">
        <v>41</v>
      </c>
      <c r="Z782" s="16">
        <v>36863</v>
      </c>
      <c r="AA782" s="16" t="s">
        <v>42</v>
      </c>
      <c r="AB782" s="16" t="s">
        <v>83</v>
      </c>
      <c r="AC782" s="16" t="s">
        <v>44</v>
      </c>
      <c r="AD782" s="16">
        <v>3</v>
      </c>
      <c r="AE782" s="21">
        <f>VLOOKUP(W782,Sheet4!$A$4:$B$53,2,FALSE)</f>
        <v>0</v>
      </c>
    </row>
    <row r="783" spans="1:31" x14ac:dyDescent="0.35">
      <c r="A783" s="22">
        <v>1948</v>
      </c>
      <c r="B783" s="23" t="s">
        <v>5895</v>
      </c>
      <c r="C783" s="23" t="s">
        <v>1838</v>
      </c>
      <c r="D783" s="24">
        <v>44744</v>
      </c>
      <c r="E783" s="24">
        <v>44782</v>
      </c>
      <c r="F783" s="23">
        <v>1</v>
      </c>
      <c r="G783" s="23" t="s">
        <v>10308</v>
      </c>
      <c r="H783" s="23" t="s">
        <v>727</v>
      </c>
      <c r="I783" s="23" t="s">
        <v>5896</v>
      </c>
      <c r="J783" s="23" t="s">
        <v>5897</v>
      </c>
      <c r="K783" s="23" t="s">
        <v>79</v>
      </c>
      <c r="L783" s="23" t="s">
        <v>744</v>
      </c>
      <c r="M783" s="23" t="s">
        <v>51</v>
      </c>
      <c r="N783" s="23" t="s">
        <v>63</v>
      </c>
      <c r="O783" s="23" t="s">
        <v>35</v>
      </c>
      <c r="P783" s="23" t="s">
        <v>139</v>
      </c>
      <c r="Q783" s="23" t="s">
        <v>5898</v>
      </c>
      <c r="R783" s="23" t="s">
        <v>64</v>
      </c>
      <c r="S783" s="23" t="s">
        <v>147</v>
      </c>
      <c r="T783" s="25">
        <v>23353</v>
      </c>
      <c r="U783" s="26">
        <v>62.033333333333331</v>
      </c>
      <c r="V783" s="26" t="s">
        <v>10315</v>
      </c>
      <c r="W783" s="27" t="s">
        <v>5856</v>
      </c>
      <c r="X783" s="23" t="s">
        <v>149</v>
      </c>
      <c r="Y783" s="23" t="s">
        <v>41</v>
      </c>
      <c r="Z783" s="23">
        <v>46619</v>
      </c>
      <c r="AA783" s="23" t="s">
        <v>92</v>
      </c>
      <c r="AB783" s="23" t="s">
        <v>83</v>
      </c>
      <c r="AC783" s="23" t="s">
        <v>44</v>
      </c>
      <c r="AD783" s="23">
        <v>3</v>
      </c>
      <c r="AE783" s="28">
        <f>VLOOKUP(W783,Sheet4!$A$4:$B$53,2,FALSE)</f>
        <v>0</v>
      </c>
    </row>
    <row r="784" spans="1:31" x14ac:dyDescent="0.35">
      <c r="A784" s="15">
        <v>1950</v>
      </c>
      <c r="B784" s="16" t="s">
        <v>4658</v>
      </c>
      <c r="C784" s="16" t="s">
        <v>293</v>
      </c>
      <c r="D784" s="17">
        <v>45128</v>
      </c>
      <c r="E784" s="17">
        <v>45128</v>
      </c>
      <c r="F784" s="16">
        <v>0</v>
      </c>
      <c r="G784" s="16" t="s">
        <v>10308</v>
      </c>
      <c r="H784" s="16" t="s">
        <v>727</v>
      </c>
      <c r="I784" s="16" t="s">
        <v>5901</v>
      </c>
      <c r="J784" s="16" t="s">
        <v>5902</v>
      </c>
      <c r="K784" s="16" t="s">
        <v>79</v>
      </c>
      <c r="L784" s="16" t="s">
        <v>744</v>
      </c>
      <c r="M784" s="16" t="s">
        <v>33</v>
      </c>
      <c r="N784" s="16" t="s">
        <v>34</v>
      </c>
      <c r="O784" s="16" t="s">
        <v>35</v>
      </c>
      <c r="P784" s="16" t="s">
        <v>98</v>
      </c>
      <c r="Q784" s="16" t="s">
        <v>5903</v>
      </c>
      <c r="R784" s="16" t="s">
        <v>10322</v>
      </c>
      <c r="S784" s="16" t="s">
        <v>147</v>
      </c>
      <c r="T784" s="18">
        <v>21268</v>
      </c>
      <c r="U784" s="19">
        <v>67.738888888888894</v>
      </c>
      <c r="V784" s="19" t="s">
        <v>10315</v>
      </c>
      <c r="W784" s="20" t="s">
        <v>5856</v>
      </c>
      <c r="X784" s="16" t="s">
        <v>149</v>
      </c>
      <c r="Y784" s="16" t="s">
        <v>41</v>
      </c>
      <c r="Z784" s="16">
        <v>30495</v>
      </c>
      <c r="AA784" s="16" t="s">
        <v>127</v>
      </c>
      <c r="AB784" s="16" t="s">
        <v>83</v>
      </c>
      <c r="AC784" s="16" t="s">
        <v>44</v>
      </c>
      <c r="AD784" s="16">
        <v>3</v>
      </c>
      <c r="AE784" s="21">
        <f>VLOOKUP(W784,Sheet4!$A$4:$B$53,2,FALSE)</f>
        <v>0</v>
      </c>
    </row>
    <row r="785" spans="1:31" x14ac:dyDescent="0.35">
      <c r="A785" s="22">
        <v>1951</v>
      </c>
      <c r="B785" s="23" t="s">
        <v>5651</v>
      </c>
      <c r="C785" s="23" t="s">
        <v>2206</v>
      </c>
      <c r="D785" s="24">
        <v>44069</v>
      </c>
      <c r="E785" s="24">
        <v>44346</v>
      </c>
      <c r="F785" s="23">
        <v>9</v>
      </c>
      <c r="G785" s="23" t="s">
        <v>10308</v>
      </c>
      <c r="H785" s="23" t="s">
        <v>4852</v>
      </c>
      <c r="I785" s="23" t="s">
        <v>5904</v>
      </c>
      <c r="J785" s="23" t="s">
        <v>5905</v>
      </c>
      <c r="K785" s="23" t="s">
        <v>132</v>
      </c>
      <c r="L785" s="23" t="s">
        <v>744</v>
      </c>
      <c r="M785" s="23" t="s">
        <v>62</v>
      </c>
      <c r="N785" s="23" t="s">
        <v>50</v>
      </c>
      <c r="O785" s="23" t="s">
        <v>35</v>
      </c>
      <c r="P785" s="23" t="s">
        <v>174</v>
      </c>
      <c r="Q785" s="23" t="s">
        <v>5906</v>
      </c>
      <c r="R785" s="23" t="s">
        <v>64</v>
      </c>
      <c r="S785" s="23" t="s">
        <v>52</v>
      </c>
      <c r="T785" s="25">
        <v>22198</v>
      </c>
      <c r="U785" s="26">
        <v>65.197222222222223</v>
      </c>
      <c r="V785" s="26" t="s">
        <v>10315</v>
      </c>
      <c r="W785" s="27" t="s">
        <v>39</v>
      </c>
      <c r="X785" s="23" t="s">
        <v>225</v>
      </c>
      <c r="Y785" s="23" t="s">
        <v>41</v>
      </c>
      <c r="Z785" s="23">
        <v>32929</v>
      </c>
      <c r="AA785" s="23" t="s">
        <v>127</v>
      </c>
      <c r="AB785" s="23" t="s">
        <v>83</v>
      </c>
      <c r="AC785" s="23" t="s">
        <v>44</v>
      </c>
      <c r="AD785" s="23">
        <v>3</v>
      </c>
      <c r="AE785" s="28">
        <f>VLOOKUP(W785,Sheet4!$A$4:$B$53,2,FALSE)</f>
        <v>0</v>
      </c>
    </row>
    <row r="786" spans="1:31" x14ac:dyDescent="0.35">
      <c r="A786" s="15">
        <v>1953</v>
      </c>
      <c r="B786" s="16" t="s">
        <v>5911</v>
      </c>
      <c r="C786" s="16" t="s">
        <v>5912</v>
      </c>
      <c r="D786" s="17">
        <v>45022</v>
      </c>
      <c r="E786" s="17">
        <v>45070</v>
      </c>
      <c r="F786" s="16">
        <v>1</v>
      </c>
      <c r="G786" s="16" t="s">
        <v>10308</v>
      </c>
      <c r="H786" s="16" t="s">
        <v>28</v>
      </c>
      <c r="I786" s="16" t="s">
        <v>5913</v>
      </c>
      <c r="J786" s="16" t="s">
        <v>5914</v>
      </c>
      <c r="K786" s="16" t="s">
        <v>61</v>
      </c>
      <c r="L786" s="16" t="s">
        <v>32</v>
      </c>
      <c r="M786" s="16" t="s">
        <v>62</v>
      </c>
      <c r="N786" s="16" t="s">
        <v>63</v>
      </c>
      <c r="O786" s="16" t="s">
        <v>62</v>
      </c>
      <c r="P786" s="16" t="s">
        <v>139</v>
      </c>
      <c r="Q786" s="16" t="s">
        <v>5915</v>
      </c>
      <c r="R786" s="16" t="s">
        <v>10322</v>
      </c>
      <c r="S786" s="16" t="s">
        <v>38</v>
      </c>
      <c r="T786" s="18">
        <v>27810</v>
      </c>
      <c r="U786" s="19">
        <v>49.833333333333336</v>
      </c>
      <c r="V786" s="19" t="s">
        <v>10317</v>
      </c>
      <c r="W786" s="20" t="s">
        <v>39</v>
      </c>
      <c r="X786" s="16" t="s">
        <v>4657</v>
      </c>
      <c r="Y786" s="16" t="s">
        <v>41</v>
      </c>
      <c r="Z786" s="16">
        <v>2718</v>
      </c>
      <c r="AA786" s="16" t="s">
        <v>127</v>
      </c>
      <c r="AB786" s="16" t="s">
        <v>103</v>
      </c>
      <c r="AC786" s="16" t="s">
        <v>44</v>
      </c>
      <c r="AD786" s="16">
        <v>3</v>
      </c>
      <c r="AE786" s="21">
        <f>VLOOKUP(W786,Sheet4!$A$4:$B$53,2,FALSE)</f>
        <v>0</v>
      </c>
    </row>
    <row r="787" spans="1:31" x14ac:dyDescent="0.35">
      <c r="A787" s="22">
        <v>1954</v>
      </c>
      <c r="B787" s="23" t="s">
        <v>5916</v>
      </c>
      <c r="C787" s="23" t="s">
        <v>5917</v>
      </c>
      <c r="D787" s="24">
        <v>43514</v>
      </c>
      <c r="E787" s="24">
        <v>44865</v>
      </c>
      <c r="F787" s="23">
        <v>44</v>
      </c>
      <c r="G787" s="23" t="s">
        <v>10308</v>
      </c>
      <c r="H787" s="23" t="s">
        <v>727</v>
      </c>
      <c r="I787" s="23" t="s">
        <v>5918</v>
      </c>
      <c r="J787" s="23" t="s">
        <v>5919</v>
      </c>
      <c r="K787" s="23" t="s">
        <v>132</v>
      </c>
      <c r="L787" s="23" t="s">
        <v>744</v>
      </c>
      <c r="M787" s="23" t="s">
        <v>51</v>
      </c>
      <c r="N787" s="23" t="s">
        <v>34</v>
      </c>
      <c r="O787" s="23" t="s">
        <v>35</v>
      </c>
      <c r="P787" s="23" t="s">
        <v>174</v>
      </c>
      <c r="Q787" s="23" t="s">
        <v>5920</v>
      </c>
      <c r="R787" s="23" t="s">
        <v>10322</v>
      </c>
      <c r="S787" s="23" t="s">
        <v>38</v>
      </c>
      <c r="T787" s="25">
        <v>25041</v>
      </c>
      <c r="U787" s="26">
        <v>57.411111111111111</v>
      </c>
      <c r="V787" s="26" t="s">
        <v>10319</v>
      </c>
      <c r="W787" s="27" t="s">
        <v>39</v>
      </c>
      <c r="X787" s="23" t="s">
        <v>1257</v>
      </c>
      <c r="Y787" s="23" t="s">
        <v>41</v>
      </c>
      <c r="Z787" s="23">
        <v>2129</v>
      </c>
      <c r="AA787" s="23" t="s">
        <v>73</v>
      </c>
      <c r="AB787" s="23" t="s">
        <v>103</v>
      </c>
      <c r="AC787" s="23" t="s">
        <v>44</v>
      </c>
      <c r="AD787" s="23">
        <v>3</v>
      </c>
      <c r="AE787" s="28">
        <f>VLOOKUP(W787,Sheet4!$A$4:$B$53,2,FALSE)</f>
        <v>0</v>
      </c>
    </row>
    <row r="788" spans="1:31" x14ac:dyDescent="0.35">
      <c r="A788" s="15">
        <v>1957</v>
      </c>
      <c r="B788" s="16" t="s">
        <v>5926</v>
      </c>
      <c r="C788" s="16" t="s">
        <v>5927</v>
      </c>
      <c r="D788" s="17">
        <v>43598</v>
      </c>
      <c r="E788" s="17">
        <v>44711</v>
      </c>
      <c r="F788" s="16">
        <v>36</v>
      </c>
      <c r="G788" s="16" t="s">
        <v>10308</v>
      </c>
      <c r="H788" s="16" t="s">
        <v>28</v>
      </c>
      <c r="I788" s="16" t="s">
        <v>5928</v>
      </c>
      <c r="J788" s="16" t="s">
        <v>5929</v>
      </c>
      <c r="K788" s="16" t="s">
        <v>79</v>
      </c>
      <c r="L788" s="16" t="s">
        <v>744</v>
      </c>
      <c r="M788" s="16" t="s">
        <v>51</v>
      </c>
      <c r="N788" s="16" t="s">
        <v>34</v>
      </c>
      <c r="O788" s="16" t="s">
        <v>62</v>
      </c>
      <c r="P788" s="16" t="s">
        <v>139</v>
      </c>
      <c r="Q788" s="16" t="s">
        <v>5930</v>
      </c>
      <c r="R788" s="16" t="s">
        <v>10322</v>
      </c>
      <c r="S788" s="16" t="s">
        <v>89</v>
      </c>
      <c r="T788" s="18">
        <v>27440</v>
      </c>
      <c r="U788" s="19">
        <v>50.847222222222221</v>
      </c>
      <c r="V788" s="19" t="s">
        <v>10319</v>
      </c>
      <c r="W788" s="20" t="s">
        <v>39</v>
      </c>
      <c r="X788" s="16" t="s">
        <v>242</v>
      </c>
      <c r="Y788" s="16" t="s">
        <v>41</v>
      </c>
      <c r="Z788" s="16">
        <v>2330</v>
      </c>
      <c r="AA788" s="16" t="s">
        <v>127</v>
      </c>
      <c r="AB788" s="16" t="s">
        <v>43</v>
      </c>
      <c r="AC788" s="16" t="s">
        <v>44</v>
      </c>
      <c r="AD788" s="16">
        <v>3</v>
      </c>
      <c r="AE788" s="21">
        <f>VLOOKUP(W788,Sheet4!$A$4:$B$53,2,FALSE)</f>
        <v>0</v>
      </c>
    </row>
    <row r="789" spans="1:31" x14ac:dyDescent="0.35">
      <c r="A789" s="22">
        <v>1959</v>
      </c>
      <c r="B789" s="23" t="s">
        <v>5934</v>
      </c>
      <c r="C789" s="23" t="s">
        <v>5935</v>
      </c>
      <c r="D789" s="24">
        <v>44652</v>
      </c>
      <c r="E789" s="24">
        <v>44679</v>
      </c>
      <c r="F789" s="23">
        <v>0</v>
      </c>
      <c r="G789" s="23" t="s">
        <v>10308</v>
      </c>
      <c r="H789" s="23" t="s">
        <v>28</v>
      </c>
      <c r="I789" s="23" t="s">
        <v>5936</v>
      </c>
      <c r="J789" s="23" t="s">
        <v>5937</v>
      </c>
      <c r="K789" s="23" t="s">
        <v>31</v>
      </c>
      <c r="L789" s="23" t="s">
        <v>32</v>
      </c>
      <c r="M789" s="23" t="s">
        <v>51</v>
      </c>
      <c r="N789" s="23" t="s">
        <v>63</v>
      </c>
      <c r="O789" s="23" t="s">
        <v>35</v>
      </c>
      <c r="P789" s="23" t="s">
        <v>174</v>
      </c>
      <c r="Q789" s="23" t="s">
        <v>5938</v>
      </c>
      <c r="R789" s="23" t="s">
        <v>10322</v>
      </c>
      <c r="S789" s="23" t="s">
        <v>176</v>
      </c>
      <c r="T789" s="25">
        <v>32722</v>
      </c>
      <c r="U789" s="26">
        <v>36.383333333333333</v>
      </c>
      <c r="V789" s="26" t="s">
        <v>10318</v>
      </c>
      <c r="W789" s="27" t="s">
        <v>39</v>
      </c>
      <c r="X789" s="23" t="s">
        <v>177</v>
      </c>
      <c r="Y789" s="23" t="s">
        <v>41</v>
      </c>
      <c r="Z789" s="23">
        <v>2154</v>
      </c>
      <c r="AA789" s="23" t="s">
        <v>127</v>
      </c>
      <c r="AB789" s="23" t="s">
        <v>83</v>
      </c>
      <c r="AC789" s="23" t="s">
        <v>44</v>
      </c>
      <c r="AD789" s="23">
        <v>3</v>
      </c>
      <c r="AE789" s="28">
        <f>VLOOKUP(W789,Sheet4!$A$4:$B$53,2,FALSE)</f>
        <v>0</v>
      </c>
    </row>
    <row r="790" spans="1:31" x14ac:dyDescent="0.35">
      <c r="A790" s="15">
        <v>1961</v>
      </c>
      <c r="B790" s="16" t="s">
        <v>5942</v>
      </c>
      <c r="C790" s="16" t="s">
        <v>5943</v>
      </c>
      <c r="D790" s="17">
        <v>43384</v>
      </c>
      <c r="E790" s="17">
        <v>44685</v>
      </c>
      <c r="F790" s="16">
        <v>42</v>
      </c>
      <c r="G790" s="16" t="s">
        <v>10308</v>
      </c>
      <c r="H790" s="16" t="s">
        <v>28</v>
      </c>
      <c r="I790" s="16" t="s">
        <v>5944</v>
      </c>
      <c r="J790" s="16" t="s">
        <v>5945</v>
      </c>
      <c r="K790" s="16" t="s">
        <v>79</v>
      </c>
      <c r="L790" s="16" t="s">
        <v>744</v>
      </c>
      <c r="M790" s="16" t="s">
        <v>51</v>
      </c>
      <c r="N790" s="16" t="s">
        <v>50</v>
      </c>
      <c r="O790" s="16" t="s">
        <v>62</v>
      </c>
      <c r="P790" s="16" t="s">
        <v>174</v>
      </c>
      <c r="Q790" s="16" t="s">
        <v>5946</v>
      </c>
      <c r="R790" s="16" t="s">
        <v>10322</v>
      </c>
      <c r="S790" s="16" t="s">
        <v>100</v>
      </c>
      <c r="T790" s="18">
        <v>16635</v>
      </c>
      <c r="U790" s="19">
        <v>80.424999999999997</v>
      </c>
      <c r="V790" s="19" t="s">
        <v>10314</v>
      </c>
      <c r="W790" s="20" t="s">
        <v>39</v>
      </c>
      <c r="X790" s="16" t="s">
        <v>702</v>
      </c>
      <c r="Y790" s="16" t="s">
        <v>41</v>
      </c>
      <c r="Z790" s="16">
        <v>2351</v>
      </c>
      <c r="AA790" s="16" t="s">
        <v>92</v>
      </c>
      <c r="AB790" s="16" t="s">
        <v>83</v>
      </c>
      <c r="AC790" s="16" t="s">
        <v>44</v>
      </c>
      <c r="AD790" s="16">
        <v>3</v>
      </c>
      <c r="AE790" s="21">
        <f>VLOOKUP(W790,Sheet4!$A$4:$B$53,2,FALSE)</f>
        <v>0</v>
      </c>
    </row>
    <row r="791" spans="1:31" x14ac:dyDescent="0.35">
      <c r="A791" s="22">
        <v>1962</v>
      </c>
      <c r="B791" s="23" t="s">
        <v>5796</v>
      </c>
      <c r="C791" s="23" t="s">
        <v>5947</v>
      </c>
      <c r="D791" s="24">
        <v>45102</v>
      </c>
      <c r="E791" s="24">
        <v>45132</v>
      </c>
      <c r="F791" s="23">
        <v>0</v>
      </c>
      <c r="G791" s="23" t="s">
        <v>10308</v>
      </c>
      <c r="H791" s="23" t="s">
        <v>727</v>
      </c>
      <c r="I791" s="23" t="s">
        <v>5948</v>
      </c>
      <c r="J791" s="23" t="s">
        <v>5949</v>
      </c>
      <c r="K791" s="23" t="s">
        <v>31</v>
      </c>
      <c r="L791" s="23" t="s">
        <v>32</v>
      </c>
      <c r="M791" s="23" t="s">
        <v>33</v>
      </c>
      <c r="N791" s="23" t="s">
        <v>34</v>
      </c>
      <c r="O791" s="23" t="s">
        <v>51</v>
      </c>
      <c r="P791" s="23" t="s">
        <v>98</v>
      </c>
      <c r="Q791" s="23" t="s">
        <v>5950</v>
      </c>
      <c r="R791" s="23" t="s">
        <v>10322</v>
      </c>
      <c r="S791" s="23" t="s">
        <v>80</v>
      </c>
      <c r="T791" s="25">
        <v>18677</v>
      </c>
      <c r="U791" s="26">
        <v>74.838888888888889</v>
      </c>
      <c r="V791" s="26" t="s">
        <v>10316</v>
      </c>
      <c r="W791" s="27" t="s">
        <v>39</v>
      </c>
      <c r="X791" s="23" t="s">
        <v>72</v>
      </c>
      <c r="Y791" s="23" t="s">
        <v>41</v>
      </c>
      <c r="Z791" s="23">
        <v>1824</v>
      </c>
      <c r="AA791" s="23" t="s">
        <v>73</v>
      </c>
      <c r="AB791" s="23" t="s">
        <v>103</v>
      </c>
      <c r="AC791" s="23" t="s">
        <v>44</v>
      </c>
      <c r="AD791" s="23">
        <v>3</v>
      </c>
      <c r="AE791" s="28">
        <f>VLOOKUP(W791,Sheet4!$A$4:$B$53,2,FALSE)</f>
        <v>0</v>
      </c>
    </row>
    <row r="792" spans="1:31" x14ac:dyDescent="0.35">
      <c r="A792" s="15">
        <v>1963</v>
      </c>
      <c r="B792" s="16" t="s">
        <v>5951</v>
      </c>
      <c r="C792" s="16" t="s">
        <v>5952</v>
      </c>
      <c r="D792" s="17">
        <v>44088</v>
      </c>
      <c r="E792" s="17">
        <v>44439</v>
      </c>
      <c r="F792" s="16">
        <v>11</v>
      </c>
      <c r="G792" s="16" t="s">
        <v>10308</v>
      </c>
      <c r="H792" s="16" t="s">
        <v>28</v>
      </c>
      <c r="I792" s="16" t="s">
        <v>5953</v>
      </c>
      <c r="J792" s="16" t="s">
        <v>5954</v>
      </c>
      <c r="K792" s="16" t="s">
        <v>31</v>
      </c>
      <c r="L792" s="16" t="s">
        <v>744</v>
      </c>
      <c r="M792" s="16" t="s">
        <v>33</v>
      </c>
      <c r="N792" s="16" t="s">
        <v>63</v>
      </c>
      <c r="O792" s="16" t="s">
        <v>62</v>
      </c>
      <c r="P792" s="16" t="s">
        <v>125</v>
      </c>
      <c r="Q792" s="16" t="s">
        <v>5955</v>
      </c>
      <c r="R792" s="16" t="s">
        <v>10322</v>
      </c>
      <c r="S792" s="16" t="s">
        <v>80</v>
      </c>
      <c r="T792" s="18">
        <v>26427</v>
      </c>
      <c r="U792" s="19">
        <v>53.616666666666667</v>
      </c>
      <c r="V792" s="19" t="s">
        <v>10319</v>
      </c>
      <c r="W792" s="20" t="s">
        <v>39</v>
      </c>
      <c r="X792" s="16" t="s">
        <v>102</v>
      </c>
      <c r="Y792" s="16" t="s">
        <v>41</v>
      </c>
      <c r="Z792" s="16">
        <v>2446</v>
      </c>
      <c r="AA792" s="16" t="s">
        <v>73</v>
      </c>
      <c r="AB792" s="16" t="s">
        <v>83</v>
      </c>
      <c r="AC792" s="16" t="s">
        <v>44</v>
      </c>
      <c r="AD792" s="16">
        <v>3</v>
      </c>
      <c r="AE792" s="21">
        <f>VLOOKUP(W792,Sheet4!$A$4:$B$53,2,FALSE)</f>
        <v>0</v>
      </c>
    </row>
    <row r="793" spans="1:31" x14ac:dyDescent="0.35">
      <c r="A793" s="22">
        <v>1964</v>
      </c>
      <c r="B793" s="23" t="s">
        <v>5527</v>
      </c>
      <c r="C793" s="23" t="s">
        <v>5956</v>
      </c>
      <c r="D793" s="24">
        <v>44915</v>
      </c>
      <c r="E793" s="24">
        <v>44996</v>
      </c>
      <c r="F793" s="23">
        <v>2</v>
      </c>
      <c r="G793" s="23" t="s">
        <v>10308</v>
      </c>
      <c r="H793" s="23" t="s">
        <v>28</v>
      </c>
      <c r="I793" s="23" t="s">
        <v>5957</v>
      </c>
      <c r="J793" s="23" t="s">
        <v>5958</v>
      </c>
      <c r="K793" s="23" t="s">
        <v>49</v>
      </c>
      <c r="L793" s="23" t="s">
        <v>2299</v>
      </c>
      <c r="M793" s="23" t="s">
        <v>51</v>
      </c>
      <c r="N793" s="23" t="s">
        <v>63</v>
      </c>
      <c r="O793" s="23" t="s">
        <v>51</v>
      </c>
      <c r="P793" s="23" t="s">
        <v>174</v>
      </c>
      <c r="Q793" s="23" t="s">
        <v>5959</v>
      </c>
      <c r="R793" s="23" t="s">
        <v>10322</v>
      </c>
      <c r="S793" s="23" t="s">
        <v>118</v>
      </c>
      <c r="T793" s="25">
        <v>25289</v>
      </c>
      <c r="U793" s="26">
        <v>56.730555555555554</v>
      </c>
      <c r="V793" s="26" t="s">
        <v>10319</v>
      </c>
      <c r="W793" s="27" t="s">
        <v>39</v>
      </c>
      <c r="X793" s="23" t="s">
        <v>242</v>
      </c>
      <c r="Y793" s="23" t="s">
        <v>41</v>
      </c>
      <c r="Z793" s="23">
        <v>2458</v>
      </c>
      <c r="AA793" s="23" t="s">
        <v>73</v>
      </c>
      <c r="AB793" s="23" t="s">
        <v>83</v>
      </c>
      <c r="AC793" s="23" t="s">
        <v>44</v>
      </c>
      <c r="AD793" s="23">
        <v>3</v>
      </c>
      <c r="AE793" s="28">
        <f>VLOOKUP(W793,Sheet4!$A$4:$B$53,2,FALSE)</f>
        <v>0</v>
      </c>
    </row>
    <row r="794" spans="1:31" x14ac:dyDescent="0.35">
      <c r="A794" s="15">
        <v>1969</v>
      </c>
      <c r="B794" s="16" t="s">
        <v>4753</v>
      </c>
      <c r="C794" s="16" t="s">
        <v>5975</v>
      </c>
      <c r="D794" s="17">
        <v>44213</v>
      </c>
      <c r="E794" s="17">
        <v>44355</v>
      </c>
      <c r="F794" s="16">
        <v>4</v>
      </c>
      <c r="G794" s="16" t="s">
        <v>10308</v>
      </c>
      <c r="H794" s="16" t="s">
        <v>28</v>
      </c>
      <c r="I794" s="16" t="s">
        <v>5976</v>
      </c>
      <c r="J794" s="16" t="s">
        <v>5977</v>
      </c>
      <c r="K794" s="16" t="s">
        <v>138</v>
      </c>
      <c r="L794" s="16" t="s">
        <v>1804</v>
      </c>
      <c r="M794" s="16" t="s">
        <v>62</v>
      </c>
      <c r="N794" s="16" t="s">
        <v>50</v>
      </c>
      <c r="O794" s="16" t="s">
        <v>51</v>
      </c>
      <c r="P794" s="16" t="s">
        <v>139</v>
      </c>
      <c r="Q794" s="16" t="s">
        <v>5978</v>
      </c>
      <c r="R794" s="16" t="s">
        <v>10322</v>
      </c>
      <c r="S794" s="16" t="s">
        <v>80</v>
      </c>
      <c r="T794" s="18">
        <v>27435</v>
      </c>
      <c r="U794" s="19">
        <v>50.861111111111114</v>
      </c>
      <c r="V794" s="19" t="s">
        <v>10319</v>
      </c>
      <c r="W794" s="20" t="s">
        <v>39</v>
      </c>
      <c r="X794" s="16" t="s">
        <v>225</v>
      </c>
      <c r="Y794" s="16" t="s">
        <v>41</v>
      </c>
      <c r="Z794" s="16">
        <v>2122</v>
      </c>
      <c r="AA794" s="16" t="s">
        <v>42</v>
      </c>
      <c r="AB794" s="16" t="s">
        <v>74</v>
      </c>
      <c r="AC794" s="16" t="s">
        <v>44</v>
      </c>
      <c r="AD794" s="16">
        <v>3</v>
      </c>
      <c r="AE794" s="21">
        <f>VLOOKUP(W794,Sheet4!$A$4:$B$53,2,FALSE)</f>
        <v>0</v>
      </c>
    </row>
    <row r="795" spans="1:31" x14ac:dyDescent="0.35">
      <c r="A795" s="22">
        <v>1970</v>
      </c>
      <c r="B795" s="23" t="s">
        <v>5979</v>
      </c>
      <c r="C795" s="23" t="s">
        <v>5980</v>
      </c>
      <c r="D795" s="24">
        <v>44672</v>
      </c>
      <c r="E795" s="24">
        <v>44672</v>
      </c>
      <c r="F795" s="23">
        <v>0</v>
      </c>
      <c r="G795" s="23" t="s">
        <v>10308</v>
      </c>
      <c r="H795" s="23" t="s">
        <v>28</v>
      </c>
      <c r="I795" s="23" t="s">
        <v>5981</v>
      </c>
      <c r="J795" s="23" t="s">
        <v>5982</v>
      </c>
      <c r="K795" s="23" t="s">
        <v>167</v>
      </c>
      <c r="L795" s="23" t="s">
        <v>32</v>
      </c>
      <c r="M795" s="23" t="s">
        <v>51</v>
      </c>
      <c r="N795" s="23" t="s">
        <v>34</v>
      </c>
      <c r="O795" s="23" t="s">
        <v>35</v>
      </c>
      <c r="P795" s="23" t="s">
        <v>139</v>
      </c>
      <c r="Q795" s="23" t="s">
        <v>5983</v>
      </c>
      <c r="R795" s="23" t="s">
        <v>10322</v>
      </c>
      <c r="S795" s="23" t="s">
        <v>89</v>
      </c>
      <c r="T795" s="25">
        <v>19101</v>
      </c>
      <c r="U795" s="26">
        <v>73.674999999999997</v>
      </c>
      <c r="V795" s="26" t="s">
        <v>10316</v>
      </c>
      <c r="W795" s="27" t="s">
        <v>39</v>
      </c>
      <c r="X795" s="23" t="s">
        <v>225</v>
      </c>
      <c r="Y795" s="23" t="s">
        <v>41</v>
      </c>
      <c r="Z795" s="23">
        <v>1886</v>
      </c>
      <c r="AA795" s="23" t="s">
        <v>73</v>
      </c>
      <c r="AB795" s="23" t="s">
        <v>74</v>
      </c>
      <c r="AC795" s="23" t="s">
        <v>44</v>
      </c>
      <c r="AD795" s="23">
        <v>3</v>
      </c>
      <c r="AE795" s="28">
        <f>VLOOKUP(W795,Sheet4!$A$4:$B$53,2,FALSE)</f>
        <v>0</v>
      </c>
    </row>
    <row r="796" spans="1:31" x14ac:dyDescent="0.35">
      <c r="A796" s="15">
        <v>1971</v>
      </c>
      <c r="B796" s="16" t="s">
        <v>5984</v>
      </c>
      <c r="C796" s="16" t="s">
        <v>5985</v>
      </c>
      <c r="D796" s="17">
        <v>43358</v>
      </c>
      <c r="E796" s="17">
        <v>45121</v>
      </c>
      <c r="F796" s="16">
        <v>57</v>
      </c>
      <c r="G796" s="16" t="s">
        <v>10308</v>
      </c>
      <c r="H796" s="16" t="s">
        <v>727</v>
      </c>
      <c r="I796" s="16" t="s">
        <v>5986</v>
      </c>
      <c r="J796" s="16" t="s">
        <v>5987</v>
      </c>
      <c r="K796" s="16" t="s">
        <v>138</v>
      </c>
      <c r="L796" s="16" t="s">
        <v>744</v>
      </c>
      <c r="M796" s="16" t="s">
        <v>51</v>
      </c>
      <c r="N796" s="16" t="s">
        <v>34</v>
      </c>
      <c r="O796" s="16" t="s">
        <v>62</v>
      </c>
      <c r="P796" s="16" t="s">
        <v>174</v>
      </c>
      <c r="Q796" s="16" t="s">
        <v>5988</v>
      </c>
      <c r="R796" s="16" t="s">
        <v>10322</v>
      </c>
      <c r="S796" s="16" t="s">
        <v>80</v>
      </c>
      <c r="T796" s="18">
        <v>34375</v>
      </c>
      <c r="U796" s="19">
        <v>31.861111111111111</v>
      </c>
      <c r="V796" s="19" t="s">
        <v>10318</v>
      </c>
      <c r="W796" s="20" t="s">
        <v>39</v>
      </c>
      <c r="X796" s="16" t="s">
        <v>162</v>
      </c>
      <c r="Y796" s="16" t="s">
        <v>41</v>
      </c>
      <c r="Z796" s="16">
        <v>2210</v>
      </c>
      <c r="AA796" s="16" t="s">
        <v>73</v>
      </c>
      <c r="AB796" s="16" t="s">
        <v>103</v>
      </c>
      <c r="AC796" s="16" t="s">
        <v>44</v>
      </c>
      <c r="AD796" s="16">
        <v>3</v>
      </c>
      <c r="AE796" s="21">
        <f>VLOOKUP(W796,Sheet4!$A$4:$B$53,2,FALSE)</f>
        <v>0</v>
      </c>
    </row>
    <row r="797" spans="1:31" x14ac:dyDescent="0.35">
      <c r="A797" s="22">
        <v>1972</v>
      </c>
      <c r="B797" s="23" t="s">
        <v>1786</v>
      </c>
      <c r="C797" s="23" t="s">
        <v>1626</v>
      </c>
      <c r="D797" s="24">
        <v>44534</v>
      </c>
      <c r="E797" s="24">
        <v>44568</v>
      </c>
      <c r="F797" s="23">
        <v>1</v>
      </c>
      <c r="G797" s="23" t="s">
        <v>10308</v>
      </c>
      <c r="H797" s="23" t="s">
        <v>727</v>
      </c>
      <c r="I797" s="23" t="s">
        <v>5989</v>
      </c>
      <c r="J797" s="23" t="s">
        <v>5990</v>
      </c>
      <c r="K797" s="23" t="s">
        <v>49</v>
      </c>
      <c r="L797" s="23" t="s">
        <v>32</v>
      </c>
      <c r="M797" s="23" t="s">
        <v>33</v>
      </c>
      <c r="N797" s="23" t="s">
        <v>50</v>
      </c>
      <c r="O797" s="23" t="s">
        <v>35</v>
      </c>
      <c r="P797" s="23" t="s">
        <v>98</v>
      </c>
      <c r="Q797" s="23" t="s">
        <v>5991</v>
      </c>
      <c r="R797" s="23" t="s">
        <v>10322</v>
      </c>
      <c r="S797" s="23" t="s">
        <v>89</v>
      </c>
      <c r="T797" s="25">
        <v>35087</v>
      </c>
      <c r="U797" s="26">
        <v>29.908333333333335</v>
      </c>
      <c r="V797" s="26" t="s">
        <v>10320</v>
      </c>
      <c r="W797" s="27" t="s">
        <v>39</v>
      </c>
      <c r="X797" s="23" t="s">
        <v>82</v>
      </c>
      <c r="Y797" s="23" t="s">
        <v>54</v>
      </c>
      <c r="Z797" s="23">
        <v>2045</v>
      </c>
      <c r="AA797" s="23" t="s">
        <v>127</v>
      </c>
      <c r="AB797" s="23" t="s">
        <v>74</v>
      </c>
      <c r="AC797" s="23" t="s">
        <v>44</v>
      </c>
      <c r="AD797" s="23">
        <v>3</v>
      </c>
      <c r="AE797" s="28">
        <f>VLOOKUP(W797,Sheet4!$A$4:$B$53,2,FALSE)</f>
        <v>0</v>
      </c>
    </row>
    <row r="798" spans="1:31" x14ac:dyDescent="0.35">
      <c r="A798" s="15">
        <v>1977</v>
      </c>
      <c r="B798" s="16" t="s">
        <v>6005</v>
      </c>
      <c r="C798" s="16" t="s">
        <v>6006</v>
      </c>
      <c r="D798" s="17">
        <v>44921</v>
      </c>
      <c r="E798" s="17">
        <v>45111</v>
      </c>
      <c r="F798" s="16">
        <v>6</v>
      </c>
      <c r="G798" s="16" t="s">
        <v>10308</v>
      </c>
      <c r="H798" s="16" t="s">
        <v>28</v>
      </c>
      <c r="I798" s="16" t="s">
        <v>6007</v>
      </c>
      <c r="J798" s="16" t="s">
        <v>6008</v>
      </c>
      <c r="K798" s="16" t="s">
        <v>138</v>
      </c>
      <c r="L798" s="16" t="s">
        <v>744</v>
      </c>
      <c r="M798" s="16" t="s">
        <v>33</v>
      </c>
      <c r="N798" s="16" t="s">
        <v>63</v>
      </c>
      <c r="O798" s="16" t="s">
        <v>62</v>
      </c>
      <c r="P798" s="16" t="s">
        <v>174</v>
      </c>
      <c r="Q798" s="16" t="s">
        <v>6009</v>
      </c>
      <c r="R798" s="16" t="s">
        <v>10322</v>
      </c>
      <c r="S798" s="16" t="s">
        <v>89</v>
      </c>
      <c r="T798" s="18">
        <v>19259</v>
      </c>
      <c r="U798" s="19">
        <v>73.24444444444444</v>
      </c>
      <c r="V798" s="19" t="s">
        <v>10316</v>
      </c>
      <c r="W798" s="20" t="s">
        <v>39</v>
      </c>
      <c r="X798" s="16" t="s">
        <v>102</v>
      </c>
      <c r="Y798" s="16" t="s">
        <v>41</v>
      </c>
      <c r="Z798" s="16">
        <v>4549</v>
      </c>
      <c r="AA798" s="16" t="s">
        <v>42</v>
      </c>
      <c r="AB798" s="16" t="s">
        <v>74</v>
      </c>
      <c r="AC798" s="16" t="s">
        <v>44</v>
      </c>
      <c r="AD798" s="16">
        <v>3</v>
      </c>
      <c r="AE798" s="21">
        <f>VLOOKUP(W798,Sheet4!$A$4:$B$53,2,FALSE)</f>
        <v>0</v>
      </c>
    </row>
    <row r="799" spans="1:31" x14ac:dyDescent="0.35">
      <c r="A799" s="22">
        <v>1978</v>
      </c>
      <c r="B799" s="23" t="s">
        <v>4998</v>
      </c>
      <c r="C799" s="23" t="s">
        <v>1196</v>
      </c>
      <c r="D799" s="24">
        <v>44474</v>
      </c>
      <c r="E799" s="24">
        <v>45109</v>
      </c>
      <c r="F799" s="23">
        <v>20</v>
      </c>
      <c r="G799" s="23" t="s">
        <v>10308</v>
      </c>
      <c r="H799" s="23" t="s">
        <v>28</v>
      </c>
      <c r="I799" s="23" t="s">
        <v>6010</v>
      </c>
      <c r="J799" s="23" t="s">
        <v>6011</v>
      </c>
      <c r="K799" s="23" t="s">
        <v>79</v>
      </c>
      <c r="L799" s="23" t="s">
        <v>744</v>
      </c>
      <c r="M799" s="23" t="s">
        <v>62</v>
      </c>
      <c r="N799" s="23" t="s">
        <v>63</v>
      </c>
      <c r="O799" s="23" t="s">
        <v>51</v>
      </c>
      <c r="P799" s="23" t="s">
        <v>174</v>
      </c>
      <c r="Q799" s="23" t="s">
        <v>6012</v>
      </c>
      <c r="R799" s="23" t="s">
        <v>10322</v>
      </c>
      <c r="S799" s="23" t="s">
        <v>38</v>
      </c>
      <c r="T799" s="25">
        <v>28116</v>
      </c>
      <c r="U799" s="26">
        <v>48.994444444444447</v>
      </c>
      <c r="V799" s="26" t="s">
        <v>10317</v>
      </c>
      <c r="W799" s="27" t="s">
        <v>39</v>
      </c>
      <c r="X799" s="23" t="s">
        <v>1257</v>
      </c>
      <c r="Y799" s="23" t="s">
        <v>41</v>
      </c>
      <c r="Z799" s="23">
        <v>61287</v>
      </c>
      <c r="AA799" s="23" t="s">
        <v>73</v>
      </c>
      <c r="AB799" s="23" t="s">
        <v>103</v>
      </c>
      <c r="AC799" s="23" t="s">
        <v>44</v>
      </c>
      <c r="AD799" s="23">
        <v>3</v>
      </c>
      <c r="AE799" s="28">
        <f>VLOOKUP(W799,Sheet4!$A$4:$B$53,2,FALSE)</f>
        <v>0</v>
      </c>
    </row>
    <row r="800" spans="1:31" x14ac:dyDescent="0.35">
      <c r="A800" s="15">
        <v>1979</v>
      </c>
      <c r="B800" s="16" t="s">
        <v>2070</v>
      </c>
      <c r="C800" s="16" t="s">
        <v>2521</v>
      </c>
      <c r="D800" s="17">
        <v>44829</v>
      </c>
      <c r="E800" s="17">
        <v>45012</v>
      </c>
      <c r="F800" s="16">
        <v>6</v>
      </c>
      <c r="G800" s="16" t="s">
        <v>10308</v>
      </c>
      <c r="H800" s="16" t="s">
        <v>28</v>
      </c>
      <c r="I800" s="16" t="s">
        <v>6013</v>
      </c>
      <c r="J800" s="16" t="s">
        <v>6014</v>
      </c>
      <c r="K800" s="16" t="s">
        <v>167</v>
      </c>
      <c r="L800" s="16" t="s">
        <v>32</v>
      </c>
      <c r="M800" s="16" t="s">
        <v>51</v>
      </c>
      <c r="N800" s="16" t="s">
        <v>63</v>
      </c>
      <c r="O800" s="16" t="s">
        <v>35</v>
      </c>
      <c r="P800" s="16" t="s">
        <v>174</v>
      </c>
      <c r="Q800" s="16" t="s">
        <v>6015</v>
      </c>
      <c r="R800" s="16" t="s">
        <v>10322</v>
      </c>
      <c r="S800" s="16" t="s">
        <v>110</v>
      </c>
      <c r="T800" s="18">
        <v>26383</v>
      </c>
      <c r="U800" s="19">
        <v>53.736111111111114</v>
      </c>
      <c r="V800" s="19" t="s">
        <v>10319</v>
      </c>
      <c r="W800" s="20" t="s">
        <v>39</v>
      </c>
      <c r="X800" s="16" t="s">
        <v>112</v>
      </c>
      <c r="Y800" s="16" t="s">
        <v>41</v>
      </c>
      <c r="Z800" s="16">
        <v>61958</v>
      </c>
      <c r="AA800" s="16" t="s">
        <v>127</v>
      </c>
      <c r="AB800" s="16" t="s">
        <v>74</v>
      </c>
      <c r="AC800" s="16" t="s">
        <v>44</v>
      </c>
      <c r="AD800" s="16">
        <v>3</v>
      </c>
      <c r="AE800" s="21">
        <f>VLOOKUP(W800,Sheet4!$A$4:$B$53,2,FALSE)</f>
        <v>0</v>
      </c>
    </row>
    <row r="801" spans="1:31" x14ac:dyDescent="0.35">
      <c r="A801" s="22">
        <v>1981</v>
      </c>
      <c r="B801" s="23" t="s">
        <v>6018</v>
      </c>
      <c r="C801" s="23" t="s">
        <v>1759</v>
      </c>
      <c r="D801" s="24">
        <v>44294</v>
      </c>
      <c r="E801" s="24">
        <v>45123</v>
      </c>
      <c r="F801" s="23">
        <v>27</v>
      </c>
      <c r="G801" s="23" t="s">
        <v>10308</v>
      </c>
      <c r="H801" s="23" t="s">
        <v>28</v>
      </c>
      <c r="I801" s="23" t="s">
        <v>6019</v>
      </c>
      <c r="J801" s="23" t="s">
        <v>6020</v>
      </c>
      <c r="K801" s="23" t="s">
        <v>117</v>
      </c>
      <c r="L801" s="23" t="s">
        <v>32</v>
      </c>
      <c r="M801" s="23" t="s">
        <v>33</v>
      </c>
      <c r="N801" s="23" t="s">
        <v>50</v>
      </c>
      <c r="O801" s="23" t="s">
        <v>35</v>
      </c>
      <c r="P801" s="23" t="s">
        <v>98</v>
      </c>
      <c r="Q801" s="23" t="s">
        <v>6021</v>
      </c>
      <c r="R801" s="23" t="s">
        <v>10322</v>
      </c>
      <c r="S801" s="23" t="s">
        <v>80</v>
      </c>
      <c r="T801" s="25">
        <v>34287</v>
      </c>
      <c r="U801" s="26">
        <v>32.1</v>
      </c>
      <c r="V801" s="26" t="s">
        <v>10318</v>
      </c>
      <c r="W801" s="27" t="s">
        <v>39</v>
      </c>
      <c r="X801" s="23" t="s">
        <v>225</v>
      </c>
      <c r="Y801" s="23" t="s">
        <v>54</v>
      </c>
      <c r="Z801" s="23">
        <v>19755</v>
      </c>
      <c r="AA801" s="23" t="s">
        <v>92</v>
      </c>
      <c r="AB801" s="23" t="s">
        <v>103</v>
      </c>
      <c r="AC801" s="23" t="s">
        <v>44</v>
      </c>
      <c r="AD801" s="23">
        <v>3</v>
      </c>
      <c r="AE801" s="28">
        <f>VLOOKUP(W801,Sheet4!$A$4:$B$53,2,FALSE)</f>
        <v>0</v>
      </c>
    </row>
    <row r="802" spans="1:31" x14ac:dyDescent="0.35">
      <c r="A802" s="15">
        <v>1983</v>
      </c>
      <c r="B802" s="16" t="s">
        <v>6026</v>
      </c>
      <c r="C802" s="16" t="s">
        <v>623</v>
      </c>
      <c r="D802" s="17">
        <v>43904</v>
      </c>
      <c r="E802" s="17">
        <v>44856</v>
      </c>
      <c r="F802" s="16">
        <v>31</v>
      </c>
      <c r="G802" s="16" t="s">
        <v>10308</v>
      </c>
      <c r="H802" s="16" t="s">
        <v>28</v>
      </c>
      <c r="I802" s="16" t="s">
        <v>6027</v>
      </c>
      <c r="J802" s="16" t="s">
        <v>6028</v>
      </c>
      <c r="K802" s="16" t="s">
        <v>88</v>
      </c>
      <c r="L802" s="16" t="s">
        <v>32</v>
      </c>
      <c r="M802" s="16" t="s">
        <v>51</v>
      </c>
      <c r="N802" s="16" t="s">
        <v>34</v>
      </c>
      <c r="O802" s="16" t="s">
        <v>62</v>
      </c>
      <c r="P802" s="16" t="s">
        <v>125</v>
      </c>
      <c r="Q802" s="16" t="s">
        <v>6029</v>
      </c>
      <c r="R802" s="16" t="s">
        <v>10322</v>
      </c>
      <c r="S802" s="16" t="s">
        <v>80</v>
      </c>
      <c r="T802" s="18">
        <v>20785</v>
      </c>
      <c r="U802" s="19">
        <v>69.066666666666663</v>
      </c>
      <c r="V802" s="19" t="s">
        <v>10315</v>
      </c>
      <c r="W802" s="20" t="s">
        <v>39</v>
      </c>
      <c r="X802" s="16" t="s">
        <v>82</v>
      </c>
      <c r="Y802" s="16" t="s">
        <v>41</v>
      </c>
      <c r="Z802" s="16">
        <v>31391</v>
      </c>
      <c r="AA802" s="16" t="s">
        <v>127</v>
      </c>
      <c r="AB802" s="16" t="s">
        <v>43</v>
      </c>
      <c r="AC802" s="16" t="s">
        <v>44</v>
      </c>
      <c r="AD802" s="16">
        <v>3</v>
      </c>
      <c r="AE802" s="21">
        <f>VLOOKUP(W802,Sheet4!$A$4:$B$53,2,FALSE)</f>
        <v>0</v>
      </c>
    </row>
    <row r="803" spans="1:31" x14ac:dyDescent="0.35">
      <c r="A803" s="22">
        <v>1985</v>
      </c>
      <c r="B803" s="23" t="s">
        <v>5363</v>
      </c>
      <c r="C803" s="23" t="s">
        <v>4075</v>
      </c>
      <c r="D803" s="24">
        <v>45004</v>
      </c>
      <c r="E803" s="24">
        <v>45020</v>
      </c>
      <c r="F803" s="23">
        <v>0</v>
      </c>
      <c r="G803" s="23" t="s">
        <v>10308</v>
      </c>
      <c r="H803" s="23" t="s">
        <v>28</v>
      </c>
      <c r="I803" s="23" t="s">
        <v>6033</v>
      </c>
      <c r="J803" s="23" t="s">
        <v>6034</v>
      </c>
      <c r="K803" s="23" t="s">
        <v>132</v>
      </c>
      <c r="L803" s="23" t="s">
        <v>32</v>
      </c>
      <c r="M803" s="23" t="s">
        <v>33</v>
      </c>
      <c r="N803" s="23" t="s">
        <v>63</v>
      </c>
      <c r="O803" s="23" t="s">
        <v>35</v>
      </c>
      <c r="P803" s="23" t="s">
        <v>125</v>
      </c>
      <c r="Q803" s="23" t="s">
        <v>6035</v>
      </c>
      <c r="R803" s="23" t="s">
        <v>10322</v>
      </c>
      <c r="S803" s="23" t="s">
        <v>80</v>
      </c>
      <c r="T803" s="25">
        <v>23324</v>
      </c>
      <c r="U803" s="26">
        <v>62.113888888888887</v>
      </c>
      <c r="V803" s="26" t="s">
        <v>10315</v>
      </c>
      <c r="W803" s="27" t="s">
        <v>39</v>
      </c>
      <c r="X803" s="23" t="s">
        <v>162</v>
      </c>
      <c r="Y803" s="23" t="s">
        <v>41</v>
      </c>
      <c r="Z803" s="23">
        <v>88359</v>
      </c>
      <c r="AA803" s="23" t="s">
        <v>42</v>
      </c>
      <c r="AB803" s="23" t="s">
        <v>43</v>
      </c>
      <c r="AC803" s="23" t="s">
        <v>44</v>
      </c>
      <c r="AD803" s="23">
        <v>3</v>
      </c>
      <c r="AE803" s="28">
        <f>VLOOKUP(W803,Sheet4!$A$4:$B$53,2,FALSE)</f>
        <v>0</v>
      </c>
    </row>
    <row r="804" spans="1:31" x14ac:dyDescent="0.35">
      <c r="A804" s="15">
        <v>1988</v>
      </c>
      <c r="B804" s="16" t="s">
        <v>4366</v>
      </c>
      <c r="C804" s="16" t="s">
        <v>1312</v>
      </c>
      <c r="D804" s="17">
        <v>43427</v>
      </c>
      <c r="E804" s="17">
        <v>43696</v>
      </c>
      <c r="F804" s="16">
        <v>8</v>
      </c>
      <c r="G804" s="16" t="s">
        <v>10308</v>
      </c>
      <c r="H804" s="16" t="s">
        <v>28</v>
      </c>
      <c r="I804" s="16" t="s">
        <v>6040</v>
      </c>
      <c r="J804" s="16" t="s">
        <v>6041</v>
      </c>
      <c r="K804" s="16" t="s">
        <v>79</v>
      </c>
      <c r="L804" s="16" t="s">
        <v>32</v>
      </c>
      <c r="M804" s="16" t="s">
        <v>33</v>
      </c>
      <c r="N804" s="16" t="s">
        <v>50</v>
      </c>
      <c r="O804" s="16" t="s">
        <v>35</v>
      </c>
      <c r="P804" s="16" t="s">
        <v>139</v>
      </c>
      <c r="Q804" s="16" t="s">
        <v>6042</v>
      </c>
      <c r="R804" s="16" t="s">
        <v>10322</v>
      </c>
      <c r="S804" s="16" t="s">
        <v>89</v>
      </c>
      <c r="T804" s="18">
        <v>32807</v>
      </c>
      <c r="U804" s="19">
        <v>36.15</v>
      </c>
      <c r="V804" s="19" t="s">
        <v>10318</v>
      </c>
      <c r="W804" s="20" t="s">
        <v>39</v>
      </c>
      <c r="X804" s="16" t="s">
        <v>82</v>
      </c>
      <c r="Y804" s="16" t="s">
        <v>41</v>
      </c>
      <c r="Z804" s="16">
        <v>97548</v>
      </c>
      <c r="AA804" s="16" t="s">
        <v>92</v>
      </c>
      <c r="AB804" s="16" t="s">
        <v>74</v>
      </c>
      <c r="AC804" s="16" t="s">
        <v>44</v>
      </c>
      <c r="AD804" s="16">
        <v>3</v>
      </c>
      <c r="AE804" s="21">
        <f>VLOOKUP(W804,Sheet4!$A$4:$B$53,2,FALSE)</f>
        <v>0</v>
      </c>
    </row>
    <row r="805" spans="1:31" x14ac:dyDescent="0.35">
      <c r="A805" s="22">
        <v>1990</v>
      </c>
      <c r="B805" s="23" t="s">
        <v>6047</v>
      </c>
      <c r="C805" s="23" t="s">
        <v>632</v>
      </c>
      <c r="D805" s="24">
        <v>43967</v>
      </c>
      <c r="E805" s="24">
        <v>44699</v>
      </c>
      <c r="F805" s="23">
        <v>24</v>
      </c>
      <c r="G805" s="23" t="s">
        <v>10308</v>
      </c>
      <c r="H805" s="23" t="s">
        <v>727</v>
      </c>
      <c r="I805" s="23" t="s">
        <v>6048</v>
      </c>
      <c r="J805" s="23" t="s">
        <v>6049</v>
      </c>
      <c r="K805" s="23" t="s">
        <v>88</v>
      </c>
      <c r="L805" s="23" t="s">
        <v>32</v>
      </c>
      <c r="M805" s="23" t="s">
        <v>62</v>
      </c>
      <c r="N805" s="23" t="s">
        <v>34</v>
      </c>
      <c r="O805" s="23" t="s">
        <v>35</v>
      </c>
      <c r="P805" s="23" t="s">
        <v>125</v>
      </c>
      <c r="Q805" s="23" t="s">
        <v>6050</v>
      </c>
      <c r="R805" s="23" t="s">
        <v>10322</v>
      </c>
      <c r="S805" s="23" t="s">
        <v>89</v>
      </c>
      <c r="T805" s="25">
        <v>17428</v>
      </c>
      <c r="U805" s="26">
        <v>78.25555555555556</v>
      </c>
      <c r="V805" s="26" t="s">
        <v>10316</v>
      </c>
      <c r="W805" s="27" t="s">
        <v>39</v>
      </c>
      <c r="X805" s="23" t="s">
        <v>82</v>
      </c>
      <c r="Y805" s="23" t="s">
        <v>41</v>
      </c>
      <c r="Z805" s="23">
        <v>46806</v>
      </c>
      <c r="AA805" s="23" t="s">
        <v>92</v>
      </c>
      <c r="AB805" s="23" t="s">
        <v>103</v>
      </c>
      <c r="AC805" s="23" t="s">
        <v>44</v>
      </c>
      <c r="AD805" s="23">
        <v>3</v>
      </c>
      <c r="AE805" s="28">
        <f>VLOOKUP(W805,Sheet4!$A$4:$B$53,2,FALSE)</f>
        <v>0</v>
      </c>
    </row>
    <row r="806" spans="1:31" x14ac:dyDescent="0.35">
      <c r="A806" s="15">
        <v>1991</v>
      </c>
      <c r="B806" s="16" t="s">
        <v>6051</v>
      </c>
      <c r="C806" s="16" t="s">
        <v>1108</v>
      </c>
      <c r="D806" s="17">
        <v>43634</v>
      </c>
      <c r="E806" s="17">
        <v>45112</v>
      </c>
      <c r="F806" s="16">
        <v>48</v>
      </c>
      <c r="G806" s="16" t="s">
        <v>10308</v>
      </c>
      <c r="H806" s="16" t="s">
        <v>727</v>
      </c>
      <c r="I806" s="16" t="s">
        <v>6052</v>
      </c>
      <c r="J806" s="16" t="s">
        <v>6053</v>
      </c>
      <c r="K806" s="16" t="s">
        <v>31</v>
      </c>
      <c r="L806" s="16" t="s">
        <v>32</v>
      </c>
      <c r="M806" s="16" t="s">
        <v>33</v>
      </c>
      <c r="N806" s="16" t="s">
        <v>63</v>
      </c>
      <c r="O806" s="16" t="s">
        <v>35</v>
      </c>
      <c r="P806" s="16" t="s">
        <v>98</v>
      </c>
      <c r="Q806" s="16" t="s">
        <v>6054</v>
      </c>
      <c r="R806" s="16" t="s">
        <v>10322</v>
      </c>
      <c r="S806" s="16" t="s">
        <v>80</v>
      </c>
      <c r="T806" s="18">
        <v>17899</v>
      </c>
      <c r="U806" s="19">
        <v>76.969444444444449</v>
      </c>
      <c r="V806" s="19" t="s">
        <v>10316</v>
      </c>
      <c r="W806" s="20" t="s">
        <v>39</v>
      </c>
      <c r="X806" s="16" t="s">
        <v>102</v>
      </c>
      <c r="Y806" s="16" t="s">
        <v>41</v>
      </c>
      <c r="Z806" s="16">
        <v>67662</v>
      </c>
      <c r="AA806" s="16" t="s">
        <v>73</v>
      </c>
      <c r="AB806" s="16" t="s">
        <v>83</v>
      </c>
      <c r="AC806" s="16" t="s">
        <v>44</v>
      </c>
      <c r="AD806" s="16">
        <v>3</v>
      </c>
      <c r="AE806" s="21">
        <f>VLOOKUP(W806,Sheet4!$A$4:$B$53,2,FALSE)</f>
        <v>0</v>
      </c>
    </row>
    <row r="807" spans="1:31" x14ac:dyDescent="0.35">
      <c r="A807" s="22">
        <v>1992</v>
      </c>
      <c r="B807" s="23" t="s">
        <v>1068</v>
      </c>
      <c r="C807" s="23" t="s">
        <v>6055</v>
      </c>
      <c r="D807" s="24">
        <v>43605</v>
      </c>
      <c r="E807" s="24">
        <v>44285</v>
      </c>
      <c r="F807" s="23">
        <v>22</v>
      </c>
      <c r="G807" s="23" t="s">
        <v>10308</v>
      </c>
      <c r="H807" s="23" t="s">
        <v>727</v>
      </c>
      <c r="I807" s="23" t="s">
        <v>6056</v>
      </c>
      <c r="J807" s="23" t="s">
        <v>6057</v>
      </c>
      <c r="K807" s="23" t="s">
        <v>132</v>
      </c>
      <c r="L807" s="23" t="s">
        <v>32</v>
      </c>
      <c r="M807" s="23" t="s">
        <v>33</v>
      </c>
      <c r="N807" s="23" t="s">
        <v>50</v>
      </c>
      <c r="O807" s="23" t="s">
        <v>51</v>
      </c>
      <c r="P807" s="23" t="s">
        <v>98</v>
      </c>
      <c r="Q807" s="23" t="s">
        <v>6058</v>
      </c>
      <c r="R807" s="23" t="s">
        <v>10322</v>
      </c>
      <c r="S807" s="23" t="s">
        <v>80</v>
      </c>
      <c r="T807" s="25">
        <v>18319</v>
      </c>
      <c r="U807" s="26">
        <v>75.819444444444443</v>
      </c>
      <c r="V807" s="26" t="s">
        <v>10316</v>
      </c>
      <c r="W807" s="27" t="s">
        <v>39</v>
      </c>
      <c r="X807" s="23" t="s">
        <v>82</v>
      </c>
      <c r="Y807" s="23" t="s">
        <v>41</v>
      </c>
      <c r="Z807" s="23">
        <v>74114</v>
      </c>
      <c r="AA807" s="23" t="s">
        <v>42</v>
      </c>
      <c r="AB807" s="23" t="s">
        <v>103</v>
      </c>
      <c r="AC807" s="23" t="s">
        <v>44</v>
      </c>
      <c r="AD807" s="23">
        <v>3</v>
      </c>
      <c r="AE807" s="28">
        <f>VLOOKUP(W807,Sheet4!$A$4:$B$53,2,FALSE)</f>
        <v>0</v>
      </c>
    </row>
    <row r="808" spans="1:31" x14ac:dyDescent="0.35">
      <c r="A808" s="15">
        <v>1993</v>
      </c>
      <c r="B808" s="16" t="s">
        <v>554</v>
      </c>
      <c r="C808" s="16" t="s">
        <v>5797</v>
      </c>
      <c r="D808" s="17">
        <v>44120</v>
      </c>
      <c r="E808" s="17">
        <v>44239</v>
      </c>
      <c r="F808" s="16">
        <v>3</v>
      </c>
      <c r="G808" s="16" t="s">
        <v>10308</v>
      </c>
      <c r="H808" s="16" t="s">
        <v>727</v>
      </c>
      <c r="I808" s="16" t="s">
        <v>6059</v>
      </c>
      <c r="J808" s="16" t="s">
        <v>6060</v>
      </c>
      <c r="K808" s="16" t="s">
        <v>49</v>
      </c>
      <c r="L808" s="16" t="s">
        <v>32</v>
      </c>
      <c r="M808" s="16" t="s">
        <v>62</v>
      </c>
      <c r="N808" s="16" t="s">
        <v>50</v>
      </c>
      <c r="O808" s="16" t="s">
        <v>62</v>
      </c>
      <c r="P808" s="16" t="s">
        <v>174</v>
      </c>
      <c r="Q808" s="16" t="s">
        <v>6061</v>
      </c>
      <c r="R808" s="16" t="s">
        <v>10322</v>
      </c>
      <c r="S808" s="16" t="s">
        <v>89</v>
      </c>
      <c r="T808" s="18">
        <v>26501</v>
      </c>
      <c r="U808" s="19">
        <v>53.413888888888891</v>
      </c>
      <c r="V808" s="19" t="s">
        <v>10319</v>
      </c>
      <c r="W808" s="20" t="s">
        <v>39</v>
      </c>
      <c r="X808" s="16" t="s">
        <v>102</v>
      </c>
      <c r="Y808" s="16" t="s">
        <v>41</v>
      </c>
      <c r="Z808" s="16">
        <v>54589</v>
      </c>
      <c r="AA808" s="16" t="s">
        <v>55</v>
      </c>
      <c r="AB808" s="16" t="s">
        <v>103</v>
      </c>
      <c r="AC808" s="16" t="s">
        <v>44</v>
      </c>
      <c r="AD808" s="16">
        <v>3</v>
      </c>
      <c r="AE808" s="21">
        <f>VLOOKUP(W808,Sheet4!$A$4:$B$53,2,FALSE)</f>
        <v>0</v>
      </c>
    </row>
    <row r="809" spans="1:31" x14ac:dyDescent="0.35">
      <c r="A809" s="22">
        <v>1994</v>
      </c>
      <c r="B809" s="23" t="s">
        <v>6062</v>
      </c>
      <c r="C809" s="23" t="s">
        <v>2776</v>
      </c>
      <c r="D809" s="24">
        <v>44743</v>
      </c>
      <c r="E809" s="24">
        <v>44868</v>
      </c>
      <c r="F809" s="23">
        <v>4</v>
      </c>
      <c r="G809" s="23" t="s">
        <v>10308</v>
      </c>
      <c r="H809" s="23" t="s">
        <v>727</v>
      </c>
      <c r="I809" s="23" t="s">
        <v>6063</v>
      </c>
      <c r="J809" s="23" t="s">
        <v>6064</v>
      </c>
      <c r="K809" s="23" t="s">
        <v>138</v>
      </c>
      <c r="L809" s="23" t="s">
        <v>32</v>
      </c>
      <c r="M809" s="23" t="s">
        <v>62</v>
      </c>
      <c r="N809" s="23" t="s">
        <v>50</v>
      </c>
      <c r="O809" s="23" t="s">
        <v>62</v>
      </c>
      <c r="P809" s="23" t="s">
        <v>174</v>
      </c>
      <c r="Q809" s="23" t="s">
        <v>6065</v>
      </c>
      <c r="R809" s="23" t="s">
        <v>10322</v>
      </c>
      <c r="S809" s="23" t="s">
        <v>80</v>
      </c>
      <c r="T809" s="25">
        <v>32506</v>
      </c>
      <c r="U809" s="26">
        <v>36.975000000000001</v>
      </c>
      <c r="V809" s="26" t="s">
        <v>10318</v>
      </c>
      <c r="W809" s="27" t="s">
        <v>39</v>
      </c>
      <c r="X809" s="23" t="s">
        <v>162</v>
      </c>
      <c r="Y809" s="23" t="s">
        <v>41</v>
      </c>
      <c r="Z809" s="23">
        <v>43526</v>
      </c>
      <c r="AA809" s="23" t="s">
        <v>73</v>
      </c>
      <c r="AB809" s="23" t="s">
        <v>74</v>
      </c>
      <c r="AC809" s="23" t="s">
        <v>44</v>
      </c>
      <c r="AD809" s="23">
        <v>3</v>
      </c>
      <c r="AE809" s="28">
        <f>VLOOKUP(W809,Sheet4!$A$4:$B$53,2,FALSE)</f>
        <v>0</v>
      </c>
    </row>
    <row r="810" spans="1:31" x14ac:dyDescent="0.35">
      <c r="A810" s="15">
        <v>1996</v>
      </c>
      <c r="B810" s="16" t="s">
        <v>6069</v>
      </c>
      <c r="C810" s="16" t="s">
        <v>2138</v>
      </c>
      <c r="D810" s="17">
        <v>44493</v>
      </c>
      <c r="E810" s="17">
        <v>44521</v>
      </c>
      <c r="F810" s="16">
        <v>0</v>
      </c>
      <c r="G810" s="16" t="s">
        <v>10308</v>
      </c>
      <c r="H810" s="16" t="s">
        <v>727</v>
      </c>
      <c r="I810" s="16" t="s">
        <v>6070</v>
      </c>
      <c r="J810" s="16" t="s">
        <v>6071</v>
      </c>
      <c r="K810" s="16" t="s">
        <v>167</v>
      </c>
      <c r="L810" s="16" t="s">
        <v>32</v>
      </c>
      <c r="M810" s="16" t="s">
        <v>51</v>
      </c>
      <c r="N810" s="16" t="s">
        <v>50</v>
      </c>
      <c r="O810" s="16" t="s">
        <v>35</v>
      </c>
      <c r="P810" s="16" t="s">
        <v>125</v>
      </c>
      <c r="Q810" s="16" t="s">
        <v>6072</v>
      </c>
      <c r="R810" s="16" t="s">
        <v>10322</v>
      </c>
      <c r="S810" s="16" t="s">
        <v>52</v>
      </c>
      <c r="T810" s="18">
        <v>33795</v>
      </c>
      <c r="U810" s="19">
        <v>33.444444444444443</v>
      </c>
      <c r="V810" s="19" t="s">
        <v>10318</v>
      </c>
      <c r="W810" s="20" t="s">
        <v>39</v>
      </c>
      <c r="X810" s="16" t="s">
        <v>162</v>
      </c>
      <c r="Y810" s="16" t="s">
        <v>41</v>
      </c>
      <c r="Z810" s="16">
        <v>92216</v>
      </c>
      <c r="AA810" s="16" t="s">
        <v>42</v>
      </c>
      <c r="AB810" s="16" t="s">
        <v>74</v>
      </c>
      <c r="AC810" s="16" t="s">
        <v>44</v>
      </c>
      <c r="AD810" s="16">
        <v>3</v>
      </c>
      <c r="AE810" s="21">
        <f>VLOOKUP(W810,Sheet4!$A$4:$B$53,2,FALSE)</f>
        <v>0</v>
      </c>
    </row>
    <row r="811" spans="1:31" x14ac:dyDescent="0.35">
      <c r="A811" s="22">
        <v>1997</v>
      </c>
      <c r="B811" s="23" t="s">
        <v>493</v>
      </c>
      <c r="C811" s="23" t="s">
        <v>818</v>
      </c>
      <c r="D811" s="24">
        <v>43524</v>
      </c>
      <c r="E811" s="24">
        <v>43749</v>
      </c>
      <c r="F811" s="23">
        <v>7</v>
      </c>
      <c r="G811" s="23" t="s">
        <v>10308</v>
      </c>
      <c r="H811" s="23" t="s">
        <v>727</v>
      </c>
      <c r="I811" s="23" t="s">
        <v>6073</v>
      </c>
      <c r="J811" s="23" t="s">
        <v>6074</v>
      </c>
      <c r="K811" s="23" t="s">
        <v>97</v>
      </c>
      <c r="L811" s="23" t="s">
        <v>32</v>
      </c>
      <c r="M811" s="23" t="s">
        <v>51</v>
      </c>
      <c r="N811" s="23" t="s">
        <v>63</v>
      </c>
      <c r="O811" s="23" t="s">
        <v>62</v>
      </c>
      <c r="P811" s="23" t="s">
        <v>139</v>
      </c>
      <c r="Q811" s="23" t="s">
        <v>6075</v>
      </c>
      <c r="R811" s="23" t="s">
        <v>10322</v>
      </c>
      <c r="S811" s="23" t="s">
        <v>304</v>
      </c>
      <c r="T811" s="25">
        <v>33033</v>
      </c>
      <c r="U811" s="26">
        <v>35.530555555555559</v>
      </c>
      <c r="V811" s="26" t="s">
        <v>10318</v>
      </c>
      <c r="W811" s="27" t="s">
        <v>39</v>
      </c>
      <c r="X811" s="23" t="s">
        <v>418</v>
      </c>
      <c r="Y811" s="23" t="s">
        <v>41</v>
      </c>
      <c r="Z811" s="23">
        <v>64180</v>
      </c>
      <c r="AA811" s="23" t="s">
        <v>127</v>
      </c>
      <c r="AB811" s="23" t="s">
        <v>103</v>
      </c>
      <c r="AC811" s="23" t="s">
        <v>44</v>
      </c>
      <c r="AD811" s="23">
        <v>3</v>
      </c>
      <c r="AE811" s="28">
        <f>VLOOKUP(W811,Sheet4!$A$4:$B$53,2,FALSE)</f>
        <v>0</v>
      </c>
    </row>
    <row r="812" spans="1:31" x14ac:dyDescent="0.35">
      <c r="A812" s="15">
        <v>1999</v>
      </c>
      <c r="B812" s="16" t="s">
        <v>2895</v>
      </c>
      <c r="C812" s="16" t="s">
        <v>6078</v>
      </c>
      <c r="D812" s="17">
        <v>44486</v>
      </c>
      <c r="E812" s="17">
        <v>44877</v>
      </c>
      <c r="F812" s="16">
        <v>12</v>
      </c>
      <c r="G812" s="16" t="s">
        <v>10308</v>
      </c>
      <c r="H812" s="16" t="s">
        <v>727</v>
      </c>
      <c r="I812" s="16" t="s">
        <v>6079</v>
      </c>
      <c r="J812" s="16" t="s">
        <v>6080</v>
      </c>
      <c r="K812" s="16" t="s">
        <v>61</v>
      </c>
      <c r="L812" s="16" t="s">
        <v>32</v>
      </c>
      <c r="M812" s="16" t="s">
        <v>33</v>
      </c>
      <c r="N812" s="16" t="s">
        <v>50</v>
      </c>
      <c r="O812" s="16" t="s">
        <v>35</v>
      </c>
      <c r="P812" s="16" t="s">
        <v>98</v>
      </c>
      <c r="Q812" s="16" t="s">
        <v>6081</v>
      </c>
      <c r="R812" s="16" t="s">
        <v>10322</v>
      </c>
      <c r="S812" s="16" t="s">
        <v>89</v>
      </c>
      <c r="T812" s="18">
        <v>15879</v>
      </c>
      <c r="U812" s="19">
        <v>82.49444444444444</v>
      </c>
      <c r="V812" s="19" t="s">
        <v>10314</v>
      </c>
      <c r="W812" s="20" t="s">
        <v>39</v>
      </c>
      <c r="X812" s="16" t="s">
        <v>653</v>
      </c>
      <c r="Y812" s="16" t="s">
        <v>41</v>
      </c>
      <c r="Z812" s="16">
        <v>65306</v>
      </c>
      <c r="AA812" s="16" t="s">
        <v>73</v>
      </c>
      <c r="AB812" s="16" t="s">
        <v>43</v>
      </c>
      <c r="AC812" s="16" t="s">
        <v>44</v>
      </c>
      <c r="AD812" s="16">
        <v>3</v>
      </c>
      <c r="AE812" s="21">
        <f>VLOOKUP(W812,Sheet4!$A$4:$B$53,2,FALSE)</f>
        <v>0</v>
      </c>
    </row>
    <row r="813" spans="1:31" x14ac:dyDescent="0.35">
      <c r="A813" s="22">
        <v>2000</v>
      </c>
      <c r="B813" s="23" t="s">
        <v>541</v>
      </c>
      <c r="C813" s="23" t="s">
        <v>2612</v>
      </c>
      <c r="D813" s="24">
        <v>44694</v>
      </c>
      <c r="E813" s="24">
        <v>44816</v>
      </c>
      <c r="F813" s="23">
        <v>4</v>
      </c>
      <c r="G813" s="23" t="s">
        <v>10308</v>
      </c>
      <c r="H813" s="23" t="s">
        <v>28</v>
      </c>
      <c r="I813" s="23" t="s">
        <v>6082</v>
      </c>
      <c r="J813" s="23" t="s">
        <v>6083</v>
      </c>
      <c r="K813" s="23" t="s">
        <v>167</v>
      </c>
      <c r="L813" s="23" t="s">
        <v>32</v>
      </c>
      <c r="M813" s="23" t="s">
        <v>62</v>
      </c>
      <c r="N813" s="23" t="s">
        <v>50</v>
      </c>
      <c r="O813" s="23" t="s">
        <v>51</v>
      </c>
      <c r="P813" s="23" t="s">
        <v>98</v>
      </c>
      <c r="Q813" s="23" t="s">
        <v>6084</v>
      </c>
      <c r="R813" s="23" t="s">
        <v>10322</v>
      </c>
      <c r="S813" s="23" t="s">
        <v>80</v>
      </c>
      <c r="T813" s="25">
        <v>23199</v>
      </c>
      <c r="U813" s="26">
        <v>62.452777777777776</v>
      </c>
      <c r="V813" s="26" t="s">
        <v>10315</v>
      </c>
      <c r="W813" s="27" t="s">
        <v>39</v>
      </c>
      <c r="X813" s="23" t="s">
        <v>291</v>
      </c>
      <c r="Y813" s="23" t="s">
        <v>41</v>
      </c>
      <c r="Z813" s="23">
        <v>29557</v>
      </c>
      <c r="AA813" s="23" t="s">
        <v>92</v>
      </c>
      <c r="AB813" s="23" t="s">
        <v>43</v>
      </c>
      <c r="AC813" s="23" t="s">
        <v>44</v>
      </c>
      <c r="AD813" s="23">
        <v>3</v>
      </c>
      <c r="AE813" s="28">
        <f>VLOOKUP(W813,Sheet4!$A$4:$B$53,2,FALSE)</f>
        <v>0</v>
      </c>
    </row>
    <row r="814" spans="1:31" x14ac:dyDescent="0.35">
      <c r="A814" s="15">
        <v>2001</v>
      </c>
      <c r="B814" s="16" t="s">
        <v>311</v>
      </c>
      <c r="C814" s="16" t="s">
        <v>6085</v>
      </c>
      <c r="D814" s="17">
        <v>43747</v>
      </c>
      <c r="E814" s="17">
        <v>44932</v>
      </c>
      <c r="F814" s="16">
        <v>38</v>
      </c>
      <c r="G814" s="16" t="s">
        <v>10308</v>
      </c>
      <c r="H814" s="16" t="s">
        <v>28</v>
      </c>
      <c r="I814" s="16" t="s">
        <v>4165</v>
      </c>
      <c r="J814" s="16" t="s">
        <v>6086</v>
      </c>
      <c r="K814" s="16" t="s">
        <v>132</v>
      </c>
      <c r="L814" s="16" t="s">
        <v>744</v>
      </c>
      <c r="M814" s="16" t="s">
        <v>33</v>
      </c>
      <c r="N814" s="16" t="s">
        <v>63</v>
      </c>
      <c r="O814" s="16" t="s">
        <v>62</v>
      </c>
      <c r="P814" s="16" t="s">
        <v>125</v>
      </c>
      <c r="Q814" s="16" t="s">
        <v>6087</v>
      </c>
      <c r="R814" s="16" t="s">
        <v>10322</v>
      </c>
      <c r="S814" s="16" t="s">
        <v>503</v>
      </c>
      <c r="T814" s="18">
        <v>28354</v>
      </c>
      <c r="U814" s="19">
        <v>48.341666666666669</v>
      </c>
      <c r="V814" s="19" t="s">
        <v>10317</v>
      </c>
      <c r="W814" s="20" t="s">
        <v>39</v>
      </c>
      <c r="X814" s="16" t="s">
        <v>177</v>
      </c>
      <c r="Y814" s="16" t="s">
        <v>41</v>
      </c>
      <c r="Z814" s="16">
        <v>18299</v>
      </c>
      <c r="AA814" s="16" t="s">
        <v>42</v>
      </c>
      <c r="AB814" s="16" t="s">
        <v>43</v>
      </c>
      <c r="AC814" s="16" t="s">
        <v>44</v>
      </c>
      <c r="AD814" s="16">
        <v>3</v>
      </c>
      <c r="AE814" s="21">
        <f>VLOOKUP(W814,Sheet4!$A$4:$B$53,2,FALSE)</f>
        <v>0</v>
      </c>
    </row>
    <row r="815" spans="1:31" x14ac:dyDescent="0.35">
      <c r="A815" s="22">
        <v>2002</v>
      </c>
      <c r="B815" s="23" t="s">
        <v>527</v>
      </c>
      <c r="C815" s="23" t="s">
        <v>4237</v>
      </c>
      <c r="D815" s="24">
        <v>43385</v>
      </c>
      <c r="E815" s="24">
        <v>45128</v>
      </c>
      <c r="F815" s="23">
        <v>57</v>
      </c>
      <c r="G815" s="23" t="s">
        <v>10308</v>
      </c>
      <c r="H815" s="23" t="s">
        <v>28</v>
      </c>
      <c r="I815" s="23" t="s">
        <v>6088</v>
      </c>
      <c r="J815" s="23" t="s">
        <v>6089</v>
      </c>
      <c r="K815" s="23" t="s">
        <v>79</v>
      </c>
      <c r="L815" s="23" t="s">
        <v>744</v>
      </c>
      <c r="M815" s="23" t="s">
        <v>33</v>
      </c>
      <c r="N815" s="23" t="s">
        <v>63</v>
      </c>
      <c r="O815" s="23" t="s">
        <v>35</v>
      </c>
      <c r="P815" s="23" t="s">
        <v>98</v>
      </c>
      <c r="Q815" s="23" t="s">
        <v>6090</v>
      </c>
      <c r="R815" s="23" t="s">
        <v>10322</v>
      </c>
      <c r="S815" s="23" t="s">
        <v>80</v>
      </c>
      <c r="T815" s="25">
        <v>33018</v>
      </c>
      <c r="U815" s="26">
        <v>35.569444444444443</v>
      </c>
      <c r="V815" s="26" t="s">
        <v>10318</v>
      </c>
      <c r="W815" s="27" t="s">
        <v>39</v>
      </c>
      <c r="X815" s="23" t="s">
        <v>82</v>
      </c>
      <c r="Y815" s="23" t="s">
        <v>41</v>
      </c>
      <c r="Z815" s="23">
        <v>81634</v>
      </c>
      <c r="AA815" s="23" t="s">
        <v>42</v>
      </c>
      <c r="AB815" s="23" t="s">
        <v>83</v>
      </c>
      <c r="AC815" s="23" t="s">
        <v>44</v>
      </c>
      <c r="AD815" s="23">
        <v>3</v>
      </c>
      <c r="AE815" s="28">
        <f>VLOOKUP(W815,Sheet4!$A$4:$B$53,2,FALSE)</f>
        <v>0</v>
      </c>
    </row>
    <row r="816" spans="1:31" x14ac:dyDescent="0.35">
      <c r="A816" s="15">
        <v>2003</v>
      </c>
      <c r="B816" s="16" t="s">
        <v>1338</v>
      </c>
      <c r="C816" s="16" t="s">
        <v>1098</v>
      </c>
      <c r="D816" s="17">
        <v>43934</v>
      </c>
      <c r="E816" s="17">
        <v>44893</v>
      </c>
      <c r="F816" s="16">
        <v>31</v>
      </c>
      <c r="G816" s="16" t="s">
        <v>10308</v>
      </c>
      <c r="H816" s="16" t="s">
        <v>28</v>
      </c>
      <c r="I816" s="16" t="s">
        <v>6091</v>
      </c>
      <c r="J816" s="16" t="s">
        <v>6092</v>
      </c>
      <c r="K816" s="16" t="s">
        <v>97</v>
      </c>
      <c r="L816" s="16" t="s">
        <v>744</v>
      </c>
      <c r="M816" s="16" t="s">
        <v>33</v>
      </c>
      <c r="N816" s="16" t="s">
        <v>63</v>
      </c>
      <c r="O816" s="16" t="s">
        <v>51</v>
      </c>
      <c r="P816" s="16" t="s">
        <v>174</v>
      </c>
      <c r="Q816" s="16" t="s">
        <v>6093</v>
      </c>
      <c r="R816" s="16" t="s">
        <v>10322</v>
      </c>
      <c r="S816" s="16" t="s">
        <v>285</v>
      </c>
      <c r="T816" s="18">
        <v>31229</v>
      </c>
      <c r="U816" s="19">
        <v>40.469444444444441</v>
      </c>
      <c r="V816" s="19" t="s">
        <v>10317</v>
      </c>
      <c r="W816" s="20" t="s">
        <v>39</v>
      </c>
      <c r="X816" s="16" t="s">
        <v>948</v>
      </c>
      <c r="Y816" s="16" t="s">
        <v>41</v>
      </c>
      <c r="Z816" s="16">
        <v>48650</v>
      </c>
      <c r="AA816" s="16" t="s">
        <v>73</v>
      </c>
      <c r="AB816" s="16" t="s">
        <v>83</v>
      </c>
      <c r="AC816" s="16" t="s">
        <v>44</v>
      </c>
      <c r="AD816" s="16">
        <v>3</v>
      </c>
      <c r="AE816" s="21">
        <f>VLOOKUP(W816,Sheet4!$A$4:$B$53,2,FALSE)</f>
        <v>0</v>
      </c>
    </row>
    <row r="817" spans="1:31" x14ac:dyDescent="0.35">
      <c r="A817" s="22">
        <v>2005</v>
      </c>
      <c r="B817" s="23" t="s">
        <v>6097</v>
      </c>
      <c r="C817" s="23" t="s">
        <v>4210</v>
      </c>
      <c r="D817" s="24">
        <v>43455</v>
      </c>
      <c r="E817" s="24">
        <v>44881</v>
      </c>
      <c r="F817" s="23">
        <v>46</v>
      </c>
      <c r="G817" s="23" t="s">
        <v>10308</v>
      </c>
      <c r="H817" s="23" t="s">
        <v>28</v>
      </c>
      <c r="I817" s="23" t="s">
        <v>6098</v>
      </c>
      <c r="J817" s="23" t="s">
        <v>6099</v>
      </c>
      <c r="K817" s="23" t="s">
        <v>97</v>
      </c>
      <c r="L817" s="23" t="s">
        <v>32</v>
      </c>
      <c r="M817" s="23" t="s">
        <v>51</v>
      </c>
      <c r="N817" s="23" t="s">
        <v>63</v>
      </c>
      <c r="O817" s="23" t="s">
        <v>51</v>
      </c>
      <c r="P817" s="23" t="s">
        <v>139</v>
      </c>
      <c r="Q817" s="23" t="s">
        <v>6100</v>
      </c>
      <c r="R817" s="23" t="s">
        <v>10322</v>
      </c>
      <c r="S817" s="23" t="s">
        <v>147</v>
      </c>
      <c r="T817" s="25">
        <v>17235</v>
      </c>
      <c r="U817" s="26">
        <v>78.780555555555551</v>
      </c>
      <c r="V817" s="26" t="s">
        <v>10316</v>
      </c>
      <c r="W817" s="27" t="s">
        <v>39</v>
      </c>
      <c r="X817" s="23" t="s">
        <v>82</v>
      </c>
      <c r="Y817" s="23" t="s">
        <v>41</v>
      </c>
      <c r="Z817" s="23">
        <v>53844</v>
      </c>
      <c r="AA817" s="23" t="s">
        <v>127</v>
      </c>
      <c r="AB817" s="23" t="s">
        <v>43</v>
      </c>
      <c r="AC817" s="23" t="s">
        <v>44</v>
      </c>
      <c r="AD817" s="23">
        <v>3</v>
      </c>
      <c r="AE817" s="28">
        <f>VLOOKUP(W817,Sheet4!$A$4:$B$53,2,FALSE)</f>
        <v>0</v>
      </c>
    </row>
    <row r="818" spans="1:31" x14ac:dyDescent="0.35">
      <c r="A818" s="15">
        <v>2008</v>
      </c>
      <c r="B818" s="16" t="s">
        <v>6108</v>
      </c>
      <c r="C818" s="16" t="s">
        <v>4034</v>
      </c>
      <c r="D818" s="17">
        <v>43661</v>
      </c>
      <c r="E818" s="17">
        <v>43843</v>
      </c>
      <c r="F818" s="16">
        <v>5</v>
      </c>
      <c r="G818" s="16" t="s">
        <v>10308</v>
      </c>
      <c r="H818" s="16" t="s">
        <v>28</v>
      </c>
      <c r="I818" s="16" t="s">
        <v>6109</v>
      </c>
      <c r="J818" s="16" t="s">
        <v>6110</v>
      </c>
      <c r="K818" s="16" t="s">
        <v>88</v>
      </c>
      <c r="L818" s="16" t="s">
        <v>32</v>
      </c>
      <c r="M818" s="16" t="s">
        <v>51</v>
      </c>
      <c r="N818" s="16" t="s">
        <v>50</v>
      </c>
      <c r="O818" s="16" t="s">
        <v>35</v>
      </c>
      <c r="P818" s="16" t="s">
        <v>174</v>
      </c>
      <c r="Q818" s="16" t="s">
        <v>6111</v>
      </c>
      <c r="R818" s="16" t="s">
        <v>10322</v>
      </c>
      <c r="S818" s="16" t="s">
        <v>89</v>
      </c>
      <c r="T818" s="18">
        <v>15222</v>
      </c>
      <c r="U818" s="19">
        <v>84.297222222222217</v>
      </c>
      <c r="V818" s="19" t="s">
        <v>10314</v>
      </c>
      <c r="W818" s="20" t="s">
        <v>39</v>
      </c>
      <c r="X818" s="16" t="s">
        <v>162</v>
      </c>
      <c r="Y818" s="16" t="s">
        <v>41</v>
      </c>
      <c r="Z818" s="16">
        <v>67443</v>
      </c>
      <c r="AA818" s="16" t="s">
        <v>127</v>
      </c>
      <c r="AB818" s="16" t="s">
        <v>43</v>
      </c>
      <c r="AC818" s="16" t="s">
        <v>44</v>
      </c>
      <c r="AD818" s="16">
        <v>3</v>
      </c>
      <c r="AE818" s="21">
        <f>VLOOKUP(W818,Sheet4!$A$4:$B$53,2,FALSE)</f>
        <v>0</v>
      </c>
    </row>
    <row r="819" spans="1:31" x14ac:dyDescent="0.35">
      <c r="A819" s="22">
        <v>2010</v>
      </c>
      <c r="B819" s="23" t="s">
        <v>6115</v>
      </c>
      <c r="C819" s="23" t="s">
        <v>3852</v>
      </c>
      <c r="D819" s="24">
        <v>44961</v>
      </c>
      <c r="E819" s="24">
        <v>45101</v>
      </c>
      <c r="F819" s="23">
        <v>4</v>
      </c>
      <c r="G819" s="23" t="s">
        <v>10308</v>
      </c>
      <c r="H819" s="23" t="s">
        <v>28</v>
      </c>
      <c r="I819" s="23" t="s">
        <v>6116</v>
      </c>
      <c r="J819" s="23" t="s">
        <v>6117</v>
      </c>
      <c r="K819" s="23" t="s">
        <v>132</v>
      </c>
      <c r="L819" s="23" t="s">
        <v>32</v>
      </c>
      <c r="M819" s="23" t="s">
        <v>51</v>
      </c>
      <c r="N819" s="23" t="s">
        <v>63</v>
      </c>
      <c r="O819" s="23" t="s">
        <v>51</v>
      </c>
      <c r="P819" s="23" t="s">
        <v>125</v>
      </c>
      <c r="Q819" s="23" t="s">
        <v>6118</v>
      </c>
      <c r="R819" s="23" t="s">
        <v>10322</v>
      </c>
      <c r="S819" s="23" t="s">
        <v>331</v>
      </c>
      <c r="T819" s="25">
        <v>17964</v>
      </c>
      <c r="U819" s="26">
        <v>76.786111111111111</v>
      </c>
      <c r="V819" s="26" t="s">
        <v>10316</v>
      </c>
      <c r="W819" s="27" t="s">
        <v>39</v>
      </c>
      <c r="X819" s="23" t="s">
        <v>82</v>
      </c>
      <c r="Y819" s="23" t="s">
        <v>41</v>
      </c>
      <c r="Z819" s="23">
        <v>71663</v>
      </c>
      <c r="AA819" s="23" t="s">
        <v>55</v>
      </c>
      <c r="AB819" s="23" t="s">
        <v>83</v>
      </c>
      <c r="AC819" s="23" t="s">
        <v>44</v>
      </c>
      <c r="AD819" s="23">
        <v>3</v>
      </c>
      <c r="AE819" s="28">
        <f>VLOOKUP(W819,Sheet4!$A$4:$B$53,2,FALSE)</f>
        <v>0</v>
      </c>
    </row>
    <row r="820" spans="1:31" x14ac:dyDescent="0.35">
      <c r="A820" s="15">
        <v>2011</v>
      </c>
      <c r="B820" s="16" t="s">
        <v>6119</v>
      </c>
      <c r="C820" s="16" t="s">
        <v>6120</v>
      </c>
      <c r="D820" s="17">
        <v>44745</v>
      </c>
      <c r="E820" s="17">
        <v>44754</v>
      </c>
      <c r="F820" s="16">
        <v>0</v>
      </c>
      <c r="G820" s="16" t="s">
        <v>10308</v>
      </c>
      <c r="H820" s="16" t="s">
        <v>28</v>
      </c>
      <c r="I820" s="16" t="s">
        <v>6121</v>
      </c>
      <c r="J820" s="16" t="s">
        <v>6122</v>
      </c>
      <c r="K820" s="16" t="s">
        <v>49</v>
      </c>
      <c r="L820" s="16" t="s">
        <v>32</v>
      </c>
      <c r="M820" s="16" t="s">
        <v>33</v>
      </c>
      <c r="N820" s="16" t="s">
        <v>63</v>
      </c>
      <c r="O820" s="16" t="s">
        <v>35</v>
      </c>
      <c r="P820" s="16" t="s">
        <v>139</v>
      </c>
      <c r="Q820" s="16" t="s">
        <v>6123</v>
      </c>
      <c r="R820" s="16" t="s">
        <v>10322</v>
      </c>
      <c r="S820" s="16" t="s">
        <v>38</v>
      </c>
      <c r="T820" s="18">
        <v>34552</v>
      </c>
      <c r="U820" s="19">
        <v>31.372222222222224</v>
      </c>
      <c r="V820" s="19" t="s">
        <v>10318</v>
      </c>
      <c r="W820" s="20" t="s">
        <v>39</v>
      </c>
      <c r="X820" s="16" t="s">
        <v>72</v>
      </c>
      <c r="Y820" s="16" t="s">
        <v>41</v>
      </c>
      <c r="Z820" s="16">
        <v>91439</v>
      </c>
      <c r="AA820" s="16" t="s">
        <v>127</v>
      </c>
      <c r="AB820" s="16" t="s">
        <v>83</v>
      </c>
      <c r="AC820" s="16" t="s">
        <v>44</v>
      </c>
      <c r="AD820" s="16">
        <v>3</v>
      </c>
      <c r="AE820" s="21">
        <f>VLOOKUP(W820,Sheet4!$A$4:$B$53,2,FALSE)</f>
        <v>0</v>
      </c>
    </row>
    <row r="821" spans="1:31" x14ac:dyDescent="0.35">
      <c r="A821" s="22">
        <v>2012</v>
      </c>
      <c r="B821" s="23" t="s">
        <v>5473</v>
      </c>
      <c r="C821" s="23" t="s">
        <v>4465</v>
      </c>
      <c r="D821" s="24">
        <v>43854</v>
      </c>
      <c r="E821" s="24">
        <v>44818</v>
      </c>
      <c r="F821" s="23">
        <v>31</v>
      </c>
      <c r="G821" s="23" t="s">
        <v>10308</v>
      </c>
      <c r="H821" s="23" t="s">
        <v>28</v>
      </c>
      <c r="I821" s="23" t="s">
        <v>6124</v>
      </c>
      <c r="J821" s="23" t="s">
        <v>6125</v>
      </c>
      <c r="K821" s="23" t="s">
        <v>138</v>
      </c>
      <c r="L821" s="23" t="s">
        <v>32</v>
      </c>
      <c r="M821" s="23" t="s">
        <v>33</v>
      </c>
      <c r="N821" s="23" t="s">
        <v>63</v>
      </c>
      <c r="O821" s="23" t="s">
        <v>62</v>
      </c>
      <c r="P821" s="23" t="s">
        <v>174</v>
      </c>
      <c r="Q821" s="23" t="s">
        <v>6126</v>
      </c>
      <c r="R821" s="23" t="s">
        <v>10322</v>
      </c>
      <c r="S821" s="23" t="s">
        <v>65</v>
      </c>
      <c r="T821" s="25">
        <v>30839</v>
      </c>
      <c r="U821" s="26">
        <v>41.538888888888891</v>
      </c>
      <c r="V821" s="26" t="s">
        <v>10317</v>
      </c>
      <c r="W821" s="27" t="s">
        <v>39</v>
      </c>
      <c r="X821" s="23" t="s">
        <v>707</v>
      </c>
      <c r="Y821" s="23" t="s">
        <v>41</v>
      </c>
      <c r="Z821" s="23">
        <v>44651</v>
      </c>
      <c r="AA821" s="23" t="s">
        <v>42</v>
      </c>
      <c r="AB821" s="23" t="s">
        <v>74</v>
      </c>
      <c r="AC821" s="23" t="s">
        <v>44</v>
      </c>
      <c r="AD821" s="23">
        <v>3</v>
      </c>
      <c r="AE821" s="28">
        <f>VLOOKUP(W821,Sheet4!$A$4:$B$53,2,FALSE)</f>
        <v>0</v>
      </c>
    </row>
    <row r="822" spans="1:31" x14ac:dyDescent="0.35">
      <c r="A822" s="15">
        <v>2013</v>
      </c>
      <c r="B822" s="16" t="s">
        <v>582</v>
      </c>
      <c r="C822" s="16" t="s">
        <v>5474</v>
      </c>
      <c r="D822" s="17">
        <v>43653</v>
      </c>
      <c r="E822" s="17">
        <v>44282</v>
      </c>
      <c r="F822" s="16">
        <v>20</v>
      </c>
      <c r="G822" s="16" t="s">
        <v>10308</v>
      </c>
      <c r="H822" s="16" t="s">
        <v>28</v>
      </c>
      <c r="I822" s="16" t="s">
        <v>6127</v>
      </c>
      <c r="J822" s="16" t="s">
        <v>6128</v>
      </c>
      <c r="K822" s="16" t="s">
        <v>79</v>
      </c>
      <c r="L822" s="16" t="s">
        <v>32</v>
      </c>
      <c r="M822" s="16" t="s">
        <v>33</v>
      </c>
      <c r="N822" s="16" t="s">
        <v>50</v>
      </c>
      <c r="O822" s="16" t="s">
        <v>35</v>
      </c>
      <c r="P822" s="16" t="s">
        <v>174</v>
      </c>
      <c r="Q822" s="16" t="s">
        <v>6129</v>
      </c>
      <c r="R822" s="16" t="s">
        <v>10322</v>
      </c>
      <c r="S822" s="16" t="s">
        <v>80</v>
      </c>
      <c r="T822" s="18">
        <v>19092</v>
      </c>
      <c r="U822" s="19">
        <v>73.7</v>
      </c>
      <c r="V822" s="19" t="s">
        <v>10316</v>
      </c>
      <c r="W822" s="20" t="s">
        <v>39</v>
      </c>
      <c r="X822" s="16" t="s">
        <v>225</v>
      </c>
      <c r="Y822" s="16" t="s">
        <v>41</v>
      </c>
      <c r="Z822" s="16">
        <v>61363</v>
      </c>
      <c r="AA822" s="16" t="s">
        <v>92</v>
      </c>
      <c r="AB822" s="16" t="s">
        <v>43</v>
      </c>
      <c r="AC822" s="16" t="s">
        <v>44</v>
      </c>
      <c r="AD822" s="16">
        <v>3</v>
      </c>
      <c r="AE822" s="21">
        <f>VLOOKUP(W822,Sheet4!$A$4:$B$53,2,FALSE)</f>
        <v>0</v>
      </c>
    </row>
    <row r="823" spans="1:31" x14ac:dyDescent="0.35">
      <c r="A823" s="22">
        <v>2018</v>
      </c>
      <c r="B823" s="23" t="s">
        <v>6141</v>
      </c>
      <c r="C823" s="23" t="s">
        <v>3499</v>
      </c>
      <c r="D823" s="24">
        <v>44629</v>
      </c>
      <c r="E823" s="24">
        <v>45064</v>
      </c>
      <c r="F823" s="23">
        <v>14</v>
      </c>
      <c r="G823" s="23" t="s">
        <v>10308</v>
      </c>
      <c r="H823" s="23" t="s">
        <v>727</v>
      </c>
      <c r="I823" s="23" t="s">
        <v>6142</v>
      </c>
      <c r="J823" s="23" t="s">
        <v>6143</v>
      </c>
      <c r="K823" s="23" t="s">
        <v>167</v>
      </c>
      <c r="L823" s="23" t="s">
        <v>32</v>
      </c>
      <c r="M823" s="23" t="s">
        <v>33</v>
      </c>
      <c r="N823" s="23" t="s">
        <v>34</v>
      </c>
      <c r="O823" s="23" t="s">
        <v>35</v>
      </c>
      <c r="P823" s="23" t="s">
        <v>139</v>
      </c>
      <c r="Q823" s="23" t="s">
        <v>6144</v>
      </c>
      <c r="R823" s="23" t="s">
        <v>10322</v>
      </c>
      <c r="S823" s="23" t="s">
        <v>503</v>
      </c>
      <c r="T823" s="25">
        <v>31439</v>
      </c>
      <c r="U823" s="26">
        <v>39.897222222222226</v>
      </c>
      <c r="V823" s="26" t="s">
        <v>10318</v>
      </c>
      <c r="W823" s="27" t="s">
        <v>39</v>
      </c>
      <c r="X823" s="23" t="s">
        <v>1061</v>
      </c>
      <c r="Y823" s="23" t="s">
        <v>41</v>
      </c>
      <c r="Z823" s="23">
        <v>86107</v>
      </c>
      <c r="AA823" s="23" t="s">
        <v>127</v>
      </c>
      <c r="AB823" s="23" t="s">
        <v>103</v>
      </c>
      <c r="AC823" s="23" t="s">
        <v>44</v>
      </c>
      <c r="AD823" s="23">
        <v>3</v>
      </c>
      <c r="AE823" s="28">
        <f>VLOOKUP(W823,Sheet4!$A$4:$B$53,2,FALSE)</f>
        <v>0</v>
      </c>
    </row>
    <row r="824" spans="1:31" x14ac:dyDescent="0.35">
      <c r="A824" s="15">
        <v>2020</v>
      </c>
      <c r="B824" s="16" t="s">
        <v>2551</v>
      </c>
      <c r="C824" s="16" t="s">
        <v>4418</v>
      </c>
      <c r="D824" s="17">
        <v>44324</v>
      </c>
      <c r="E824" s="17">
        <v>44778</v>
      </c>
      <c r="F824" s="16">
        <v>14</v>
      </c>
      <c r="G824" s="16" t="s">
        <v>10308</v>
      </c>
      <c r="H824" s="16" t="s">
        <v>727</v>
      </c>
      <c r="I824" s="16" t="s">
        <v>6147</v>
      </c>
      <c r="J824" s="16" t="s">
        <v>6148</v>
      </c>
      <c r="K824" s="16" t="s">
        <v>79</v>
      </c>
      <c r="L824" s="16" t="s">
        <v>32</v>
      </c>
      <c r="M824" s="16" t="s">
        <v>51</v>
      </c>
      <c r="N824" s="16" t="s">
        <v>50</v>
      </c>
      <c r="O824" s="16" t="s">
        <v>62</v>
      </c>
      <c r="P824" s="16" t="s">
        <v>98</v>
      </c>
      <c r="Q824" s="16" t="s">
        <v>6149</v>
      </c>
      <c r="R824" s="16" t="s">
        <v>10322</v>
      </c>
      <c r="S824" s="16" t="s">
        <v>304</v>
      </c>
      <c r="T824" s="18">
        <v>16847</v>
      </c>
      <c r="U824" s="19">
        <v>79.849999999999994</v>
      </c>
      <c r="V824" s="19" t="s">
        <v>10316</v>
      </c>
      <c r="W824" s="20" t="s">
        <v>39</v>
      </c>
      <c r="X824" s="16" t="s">
        <v>677</v>
      </c>
      <c r="Y824" s="16" t="s">
        <v>41</v>
      </c>
      <c r="Z824" s="16">
        <v>47869</v>
      </c>
      <c r="AA824" s="16" t="s">
        <v>92</v>
      </c>
      <c r="AB824" s="16" t="s">
        <v>43</v>
      </c>
      <c r="AC824" s="16" t="s">
        <v>44</v>
      </c>
      <c r="AD824" s="16">
        <v>3</v>
      </c>
      <c r="AE824" s="21">
        <f>VLOOKUP(W824,Sheet4!$A$4:$B$53,2,FALSE)</f>
        <v>0</v>
      </c>
    </row>
    <row r="825" spans="1:31" x14ac:dyDescent="0.35">
      <c r="A825" s="22">
        <v>2023</v>
      </c>
      <c r="B825" s="23" t="s">
        <v>1739</v>
      </c>
      <c r="C825" s="23" t="s">
        <v>2166</v>
      </c>
      <c r="D825" s="24">
        <v>44590</v>
      </c>
      <c r="E825" s="24">
        <v>44674</v>
      </c>
      <c r="F825" s="23">
        <v>2</v>
      </c>
      <c r="G825" s="23" t="s">
        <v>10308</v>
      </c>
      <c r="H825" s="23" t="s">
        <v>727</v>
      </c>
      <c r="I825" s="23" t="s">
        <v>6156</v>
      </c>
      <c r="J825" s="23" t="s">
        <v>6157</v>
      </c>
      <c r="K825" s="23" t="s">
        <v>31</v>
      </c>
      <c r="L825" s="23" t="s">
        <v>32</v>
      </c>
      <c r="M825" s="23" t="s">
        <v>51</v>
      </c>
      <c r="N825" s="23" t="s">
        <v>34</v>
      </c>
      <c r="O825" s="23" t="s">
        <v>51</v>
      </c>
      <c r="P825" s="23" t="s">
        <v>139</v>
      </c>
      <c r="Q825" s="23" t="s">
        <v>6158</v>
      </c>
      <c r="R825" s="23" t="s">
        <v>10322</v>
      </c>
      <c r="S825" s="23" t="s">
        <v>80</v>
      </c>
      <c r="T825" s="25">
        <v>22862</v>
      </c>
      <c r="U825" s="26">
        <v>63.37777777777778</v>
      </c>
      <c r="V825" s="26" t="s">
        <v>10315</v>
      </c>
      <c r="W825" s="27" t="s">
        <v>39</v>
      </c>
      <c r="X825" s="23" t="s">
        <v>225</v>
      </c>
      <c r="Y825" s="23" t="s">
        <v>41</v>
      </c>
      <c r="Z825" s="23">
        <v>31287</v>
      </c>
      <c r="AA825" s="23" t="s">
        <v>55</v>
      </c>
      <c r="AB825" s="23" t="s">
        <v>103</v>
      </c>
      <c r="AC825" s="23" t="s">
        <v>44</v>
      </c>
      <c r="AD825" s="23">
        <v>3</v>
      </c>
      <c r="AE825" s="28">
        <f>VLOOKUP(W825,Sheet4!$A$4:$B$53,2,FALSE)</f>
        <v>0</v>
      </c>
    </row>
    <row r="826" spans="1:31" x14ac:dyDescent="0.35">
      <c r="A826" s="15">
        <v>2024</v>
      </c>
      <c r="B826" s="16" t="s">
        <v>2483</v>
      </c>
      <c r="C826" s="16" t="s">
        <v>6159</v>
      </c>
      <c r="D826" s="17">
        <v>44383</v>
      </c>
      <c r="E826" s="17">
        <v>44634</v>
      </c>
      <c r="F826" s="16">
        <v>8</v>
      </c>
      <c r="G826" s="16" t="s">
        <v>10308</v>
      </c>
      <c r="H826" s="16" t="s">
        <v>727</v>
      </c>
      <c r="I826" s="16" t="s">
        <v>6160</v>
      </c>
      <c r="J826" s="16" t="s">
        <v>6161</v>
      </c>
      <c r="K826" s="16" t="s">
        <v>49</v>
      </c>
      <c r="L826" s="16" t="s">
        <v>32</v>
      </c>
      <c r="M826" s="16" t="s">
        <v>62</v>
      </c>
      <c r="N826" s="16" t="s">
        <v>34</v>
      </c>
      <c r="O826" s="16" t="s">
        <v>62</v>
      </c>
      <c r="P826" s="16" t="s">
        <v>139</v>
      </c>
      <c r="Q826" s="16" t="s">
        <v>6162</v>
      </c>
      <c r="R826" s="16" t="s">
        <v>10322</v>
      </c>
      <c r="S826" s="16" t="s">
        <v>89</v>
      </c>
      <c r="T826" s="18">
        <v>33322</v>
      </c>
      <c r="U826" s="19">
        <v>34.736111111111114</v>
      </c>
      <c r="V826" s="19" t="s">
        <v>10318</v>
      </c>
      <c r="W826" s="20" t="s">
        <v>39</v>
      </c>
      <c r="X826" s="16" t="s">
        <v>177</v>
      </c>
      <c r="Y826" s="16" t="s">
        <v>41</v>
      </c>
      <c r="Z826" s="16">
        <v>5063</v>
      </c>
      <c r="AA826" s="16" t="s">
        <v>127</v>
      </c>
      <c r="AB826" s="16" t="s">
        <v>74</v>
      </c>
      <c r="AC826" s="16" t="s">
        <v>44</v>
      </c>
      <c r="AD826" s="16">
        <v>3</v>
      </c>
      <c r="AE826" s="21">
        <f>VLOOKUP(W826,Sheet4!$A$4:$B$53,2,FALSE)</f>
        <v>0</v>
      </c>
    </row>
    <row r="827" spans="1:31" x14ac:dyDescent="0.35">
      <c r="A827" s="22">
        <v>2025</v>
      </c>
      <c r="B827" s="23" t="s">
        <v>1068</v>
      </c>
      <c r="C827" s="23" t="s">
        <v>3271</v>
      </c>
      <c r="D827" s="24">
        <v>44225</v>
      </c>
      <c r="E827" s="24">
        <v>44969</v>
      </c>
      <c r="F827" s="23">
        <v>24</v>
      </c>
      <c r="G827" s="23" t="s">
        <v>10308</v>
      </c>
      <c r="H827" s="23" t="s">
        <v>727</v>
      </c>
      <c r="I827" s="23" t="s">
        <v>6163</v>
      </c>
      <c r="J827" s="23" t="s">
        <v>6164</v>
      </c>
      <c r="K827" s="23" t="s">
        <v>138</v>
      </c>
      <c r="L827" s="23" t="s">
        <v>32</v>
      </c>
      <c r="M827" s="23" t="s">
        <v>51</v>
      </c>
      <c r="N827" s="23" t="s">
        <v>34</v>
      </c>
      <c r="O827" s="23" t="s">
        <v>35</v>
      </c>
      <c r="P827" s="23" t="s">
        <v>125</v>
      </c>
      <c r="Q827" s="23" t="s">
        <v>6165</v>
      </c>
      <c r="R827" s="23" t="s">
        <v>10322</v>
      </c>
      <c r="S827" s="23" t="s">
        <v>89</v>
      </c>
      <c r="T827" s="25">
        <v>27495</v>
      </c>
      <c r="U827" s="26">
        <v>50.69166666666667</v>
      </c>
      <c r="V827" s="26" t="s">
        <v>10319</v>
      </c>
      <c r="W827" s="27" t="s">
        <v>39</v>
      </c>
      <c r="X827" s="23" t="s">
        <v>82</v>
      </c>
      <c r="Y827" s="23" t="s">
        <v>41</v>
      </c>
      <c r="Z827" s="23">
        <v>90678</v>
      </c>
      <c r="AA827" s="23" t="s">
        <v>127</v>
      </c>
      <c r="AB827" s="23" t="s">
        <v>74</v>
      </c>
      <c r="AC827" s="23" t="s">
        <v>44</v>
      </c>
      <c r="AD827" s="23">
        <v>3</v>
      </c>
      <c r="AE827" s="28">
        <f>VLOOKUP(W827,Sheet4!$A$4:$B$53,2,FALSE)</f>
        <v>0</v>
      </c>
    </row>
    <row r="828" spans="1:31" x14ac:dyDescent="0.35">
      <c r="A828" s="15">
        <v>2026</v>
      </c>
      <c r="B828" s="16" t="s">
        <v>6166</v>
      </c>
      <c r="C828" s="16" t="s">
        <v>4125</v>
      </c>
      <c r="D828" s="17">
        <v>45059</v>
      </c>
      <c r="E828" s="17">
        <v>45087</v>
      </c>
      <c r="F828" s="16">
        <v>0</v>
      </c>
      <c r="G828" s="16" t="s">
        <v>10308</v>
      </c>
      <c r="H828" s="16" t="s">
        <v>28</v>
      </c>
      <c r="I828" s="16" t="s">
        <v>6167</v>
      </c>
      <c r="J828" s="16" t="s">
        <v>6168</v>
      </c>
      <c r="K828" s="16" t="s">
        <v>132</v>
      </c>
      <c r="L828" s="16" t="s">
        <v>32</v>
      </c>
      <c r="M828" s="16" t="s">
        <v>33</v>
      </c>
      <c r="N828" s="16" t="s">
        <v>50</v>
      </c>
      <c r="O828" s="16" t="s">
        <v>62</v>
      </c>
      <c r="P828" s="16" t="s">
        <v>125</v>
      </c>
      <c r="Q828" s="16" t="s">
        <v>6169</v>
      </c>
      <c r="R828" s="16" t="s">
        <v>10322</v>
      </c>
      <c r="S828" s="16" t="s">
        <v>89</v>
      </c>
      <c r="T828" s="18">
        <v>25625</v>
      </c>
      <c r="U828" s="19">
        <v>55.81666666666667</v>
      </c>
      <c r="V828" s="19" t="s">
        <v>10319</v>
      </c>
      <c r="W828" s="20" t="s">
        <v>39</v>
      </c>
      <c r="X828" s="16" t="s">
        <v>653</v>
      </c>
      <c r="Y828" s="16" t="s">
        <v>41</v>
      </c>
      <c r="Z828" s="16">
        <v>5306</v>
      </c>
      <c r="AA828" s="16" t="s">
        <v>55</v>
      </c>
      <c r="AB828" s="16" t="s">
        <v>83</v>
      </c>
      <c r="AC828" s="16" t="s">
        <v>44</v>
      </c>
      <c r="AD828" s="16">
        <v>3</v>
      </c>
      <c r="AE828" s="21">
        <f>VLOOKUP(W828,Sheet4!$A$4:$B$53,2,FALSE)</f>
        <v>0</v>
      </c>
    </row>
    <row r="829" spans="1:31" x14ac:dyDescent="0.35">
      <c r="A829" s="22">
        <v>2028</v>
      </c>
      <c r="B829" s="23" t="s">
        <v>1814</v>
      </c>
      <c r="C829" s="23" t="s">
        <v>2537</v>
      </c>
      <c r="D829" s="24">
        <v>44469</v>
      </c>
      <c r="E829" s="24">
        <v>44514</v>
      </c>
      <c r="F829" s="23">
        <v>1</v>
      </c>
      <c r="G829" s="23" t="s">
        <v>10308</v>
      </c>
      <c r="H829" s="23" t="s">
        <v>28</v>
      </c>
      <c r="I829" s="23" t="s">
        <v>6172</v>
      </c>
      <c r="J829" s="23" t="s">
        <v>6173</v>
      </c>
      <c r="K829" s="23" t="s">
        <v>138</v>
      </c>
      <c r="L829" s="23" t="s">
        <v>744</v>
      </c>
      <c r="M829" s="23" t="s">
        <v>62</v>
      </c>
      <c r="N829" s="23" t="s">
        <v>34</v>
      </c>
      <c r="O829" s="23" t="s">
        <v>35</v>
      </c>
      <c r="P829" s="23" t="s">
        <v>139</v>
      </c>
      <c r="Q829" s="23" t="s">
        <v>6174</v>
      </c>
      <c r="R829" s="23" t="s">
        <v>10322</v>
      </c>
      <c r="S829" s="23" t="s">
        <v>89</v>
      </c>
      <c r="T829" s="25">
        <v>29708</v>
      </c>
      <c r="U829" s="26">
        <v>44.633333333333333</v>
      </c>
      <c r="V829" s="26" t="s">
        <v>10317</v>
      </c>
      <c r="W829" s="27" t="s">
        <v>39</v>
      </c>
      <c r="X829" s="23" t="s">
        <v>280</v>
      </c>
      <c r="Y829" s="23" t="s">
        <v>41</v>
      </c>
      <c r="Z829" s="23">
        <v>77958</v>
      </c>
      <c r="AA829" s="23" t="s">
        <v>55</v>
      </c>
      <c r="AB829" s="23" t="s">
        <v>43</v>
      </c>
      <c r="AC829" s="23" t="s">
        <v>44</v>
      </c>
      <c r="AD829" s="23">
        <v>3</v>
      </c>
      <c r="AE829" s="28">
        <f>VLOOKUP(W829,Sheet4!$A$4:$B$53,2,FALSE)</f>
        <v>0</v>
      </c>
    </row>
    <row r="830" spans="1:31" x14ac:dyDescent="0.35">
      <c r="A830" s="15">
        <v>2030</v>
      </c>
      <c r="B830" s="16" t="s">
        <v>6177</v>
      </c>
      <c r="C830" s="16" t="s">
        <v>2278</v>
      </c>
      <c r="D830" s="17">
        <v>43581</v>
      </c>
      <c r="E830" s="17">
        <v>43598</v>
      </c>
      <c r="F830" s="16">
        <v>0</v>
      </c>
      <c r="G830" s="16" t="s">
        <v>10308</v>
      </c>
      <c r="H830" s="16" t="s">
        <v>28</v>
      </c>
      <c r="I830" s="16" t="s">
        <v>6178</v>
      </c>
      <c r="J830" s="16" t="s">
        <v>6179</v>
      </c>
      <c r="K830" s="16" t="s">
        <v>167</v>
      </c>
      <c r="L830" s="16" t="s">
        <v>32</v>
      </c>
      <c r="M830" s="16" t="s">
        <v>62</v>
      </c>
      <c r="N830" s="16" t="s">
        <v>63</v>
      </c>
      <c r="O830" s="16" t="s">
        <v>62</v>
      </c>
      <c r="P830" s="16" t="s">
        <v>125</v>
      </c>
      <c r="Q830" s="16" t="s">
        <v>6180</v>
      </c>
      <c r="R830" s="16" t="s">
        <v>10322</v>
      </c>
      <c r="S830" s="16" t="s">
        <v>304</v>
      </c>
      <c r="T830" s="18">
        <v>30176</v>
      </c>
      <c r="U830" s="19">
        <v>43.352777777777774</v>
      </c>
      <c r="V830" s="19" t="s">
        <v>10317</v>
      </c>
      <c r="W830" s="20" t="s">
        <v>39</v>
      </c>
      <c r="X830" s="16" t="s">
        <v>215</v>
      </c>
      <c r="Y830" s="16" t="s">
        <v>41</v>
      </c>
      <c r="Z830" s="16">
        <v>34988</v>
      </c>
      <c r="AA830" s="16" t="s">
        <v>127</v>
      </c>
      <c r="AB830" s="16" t="s">
        <v>83</v>
      </c>
      <c r="AC830" s="16" t="s">
        <v>44</v>
      </c>
      <c r="AD830" s="16">
        <v>3</v>
      </c>
      <c r="AE830" s="21">
        <f>VLOOKUP(W830,Sheet4!$A$4:$B$53,2,FALSE)</f>
        <v>0</v>
      </c>
    </row>
    <row r="831" spans="1:31" x14ac:dyDescent="0.35">
      <c r="A831" s="22">
        <v>2031</v>
      </c>
      <c r="B831" s="23" t="s">
        <v>6181</v>
      </c>
      <c r="C831" s="23" t="s">
        <v>4332</v>
      </c>
      <c r="D831" s="24">
        <v>44611</v>
      </c>
      <c r="E831" s="24">
        <v>45021</v>
      </c>
      <c r="F831" s="23">
        <v>13</v>
      </c>
      <c r="G831" s="23" t="s">
        <v>10308</v>
      </c>
      <c r="H831" s="23" t="s">
        <v>28</v>
      </c>
      <c r="I831" s="23" t="s">
        <v>6182</v>
      </c>
      <c r="J831" s="23" t="s">
        <v>6183</v>
      </c>
      <c r="K831" s="23" t="s">
        <v>97</v>
      </c>
      <c r="L831" s="23" t="s">
        <v>32</v>
      </c>
      <c r="M831" s="23" t="s">
        <v>62</v>
      </c>
      <c r="N831" s="23" t="s">
        <v>34</v>
      </c>
      <c r="O831" s="23" t="s">
        <v>62</v>
      </c>
      <c r="P831" s="23" t="s">
        <v>98</v>
      </c>
      <c r="Q831" s="23" t="s">
        <v>6184</v>
      </c>
      <c r="R831" s="23" t="s">
        <v>10322</v>
      </c>
      <c r="S831" s="23" t="s">
        <v>176</v>
      </c>
      <c r="T831" s="25">
        <v>28292</v>
      </c>
      <c r="U831" s="26">
        <v>48.511111111111113</v>
      </c>
      <c r="V831" s="26" t="s">
        <v>10317</v>
      </c>
      <c r="W831" s="27" t="s">
        <v>39</v>
      </c>
      <c r="X831" s="23" t="s">
        <v>242</v>
      </c>
      <c r="Y831" s="23" t="s">
        <v>54</v>
      </c>
      <c r="Z831" s="23">
        <v>8786</v>
      </c>
      <c r="AA831" s="23" t="s">
        <v>127</v>
      </c>
      <c r="AB831" s="23" t="s">
        <v>83</v>
      </c>
      <c r="AC831" s="23" t="s">
        <v>44</v>
      </c>
      <c r="AD831" s="23">
        <v>3</v>
      </c>
      <c r="AE831" s="28">
        <f>VLOOKUP(W831,Sheet4!$A$4:$B$53,2,FALSE)</f>
        <v>0</v>
      </c>
    </row>
    <row r="832" spans="1:31" x14ac:dyDescent="0.35">
      <c r="A832" s="15">
        <v>2032</v>
      </c>
      <c r="B832" s="16" t="s">
        <v>5651</v>
      </c>
      <c r="C832" s="16" t="s">
        <v>3672</v>
      </c>
      <c r="D832" s="17">
        <v>44667</v>
      </c>
      <c r="E832" s="17">
        <v>44920</v>
      </c>
      <c r="F832" s="16">
        <v>8</v>
      </c>
      <c r="G832" s="16" t="s">
        <v>10308</v>
      </c>
      <c r="H832" s="16" t="s">
        <v>28</v>
      </c>
      <c r="I832" s="16" t="s">
        <v>6185</v>
      </c>
      <c r="J832" s="16" t="s">
        <v>6186</v>
      </c>
      <c r="K832" s="16" t="s">
        <v>117</v>
      </c>
      <c r="L832" s="16" t="s">
        <v>32</v>
      </c>
      <c r="M832" s="16" t="s">
        <v>33</v>
      </c>
      <c r="N832" s="16" t="s">
        <v>34</v>
      </c>
      <c r="O832" s="16" t="s">
        <v>51</v>
      </c>
      <c r="P832" s="16" t="s">
        <v>139</v>
      </c>
      <c r="Q832" s="16" t="s">
        <v>6187</v>
      </c>
      <c r="R832" s="16" t="s">
        <v>10322</v>
      </c>
      <c r="S832" s="16" t="s">
        <v>89</v>
      </c>
      <c r="T832" s="18">
        <v>35374</v>
      </c>
      <c r="U832" s="19">
        <v>29.125</v>
      </c>
      <c r="V832" s="19" t="s">
        <v>10320</v>
      </c>
      <c r="W832" s="20" t="s">
        <v>39</v>
      </c>
      <c r="X832" s="16" t="s">
        <v>102</v>
      </c>
      <c r="Y832" s="16" t="s">
        <v>54</v>
      </c>
      <c r="Z832" s="16">
        <v>19087</v>
      </c>
      <c r="AA832" s="16" t="s">
        <v>127</v>
      </c>
      <c r="AB832" s="16" t="s">
        <v>103</v>
      </c>
      <c r="AC832" s="16" t="s">
        <v>44</v>
      </c>
      <c r="AD832" s="16">
        <v>3</v>
      </c>
      <c r="AE832" s="21">
        <f>VLOOKUP(W832,Sheet4!$A$4:$B$53,2,FALSE)</f>
        <v>0</v>
      </c>
    </row>
    <row r="833" spans="1:31" x14ac:dyDescent="0.35">
      <c r="A833" s="22">
        <v>2034</v>
      </c>
      <c r="B833" s="23" t="s">
        <v>3357</v>
      </c>
      <c r="C833" s="23" t="s">
        <v>6191</v>
      </c>
      <c r="D833" s="24">
        <v>44434</v>
      </c>
      <c r="E833" s="24">
        <v>45141</v>
      </c>
      <c r="F833" s="23">
        <v>23</v>
      </c>
      <c r="G833" s="23" t="s">
        <v>10308</v>
      </c>
      <c r="H833" s="23" t="s">
        <v>28</v>
      </c>
      <c r="I833" s="23" t="s">
        <v>6192</v>
      </c>
      <c r="J833" s="23" t="s">
        <v>6193</v>
      </c>
      <c r="K833" s="23" t="s">
        <v>88</v>
      </c>
      <c r="L833" s="23" t="s">
        <v>32</v>
      </c>
      <c r="M833" s="23" t="s">
        <v>62</v>
      </c>
      <c r="N833" s="23" t="s">
        <v>34</v>
      </c>
      <c r="O833" s="23" t="s">
        <v>51</v>
      </c>
      <c r="P833" s="23" t="s">
        <v>174</v>
      </c>
      <c r="Q833" s="23" t="s">
        <v>6194</v>
      </c>
      <c r="R833" s="23" t="s">
        <v>10322</v>
      </c>
      <c r="S833" s="23" t="s">
        <v>89</v>
      </c>
      <c r="T833" s="25">
        <v>17186</v>
      </c>
      <c r="U833" s="26">
        <v>78.919444444444451</v>
      </c>
      <c r="V833" s="26" t="s">
        <v>10316</v>
      </c>
      <c r="W833" s="27" t="s">
        <v>39</v>
      </c>
      <c r="X833" s="23" t="s">
        <v>91</v>
      </c>
      <c r="Y833" s="23" t="s">
        <v>41</v>
      </c>
      <c r="Z833" s="23">
        <v>95951</v>
      </c>
      <c r="AA833" s="23" t="s">
        <v>127</v>
      </c>
      <c r="AB833" s="23" t="s">
        <v>83</v>
      </c>
      <c r="AC833" s="23" t="s">
        <v>44</v>
      </c>
      <c r="AD833" s="23">
        <v>3</v>
      </c>
      <c r="AE833" s="28">
        <f>VLOOKUP(W833,Sheet4!$A$4:$B$53,2,FALSE)</f>
        <v>0</v>
      </c>
    </row>
    <row r="834" spans="1:31" x14ac:dyDescent="0.35">
      <c r="A834" s="15">
        <v>2035</v>
      </c>
      <c r="B834" s="16" t="s">
        <v>420</v>
      </c>
      <c r="C834" s="16" t="s">
        <v>1146</v>
      </c>
      <c r="D834" s="17">
        <v>43988</v>
      </c>
      <c r="E834" s="17">
        <v>44523</v>
      </c>
      <c r="F834" s="16">
        <v>17</v>
      </c>
      <c r="G834" s="16" t="s">
        <v>10308</v>
      </c>
      <c r="H834" s="16" t="s">
        <v>28</v>
      </c>
      <c r="I834" s="16" t="s">
        <v>6195</v>
      </c>
      <c r="J834" s="16" t="s">
        <v>6196</v>
      </c>
      <c r="K834" s="16" t="s">
        <v>31</v>
      </c>
      <c r="L834" s="16" t="s">
        <v>32</v>
      </c>
      <c r="M834" s="16" t="s">
        <v>62</v>
      </c>
      <c r="N834" s="16" t="s">
        <v>34</v>
      </c>
      <c r="O834" s="16" t="s">
        <v>62</v>
      </c>
      <c r="P834" s="16" t="s">
        <v>139</v>
      </c>
      <c r="Q834" s="16" t="s">
        <v>6197</v>
      </c>
      <c r="R834" s="16" t="s">
        <v>10322</v>
      </c>
      <c r="S834" s="16" t="s">
        <v>52</v>
      </c>
      <c r="T834" s="18">
        <v>36964</v>
      </c>
      <c r="U834" s="19">
        <v>24.766666666666666</v>
      </c>
      <c r="V834" s="19" t="s">
        <v>10320</v>
      </c>
      <c r="W834" s="20" t="s">
        <v>39</v>
      </c>
      <c r="X834" s="16" t="s">
        <v>162</v>
      </c>
      <c r="Y834" s="16" t="s">
        <v>41</v>
      </c>
      <c r="Z834" s="16">
        <v>44292</v>
      </c>
      <c r="AA834" s="16" t="s">
        <v>127</v>
      </c>
      <c r="AB834" s="16" t="s">
        <v>83</v>
      </c>
      <c r="AC834" s="16" t="s">
        <v>44</v>
      </c>
      <c r="AD834" s="16">
        <v>3</v>
      </c>
      <c r="AE834" s="21">
        <f>VLOOKUP(W834,Sheet4!$A$4:$B$53,2,FALSE)</f>
        <v>0</v>
      </c>
    </row>
    <row r="835" spans="1:31" x14ac:dyDescent="0.35">
      <c r="A835" s="22">
        <v>2037</v>
      </c>
      <c r="B835" s="23" t="s">
        <v>6201</v>
      </c>
      <c r="C835" s="23" t="s">
        <v>1156</v>
      </c>
      <c r="D835" s="24">
        <v>44205</v>
      </c>
      <c r="E835" s="24">
        <v>44695</v>
      </c>
      <c r="F835" s="23">
        <v>16</v>
      </c>
      <c r="G835" s="23" t="s">
        <v>10308</v>
      </c>
      <c r="H835" s="23" t="s">
        <v>28</v>
      </c>
      <c r="I835" s="23" t="s">
        <v>6202</v>
      </c>
      <c r="J835" s="23" t="s">
        <v>6203</v>
      </c>
      <c r="K835" s="23" t="s">
        <v>49</v>
      </c>
      <c r="L835" s="23" t="s">
        <v>32</v>
      </c>
      <c r="M835" s="23" t="s">
        <v>33</v>
      </c>
      <c r="N835" s="23" t="s">
        <v>34</v>
      </c>
      <c r="O835" s="23" t="s">
        <v>62</v>
      </c>
      <c r="P835" s="23" t="s">
        <v>98</v>
      </c>
      <c r="Q835" s="23" t="s">
        <v>6204</v>
      </c>
      <c r="R835" s="23" t="s">
        <v>10322</v>
      </c>
      <c r="S835" s="23" t="s">
        <v>80</v>
      </c>
      <c r="T835" s="25">
        <v>16676</v>
      </c>
      <c r="U835" s="26">
        <v>80.313888888888883</v>
      </c>
      <c r="V835" s="26" t="s">
        <v>10314</v>
      </c>
      <c r="W835" s="27" t="s">
        <v>39</v>
      </c>
      <c r="X835" s="23" t="s">
        <v>72</v>
      </c>
      <c r="Y835" s="23" t="s">
        <v>41</v>
      </c>
      <c r="Z835" s="23">
        <v>14973</v>
      </c>
      <c r="AA835" s="23" t="s">
        <v>42</v>
      </c>
      <c r="AB835" s="23" t="s">
        <v>83</v>
      </c>
      <c r="AC835" s="23" t="s">
        <v>44</v>
      </c>
      <c r="AD835" s="23">
        <v>3</v>
      </c>
      <c r="AE835" s="28">
        <f>VLOOKUP(W835,Sheet4!$A$4:$B$53,2,FALSE)</f>
        <v>0</v>
      </c>
    </row>
    <row r="836" spans="1:31" x14ac:dyDescent="0.35">
      <c r="A836" s="15">
        <v>2040</v>
      </c>
      <c r="B836" s="16" t="s">
        <v>6211</v>
      </c>
      <c r="C836" s="16" t="s">
        <v>4192</v>
      </c>
      <c r="D836" s="17">
        <v>44535</v>
      </c>
      <c r="E836" s="17">
        <v>45103</v>
      </c>
      <c r="F836" s="16">
        <v>18</v>
      </c>
      <c r="G836" s="16" t="s">
        <v>10308</v>
      </c>
      <c r="H836" s="16" t="s">
        <v>727</v>
      </c>
      <c r="I836" s="16" t="s">
        <v>6212</v>
      </c>
      <c r="J836" s="16" t="s">
        <v>6213</v>
      </c>
      <c r="K836" s="16" t="s">
        <v>117</v>
      </c>
      <c r="L836" s="16" t="s">
        <v>197</v>
      </c>
      <c r="M836" s="16" t="s">
        <v>33</v>
      </c>
      <c r="N836" s="16" t="s">
        <v>63</v>
      </c>
      <c r="O836" s="16" t="s">
        <v>35</v>
      </c>
      <c r="P836" s="16" t="s">
        <v>98</v>
      </c>
      <c r="Q836" s="16" t="s">
        <v>6214</v>
      </c>
      <c r="R836" s="16" t="s">
        <v>10322</v>
      </c>
      <c r="S836" s="16" t="s">
        <v>80</v>
      </c>
      <c r="T836" s="18">
        <v>18236</v>
      </c>
      <c r="U836" s="19">
        <v>76.044444444444451</v>
      </c>
      <c r="V836" s="19" t="s">
        <v>10316</v>
      </c>
      <c r="W836" s="20" t="s">
        <v>39</v>
      </c>
      <c r="X836" s="16" t="s">
        <v>162</v>
      </c>
      <c r="Y836" s="16" t="s">
        <v>41</v>
      </c>
      <c r="Z836" s="16">
        <v>33621</v>
      </c>
      <c r="AA836" s="16" t="s">
        <v>73</v>
      </c>
      <c r="AB836" s="16" t="s">
        <v>103</v>
      </c>
      <c r="AC836" s="16" t="s">
        <v>44</v>
      </c>
      <c r="AD836" s="16">
        <v>3</v>
      </c>
      <c r="AE836" s="21">
        <f>VLOOKUP(W836,Sheet4!$A$4:$B$53,2,FALSE)</f>
        <v>0</v>
      </c>
    </row>
    <row r="837" spans="1:31" x14ac:dyDescent="0.35">
      <c r="A837" s="22">
        <v>2050</v>
      </c>
      <c r="B837" s="23" t="s">
        <v>1911</v>
      </c>
      <c r="C837" s="23" t="s">
        <v>937</v>
      </c>
      <c r="D837" s="24">
        <v>44572</v>
      </c>
      <c r="E837" s="24">
        <v>44911</v>
      </c>
      <c r="F837" s="23">
        <v>11</v>
      </c>
      <c r="G837" s="23" t="s">
        <v>10308</v>
      </c>
      <c r="H837" s="23" t="s">
        <v>727</v>
      </c>
      <c r="I837" s="23" t="s">
        <v>6242</v>
      </c>
      <c r="J837" s="23" t="s">
        <v>6243</v>
      </c>
      <c r="K837" s="23" t="s">
        <v>117</v>
      </c>
      <c r="L837" s="23" t="s">
        <v>32</v>
      </c>
      <c r="M837" s="23" t="s">
        <v>62</v>
      </c>
      <c r="N837" s="23" t="s">
        <v>34</v>
      </c>
      <c r="O837" s="23" t="s">
        <v>62</v>
      </c>
      <c r="P837" s="23" t="s">
        <v>139</v>
      </c>
      <c r="Q837" s="23" t="s">
        <v>6244</v>
      </c>
      <c r="R837" s="23" t="s">
        <v>10322</v>
      </c>
      <c r="S837" s="23" t="s">
        <v>593</v>
      </c>
      <c r="T837" s="25">
        <v>19393</v>
      </c>
      <c r="U837" s="26">
        <v>72.88055555555556</v>
      </c>
      <c r="V837" s="26" t="s">
        <v>10316</v>
      </c>
      <c r="W837" s="27" t="s">
        <v>39</v>
      </c>
      <c r="X837" s="23" t="s">
        <v>2516</v>
      </c>
      <c r="Y837" s="23" t="s">
        <v>41</v>
      </c>
      <c r="Z837" s="23">
        <v>17084</v>
      </c>
      <c r="AA837" s="23" t="s">
        <v>42</v>
      </c>
      <c r="AB837" s="23" t="s">
        <v>43</v>
      </c>
      <c r="AC837" s="23" t="s">
        <v>44</v>
      </c>
      <c r="AD837" s="23">
        <v>3</v>
      </c>
      <c r="AE837" s="28">
        <f>VLOOKUP(W837,Sheet4!$A$4:$B$53,2,FALSE)</f>
        <v>0</v>
      </c>
    </row>
    <row r="838" spans="1:31" x14ac:dyDescent="0.35">
      <c r="A838" s="15">
        <v>2052</v>
      </c>
      <c r="B838" s="16" t="s">
        <v>2685</v>
      </c>
      <c r="C838" s="16" t="s">
        <v>6247</v>
      </c>
      <c r="D838" s="17">
        <v>43992</v>
      </c>
      <c r="E838" s="17">
        <v>44878</v>
      </c>
      <c r="F838" s="16">
        <v>29</v>
      </c>
      <c r="G838" s="16" t="s">
        <v>10308</v>
      </c>
      <c r="H838" s="16" t="s">
        <v>28</v>
      </c>
      <c r="I838" s="16" t="s">
        <v>6248</v>
      </c>
      <c r="J838" s="16" t="s">
        <v>6249</v>
      </c>
      <c r="K838" s="16" t="s">
        <v>132</v>
      </c>
      <c r="L838" s="16" t="s">
        <v>32</v>
      </c>
      <c r="M838" s="16" t="s">
        <v>51</v>
      </c>
      <c r="N838" s="16" t="s">
        <v>63</v>
      </c>
      <c r="O838" s="16" t="s">
        <v>51</v>
      </c>
      <c r="P838" s="16" t="s">
        <v>98</v>
      </c>
      <c r="Q838" s="16" t="s">
        <v>6250</v>
      </c>
      <c r="R838" s="16" t="s">
        <v>10322</v>
      </c>
      <c r="S838" s="16" t="s">
        <v>89</v>
      </c>
      <c r="T838" s="18">
        <v>20587</v>
      </c>
      <c r="U838" s="19">
        <v>69.605555555555554</v>
      </c>
      <c r="V838" s="19" t="s">
        <v>10315</v>
      </c>
      <c r="W838" s="20" t="s">
        <v>39</v>
      </c>
      <c r="X838" s="16" t="s">
        <v>82</v>
      </c>
      <c r="Y838" s="16" t="s">
        <v>41</v>
      </c>
      <c r="Z838" s="16">
        <v>61020</v>
      </c>
      <c r="AA838" s="16" t="s">
        <v>55</v>
      </c>
      <c r="AB838" s="16" t="s">
        <v>83</v>
      </c>
      <c r="AC838" s="16" t="s">
        <v>44</v>
      </c>
      <c r="AD838" s="16">
        <v>3</v>
      </c>
      <c r="AE838" s="21">
        <f>VLOOKUP(W838,Sheet4!$A$4:$B$53,2,FALSE)</f>
        <v>0</v>
      </c>
    </row>
    <row r="839" spans="1:31" x14ac:dyDescent="0.35">
      <c r="A839" s="22">
        <v>2054</v>
      </c>
      <c r="B839" s="23" t="s">
        <v>6253</v>
      </c>
      <c r="C839" s="23" t="s">
        <v>324</v>
      </c>
      <c r="D839" s="24">
        <v>43398</v>
      </c>
      <c r="E839" s="24">
        <v>44484</v>
      </c>
      <c r="F839" s="23">
        <v>35</v>
      </c>
      <c r="G839" s="23" t="s">
        <v>10308</v>
      </c>
      <c r="H839" s="23" t="s">
        <v>28</v>
      </c>
      <c r="I839" s="23" t="s">
        <v>6254</v>
      </c>
      <c r="J839" s="23" t="s">
        <v>6255</v>
      </c>
      <c r="K839" s="23" t="s">
        <v>138</v>
      </c>
      <c r="L839" s="23" t="s">
        <v>32</v>
      </c>
      <c r="M839" s="23" t="s">
        <v>33</v>
      </c>
      <c r="N839" s="23" t="s">
        <v>34</v>
      </c>
      <c r="O839" s="23" t="s">
        <v>35</v>
      </c>
      <c r="P839" s="23" t="s">
        <v>174</v>
      </c>
      <c r="Q839" s="23" t="s">
        <v>6256</v>
      </c>
      <c r="R839" s="23" t="s">
        <v>10322</v>
      </c>
      <c r="S839" s="23" t="s">
        <v>176</v>
      </c>
      <c r="T839" s="25">
        <v>34333</v>
      </c>
      <c r="U839" s="26">
        <v>31.972222222222221</v>
      </c>
      <c r="V839" s="26" t="s">
        <v>10318</v>
      </c>
      <c r="W839" s="27" t="s">
        <v>39</v>
      </c>
      <c r="X839" s="23" t="s">
        <v>177</v>
      </c>
      <c r="Y839" s="23" t="s">
        <v>41</v>
      </c>
      <c r="Z839" s="23">
        <v>41617</v>
      </c>
      <c r="AA839" s="23" t="s">
        <v>92</v>
      </c>
      <c r="AB839" s="23" t="s">
        <v>83</v>
      </c>
      <c r="AC839" s="23" t="s">
        <v>44</v>
      </c>
      <c r="AD839" s="23">
        <v>3</v>
      </c>
      <c r="AE839" s="28">
        <f>VLOOKUP(W839,Sheet4!$A$4:$B$53,2,FALSE)</f>
        <v>0</v>
      </c>
    </row>
    <row r="840" spans="1:31" x14ac:dyDescent="0.35">
      <c r="A840" s="15">
        <v>2056</v>
      </c>
      <c r="B840" s="16" t="s">
        <v>2101</v>
      </c>
      <c r="C840" s="16" t="s">
        <v>424</v>
      </c>
      <c r="D840" s="17">
        <v>43938</v>
      </c>
      <c r="E840" s="17">
        <v>44618</v>
      </c>
      <c r="F840" s="16">
        <v>22</v>
      </c>
      <c r="G840" s="16" t="s">
        <v>10308</v>
      </c>
      <c r="H840" s="16" t="s">
        <v>28</v>
      </c>
      <c r="I840" s="16" t="s">
        <v>6259</v>
      </c>
      <c r="J840" s="16" t="s">
        <v>6260</v>
      </c>
      <c r="K840" s="16" t="s">
        <v>167</v>
      </c>
      <c r="L840" s="16" t="s">
        <v>32</v>
      </c>
      <c r="M840" s="16" t="s">
        <v>33</v>
      </c>
      <c r="N840" s="16" t="s">
        <v>50</v>
      </c>
      <c r="O840" s="16" t="s">
        <v>62</v>
      </c>
      <c r="P840" s="16" t="s">
        <v>174</v>
      </c>
      <c r="Q840" s="16" t="s">
        <v>6261</v>
      </c>
      <c r="R840" s="16" t="s">
        <v>10322</v>
      </c>
      <c r="S840" s="16" t="s">
        <v>89</v>
      </c>
      <c r="T840" s="18">
        <v>21026</v>
      </c>
      <c r="U840" s="19">
        <v>68.402777777777771</v>
      </c>
      <c r="V840" s="19" t="s">
        <v>10315</v>
      </c>
      <c r="W840" s="20" t="s">
        <v>39</v>
      </c>
      <c r="X840" s="16" t="s">
        <v>82</v>
      </c>
      <c r="Y840" s="16" t="s">
        <v>41</v>
      </c>
      <c r="Z840" s="16">
        <v>69455</v>
      </c>
      <c r="AA840" s="16" t="s">
        <v>42</v>
      </c>
      <c r="AB840" s="16" t="s">
        <v>103</v>
      </c>
      <c r="AC840" s="16" t="s">
        <v>44</v>
      </c>
      <c r="AD840" s="16">
        <v>3</v>
      </c>
      <c r="AE840" s="21">
        <f>VLOOKUP(W840,Sheet4!$A$4:$B$53,2,FALSE)</f>
        <v>0</v>
      </c>
    </row>
    <row r="841" spans="1:31" x14ac:dyDescent="0.35">
      <c r="A841" s="22">
        <v>2058</v>
      </c>
      <c r="B841" s="23" t="s">
        <v>1968</v>
      </c>
      <c r="C841" s="23" t="s">
        <v>1471</v>
      </c>
      <c r="D841" s="24">
        <v>44668</v>
      </c>
      <c r="E841" s="24">
        <v>44715</v>
      </c>
      <c r="F841" s="23">
        <v>1</v>
      </c>
      <c r="G841" s="23" t="s">
        <v>10308</v>
      </c>
      <c r="H841" s="23" t="s">
        <v>28</v>
      </c>
      <c r="I841" s="23" t="s">
        <v>6264</v>
      </c>
      <c r="J841" s="23" t="s">
        <v>6265</v>
      </c>
      <c r="K841" s="23" t="s">
        <v>117</v>
      </c>
      <c r="L841" s="23" t="s">
        <v>32</v>
      </c>
      <c r="M841" s="23" t="s">
        <v>62</v>
      </c>
      <c r="N841" s="23" t="s">
        <v>50</v>
      </c>
      <c r="O841" s="23" t="s">
        <v>35</v>
      </c>
      <c r="P841" s="23" t="s">
        <v>125</v>
      </c>
      <c r="Q841" s="23" t="s">
        <v>6266</v>
      </c>
      <c r="R841" s="23" t="s">
        <v>10322</v>
      </c>
      <c r="S841" s="23" t="s">
        <v>89</v>
      </c>
      <c r="T841" s="25">
        <v>30694</v>
      </c>
      <c r="U841" s="26">
        <v>41.93611111111111</v>
      </c>
      <c r="V841" s="26" t="s">
        <v>10317</v>
      </c>
      <c r="W841" s="27" t="s">
        <v>39</v>
      </c>
      <c r="X841" s="23" t="s">
        <v>82</v>
      </c>
      <c r="Y841" s="23" t="s">
        <v>54</v>
      </c>
      <c r="Z841" s="23">
        <v>9125</v>
      </c>
      <c r="AA841" s="23" t="s">
        <v>42</v>
      </c>
      <c r="AB841" s="23" t="s">
        <v>103</v>
      </c>
      <c r="AC841" s="23" t="s">
        <v>44</v>
      </c>
      <c r="AD841" s="23">
        <v>3</v>
      </c>
      <c r="AE841" s="28">
        <f>VLOOKUP(W841,Sheet4!$A$4:$B$53,2,FALSE)</f>
        <v>0</v>
      </c>
    </row>
    <row r="842" spans="1:31" x14ac:dyDescent="0.35">
      <c r="A842" s="15">
        <v>2059</v>
      </c>
      <c r="B842" s="16" t="s">
        <v>6267</v>
      </c>
      <c r="C842" s="16" t="s">
        <v>6268</v>
      </c>
      <c r="D842" s="17">
        <v>45136</v>
      </c>
      <c r="E842" s="17">
        <v>45144</v>
      </c>
      <c r="F842" s="16">
        <v>0</v>
      </c>
      <c r="G842" s="16" t="s">
        <v>10308</v>
      </c>
      <c r="H842" s="16" t="s">
        <v>28</v>
      </c>
      <c r="I842" s="16" t="s">
        <v>6269</v>
      </c>
      <c r="J842" s="16" t="s">
        <v>6270</v>
      </c>
      <c r="K842" s="16" t="s">
        <v>61</v>
      </c>
      <c r="L842" s="16" t="s">
        <v>744</v>
      </c>
      <c r="M842" s="16" t="s">
        <v>62</v>
      </c>
      <c r="N842" s="16" t="s">
        <v>34</v>
      </c>
      <c r="O842" s="16" t="s">
        <v>35</v>
      </c>
      <c r="P842" s="16" t="s">
        <v>139</v>
      </c>
      <c r="Q842" s="16" t="s">
        <v>6271</v>
      </c>
      <c r="R842" s="16" t="s">
        <v>10322</v>
      </c>
      <c r="S842" s="16" t="s">
        <v>80</v>
      </c>
      <c r="T842" s="18">
        <v>31985</v>
      </c>
      <c r="U842" s="19">
        <v>38.397222222222226</v>
      </c>
      <c r="V842" s="19" t="s">
        <v>10318</v>
      </c>
      <c r="W842" s="20" t="s">
        <v>39</v>
      </c>
      <c r="X842" s="16" t="s">
        <v>82</v>
      </c>
      <c r="Y842" s="16" t="s">
        <v>41</v>
      </c>
      <c r="Z842" s="16">
        <v>7499</v>
      </c>
      <c r="AA842" s="16" t="s">
        <v>42</v>
      </c>
      <c r="AB842" s="16" t="s">
        <v>83</v>
      </c>
      <c r="AC842" s="16" t="s">
        <v>44</v>
      </c>
      <c r="AD842" s="16">
        <v>3</v>
      </c>
      <c r="AE842" s="21">
        <f>VLOOKUP(W842,Sheet4!$A$4:$B$53,2,FALSE)</f>
        <v>0</v>
      </c>
    </row>
    <row r="843" spans="1:31" x14ac:dyDescent="0.35">
      <c r="A843" s="22">
        <v>2064</v>
      </c>
      <c r="B843" s="23" t="s">
        <v>6282</v>
      </c>
      <c r="C843" s="23" t="s">
        <v>954</v>
      </c>
      <c r="D843" s="24">
        <v>44071</v>
      </c>
      <c r="E843" s="24">
        <v>44191</v>
      </c>
      <c r="F843" s="23">
        <v>3</v>
      </c>
      <c r="G843" s="23" t="s">
        <v>10308</v>
      </c>
      <c r="H843" s="23" t="s">
        <v>28</v>
      </c>
      <c r="I843" s="23" t="s">
        <v>6283</v>
      </c>
      <c r="J843" s="23" t="s">
        <v>6284</v>
      </c>
      <c r="K843" s="23" t="s">
        <v>138</v>
      </c>
      <c r="L843" s="23" t="s">
        <v>32</v>
      </c>
      <c r="M843" s="23" t="s">
        <v>51</v>
      </c>
      <c r="N843" s="23" t="s">
        <v>34</v>
      </c>
      <c r="O843" s="23" t="s">
        <v>62</v>
      </c>
      <c r="P843" s="23" t="s">
        <v>125</v>
      </c>
      <c r="Q843" s="23" t="s">
        <v>6285</v>
      </c>
      <c r="R843" s="23" t="s">
        <v>10322</v>
      </c>
      <c r="S843" s="23" t="s">
        <v>38</v>
      </c>
      <c r="T843" s="25">
        <v>23507</v>
      </c>
      <c r="U843" s="26">
        <v>61.611111111111114</v>
      </c>
      <c r="V843" s="26" t="s">
        <v>10315</v>
      </c>
      <c r="W843" s="27" t="s">
        <v>39</v>
      </c>
      <c r="X843" s="23" t="s">
        <v>118</v>
      </c>
      <c r="Y843" s="23" t="s">
        <v>41</v>
      </c>
      <c r="Z843" s="23">
        <v>32823</v>
      </c>
      <c r="AA843" s="23" t="s">
        <v>42</v>
      </c>
      <c r="AB843" s="23" t="s">
        <v>74</v>
      </c>
      <c r="AC843" s="23" t="s">
        <v>44</v>
      </c>
      <c r="AD843" s="23">
        <v>3</v>
      </c>
      <c r="AE843" s="28">
        <f>VLOOKUP(W843,Sheet4!$A$4:$B$53,2,FALSE)</f>
        <v>0</v>
      </c>
    </row>
    <row r="844" spans="1:31" x14ac:dyDescent="0.35">
      <c r="A844" s="15">
        <v>2066</v>
      </c>
      <c r="B844" s="16" t="s">
        <v>636</v>
      </c>
      <c r="C844" s="16" t="s">
        <v>4087</v>
      </c>
      <c r="D844" s="17">
        <v>45142</v>
      </c>
      <c r="E844" s="17">
        <v>45142</v>
      </c>
      <c r="F844" s="16">
        <v>0</v>
      </c>
      <c r="G844" s="16" t="s">
        <v>10308</v>
      </c>
      <c r="H844" s="16" t="s">
        <v>727</v>
      </c>
      <c r="I844" s="16" t="s">
        <v>6288</v>
      </c>
      <c r="J844" s="16" t="s">
        <v>6289</v>
      </c>
      <c r="K844" s="16" t="s">
        <v>138</v>
      </c>
      <c r="L844" s="16" t="s">
        <v>32</v>
      </c>
      <c r="M844" s="16" t="s">
        <v>33</v>
      </c>
      <c r="N844" s="16" t="s">
        <v>50</v>
      </c>
      <c r="O844" s="16" t="s">
        <v>62</v>
      </c>
      <c r="P844" s="16" t="s">
        <v>174</v>
      </c>
      <c r="Q844" s="16" t="s">
        <v>6290</v>
      </c>
      <c r="R844" s="16" t="s">
        <v>10322</v>
      </c>
      <c r="S844" s="16" t="s">
        <v>176</v>
      </c>
      <c r="T844" s="18">
        <v>32653</v>
      </c>
      <c r="U844" s="19">
        <v>36.569444444444443</v>
      </c>
      <c r="V844" s="19" t="s">
        <v>10318</v>
      </c>
      <c r="W844" s="20" t="s">
        <v>39</v>
      </c>
      <c r="X844" s="16" t="s">
        <v>242</v>
      </c>
      <c r="Y844" s="16" t="s">
        <v>41</v>
      </c>
      <c r="Z844" s="16">
        <v>71853</v>
      </c>
      <c r="AA844" s="16" t="s">
        <v>127</v>
      </c>
      <c r="AB844" s="16" t="s">
        <v>74</v>
      </c>
      <c r="AC844" s="16" t="s">
        <v>44</v>
      </c>
      <c r="AD844" s="16">
        <v>3</v>
      </c>
      <c r="AE844" s="21">
        <f>VLOOKUP(W844,Sheet4!$A$4:$B$53,2,FALSE)</f>
        <v>0</v>
      </c>
    </row>
    <row r="845" spans="1:31" x14ac:dyDescent="0.35">
      <c r="A845" s="22">
        <v>2073</v>
      </c>
      <c r="B845" s="23" t="s">
        <v>2866</v>
      </c>
      <c r="C845" s="23" t="s">
        <v>494</v>
      </c>
      <c r="D845" s="24">
        <v>44988</v>
      </c>
      <c r="E845" s="24">
        <v>45144</v>
      </c>
      <c r="F845" s="23">
        <v>5</v>
      </c>
      <c r="G845" s="23" t="s">
        <v>10308</v>
      </c>
      <c r="H845" s="23" t="s">
        <v>727</v>
      </c>
      <c r="I845" s="23" t="s">
        <v>6307</v>
      </c>
      <c r="J845" s="23" t="s">
        <v>6308</v>
      </c>
      <c r="K845" s="23" t="s">
        <v>167</v>
      </c>
      <c r="L845" s="23" t="s">
        <v>32</v>
      </c>
      <c r="M845" s="23" t="s">
        <v>51</v>
      </c>
      <c r="N845" s="23" t="s">
        <v>63</v>
      </c>
      <c r="O845" s="23" t="s">
        <v>62</v>
      </c>
      <c r="P845" s="23" t="s">
        <v>98</v>
      </c>
      <c r="Q845" s="23" t="s">
        <v>6309</v>
      </c>
      <c r="R845" s="23" t="s">
        <v>10322</v>
      </c>
      <c r="S845" s="23" t="s">
        <v>89</v>
      </c>
      <c r="T845" s="25">
        <v>20654</v>
      </c>
      <c r="U845" s="26">
        <v>69.422222222222217</v>
      </c>
      <c r="V845" s="26" t="s">
        <v>10315</v>
      </c>
      <c r="W845" s="27" t="s">
        <v>39</v>
      </c>
      <c r="X845" s="23" t="s">
        <v>242</v>
      </c>
      <c r="Y845" s="23" t="s">
        <v>41</v>
      </c>
      <c r="Z845" s="23">
        <v>52861</v>
      </c>
      <c r="AA845" s="23" t="s">
        <v>55</v>
      </c>
      <c r="AB845" s="23" t="s">
        <v>74</v>
      </c>
      <c r="AC845" s="23" t="s">
        <v>44</v>
      </c>
      <c r="AD845" s="23">
        <v>3</v>
      </c>
      <c r="AE845" s="28">
        <f>VLOOKUP(W845,Sheet4!$A$4:$B$53,2,FALSE)</f>
        <v>0</v>
      </c>
    </row>
    <row r="846" spans="1:31" x14ac:dyDescent="0.35">
      <c r="A846" s="15">
        <v>2076</v>
      </c>
      <c r="B846" s="16" t="s">
        <v>2988</v>
      </c>
      <c r="C846" s="16" t="s">
        <v>6315</v>
      </c>
      <c r="D846" s="17">
        <v>44537</v>
      </c>
      <c r="E846" s="17">
        <v>44928</v>
      </c>
      <c r="F846" s="16">
        <v>12</v>
      </c>
      <c r="G846" s="16" t="s">
        <v>10308</v>
      </c>
      <c r="H846" s="16" t="s">
        <v>28</v>
      </c>
      <c r="I846" s="16" t="s">
        <v>6316</v>
      </c>
      <c r="J846" s="16" t="s">
        <v>6317</v>
      </c>
      <c r="K846" s="16" t="s">
        <v>61</v>
      </c>
      <c r="L846" s="16" t="s">
        <v>32</v>
      </c>
      <c r="M846" s="16" t="s">
        <v>62</v>
      </c>
      <c r="N846" s="16" t="s">
        <v>50</v>
      </c>
      <c r="O846" s="16" t="s">
        <v>62</v>
      </c>
      <c r="P846" s="16" t="s">
        <v>174</v>
      </c>
      <c r="Q846" s="16" t="s">
        <v>6318</v>
      </c>
      <c r="R846" s="16" t="s">
        <v>10322</v>
      </c>
      <c r="S846" s="16" t="s">
        <v>89</v>
      </c>
      <c r="T846" s="18">
        <v>15914</v>
      </c>
      <c r="U846" s="19">
        <v>82.397222222222226</v>
      </c>
      <c r="V846" s="19" t="s">
        <v>10314</v>
      </c>
      <c r="W846" s="20" t="s">
        <v>39</v>
      </c>
      <c r="X846" s="16" t="s">
        <v>418</v>
      </c>
      <c r="Y846" s="16" t="s">
        <v>41</v>
      </c>
      <c r="Z846" s="16">
        <v>83667</v>
      </c>
      <c r="AA846" s="16" t="s">
        <v>92</v>
      </c>
      <c r="AB846" s="16" t="s">
        <v>103</v>
      </c>
      <c r="AC846" s="16" t="s">
        <v>44</v>
      </c>
      <c r="AD846" s="16">
        <v>3</v>
      </c>
      <c r="AE846" s="21">
        <f>VLOOKUP(W846,Sheet4!$A$4:$B$53,2,FALSE)</f>
        <v>0</v>
      </c>
    </row>
    <row r="847" spans="1:31" x14ac:dyDescent="0.35">
      <c r="A847" s="22">
        <v>2077</v>
      </c>
      <c r="B847" s="23" t="s">
        <v>6319</v>
      </c>
      <c r="C847" s="23" t="s">
        <v>5931</v>
      </c>
      <c r="D847" s="24">
        <v>44153</v>
      </c>
      <c r="E847" s="24">
        <v>44240</v>
      </c>
      <c r="F847" s="23">
        <v>2</v>
      </c>
      <c r="G847" s="23" t="s">
        <v>10308</v>
      </c>
      <c r="H847" s="23" t="s">
        <v>28</v>
      </c>
      <c r="I847" s="23" t="s">
        <v>6320</v>
      </c>
      <c r="J847" s="23" t="s">
        <v>6321</v>
      </c>
      <c r="K847" s="23" t="s">
        <v>167</v>
      </c>
      <c r="L847" s="23" t="s">
        <v>32</v>
      </c>
      <c r="M847" s="23" t="s">
        <v>62</v>
      </c>
      <c r="N847" s="23" t="s">
        <v>50</v>
      </c>
      <c r="O847" s="23" t="s">
        <v>35</v>
      </c>
      <c r="P847" s="23" t="s">
        <v>125</v>
      </c>
      <c r="Q847" s="23" t="s">
        <v>6322</v>
      </c>
      <c r="R847" s="23" t="s">
        <v>10322</v>
      </c>
      <c r="S847" s="23" t="s">
        <v>80</v>
      </c>
      <c r="T847" s="25">
        <v>16065</v>
      </c>
      <c r="U847" s="26">
        <v>81.986111111111114</v>
      </c>
      <c r="V847" s="26" t="s">
        <v>10314</v>
      </c>
      <c r="W847" s="27" t="s">
        <v>39</v>
      </c>
      <c r="X847" s="23" t="s">
        <v>225</v>
      </c>
      <c r="Y847" s="23" t="s">
        <v>41</v>
      </c>
      <c r="Z847" s="23">
        <v>50403</v>
      </c>
      <c r="AA847" s="23" t="s">
        <v>127</v>
      </c>
      <c r="AB847" s="23" t="s">
        <v>83</v>
      </c>
      <c r="AC847" s="23" t="s">
        <v>44</v>
      </c>
      <c r="AD847" s="23">
        <v>3</v>
      </c>
      <c r="AE847" s="28">
        <f>VLOOKUP(W847,Sheet4!$A$4:$B$53,2,FALSE)</f>
        <v>0</v>
      </c>
    </row>
    <row r="848" spans="1:31" x14ac:dyDescent="0.35">
      <c r="A848" s="15">
        <v>2078</v>
      </c>
      <c r="B848" s="16" t="s">
        <v>3453</v>
      </c>
      <c r="C848" s="16" t="s">
        <v>3642</v>
      </c>
      <c r="D848" s="17">
        <v>43369</v>
      </c>
      <c r="E848" s="17">
        <v>43753</v>
      </c>
      <c r="F848" s="16">
        <v>12</v>
      </c>
      <c r="G848" s="16" t="s">
        <v>10308</v>
      </c>
      <c r="H848" s="16" t="s">
        <v>28</v>
      </c>
      <c r="I848" s="16" t="s">
        <v>6323</v>
      </c>
      <c r="J848" s="16" t="s">
        <v>6324</v>
      </c>
      <c r="K848" s="16" t="s">
        <v>132</v>
      </c>
      <c r="L848" s="16" t="s">
        <v>744</v>
      </c>
      <c r="M848" s="16" t="s">
        <v>62</v>
      </c>
      <c r="N848" s="16" t="s">
        <v>63</v>
      </c>
      <c r="O848" s="16" t="s">
        <v>35</v>
      </c>
      <c r="P848" s="16" t="s">
        <v>174</v>
      </c>
      <c r="Q848" s="16" t="s">
        <v>6325</v>
      </c>
      <c r="R848" s="16" t="s">
        <v>10322</v>
      </c>
      <c r="S848" s="16" t="s">
        <v>89</v>
      </c>
      <c r="T848" s="18">
        <v>31711</v>
      </c>
      <c r="U848" s="19">
        <v>39.15</v>
      </c>
      <c r="V848" s="19" t="s">
        <v>10318</v>
      </c>
      <c r="W848" s="20" t="s">
        <v>39</v>
      </c>
      <c r="X848" s="16" t="s">
        <v>82</v>
      </c>
      <c r="Y848" s="16" t="s">
        <v>41</v>
      </c>
      <c r="Z848" s="16">
        <v>50499</v>
      </c>
      <c r="AA848" s="16" t="s">
        <v>42</v>
      </c>
      <c r="AB848" s="16" t="s">
        <v>74</v>
      </c>
      <c r="AC848" s="16" t="s">
        <v>44</v>
      </c>
      <c r="AD848" s="16">
        <v>3</v>
      </c>
      <c r="AE848" s="21">
        <f>VLOOKUP(W848,Sheet4!$A$4:$B$53,2,FALSE)</f>
        <v>0</v>
      </c>
    </row>
    <row r="849" spans="1:31" x14ac:dyDescent="0.35">
      <c r="A849" s="22">
        <v>2080</v>
      </c>
      <c r="B849" s="23" t="s">
        <v>636</v>
      </c>
      <c r="C849" s="23" t="s">
        <v>1451</v>
      </c>
      <c r="D849" s="24">
        <v>44819</v>
      </c>
      <c r="E849" s="24">
        <v>44971</v>
      </c>
      <c r="F849" s="23">
        <v>4</v>
      </c>
      <c r="G849" s="23" t="s">
        <v>10308</v>
      </c>
      <c r="H849" s="23" t="s">
        <v>28</v>
      </c>
      <c r="I849" s="23" t="s">
        <v>6329</v>
      </c>
      <c r="J849" s="23" t="s">
        <v>6330</v>
      </c>
      <c r="K849" s="23" t="s">
        <v>97</v>
      </c>
      <c r="L849" s="23" t="s">
        <v>32</v>
      </c>
      <c r="M849" s="23" t="s">
        <v>33</v>
      </c>
      <c r="N849" s="23" t="s">
        <v>63</v>
      </c>
      <c r="O849" s="23" t="s">
        <v>35</v>
      </c>
      <c r="P849" s="23" t="s">
        <v>98</v>
      </c>
      <c r="Q849" s="23" t="s">
        <v>6331</v>
      </c>
      <c r="R849" s="23" t="s">
        <v>10322</v>
      </c>
      <c r="S849" s="23" t="s">
        <v>331</v>
      </c>
      <c r="T849" s="25">
        <v>22223</v>
      </c>
      <c r="U849" s="26">
        <v>65.13055555555556</v>
      </c>
      <c r="V849" s="26" t="s">
        <v>10315</v>
      </c>
      <c r="W849" s="27" t="s">
        <v>39</v>
      </c>
      <c r="X849" s="23" t="s">
        <v>6</v>
      </c>
      <c r="Y849" s="23" t="s">
        <v>41</v>
      </c>
      <c r="Z849" s="23">
        <v>34104</v>
      </c>
      <c r="AA849" s="23" t="s">
        <v>73</v>
      </c>
      <c r="AB849" s="23" t="s">
        <v>83</v>
      </c>
      <c r="AC849" s="23" t="s">
        <v>44</v>
      </c>
      <c r="AD849" s="23">
        <v>3</v>
      </c>
      <c r="AE849" s="28">
        <f>VLOOKUP(W849,Sheet4!$A$4:$B$53,2,FALSE)</f>
        <v>0</v>
      </c>
    </row>
    <row r="850" spans="1:31" x14ac:dyDescent="0.35">
      <c r="A850" s="15">
        <v>2085</v>
      </c>
      <c r="B850" s="16" t="s">
        <v>6342</v>
      </c>
      <c r="C850" s="16" t="s">
        <v>3438</v>
      </c>
      <c r="D850" s="17">
        <v>43590</v>
      </c>
      <c r="E850" s="17">
        <v>44572</v>
      </c>
      <c r="F850" s="16">
        <v>32</v>
      </c>
      <c r="G850" s="16" t="s">
        <v>10308</v>
      </c>
      <c r="H850" s="16" t="s">
        <v>28</v>
      </c>
      <c r="I850" s="16" t="s">
        <v>6343</v>
      </c>
      <c r="J850" s="16" t="s">
        <v>6344</v>
      </c>
      <c r="K850" s="16" t="s">
        <v>117</v>
      </c>
      <c r="L850" s="16" t="s">
        <v>32</v>
      </c>
      <c r="M850" s="16" t="s">
        <v>33</v>
      </c>
      <c r="N850" s="16" t="s">
        <v>34</v>
      </c>
      <c r="O850" s="16" t="s">
        <v>62</v>
      </c>
      <c r="P850" s="16" t="s">
        <v>174</v>
      </c>
      <c r="Q850" s="16" t="s">
        <v>6345</v>
      </c>
      <c r="R850" s="16" t="s">
        <v>10322</v>
      </c>
      <c r="S850" s="16" t="s">
        <v>110</v>
      </c>
      <c r="T850" s="18">
        <v>36353</v>
      </c>
      <c r="U850" s="19">
        <v>26.43888888888889</v>
      </c>
      <c r="V850" s="19" t="s">
        <v>10320</v>
      </c>
      <c r="W850" s="20" t="s">
        <v>39</v>
      </c>
      <c r="X850" s="16" t="s">
        <v>112</v>
      </c>
      <c r="Y850" s="16" t="s">
        <v>41</v>
      </c>
      <c r="Z850" s="16">
        <v>8666</v>
      </c>
      <c r="AA850" s="16" t="s">
        <v>127</v>
      </c>
      <c r="AB850" s="16" t="s">
        <v>83</v>
      </c>
      <c r="AC850" s="16" t="s">
        <v>44</v>
      </c>
      <c r="AD850" s="16">
        <v>3</v>
      </c>
      <c r="AE850" s="21">
        <f>VLOOKUP(W850,Sheet4!$A$4:$B$53,2,FALSE)</f>
        <v>0</v>
      </c>
    </row>
    <row r="851" spans="1:31" x14ac:dyDescent="0.35">
      <c r="A851" s="22">
        <v>2086</v>
      </c>
      <c r="B851" s="23" t="s">
        <v>6346</v>
      </c>
      <c r="C851" s="23" t="s">
        <v>537</v>
      </c>
      <c r="D851" s="24">
        <v>44347</v>
      </c>
      <c r="E851" s="24">
        <v>44512</v>
      </c>
      <c r="F851" s="23">
        <v>5</v>
      </c>
      <c r="G851" s="23" t="s">
        <v>10308</v>
      </c>
      <c r="H851" s="23" t="s">
        <v>28</v>
      </c>
      <c r="I851" s="23" t="s">
        <v>6347</v>
      </c>
      <c r="J851" s="23" t="s">
        <v>6348</v>
      </c>
      <c r="K851" s="23" t="s">
        <v>61</v>
      </c>
      <c r="L851" s="23" t="s">
        <v>32</v>
      </c>
      <c r="M851" s="23" t="s">
        <v>33</v>
      </c>
      <c r="N851" s="23" t="s">
        <v>50</v>
      </c>
      <c r="O851" s="23" t="s">
        <v>51</v>
      </c>
      <c r="P851" s="23" t="s">
        <v>139</v>
      </c>
      <c r="Q851" s="23" t="s">
        <v>6349</v>
      </c>
      <c r="R851" s="23" t="s">
        <v>10322</v>
      </c>
      <c r="S851" s="23" t="s">
        <v>80</v>
      </c>
      <c r="T851" s="25">
        <v>28808</v>
      </c>
      <c r="U851" s="26">
        <v>47.1</v>
      </c>
      <c r="V851" s="26" t="s">
        <v>10317</v>
      </c>
      <c r="W851" s="27" t="s">
        <v>39</v>
      </c>
      <c r="X851" s="23" t="s">
        <v>82</v>
      </c>
      <c r="Y851" s="23" t="s">
        <v>41</v>
      </c>
      <c r="Z851" s="23">
        <v>26272</v>
      </c>
      <c r="AA851" s="23" t="s">
        <v>127</v>
      </c>
      <c r="AB851" s="23" t="s">
        <v>103</v>
      </c>
      <c r="AC851" s="23" t="s">
        <v>44</v>
      </c>
      <c r="AD851" s="23">
        <v>3</v>
      </c>
      <c r="AE851" s="28">
        <f>VLOOKUP(W851,Sheet4!$A$4:$B$53,2,FALSE)</f>
        <v>0</v>
      </c>
    </row>
    <row r="852" spans="1:31" x14ac:dyDescent="0.35">
      <c r="A852" s="15">
        <v>2087</v>
      </c>
      <c r="B852" s="16" t="s">
        <v>3928</v>
      </c>
      <c r="C852" s="16" t="s">
        <v>1855</v>
      </c>
      <c r="D852" s="17">
        <v>43790</v>
      </c>
      <c r="E852" s="17">
        <v>44006</v>
      </c>
      <c r="F852" s="16">
        <v>7</v>
      </c>
      <c r="G852" s="16" t="s">
        <v>10308</v>
      </c>
      <c r="H852" s="16" t="s">
        <v>28</v>
      </c>
      <c r="I852" s="16" t="s">
        <v>6350</v>
      </c>
      <c r="J852" s="16" t="s">
        <v>6351</v>
      </c>
      <c r="K852" s="16" t="s">
        <v>167</v>
      </c>
      <c r="L852" s="16" t="s">
        <v>32</v>
      </c>
      <c r="M852" s="16" t="s">
        <v>51</v>
      </c>
      <c r="N852" s="16" t="s">
        <v>50</v>
      </c>
      <c r="O852" s="16" t="s">
        <v>62</v>
      </c>
      <c r="P852" s="16" t="s">
        <v>98</v>
      </c>
      <c r="Q852" s="16" t="s">
        <v>6352</v>
      </c>
      <c r="R852" s="16" t="s">
        <v>10322</v>
      </c>
      <c r="S852" s="16" t="s">
        <v>89</v>
      </c>
      <c r="T852" s="18">
        <v>21903</v>
      </c>
      <c r="U852" s="19">
        <v>66.00277777777778</v>
      </c>
      <c r="V852" s="19" t="s">
        <v>10315</v>
      </c>
      <c r="W852" s="20" t="s">
        <v>39</v>
      </c>
      <c r="X852" s="16" t="s">
        <v>82</v>
      </c>
      <c r="Y852" s="16" t="s">
        <v>41</v>
      </c>
      <c r="Z852" s="16">
        <v>11105</v>
      </c>
      <c r="AA852" s="16" t="s">
        <v>92</v>
      </c>
      <c r="AB852" s="16" t="s">
        <v>43</v>
      </c>
      <c r="AC852" s="16" t="s">
        <v>44</v>
      </c>
      <c r="AD852" s="16">
        <v>3</v>
      </c>
      <c r="AE852" s="21">
        <f>VLOOKUP(W852,Sheet4!$A$4:$B$53,2,FALSE)</f>
        <v>0</v>
      </c>
    </row>
    <row r="853" spans="1:31" x14ac:dyDescent="0.35">
      <c r="A853" s="22">
        <v>2089</v>
      </c>
      <c r="B853" s="23" t="s">
        <v>6356</v>
      </c>
      <c r="C853" s="23" t="s">
        <v>1098</v>
      </c>
      <c r="D853" s="24">
        <v>43463</v>
      </c>
      <c r="E853" s="24">
        <v>44016</v>
      </c>
      <c r="F853" s="23">
        <v>18</v>
      </c>
      <c r="G853" s="23" t="s">
        <v>10308</v>
      </c>
      <c r="H853" s="23" t="s">
        <v>28</v>
      </c>
      <c r="I853" s="23" t="s">
        <v>6357</v>
      </c>
      <c r="J853" s="23" t="s">
        <v>6358</v>
      </c>
      <c r="K853" s="23" t="s">
        <v>79</v>
      </c>
      <c r="L853" s="23" t="s">
        <v>32</v>
      </c>
      <c r="M853" s="23" t="s">
        <v>33</v>
      </c>
      <c r="N853" s="23" t="s">
        <v>34</v>
      </c>
      <c r="O853" s="23" t="s">
        <v>51</v>
      </c>
      <c r="P853" s="23" t="s">
        <v>174</v>
      </c>
      <c r="Q853" s="23" t="s">
        <v>6359</v>
      </c>
      <c r="R853" s="23" t="s">
        <v>10322</v>
      </c>
      <c r="S853" s="23" t="s">
        <v>1011</v>
      </c>
      <c r="T853" s="25">
        <v>24262</v>
      </c>
      <c r="U853" s="26">
        <v>59.544444444444444</v>
      </c>
      <c r="V853" s="26" t="s">
        <v>10319</v>
      </c>
      <c r="W853" s="27" t="s">
        <v>39</v>
      </c>
      <c r="X853" s="23" t="s">
        <v>183</v>
      </c>
      <c r="Y853" s="23" t="s">
        <v>41</v>
      </c>
      <c r="Z853" s="23">
        <v>93414</v>
      </c>
      <c r="AA853" s="23" t="s">
        <v>42</v>
      </c>
      <c r="AB853" s="23" t="s">
        <v>83</v>
      </c>
      <c r="AC853" s="23" t="s">
        <v>44</v>
      </c>
      <c r="AD853" s="23">
        <v>3</v>
      </c>
      <c r="AE853" s="28">
        <f>VLOOKUP(W853,Sheet4!$A$4:$B$53,2,FALSE)</f>
        <v>0</v>
      </c>
    </row>
    <row r="854" spans="1:31" x14ac:dyDescent="0.35">
      <c r="A854" s="15">
        <v>2093</v>
      </c>
      <c r="B854" s="16" t="s">
        <v>216</v>
      </c>
      <c r="C854" s="16" t="s">
        <v>2722</v>
      </c>
      <c r="D854" s="17">
        <v>44082</v>
      </c>
      <c r="E854" s="17">
        <v>44797</v>
      </c>
      <c r="F854" s="16">
        <v>23</v>
      </c>
      <c r="G854" s="16" t="s">
        <v>10308</v>
      </c>
      <c r="H854" s="16" t="s">
        <v>727</v>
      </c>
      <c r="I854" s="16" t="s">
        <v>6367</v>
      </c>
      <c r="J854" s="16" t="s">
        <v>6368</v>
      </c>
      <c r="K854" s="16" t="s">
        <v>61</v>
      </c>
      <c r="L854" s="16" t="s">
        <v>32</v>
      </c>
      <c r="M854" s="16" t="s">
        <v>33</v>
      </c>
      <c r="N854" s="16" t="s">
        <v>50</v>
      </c>
      <c r="O854" s="16" t="s">
        <v>35</v>
      </c>
      <c r="P854" s="16" t="s">
        <v>125</v>
      </c>
      <c r="Q854" s="16" t="s">
        <v>6369</v>
      </c>
      <c r="R854" s="16" t="s">
        <v>10322</v>
      </c>
      <c r="S854" s="16" t="s">
        <v>80</v>
      </c>
      <c r="T854" s="18">
        <v>17659</v>
      </c>
      <c r="U854" s="19">
        <v>77.62222222222222</v>
      </c>
      <c r="V854" s="19" t="s">
        <v>10316</v>
      </c>
      <c r="W854" s="20" t="s">
        <v>39</v>
      </c>
      <c r="X854" s="16" t="s">
        <v>102</v>
      </c>
      <c r="Y854" s="16" t="s">
        <v>41</v>
      </c>
      <c r="Z854" s="16">
        <v>18116</v>
      </c>
      <c r="AA854" s="16" t="s">
        <v>55</v>
      </c>
      <c r="AB854" s="16" t="s">
        <v>83</v>
      </c>
      <c r="AC854" s="16" t="s">
        <v>44</v>
      </c>
      <c r="AD854" s="16">
        <v>3</v>
      </c>
      <c r="AE854" s="21">
        <f>VLOOKUP(W854,Sheet4!$A$4:$B$53,2,FALSE)</f>
        <v>0</v>
      </c>
    </row>
    <row r="855" spans="1:31" x14ac:dyDescent="0.35">
      <c r="A855" s="22">
        <v>2094</v>
      </c>
      <c r="B855" s="23" t="s">
        <v>6370</v>
      </c>
      <c r="C855" s="23" t="s">
        <v>3811</v>
      </c>
      <c r="D855" s="24">
        <v>43632</v>
      </c>
      <c r="E855" s="24">
        <v>44446</v>
      </c>
      <c r="F855" s="23">
        <v>26</v>
      </c>
      <c r="G855" s="23" t="s">
        <v>10308</v>
      </c>
      <c r="H855" s="23" t="s">
        <v>727</v>
      </c>
      <c r="I855" s="23" t="s">
        <v>6371</v>
      </c>
      <c r="J855" s="23" t="s">
        <v>6372</v>
      </c>
      <c r="K855" s="23" t="s">
        <v>167</v>
      </c>
      <c r="L855" s="23" t="s">
        <v>32</v>
      </c>
      <c r="M855" s="23" t="s">
        <v>51</v>
      </c>
      <c r="N855" s="23" t="s">
        <v>34</v>
      </c>
      <c r="O855" s="23" t="s">
        <v>51</v>
      </c>
      <c r="P855" s="23" t="s">
        <v>98</v>
      </c>
      <c r="Q855" s="23" t="s">
        <v>6373</v>
      </c>
      <c r="R855" s="23" t="s">
        <v>10322</v>
      </c>
      <c r="S855" s="23" t="s">
        <v>89</v>
      </c>
      <c r="T855" s="25">
        <v>23388</v>
      </c>
      <c r="U855" s="26">
        <v>61.93888888888889</v>
      </c>
      <c r="V855" s="26" t="s">
        <v>10315</v>
      </c>
      <c r="W855" s="27" t="s">
        <v>39</v>
      </c>
      <c r="X855" s="23" t="s">
        <v>351</v>
      </c>
      <c r="Y855" s="23" t="s">
        <v>41</v>
      </c>
      <c r="Z855" s="23">
        <v>67210</v>
      </c>
      <c r="AA855" s="23" t="s">
        <v>92</v>
      </c>
      <c r="AB855" s="23" t="s">
        <v>83</v>
      </c>
      <c r="AC855" s="23" t="s">
        <v>44</v>
      </c>
      <c r="AD855" s="23">
        <v>3</v>
      </c>
      <c r="AE855" s="28">
        <f>VLOOKUP(W855,Sheet4!$A$4:$B$53,2,FALSE)</f>
        <v>0</v>
      </c>
    </row>
    <row r="856" spans="1:31" x14ac:dyDescent="0.35">
      <c r="A856" s="15">
        <v>2095</v>
      </c>
      <c r="B856" s="16" t="s">
        <v>6374</v>
      </c>
      <c r="C856" s="16" t="s">
        <v>1862</v>
      </c>
      <c r="D856" s="17">
        <v>45121</v>
      </c>
      <c r="E856" s="17">
        <v>45123</v>
      </c>
      <c r="F856" s="16">
        <v>0</v>
      </c>
      <c r="G856" s="16" t="s">
        <v>10308</v>
      </c>
      <c r="H856" s="16" t="s">
        <v>727</v>
      </c>
      <c r="I856" s="16" t="s">
        <v>6375</v>
      </c>
      <c r="J856" s="16" t="s">
        <v>6376</v>
      </c>
      <c r="K856" s="16" t="s">
        <v>132</v>
      </c>
      <c r="L856" s="16" t="s">
        <v>32</v>
      </c>
      <c r="M856" s="16" t="s">
        <v>62</v>
      </c>
      <c r="N856" s="16" t="s">
        <v>50</v>
      </c>
      <c r="O856" s="16" t="s">
        <v>62</v>
      </c>
      <c r="P856" s="16" t="s">
        <v>139</v>
      </c>
      <c r="Q856" s="16" t="s">
        <v>6377</v>
      </c>
      <c r="R856" s="16" t="s">
        <v>10322</v>
      </c>
      <c r="S856" s="16" t="s">
        <v>176</v>
      </c>
      <c r="T856" s="18">
        <v>35722</v>
      </c>
      <c r="U856" s="19">
        <v>28.169444444444444</v>
      </c>
      <c r="V856" s="19" t="s">
        <v>10320</v>
      </c>
      <c r="W856" s="20" t="s">
        <v>39</v>
      </c>
      <c r="X856" s="16" t="s">
        <v>242</v>
      </c>
      <c r="Y856" s="16" t="s">
        <v>41</v>
      </c>
      <c r="Z856" s="16">
        <v>60616</v>
      </c>
      <c r="AA856" s="16" t="s">
        <v>73</v>
      </c>
      <c r="AB856" s="16" t="s">
        <v>103</v>
      </c>
      <c r="AC856" s="16" t="s">
        <v>44</v>
      </c>
      <c r="AD856" s="16">
        <v>3</v>
      </c>
      <c r="AE856" s="21">
        <f>VLOOKUP(W856,Sheet4!$A$4:$B$53,2,FALSE)</f>
        <v>0</v>
      </c>
    </row>
    <row r="857" spans="1:31" x14ac:dyDescent="0.35">
      <c r="A857" s="22">
        <v>2097</v>
      </c>
      <c r="B857" s="23" t="s">
        <v>1357</v>
      </c>
      <c r="C857" s="23" t="s">
        <v>5265</v>
      </c>
      <c r="D857" s="24">
        <v>43440</v>
      </c>
      <c r="E857" s="24">
        <v>43564</v>
      </c>
      <c r="F857" s="23">
        <v>4</v>
      </c>
      <c r="G857" s="23" t="s">
        <v>10308</v>
      </c>
      <c r="H857" s="23" t="s">
        <v>727</v>
      </c>
      <c r="I857" s="23" t="s">
        <v>6380</v>
      </c>
      <c r="J857" s="23" t="s">
        <v>6381</v>
      </c>
      <c r="K857" s="23" t="s">
        <v>97</v>
      </c>
      <c r="L857" s="23" t="s">
        <v>32</v>
      </c>
      <c r="M857" s="23" t="s">
        <v>51</v>
      </c>
      <c r="N857" s="23" t="s">
        <v>34</v>
      </c>
      <c r="O857" s="23" t="s">
        <v>62</v>
      </c>
      <c r="P857" s="23" t="s">
        <v>139</v>
      </c>
      <c r="Q857" s="23" t="s">
        <v>6382</v>
      </c>
      <c r="R857" s="23" t="s">
        <v>10322</v>
      </c>
      <c r="S857" s="23" t="s">
        <v>52</v>
      </c>
      <c r="T857" s="25">
        <v>23432</v>
      </c>
      <c r="U857" s="26">
        <v>61.819444444444443</v>
      </c>
      <c r="V857" s="26" t="s">
        <v>10315</v>
      </c>
      <c r="W857" s="27" t="s">
        <v>39</v>
      </c>
      <c r="X857" s="23" t="s">
        <v>162</v>
      </c>
      <c r="Y857" s="23" t="s">
        <v>41</v>
      </c>
      <c r="Z857" s="23">
        <v>29605</v>
      </c>
      <c r="AA857" s="23" t="s">
        <v>92</v>
      </c>
      <c r="AB857" s="23" t="s">
        <v>43</v>
      </c>
      <c r="AC857" s="23" t="s">
        <v>739</v>
      </c>
      <c r="AD857" s="23">
        <v>2</v>
      </c>
      <c r="AE857" s="28">
        <f>VLOOKUP(W857,Sheet4!$A$4:$B$53,2,FALSE)</f>
        <v>0</v>
      </c>
    </row>
    <row r="858" spans="1:31" x14ac:dyDescent="0.35">
      <c r="A858" s="15">
        <v>2101</v>
      </c>
      <c r="B858" s="16" t="s">
        <v>1338</v>
      </c>
      <c r="C858" s="16" t="s">
        <v>6390</v>
      </c>
      <c r="D858" s="17">
        <v>44923</v>
      </c>
      <c r="E858" s="17">
        <v>45059</v>
      </c>
      <c r="F858" s="16">
        <v>4</v>
      </c>
      <c r="G858" s="16" t="s">
        <v>10308</v>
      </c>
      <c r="H858" s="16" t="s">
        <v>28</v>
      </c>
      <c r="I858" s="16" t="s">
        <v>6391</v>
      </c>
      <c r="J858" s="16" t="s">
        <v>6392</v>
      </c>
      <c r="K858" s="16" t="s">
        <v>132</v>
      </c>
      <c r="L858" s="16" t="s">
        <v>744</v>
      </c>
      <c r="M858" s="16" t="s">
        <v>62</v>
      </c>
      <c r="N858" s="16" t="s">
        <v>63</v>
      </c>
      <c r="O858" s="16" t="s">
        <v>35</v>
      </c>
      <c r="P858" s="16" t="s">
        <v>98</v>
      </c>
      <c r="Q858" s="16" t="s">
        <v>6393</v>
      </c>
      <c r="R858" s="16" t="s">
        <v>10322</v>
      </c>
      <c r="S858" s="16" t="s">
        <v>230</v>
      </c>
      <c r="T858" s="18">
        <v>23724</v>
      </c>
      <c r="U858" s="19">
        <v>61.019444444444446</v>
      </c>
      <c r="V858" s="19" t="s">
        <v>10315</v>
      </c>
      <c r="W858" s="20" t="s">
        <v>39</v>
      </c>
      <c r="X858" s="16" t="s">
        <v>112</v>
      </c>
      <c r="Y858" s="16" t="s">
        <v>41</v>
      </c>
      <c r="Z858" s="16">
        <v>35098</v>
      </c>
      <c r="AA858" s="16" t="s">
        <v>55</v>
      </c>
      <c r="AB858" s="16" t="s">
        <v>83</v>
      </c>
      <c r="AC858" s="16" t="s">
        <v>739</v>
      </c>
      <c r="AD858" s="16">
        <v>5</v>
      </c>
      <c r="AE858" s="21">
        <f>VLOOKUP(W858,Sheet4!$A$4:$B$53,2,FALSE)</f>
        <v>0</v>
      </c>
    </row>
    <row r="859" spans="1:31" x14ac:dyDescent="0.35">
      <c r="A859" s="22">
        <v>2106</v>
      </c>
      <c r="B859" s="23" t="s">
        <v>6403</v>
      </c>
      <c r="C859" s="23" t="s">
        <v>2389</v>
      </c>
      <c r="D859" s="24">
        <v>43569</v>
      </c>
      <c r="E859" s="24">
        <v>44946</v>
      </c>
      <c r="F859" s="23">
        <v>45</v>
      </c>
      <c r="G859" s="23" t="s">
        <v>10308</v>
      </c>
      <c r="H859" s="23" t="s">
        <v>28</v>
      </c>
      <c r="I859" s="23" t="s">
        <v>6404</v>
      </c>
      <c r="J859" s="23" t="s">
        <v>6405</v>
      </c>
      <c r="K859" s="23" t="s">
        <v>97</v>
      </c>
      <c r="L859" s="23" t="s">
        <v>32</v>
      </c>
      <c r="M859" s="23" t="s">
        <v>33</v>
      </c>
      <c r="N859" s="23" t="s">
        <v>34</v>
      </c>
      <c r="O859" s="23" t="s">
        <v>35</v>
      </c>
      <c r="P859" s="23" t="s">
        <v>125</v>
      </c>
      <c r="Q859" s="23" t="s">
        <v>6406</v>
      </c>
      <c r="R859" s="23" t="s">
        <v>10322</v>
      </c>
      <c r="S859" s="23" t="s">
        <v>304</v>
      </c>
      <c r="T859" s="25">
        <v>22964</v>
      </c>
      <c r="U859" s="26">
        <v>63.1</v>
      </c>
      <c r="V859" s="26" t="s">
        <v>10315</v>
      </c>
      <c r="W859" s="27" t="s">
        <v>39</v>
      </c>
      <c r="X859" s="23" t="s">
        <v>225</v>
      </c>
      <c r="Y859" s="23" t="s">
        <v>54</v>
      </c>
      <c r="Z859" s="23">
        <v>47601</v>
      </c>
      <c r="AA859" s="23" t="s">
        <v>42</v>
      </c>
      <c r="AB859" s="23" t="s">
        <v>43</v>
      </c>
      <c r="AC859" s="23" t="s">
        <v>104</v>
      </c>
      <c r="AD859" s="23">
        <v>2</v>
      </c>
      <c r="AE859" s="28">
        <f>VLOOKUP(W859,Sheet4!$A$4:$B$53,2,FALSE)</f>
        <v>0</v>
      </c>
    </row>
    <row r="860" spans="1:31" x14ac:dyDescent="0.35">
      <c r="A860" s="15">
        <v>2107</v>
      </c>
      <c r="B860" s="16" t="s">
        <v>1648</v>
      </c>
      <c r="C860" s="16" t="s">
        <v>92</v>
      </c>
      <c r="D860" s="17">
        <v>45079</v>
      </c>
      <c r="E860" s="17">
        <v>45131</v>
      </c>
      <c r="F860" s="16">
        <v>1</v>
      </c>
      <c r="G860" s="16" t="s">
        <v>10308</v>
      </c>
      <c r="H860" s="16" t="s">
        <v>28</v>
      </c>
      <c r="I860" s="16" t="s">
        <v>6407</v>
      </c>
      <c r="J860" s="16" t="s">
        <v>6408</v>
      </c>
      <c r="K860" s="16" t="s">
        <v>117</v>
      </c>
      <c r="L860" s="16" t="s">
        <v>32</v>
      </c>
      <c r="M860" s="16" t="s">
        <v>33</v>
      </c>
      <c r="N860" s="16" t="s">
        <v>63</v>
      </c>
      <c r="O860" s="16" t="s">
        <v>35</v>
      </c>
      <c r="P860" s="16" t="s">
        <v>139</v>
      </c>
      <c r="Q860" s="16" t="s">
        <v>6409</v>
      </c>
      <c r="R860" s="16" t="s">
        <v>10322</v>
      </c>
      <c r="S860" s="16" t="s">
        <v>89</v>
      </c>
      <c r="T860" s="18">
        <v>16067</v>
      </c>
      <c r="U860" s="19">
        <v>81.980555555555554</v>
      </c>
      <c r="V860" s="19" t="s">
        <v>10314</v>
      </c>
      <c r="W860" s="20" t="s">
        <v>39</v>
      </c>
      <c r="X860" s="16" t="s">
        <v>418</v>
      </c>
      <c r="Y860" s="16" t="s">
        <v>41</v>
      </c>
      <c r="Z860" s="16">
        <v>68361</v>
      </c>
      <c r="AA860" s="16" t="s">
        <v>55</v>
      </c>
      <c r="AB860" s="16" t="s">
        <v>43</v>
      </c>
      <c r="AC860" s="16" t="s">
        <v>104</v>
      </c>
      <c r="AD860" s="16">
        <v>1</v>
      </c>
      <c r="AE860" s="21">
        <f>VLOOKUP(W860,Sheet4!$A$4:$B$53,2,FALSE)</f>
        <v>0</v>
      </c>
    </row>
    <row r="861" spans="1:31" x14ac:dyDescent="0.35">
      <c r="A861" s="22">
        <v>2108</v>
      </c>
      <c r="B861" s="23" t="s">
        <v>6410</v>
      </c>
      <c r="C861" s="23" t="s">
        <v>845</v>
      </c>
      <c r="D861" s="24">
        <v>44690</v>
      </c>
      <c r="E861" s="24">
        <v>44929</v>
      </c>
      <c r="F861" s="23">
        <v>7</v>
      </c>
      <c r="G861" s="23" t="s">
        <v>10308</v>
      </c>
      <c r="H861" s="23" t="s">
        <v>28</v>
      </c>
      <c r="I861" s="23" t="s">
        <v>6411</v>
      </c>
      <c r="J861" s="23" t="s">
        <v>6412</v>
      </c>
      <c r="K861" s="23" t="s">
        <v>61</v>
      </c>
      <c r="L861" s="23" t="s">
        <v>744</v>
      </c>
      <c r="M861" s="23" t="s">
        <v>51</v>
      </c>
      <c r="N861" s="23" t="s">
        <v>50</v>
      </c>
      <c r="O861" s="23" t="s">
        <v>35</v>
      </c>
      <c r="P861" s="23" t="s">
        <v>139</v>
      </c>
      <c r="Q861" s="23" t="s">
        <v>6413</v>
      </c>
      <c r="R861" s="23" t="s">
        <v>10322</v>
      </c>
      <c r="S861" s="23" t="s">
        <v>89</v>
      </c>
      <c r="T861" s="25">
        <v>28752</v>
      </c>
      <c r="U861" s="26">
        <v>47.25277777777778</v>
      </c>
      <c r="V861" s="26" t="s">
        <v>10317</v>
      </c>
      <c r="W861" s="27" t="s">
        <v>39</v>
      </c>
      <c r="X861" s="23" t="s">
        <v>192</v>
      </c>
      <c r="Y861" s="23" t="s">
        <v>41</v>
      </c>
      <c r="Z861" s="23">
        <v>71922</v>
      </c>
      <c r="AA861" s="23" t="s">
        <v>42</v>
      </c>
      <c r="AB861" s="23" t="s">
        <v>43</v>
      </c>
      <c r="AC861" s="23" t="s">
        <v>235</v>
      </c>
      <c r="AD861" s="23">
        <v>2</v>
      </c>
      <c r="AE861" s="28">
        <f>VLOOKUP(W861,Sheet4!$A$4:$B$53,2,FALSE)</f>
        <v>0</v>
      </c>
    </row>
    <row r="862" spans="1:31" x14ac:dyDescent="0.35">
      <c r="A862" s="15">
        <v>2111</v>
      </c>
      <c r="B862" s="16" t="s">
        <v>6419</v>
      </c>
      <c r="C862" s="16" t="s">
        <v>4410</v>
      </c>
      <c r="D862" s="17">
        <v>44649</v>
      </c>
      <c r="E862" s="17">
        <v>44772</v>
      </c>
      <c r="F862" s="16">
        <v>4</v>
      </c>
      <c r="G862" s="16" t="s">
        <v>10308</v>
      </c>
      <c r="H862" s="16" t="s">
        <v>28</v>
      </c>
      <c r="I862" s="16" t="s">
        <v>6420</v>
      </c>
      <c r="J862" s="16" t="s">
        <v>6421</v>
      </c>
      <c r="K862" s="16" t="s">
        <v>132</v>
      </c>
      <c r="L862" s="16" t="s">
        <v>32</v>
      </c>
      <c r="M862" s="16" t="s">
        <v>62</v>
      </c>
      <c r="N862" s="16" t="s">
        <v>50</v>
      </c>
      <c r="O862" s="16" t="s">
        <v>35</v>
      </c>
      <c r="P862" s="16" t="s">
        <v>98</v>
      </c>
      <c r="Q862" s="16" t="s">
        <v>6422</v>
      </c>
      <c r="R862" s="16" t="s">
        <v>10322</v>
      </c>
      <c r="S862" s="16" t="s">
        <v>80</v>
      </c>
      <c r="T862" s="18">
        <v>20957</v>
      </c>
      <c r="U862" s="19">
        <v>68.591666666666669</v>
      </c>
      <c r="V862" s="19" t="s">
        <v>10315</v>
      </c>
      <c r="W862" s="20" t="s">
        <v>39</v>
      </c>
      <c r="X862" s="16" t="s">
        <v>162</v>
      </c>
      <c r="Y862" s="16" t="s">
        <v>41</v>
      </c>
      <c r="Z862" s="16">
        <v>92067</v>
      </c>
      <c r="AA862" s="16" t="s">
        <v>127</v>
      </c>
      <c r="AB862" s="16" t="s">
        <v>74</v>
      </c>
      <c r="AC862" s="16" t="s">
        <v>235</v>
      </c>
      <c r="AD862" s="16">
        <v>5</v>
      </c>
      <c r="AE862" s="21">
        <f>VLOOKUP(W862,Sheet4!$A$4:$B$53,2,FALSE)</f>
        <v>0</v>
      </c>
    </row>
    <row r="863" spans="1:31" x14ac:dyDescent="0.35">
      <c r="A863" s="22">
        <v>2112</v>
      </c>
      <c r="B863" s="23" t="s">
        <v>6326</v>
      </c>
      <c r="C863" s="23" t="s">
        <v>1888</v>
      </c>
      <c r="D863" s="24">
        <v>43676</v>
      </c>
      <c r="E863" s="24">
        <v>43851</v>
      </c>
      <c r="F863" s="23">
        <v>5</v>
      </c>
      <c r="G863" s="23" t="s">
        <v>10308</v>
      </c>
      <c r="H863" s="23" t="s">
        <v>28</v>
      </c>
      <c r="I863" s="23" t="s">
        <v>6423</v>
      </c>
      <c r="J863" s="23" t="s">
        <v>6424</v>
      </c>
      <c r="K863" s="23" t="s">
        <v>49</v>
      </c>
      <c r="L863" s="23" t="s">
        <v>32</v>
      </c>
      <c r="M863" s="23" t="s">
        <v>51</v>
      </c>
      <c r="N863" s="23" t="s">
        <v>63</v>
      </c>
      <c r="O863" s="23" t="s">
        <v>35</v>
      </c>
      <c r="P863" s="23" t="s">
        <v>174</v>
      </c>
      <c r="Q863" s="23" t="s">
        <v>6425</v>
      </c>
      <c r="R863" s="23" t="s">
        <v>10322</v>
      </c>
      <c r="S863" s="23" t="s">
        <v>110</v>
      </c>
      <c r="T863" s="25">
        <v>15973</v>
      </c>
      <c r="U863" s="26">
        <v>82.238888888888894</v>
      </c>
      <c r="V863" s="26" t="s">
        <v>10314</v>
      </c>
      <c r="W863" s="27" t="s">
        <v>39</v>
      </c>
      <c r="X863" s="23" t="s">
        <v>102</v>
      </c>
      <c r="Y863" s="23" t="s">
        <v>41</v>
      </c>
      <c r="Z863" s="23">
        <v>65114</v>
      </c>
      <c r="AA863" s="23" t="s">
        <v>73</v>
      </c>
      <c r="AB863" s="23" t="s">
        <v>43</v>
      </c>
      <c r="AC863" s="23" t="s">
        <v>104</v>
      </c>
      <c r="AD863" s="23">
        <v>4</v>
      </c>
      <c r="AE863" s="28">
        <f>VLOOKUP(W863,Sheet4!$A$4:$B$53,2,FALSE)</f>
        <v>0</v>
      </c>
    </row>
    <row r="864" spans="1:31" x14ac:dyDescent="0.35">
      <c r="A864" s="15">
        <v>2113</v>
      </c>
      <c r="B864" s="16" t="s">
        <v>926</v>
      </c>
      <c r="C864" s="16" t="s">
        <v>4907</v>
      </c>
      <c r="D864" s="17">
        <v>44021</v>
      </c>
      <c r="E864" s="17">
        <v>44905</v>
      </c>
      <c r="F864" s="16">
        <v>29</v>
      </c>
      <c r="G864" s="16" t="s">
        <v>10308</v>
      </c>
      <c r="H864" s="16" t="s">
        <v>28</v>
      </c>
      <c r="I864" s="16" t="s">
        <v>6426</v>
      </c>
      <c r="J864" s="16" t="s">
        <v>6427</v>
      </c>
      <c r="K864" s="16" t="s">
        <v>138</v>
      </c>
      <c r="L864" s="16" t="s">
        <v>32</v>
      </c>
      <c r="M864" s="16" t="s">
        <v>51</v>
      </c>
      <c r="N864" s="16" t="s">
        <v>63</v>
      </c>
      <c r="O864" s="16" t="s">
        <v>62</v>
      </c>
      <c r="P864" s="16" t="s">
        <v>98</v>
      </c>
      <c r="Q864" s="16" t="s">
        <v>6428</v>
      </c>
      <c r="R864" s="16" t="s">
        <v>10322</v>
      </c>
      <c r="S864" s="16" t="s">
        <v>80</v>
      </c>
      <c r="T864" s="18">
        <v>16365</v>
      </c>
      <c r="U864" s="19">
        <v>81.166666666666671</v>
      </c>
      <c r="V864" s="19" t="s">
        <v>10314</v>
      </c>
      <c r="W864" s="20" t="s">
        <v>39</v>
      </c>
      <c r="X864" s="16" t="s">
        <v>72</v>
      </c>
      <c r="Y864" s="16" t="s">
        <v>41</v>
      </c>
      <c r="Z864" s="16">
        <v>9677</v>
      </c>
      <c r="AA864" s="16" t="s">
        <v>42</v>
      </c>
      <c r="AB864" s="16" t="s">
        <v>43</v>
      </c>
      <c r="AC864" s="16" t="s">
        <v>104</v>
      </c>
      <c r="AD864" s="16">
        <v>2</v>
      </c>
      <c r="AE864" s="21">
        <f>VLOOKUP(W864,Sheet4!$A$4:$B$53,2,FALSE)</f>
        <v>0</v>
      </c>
    </row>
    <row r="865" spans="1:31" x14ac:dyDescent="0.35">
      <c r="A865" s="22">
        <v>2115</v>
      </c>
      <c r="B865" s="23" t="s">
        <v>4861</v>
      </c>
      <c r="C865" s="23" t="s">
        <v>1669</v>
      </c>
      <c r="D865" s="24">
        <v>43570</v>
      </c>
      <c r="E865" s="24">
        <v>45056</v>
      </c>
      <c r="F865" s="23">
        <v>48</v>
      </c>
      <c r="G865" s="23" t="s">
        <v>10308</v>
      </c>
      <c r="H865" s="23" t="s">
        <v>727</v>
      </c>
      <c r="I865" s="23" t="s">
        <v>6431</v>
      </c>
      <c r="J865" s="23" t="s">
        <v>6432</v>
      </c>
      <c r="K865" s="23" t="s">
        <v>61</v>
      </c>
      <c r="L865" s="23" t="s">
        <v>32</v>
      </c>
      <c r="M865" s="23" t="s">
        <v>33</v>
      </c>
      <c r="N865" s="23" t="s">
        <v>50</v>
      </c>
      <c r="O865" s="23" t="s">
        <v>51</v>
      </c>
      <c r="P865" s="23" t="s">
        <v>174</v>
      </c>
      <c r="Q865" s="23" t="s">
        <v>6433</v>
      </c>
      <c r="R865" s="23" t="s">
        <v>10322</v>
      </c>
      <c r="S865" s="23" t="s">
        <v>935</v>
      </c>
      <c r="T865" s="25">
        <v>28579</v>
      </c>
      <c r="U865" s="26">
        <v>47.722222222222221</v>
      </c>
      <c r="V865" s="26" t="s">
        <v>10317</v>
      </c>
      <c r="W865" s="27" t="s">
        <v>39</v>
      </c>
      <c r="X865" s="23" t="s">
        <v>112</v>
      </c>
      <c r="Y865" s="23" t="s">
        <v>41</v>
      </c>
      <c r="Z865" s="23">
        <v>25166</v>
      </c>
      <c r="AA865" s="23" t="s">
        <v>127</v>
      </c>
      <c r="AB865" s="23" t="s">
        <v>83</v>
      </c>
      <c r="AC865" s="23" t="s">
        <v>104</v>
      </c>
      <c r="AD865" s="23">
        <v>2</v>
      </c>
      <c r="AE865" s="28">
        <f>VLOOKUP(W865,Sheet4!$A$4:$B$53,2,FALSE)</f>
        <v>0</v>
      </c>
    </row>
    <row r="866" spans="1:31" x14ac:dyDescent="0.35">
      <c r="A866" s="15">
        <v>2122</v>
      </c>
      <c r="B866" s="16" t="s">
        <v>423</v>
      </c>
      <c r="C866" s="16" t="s">
        <v>5292</v>
      </c>
      <c r="D866" s="17">
        <v>44358</v>
      </c>
      <c r="E866" s="17">
        <v>44879</v>
      </c>
      <c r="F866" s="16">
        <v>17</v>
      </c>
      <c r="G866" s="16" t="s">
        <v>10308</v>
      </c>
      <c r="H866" s="16" t="s">
        <v>28</v>
      </c>
      <c r="I866" s="16" t="s">
        <v>6447</v>
      </c>
      <c r="J866" s="16" t="s">
        <v>6448</v>
      </c>
      <c r="K866" s="16" t="s">
        <v>88</v>
      </c>
      <c r="L866" s="16" t="s">
        <v>32</v>
      </c>
      <c r="M866" s="16" t="s">
        <v>62</v>
      </c>
      <c r="N866" s="16" t="s">
        <v>34</v>
      </c>
      <c r="O866" s="16" t="s">
        <v>35</v>
      </c>
      <c r="P866" s="16" t="s">
        <v>125</v>
      </c>
      <c r="Q866" s="16" t="s">
        <v>6449</v>
      </c>
      <c r="R866" s="16" t="s">
        <v>10322</v>
      </c>
      <c r="S866" s="16" t="s">
        <v>80</v>
      </c>
      <c r="T866" s="18">
        <v>27688</v>
      </c>
      <c r="U866" s="19">
        <v>50.163888888888891</v>
      </c>
      <c r="V866" s="19" t="s">
        <v>10319</v>
      </c>
      <c r="W866" s="20" t="s">
        <v>39</v>
      </c>
      <c r="X866" s="16" t="s">
        <v>653</v>
      </c>
      <c r="Y866" s="16" t="s">
        <v>41</v>
      </c>
      <c r="Z866" s="16">
        <v>65636</v>
      </c>
      <c r="AA866" s="16" t="s">
        <v>127</v>
      </c>
      <c r="AB866" s="16" t="s">
        <v>83</v>
      </c>
      <c r="AC866" s="16" t="s">
        <v>235</v>
      </c>
      <c r="AD866" s="16">
        <v>5</v>
      </c>
      <c r="AE866" s="21">
        <f>VLOOKUP(W866,Sheet4!$A$4:$B$53,2,FALSE)</f>
        <v>0</v>
      </c>
    </row>
    <row r="867" spans="1:31" x14ac:dyDescent="0.35">
      <c r="A867" s="22">
        <v>2124</v>
      </c>
      <c r="B867" s="23" t="s">
        <v>6453</v>
      </c>
      <c r="C867" s="23" t="s">
        <v>469</v>
      </c>
      <c r="D867" s="24">
        <v>44978</v>
      </c>
      <c r="E867" s="24">
        <v>45116</v>
      </c>
      <c r="F867" s="23">
        <v>4</v>
      </c>
      <c r="G867" s="23" t="s">
        <v>10308</v>
      </c>
      <c r="H867" s="23" t="s">
        <v>28</v>
      </c>
      <c r="I867" s="23" t="s">
        <v>6454</v>
      </c>
      <c r="J867" s="23" t="s">
        <v>6455</v>
      </c>
      <c r="K867" s="23" t="s">
        <v>132</v>
      </c>
      <c r="L867" s="23" t="s">
        <v>744</v>
      </c>
      <c r="M867" s="23" t="s">
        <v>33</v>
      </c>
      <c r="N867" s="23" t="s">
        <v>63</v>
      </c>
      <c r="O867" s="23" t="s">
        <v>35</v>
      </c>
      <c r="P867" s="23" t="s">
        <v>174</v>
      </c>
      <c r="Q867" s="23" t="s">
        <v>6456</v>
      </c>
      <c r="R867" s="23" t="s">
        <v>10322</v>
      </c>
      <c r="S867" s="23" t="s">
        <v>304</v>
      </c>
      <c r="T867" s="25">
        <v>18484</v>
      </c>
      <c r="U867" s="26">
        <v>75.363888888888894</v>
      </c>
      <c r="V867" s="26" t="s">
        <v>10316</v>
      </c>
      <c r="W867" s="27" t="s">
        <v>39</v>
      </c>
      <c r="X867" s="23" t="s">
        <v>82</v>
      </c>
      <c r="Y867" s="23" t="s">
        <v>41</v>
      </c>
      <c r="Z867" s="23">
        <v>42707</v>
      </c>
      <c r="AA867" s="23" t="s">
        <v>42</v>
      </c>
      <c r="AB867" s="23" t="s">
        <v>74</v>
      </c>
      <c r="AC867" s="23" t="s">
        <v>104</v>
      </c>
      <c r="AD867" s="23">
        <v>2</v>
      </c>
      <c r="AE867" s="28">
        <f>VLOOKUP(W867,Sheet4!$A$4:$B$53,2,FALSE)</f>
        <v>0</v>
      </c>
    </row>
    <row r="868" spans="1:31" x14ac:dyDescent="0.35">
      <c r="A868" s="15">
        <v>2126</v>
      </c>
      <c r="B868" s="16" t="s">
        <v>6459</v>
      </c>
      <c r="C868" s="16" t="s">
        <v>1386</v>
      </c>
      <c r="D868" s="17">
        <v>44263</v>
      </c>
      <c r="E868" s="17">
        <v>44841</v>
      </c>
      <c r="F868" s="16">
        <v>19</v>
      </c>
      <c r="G868" s="16" t="s">
        <v>10308</v>
      </c>
      <c r="H868" s="16" t="s">
        <v>28</v>
      </c>
      <c r="I868" s="16" t="s">
        <v>6460</v>
      </c>
      <c r="J868" s="16" t="s">
        <v>6461</v>
      </c>
      <c r="K868" s="16" t="s">
        <v>138</v>
      </c>
      <c r="L868" s="16" t="s">
        <v>32</v>
      </c>
      <c r="M868" s="16" t="s">
        <v>51</v>
      </c>
      <c r="N868" s="16" t="s">
        <v>34</v>
      </c>
      <c r="O868" s="16" t="s">
        <v>35</v>
      </c>
      <c r="P868" s="16" t="s">
        <v>98</v>
      </c>
      <c r="Q868" s="16" t="s">
        <v>6462</v>
      </c>
      <c r="R868" s="16" t="s">
        <v>10322</v>
      </c>
      <c r="S868" s="16" t="s">
        <v>1011</v>
      </c>
      <c r="T868" s="18">
        <v>25374</v>
      </c>
      <c r="U868" s="19">
        <v>56.5</v>
      </c>
      <c r="V868" s="19" t="s">
        <v>10319</v>
      </c>
      <c r="W868" s="20" t="s">
        <v>39</v>
      </c>
      <c r="X868" s="16" t="s">
        <v>6463</v>
      </c>
      <c r="Y868" s="16" t="s">
        <v>41</v>
      </c>
      <c r="Z868" s="16">
        <v>35121</v>
      </c>
      <c r="AA868" s="16" t="s">
        <v>92</v>
      </c>
      <c r="AB868" s="16" t="s">
        <v>83</v>
      </c>
      <c r="AC868" s="16" t="s">
        <v>739</v>
      </c>
      <c r="AD868" s="16">
        <v>1</v>
      </c>
      <c r="AE868" s="21">
        <f>VLOOKUP(W868,Sheet4!$A$4:$B$53,2,FALSE)</f>
        <v>0</v>
      </c>
    </row>
    <row r="869" spans="1:31" x14ac:dyDescent="0.35">
      <c r="A869" s="22">
        <v>2131</v>
      </c>
      <c r="B869" s="23" t="s">
        <v>6474</v>
      </c>
      <c r="C869" s="23" t="s">
        <v>2138</v>
      </c>
      <c r="D869" s="24">
        <v>43988</v>
      </c>
      <c r="E869" s="24">
        <v>44632</v>
      </c>
      <c r="F869" s="23">
        <v>21</v>
      </c>
      <c r="G869" s="23" t="s">
        <v>10308</v>
      </c>
      <c r="H869" s="23" t="s">
        <v>28</v>
      </c>
      <c r="I869" s="23" t="s">
        <v>6475</v>
      </c>
      <c r="J869" s="23" t="s">
        <v>6476</v>
      </c>
      <c r="K869" s="23" t="s">
        <v>61</v>
      </c>
      <c r="L869" s="23" t="s">
        <v>744</v>
      </c>
      <c r="M869" s="23" t="s">
        <v>51</v>
      </c>
      <c r="N869" s="23" t="s">
        <v>34</v>
      </c>
      <c r="O869" s="23" t="s">
        <v>51</v>
      </c>
      <c r="P869" s="23" t="s">
        <v>125</v>
      </c>
      <c r="Q869" s="23" t="s">
        <v>6477</v>
      </c>
      <c r="R869" s="23" t="s">
        <v>10322</v>
      </c>
      <c r="S869" s="23" t="s">
        <v>89</v>
      </c>
      <c r="T869" s="25">
        <v>18699</v>
      </c>
      <c r="U869" s="26">
        <v>74.772222222222226</v>
      </c>
      <c r="V869" s="26" t="s">
        <v>10316</v>
      </c>
      <c r="W869" s="27" t="s">
        <v>39</v>
      </c>
      <c r="X869" s="23" t="s">
        <v>82</v>
      </c>
      <c r="Y869" s="23" t="s">
        <v>41</v>
      </c>
      <c r="Z869" s="23">
        <v>88590</v>
      </c>
      <c r="AA869" s="23" t="s">
        <v>92</v>
      </c>
      <c r="AB869" s="23" t="s">
        <v>43</v>
      </c>
      <c r="AC869" s="23" t="s">
        <v>235</v>
      </c>
      <c r="AD869" s="23">
        <v>4</v>
      </c>
      <c r="AE869" s="28">
        <f>VLOOKUP(W869,Sheet4!$A$4:$B$53,2,FALSE)</f>
        <v>0</v>
      </c>
    </row>
    <row r="870" spans="1:31" x14ac:dyDescent="0.35">
      <c r="A870" s="15">
        <v>2134</v>
      </c>
      <c r="B870" s="16" t="s">
        <v>763</v>
      </c>
      <c r="C870" s="16" t="s">
        <v>6484</v>
      </c>
      <c r="D870" s="17">
        <v>44620</v>
      </c>
      <c r="E870" s="17">
        <v>45077</v>
      </c>
      <c r="F870" s="16">
        <v>15</v>
      </c>
      <c r="G870" s="16" t="s">
        <v>10308</v>
      </c>
      <c r="H870" s="16" t="s">
        <v>28</v>
      </c>
      <c r="I870" s="16" t="s">
        <v>6485</v>
      </c>
      <c r="J870" s="16" t="s">
        <v>6486</v>
      </c>
      <c r="K870" s="16" t="s">
        <v>132</v>
      </c>
      <c r="L870" s="16" t="s">
        <v>32</v>
      </c>
      <c r="M870" s="16" t="s">
        <v>51</v>
      </c>
      <c r="N870" s="16" t="s">
        <v>63</v>
      </c>
      <c r="O870" s="16" t="s">
        <v>35</v>
      </c>
      <c r="P870" s="16" t="s">
        <v>125</v>
      </c>
      <c r="Q870" s="16" t="s">
        <v>6487</v>
      </c>
      <c r="R870" s="16" t="s">
        <v>10322</v>
      </c>
      <c r="S870" s="16" t="s">
        <v>52</v>
      </c>
      <c r="T870" s="18">
        <v>37081</v>
      </c>
      <c r="U870" s="19">
        <v>24.447222222222223</v>
      </c>
      <c r="V870" s="19" t="s">
        <v>10320</v>
      </c>
      <c r="W870" s="20" t="s">
        <v>39</v>
      </c>
      <c r="X870" s="16" t="s">
        <v>225</v>
      </c>
      <c r="Y870" s="16" t="s">
        <v>41</v>
      </c>
      <c r="Z870" s="16">
        <v>36904</v>
      </c>
      <c r="AA870" s="16" t="s">
        <v>55</v>
      </c>
      <c r="AB870" s="16" t="s">
        <v>43</v>
      </c>
      <c r="AC870" s="16" t="s">
        <v>104</v>
      </c>
      <c r="AD870" s="16">
        <v>2</v>
      </c>
      <c r="AE870" s="21">
        <f>VLOOKUP(W870,Sheet4!$A$4:$B$53,2,FALSE)</f>
        <v>0</v>
      </c>
    </row>
    <row r="871" spans="1:31" x14ac:dyDescent="0.35">
      <c r="A871" s="22">
        <v>2135</v>
      </c>
      <c r="B871" s="23" t="s">
        <v>6394</v>
      </c>
      <c r="C871" s="23" t="s">
        <v>6488</v>
      </c>
      <c r="D871" s="24">
        <v>44494</v>
      </c>
      <c r="E871" s="24">
        <v>44975</v>
      </c>
      <c r="F871" s="23">
        <v>15</v>
      </c>
      <c r="G871" s="23" t="s">
        <v>10308</v>
      </c>
      <c r="H871" s="23" t="s">
        <v>28</v>
      </c>
      <c r="I871" s="23" t="s">
        <v>6489</v>
      </c>
      <c r="J871" s="23" t="s">
        <v>6490</v>
      </c>
      <c r="K871" s="23" t="s">
        <v>49</v>
      </c>
      <c r="L871" s="23" t="s">
        <v>32</v>
      </c>
      <c r="M871" s="23" t="s">
        <v>33</v>
      </c>
      <c r="N871" s="23" t="s">
        <v>50</v>
      </c>
      <c r="O871" s="23" t="s">
        <v>51</v>
      </c>
      <c r="P871" s="23" t="s">
        <v>174</v>
      </c>
      <c r="Q871" s="23" t="s">
        <v>6491</v>
      </c>
      <c r="R871" s="23" t="s">
        <v>10322</v>
      </c>
      <c r="S871" s="23" t="s">
        <v>110</v>
      </c>
      <c r="T871" s="25">
        <v>20204</v>
      </c>
      <c r="U871" s="26">
        <v>70.652777777777771</v>
      </c>
      <c r="V871" s="26" t="s">
        <v>10316</v>
      </c>
      <c r="W871" s="27" t="s">
        <v>39</v>
      </c>
      <c r="X871" s="23" t="s">
        <v>102</v>
      </c>
      <c r="Y871" s="23" t="s">
        <v>41</v>
      </c>
      <c r="Z871" s="23">
        <v>65653</v>
      </c>
      <c r="AA871" s="23" t="s">
        <v>127</v>
      </c>
      <c r="AB871" s="23" t="s">
        <v>83</v>
      </c>
      <c r="AC871" s="23" t="s">
        <v>104</v>
      </c>
      <c r="AD871" s="23">
        <v>2</v>
      </c>
      <c r="AE871" s="28">
        <f>VLOOKUP(W871,Sheet4!$A$4:$B$53,2,FALSE)</f>
        <v>0</v>
      </c>
    </row>
    <row r="872" spans="1:31" x14ac:dyDescent="0.35">
      <c r="A872" s="15">
        <v>2136</v>
      </c>
      <c r="B872" s="16" t="s">
        <v>3393</v>
      </c>
      <c r="C872" s="16" t="s">
        <v>3649</v>
      </c>
      <c r="D872" s="17">
        <v>43355</v>
      </c>
      <c r="E872" s="17">
        <v>44023</v>
      </c>
      <c r="F872" s="16">
        <v>21</v>
      </c>
      <c r="G872" s="16" t="s">
        <v>10308</v>
      </c>
      <c r="H872" s="16" t="s">
        <v>28</v>
      </c>
      <c r="I872" s="16" t="s">
        <v>6492</v>
      </c>
      <c r="J872" s="16" t="s">
        <v>6493</v>
      </c>
      <c r="K872" s="16" t="s">
        <v>138</v>
      </c>
      <c r="L872" s="16" t="s">
        <v>32</v>
      </c>
      <c r="M872" s="16" t="s">
        <v>51</v>
      </c>
      <c r="N872" s="16" t="s">
        <v>50</v>
      </c>
      <c r="O872" s="16" t="s">
        <v>51</v>
      </c>
      <c r="P872" s="16" t="s">
        <v>98</v>
      </c>
      <c r="Q872" s="16" t="s">
        <v>6494</v>
      </c>
      <c r="R872" s="16" t="s">
        <v>10322</v>
      </c>
      <c r="S872" s="16" t="s">
        <v>793</v>
      </c>
      <c r="T872" s="18">
        <v>33519</v>
      </c>
      <c r="U872" s="19">
        <v>34.200000000000003</v>
      </c>
      <c r="V872" s="19" t="s">
        <v>10318</v>
      </c>
      <c r="W872" s="20" t="s">
        <v>39</v>
      </c>
      <c r="X872" s="16" t="s">
        <v>53</v>
      </c>
      <c r="Y872" s="16" t="s">
        <v>41</v>
      </c>
      <c r="Z872" s="16">
        <v>19006</v>
      </c>
      <c r="AA872" s="16" t="s">
        <v>73</v>
      </c>
      <c r="AB872" s="16" t="s">
        <v>103</v>
      </c>
      <c r="AC872" s="16" t="s">
        <v>104</v>
      </c>
      <c r="AD872" s="16">
        <v>1</v>
      </c>
      <c r="AE872" s="21">
        <f>VLOOKUP(W872,Sheet4!$A$4:$B$53,2,FALSE)</f>
        <v>0</v>
      </c>
    </row>
    <row r="873" spans="1:31" x14ac:dyDescent="0.35">
      <c r="A873" s="22">
        <v>2137</v>
      </c>
      <c r="B873" s="23" t="s">
        <v>1819</v>
      </c>
      <c r="C873" s="23" t="s">
        <v>2662</v>
      </c>
      <c r="D873" s="24">
        <v>44926</v>
      </c>
      <c r="E873" s="24">
        <v>44941</v>
      </c>
      <c r="F873" s="23">
        <v>0</v>
      </c>
      <c r="G873" s="23" t="s">
        <v>10308</v>
      </c>
      <c r="H873" s="23" t="s">
        <v>727</v>
      </c>
      <c r="I873" s="23" t="s">
        <v>6495</v>
      </c>
      <c r="J873" s="23" t="s">
        <v>6496</v>
      </c>
      <c r="K873" s="23" t="s">
        <v>31</v>
      </c>
      <c r="L873" s="23" t="s">
        <v>197</v>
      </c>
      <c r="M873" s="23" t="s">
        <v>33</v>
      </c>
      <c r="N873" s="23" t="s">
        <v>63</v>
      </c>
      <c r="O873" s="23" t="s">
        <v>62</v>
      </c>
      <c r="P873" s="23" t="s">
        <v>98</v>
      </c>
      <c r="Q873" s="23" t="s">
        <v>6497</v>
      </c>
      <c r="R873" s="23" t="s">
        <v>10322</v>
      </c>
      <c r="S873" s="23" t="s">
        <v>80</v>
      </c>
      <c r="T873" s="25">
        <v>22698</v>
      </c>
      <c r="U873" s="26">
        <v>63.830555555555556</v>
      </c>
      <c r="V873" s="26" t="s">
        <v>10315</v>
      </c>
      <c r="W873" s="27" t="s">
        <v>39</v>
      </c>
      <c r="X873" s="23" t="s">
        <v>82</v>
      </c>
      <c r="Y873" s="23" t="s">
        <v>41</v>
      </c>
      <c r="Z873" s="23">
        <v>53948</v>
      </c>
      <c r="AA873" s="23" t="s">
        <v>92</v>
      </c>
      <c r="AB873" s="23" t="s">
        <v>83</v>
      </c>
      <c r="AC873" s="23" t="s">
        <v>104</v>
      </c>
      <c r="AD873" s="23">
        <v>5</v>
      </c>
      <c r="AE873" s="28">
        <f>VLOOKUP(W873,Sheet4!$A$4:$B$53,2,FALSE)</f>
        <v>0</v>
      </c>
    </row>
    <row r="874" spans="1:31" x14ac:dyDescent="0.35">
      <c r="A874" s="15">
        <v>2138</v>
      </c>
      <c r="B874" s="16" t="s">
        <v>1755</v>
      </c>
      <c r="C874" s="16" t="s">
        <v>811</v>
      </c>
      <c r="D874" s="17">
        <v>44504</v>
      </c>
      <c r="E874" s="17">
        <v>45087</v>
      </c>
      <c r="F874" s="16">
        <v>19</v>
      </c>
      <c r="G874" s="16" t="s">
        <v>10308</v>
      </c>
      <c r="H874" s="16" t="s">
        <v>727</v>
      </c>
      <c r="I874" s="16" t="s">
        <v>6498</v>
      </c>
      <c r="J874" s="16" t="s">
        <v>6499</v>
      </c>
      <c r="K874" s="16" t="s">
        <v>49</v>
      </c>
      <c r="L874" s="16" t="s">
        <v>32</v>
      </c>
      <c r="M874" s="16" t="s">
        <v>33</v>
      </c>
      <c r="N874" s="16" t="s">
        <v>34</v>
      </c>
      <c r="O874" s="16" t="s">
        <v>35</v>
      </c>
      <c r="P874" s="16" t="s">
        <v>98</v>
      </c>
      <c r="Q874" s="16" t="s">
        <v>6500</v>
      </c>
      <c r="R874" s="16" t="s">
        <v>10322</v>
      </c>
      <c r="S874" s="16" t="s">
        <v>176</v>
      </c>
      <c r="T874" s="18">
        <v>24330</v>
      </c>
      <c r="U874" s="19">
        <v>59.358333333333334</v>
      </c>
      <c r="V874" s="19" t="s">
        <v>10319</v>
      </c>
      <c r="W874" s="20" t="s">
        <v>39</v>
      </c>
      <c r="X874" s="16" t="s">
        <v>6501</v>
      </c>
      <c r="Y874" s="16" t="s">
        <v>41</v>
      </c>
      <c r="Z874" s="16">
        <v>69346</v>
      </c>
      <c r="AA874" s="16" t="s">
        <v>55</v>
      </c>
      <c r="AB874" s="16" t="s">
        <v>103</v>
      </c>
      <c r="AC874" s="16" t="s">
        <v>104</v>
      </c>
      <c r="AD874" s="16">
        <v>2</v>
      </c>
      <c r="AE874" s="21">
        <f>VLOOKUP(W874,Sheet4!$A$4:$B$53,2,FALSE)</f>
        <v>0</v>
      </c>
    </row>
    <row r="875" spans="1:31" x14ac:dyDescent="0.35">
      <c r="A875" s="22">
        <v>2141</v>
      </c>
      <c r="B875" s="23" t="s">
        <v>5551</v>
      </c>
      <c r="C875" s="23" t="s">
        <v>904</v>
      </c>
      <c r="D875" s="24">
        <v>43372</v>
      </c>
      <c r="E875" s="24">
        <v>45066</v>
      </c>
      <c r="F875" s="23">
        <v>55</v>
      </c>
      <c r="G875" s="23" t="s">
        <v>10308</v>
      </c>
      <c r="H875" s="23" t="s">
        <v>727</v>
      </c>
      <c r="I875" s="23" t="s">
        <v>6506</v>
      </c>
      <c r="J875" s="23" t="s">
        <v>6507</v>
      </c>
      <c r="K875" s="23" t="s">
        <v>61</v>
      </c>
      <c r="L875" s="23" t="s">
        <v>32</v>
      </c>
      <c r="M875" s="23" t="s">
        <v>33</v>
      </c>
      <c r="N875" s="23" t="s">
        <v>34</v>
      </c>
      <c r="O875" s="23" t="s">
        <v>62</v>
      </c>
      <c r="P875" s="23" t="s">
        <v>125</v>
      </c>
      <c r="Q875" s="23" t="s">
        <v>6508</v>
      </c>
      <c r="R875" s="23" t="s">
        <v>10322</v>
      </c>
      <c r="S875" s="23" t="s">
        <v>52</v>
      </c>
      <c r="T875" s="25">
        <v>17008</v>
      </c>
      <c r="U875" s="26">
        <v>79.402777777777771</v>
      </c>
      <c r="V875" s="26" t="s">
        <v>10316</v>
      </c>
      <c r="W875" s="27" t="s">
        <v>39</v>
      </c>
      <c r="X875" s="23" t="s">
        <v>225</v>
      </c>
      <c r="Y875" s="23" t="s">
        <v>41</v>
      </c>
      <c r="Z875" s="23">
        <v>73814</v>
      </c>
      <c r="AA875" s="23" t="s">
        <v>55</v>
      </c>
      <c r="AB875" s="23" t="s">
        <v>83</v>
      </c>
      <c r="AC875" s="23" t="s">
        <v>104</v>
      </c>
      <c r="AD875" s="23">
        <v>2</v>
      </c>
      <c r="AE875" s="28">
        <f>VLOOKUP(W875,Sheet4!$A$4:$B$53,2,FALSE)</f>
        <v>0</v>
      </c>
    </row>
    <row r="876" spans="1:31" x14ac:dyDescent="0.35">
      <c r="A876" s="15">
        <v>2142</v>
      </c>
      <c r="B876" s="16" t="s">
        <v>6509</v>
      </c>
      <c r="C876" s="16" t="s">
        <v>713</v>
      </c>
      <c r="D876" s="17">
        <v>43839</v>
      </c>
      <c r="E876" s="17">
        <v>44137</v>
      </c>
      <c r="F876" s="16">
        <v>9</v>
      </c>
      <c r="G876" s="16" t="s">
        <v>10308</v>
      </c>
      <c r="H876" s="16" t="s">
        <v>727</v>
      </c>
      <c r="I876" s="16" t="s">
        <v>6510</v>
      </c>
      <c r="J876" s="16" t="s">
        <v>6511</v>
      </c>
      <c r="K876" s="16" t="s">
        <v>167</v>
      </c>
      <c r="L876" s="16" t="s">
        <v>32</v>
      </c>
      <c r="M876" s="16" t="s">
        <v>33</v>
      </c>
      <c r="N876" s="16" t="s">
        <v>50</v>
      </c>
      <c r="O876" s="16" t="s">
        <v>35</v>
      </c>
      <c r="P876" s="16" t="s">
        <v>98</v>
      </c>
      <c r="Q876" s="16" t="s">
        <v>6512</v>
      </c>
      <c r="R876" s="16" t="s">
        <v>10322</v>
      </c>
      <c r="S876" s="16" t="s">
        <v>110</v>
      </c>
      <c r="T876" s="18">
        <v>23767</v>
      </c>
      <c r="U876" s="19">
        <v>60.902777777777779</v>
      </c>
      <c r="V876" s="19" t="s">
        <v>10315</v>
      </c>
      <c r="W876" s="20" t="s">
        <v>39</v>
      </c>
      <c r="X876" s="16" t="s">
        <v>112</v>
      </c>
      <c r="Y876" s="16" t="s">
        <v>41</v>
      </c>
      <c r="Z876" s="16">
        <v>40697</v>
      </c>
      <c r="AA876" s="16" t="s">
        <v>73</v>
      </c>
      <c r="AB876" s="16" t="s">
        <v>43</v>
      </c>
      <c r="AC876" s="16" t="s">
        <v>104</v>
      </c>
      <c r="AD876" s="16">
        <v>2</v>
      </c>
      <c r="AE876" s="21">
        <f>VLOOKUP(W876,Sheet4!$A$4:$B$53,2,FALSE)</f>
        <v>0</v>
      </c>
    </row>
    <row r="877" spans="1:31" x14ac:dyDescent="0.35">
      <c r="A877" s="22">
        <v>2143</v>
      </c>
      <c r="B877" s="23" t="s">
        <v>6513</v>
      </c>
      <c r="C877" s="23" t="s">
        <v>1119</v>
      </c>
      <c r="D877" s="24">
        <v>44013</v>
      </c>
      <c r="E877" s="24">
        <v>44865</v>
      </c>
      <c r="F877" s="23">
        <v>28</v>
      </c>
      <c r="G877" s="23" t="s">
        <v>10308</v>
      </c>
      <c r="H877" s="23" t="s">
        <v>727</v>
      </c>
      <c r="I877" s="23" t="s">
        <v>6514</v>
      </c>
      <c r="J877" s="23" t="s">
        <v>6515</v>
      </c>
      <c r="K877" s="23" t="s">
        <v>132</v>
      </c>
      <c r="L877" s="23" t="s">
        <v>197</v>
      </c>
      <c r="M877" s="23" t="s">
        <v>33</v>
      </c>
      <c r="N877" s="23" t="s">
        <v>50</v>
      </c>
      <c r="O877" s="23" t="s">
        <v>35</v>
      </c>
      <c r="P877" s="23" t="s">
        <v>98</v>
      </c>
      <c r="Q877" s="23" t="s">
        <v>6516</v>
      </c>
      <c r="R877" s="23" t="s">
        <v>10322</v>
      </c>
      <c r="S877" s="23" t="s">
        <v>503</v>
      </c>
      <c r="T877" s="25">
        <v>34359</v>
      </c>
      <c r="U877" s="26">
        <v>31.902777777777779</v>
      </c>
      <c r="V877" s="26" t="s">
        <v>10318</v>
      </c>
      <c r="W877" s="27" t="s">
        <v>39</v>
      </c>
      <c r="X877" s="23" t="s">
        <v>177</v>
      </c>
      <c r="Y877" s="23" t="s">
        <v>41</v>
      </c>
      <c r="Z877" s="23">
        <v>46121</v>
      </c>
      <c r="AA877" s="23" t="s">
        <v>127</v>
      </c>
      <c r="AB877" s="23" t="s">
        <v>103</v>
      </c>
      <c r="AC877" s="23" t="s">
        <v>104</v>
      </c>
      <c r="AD877" s="23">
        <v>1</v>
      </c>
      <c r="AE877" s="28">
        <f>VLOOKUP(W877,Sheet4!$A$4:$B$53,2,FALSE)</f>
        <v>0</v>
      </c>
    </row>
    <row r="878" spans="1:31" x14ac:dyDescent="0.35">
      <c r="A878" s="15">
        <v>2146</v>
      </c>
      <c r="B878" s="16" t="s">
        <v>936</v>
      </c>
      <c r="C878" s="16" t="s">
        <v>555</v>
      </c>
      <c r="D878" s="17">
        <v>43824</v>
      </c>
      <c r="E878" s="17">
        <v>45081</v>
      </c>
      <c r="F878" s="16">
        <v>41</v>
      </c>
      <c r="G878" s="16" t="s">
        <v>10308</v>
      </c>
      <c r="H878" s="16" t="s">
        <v>28</v>
      </c>
      <c r="I878" s="16" t="s">
        <v>6523</v>
      </c>
      <c r="J878" s="16" t="s">
        <v>6524</v>
      </c>
      <c r="K878" s="16" t="s">
        <v>138</v>
      </c>
      <c r="L878" s="16" t="s">
        <v>744</v>
      </c>
      <c r="M878" s="16" t="s">
        <v>62</v>
      </c>
      <c r="N878" s="16" t="s">
        <v>50</v>
      </c>
      <c r="O878" s="16" t="s">
        <v>35</v>
      </c>
      <c r="P878" s="16" t="s">
        <v>125</v>
      </c>
      <c r="Q878" s="16" t="s">
        <v>6525</v>
      </c>
      <c r="R878" s="16" t="s">
        <v>10322</v>
      </c>
      <c r="S878" s="16" t="s">
        <v>147</v>
      </c>
      <c r="T878" s="18">
        <v>16013</v>
      </c>
      <c r="U878" s="19">
        <v>82.13055555555556</v>
      </c>
      <c r="V878" s="19" t="s">
        <v>10314</v>
      </c>
      <c r="W878" s="20" t="s">
        <v>39</v>
      </c>
      <c r="X878" s="16" t="s">
        <v>380</v>
      </c>
      <c r="Y878" s="16" t="s">
        <v>41</v>
      </c>
      <c r="Z878" s="16">
        <v>73772</v>
      </c>
      <c r="AA878" s="16" t="s">
        <v>73</v>
      </c>
      <c r="AB878" s="16" t="s">
        <v>103</v>
      </c>
      <c r="AC878" s="16" t="s">
        <v>104</v>
      </c>
      <c r="AD878" s="16">
        <v>2</v>
      </c>
      <c r="AE878" s="21">
        <f>VLOOKUP(W878,Sheet4!$A$4:$B$53,2,FALSE)</f>
        <v>0</v>
      </c>
    </row>
    <row r="879" spans="1:31" x14ac:dyDescent="0.35">
      <c r="A879" s="22">
        <v>2147</v>
      </c>
      <c r="B879" s="23" t="s">
        <v>332</v>
      </c>
      <c r="C879" s="23" t="s">
        <v>6526</v>
      </c>
      <c r="D879" s="24">
        <v>44057</v>
      </c>
      <c r="E879" s="24">
        <v>44496</v>
      </c>
      <c r="F879" s="23">
        <v>14</v>
      </c>
      <c r="G879" s="23" t="s">
        <v>10308</v>
      </c>
      <c r="H879" s="23" t="s">
        <v>28</v>
      </c>
      <c r="I879" s="23" t="s">
        <v>6527</v>
      </c>
      <c r="J879" s="23" t="s">
        <v>6528</v>
      </c>
      <c r="K879" s="23" t="s">
        <v>117</v>
      </c>
      <c r="L879" s="23" t="s">
        <v>32</v>
      </c>
      <c r="M879" s="23" t="s">
        <v>33</v>
      </c>
      <c r="N879" s="23" t="s">
        <v>63</v>
      </c>
      <c r="O879" s="23" t="s">
        <v>35</v>
      </c>
      <c r="P879" s="23" t="s">
        <v>98</v>
      </c>
      <c r="Q879" s="23" t="s">
        <v>6529</v>
      </c>
      <c r="R879" s="23" t="s">
        <v>10322</v>
      </c>
      <c r="S879" s="23" t="s">
        <v>52</v>
      </c>
      <c r="T879" s="25">
        <v>29896</v>
      </c>
      <c r="U879" s="26">
        <v>44.12222222222222</v>
      </c>
      <c r="V879" s="26" t="s">
        <v>10317</v>
      </c>
      <c r="W879" s="27" t="s">
        <v>39</v>
      </c>
      <c r="X879" s="23" t="s">
        <v>162</v>
      </c>
      <c r="Y879" s="23" t="s">
        <v>41</v>
      </c>
      <c r="Z879" s="23">
        <v>80599</v>
      </c>
      <c r="AA879" s="23" t="s">
        <v>55</v>
      </c>
      <c r="AB879" s="23" t="s">
        <v>103</v>
      </c>
      <c r="AC879" s="23" t="s">
        <v>104</v>
      </c>
      <c r="AD879" s="23">
        <v>4</v>
      </c>
      <c r="AE879" s="28">
        <f>VLOOKUP(W879,Sheet4!$A$4:$B$53,2,FALSE)</f>
        <v>0</v>
      </c>
    </row>
    <row r="880" spans="1:31" x14ac:dyDescent="0.35">
      <c r="A880" s="15">
        <v>2149</v>
      </c>
      <c r="B880" s="16" t="s">
        <v>6532</v>
      </c>
      <c r="C880" s="16" t="s">
        <v>2177</v>
      </c>
      <c r="D880" s="17">
        <v>44318</v>
      </c>
      <c r="E880" s="17">
        <v>45104</v>
      </c>
      <c r="F880" s="16">
        <v>25</v>
      </c>
      <c r="G880" s="16" t="s">
        <v>10308</v>
      </c>
      <c r="H880" s="16" t="s">
        <v>28</v>
      </c>
      <c r="I880" s="16" t="s">
        <v>6533</v>
      </c>
      <c r="J880" s="16" t="s">
        <v>6534</v>
      </c>
      <c r="K880" s="16" t="s">
        <v>167</v>
      </c>
      <c r="L880" s="16" t="s">
        <v>744</v>
      </c>
      <c r="M880" s="16" t="s">
        <v>62</v>
      </c>
      <c r="N880" s="16" t="s">
        <v>50</v>
      </c>
      <c r="O880" s="16" t="s">
        <v>35</v>
      </c>
      <c r="P880" s="16" t="s">
        <v>98</v>
      </c>
      <c r="Q880" s="16" t="s">
        <v>6535</v>
      </c>
      <c r="R880" s="16" t="s">
        <v>10322</v>
      </c>
      <c r="S880" s="16" t="s">
        <v>176</v>
      </c>
      <c r="T880" s="18">
        <v>35515</v>
      </c>
      <c r="U880" s="19">
        <v>28.733333333333334</v>
      </c>
      <c r="V880" s="19" t="s">
        <v>10320</v>
      </c>
      <c r="W880" s="20" t="s">
        <v>39</v>
      </c>
      <c r="X880" s="16" t="s">
        <v>177</v>
      </c>
      <c r="Y880" s="16" t="s">
        <v>41</v>
      </c>
      <c r="Z880" s="16">
        <v>90636</v>
      </c>
      <c r="AA880" s="16" t="s">
        <v>42</v>
      </c>
      <c r="AB880" s="16" t="s">
        <v>74</v>
      </c>
      <c r="AC880" s="16" t="s">
        <v>104</v>
      </c>
      <c r="AD880" s="16">
        <v>5</v>
      </c>
      <c r="AE880" s="21">
        <f>VLOOKUP(W880,Sheet4!$A$4:$B$53,2,FALSE)</f>
        <v>0</v>
      </c>
    </row>
    <row r="881" spans="1:31" x14ac:dyDescent="0.35">
      <c r="A881" s="22">
        <v>2150</v>
      </c>
      <c r="B881" s="23" t="s">
        <v>6166</v>
      </c>
      <c r="C881" s="23" t="s">
        <v>3594</v>
      </c>
      <c r="D881" s="24">
        <v>44947</v>
      </c>
      <c r="E881" s="24">
        <v>45014</v>
      </c>
      <c r="F881" s="23">
        <v>2</v>
      </c>
      <c r="G881" s="23" t="s">
        <v>10308</v>
      </c>
      <c r="H881" s="23" t="s">
        <v>28</v>
      </c>
      <c r="I881" s="23" t="s">
        <v>6536</v>
      </c>
      <c r="J881" s="23" t="s">
        <v>6537</v>
      </c>
      <c r="K881" s="23" t="s">
        <v>132</v>
      </c>
      <c r="L881" s="23" t="s">
        <v>32</v>
      </c>
      <c r="M881" s="23" t="s">
        <v>62</v>
      </c>
      <c r="N881" s="23" t="s">
        <v>63</v>
      </c>
      <c r="O881" s="23" t="s">
        <v>62</v>
      </c>
      <c r="P881" s="23" t="s">
        <v>174</v>
      </c>
      <c r="Q881" s="23" t="s">
        <v>6538</v>
      </c>
      <c r="R881" s="23" t="s">
        <v>10322</v>
      </c>
      <c r="S881" s="23" t="s">
        <v>147</v>
      </c>
      <c r="T881" s="25">
        <v>26212</v>
      </c>
      <c r="U881" s="26">
        <v>54.205555555555556</v>
      </c>
      <c r="V881" s="26" t="s">
        <v>10319</v>
      </c>
      <c r="W881" s="27" t="s">
        <v>39</v>
      </c>
      <c r="X881" s="23" t="s">
        <v>149</v>
      </c>
      <c r="Y881" s="23" t="s">
        <v>41</v>
      </c>
      <c r="Z881" s="23">
        <v>73850</v>
      </c>
      <c r="AA881" s="23" t="s">
        <v>127</v>
      </c>
      <c r="AB881" s="23" t="s">
        <v>43</v>
      </c>
      <c r="AC881" s="23" t="s">
        <v>104</v>
      </c>
      <c r="AD881" s="23">
        <v>5</v>
      </c>
      <c r="AE881" s="28">
        <f>VLOOKUP(W881,Sheet4!$A$4:$B$53,2,FALSE)</f>
        <v>0</v>
      </c>
    </row>
    <row r="882" spans="1:31" x14ac:dyDescent="0.35">
      <c r="A882" s="15">
        <v>2151</v>
      </c>
      <c r="B882" s="16" t="s">
        <v>6539</v>
      </c>
      <c r="C882" s="16" t="s">
        <v>1361</v>
      </c>
      <c r="D882" s="17">
        <v>44216</v>
      </c>
      <c r="E882" s="17">
        <v>45104</v>
      </c>
      <c r="F882" s="16">
        <v>29</v>
      </c>
      <c r="G882" s="16" t="s">
        <v>10308</v>
      </c>
      <c r="H882" s="16" t="s">
        <v>28</v>
      </c>
      <c r="I882" s="16" t="s">
        <v>6540</v>
      </c>
      <c r="J882" s="16" t="s">
        <v>6541</v>
      </c>
      <c r="K882" s="16" t="s">
        <v>79</v>
      </c>
      <c r="L882" s="16" t="s">
        <v>32</v>
      </c>
      <c r="M882" s="16" t="s">
        <v>33</v>
      </c>
      <c r="N882" s="16" t="s">
        <v>63</v>
      </c>
      <c r="O882" s="16" t="s">
        <v>35</v>
      </c>
      <c r="P882" s="16" t="s">
        <v>98</v>
      </c>
      <c r="Q882" s="16" t="s">
        <v>6542</v>
      </c>
      <c r="R882" s="16" t="s">
        <v>10322</v>
      </c>
      <c r="S882" s="16" t="s">
        <v>230</v>
      </c>
      <c r="T882" s="18">
        <v>18602</v>
      </c>
      <c r="U882" s="19">
        <v>75.041666666666671</v>
      </c>
      <c r="V882" s="19" t="s">
        <v>10316</v>
      </c>
      <c r="W882" s="20" t="s">
        <v>39</v>
      </c>
      <c r="X882" s="16" t="s">
        <v>112</v>
      </c>
      <c r="Y882" s="16" t="s">
        <v>41</v>
      </c>
      <c r="Z882" s="16">
        <v>47622</v>
      </c>
      <c r="AA882" s="16" t="s">
        <v>55</v>
      </c>
      <c r="AB882" s="16" t="s">
        <v>83</v>
      </c>
      <c r="AC882" s="16" t="s">
        <v>104</v>
      </c>
      <c r="AD882" s="16">
        <v>1</v>
      </c>
      <c r="AE882" s="21">
        <f>VLOOKUP(W882,Sheet4!$A$4:$B$53,2,FALSE)</f>
        <v>0</v>
      </c>
    </row>
    <row r="883" spans="1:31" x14ac:dyDescent="0.35">
      <c r="A883" s="22">
        <v>2155</v>
      </c>
      <c r="B883" s="23" t="s">
        <v>1545</v>
      </c>
      <c r="C883" s="23" t="s">
        <v>1755</v>
      </c>
      <c r="D883" s="24">
        <v>43645</v>
      </c>
      <c r="E883" s="24">
        <v>44976</v>
      </c>
      <c r="F883" s="23">
        <v>43</v>
      </c>
      <c r="G883" s="23" t="s">
        <v>10308</v>
      </c>
      <c r="H883" s="23" t="s">
        <v>28</v>
      </c>
      <c r="I883" s="23" t="s">
        <v>6551</v>
      </c>
      <c r="J883" s="23" t="s">
        <v>6552</v>
      </c>
      <c r="K883" s="23" t="s">
        <v>49</v>
      </c>
      <c r="L883" s="23" t="s">
        <v>744</v>
      </c>
      <c r="M883" s="23" t="s">
        <v>51</v>
      </c>
      <c r="N883" s="23" t="s">
        <v>63</v>
      </c>
      <c r="O883" s="23" t="s">
        <v>62</v>
      </c>
      <c r="P883" s="23" t="s">
        <v>125</v>
      </c>
      <c r="Q883" s="23" t="s">
        <v>6553</v>
      </c>
      <c r="R883" s="23" t="s">
        <v>10322</v>
      </c>
      <c r="S883" s="23" t="s">
        <v>38</v>
      </c>
      <c r="T883" s="25">
        <v>15396</v>
      </c>
      <c r="U883" s="26">
        <v>83.822222222222223</v>
      </c>
      <c r="V883" s="26" t="s">
        <v>10314</v>
      </c>
      <c r="W883" s="27" t="s">
        <v>39</v>
      </c>
      <c r="X883" s="23" t="s">
        <v>177</v>
      </c>
      <c r="Y883" s="23" t="s">
        <v>41</v>
      </c>
      <c r="Z883" s="23">
        <v>72455</v>
      </c>
      <c r="AA883" s="23" t="s">
        <v>73</v>
      </c>
      <c r="AB883" s="23" t="s">
        <v>74</v>
      </c>
      <c r="AC883" s="23" t="s">
        <v>104</v>
      </c>
      <c r="AD883" s="23">
        <v>4</v>
      </c>
      <c r="AE883" s="28">
        <f>VLOOKUP(W883,Sheet4!$A$4:$B$53,2,FALSE)</f>
        <v>0</v>
      </c>
    </row>
    <row r="884" spans="1:31" x14ac:dyDescent="0.35">
      <c r="A884" s="15">
        <v>2156</v>
      </c>
      <c r="B884" s="16" t="s">
        <v>6554</v>
      </c>
      <c r="C884" s="16" t="s">
        <v>6555</v>
      </c>
      <c r="D884" s="17">
        <v>43354</v>
      </c>
      <c r="E884" s="17">
        <v>43904</v>
      </c>
      <c r="F884" s="16">
        <v>18</v>
      </c>
      <c r="G884" s="16" t="s">
        <v>10308</v>
      </c>
      <c r="H884" s="16" t="s">
        <v>28</v>
      </c>
      <c r="I884" s="16" t="s">
        <v>6556</v>
      </c>
      <c r="J884" s="16" t="s">
        <v>6557</v>
      </c>
      <c r="K884" s="16" t="s">
        <v>138</v>
      </c>
      <c r="L884" s="16" t="s">
        <v>32</v>
      </c>
      <c r="M884" s="16" t="s">
        <v>51</v>
      </c>
      <c r="N884" s="16" t="s">
        <v>63</v>
      </c>
      <c r="O884" s="16" t="s">
        <v>35</v>
      </c>
      <c r="P884" s="16" t="s">
        <v>174</v>
      </c>
      <c r="Q884" s="16" t="s">
        <v>6558</v>
      </c>
      <c r="R884" s="16" t="s">
        <v>10322</v>
      </c>
      <c r="S884" s="16" t="s">
        <v>118</v>
      </c>
      <c r="T884" s="18">
        <v>32537</v>
      </c>
      <c r="U884" s="19">
        <v>36.891666666666666</v>
      </c>
      <c r="V884" s="19" t="s">
        <v>10318</v>
      </c>
      <c r="W884" s="20" t="s">
        <v>39</v>
      </c>
      <c r="X884" s="16" t="s">
        <v>242</v>
      </c>
      <c r="Y884" s="16" t="s">
        <v>41</v>
      </c>
      <c r="Z884" s="16">
        <v>94916</v>
      </c>
      <c r="AA884" s="16" t="s">
        <v>92</v>
      </c>
      <c r="AB884" s="16" t="s">
        <v>43</v>
      </c>
      <c r="AC884" s="16" t="s">
        <v>104</v>
      </c>
      <c r="AD884" s="16">
        <v>3</v>
      </c>
      <c r="AE884" s="21">
        <f>VLOOKUP(W884,Sheet4!$A$4:$B$53,2,FALSE)</f>
        <v>0</v>
      </c>
    </row>
    <row r="885" spans="1:31" x14ac:dyDescent="0.35">
      <c r="A885" s="22">
        <v>2157</v>
      </c>
      <c r="B885" s="23" t="s">
        <v>2611</v>
      </c>
      <c r="C885" s="23" t="s">
        <v>1104</v>
      </c>
      <c r="D885" s="24">
        <v>43966</v>
      </c>
      <c r="E885" s="24">
        <v>44552</v>
      </c>
      <c r="F885" s="23">
        <v>19</v>
      </c>
      <c r="G885" s="23" t="s">
        <v>10308</v>
      </c>
      <c r="H885" s="23" t="s">
        <v>28</v>
      </c>
      <c r="I885" s="23" t="s">
        <v>6559</v>
      </c>
      <c r="J885" s="23" t="s">
        <v>6560</v>
      </c>
      <c r="K885" s="23" t="s">
        <v>117</v>
      </c>
      <c r="L885" s="23" t="s">
        <v>32</v>
      </c>
      <c r="M885" s="23" t="s">
        <v>33</v>
      </c>
      <c r="N885" s="23" t="s">
        <v>50</v>
      </c>
      <c r="O885" s="23" t="s">
        <v>62</v>
      </c>
      <c r="P885" s="23" t="s">
        <v>139</v>
      </c>
      <c r="Q885" s="23" t="s">
        <v>6561</v>
      </c>
      <c r="R885" s="23" t="s">
        <v>10322</v>
      </c>
      <c r="S885" s="23" t="s">
        <v>65</v>
      </c>
      <c r="T885" s="25">
        <v>18296</v>
      </c>
      <c r="U885" s="26">
        <v>75.88333333333334</v>
      </c>
      <c r="V885" s="26" t="s">
        <v>10316</v>
      </c>
      <c r="W885" s="27" t="s">
        <v>39</v>
      </c>
      <c r="X885" s="23" t="s">
        <v>66</v>
      </c>
      <c r="Y885" s="23" t="s">
        <v>41</v>
      </c>
      <c r="Z885" s="23">
        <v>1687</v>
      </c>
      <c r="AA885" s="23" t="s">
        <v>127</v>
      </c>
      <c r="AB885" s="23" t="s">
        <v>83</v>
      </c>
      <c r="AC885" s="23" t="s">
        <v>104</v>
      </c>
      <c r="AD885" s="23">
        <v>4</v>
      </c>
      <c r="AE885" s="28">
        <f>VLOOKUP(W885,Sheet4!$A$4:$B$53,2,FALSE)</f>
        <v>0</v>
      </c>
    </row>
    <row r="886" spans="1:31" x14ac:dyDescent="0.35">
      <c r="A886" s="15">
        <v>2159</v>
      </c>
      <c r="B886" s="16" t="s">
        <v>6565</v>
      </c>
      <c r="C886" s="16" t="s">
        <v>6566</v>
      </c>
      <c r="D886" s="17">
        <v>44278</v>
      </c>
      <c r="E886" s="17">
        <v>44642</v>
      </c>
      <c r="F886" s="16">
        <v>11</v>
      </c>
      <c r="G886" s="16" t="s">
        <v>10308</v>
      </c>
      <c r="H886" s="16" t="s">
        <v>28</v>
      </c>
      <c r="I886" s="16" t="s">
        <v>6567</v>
      </c>
      <c r="J886" s="16" t="s">
        <v>6568</v>
      </c>
      <c r="K886" s="16" t="s">
        <v>167</v>
      </c>
      <c r="L886" s="16" t="s">
        <v>32</v>
      </c>
      <c r="M886" s="16" t="s">
        <v>62</v>
      </c>
      <c r="N886" s="16" t="s">
        <v>34</v>
      </c>
      <c r="O886" s="16" t="s">
        <v>35</v>
      </c>
      <c r="P886" s="16" t="s">
        <v>125</v>
      </c>
      <c r="Q886" s="16" t="s">
        <v>6569</v>
      </c>
      <c r="R886" s="16" t="s">
        <v>10322</v>
      </c>
      <c r="S886" s="16" t="s">
        <v>52</v>
      </c>
      <c r="T886" s="18">
        <v>30467</v>
      </c>
      <c r="U886" s="19">
        <v>42.555555555555557</v>
      </c>
      <c r="V886" s="19" t="s">
        <v>10317</v>
      </c>
      <c r="W886" s="20" t="s">
        <v>39</v>
      </c>
      <c r="X886" s="16" t="s">
        <v>162</v>
      </c>
      <c r="Y886" s="16" t="s">
        <v>41</v>
      </c>
      <c r="Z886" s="16">
        <v>73141</v>
      </c>
      <c r="AA886" s="16" t="s">
        <v>42</v>
      </c>
      <c r="AB886" s="16" t="s">
        <v>43</v>
      </c>
      <c r="AC886" s="16" t="s">
        <v>104</v>
      </c>
      <c r="AD886" s="16">
        <v>5</v>
      </c>
      <c r="AE886" s="21">
        <f>VLOOKUP(W886,Sheet4!$A$4:$B$53,2,FALSE)</f>
        <v>0</v>
      </c>
    </row>
    <row r="887" spans="1:31" x14ac:dyDescent="0.35">
      <c r="A887" s="22">
        <v>2160</v>
      </c>
      <c r="B887" s="23" t="s">
        <v>6570</v>
      </c>
      <c r="C887" s="23" t="s">
        <v>794</v>
      </c>
      <c r="D887" s="24">
        <v>44872</v>
      </c>
      <c r="E887" s="24">
        <v>45022</v>
      </c>
      <c r="F887" s="23">
        <v>4</v>
      </c>
      <c r="G887" s="23" t="s">
        <v>10308</v>
      </c>
      <c r="H887" s="23" t="s">
        <v>28</v>
      </c>
      <c r="I887" s="23" t="s">
        <v>6571</v>
      </c>
      <c r="J887" s="23" t="s">
        <v>6572</v>
      </c>
      <c r="K887" s="23" t="s">
        <v>132</v>
      </c>
      <c r="L887" s="23" t="s">
        <v>32</v>
      </c>
      <c r="M887" s="23" t="s">
        <v>62</v>
      </c>
      <c r="N887" s="23" t="s">
        <v>50</v>
      </c>
      <c r="O887" s="23" t="s">
        <v>51</v>
      </c>
      <c r="P887" s="23" t="s">
        <v>98</v>
      </c>
      <c r="Q887" s="23" t="s">
        <v>6573</v>
      </c>
      <c r="R887" s="23" t="s">
        <v>10322</v>
      </c>
      <c r="S887" s="23" t="s">
        <v>80</v>
      </c>
      <c r="T887" s="25">
        <v>32285</v>
      </c>
      <c r="U887" s="26">
        <v>37.577777777777776</v>
      </c>
      <c r="V887" s="26" t="s">
        <v>10318</v>
      </c>
      <c r="W887" s="27" t="s">
        <v>39</v>
      </c>
      <c r="X887" s="23" t="s">
        <v>82</v>
      </c>
      <c r="Y887" s="23" t="s">
        <v>41</v>
      </c>
      <c r="Z887" s="23">
        <v>5804</v>
      </c>
      <c r="AA887" s="23" t="s">
        <v>73</v>
      </c>
      <c r="AB887" s="23" t="s">
        <v>83</v>
      </c>
      <c r="AC887" s="23" t="s">
        <v>104</v>
      </c>
      <c r="AD887" s="23">
        <v>3</v>
      </c>
      <c r="AE887" s="28">
        <f>VLOOKUP(W887,Sheet4!$A$4:$B$53,2,FALSE)</f>
        <v>0</v>
      </c>
    </row>
    <row r="888" spans="1:31" x14ac:dyDescent="0.35">
      <c r="A888" s="15">
        <v>2165</v>
      </c>
      <c r="B888" s="16" t="s">
        <v>6584</v>
      </c>
      <c r="C888" s="16" t="s">
        <v>4299</v>
      </c>
      <c r="D888" s="17">
        <v>43540</v>
      </c>
      <c r="E888" s="17">
        <v>43947</v>
      </c>
      <c r="F888" s="16">
        <v>13</v>
      </c>
      <c r="G888" s="16" t="s">
        <v>10308</v>
      </c>
      <c r="H888" s="16" t="s">
        <v>727</v>
      </c>
      <c r="I888" s="16" t="s">
        <v>6585</v>
      </c>
      <c r="J888" s="16" t="s">
        <v>6586</v>
      </c>
      <c r="K888" s="16" t="s">
        <v>88</v>
      </c>
      <c r="L888" s="16" t="s">
        <v>32</v>
      </c>
      <c r="M888" s="16" t="s">
        <v>33</v>
      </c>
      <c r="N888" s="16" t="s">
        <v>34</v>
      </c>
      <c r="O888" s="16" t="s">
        <v>62</v>
      </c>
      <c r="P888" s="16" t="s">
        <v>98</v>
      </c>
      <c r="Q888" s="16" t="s">
        <v>6587</v>
      </c>
      <c r="R888" s="16" t="s">
        <v>10322</v>
      </c>
      <c r="S888" s="16" t="s">
        <v>89</v>
      </c>
      <c r="T888" s="18">
        <v>17569</v>
      </c>
      <c r="U888" s="19">
        <v>77.87222222222222</v>
      </c>
      <c r="V888" s="19" t="s">
        <v>10316</v>
      </c>
      <c r="W888" s="20" t="s">
        <v>39</v>
      </c>
      <c r="X888" s="16" t="s">
        <v>82</v>
      </c>
      <c r="Y888" s="16" t="s">
        <v>41</v>
      </c>
      <c r="Z888" s="16">
        <v>26451</v>
      </c>
      <c r="AA888" s="16" t="s">
        <v>127</v>
      </c>
      <c r="AB888" s="16" t="s">
        <v>103</v>
      </c>
      <c r="AC888" s="16" t="s">
        <v>104</v>
      </c>
      <c r="AD888" s="16">
        <v>3</v>
      </c>
      <c r="AE888" s="21">
        <f>VLOOKUP(W888,Sheet4!$A$4:$B$53,2,FALSE)</f>
        <v>0</v>
      </c>
    </row>
    <row r="889" spans="1:31" x14ac:dyDescent="0.35">
      <c r="A889" s="22">
        <v>2167</v>
      </c>
      <c r="B889" s="23" t="s">
        <v>6590</v>
      </c>
      <c r="C889" s="23" t="s">
        <v>2731</v>
      </c>
      <c r="D889" s="24">
        <v>43464</v>
      </c>
      <c r="E889" s="24">
        <v>44053</v>
      </c>
      <c r="F889" s="23">
        <v>19</v>
      </c>
      <c r="G889" s="23" t="s">
        <v>10308</v>
      </c>
      <c r="H889" s="23" t="s">
        <v>727</v>
      </c>
      <c r="I889" s="23" t="s">
        <v>6591</v>
      </c>
      <c r="J889" s="23" t="s">
        <v>6592</v>
      </c>
      <c r="K889" s="23" t="s">
        <v>132</v>
      </c>
      <c r="L889" s="23" t="s">
        <v>197</v>
      </c>
      <c r="M889" s="23" t="s">
        <v>51</v>
      </c>
      <c r="N889" s="23" t="s">
        <v>63</v>
      </c>
      <c r="O889" s="23" t="s">
        <v>35</v>
      </c>
      <c r="P889" s="23" t="s">
        <v>174</v>
      </c>
      <c r="Q889" s="23" t="s">
        <v>6593</v>
      </c>
      <c r="R889" s="23" t="s">
        <v>10322</v>
      </c>
      <c r="S889" s="23" t="s">
        <v>1011</v>
      </c>
      <c r="T889" s="25">
        <v>33569</v>
      </c>
      <c r="U889" s="26">
        <v>34.06388888888889</v>
      </c>
      <c r="V889" s="26" t="s">
        <v>10318</v>
      </c>
      <c r="W889" s="27" t="s">
        <v>39</v>
      </c>
      <c r="X889" s="23" t="s">
        <v>394</v>
      </c>
      <c r="Y889" s="23" t="s">
        <v>41</v>
      </c>
      <c r="Z889" s="23">
        <v>5348</v>
      </c>
      <c r="AA889" s="23" t="s">
        <v>55</v>
      </c>
      <c r="AB889" s="23" t="s">
        <v>103</v>
      </c>
      <c r="AC889" s="23" t="s">
        <v>104</v>
      </c>
      <c r="AD889" s="23">
        <v>3</v>
      </c>
      <c r="AE889" s="28">
        <f>VLOOKUP(W889,Sheet4!$A$4:$B$53,2,FALSE)</f>
        <v>0</v>
      </c>
    </row>
    <row r="890" spans="1:31" x14ac:dyDescent="0.35">
      <c r="A890" s="15">
        <v>2169</v>
      </c>
      <c r="B890" s="16" t="s">
        <v>3635</v>
      </c>
      <c r="C890" s="16" t="s">
        <v>1578</v>
      </c>
      <c r="D890" s="17">
        <v>44016</v>
      </c>
      <c r="E890" s="17">
        <v>44692</v>
      </c>
      <c r="F890" s="16">
        <v>22</v>
      </c>
      <c r="G890" s="16" t="s">
        <v>10308</v>
      </c>
      <c r="H890" s="16" t="s">
        <v>727</v>
      </c>
      <c r="I890" s="16" t="s">
        <v>6596</v>
      </c>
      <c r="J890" s="16" t="s">
        <v>3637</v>
      </c>
      <c r="K890" s="16" t="s">
        <v>138</v>
      </c>
      <c r="L890" s="16" t="s">
        <v>32</v>
      </c>
      <c r="M890" s="16" t="s">
        <v>62</v>
      </c>
      <c r="N890" s="16" t="s">
        <v>50</v>
      </c>
      <c r="O890" s="16" t="s">
        <v>62</v>
      </c>
      <c r="P890" s="16" t="s">
        <v>139</v>
      </c>
      <c r="Q890" s="16" t="s">
        <v>6597</v>
      </c>
      <c r="R890" s="16" t="s">
        <v>10322</v>
      </c>
      <c r="S890" s="16" t="s">
        <v>80</v>
      </c>
      <c r="T890" s="18">
        <v>35059</v>
      </c>
      <c r="U890" s="19">
        <v>29.983333333333334</v>
      </c>
      <c r="V890" s="19" t="s">
        <v>10320</v>
      </c>
      <c r="W890" s="20" t="s">
        <v>39</v>
      </c>
      <c r="X890" s="16" t="s">
        <v>291</v>
      </c>
      <c r="Y890" s="16" t="s">
        <v>41</v>
      </c>
      <c r="Z890" s="16">
        <v>81396</v>
      </c>
      <c r="AA890" s="16" t="s">
        <v>92</v>
      </c>
      <c r="AB890" s="16" t="s">
        <v>43</v>
      </c>
      <c r="AC890" s="16" t="s">
        <v>104</v>
      </c>
      <c r="AD890" s="16">
        <v>3</v>
      </c>
      <c r="AE890" s="21">
        <f>VLOOKUP(W890,Sheet4!$A$4:$B$53,2,FALSE)</f>
        <v>0</v>
      </c>
    </row>
    <row r="891" spans="1:31" x14ac:dyDescent="0.35">
      <c r="A891" s="22">
        <v>2171</v>
      </c>
      <c r="B891" s="23" t="s">
        <v>1204</v>
      </c>
      <c r="C891" s="23" t="s">
        <v>3354</v>
      </c>
      <c r="D891" s="24">
        <v>44417</v>
      </c>
      <c r="E891" s="24">
        <v>44708</v>
      </c>
      <c r="F891" s="23">
        <v>9</v>
      </c>
      <c r="G891" s="23" t="s">
        <v>10308</v>
      </c>
      <c r="H891" s="23" t="s">
        <v>28</v>
      </c>
      <c r="I891" s="23" t="s">
        <v>6602</v>
      </c>
      <c r="J891" s="23" t="s">
        <v>6603</v>
      </c>
      <c r="K891" s="23" t="s">
        <v>88</v>
      </c>
      <c r="L891" s="23" t="s">
        <v>32</v>
      </c>
      <c r="M891" s="23" t="s">
        <v>62</v>
      </c>
      <c r="N891" s="23" t="s">
        <v>50</v>
      </c>
      <c r="O891" s="23" t="s">
        <v>51</v>
      </c>
      <c r="P891" s="23" t="s">
        <v>125</v>
      </c>
      <c r="Q891" s="23" t="s">
        <v>6604</v>
      </c>
      <c r="R891" s="23" t="s">
        <v>10322</v>
      </c>
      <c r="S891" s="23" t="s">
        <v>118</v>
      </c>
      <c r="T891" s="25">
        <v>33645</v>
      </c>
      <c r="U891" s="26">
        <v>33.858333333333334</v>
      </c>
      <c r="V891" s="26" t="s">
        <v>10318</v>
      </c>
      <c r="W891" s="27" t="s">
        <v>39</v>
      </c>
      <c r="X891" s="23" t="s">
        <v>120</v>
      </c>
      <c r="Y891" s="23" t="s">
        <v>41</v>
      </c>
      <c r="Z891" s="23">
        <v>34460</v>
      </c>
      <c r="AA891" s="23" t="s">
        <v>55</v>
      </c>
      <c r="AB891" s="23" t="s">
        <v>83</v>
      </c>
      <c r="AC891" s="23" t="s">
        <v>104</v>
      </c>
      <c r="AD891" s="23">
        <v>3</v>
      </c>
      <c r="AE891" s="28">
        <f>VLOOKUP(W891,Sheet4!$A$4:$B$53,2,FALSE)</f>
        <v>0</v>
      </c>
    </row>
    <row r="892" spans="1:31" x14ac:dyDescent="0.35">
      <c r="A892" s="15">
        <v>2172</v>
      </c>
      <c r="B892" s="16" t="s">
        <v>6605</v>
      </c>
      <c r="C892" s="16" t="s">
        <v>645</v>
      </c>
      <c r="D892" s="17">
        <v>44332</v>
      </c>
      <c r="E892" s="17">
        <v>45107</v>
      </c>
      <c r="F892" s="16">
        <v>25</v>
      </c>
      <c r="G892" s="16" t="s">
        <v>10308</v>
      </c>
      <c r="H892" s="16" t="s">
        <v>28</v>
      </c>
      <c r="I892" s="16" t="s">
        <v>6606</v>
      </c>
      <c r="J892" s="16" t="s">
        <v>6607</v>
      </c>
      <c r="K892" s="16" t="s">
        <v>31</v>
      </c>
      <c r="L892" s="16" t="s">
        <v>744</v>
      </c>
      <c r="M892" s="16" t="s">
        <v>51</v>
      </c>
      <c r="N892" s="16" t="s">
        <v>34</v>
      </c>
      <c r="O892" s="16" t="s">
        <v>35</v>
      </c>
      <c r="P892" s="16" t="s">
        <v>139</v>
      </c>
      <c r="Q892" s="16" t="s">
        <v>6608</v>
      </c>
      <c r="R892" s="16" t="s">
        <v>10322</v>
      </c>
      <c r="S892" s="16" t="s">
        <v>89</v>
      </c>
      <c r="T892" s="18">
        <v>34486</v>
      </c>
      <c r="U892" s="19">
        <v>31.552777777777777</v>
      </c>
      <c r="V892" s="19" t="s">
        <v>10318</v>
      </c>
      <c r="W892" s="20" t="s">
        <v>39</v>
      </c>
      <c r="X892" s="16" t="s">
        <v>82</v>
      </c>
      <c r="Y892" s="16" t="s">
        <v>41</v>
      </c>
      <c r="Z892" s="16">
        <v>84884</v>
      </c>
      <c r="AA892" s="16" t="s">
        <v>73</v>
      </c>
      <c r="AB892" s="16" t="s">
        <v>74</v>
      </c>
      <c r="AC892" s="16" t="s">
        <v>104</v>
      </c>
      <c r="AD892" s="16">
        <v>3</v>
      </c>
      <c r="AE892" s="21">
        <f>VLOOKUP(W892,Sheet4!$A$4:$B$53,2,FALSE)</f>
        <v>0</v>
      </c>
    </row>
    <row r="893" spans="1:31" x14ac:dyDescent="0.35">
      <c r="A893" s="22">
        <v>2173</v>
      </c>
      <c r="B893" s="23" t="s">
        <v>2404</v>
      </c>
      <c r="C893" s="23" t="s">
        <v>4943</v>
      </c>
      <c r="D893" s="24">
        <v>44422</v>
      </c>
      <c r="E893" s="24">
        <v>44477</v>
      </c>
      <c r="F893" s="23">
        <v>1</v>
      </c>
      <c r="G893" s="23" t="s">
        <v>10308</v>
      </c>
      <c r="H893" s="23" t="s">
        <v>28</v>
      </c>
      <c r="I893" s="23" t="s">
        <v>6609</v>
      </c>
      <c r="J893" s="23" t="s">
        <v>6610</v>
      </c>
      <c r="K893" s="23" t="s">
        <v>132</v>
      </c>
      <c r="L893" s="23" t="s">
        <v>744</v>
      </c>
      <c r="M893" s="23" t="s">
        <v>33</v>
      </c>
      <c r="N893" s="23" t="s">
        <v>50</v>
      </c>
      <c r="O893" s="23" t="s">
        <v>51</v>
      </c>
      <c r="P893" s="23" t="s">
        <v>139</v>
      </c>
      <c r="Q893" s="23" t="s">
        <v>6611</v>
      </c>
      <c r="R893" s="23" t="s">
        <v>10322</v>
      </c>
      <c r="S893" s="23" t="s">
        <v>110</v>
      </c>
      <c r="T893" s="25">
        <v>32054</v>
      </c>
      <c r="U893" s="26">
        <v>38.211111111111109</v>
      </c>
      <c r="V893" s="26" t="s">
        <v>10318</v>
      </c>
      <c r="W893" s="27" t="s">
        <v>39</v>
      </c>
      <c r="X893" s="23" t="s">
        <v>112</v>
      </c>
      <c r="Y893" s="23" t="s">
        <v>41</v>
      </c>
      <c r="Z893" s="23">
        <v>6115</v>
      </c>
      <c r="AA893" s="23" t="s">
        <v>127</v>
      </c>
      <c r="AB893" s="23" t="s">
        <v>103</v>
      </c>
      <c r="AC893" s="23" t="s">
        <v>104</v>
      </c>
      <c r="AD893" s="23">
        <v>3</v>
      </c>
      <c r="AE893" s="28">
        <f>VLOOKUP(W893,Sheet4!$A$4:$B$53,2,FALSE)</f>
        <v>0</v>
      </c>
    </row>
    <row r="894" spans="1:31" x14ac:dyDescent="0.35">
      <c r="A894" s="15">
        <v>2175</v>
      </c>
      <c r="B894" s="16" t="s">
        <v>6614</v>
      </c>
      <c r="C894" s="16" t="s">
        <v>864</v>
      </c>
      <c r="D894" s="17">
        <v>43815</v>
      </c>
      <c r="E894" s="17">
        <v>44003</v>
      </c>
      <c r="F894" s="16">
        <v>6</v>
      </c>
      <c r="G894" s="16" t="s">
        <v>10308</v>
      </c>
      <c r="H894" s="16" t="s">
        <v>28</v>
      </c>
      <c r="I894" s="16" t="s">
        <v>6615</v>
      </c>
      <c r="J894" s="16" t="s">
        <v>6616</v>
      </c>
      <c r="K894" s="16" t="s">
        <v>138</v>
      </c>
      <c r="L894" s="16" t="s">
        <v>32</v>
      </c>
      <c r="M894" s="16" t="s">
        <v>33</v>
      </c>
      <c r="N894" s="16" t="s">
        <v>34</v>
      </c>
      <c r="O894" s="16" t="s">
        <v>35</v>
      </c>
      <c r="P894" s="16" t="s">
        <v>174</v>
      </c>
      <c r="Q894" s="16" t="s">
        <v>6617</v>
      </c>
      <c r="R894" s="16" t="s">
        <v>10322</v>
      </c>
      <c r="S894" s="16" t="s">
        <v>89</v>
      </c>
      <c r="T894" s="18">
        <v>32052</v>
      </c>
      <c r="U894" s="19">
        <v>38.216666666666669</v>
      </c>
      <c r="V894" s="19" t="s">
        <v>10318</v>
      </c>
      <c r="W894" s="20" t="s">
        <v>39</v>
      </c>
      <c r="X894" s="16" t="s">
        <v>102</v>
      </c>
      <c r="Y894" s="16" t="s">
        <v>41</v>
      </c>
      <c r="Z894" s="16">
        <v>71740</v>
      </c>
      <c r="AA894" s="16" t="s">
        <v>55</v>
      </c>
      <c r="AB894" s="16" t="s">
        <v>43</v>
      </c>
      <c r="AC894" s="16" t="s">
        <v>104</v>
      </c>
      <c r="AD894" s="16">
        <v>2</v>
      </c>
      <c r="AE894" s="21">
        <f>VLOOKUP(W894,Sheet4!$A$4:$B$53,2,FALSE)</f>
        <v>0</v>
      </c>
    </row>
    <row r="895" spans="1:31" x14ac:dyDescent="0.35">
      <c r="A895" s="22">
        <v>2179</v>
      </c>
      <c r="B895" s="23" t="s">
        <v>1016</v>
      </c>
      <c r="C895" s="23" t="s">
        <v>1862</v>
      </c>
      <c r="D895" s="24">
        <v>44862</v>
      </c>
      <c r="E895" s="24">
        <v>45073</v>
      </c>
      <c r="F895" s="23">
        <v>6</v>
      </c>
      <c r="G895" s="23" t="s">
        <v>10308</v>
      </c>
      <c r="H895" s="23" t="s">
        <v>28</v>
      </c>
      <c r="I895" s="23" t="s">
        <v>6624</v>
      </c>
      <c r="J895" s="23" t="s">
        <v>6625</v>
      </c>
      <c r="K895" s="23" t="s">
        <v>117</v>
      </c>
      <c r="L895" s="23" t="s">
        <v>744</v>
      </c>
      <c r="M895" s="23" t="s">
        <v>33</v>
      </c>
      <c r="N895" s="23" t="s">
        <v>63</v>
      </c>
      <c r="O895" s="23" t="s">
        <v>62</v>
      </c>
      <c r="P895" s="23" t="s">
        <v>139</v>
      </c>
      <c r="Q895" s="23" t="s">
        <v>6626</v>
      </c>
      <c r="R895" s="23" t="s">
        <v>10322</v>
      </c>
      <c r="S895" s="23" t="s">
        <v>176</v>
      </c>
      <c r="T895" s="25">
        <v>35068</v>
      </c>
      <c r="U895" s="26">
        <v>29.961111111111112</v>
      </c>
      <c r="V895" s="26" t="s">
        <v>10320</v>
      </c>
      <c r="W895" s="27" t="s">
        <v>39</v>
      </c>
      <c r="X895" s="23" t="s">
        <v>6</v>
      </c>
      <c r="Y895" s="23" t="s">
        <v>41</v>
      </c>
      <c r="Z895" s="23">
        <v>28181</v>
      </c>
      <c r="AA895" s="23" t="s">
        <v>92</v>
      </c>
      <c r="AB895" s="23" t="s">
        <v>43</v>
      </c>
      <c r="AC895" s="23" t="s">
        <v>739</v>
      </c>
      <c r="AD895" s="23">
        <v>4</v>
      </c>
      <c r="AE895" s="28">
        <f>VLOOKUP(W895,Sheet4!$A$4:$B$53,2,FALSE)</f>
        <v>0</v>
      </c>
    </row>
    <row r="896" spans="1:31" x14ac:dyDescent="0.35">
      <c r="A896" s="15">
        <v>2180</v>
      </c>
      <c r="B896" s="16" t="s">
        <v>582</v>
      </c>
      <c r="C896" s="16" t="s">
        <v>6627</v>
      </c>
      <c r="D896" s="17">
        <v>43407</v>
      </c>
      <c r="E896" s="17">
        <v>45049</v>
      </c>
      <c r="F896" s="16">
        <v>53</v>
      </c>
      <c r="G896" s="16" t="s">
        <v>10308</v>
      </c>
      <c r="H896" s="16" t="s">
        <v>28</v>
      </c>
      <c r="I896" s="16" t="s">
        <v>6628</v>
      </c>
      <c r="J896" s="16" t="s">
        <v>6629</v>
      </c>
      <c r="K896" s="16" t="s">
        <v>61</v>
      </c>
      <c r="L896" s="16" t="s">
        <v>32</v>
      </c>
      <c r="M896" s="16" t="s">
        <v>62</v>
      </c>
      <c r="N896" s="16" t="s">
        <v>50</v>
      </c>
      <c r="O896" s="16" t="s">
        <v>62</v>
      </c>
      <c r="P896" s="16" t="s">
        <v>125</v>
      </c>
      <c r="Q896" s="16" t="s">
        <v>6630</v>
      </c>
      <c r="R896" s="16" t="s">
        <v>10322</v>
      </c>
      <c r="S896" s="16" t="s">
        <v>89</v>
      </c>
      <c r="T896" s="18">
        <v>29443</v>
      </c>
      <c r="U896" s="19">
        <v>45.361111111111114</v>
      </c>
      <c r="V896" s="19" t="s">
        <v>10317</v>
      </c>
      <c r="W896" s="20" t="s">
        <v>39</v>
      </c>
      <c r="X896" s="16" t="s">
        <v>102</v>
      </c>
      <c r="Y896" s="16" t="s">
        <v>41</v>
      </c>
      <c r="Z896" s="16">
        <v>74027</v>
      </c>
      <c r="AA896" s="16" t="s">
        <v>55</v>
      </c>
      <c r="AB896" s="16" t="s">
        <v>43</v>
      </c>
      <c r="AC896" s="16" t="s">
        <v>739</v>
      </c>
      <c r="AD896" s="16">
        <v>5</v>
      </c>
      <c r="AE896" s="21">
        <f>VLOOKUP(W896,Sheet4!$A$4:$B$53,2,FALSE)</f>
        <v>0</v>
      </c>
    </row>
    <row r="897" spans="1:31" x14ac:dyDescent="0.35">
      <c r="A897" s="22">
        <v>2181</v>
      </c>
      <c r="B897" s="23" t="s">
        <v>3291</v>
      </c>
      <c r="C897" s="23" t="s">
        <v>1838</v>
      </c>
      <c r="D897" s="24">
        <v>43529</v>
      </c>
      <c r="E897" s="24">
        <v>43906</v>
      </c>
      <c r="F897" s="23">
        <v>12</v>
      </c>
      <c r="G897" s="23" t="s">
        <v>10308</v>
      </c>
      <c r="H897" s="23" t="s">
        <v>28</v>
      </c>
      <c r="I897" s="23" t="s">
        <v>6631</v>
      </c>
      <c r="J897" s="23" t="s">
        <v>6632</v>
      </c>
      <c r="K897" s="23" t="s">
        <v>88</v>
      </c>
      <c r="L897" s="23" t="s">
        <v>32</v>
      </c>
      <c r="M897" s="23" t="s">
        <v>33</v>
      </c>
      <c r="N897" s="23" t="s">
        <v>50</v>
      </c>
      <c r="O897" s="23" t="s">
        <v>35</v>
      </c>
      <c r="P897" s="23" t="s">
        <v>125</v>
      </c>
      <c r="Q897" s="23" t="s">
        <v>6633</v>
      </c>
      <c r="R897" s="23" t="s">
        <v>10322</v>
      </c>
      <c r="S897" s="23" t="s">
        <v>89</v>
      </c>
      <c r="T897" s="25">
        <v>33463</v>
      </c>
      <c r="U897" s="26">
        <v>34.352777777777774</v>
      </c>
      <c r="V897" s="26" t="s">
        <v>10318</v>
      </c>
      <c r="W897" s="27" t="s">
        <v>39</v>
      </c>
      <c r="X897" s="23" t="s">
        <v>225</v>
      </c>
      <c r="Y897" s="23" t="s">
        <v>41</v>
      </c>
      <c r="Z897" s="23">
        <v>94011</v>
      </c>
      <c r="AA897" s="23" t="s">
        <v>92</v>
      </c>
      <c r="AB897" s="23" t="s">
        <v>74</v>
      </c>
      <c r="AC897" s="23" t="s">
        <v>739</v>
      </c>
      <c r="AD897" s="23">
        <v>5</v>
      </c>
      <c r="AE897" s="28">
        <f>VLOOKUP(W897,Sheet4!$A$4:$B$53,2,FALSE)</f>
        <v>0</v>
      </c>
    </row>
    <row r="898" spans="1:31" x14ac:dyDescent="0.35">
      <c r="A898" s="15">
        <v>2184</v>
      </c>
      <c r="B898" s="16" t="s">
        <v>3964</v>
      </c>
      <c r="C898" s="16" t="s">
        <v>2028</v>
      </c>
      <c r="D898" s="17">
        <v>44444</v>
      </c>
      <c r="E898" s="17">
        <v>45016</v>
      </c>
      <c r="F898" s="16">
        <v>18</v>
      </c>
      <c r="G898" s="16" t="s">
        <v>10308</v>
      </c>
      <c r="H898" s="16" t="s">
        <v>28</v>
      </c>
      <c r="I898" s="16" t="s">
        <v>6638</v>
      </c>
      <c r="J898" s="16" t="s">
        <v>6639</v>
      </c>
      <c r="K898" s="16" t="s">
        <v>49</v>
      </c>
      <c r="L898" s="16" t="s">
        <v>32</v>
      </c>
      <c r="M898" s="16" t="s">
        <v>62</v>
      </c>
      <c r="N898" s="16" t="s">
        <v>34</v>
      </c>
      <c r="O898" s="16" t="s">
        <v>51</v>
      </c>
      <c r="P898" s="16" t="s">
        <v>139</v>
      </c>
      <c r="Q898" s="16" t="s">
        <v>6640</v>
      </c>
      <c r="R898" s="16" t="s">
        <v>10322</v>
      </c>
      <c r="S898" s="16" t="s">
        <v>52</v>
      </c>
      <c r="T898" s="18">
        <v>30732</v>
      </c>
      <c r="U898" s="19">
        <v>41.833333333333336</v>
      </c>
      <c r="V898" s="19" t="s">
        <v>10317</v>
      </c>
      <c r="W898" s="20" t="s">
        <v>39</v>
      </c>
      <c r="X898" s="16" t="s">
        <v>82</v>
      </c>
      <c r="Y898" s="16" t="s">
        <v>41</v>
      </c>
      <c r="Z898" s="16">
        <v>22258</v>
      </c>
      <c r="AA898" s="16" t="s">
        <v>73</v>
      </c>
      <c r="AB898" s="16" t="s">
        <v>103</v>
      </c>
      <c r="AC898" s="16" t="s">
        <v>104</v>
      </c>
      <c r="AD898" s="16">
        <v>2</v>
      </c>
      <c r="AE898" s="21">
        <f>VLOOKUP(W898,Sheet4!$A$4:$B$53,2,FALSE)</f>
        <v>0</v>
      </c>
    </row>
    <row r="899" spans="1:31" x14ac:dyDescent="0.35">
      <c r="A899" s="22">
        <v>2185</v>
      </c>
      <c r="B899" s="23" t="s">
        <v>1567</v>
      </c>
      <c r="C899" s="23" t="s">
        <v>6159</v>
      </c>
      <c r="D899" s="24">
        <v>43968</v>
      </c>
      <c r="E899" s="24">
        <v>44610</v>
      </c>
      <c r="F899" s="23">
        <v>21</v>
      </c>
      <c r="G899" s="23" t="s">
        <v>10308</v>
      </c>
      <c r="H899" s="23" t="s">
        <v>727</v>
      </c>
      <c r="I899" s="23" t="s">
        <v>6641</v>
      </c>
      <c r="J899" s="23" t="s">
        <v>6642</v>
      </c>
      <c r="K899" s="23" t="s">
        <v>97</v>
      </c>
      <c r="L899" s="23" t="s">
        <v>744</v>
      </c>
      <c r="M899" s="23" t="s">
        <v>33</v>
      </c>
      <c r="N899" s="23" t="s">
        <v>50</v>
      </c>
      <c r="O899" s="23" t="s">
        <v>62</v>
      </c>
      <c r="P899" s="23" t="s">
        <v>98</v>
      </c>
      <c r="Q899" s="23" t="s">
        <v>6643</v>
      </c>
      <c r="R899" s="23" t="s">
        <v>10322</v>
      </c>
      <c r="S899" s="23" t="s">
        <v>52</v>
      </c>
      <c r="T899" s="25">
        <v>21661</v>
      </c>
      <c r="U899" s="26">
        <v>66.663888888888891</v>
      </c>
      <c r="V899" s="26" t="s">
        <v>10315</v>
      </c>
      <c r="W899" s="27" t="s">
        <v>39</v>
      </c>
      <c r="X899" s="23" t="s">
        <v>351</v>
      </c>
      <c r="Y899" s="23" t="s">
        <v>41</v>
      </c>
      <c r="Z899" s="23">
        <v>13138</v>
      </c>
      <c r="AA899" s="23" t="s">
        <v>127</v>
      </c>
      <c r="AB899" s="23" t="s">
        <v>74</v>
      </c>
      <c r="AC899" s="23" t="s">
        <v>104</v>
      </c>
      <c r="AD899" s="23">
        <v>5</v>
      </c>
      <c r="AE899" s="28">
        <f>VLOOKUP(W899,Sheet4!$A$4:$B$53,2,FALSE)</f>
        <v>0</v>
      </c>
    </row>
    <row r="900" spans="1:31" x14ac:dyDescent="0.35">
      <c r="A900" s="15">
        <v>2186</v>
      </c>
      <c r="B900" s="16" t="s">
        <v>6644</v>
      </c>
      <c r="C900" s="16" t="s">
        <v>2245</v>
      </c>
      <c r="D900" s="17">
        <v>44988</v>
      </c>
      <c r="E900" s="17">
        <v>45008</v>
      </c>
      <c r="F900" s="16">
        <v>0</v>
      </c>
      <c r="G900" s="16" t="s">
        <v>10308</v>
      </c>
      <c r="H900" s="16" t="s">
        <v>727</v>
      </c>
      <c r="I900" s="16" t="s">
        <v>6645</v>
      </c>
      <c r="J900" s="16" t="s">
        <v>6646</v>
      </c>
      <c r="K900" s="16" t="s">
        <v>117</v>
      </c>
      <c r="L900" s="16" t="s">
        <v>32</v>
      </c>
      <c r="M900" s="16" t="s">
        <v>51</v>
      </c>
      <c r="N900" s="16" t="s">
        <v>50</v>
      </c>
      <c r="O900" s="16" t="s">
        <v>35</v>
      </c>
      <c r="P900" s="16" t="s">
        <v>174</v>
      </c>
      <c r="Q900" s="16" t="s">
        <v>6647</v>
      </c>
      <c r="R900" s="16" t="s">
        <v>10322</v>
      </c>
      <c r="S900" s="16" t="s">
        <v>89</v>
      </c>
      <c r="T900" s="18">
        <v>35567</v>
      </c>
      <c r="U900" s="19">
        <v>28.591666666666665</v>
      </c>
      <c r="V900" s="19" t="s">
        <v>10320</v>
      </c>
      <c r="W900" s="20" t="s">
        <v>39</v>
      </c>
      <c r="X900" s="16" t="s">
        <v>102</v>
      </c>
      <c r="Y900" s="16" t="s">
        <v>54</v>
      </c>
      <c r="Z900" s="16">
        <v>74447</v>
      </c>
      <c r="AA900" s="16" t="s">
        <v>55</v>
      </c>
      <c r="AB900" s="16" t="s">
        <v>83</v>
      </c>
      <c r="AC900" s="16" t="s">
        <v>104</v>
      </c>
      <c r="AD900" s="16">
        <v>1</v>
      </c>
      <c r="AE900" s="21">
        <f>VLOOKUP(W900,Sheet4!$A$4:$B$53,2,FALSE)</f>
        <v>0</v>
      </c>
    </row>
    <row r="901" spans="1:31" x14ac:dyDescent="0.35">
      <c r="A901" s="22">
        <v>2188</v>
      </c>
      <c r="B901" s="23" t="s">
        <v>1731</v>
      </c>
      <c r="C901" s="23" t="s">
        <v>5320</v>
      </c>
      <c r="D901" s="24">
        <v>44238</v>
      </c>
      <c r="E901" s="24">
        <v>45105</v>
      </c>
      <c r="F901" s="23">
        <v>28</v>
      </c>
      <c r="G901" s="23" t="s">
        <v>10308</v>
      </c>
      <c r="H901" s="23" t="s">
        <v>727</v>
      </c>
      <c r="I901" s="23" t="s">
        <v>6650</v>
      </c>
      <c r="J901" s="23" t="s">
        <v>6651</v>
      </c>
      <c r="K901" s="23" t="s">
        <v>88</v>
      </c>
      <c r="L901" s="23" t="s">
        <v>32</v>
      </c>
      <c r="M901" s="23" t="s">
        <v>51</v>
      </c>
      <c r="N901" s="23" t="s">
        <v>50</v>
      </c>
      <c r="O901" s="23" t="s">
        <v>51</v>
      </c>
      <c r="P901" s="23" t="s">
        <v>98</v>
      </c>
      <c r="Q901" s="23" t="s">
        <v>6652</v>
      </c>
      <c r="R901" s="23" t="s">
        <v>10322</v>
      </c>
      <c r="S901" s="23" t="s">
        <v>89</v>
      </c>
      <c r="T901" s="25">
        <v>23794</v>
      </c>
      <c r="U901" s="26">
        <v>60.830555555555556</v>
      </c>
      <c r="V901" s="26" t="s">
        <v>10315</v>
      </c>
      <c r="W901" s="27" t="s">
        <v>39</v>
      </c>
      <c r="X901" s="23" t="s">
        <v>82</v>
      </c>
      <c r="Y901" s="23" t="s">
        <v>41</v>
      </c>
      <c r="Z901" s="23">
        <v>1509</v>
      </c>
      <c r="AA901" s="23" t="s">
        <v>92</v>
      </c>
      <c r="AB901" s="23" t="s">
        <v>83</v>
      </c>
      <c r="AC901" s="23" t="s">
        <v>104</v>
      </c>
      <c r="AD901" s="23">
        <v>2</v>
      </c>
      <c r="AE901" s="28">
        <f>VLOOKUP(W901,Sheet4!$A$4:$B$53,2,FALSE)</f>
        <v>0</v>
      </c>
    </row>
    <row r="902" spans="1:31" x14ac:dyDescent="0.35">
      <c r="A902" s="15">
        <v>2190</v>
      </c>
      <c r="B902" s="16" t="s">
        <v>2189</v>
      </c>
      <c r="C902" s="16" t="s">
        <v>4181</v>
      </c>
      <c r="D902" s="17">
        <v>45041</v>
      </c>
      <c r="E902" s="17">
        <v>45092</v>
      </c>
      <c r="F902" s="16">
        <v>1</v>
      </c>
      <c r="G902" s="16" t="s">
        <v>10308</v>
      </c>
      <c r="H902" s="16" t="s">
        <v>727</v>
      </c>
      <c r="I902" s="16" t="s">
        <v>6655</v>
      </c>
      <c r="J902" s="16" t="s">
        <v>6656</v>
      </c>
      <c r="K902" s="16" t="s">
        <v>132</v>
      </c>
      <c r="L902" s="16" t="s">
        <v>32</v>
      </c>
      <c r="M902" s="16" t="s">
        <v>51</v>
      </c>
      <c r="N902" s="16" t="s">
        <v>34</v>
      </c>
      <c r="O902" s="16" t="s">
        <v>62</v>
      </c>
      <c r="P902" s="16" t="s">
        <v>174</v>
      </c>
      <c r="Q902" s="16" t="s">
        <v>6657</v>
      </c>
      <c r="R902" s="16" t="s">
        <v>10322</v>
      </c>
      <c r="S902" s="16" t="s">
        <v>80</v>
      </c>
      <c r="T902" s="18">
        <v>31067</v>
      </c>
      <c r="U902" s="19">
        <v>40.916666666666664</v>
      </c>
      <c r="V902" s="19" t="s">
        <v>10317</v>
      </c>
      <c r="W902" s="20" t="s">
        <v>39</v>
      </c>
      <c r="X902" s="16" t="s">
        <v>82</v>
      </c>
      <c r="Y902" s="16" t="s">
        <v>41</v>
      </c>
      <c r="Z902" s="16">
        <v>46637</v>
      </c>
      <c r="AA902" s="16" t="s">
        <v>127</v>
      </c>
      <c r="AB902" s="16" t="s">
        <v>74</v>
      </c>
      <c r="AC902" s="16" t="s">
        <v>235</v>
      </c>
      <c r="AD902" s="16">
        <v>5</v>
      </c>
      <c r="AE902" s="21">
        <f>VLOOKUP(W902,Sheet4!$A$4:$B$53,2,FALSE)</f>
        <v>0</v>
      </c>
    </row>
    <row r="903" spans="1:31" x14ac:dyDescent="0.35">
      <c r="A903" s="22">
        <v>2191</v>
      </c>
      <c r="B903" s="23" t="s">
        <v>3958</v>
      </c>
      <c r="C903" s="23" t="s">
        <v>2854</v>
      </c>
      <c r="D903" s="24">
        <v>44241</v>
      </c>
      <c r="E903" s="24">
        <v>45035</v>
      </c>
      <c r="F903" s="23">
        <v>26</v>
      </c>
      <c r="G903" s="23" t="s">
        <v>10308</v>
      </c>
      <c r="H903" s="23" t="s">
        <v>727</v>
      </c>
      <c r="I903" s="23" t="s">
        <v>6658</v>
      </c>
      <c r="J903" s="23" t="s">
        <v>6659</v>
      </c>
      <c r="K903" s="23" t="s">
        <v>49</v>
      </c>
      <c r="L903" s="23" t="s">
        <v>32</v>
      </c>
      <c r="M903" s="23" t="s">
        <v>33</v>
      </c>
      <c r="N903" s="23" t="s">
        <v>34</v>
      </c>
      <c r="O903" s="23" t="s">
        <v>51</v>
      </c>
      <c r="P903" s="23" t="s">
        <v>139</v>
      </c>
      <c r="Q903" s="23" t="s">
        <v>6660</v>
      </c>
      <c r="R903" s="23" t="s">
        <v>10322</v>
      </c>
      <c r="S903" s="23" t="s">
        <v>110</v>
      </c>
      <c r="T903" s="25">
        <v>26256</v>
      </c>
      <c r="U903" s="26">
        <v>54.086111111111109</v>
      </c>
      <c r="V903" s="26" t="s">
        <v>10319</v>
      </c>
      <c r="W903" s="27" t="s">
        <v>39</v>
      </c>
      <c r="X903" s="23" t="s">
        <v>112</v>
      </c>
      <c r="Y903" s="23" t="s">
        <v>41</v>
      </c>
      <c r="Z903" s="23">
        <v>47342</v>
      </c>
      <c r="AA903" s="23" t="s">
        <v>127</v>
      </c>
      <c r="AB903" s="23" t="s">
        <v>83</v>
      </c>
      <c r="AC903" s="23" t="s">
        <v>235</v>
      </c>
      <c r="AD903" s="23">
        <v>5</v>
      </c>
      <c r="AE903" s="28">
        <f>VLOOKUP(W903,Sheet4!$A$4:$B$53,2,FALSE)</f>
        <v>0</v>
      </c>
    </row>
    <row r="904" spans="1:31" x14ac:dyDescent="0.35">
      <c r="A904" s="15">
        <v>2192</v>
      </c>
      <c r="B904" s="16" t="s">
        <v>6661</v>
      </c>
      <c r="C904" s="16" t="s">
        <v>3149</v>
      </c>
      <c r="D904" s="17">
        <v>44111</v>
      </c>
      <c r="E904" s="17">
        <v>44944</v>
      </c>
      <c r="F904" s="16">
        <v>27</v>
      </c>
      <c r="G904" s="16" t="s">
        <v>10308</v>
      </c>
      <c r="H904" s="16" t="s">
        <v>727</v>
      </c>
      <c r="I904" s="16" t="s">
        <v>6662</v>
      </c>
      <c r="J904" s="16" t="s">
        <v>6663</v>
      </c>
      <c r="K904" s="16" t="s">
        <v>138</v>
      </c>
      <c r="L904" s="16" t="s">
        <v>32</v>
      </c>
      <c r="M904" s="16" t="s">
        <v>51</v>
      </c>
      <c r="N904" s="16" t="s">
        <v>34</v>
      </c>
      <c r="O904" s="16" t="s">
        <v>51</v>
      </c>
      <c r="P904" s="16" t="s">
        <v>174</v>
      </c>
      <c r="Q904" s="16" t="s">
        <v>6664</v>
      </c>
      <c r="R904" s="16" t="s">
        <v>10322</v>
      </c>
      <c r="S904" s="16" t="s">
        <v>80</v>
      </c>
      <c r="T904" s="18">
        <v>16617</v>
      </c>
      <c r="U904" s="19">
        <v>80.474999999999994</v>
      </c>
      <c r="V904" s="19" t="s">
        <v>10314</v>
      </c>
      <c r="W904" s="20" t="s">
        <v>39</v>
      </c>
      <c r="X904" s="16" t="s">
        <v>1257</v>
      </c>
      <c r="Y904" s="16" t="s">
        <v>41</v>
      </c>
      <c r="Z904" s="16">
        <v>41219</v>
      </c>
      <c r="AA904" s="16" t="s">
        <v>92</v>
      </c>
      <c r="AB904" s="16" t="s">
        <v>103</v>
      </c>
      <c r="AC904" s="16" t="s">
        <v>235</v>
      </c>
      <c r="AD904" s="16">
        <v>1</v>
      </c>
      <c r="AE904" s="21">
        <f>VLOOKUP(W904,Sheet4!$A$4:$B$53,2,FALSE)</f>
        <v>0</v>
      </c>
    </row>
    <row r="905" spans="1:31" x14ac:dyDescent="0.35">
      <c r="A905" s="22">
        <v>2193</v>
      </c>
      <c r="B905" s="23" t="s">
        <v>436</v>
      </c>
      <c r="C905" s="23" t="s">
        <v>1178</v>
      </c>
      <c r="D905" s="24">
        <v>43524</v>
      </c>
      <c r="E905" s="24">
        <v>45078</v>
      </c>
      <c r="F905" s="23">
        <v>51</v>
      </c>
      <c r="G905" s="23" t="s">
        <v>10308</v>
      </c>
      <c r="H905" s="23" t="s">
        <v>28</v>
      </c>
      <c r="I905" s="23" t="s">
        <v>6665</v>
      </c>
      <c r="J905" s="23" t="s">
        <v>6666</v>
      </c>
      <c r="K905" s="23" t="s">
        <v>117</v>
      </c>
      <c r="L905" s="23" t="s">
        <v>744</v>
      </c>
      <c r="M905" s="23" t="s">
        <v>51</v>
      </c>
      <c r="N905" s="23" t="s">
        <v>50</v>
      </c>
      <c r="O905" s="23" t="s">
        <v>51</v>
      </c>
      <c r="P905" s="23" t="s">
        <v>98</v>
      </c>
      <c r="Q905" s="23" t="s">
        <v>6667</v>
      </c>
      <c r="R905" s="23" t="s">
        <v>10322</v>
      </c>
      <c r="S905" s="23" t="s">
        <v>89</v>
      </c>
      <c r="T905" s="25">
        <v>23224</v>
      </c>
      <c r="U905" s="26">
        <v>62.386111111111113</v>
      </c>
      <c r="V905" s="26" t="s">
        <v>10315</v>
      </c>
      <c r="W905" s="27" t="s">
        <v>39</v>
      </c>
      <c r="X905" s="23" t="s">
        <v>82</v>
      </c>
      <c r="Y905" s="23" t="s">
        <v>54</v>
      </c>
      <c r="Z905" s="23">
        <v>67704</v>
      </c>
      <c r="AA905" s="23" t="s">
        <v>42</v>
      </c>
      <c r="AB905" s="23" t="s">
        <v>83</v>
      </c>
      <c r="AC905" s="23" t="s">
        <v>235</v>
      </c>
      <c r="AD905" s="23">
        <v>4</v>
      </c>
      <c r="AE905" s="28">
        <f>VLOOKUP(W905,Sheet4!$A$4:$B$53,2,FALSE)</f>
        <v>0</v>
      </c>
    </row>
    <row r="906" spans="1:31" x14ac:dyDescent="0.35">
      <c r="A906" s="15">
        <v>2195</v>
      </c>
      <c r="B906" s="16" t="s">
        <v>6670</v>
      </c>
      <c r="C906" s="16" t="s">
        <v>1390</v>
      </c>
      <c r="D906" s="17">
        <v>45079</v>
      </c>
      <c r="E906" s="17">
        <v>45114</v>
      </c>
      <c r="F906" s="16">
        <v>1</v>
      </c>
      <c r="G906" s="16" t="s">
        <v>10308</v>
      </c>
      <c r="H906" s="16" t="s">
        <v>28</v>
      </c>
      <c r="I906" s="16" t="s">
        <v>6671</v>
      </c>
      <c r="J906" s="16" t="s">
        <v>6672</v>
      </c>
      <c r="K906" s="16" t="s">
        <v>88</v>
      </c>
      <c r="L906" s="16" t="s">
        <v>32</v>
      </c>
      <c r="M906" s="16" t="s">
        <v>33</v>
      </c>
      <c r="N906" s="16" t="s">
        <v>34</v>
      </c>
      <c r="O906" s="16" t="s">
        <v>51</v>
      </c>
      <c r="P906" s="16" t="s">
        <v>174</v>
      </c>
      <c r="Q906" s="16" t="s">
        <v>6673</v>
      </c>
      <c r="R906" s="16" t="s">
        <v>10322</v>
      </c>
      <c r="S906" s="16" t="s">
        <v>793</v>
      </c>
      <c r="T906" s="18">
        <v>20028</v>
      </c>
      <c r="U906" s="19">
        <v>71.138888888888886</v>
      </c>
      <c r="V906" s="19" t="s">
        <v>10316</v>
      </c>
      <c r="W906" s="20" t="s">
        <v>39</v>
      </c>
      <c r="X906" s="16" t="s">
        <v>82</v>
      </c>
      <c r="Y906" s="16" t="s">
        <v>41</v>
      </c>
      <c r="Z906" s="16">
        <v>46366</v>
      </c>
      <c r="AA906" s="16" t="s">
        <v>92</v>
      </c>
      <c r="AB906" s="16" t="s">
        <v>74</v>
      </c>
      <c r="AC906" s="16" t="s">
        <v>235</v>
      </c>
      <c r="AD906" s="16">
        <v>2</v>
      </c>
      <c r="AE906" s="21">
        <f>VLOOKUP(W906,Sheet4!$A$4:$B$53,2,FALSE)</f>
        <v>0</v>
      </c>
    </row>
    <row r="907" spans="1:31" x14ac:dyDescent="0.35">
      <c r="A907" s="22">
        <v>2196</v>
      </c>
      <c r="B907" s="23" t="s">
        <v>636</v>
      </c>
      <c r="C907" s="23" t="s">
        <v>5465</v>
      </c>
      <c r="D907" s="24">
        <v>44879</v>
      </c>
      <c r="E907" s="24">
        <v>44930</v>
      </c>
      <c r="F907" s="23">
        <v>1</v>
      </c>
      <c r="G907" s="23" t="s">
        <v>10308</v>
      </c>
      <c r="H907" s="23" t="s">
        <v>28</v>
      </c>
      <c r="I907" s="23" t="s">
        <v>6674</v>
      </c>
      <c r="J907" s="23" t="s">
        <v>6675</v>
      </c>
      <c r="K907" s="23" t="s">
        <v>31</v>
      </c>
      <c r="L907" s="23" t="s">
        <v>744</v>
      </c>
      <c r="M907" s="23" t="s">
        <v>62</v>
      </c>
      <c r="N907" s="23" t="s">
        <v>50</v>
      </c>
      <c r="O907" s="23" t="s">
        <v>62</v>
      </c>
      <c r="P907" s="23" t="s">
        <v>125</v>
      </c>
      <c r="Q907" s="23" t="s">
        <v>6676</v>
      </c>
      <c r="R907" s="23" t="s">
        <v>10322</v>
      </c>
      <c r="S907" s="23" t="s">
        <v>793</v>
      </c>
      <c r="T907" s="25">
        <v>30492</v>
      </c>
      <c r="U907" s="26">
        <v>42.486111111111114</v>
      </c>
      <c r="V907" s="26" t="s">
        <v>10317</v>
      </c>
      <c r="W907" s="27" t="s">
        <v>39</v>
      </c>
      <c r="X907" s="23" t="s">
        <v>215</v>
      </c>
      <c r="Y907" s="23" t="s">
        <v>54</v>
      </c>
      <c r="Z907" s="23">
        <v>15989</v>
      </c>
      <c r="AA907" s="23" t="s">
        <v>42</v>
      </c>
      <c r="AB907" s="23" t="s">
        <v>74</v>
      </c>
      <c r="AC907" s="23" t="s">
        <v>235</v>
      </c>
      <c r="AD907" s="23">
        <v>5</v>
      </c>
      <c r="AE907" s="28">
        <f>VLOOKUP(W907,Sheet4!$A$4:$B$53,2,FALSE)</f>
        <v>0</v>
      </c>
    </row>
    <row r="908" spans="1:31" x14ac:dyDescent="0.35">
      <c r="A908" s="15">
        <v>2197</v>
      </c>
      <c r="B908" s="16" t="s">
        <v>2023</v>
      </c>
      <c r="C908" s="16" t="s">
        <v>1923</v>
      </c>
      <c r="D908" s="17">
        <v>43334</v>
      </c>
      <c r="E908" s="17">
        <v>44510</v>
      </c>
      <c r="F908" s="16">
        <v>38</v>
      </c>
      <c r="G908" s="16" t="s">
        <v>10308</v>
      </c>
      <c r="H908" s="16" t="s">
        <v>28</v>
      </c>
      <c r="I908" s="16" t="s">
        <v>6677</v>
      </c>
      <c r="J908" s="16" t="s">
        <v>6678</v>
      </c>
      <c r="K908" s="16" t="s">
        <v>132</v>
      </c>
      <c r="L908" s="16" t="s">
        <v>744</v>
      </c>
      <c r="M908" s="16" t="s">
        <v>33</v>
      </c>
      <c r="N908" s="16" t="s">
        <v>34</v>
      </c>
      <c r="O908" s="16" t="s">
        <v>62</v>
      </c>
      <c r="P908" s="16" t="s">
        <v>98</v>
      </c>
      <c r="Q908" s="16" t="s">
        <v>6679</v>
      </c>
      <c r="R908" s="16" t="s">
        <v>10322</v>
      </c>
      <c r="S908" s="16" t="s">
        <v>304</v>
      </c>
      <c r="T908" s="18">
        <v>30418</v>
      </c>
      <c r="U908" s="19">
        <v>42.68888888888889</v>
      </c>
      <c r="V908" s="19" t="s">
        <v>10317</v>
      </c>
      <c r="W908" s="20" t="s">
        <v>39</v>
      </c>
      <c r="X908" s="16" t="s">
        <v>215</v>
      </c>
      <c r="Y908" s="16" t="s">
        <v>41</v>
      </c>
      <c r="Z908" s="16">
        <v>77437</v>
      </c>
      <c r="AA908" s="16" t="s">
        <v>127</v>
      </c>
      <c r="AB908" s="16" t="s">
        <v>103</v>
      </c>
      <c r="AC908" s="16" t="s">
        <v>235</v>
      </c>
      <c r="AD908" s="16">
        <v>4</v>
      </c>
      <c r="AE908" s="21">
        <f>VLOOKUP(W908,Sheet4!$A$4:$B$53,2,FALSE)</f>
        <v>0</v>
      </c>
    </row>
    <row r="909" spans="1:31" x14ac:dyDescent="0.35">
      <c r="A909" s="22">
        <v>2198</v>
      </c>
      <c r="B909" s="23" t="s">
        <v>6680</v>
      </c>
      <c r="C909" s="23" t="s">
        <v>3413</v>
      </c>
      <c r="D909" s="24">
        <v>44910</v>
      </c>
      <c r="E909" s="24">
        <v>44924</v>
      </c>
      <c r="F909" s="23">
        <v>0</v>
      </c>
      <c r="G909" s="23" t="s">
        <v>10308</v>
      </c>
      <c r="H909" s="23" t="s">
        <v>28</v>
      </c>
      <c r="I909" s="23" t="s">
        <v>6681</v>
      </c>
      <c r="J909" s="23" t="s">
        <v>6682</v>
      </c>
      <c r="K909" s="23" t="s">
        <v>49</v>
      </c>
      <c r="L909" s="23" t="s">
        <v>32</v>
      </c>
      <c r="M909" s="23" t="s">
        <v>33</v>
      </c>
      <c r="N909" s="23" t="s">
        <v>63</v>
      </c>
      <c r="O909" s="23" t="s">
        <v>35</v>
      </c>
      <c r="P909" s="23" t="s">
        <v>139</v>
      </c>
      <c r="Q909" s="23" t="s">
        <v>6683</v>
      </c>
      <c r="R909" s="23" t="s">
        <v>10322</v>
      </c>
      <c r="S909" s="23" t="s">
        <v>89</v>
      </c>
      <c r="T909" s="25">
        <v>23193</v>
      </c>
      <c r="U909" s="26">
        <v>62.469444444444441</v>
      </c>
      <c r="V909" s="26" t="s">
        <v>10315</v>
      </c>
      <c r="W909" s="27" t="s">
        <v>39</v>
      </c>
      <c r="X909" s="23" t="s">
        <v>91</v>
      </c>
      <c r="Y909" s="23" t="s">
        <v>41</v>
      </c>
      <c r="Z909" s="23">
        <v>63184</v>
      </c>
      <c r="AA909" s="23" t="s">
        <v>42</v>
      </c>
      <c r="AB909" s="23" t="s">
        <v>74</v>
      </c>
      <c r="AC909" s="23" t="s">
        <v>104</v>
      </c>
      <c r="AD909" s="23">
        <v>1</v>
      </c>
      <c r="AE909" s="28">
        <f>VLOOKUP(W909,Sheet4!$A$4:$B$53,2,FALSE)</f>
        <v>0</v>
      </c>
    </row>
    <row r="910" spans="1:31" x14ac:dyDescent="0.35">
      <c r="A910" s="15">
        <v>2203</v>
      </c>
      <c r="B910" s="16" t="s">
        <v>5354</v>
      </c>
      <c r="C910" s="16" t="s">
        <v>1401</v>
      </c>
      <c r="D910" s="17">
        <v>43890</v>
      </c>
      <c r="E910" s="17">
        <v>44336</v>
      </c>
      <c r="F910" s="16">
        <v>14</v>
      </c>
      <c r="G910" s="16" t="s">
        <v>10308</v>
      </c>
      <c r="H910" s="16" t="s">
        <v>28</v>
      </c>
      <c r="I910" s="16" t="s">
        <v>6694</v>
      </c>
      <c r="J910" s="16" t="s">
        <v>6695</v>
      </c>
      <c r="K910" s="16" t="s">
        <v>117</v>
      </c>
      <c r="L910" s="16" t="s">
        <v>744</v>
      </c>
      <c r="M910" s="16" t="s">
        <v>33</v>
      </c>
      <c r="N910" s="16" t="s">
        <v>50</v>
      </c>
      <c r="O910" s="16" t="s">
        <v>51</v>
      </c>
      <c r="P910" s="16" t="s">
        <v>98</v>
      </c>
      <c r="Q910" s="16" t="s">
        <v>6696</v>
      </c>
      <c r="R910" s="16" t="s">
        <v>10322</v>
      </c>
      <c r="S910" s="16" t="s">
        <v>80</v>
      </c>
      <c r="T910" s="18">
        <v>31507</v>
      </c>
      <c r="U910" s="19">
        <v>39.708333333333336</v>
      </c>
      <c r="V910" s="19" t="s">
        <v>10318</v>
      </c>
      <c r="W910" s="20" t="s">
        <v>39</v>
      </c>
      <c r="X910" s="16" t="s">
        <v>102</v>
      </c>
      <c r="Y910" s="16" t="s">
        <v>41</v>
      </c>
      <c r="Z910" s="16">
        <v>42742</v>
      </c>
      <c r="AA910" s="16" t="s">
        <v>127</v>
      </c>
      <c r="AB910" s="16" t="s">
        <v>83</v>
      </c>
      <c r="AC910" s="16" t="s">
        <v>104</v>
      </c>
      <c r="AD910" s="16">
        <v>1</v>
      </c>
      <c r="AE910" s="21">
        <f>VLOOKUP(W910,Sheet4!$A$4:$B$53,2,FALSE)</f>
        <v>0</v>
      </c>
    </row>
    <row r="911" spans="1:31" x14ac:dyDescent="0.35">
      <c r="A911" s="22">
        <v>2204</v>
      </c>
      <c r="B911" s="23" t="s">
        <v>6697</v>
      </c>
      <c r="C911" s="23" t="s">
        <v>27</v>
      </c>
      <c r="D911" s="24">
        <v>44463</v>
      </c>
      <c r="E911" s="24">
        <v>44589</v>
      </c>
      <c r="F911" s="23">
        <v>4</v>
      </c>
      <c r="G911" s="23" t="s">
        <v>10308</v>
      </c>
      <c r="H911" s="23" t="s">
        <v>28</v>
      </c>
      <c r="I911" s="23" t="s">
        <v>6698</v>
      </c>
      <c r="J911" s="23" t="s">
        <v>6699</v>
      </c>
      <c r="K911" s="23" t="s">
        <v>61</v>
      </c>
      <c r="L911" s="23" t="s">
        <v>32</v>
      </c>
      <c r="M911" s="23" t="s">
        <v>51</v>
      </c>
      <c r="N911" s="23" t="s">
        <v>63</v>
      </c>
      <c r="O911" s="23" t="s">
        <v>51</v>
      </c>
      <c r="P911" s="23" t="s">
        <v>139</v>
      </c>
      <c r="Q911" s="23" t="s">
        <v>6700</v>
      </c>
      <c r="R911" s="23" t="s">
        <v>10322</v>
      </c>
      <c r="S911" s="23" t="s">
        <v>285</v>
      </c>
      <c r="T911" s="25">
        <v>30978</v>
      </c>
      <c r="U911" s="26">
        <v>41.158333333333331</v>
      </c>
      <c r="V911" s="26" t="s">
        <v>10317</v>
      </c>
      <c r="W911" s="27" t="s">
        <v>39</v>
      </c>
      <c r="X911" s="23" t="s">
        <v>6</v>
      </c>
      <c r="Y911" s="23" t="s">
        <v>41</v>
      </c>
      <c r="Z911" s="23">
        <v>58905</v>
      </c>
      <c r="AA911" s="23" t="s">
        <v>73</v>
      </c>
      <c r="AB911" s="23" t="s">
        <v>103</v>
      </c>
      <c r="AC911" s="23" t="s">
        <v>235</v>
      </c>
      <c r="AD911" s="23">
        <v>2</v>
      </c>
      <c r="AE911" s="28">
        <f>VLOOKUP(W911,Sheet4!$A$4:$B$53,2,FALSE)</f>
        <v>0</v>
      </c>
    </row>
    <row r="912" spans="1:31" x14ac:dyDescent="0.35">
      <c r="A912" s="15">
        <v>2205</v>
      </c>
      <c r="B912" s="16" t="s">
        <v>6701</v>
      </c>
      <c r="C912" s="16" t="s">
        <v>996</v>
      </c>
      <c r="D912" s="17">
        <v>44664</v>
      </c>
      <c r="E912" s="17">
        <v>45137</v>
      </c>
      <c r="F912" s="16">
        <v>15</v>
      </c>
      <c r="G912" s="16" t="s">
        <v>10308</v>
      </c>
      <c r="H912" s="16" t="s">
        <v>28</v>
      </c>
      <c r="I912" s="16" t="s">
        <v>6702</v>
      </c>
      <c r="J912" s="16" t="s">
        <v>6703</v>
      </c>
      <c r="K912" s="16" t="s">
        <v>88</v>
      </c>
      <c r="L912" s="16" t="s">
        <v>32</v>
      </c>
      <c r="M912" s="16" t="s">
        <v>62</v>
      </c>
      <c r="N912" s="16" t="s">
        <v>63</v>
      </c>
      <c r="O912" s="16" t="s">
        <v>62</v>
      </c>
      <c r="P912" s="16" t="s">
        <v>98</v>
      </c>
      <c r="Q912" s="16" t="s">
        <v>6704</v>
      </c>
      <c r="R912" s="16" t="s">
        <v>10322</v>
      </c>
      <c r="S912" s="16" t="s">
        <v>65</v>
      </c>
      <c r="T912" s="18">
        <v>16084</v>
      </c>
      <c r="U912" s="19">
        <v>81.936111111111117</v>
      </c>
      <c r="V912" s="19" t="s">
        <v>10314</v>
      </c>
      <c r="W912" s="20" t="s">
        <v>39</v>
      </c>
      <c r="X912" s="16" t="s">
        <v>394</v>
      </c>
      <c r="Y912" s="16" t="s">
        <v>41</v>
      </c>
      <c r="Z912" s="16">
        <v>32235</v>
      </c>
      <c r="AA912" s="16" t="s">
        <v>92</v>
      </c>
      <c r="AB912" s="16" t="s">
        <v>103</v>
      </c>
      <c r="AC912" s="16" t="s">
        <v>235</v>
      </c>
      <c r="AD912" s="16">
        <v>4</v>
      </c>
      <c r="AE912" s="21">
        <f>VLOOKUP(W912,Sheet4!$A$4:$B$53,2,FALSE)</f>
        <v>0</v>
      </c>
    </row>
    <row r="913" spans="1:31" x14ac:dyDescent="0.35">
      <c r="A913" s="22">
        <v>2210</v>
      </c>
      <c r="B913" s="23" t="s">
        <v>2332</v>
      </c>
      <c r="C913" s="23" t="s">
        <v>320</v>
      </c>
      <c r="D913" s="24">
        <v>44347</v>
      </c>
      <c r="E913" s="24">
        <v>44865</v>
      </c>
      <c r="F913" s="23">
        <v>17</v>
      </c>
      <c r="G913" s="23" t="s">
        <v>10308</v>
      </c>
      <c r="H913" s="23" t="s">
        <v>1772</v>
      </c>
      <c r="I913" s="23" t="s">
        <v>6717</v>
      </c>
      <c r="J913" s="23" t="s">
        <v>6718</v>
      </c>
      <c r="K913" s="23" t="s">
        <v>61</v>
      </c>
      <c r="L913" s="23" t="s">
        <v>32</v>
      </c>
      <c r="M913" s="23" t="s">
        <v>51</v>
      </c>
      <c r="N913" s="23" t="s">
        <v>34</v>
      </c>
      <c r="O913" s="23" t="s">
        <v>35</v>
      </c>
      <c r="P913" s="23" t="s">
        <v>125</v>
      </c>
      <c r="Q913" s="23" t="s">
        <v>6719</v>
      </c>
      <c r="R913" s="23" t="s">
        <v>169</v>
      </c>
      <c r="S913" s="23" t="s">
        <v>304</v>
      </c>
      <c r="T913" s="25">
        <v>23785</v>
      </c>
      <c r="U913" s="26">
        <v>60.855555555555554</v>
      </c>
      <c r="V913" s="26" t="s">
        <v>10315</v>
      </c>
      <c r="W913" s="27" t="s">
        <v>39</v>
      </c>
      <c r="X913" s="23" t="s">
        <v>707</v>
      </c>
      <c r="Y913" s="23" t="s">
        <v>41</v>
      </c>
      <c r="Z913" s="23">
        <v>2360</v>
      </c>
      <c r="AA913" s="23" t="s">
        <v>92</v>
      </c>
      <c r="AB913" s="23" t="s">
        <v>74</v>
      </c>
      <c r="AC913" s="23" t="s">
        <v>104</v>
      </c>
      <c r="AD913" s="23">
        <v>4</v>
      </c>
      <c r="AE913" s="28">
        <f>VLOOKUP(W913,Sheet4!$A$4:$B$53,2,FALSE)</f>
        <v>0</v>
      </c>
    </row>
    <row r="914" spans="1:31" x14ac:dyDescent="0.35">
      <c r="A914" s="15">
        <v>2212</v>
      </c>
      <c r="B914" s="16" t="s">
        <v>6723</v>
      </c>
      <c r="C914" s="16" t="s">
        <v>6488</v>
      </c>
      <c r="D914" s="17">
        <v>44745</v>
      </c>
      <c r="E914" s="17">
        <v>45007</v>
      </c>
      <c r="F914" s="16">
        <v>8</v>
      </c>
      <c r="G914" s="16" t="s">
        <v>10308</v>
      </c>
      <c r="H914" s="16" t="s">
        <v>1772</v>
      </c>
      <c r="I914" s="16" t="s">
        <v>6724</v>
      </c>
      <c r="J914" s="16" t="s">
        <v>6725</v>
      </c>
      <c r="K914" s="16" t="s">
        <v>138</v>
      </c>
      <c r="L914" s="16" t="s">
        <v>32</v>
      </c>
      <c r="M914" s="16" t="s">
        <v>62</v>
      </c>
      <c r="N914" s="16" t="s">
        <v>34</v>
      </c>
      <c r="O914" s="16" t="s">
        <v>51</v>
      </c>
      <c r="P914" s="16" t="s">
        <v>98</v>
      </c>
      <c r="Q914" s="16" t="s">
        <v>6726</v>
      </c>
      <c r="R914" s="16" t="s">
        <v>169</v>
      </c>
      <c r="S914" s="16" t="s">
        <v>89</v>
      </c>
      <c r="T914" s="18">
        <v>33369</v>
      </c>
      <c r="U914" s="19">
        <v>34.608333333333334</v>
      </c>
      <c r="V914" s="19" t="s">
        <v>10318</v>
      </c>
      <c r="W914" s="20" t="s">
        <v>39</v>
      </c>
      <c r="X914" s="16" t="s">
        <v>4657</v>
      </c>
      <c r="Y914" s="16" t="s">
        <v>41</v>
      </c>
      <c r="Z914" s="16">
        <v>74179</v>
      </c>
      <c r="AA914" s="16" t="s">
        <v>42</v>
      </c>
      <c r="AB914" s="16" t="s">
        <v>43</v>
      </c>
      <c r="AC914" s="16" t="s">
        <v>104</v>
      </c>
      <c r="AD914" s="16">
        <v>1</v>
      </c>
      <c r="AE914" s="21">
        <f>VLOOKUP(W914,Sheet4!$A$4:$B$53,2,FALSE)</f>
        <v>0</v>
      </c>
    </row>
    <row r="915" spans="1:31" x14ac:dyDescent="0.35">
      <c r="A915" s="22">
        <v>2213</v>
      </c>
      <c r="B915" s="23" t="s">
        <v>6727</v>
      </c>
      <c r="C915" s="23" t="s">
        <v>6728</v>
      </c>
      <c r="D915" s="24">
        <v>45000</v>
      </c>
      <c r="E915" s="24">
        <v>45056</v>
      </c>
      <c r="F915" s="23">
        <v>1</v>
      </c>
      <c r="G915" s="23" t="s">
        <v>10308</v>
      </c>
      <c r="H915" s="23" t="s">
        <v>1772</v>
      </c>
      <c r="I915" s="23" t="s">
        <v>6729</v>
      </c>
      <c r="J915" s="23" t="s">
        <v>6730</v>
      </c>
      <c r="K915" s="23" t="s">
        <v>49</v>
      </c>
      <c r="L915" s="23" t="s">
        <v>32</v>
      </c>
      <c r="M915" s="23" t="s">
        <v>51</v>
      </c>
      <c r="N915" s="23" t="s">
        <v>50</v>
      </c>
      <c r="O915" s="23" t="s">
        <v>62</v>
      </c>
      <c r="P915" s="23" t="s">
        <v>139</v>
      </c>
      <c r="Q915" s="23" t="s">
        <v>6731</v>
      </c>
      <c r="R915" s="23" t="s">
        <v>169</v>
      </c>
      <c r="S915" s="23" t="s">
        <v>285</v>
      </c>
      <c r="T915" s="25">
        <v>23988</v>
      </c>
      <c r="U915" s="26">
        <v>60.297222222222224</v>
      </c>
      <c r="V915" s="26" t="s">
        <v>10315</v>
      </c>
      <c r="W915" s="27" t="s">
        <v>39</v>
      </c>
      <c r="X915" s="23" t="s">
        <v>3106</v>
      </c>
      <c r="Y915" s="23" t="s">
        <v>41</v>
      </c>
      <c r="Z915" s="23">
        <v>8415</v>
      </c>
      <c r="AA915" s="23" t="s">
        <v>127</v>
      </c>
      <c r="AB915" s="23" t="s">
        <v>83</v>
      </c>
      <c r="AC915" s="23" t="s">
        <v>104</v>
      </c>
      <c r="AD915" s="23">
        <v>5</v>
      </c>
      <c r="AE915" s="28">
        <f>VLOOKUP(W915,Sheet4!$A$4:$B$53,2,FALSE)</f>
        <v>0</v>
      </c>
    </row>
    <row r="916" spans="1:31" x14ac:dyDescent="0.35">
      <c r="A916" s="15">
        <v>2214</v>
      </c>
      <c r="B916" s="16" t="s">
        <v>6732</v>
      </c>
      <c r="C916" s="16" t="s">
        <v>5761</v>
      </c>
      <c r="D916" s="17">
        <v>44406</v>
      </c>
      <c r="E916" s="17">
        <v>44785</v>
      </c>
      <c r="F916" s="16">
        <v>12</v>
      </c>
      <c r="G916" s="16" t="s">
        <v>10308</v>
      </c>
      <c r="H916" s="16" t="s">
        <v>1772</v>
      </c>
      <c r="I916" s="16" t="s">
        <v>6733</v>
      </c>
      <c r="J916" s="16" t="s">
        <v>6734</v>
      </c>
      <c r="K916" s="16" t="s">
        <v>31</v>
      </c>
      <c r="L916" s="16" t="s">
        <v>32</v>
      </c>
      <c r="M916" s="16" t="s">
        <v>33</v>
      </c>
      <c r="N916" s="16" t="s">
        <v>34</v>
      </c>
      <c r="O916" s="16" t="s">
        <v>62</v>
      </c>
      <c r="P916" s="16" t="s">
        <v>125</v>
      </c>
      <c r="Q916" s="16" t="s">
        <v>6735</v>
      </c>
      <c r="R916" s="16" t="s">
        <v>169</v>
      </c>
      <c r="S916" s="16" t="s">
        <v>89</v>
      </c>
      <c r="T916" s="18">
        <v>18923</v>
      </c>
      <c r="U916" s="19">
        <v>74.161111111111111</v>
      </c>
      <c r="V916" s="19" t="s">
        <v>10316</v>
      </c>
      <c r="W916" s="20" t="s">
        <v>39</v>
      </c>
      <c r="X916" s="16" t="s">
        <v>280</v>
      </c>
      <c r="Y916" s="16" t="s">
        <v>41</v>
      </c>
      <c r="Z916" s="16">
        <v>8196</v>
      </c>
      <c r="AA916" s="16" t="s">
        <v>92</v>
      </c>
      <c r="AB916" s="16" t="s">
        <v>83</v>
      </c>
      <c r="AC916" s="16" t="s">
        <v>104</v>
      </c>
      <c r="AD916" s="16">
        <v>4</v>
      </c>
      <c r="AE916" s="21">
        <f>VLOOKUP(W916,Sheet4!$A$4:$B$53,2,FALSE)</f>
        <v>0</v>
      </c>
    </row>
    <row r="917" spans="1:31" x14ac:dyDescent="0.35">
      <c r="A917" s="22">
        <v>2215</v>
      </c>
      <c r="B917" s="23" t="s">
        <v>6736</v>
      </c>
      <c r="C917" s="23" t="s">
        <v>1467</v>
      </c>
      <c r="D917" s="24">
        <v>44597</v>
      </c>
      <c r="E917" s="24">
        <v>44939</v>
      </c>
      <c r="F917" s="23">
        <v>11</v>
      </c>
      <c r="G917" s="23" t="s">
        <v>10308</v>
      </c>
      <c r="H917" s="23" t="s">
        <v>1772</v>
      </c>
      <c r="I917" s="23" t="s">
        <v>6737</v>
      </c>
      <c r="J917" s="23" t="s">
        <v>6738</v>
      </c>
      <c r="K917" s="23" t="s">
        <v>88</v>
      </c>
      <c r="L917" s="23" t="s">
        <v>32</v>
      </c>
      <c r="M917" s="23" t="s">
        <v>33</v>
      </c>
      <c r="N917" s="23" t="s">
        <v>63</v>
      </c>
      <c r="O917" s="23" t="s">
        <v>35</v>
      </c>
      <c r="P917" s="23" t="s">
        <v>125</v>
      </c>
      <c r="Q917" s="23" t="s">
        <v>6739</v>
      </c>
      <c r="R917" s="23" t="s">
        <v>169</v>
      </c>
      <c r="S917" s="23" t="s">
        <v>110</v>
      </c>
      <c r="T917" s="25">
        <v>22997</v>
      </c>
      <c r="U917" s="26">
        <v>63.008333333333333</v>
      </c>
      <c r="V917" s="26" t="s">
        <v>10315</v>
      </c>
      <c r="W917" s="27" t="s">
        <v>39</v>
      </c>
      <c r="X917" s="23" t="s">
        <v>112</v>
      </c>
      <c r="Y917" s="23" t="s">
        <v>41</v>
      </c>
      <c r="Z917" s="23">
        <v>95814</v>
      </c>
      <c r="AA917" s="23" t="s">
        <v>127</v>
      </c>
      <c r="AB917" s="23" t="s">
        <v>103</v>
      </c>
      <c r="AC917" s="23" t="s">
        <v>104</v>
      </c>
      <c r="AD917" s="23">
        <v>1</v>
      </c>
      <c r="AE917" s="28">
        <f>VLOOKUP(W917,Sheet4!$A$4:$B$53,2,FALSE)</f>
        <v>0</v>
      </c>
    </row>
    <row r="918" spans="1:31" x14ac:dyDescent="0.35">
      <c r="A918" s="15">
        <v>2217</v>
      </c>
      <c r="B918" s="16" t="s">
        <v>2487</v>
      </c>
      <c r="C918" s="16" t="s">
        <v>3056</v>
      </c>
      <c r="D918" s="17">
        <v>44158</v>
      </c>
      <c r="E918" s="17">
        <v>44179</v>
      </c>
      <c r="F918" s="16">
        <v>0</v>
      </c>
      <c r="G918" s="16" t="s">
        <v>10308</v>
      </c>
      <c r="H918" s="16" t="s">
        <v>6744</v>
      </c>
      <c r="I918" s="16" t="s">
        <v>6745</v>
      </c>
      <c r="J918" s="16" t="s">
        <v>6746</v>
      </c>
      <c r="K918" s="16" t="s">
        <v>79</v>
      </c>
      <c r="L918" s="16" t="s">
        <v>32</v>
      </c>
      <c r="M918" s="16" t="s">
        <v>51</v>
      </c>
      <c r="N918" s="16" t="s">
        <v>50</v>
      </c>
      <c r="O918" s="16" t="s">
        <v>35</v>
      </c>
      <c r="P918" s="16" t="s">
        <v>174</v>
      </c>
      <c r="Q918" s="16" t="s">
        <v>6747</v>
      </c>
      <c r="R918" s="16" t="s">
        <v>169</v>
      </c>
      <c r="S918" s="16" t="s">
        <v>695</v>
      </c>
      <c r="T918" s="18">
        <v>34901</v>
      </c>
      <c r="U918" s="19">
        <v>30.413888888888888</v>
      </c>
      <c r="V918" s="19" t="s">
        <v>10318</v>
      </c>
      <c r="W918" s="20" t="s">
        <v>90</v>
      </c>
      <c r="X918" s="16" t="s">
        <v>183</v>
      </c>
      <c r="Y918" s="16" t="s">
        <v>41</v>
      </c>
      <c r="Z918" s="16">
        <v>52244</v>
      </c>
      <c r="AA918" s="16" t="s">
        <v>55</v>
      </c>
      <c r="AB918" s="16" t="s">
        <v>103</v>
      </c>
      <c r="AC918" s="16" t="s">
        <v>104</v>
      </c>
      <c r="AD918" s="16">
        <v>4</v>
      </c>
      <c r="AE918" s="21">
        <f>VLOOKUP(W918,Sheet4!$A$4:$B$53,2,FALSE)</f>
        <v>0</v>
      </c>
    </row>
    <row r="919" spans="1:31" x14ac:dyDescent="0.35">
      <c r="A919" s="22">
        <v>2218</v>
      </c>
      <c r="B919" s="23" t="s">
        <v>863</v>
      </c>
      <c r="C919" s="23" t="s">
        <v>6748</v>
      </c>
      <c r="D919" s="24">
        <v>43517</v>
      </c>
      <c r="E919" s="24">
        <v>44855</v>
      </c>
      <c r="F919" s="23">
        <v>43</v>
      </c>
      <c r="G919" s="23" t="s">
        <v>10308</v>
      </c>
      <c r="H919" s="23" t="s">
        <v>6749</v>
      </c>
      <c r="I919" s="23" t="s">
        <v>6750</v>
      </c>
      <c r="J919" s="23" t="s">
        <v>6751</v>
      </c>
      <c r="K919" s="23" t="s">
        <v>132</v>
      </c>
      <c r="L919" s="23" t="s">
        <v>32</v>
      </c>
      <c r="M919" s="23" t="s">
        <v>51</v>
      </c>
      <c r="N919" s="23" t="s">
        <v>63</v>
      </c>
      <c r="O919" s="23" t="s">
        <v>51</v>
      </c>
      <c r="P919" s="23" t="s">
        <v>125</v>
      </c>
      <c r="Q919" s="23" t="s">
        <v>6752</v>
      </c>
      <c r="R919" s="23" t="s">
        <v>169</v>
      </c>
      <c r="S919" s="23" t="s">
        <v>89</v>
      </c>
      <c r="T919" s="25">
        <v>24784</v>
      </c>
      <c r="U919" s="26">
        <v>58.116666666666667</v>
      </c>
      <c r="V919" s="26" t="s">
        <v>10319</v>
      </c>
      <c r="W919" s="27" t="s">
        <v>39</v>
      </c>
      <c r="X919" s="23" t="s">
        <v>225</v>
      </c>
      <c r="Y919" s="23" t="s">
        <v>41</v>
      </c>
      <c r="Z919" s="23">
        <v>29237</v>
      </c>
      <c r="AA919" s="23" t="s">
        <v>127</v>
      </c>
      <c r="AB919" s="23" t="s">
        <v>43</v>
      </c>
      <c r="AC919" s="23" t="s">
        <v>104</v>
      </c>
      <c r="AD919" s="23">
        <v>4</v>
      </c>
      <c r="AE919" s="28">
        <f>VLOOKUP(W919,Sheet4!$A$4:$B$53,2,FALSE)</f>
        <v>0</v>
      </c>
    </row>
    <row r="920" spans="1:31" x14ac:dyDescent="0.35">
      <c r="A920" s="15">
        <v>2219</v>
      </c>
      <c r="B920" s="16" t="s">
        <v>1584</v>
      </c>
      <c r="C920" s="16" t="s">
        <v>1213</v>
      </c>
      <c r="D920" s="17">
        <v>44829</v>
      </c>
      <c r="E920" s="17">
        <v>45052</v>
      </c>
      <c r="F920" s="16">
        <v>7</v>
      </c>
      <c r="G920" s="16" t="s">
        <v>10308</v>
      </c>
      <c r="H920" s="16" t="s">
        <v>1772</v>
      </c>
      <c r="I920" s="16" t="s">
        <v>6753</v>
      </c>
      <c r="J920" s="16" t="s">
        <v>6754</v>
      </c>
      <c r="K920" s="16" t="s">
        <v>132</v>
      </c>
      <c r="L920" s="16" t="s">
        <v>32</v>
      </c>
      <c r="M920" s="16" t="s">
        <v>51</v>
      </c>
      <c r="N920" s="16" t="s">
        <v>34</v>
      </c>
      <c r="O920" s="16" t="s">
        <v>51</v>
      </c>
      <c r="P920" s="16" t="s">
        <v>139</v>
      </c>
      <c r="Q920" s="16" t="s">
        <v>6755</v>
      </c>
      <c r="R920" s="16" t="s">
        <v>169</v>
      </c>
      <c r="S920" s="16" t="s">
        <v>304</v>
      </c>
      <c r="T920" s="18">
        <v>24405</v>
      </c>
      <c r="U920" s="19">
        <v>59.152777777777779</v>
      </c>
      <c r="V920" s="19" t="s">
        <v>10319</v>
      </c>
      <c r="W920" s="20" t="s">
        <v>39</v>
      </c>
      <c r="X920" s="16" t="s">
        <v>82</v>
      </c>
      <c r="Y920" s="16" t="s">
        <v>41</v>
      </c>
      <c r="Z920" s="16">
        <v>8635</v>
      </c>
      <c r="AA920" s="16" t="s">
        <v>55</v>
      </c>
      <c r="AB920" s="16" t="s">
        <v>43</v>
      </c>
      <c r="AC920" s="16" t="s">
        <v>104</v>
      </c>
      <c r="AD920" s="16">
        <v>5</v>
      </c>
      <c r="AE920" s="21">
        <f>VLOOKUP(W920,Sheet4!$A$4:$B$53,2,FALSE)</f>
        <v>0</v>
      </c>
    </row>
    <row r="921" spans="1:31" x14ac:dyDescent="0.35">
      <c r="A921" s="22">
        <v>2222</v>
      </c>
      <c r="B921" s="23" t="s">
        <v>536</v>
      </c>
      <c r="C921" s="23" t="s">
        <v>4545</v>
      </c>
      <c r="D921" s="24">
        <v>44033</v>
      </c>
      <c r="E921" s="24">
        <v>44426</v>
      </c>
      <c r="F921" s="23">
        <v>12</v>
      </c>
      <c r="G921" s="23" t="s">
        <v>10308</v>
      </c>
      <c r="H921" s="23" t="s">
        <v>1772</v>
      </c>
      <c r="I921" s="23" t="s">
        <v>6762</v>
      </c>
      <c r="J921" s="23" t="s">
        <v>6763</v>
      </c>
      <c r="K921" s="23" t="s">
        <v>79</v>
      </c>
      <c r="L921" s="23" t="s">
        <v>32</v>
      </c>
      <c r="M921" s="23" t="s">
        <v>51</v>
      </c>
      <c r="N921" s="23" t="s">
        <v>50</v>
      </c>
      <c r="O921" s="23" t="s">
        <v>35</v>
      </c>
      <c r="P921" s="23" t="s">
        <v>125</v>
      </c>
      <c r="Q921" s="23" t="s">
        <v>6764</v>
      </c>
      <c r="R921" s="23" t="s">
        <v>169</v>
      </c>
      <c r="S921" s="23" t="s">
        <v>304</v>
      </c>
      <c r="T921" s="25">
        <v>35993</v>
      </c>
      <c r="U921" s="26">
        <v>27.425000000000001</v>
      </c>
      <c r="V921" s="26" t="s">
        <v>10320</v>
      </c>
      <c r="W921" s="27" t="s">
        <v>39</v>
      </c>
      <c r="X921" s="23" t="s">
        <v>82</v>
      </c>
      <c r="Y921" s="23" t="s">
        <v>41</v>
      </c>
      <c r="Z921" s="23">
        <v>77955</v>
      </c>
      <c r="AA921" s="23" t="s">
        <v>55</v>
      </c>
      <c r="AB921" s="23" t="s">
        <v>43</v>
      </c>
      <c r="AC921" s="23" t="s">
        <v>104</v>
      </c>
      <c r="AD921" s="23">
        <v>4</v>
      </c>
      <c r="AE921" s="28">
        <f>VLOOKUP(W921,Sheet4!$A$4:$B$53,2,FALSE)</f>
        <v>0</v>
      </c>
    </row>
    <row r="922" spans="1:31" x14ac:dyDescent="0.35">
      <c r="A922" s="15">
        <v>2226</v>
      </c>
      <c r="B922" s="16" t="s">
        <v>6772</v>
      </c>
      <c r="C922" s="16" t="s">
        <v>3877</v>
      </c>
      <c r="D922" s="17">
        <v>43546</v>
      </c>
      <c r="E922" s="17">
        <v>44364</v>
      </c>
      <c r="F922" s="16">
        <v>26</v>
      </c>
      <c r="G922" s="16" t="s">
        <v>10308</v>
      </c>
      <c r="H922" s="16" t="s">
        <v>1772</v>
      </c>
      <c r="I922" s="16" t="s">
        <v>6773</v>
      </c>
      <c r="J922" s="16" t="s">
        <v>6774</v>
      </c>
      <c r="K922" s="16" t="s">
        <v>132</v>
      </c>
      <c r="L922" s="16" t="s">
        <v>32</v>
      </c>
      <c r="M922" s="16" t="s">
        <v>33</v>
      </c>
      <c r="N922" s="16" t="s">
        <v>50</v>
      </c>
      <c r="O922" s="16" t="s">
        <v>62</v>
      </c>
      <c r="P922" s="16" t="s">
        <v>125</v>
      </c>
      <c r="Q922" s="16" t="s">
        <v>6775</v>
      </c>
      <c r="R922" s="16" t="s">
        <v>169</v>
      </c>
      <c r="S922" s="16" t="s">
        <v>100</v>
      </c>
      <c r="T922" s="18">
        <v>22166</v>
      </c>
      <c r="U922" s="19">
        <v>65.286111111111111</v>
      </c>
      <c r="V922" s="19" t="s">
        <v>10315</v>
      </c>
      <c r="W922" s="20" t="s">
        <v>39</v>
      </c>
      <c r="X922" s="16" t="s">
        <v>612</v>
      </c>
      <c r="Y922" s="16" t="s">
        <v>41</v>
      </c>
      <c r="Z922" s="16">
        <v>73392</v>
      </c>
      <c r="AA922" s="16" t="s">
        <v>42</v>
      </c>
      <c r="AB922" s="16" t="s">
        <v>83</v>
      </c>
      <c r="AC922" s="16" t="s">
        <v>104</v>
      </c>
      <c r="AD922" s="16">
        <v>1</v>
      </c>
      <c r="AE922" s="21">
        <f>VLOOKUP(W922,Sheet4!$A$4:$B$53,2,FALSE)</f>
        <v>0</v>
      </c>
    </row>
    <row r="923" spans="1:31" x14ac:dyDescent="0.35">
      <c r="A923" s="22">
        <v>2228</v>
      </c>
      <c r="B923" s="23" t="s">
        <v>949</v>
      </c>
      <c r="C923" s="23" t="s">
        <v>6779</v>
      </c>
      <c r="D923" s="24">
        <v>43324</v>
      </c>
      <c r="E923" s="24">
        <v>44725</v>
      </c>
      <c r="F923" s="23">
        <v>46</v>
      </c>
      <c r="G923" s="23" t="s">
        <v>10308</v>
      </c>
      <c r="H923" s="23" t="s">
        <v>1772</v>
      </c>
      <c r="I923" s="23" t="s">
        <v>6780</v>
      </c>
      <c r="J923" s="23" t="s">
        <v>6781</v>
      </c>
      <c r="K923" s="23" t="s">
        <v>138</v>
      </c>
      <c r="L923" s="23" t="s">
        <v>32</v>
      </c>
      <c r="M923" s="23" t="s">
        <v>51</v>
      </c>
      <c r="N923" s="23" t="s">
        <v>63</v>
      </c>
      <c r="O923" s="23" t="s">
        <v>51</v>
      </c>
      <c r="P923" s="23" t="s">
        <v>125</v>
      </c>
      <c r="Q923" s="23" t="s">
        <v>6782</v>
      </c>
      <c r="R923" s="23" t="s">
        <v>169</v>
      </c>
      <c r="S923" s="23" t="s">
        <v>593</v>
      </c>
      <c r="T923" s="25">
        <v>15600</v>
      </c>
      <c r="U923" s="26">
        <v>83.261111111111106</v>
      </c>
      <c r="V923" s="26" t="s">
        <v>10314</v>
      </c>
      <c r="W923" s="27" t="s">
        <v>39</v>
      </c>
      <c r="X923" s="23" t="s">
        <v>82</v>
      </c>
      <c r="Y923" s="23" t="s">
        <v>41</v>
      </c>
      <c r="Z923" s="23">
        <v>58630</v>
      </c>
      <c r="AA923" s="23" t="s">
        <v>42</v>
      </c>
      <c r="AB923" s="23" t="s">
        <v>103</v>
      </c>
      <c r="AC923" s="23" t="s">
        <v>739</v>
      </c>
      <c r="AD923" s="23">
        <v>4</v>
      </c>
      <c r="AE923" s="28">
        <f>VLOOKUP(W923,Sheet4!$A$4:$B$53,2,FALSE)</f>
        <v>0</v>
      </c>
    </row>
    <row r="924" spans="1:31" x14ac:dyDescent="0.35">
      <c r="A924" s="15">
        <v>2234</v>
      </c>
      <c r="B924" s="16" t="s">
        <v>6554</v>
      </c>
      <c r="C924" s="16" t="s">
        <v>3642</v>
      </c>
      <c r="D924" s="17">
        <v>44247</v>
      </c>
      <c r="E924" s="17">
        <v>44570</v>
      </c>
      <c r="F924" s="16">
        <v>10</v>
      </c>
      <c r="G924" s="16" t="s">
        <v>10308</v>
      </c>
      <c r="H924" s="16" t="s">
        <v>1772</v>
      </c>
      <c r="I924" s="16" t="s">
        <v>6795</v>
      </c>
      <c r="J924" s="16" t="s">
        <v>6796</v>
      </c>
      <c r="K924" s="16" t="s">
        <v>49</v>
      </c>
      <c r="L924" s="16" t="s">
        <v>32</v>
      </c>
      <c r="M924" s="16" t="s">
        <v>51</v>
      </c>
      <c r="N924" s="16" t="s">
        <v>34</v>
      </c>
      <c r="O924" s="16" t="s">
        <v>62</v>
      </c>
      <c r="P924" s="16" t="s">
        <v>125</v>
      </c>
      <c r="Q924" s="16" t="s">
        <v>6797</v>
      </c>
      <c r="R924" s="16" t="s">
        <v>169</v>
      </c>
      <c r="S924" s="16" t="s">
        <v>304</v>
      </c>
      <c r="T924" s="18">
        <v>27451</v>
      </c>
      <c r="U924" s="19">
        <v>50.81666666666667</v>
      </c>
      <c r="V924" s="19" t="s">
        <v>10319</v>
      </c>
      <c r="W924" s="20" t="s">
        <v>39</v>
      </c>
      <c r="X924" s="16" t="s">
        <v>82</v>
      </c>
      <c r="Y924" s="16" t="s">
        <v>41</v>
      </c>
      <c r="Z924" s="16">
        <v>87474</v>
      </c>
      <c r="AA924" s="16" t="s">
        <v>92</v>
      </c>
      <c r="AB924" s="16" t="s">
        <v>83</v>
      </c>
      <c r="AC924" s="16" t="s">
        <v>44</v>
      </c>
      <c r="AD924" s="16">
        <v>2</v>
      </c>
      <c r="AE924" s="21">
        <f>VLOOKUP(W924,Sheet4!$A$4:$B$53,2,FALSE)</f>
        <v>0</v>
      </c>
    </row>
    <row r="925" spans="1:31" x14ac:dyDescent="0.35">
      <c r="A925" s="22">
        <v>2236</v>
      </c>
      <c r="B925" s="23" t="s">
        <v>6802</v>
      </c>
      <c r="C925" s="23" t="s">
        <v>6803</v>
      </c>
      <c r="D925" s="24">
        <v>43457</v>
      </c>
      <c r="E925" s="24">
        <v>44480</v>
      </c>
      <c r="F925" s="23">
        <v>33</v>
      </c>
      <c r="G925" s="23" t="s">
        <v>10308</v>
      </c>
      <c r="H925" s="23" t="s">
        <v>1772</v>
      </c>
      <c r="I925" s="23" t="s">
        <v>6804</v>
      </c>
      <c r="J925" s="23" t="s">
        <v>6805</v>
      </c>
      <c r="K925" s="23" t="s">
        <v>88</v>
      </c>
      <c r="L925" s="23" t="s">
        <v>32</v>
      </c>
      <c r="M925" s="23" t="s">
        <v>62</v>
      </c>
      <c r="N925" s="23" t="s">
        <v>50</v>
      </c>
      <c r="O925" s="23" t="s">
        <v>35</v>
      </c>
      <c r="P925" s="23" t="s">
        <v>98</v>
      </c>
      <c r="Q925" s="23" t="s">
        <v>6806</v>
      </c>
      <c r="R925" s="23" t="s">
        <v>169</v>
      </c>
      <c r="S925" s="23" t="s">
        <v>110</v>
      </c>
      <c r="T925" s="25">
        <v>17834</v>
      </c>
      <c r="U925" s="26">
        <v>77.144444444444446</v>
      </c>
      <c r="V925" s="26" t="s">
        <v>10316</v>
      </c>
      <c r="W925" s="27" t="s">
        <v>90</v>
      </c>
      <c r="X925" s="23" t="s">
        <v>418</v>
      </c>
      <c r="Y925" s="23" t="s">
        <v>41</v>
      </c>
      <c r="Z925" s="23">
        <v>44145</v>
      </c>
      <c r="AA925" s="23" t="s">
        <v>55</v>
      </c>
      <c r="AB925" s="23" t="s">
        <v>43</v>
      </c>
      <c r="AC925" s="23" t="s">
        <v>44</v>
      </c>
      <c r="AD925" s="23">
        <v>1</v>
      </c>
      <c r="AE925" s="28">
        <f>VLOOKUP(W925,Sheet4!$A$4:$B$53,2,FALSE)</f>
        <v>0</v>
      </c>
    </row>
    <row r="926" spans="1:31" x14ac:dyDescent="0.35">
      <c r="A926" s="15">
        <v>2237</v>
      </c>
      <c r="B926" s="16" t="s">
        <v>6807</v>
      </c>
      <c r="C926" s="16" t="s">
        <v>4943</v>
      </c>
      <c r="D926" s="17">
        <v>44571</v>
      </c>
      <c r="E926" s="17">
        <v>44930</v>
      </c>
      <c r="F926" s="16">
        <v>11</v>
      </c>
      <c r="G926" s="16" t="s">
        <v>10308</v>
      </c>
      <c r="H926" s="16" t="s">
        <v>6741</v>
      </c>
      <c r="I926" s="16" t="s">
        <v>6808</v>
      </c>
      <c r="J926" s="16" t="s">
        <v>6809</v>
      </c>
      <c r="K926" s="16" t="s">
        <v>97</v>
      </c>
      <c r="L926" s="16" t="s">
        <v>32</v>
      </c>
      <c r="M926" s="16" t="s">
        <v>62</v>
      </c>
      <c r="N926" s="16" t="s">
        <v>63</v>
      </c>
      <c r="O926" s="16" t="s">
        <v>35</v>
      </c>
      <c r="P926" s="16" t="s">
        <v>125</v>
      </c>
      <c r="Q926" s="16" t="s">
        <v>6810</v>
      </c>
      <c r="R926" s="16" t="s">
        <v>169</v>
      </c>
      <c r="S926" s="16" t="s">
        <v>793</v>
      </c>
      <c r="T926" s="18">
        <v>27506</v>
      </c>
      <c r="U926" s="19">
        <v>50.661111111111111</v>
      </c>
      <c r="V926" s="19" t="s">
        <v>10319</v>
      </c>
      <c r="W926" s="20" t="s">
        <v>90</v>
      </c>
      <c r="X926" s="16" t="s">
        <v>82</v>
      </c>
      <c r="Y926" s="16" t="s">
        <v>41</v>
      </c>
      <c r="Z926" s="16">
        <v>25760</v>
      </c>
      <c r="AA926" s="16" t="s">
        <v>73</v>
      </c>
      <c r="AB926" s="16" t="s">
        <v>74</v>
      </c>
      <c r="AC926" s="16" t="s">
        <v>44</v>
      </c>
      <c r="AD926" s="16">
        <v>2</v>
      </c>
      <c r="AE926" s="21">
        <f>VLOOKUP(W926,Sheet4!$A$4:$B$53,2,FALSE)</f>
        <v>0</v>
      </c>
    </row>
    <row r="927" spans="1:31" x14ac:dyDescent="0.35">
      <c r="A927" s="22">
        <v>2238</v>
      </c>
      <c r="B927" s="23" t="s">
        <v>2726</v>
      </c>
      <c r="C927" s="23" t="s">
        <v>2689</v>
      </c>
      <c r="D927" s="24">
        <v>44259</v>
      </c>
      <c r="E927" s="24">
        <v>44536</v>
      </c>
      <c r="F927" s="23">
        <v>9</v>
      </c>
      <c r="G927" s="23" t="s">
        <v>10308</v>
      </c>
      <c r="H927" s="23" t="s">
        <v>6744</v>
      </c>
      <c r="I927" s="23" t="s">
        <v>6811</v>
      </c>
      <c r="J927" s="23" t="s">
        <v>6812</v>
      </c>
      <c r="K927" s="23" t="s">
        <v>79</v>
      </c>
      <c r="L927" s="23" t="s">
        <v>32</v>
      </c>
      <c r="M927" s="23" t="s">
        <v>51</v>
      </c>
      <c r="N927" s="23" t="s">
        <v>63</v>
      </c>
      <c r="O927" s="23" t="s">
        <v>35</v>
      </c>
      <c r="P927" s="23" t="s">
        <v>125</v>
      </c>
      <c r="Q927" s="23" t="s">
        <v>6813</v>
      </c>
      <c r="R927" s="23" t="s">
        <v>169</v>
      </c>
      <c r="S927" s="23" t="s">
        <v>176</v>
      </c>
      <c r="T927" s="25">
        <v>26315</v>
      </c>
      <c r="U927" s="26">
        <v>53.924999999999997</v>
      </c>
      <c r="V927" s="26" t="s">
        <v>10319</v>
      </c>
      <c r="W927" s="27" t="s">
        <v>90</v>
      </c>
      <c r="X927" s="23" t="s">
        <v>2213</v>
      </c>
      <c r="Y927" s="23" t="s">
        <v>54</v>
      </c>
      <c r="Z927" s="23">
        <v>55252</v>
      </c>
      <c r="AA927" s="23" t="s">
        <v>55</v>
      </c>
      <c r="AB927" s="23" t="s">
        <v>43</v>
      </c>
      <c r="AC927" s="23" t="s">
        <v>44</v>
      </c>
      <c r="AD927" s="23">
        <v>2</v>
      </c>
      <c r="AE927" s="28">
        <f>VLOOKUP(W927,Sheet4!$A$4:$B$53,2,FALSE)</f>
        <v>0</v>
      </c>
    </row>
    <row r="928" spans="1:31" x14ac:dyDescent="0.35">
      <c r="A928" s="15">
        <v>2239</v>
      </c>
      <c r="B928" s="16" t="s">
        <v>5872</v>
      </c>
      <c r="C928" s="16" t="s">
        <v>3712</v>
      </c>
      <c r="D928" s="17">
        <v>44995</v>
      </c>
      <c r="E928" s="17">
        <v>45020</v>
      </c>
      <c r="F928" s="16">
        <v>0</v>
      </c>
      <c r="G928" s="16" t="s">
        <v>10308</v>
      </c>
      <c r="H928" s="16" t="s">
        <v>6749</v>
      </c>
      <c r="I928" s="16" t="s">
        <v>6814</v>
      </c>
      <c r="J928" s="16" t="s">
        <v>6815</v>
      </c>
      <c r="K928" s="16" t="s">
        <v>132</v>
      </c>
      <c r="L928" s="16" t="s">
        <v>32</v>
      </c>
      <c r="M928" s="16" t="s">
        <v>62</v>
      </c>
      <c r="N928" s="16" t="s">
        <v>34</v>
      </c>
      <c r="O928" s="16" t="s">
        <v>51</v>
      </c>
      <c r="P928" s="16" t="s">
        <v>139</v>
      </c>
      <c r="Q928" s="16" t="s">
        <v>6816</v>
      </c>
      <c r="R928" s="16" t="s">
        <v>169</v>
      </c>
      <c r="S928" s="16" t="s">
        <v>331</v>
      </c>
      <c r="T928" s="18">
        <v>22991</v>
      </c>
      <c r="U928" s="19">
        <v>63.024999999999999</v>
      </c>
      <c r="V928" s="19" t="s">
        <v>10315</v>
      </c>
      <c r="W928" s="20" t="s">
        <v>39</v>
      </c>
      <c r="X928" s="16" t="s">
        <v>242</v>
      </c>
      <c r="Y928" s="16" t="s">
        <v>54</v>
      </c>
      <c r="Z928" s="16">
        <v>62468</v>
      </c>
      <c r="AA928" s="16" t="s">
        <v>127</v>
      </c>
      <c r="AB928" s="16" t="s">
        <v>103</v>
      </c>
      <c r="AC928" s="16" t="s">
        <v>44</v>
      </c>
      <c r="AD928" s="16">
        <v>5</v>
      </c>
      <c r="AE928" s="21">
        <f>VLOOKUP(W928,Sheet4!$A$4:$B$53,2,FALSE)</f>
        <v>0</v>
      </c>
    </row>
    <row r="929" spans="1:31" x14ac:dyDescent="0.35">
      <c r="A929" s="22">
        <v>2242</v>
      </c>
      <c r="B929" s="23" t="s">
        <v>6822</v>
      </c>
      <c r="C929" s="23" t="s">
        <v>6823</v>
      </c>
      <c r="D929" s="24">
        <v>44691</v>
      </c>
      <c r="E929" s="24">
        <v>44758</v>
      </c>
      <c r="F929" s="23">
        <v>2</v>
      </c>
      <c r="G929" s="23" t="s">
        <v>10308</v>
      </c>
      <c r="H929" s="23" t="s">
        <v>1772</v>
      </c>
      <c r="I929" s="23" t="s">
        <v>6824</v>
      </c>
      <c r="J929" s="23" t="s">
        <v>6825</v>
      </c>
      <c r="K929" s="23" t="s">
        <v>138</v>
      </c>
      <c r="L929" s="23" t="s">
        <v>32</v>
      </c>
      <c r="M929" s="23" t="s">
        <v>62</v>
      </c>
      <c r="N929" s="23" t="s">
        <v>34</v>
      </c>
      <c r="O929" s="23" t="s">
        <v>35</v>
      </c>
      <c r="P929" s="23" t="s">
        <v>125</v>
      </c>
      <c r="Q929" s="23" t="s">
        <v>6826</v>
      </c>
      <c r="R929" s="23" t="s">
        <v>169</v>
      </c>
      <c r="S929" s="23" t="s">
        <v>89</v>
      </c>
      <c r="T929" s="25">
        <v>34422</v>
      </c>
      <c r="U929" s="26">
        <v>31.725000000000001</v>
      </c>
      <c r="V929" s="26" t="s">
        <v>10318</v>
      </c>
      <c r="W929" s="27" t="s">
        <v>39</v>
      </c>
      <c r="X929" s="23" t="s">
        <v>1061</v>
      </c>
      <c r="Y929" s="23" t="s">
        <v>41</v>
      </c>
      <c r="Z929" s="23">
        <v>48114</v>
      </c>
      <c r="AA929" s="23" t="s">
        <v>55</v>
      </c>
      <c r="AB929" s="23" t="s">
        <v>83</v>
      </c>
      <c r="AC929" s="23" t="s">
        <v>44</v>
      </c>
      <c r="AD929" s="23">
        <v>4</v>
      </c>
      <c r="AE929" s="28">
        <f>VLOOKUP(W929,Sheet4!$A$4:$B$53,2,FALSE)</f>
        <v>0</v>
      </c>
    </row>
    <row r="930" spans="1:31" x14ac:dyDescent="0.35">
      <c r="A930" s="15">
        <v>2243</v>
      </c>
      <c r="B930" s="16" t="s">
        <v>3225</v>
      </c>
      <c r="C930" s="16" t="s">
        <v>1528</v>
      </c>
      <c r="D930" s="17">
        <v>45029</v>
      </c>
      <c r="E930" s="17">
        <v>45049</v>
      </c>
      <c r="F930" s="16">
        <v>0</v>
      </c>
      <c r="G930" s="16" t="s">
        <v>10308</v>
      </c>
      <c r="H930" s="16" t="s">
        <v>1772</v>
      </c>
      <c r="I930" s="16" t="s">
        <v>4157</v>
      </c>
      <c r="J930" s="16" t="s">
        <v>6827</v>
      </c>
      <c r="K930" s="16" t="s">
        <v>79</v>
      </c>
      <c r="L930" s="16" t="s">
        <v>32</v>
      </c>
      <c r="M930" s="16" t="s">
        <v>62</v>
      </c>
      <c r="N930" s="16" t="s">
        <v>50</v>
      </c>
      <c r="O930" s="16" t="s">
        <v>51</v>
      </c>
      <c r="P930" s="16" t="s">
        <v>98</v>
      </c>
      <c r="Q930" s="16" t="s">
        <v>6828</v>
      </c>
      <c r="R930" s="16" t="s">
        <v>169</v>
      </c>
      <c r="S930" s="16" t="s">
        <v>38</v>
      </c>
      <c r="T930" s="18">
        <v>19925</v>
      </c>
      <c r="U930" s="19">
        <v>71.416666666666671</v>
      </c>
      <c r="V930" s="19" t="s">
        <v>10316</v>
      </c>
      <c r="W930" s="20" t="s">
        <v>90</v>
      </c>
      <c r="X930" s="16" t="s">
        <v>40</v>
      </c>
      <c r="Y930" s="16" t="s">
        <v>41</v>
      </c>
      <c r="Z930" s="16">
        <v>90316</v>
      </c>
      <c r="AA930" s="16" t="s">
        <v>73</v>
      </c>
      <c r="AB930" s="16" t="s">
        <v>83</v>
      </c>
      <c r="AC930" s="16" t="s">
        <v>44</v>
      </c>
      <c r="AD930" s="16">
        <v>4</v>
      </c>
      <c r="AE930" s="21">
        <f>VLOOKUP(W930,Sheet4!$A$4:$B$53,2,FALSE)</f>
        <v>0</v>
      </c>
    </row>
    <row r="931" spans="1:31" x14ac:dyDescent="0.35">
      <c r="A931" s="22">
        <v>2245</v>
      </c>
      <c r="B931" s="23" t="s">
        <v>6832</v>
      </c>
      <c r="C931" s="23" t="s">
        <v>1928</v>
      </c>
      <c r="D931" s="24">
        <v>44255</v>
      </c>
      <c r="E931" s="24">
        <v>44755</v>
      </c>
      <c r="F931" s="23">
        <v>16</v>
      </c>
      <c r="G931" s="23" t="s">
        <v>10308</v>
      </c>
      <c r="H931" s="23" t="s">
        <v>6744</v>
      </c>
      <c r="I931" s="23" t="s">
        <v>6833</v>
      </c>
      <c r="J931" s="23" t="s">
        <v>6834</v>
      </c>
      <c r="K931" s="23" t="s">
        <v>97</v>
      </c>
      <c r="L931" s="23" t="s">
        <v>32</v>
      </c>
      <c r="M931" s="23" t="s">
        <v>51</v>
      </c>
      <c r="N931" s="23" t="s">
        <v>34</v>
      </c>
      <c r="O931" s="23" t="s">
        <v>51</v>
      </c>
      <c r="P931" s="23" t="s">
        <v>125</v>
      </c>
      <c r="Q931" s="23" t="s">
        <v>6835</v>
      </c>
      <c r="R931" s="23" t="s">
        <v>169</v>
      </c>
      <c r="S931" s="23" t="s">
        <v>110</v>
      </c>
      <c r="T931" s="25">
        <v>17060</v>
      </c>
      <c r="U931" s="26">
        <v>79.263888888888886</v>
      </c>
      <c r="V931" s="26" t="s">
        <v>10316</v>
      </c>
      <c r="W931" s="27" t="s">
        <v>39</v>
      </c>
      <c r="X931" s="23" t="s">
        <v>6</v>
      </c>
      <c r="Y931" s="23" t="s">
        <v>54</v>
      </c>
      <c r="Z931" s="23">
        <v>54056</v>
      </c>
      <c r="AA931" s="23" t="s">
        <v>92</v>
      </c>
      <c r="AB931" s="23" t="s">
        <v>103</v>
      </c>
      <c r="AC931" s="23" t="s">
        <v>44</v>
      </c>
      <c r="AD931" s="23">
        <v>5</v>
      </c>
      <c r="AE931" s="28">
        <f>VLOOKUP(W931,Sheet4!$A$4:$B$53,2,FALSE)</f>
        <v>0</v>
      </c>
    </row>
    <row r="932" spans="1:31" x14ac:dyDescent="0.35">
      <c r="A932" s="15">
        <v>2246</v>
      </c>
      <c r="B932" s="16" t="s">
        <v>2100</v>
      </c>
      <c r="C932" s="16" t="s">
        <v>2998</v>
      </c>
      <c r="D932" s="17">
        <v>44118</v>
      </c>
      <c r="E932" s="17">
        <v>44661</v>
      </c>
      <c r="F932" s="16">
        <v>17</v>
      </c>
      <c r="G932" s="16" t="s">
        <v>10308</v>
      </c>
      <c r="H932" s="16" t="s">
        <v>6749</v>
      </c>
      <c r="I932" s="16" t="s">
        <v>6836</v>
      </c>
      <c r="J932" s="16" t="s">
        <v>6837</v>
      </c>
      <c r="K932" s="16" t="s">
        <v>117</v>
      </c>
      <c r="L932" s="16" t="s">
        <v>32</v>
      </c>
      <c r="M932" s="16" t="s">
        <v>33</v>
      </c>
      <c r="N932" s="16" t="s">
        <v>63</v>
      </c>
      <c r="O932" s="16" t="s">
        <v>51</v>
      </c>
      <c r="P932" s="16" t="s">
        <v>125</v>
      </c>
      <c r="Q932" s="16" t="s">
        <v>6838</v>
      </c>
      <c r="R932" s="16" t="s">
        <v>169</v>
      </c>
      <c r="S932" s="16" t="s">
        <v>89</v>
      </c>
      <c r="T932" s="18">
        <v>26990</v>
      </c>
      <c r="U932" s="19">
        <v>52.077777777777776</v>
      </c>
      <c r="V932" s="19" t="s">
        <v>10319</v>
      </c>
      <c r="W932" s="20" t="s">
        <v>39</v>
      </c>
      <c r="X932" s="16" t="s">
        <v>102</v>
      </c>
      <c r="Y932" s="16" t="s">
        <v>54</v>
      </c>
      <c r="Z932" s="16">
        <v>7728</v>
      </c>
      <c r="AA932" s="16" t="s">
        <v>42</v>
      </c>
      <c r="AB932" s="16" t="s">
        <v>103</v>
      </c>
      <c r="AC932" s="16" t="s">
        <v>44</v>
      </c>
      <c r="AD932" s="16">
        <v>4</v>
      </c>
      <c r="AE932" s="21">
        <f>VLOOKUP(W932,Sheet4!$A$4:$B$53,2,FALSE)</f>
        <v>0</v>
      </c>
    </row>
    <row r="933" spans="1:31" x14ac:dyDescent="0.35">
      <c r="A933" s="22">
        <v>2247</v>
      </c>
      <c r="B933" s="23" t="s">
        <v>2241</v>
      </c>
      <c r="C933" s="23" t="s">
        <v>3922</v>
      </c>
      <c r="D933" s="24">
        <v>43353</v>
      </c>
      <c r="E933" s="24">
        <v>45085</v>
      </c>
      <c r="F933" s="23">
        <v>56</v>
      </c>
      <c r="G933" s="23" t="s">
        <v>10308</v>
      </c>
      <c r="H933" s="23" t="s">
        <v>1772</v>
      </c>
      <c r="I933" s="23" t="s">
        <v>6839</v>
      </c>
      <c r="J933" s="23" t="s">
        <v>6840</v>
      </c>
      <c r="K933" s="23" t="s">
        <v>132</v>
      </c>
      <c r="L933" s="23" t="s">
        <v>32</v>
      </c>
      <c r="M933" s="23" t="s">
        <v>51</v>
      </c>
      <c r="N933" s="23" t="s">
        <v>63</v>
      </c>
      <c r="O933" s="23" t="s">
        <v>35</v>
      </c>
      <c r="P933" s="23" t="s">
        <v>125</v>
      </c>
      <c r="Q933" s="23" t="s">
        <v>6841</v>
      </c>
      <c r="R933" s="23" t="s">
        <v>169</v>
      </c>
      <c r="S933" s="23" t="s">
        <v>230</v>
      </c>
      <c r="T933" s="25">
        <v>30416</v>
      </c>
      <c r="U933" s="26">
        <v>42.694444444444443</v>
      </c>
      <c r="V933" s="26" t="s">
        <v>10317</v>
      </c>
      <c r="W933" s="27" t="s">
        <v>39</v>
      </c>
      <c r="X933" s="23" t="s">
        <v>112</v>
      </c>
      <c r="Y933" s="23" t="s">
        <v>41</v>
      </c>
      <c r="Z933" s="23">
        <v>70092</v>
      </c>
      <c r="AA933" s="23" t="s">
        <v>55</v>
      </c>
      <c r="AB933" s="23" t="s">
        <v>43</v>
      </c>
      <c r="AC933" s="23" t="s">
        <v>44</v>
      </c>
      <c r="AD933" s="23">
        <v>2</v>
      </c>
      <c r="AE933" s="28">
        <f>VLOOKUP(W933,Sheet4!$A$4:$B$53,2,FALSE)</f>
        <v>0</v>
      </c>
    </row>
    <row r="934" spans="1:31" x14ac:dyDescent="0.35">
      <c r="A934" s="15">
        <v>2248</v>
      </c>
      <c r="B934" s="16" t="s">
        <v>6554</v>
      </c>
      <c r="C934" s="16" t="s">
        <v>400</v>
      </c>
      <c r="D934" s="17">
        <v>44911</v>
      </c>
      <c r="E934" s="17">
        <v>45074</v>
      </c>
      <c r="F934" s="16">
        <v>5</v>
      </c>
      <c r="G934" s="16" t="s">
        <v>10308</v>
      </c>
      <c r="H934" s="16" t="s">
        <v>1772</v>
      </c>
      <c r="I934" s="16" t="s">
        <v>6842</v>
      </c>
      <c r="J934" s="16" t="s">
        <v>6843</v>
      </c>
      <c r="K934" s="16" t="s">
        <v>49</v>
      </c>
      <c r="L934" s="16" t="s">
        <v>32</v>
      </c>
      <c r="M934" s="16" t="s">
        <v>51</v>
      </c>
      <c r="N934" s="16" t="s">
        <v>63</v>
      </c>
      <c r="O934" s="16" t="s">
        <v>35</v>
      </c>
      <c r="P934" s="16" t="s">
        <v>139</v>
      </c>
      <c r="Q934" s="16" t="s">
        <v>6844</v>
      </c>
      <c r="R934" s="16" t="s">
        <v>169</v>
      </c>
      <c r="S934" s="16" t="s">
        <v>89</v>
      </c>
      <c r="T934" s="18">
        <v>36511</v>
      </c>
      <c r="U934" s="19">
        <v>26.008333333333333</v>
      </c>
      <c r="V934" s="19" t="s">
        <v>10320</v>
      </c>
      <c r="W934" s="20" t="s">
        <v>39</v>
      </c>
      <c r="X934" s="16" t="s">
        <v>82</v>
      </c>
      <c r="Y934" s="16" t="s">
        <v>41</v>
      </c>
      <c r="Z934" s="16">
        <v>71142</v>
      </c>
      <c r="AA934" s="16" t="s">
        <v>55</v>
      </c>
      <c r="AB934" s="16" t="s">
        <v>43</v>
      </c>
      <c r="AC934" s="16" t="s">
        <v>44</v>
      </c>
      <c r="AD934" s="16">
        <v>2</v>
      </c>
      <c r="AE934" s="21">
        <f>VLOOKUP(W934,Sheet4!$A$4:$B$53,2,FALSE)</f>
        <v>0</v>
      </c>
    </row>
    <row r="935" spans="1:31" x14ac:dyDescent="0.35">
      <c r="A935" s="22">
        <v>2249</v>
      </c>
      <c r="B935" s="23" t="s">
        <v>6845</v>
      </c>
      <c r="C935" s="23" t="s">
        <v>6846</v>
      </c>
      <c r="D935" s="24">
        <v>43371</v>
      </c>
      <c r="E935" s="24">
        <v>43491</v>
      </c>
      <c r="F935" s="23">
        <v>3</v>
      </c>
      <c r="G935" s="23" t="s">
        <v>10308</v>
      </c>
      <c r="H935" s="23" t="s">
        <v>1772</v>
      </c>
      <c r="I935" s="23" t="s">
        <v>6847</v>
      </c>
      <c r="J935" s="23" t="s">
        <v>6848</v>
      </c>
      <c r="K935" s="23" t="s">
        <v>138</v>
      </c>
      <c r="L935" s="23" t="s">
        <v>32</v>
      </c>
      <c r="M935" s="23" t="s">
        <v>33</v>
      </c>
      <c r="N935" s="23" t="s">
        <v>34</v>
      </c>
      <c r="O935" s="23" t="s">
        <v>51</v>
      </c>
      <c r="P935" s="23" t="s">
        <v>174</v>
      </c>
      <c r="Q935" s="23" t="s">
        <v>6849</v>
      </c>
      <c r="R935" s="23" t="s">
        <v>169</v>
      </c>
      <c r="S935" s="23" t="s">
        <v>89</v>
      </c>
      <c r="T935" s="25">
        <v>34645</v>
      </c>
      <c r="U935" s="26">
        <v>31.119444444444444</v>
      </c>
      <c r="V935" s="26" t="s">
        <v>10318</v>
      </c>
      <c r="W935" s="27" t="s">
        <v>39</v>
      </c>
      <c r="X935" s="23" t="s">
        <v>82</v>
      </c>
      <c r="Y935" s="23" t="s">
        <v>41</v>
      </c>
      <c r="Z935" s="23">
        <v>2760</v>
      </c>
      <c r="AA935" s="23" t="s">
        <v>92</v>
      </c>
      <c r="AB935" s="23" t="s">
        <v>103</v>
      </c>
      <c r="AC935" s="23" t="s">
        <v>44</v>
      </c>
      <c r="AD935" s="23">
        <v>4</v>
      </c>
      <c r="AE935" s="28">
        <f>VLOOKUP(W935,Sheet4!$A$4:$B$53,2,FALSE)</f>
        <v>0</v>
      </c>
    </row>
    <row r="936" spans="1:31" x14ac:dyDescent="0.35">
      <c r="A936" s="15">
        <v>2250</v>
      </c>
      <c r="B936" s="16" t="s">
        <v>3707</v>
      </c>
      <c r="C936" s="16" t="s">
        <v>4092</v>
      </c>
      <c r="D936" s="17">
        <v>44628</v>
      </c>
      <c r="E936" s="17">
        <v>44677</v>
      </c>
      <c r="F936" s="16">
        <v>1</v>
      </c>
      <c r="G936" s="16" t="s">
        <v>10308</v>
      </c>
      <c r="H936" s="16" t="s">
        <v>1772</v>
      </c>
      <c r="I936" s="16" t="s">
        <v>6850</v>
      </c>
      <c r="J936" s="16" t="s">
        <v>6851</v>
      </c>
      <c r="K936" s="16" t="s">
        <v>79</v>
      </c>
      <c r="L936" s="16" t="s">
        <v>32</v>
      </c>
      <c r="M936" s="16" t="s">
        <v>33</v>
      </c>
      <c r="N936" s="16" t="s">
        <v>34</v>
      </c>
      <c r="O936" s="16" t="s">
        <v>35</v>
      </c>
      <c r="P936" s="16" t="s">
        <v>98</v>
      </c>
      <c r="Q936" s="16" t="s">
        <v>6852</v>
      </c>
      <c r="R936" s="16" t="s">
        <v>169</v>
      </c>
      <c r="S936" s="16" t="s">
        <v>52</v>
      </c>
      <c r="T936" s="18">
        <v>22891</v>
      </c>
      <c r="U936" s="19">
        <v>63.3</v>
      </c>
      <c r="V936" s="19" t="s">
        <v>10315</v>
      </c>
      <c r="W936" s="20" t="s">
        <v>90</v>
      </c>
      <c r="X936" s="16" t="s">
        <v>351</v>
      </c>
      <c r="Y936" s="16" t="s">
        <v>41</v>
      </c>
      <c r="Z936" s="16">
        <v>13557</v>
      </c>
      <c r="AA936" s="16" t="s">
        <v>127</v>
      </c>
      <c r="AB936" s="16" t="s">
        <v>83</v>
      </c>
      <c r="AC936" s="16" t="s">
        <v>44</v>
      </c>
      <c r="AD936" s="16">
        <v>5</v>
      </c>
      <c r="AE936" s="21">
        <f>VLOOKUP(W936,Sheet4!$A$4:$B$53,2,FALSE)</f>
        <v>0</v>
      </c>
    </row>
    <row r="937" spans="1:31" x14ac:dyDescent="0.35">
      <c r="A937" s="22">
        <v>2255</v>
      </c>
      <c r="B937" s="23" t="s">
        <v>3282</v>
      </c>
      <c r="C937" s="23" t="s">
        <v>1390</v>
      </c>
      <c r="D937" s="24">
        <v>44089</v>
      </c>
      <c r="E937" s="24">
        <v>44470</v>
      </c>
      <c r="F937" s="23">
        <v>12</v>
      </c>
      <c r="G937" s="23" t="s">
        <v>10308</v>
      </c>
      <c r="H937" s="23" t="s">
        <v>1772</v>
      </c>
      <c r="I937" s="23" t="s">
        <v>6864</v>
      </c>
      <c r="J937" s="23" t="s">
        <v>6865</v>
      </c>
      <c r="K937" s="23" t="s">
        <v>79</v>
      </c>
      <c r="L937" s="23" t="s">
        <v>32</v>
      </c>
      <c r="M937" s="23" t="s">
        <v>62</v>
      </c>
      <c r="N937" s="23" t="s">
        <v>34</v>
      </c>
      <c r="O937" s="23" t="s">
        <v>51</v>
      </c>
      <c r="P937" s="23" t="s">
        <v>98</v>
      </c>
      <c r="Q937" s="23" t="s">
        <v>6866</v>
      </c>
      <c r="R937" s="23" t="s">
        <v>169</v>
      </c>
      <c r="S937" s="23" t="s">
        <v>304</v>
      </c>
      <c r="T937" s="25">
        <v>33070</v>
      </c>
      <c r="U937" s="26">
        <v>35.427777777777777</v>
      </c>
      <c r="V937" s="26" t="s">
        <v>10318</v>
      </c>
      <c r="W937" s="27" t="s">
        <v>39</v>
      </c>
      <c r="X937" s="23" t="s">
        <v>162</v>
      </c>
      <c r="Y937" s="23" t="s">
        <v>41</v>
      </c>
      <c r="Z937" s="23">
        <v>67812</v>
      </c>
      <c r="AA937" s="23" t="s">
        <v>55</v>
      </c>
      <c r="AB937" s="23" t="s">
        <v>74</v>
      </c>
      <c r="AC937" s="23" t="s">
        <v>44</v>
      </c>
      <c r="AD937" s="23">
        <v>2</v>
      </c>
      <c r="AE937" s="28">
        <f>VLOOKUP(W937,Sheet4!$A$4:$B$53,2,FALSE)</f>
        <v>0</v>
      </c>
    </row>
    <row r="938" spans="1:31" x14ac:dyDescent="0.35">
      <c r="A938" s="15">
        <v>2257</v>
      </c>
      <c r="B938" s="16" t="s">
        <v>6869</v>
      </c>
      <c r="C938" s="16" t="s">
        <v>6870</v>
      </c>
      <c r="D938" s="17">
        <v>44315</v>
      </c>
      <c r="E938" s="17">
        <v>44722</v>
      </c>
      <c r="F938" s="16">
        <v>13</v>
      </c>
      <c r="G938" s="16" t="s">
        <v>10308</v>
      </c>
      <c r="H938" s="16" t="s">
        <v>6741</v>
      </c>
      <c r="I938" s="16" t="s">
        <v>6871</v>
      </c>
      <c r="J938" s="16" t="s">
        <v>6872</v>
      </c>
      <c r="K938" s="16" t="s">
        <v>97</v>
      </c>
      <c r="L938" s="16" t="s">
        <v>32</v>
      </c>
      <c r="M938" s="16" t="s">
        <v>33</v>
      </c>
      <c r="N938" s="16" t="s">
        <v>63</v>
      </c>
      <c r="O938" s="16" t="s">
        <v>62</v>
      </c>
      <c r="P938" s="16" t="s">
        <v>174</v>
      </c>
      <c r="Q938" s="16" t="s">
        <v>6873</v>
      </c>
      <c r="R938" s="16" t="s">
        <v>169</v>
      </c>
      <c r="S938" s="16" t="s">
        <v>100</v>
      </c>
      <c r="T938" s="18">
        <v>32438</v>
      </c>
      <c r="U938" s="19">
        <v>37.161111111111111</v>
      </c>
      <c r="V938" s="19" t="s">
        <v>10318</v>
      </c>
      <c r="W938" s="20" t="s">
        <v>39</v>
      </c>
      <c r="X938" s="16" t="s">
        <v>612</v>
      </c>
      <c r="Y938" s="16" t="s">
        <v>54</v>
      </c>
      <c r="Z938" s="16">
        <v>77019</v>
      </c>
      <c r="AA938" s="16" t="s">
        <v>42</v>
      </c>
      <c r="AB938" s="16" t="s">
        <v>83</v>
      </c>
      <c r="AC938" s="16" t="s">
        <v>44</v>
      </c>
      <c r="AD938" s="16">
        <v>2</v>
      </c>
      <c r="AE938" s="21">
        <f>VLOOKUP(W938,Sheet4!$A$4:$B$53,2,FALSE)</f>
        <v>0</v>
      </c>
    </row>
    <row r="939" spans="1:31" x14ac:dyDescent="0.35">
      <c r="A939" s="22">
        <v>2260</v>
      </c>
      <c r="B939" s="23" t="s">
        <v>6878</v>
      </c>
      <c r="C939" s="23" t="s">
        <v>3649</v>
      </c>
      <c r="D939" s="24">
        <v>43847</v>
      </c>
      <c r="E939" s="24">
        <v>44469</v>
      </c>
      <c r="F939" s="23">
        <v>20</v>
      </c>
      <c r="G939" s="23" t="s">
        <v>10308</v>
      </c>
      <c r="H939" s="23" t="s">
        <v>1772</v>
      </c>
      <c r="I939" s="23" t="s">
        <v>6879</v>
      </c>
      <c r="J939" s="23" t="s">
        <v>6880</v>
      </c>
      <c r="K939" s="23" t="s">
        <v>49</v>
      </c>
      <c r="L939" s="23" t="s">
        <v>32</v>
      </c>
      <c r="M939" s="23" t="s">
        <v>51</v>
      </c>
      <c r="N939" s="23" t="s">
        <v>63</v>
      </c>
      <c r="O939" s="23" t="s">
        <v>35</v>
      </c>
      <c r="P939" s="23" t="s">
        <v>174</v>
      </c>
      <c r="Q939" s="23" t="s">
        <v>6881</v>
      </c>
      <c r="R939" s="23" t="s">
        <v>169</v>
      </c>
      <c r="S939" s="23" t="s">
        <v>110</v>
      </c>
      <c r="T939" s="25">
        <v>33898</v>
      </c>
      <c r="U939" s="26">
        <v>33.163888888888891</v>
      </c>
      <c r="V939" s="26" t="s">
        <v>10318</v>
      </c>
      <c r="W939" s="27" t="s">
        <v>39</v>
      </c>
      <c r="X939" s="23" t="s">
        <v>677</v>
      </c>
      <c r="Y939" s="23" t="s">
        <v>41</v>
      </c>
      <c r="Z939" s="23">
        <v>17501</v>
      </c>
      <c r="AA939" s="23" t="s">
        <v>55</v>
      </c>
      <c r="AB939" s="23" t="s">
        <v>43</v>
      </c>
      <c r="AC939" s="23" t="s">
        <v>44</v>
      </c>
      <c r="AD939" s="23">
        <v>1</v>
      </c>
      <c r="AE939" s="28">
        <f>VLOOKUP(W939,Sheet4!$A$4:$B$53,2,FALSE)</f>
        <v>0</v>
      </c>
    </row>
    <row r="940" spans="1:31" x14ac:dyDescent="0.35">
      <c r="A940" s="15">
        <v>2264</v>
      </c>
      <c r="B940" s="16" t="s">
        <v>6890</v>
      </c>
      <c r="C940" s="16" t="s">
        <v>869</v>
      </c>
      <c r="D940" s="17">
        <v>44251</v>
      </c>
      <c r="E940" s="17">
        <v>44559</v>
      </c>
      <c r="F940" s="16">
        <v>10</v>
      </c>
      <c r="G940" s="16" t="s">
        <v>10308</v>
      </c>
      <c r="H940" s="16" t="s">
        <v>6744</v>
      </c>
      <c r="I940" s="16" t="s">
        <v>6891</v>
      </c>
      <c r="J940" s="16" t="s">
        <v>6892</v>
      </c>
      <c r="K940" s="16" t="s">
        <v>97</v>
      </c>
      <c r="L940" s="16" t="s">
        <v>32</v>
      </c>
      <c r="M940" s="16" t="s">
        <v>51</v>
      </c>
      <c r="N940" s="16" t="s">
        <v>50</v>
      </c>
      <c r="O940" s="16" t="s">
        <v>51</v>
      </c>
      <c r="P940" s="16" t="s">
        <v>98</v>
      </c>
      <c r="Q940" s="16" t="s">
        <v>6893</v>
      </c>
      <c r="R940" s="16" t="s">
        <v>169</v>
      </c>
      <c r="S940" s="16" t="s">
        <v>118</v>
      </c>
      <c r="T940" s="18">
        <v>28919</v>
      </c>
      <c r="U940" s="19">
        <v>46.791666666666664</v>
      </c>
      <c r="V940" s="19" t="s">
        <v>10317</v>
      </c>
      <c r="W940" s="20" t="s">
        <v>39</v>
      </c>
      <c r="X940" s="16" t="s">
        <v>242</v>
      </c>
      <c r="Y940" s="16" t="s">
        <v>54</v>
      </c>
      <c r="Z940" s="16">
        <v>4377</v>
      </c>
      <c r="AA940" s="16" t="s">
        <v>42</v>
      </c>
      <c r="AB940" s="16" t="s">
        <v>74</v>
      </c>
      <c r="AC940" s="16" t="s">
        <v>44</v>
      </c>
      <c r="AD940" s="16">
        <v>5</v>
      </c>
      <c r="AE940" s="21">
        <f>VLOOKUP(W940,Sheet4!$A$4:$B$53,2,FALSE)</f>
        <v>0</v>
      </c>
    </row>
    <row r="941" spans="1:31" x14ac:dyDescent="0.35">
      <c r="A941" s="22">
        <v>2266</v>
      </c>
      <c r="B941" s="23" t="s">
        <v>6896</v>
      </c>
      <c r="C941" s="23" t="s">
        <v>4465</v>
      </c>
      <c r="D941" s="24">
        <v>43963</v>
      </c>
      <c r="E941" s="24">
        <v>44272</v>
      </c>
      <c r="F941" s="23">
        <v>10</v>
      </c>
      <c r="G941" s="23" t="s">
        <v>10308</v>
      </c>
      <c r="H941" s="23" t="s">
        <v>1772</v>
      </c>
      <c r="I941" s="23" t="s">
        <v>6897</v>
      </c>
      <c r="J941" s="23" t="s">
        <v>6898</v>
      </c>
      <c r="K941" s="23" t="s">
        <v>49</v>
      </c>
      <c r="L941" s="23" t="s">
        <v>32</v>
      </c>
      <c r="M941" s="23" t="s">
        <v>62</v>
      </c>
      <c r="N941" s="23" t="s">
        <v>63</v>
      </c>
      <c r="O941" s="23" t="s">
        <v>35</v>
      </c>
      <c r="P941" s="23" t="s">
        <v>125</v>
      </c>
      <c r="Q941" s="23" t="s">
        <v>6899</v>
      </c>
      <c r="R941" s="23" t="s">
        <v>169</v>
      </c>
      <c r="S941" s="23" t="s">
        <v>89</v>
      </c>
      <c r="T941" s="25">
        <v>27435</v>
      </c>
      <c r="U941" s="26">
        <v>50.861111111111114</v>
      </c>
      <c r="V941" s="26" t="s">
        <v>10319</v>
      </c>
      <c r="W941" s="27" t="s">
        <v>39</v>
      </c>
      <c r="X941" s="23" t="s">
        <v>833</v>
      </c>
      <c r="Y941" s="23" t="s">
        <v>41</v>
      </c>
      <c r="Z941" s="23">
        <v>84988</v>
      </c>
      <c r="AA941" s="23" t="s">
        <v>73</v>
      </c>
      <c r="AB941" s="23" t="s">
        <v>74</v>
      </c>
      <c r="AC941" s="23" t="s">
        <v>44</v>
      </c>
      <c r="AD941" s="23">
        <v>5</v>
      </c>
      <c r="AE941" s="28">
        <f>VLOOKUP(W941,Sheet4!$A$4:$B$53,2,FALSE)</f>
        <v>0</v>
      </c>
    </row>
    <row r="942" spans="1:31" x14ac:dyDescent="0.35">
      <c r="A942" s="15">
        <v>2268</v>
      </c>
      <c r="B942" s="16" t="s">
        <v>2866</v>
      </c>
      <c r="C942" s="16" t="s">
        <v>2318</v>
      </c>
      <c r="D942" s="17">
        <v>44200</v>
      </c>
      <c r="E942" s="17">
        <v>44679</v>
      </c>
      <c r="F942" s="16">
        <v>15</v>
      </c>
      <c r="G942" s="16" t="s">
        <v>10308</v>
      </c>
      <c r="H942" s="16" t="s">
        <v>1772</v>
      </c>
      <c r="I942" s="16" t="s">
        <v>6903</v>
      </c>
      <c r="J942" s="16" t="s">
        <v>6904</v>
      </c>
      <c r="K942" s="16" t="s">
        <v>79</v>
      </c>
      <c r="L942" s="16" t="s">
        <v>32</v>
      </c>
      <c r="M942" s="16" t="s">
        <v>33</v>
      </c>
      <c r="N942" s="16" t="s">
        <v>34</v>
      </c>
      <c r="O942" s="16" t="s">
        <v>62</v>
      </c>
      <c r="P942" s="16" t="s">
        <v>125</v>
      </c>
      <c r="Q942" s="16" t="s">
        <v>6905</v>
      </c>
      <c r="R942" s="16" t="s">
        <v>169</v>
      </c>
      <c r="S942" s="16" t="s">
        <v>80</v>
      </c>
      <c r="T942" s="18">
        <v>23229</v>
      </c>
      <c r="U942" s="19">
        <v>62.37222222222222</v>
      </c>
      <c r="V942" s="19" t="s">
        <v>10315</v>
      </c>
      <c r="W942" s="20" t="s">
        <v>90</v>
      </c>
      <c r="X942" s="16" t="s">
        <v>102</v>
      </c>
      <c r="Y942" s="16" t="s">
        <v>54</v>
      </c>
      <c r="Z942" s="16">
        <v>58818</v>
      </c>
      <c r="AA942" s="16" t="s">
        <v>42</v>
      </c>
      <c r="AB942" s="16" t="s">
        <v>74</v>
      </c>
      <c r="AC942" s="16" t="s">
        <v>44</v>
      </c>
      <c r="AD942" s="16">
        <v>2</v>
      </c>
      <c r="AE942" s="21">
        <f>VLOOKUP(W942,Sheet4!$A$4:$B$53,2,FALSE)</f>
        <v>0</v>
      </c>
    </row>
    <row r="943" spans="1:31" x14ac:dyDescent="0.35">
      <c r="A943" s="22">
        <v>2269</v>
      </c>
      <c r="B943" s="23" t="s">
        <v>4762</v>
      </c>
      <c r="C943" s="23" t="s">
        <v>6906</v>
      </c>
      <c r="D943" s="24">
        <v>43949</v>
      </c>
      <c r="E943" s="24">
        <v>44896</v>
      </c>
      <c r="F943" s="23">
        <v>31</v>
      </c>
      <c r="G943" s="23" t="s">
        <v>10308</v>
      </c>
      <c r="H943" s="23" t="s">
        <v>6741</v>
      </c>
      <c r="I943" s="23" t="s">
        <v>6907</v>
      </c>
      <c r="J943" s="23" t="s">
        <v>6908</v>
      </c>
      <c r="K943" s="23" t="s">
        <v>167</v>
      </c>
      <c r="L943" s="23" t="s">
        <v>32</v>
      </c>
      <c r="M943" s="23" t="s">
        <v>62</v>
      </c>
      <c r="N943" s="23" t="s">
        <v>34</v>
      </c>
      <c r="O943" s="23" t="s">
        <v>62</v>
      </c>
      <c r="P943" s="23" t="s">
        <v>125</v>
      </c>
      <c r="Q943" s="23" t="s">
        <v>6909</v>
      </c>
      <c r="R943" s="23" t="s">
        <v>169</v>
      </c>
      <c r="S943" s="23" t="s">
        <v>118</v>
      </c>
      <c r="T943" s="25">
        <v>27044</v>
      </c>
      <c r="U943" s="26">
        <v>51.930555555555557</v>
      </c>
      <c r="V943" s="26" t="s">
        <v>10319</v>
      </c>
      <c r="W943" s="27" t="s">
        <v>39</v>
      </c>
      <c r="X943" s="23" t="s">
        <v>3476</v>
      </c>
      <c r="Y943" s="23" t="s">
        <v>54</v>
      </c>
      <c r="Z943" s="23">
        <v>42997</v>
      </c>
      <c r="AA943" s="23" t="s">
        <v>55</v>
      </c>
      <c r="AB943" s="23" t="s">
        <v>103</v>
      </c>
      <c r="AC943" s="23" t="s">
        <v>44</v>
      </c>
      <c r="AD943" s="23">
        <v>1</v>
      </c>
      <c r="AE943" s="28">
        <f>VLOOKUP(W943,Sheet4!$A$4:$B$53,2,FALSE)</f>
        <v>0</v>
      </c>
    </row>
    <row r="944" spans="1:31" x14ac:dyDescent="0.35">
      <c r="A944" s="15">
        <v>2270</v>
      </c>
      <c r="B944" s="16" t="s">
        <v>6910</v>
      </c>
      <c r="C944" s="16" t="s">
        <v>2689</v>
      </c>
      <c r="D944" s="17">
        <v>43571</v>
      </c>
      <c r="E944" s="17">
        <v>44408</v>
      </c>
      <c r="F944" s="16">
        <v>27</v>
      </c>
      <c r="G944" s="16" t="s">
        <v>10308</v>
      </c>
      <c r="H944" s="16" t="s">
        <v>1772</v>
      </c>
      <c r="I944" s="16" t="s">
        <v>6911</v>
      </c>
      <c r="J944" s="16" t="s">
        <v>6912</v>
      </c>
      <c r="K944" s="16" t="s">
        <v>167</v>
      </c>
      <c r="L944" s="16" t="s">
        <v>32</v>
      </c>
      <c r="M944" s="16" t="s">
        <v>33</v>
      </c>
      <c r="N944" s="16" t="s">
        <v>34</v>
      </c>
      <c r="O944" s="16" t="s">
        <v>51</v>
      </c>
      <c r="P944" s="16" t="s">
        <v>125</v>
      </c>
      <c r="Q944" s="16" t="s">
        <v>6913</v>
      </c>
      <c r="R944" s="16" t="s">
        <v>169</v>
      </c>
      <c r="S944" s="16" t="s">
        <v>176</v>
      </c>
      <c r="T944" s="18">
        <v>19256</v>
      </c>
      <c r="U944" s="19">
        <v>73.25277777777778</v>
      </c>
      <c r="V944" s="19" t="s">
        <v>10316</v>
      </c>
      <c r="W944" s="20" t="s">
        <v>39</v>
      </c>
      <c r="X944" s="16" t="s">
        <v>242</v>
      </c>
      <c r="Y944" s="16" t="s">
        <v>41</v>
      </c>
      <c r="Z944" s="16">
        <v>93829</v>
      </c>
      <c r="AA944" s="16" t="s">
        <v>127</v>
      </c>
      <c r="AB944" s="16" t="s">
        <v>74</v>
      </c>
      <c r="AC944" s="16" t="s">
        <v>44</v>
      </c>
      <c r="AD944" s="16">
        <v>4</v>
      </c>
      <c r="AE944" s="21">
        <f>VLOOKUP(W944,Sheet4!$A$4:$B$53,2,FALSE)</f>
        <v>0</v>
      </c>
    </row>
    <row r="945" spans="1:31" x14ac:dyDescent="0.35">
      <c r="A945" s="22">
        <v>2272</v>
      </c>
      <c r="B945" s="23" t="s">
        <v>6917</v>
      </c>
      <c r="C945" s="23" t="s">
        <v>4411</v>
      </c>
      <c r="D945" s="24">
        <v>44802</v>
      </c>
      <c r="E945" s="24">
        <v>44941</v>
      </c>
      <c r="F945" s="23">
        <v>4</v>
      </c>
      <c r="G945" s="23" t="s">
        <v>10308</v>
      </c>
      <c r="H945" s="23" t="s">
        <v>1772</v>
      </c>
      <c r="I945" s="23" t="s">
        <v>6918</v>
      </c>
      <c r="J945" s="23" t="s">
        <v>6919</v>
      </c>
      <c r="K945" s="23" t="s">
        <v>79</v>
      </c>
      <c r="L945" s="23" t="s">
        <v>32</v>
      </c>
      <c r="M945" s="23" t="s">
        <v>51</v>
      </c>
      <c r="N945" s="23" t="s">
        <v>34</v>
      </c>
      <c r="O945" s="23" t="s">
        <v>62</v>
      </c>
      <c r="P945" s="23" t="s">
        <v>139</v>
      </c>
      <c r="Q945" s="23" t="s">
        <v>6920</v>
      </c>
      <c r="R945" s="23" t="s">
        <v>169</v>
      </c>
      <c r="S945" s="23" t="s">
        <v>89</v>
      </c>
      <c r="T945" s="25">
        <v>31871</v>
      </c>
      <c r="U945" s="26">
        <v>38.711111111111109</v>
      </c>
      <c r="V945" s="26" t="s">
        <v>10318</v>
      </c>
      <c r="W945" s="27" t="s">
        <v>90</v>
      </c>
      <c r="X945" s="23" t="s">
        <v>82</v>
      </c>
      <c r="Y945" s="23" t="s">
        <v>41</v>
      </c>
      <c r="Z945" s="23">
        <v>62715</v>
      </c>
      <c r="AA945" s="23" t="s">
        <v>92</v>
      </c>
      <c r="AB945" s="23" t="s">
        <v>103</v>
      </c>
      <c r="AC945" s="23" t="s">
        <v>44</v>
      </c>
      <c r="AD945" s="23">
        <v>2</v>
      </c>
      <c r="AE945" s="28">
        <f>VLOOKUP(W945,Sheet4!$A$4:$B$53,2,FALSE)</f>
        <v>0</v>
      </c>
    </row>
    <row r="946" spans="1:31" x14ac:dyDescent="0.35">
      <c r="A946" s="15">
        <v>2273</v>
      </c>
      <c r="B946" s="16" t="s">
        <v>6921</v>
      </c>
      <c r="C946" s="16" t="s">
        <v>882</v>
      </c>
      <c r="D946" s="17">
        <v>43856</v>
      </c>
      <c r="E946" s="17">
        <v>44176</v>
      </c>
      <c r="F946" s="16">
        <v>10</v>
      </c>
      <c r="G946" s="16" t="s">
        <v>10308</v>
      </c>
      <c r="H946" s="16" t="s">
        <v>1772</v>
      </c>
      <c r="I946" s="16" t="s">
        <v>6922</v>
      </c>
      <c r="J946" s="16" t="s">
        <v>6923</v>
      </c>
      <c r="K946" s="16" t="s">
        <v>97</v>
      </c>
      <c r="L946" s="16" t="s">
        <v>32</v>
      </c>
      <c r="M946" s="16" t="s">
        <v>62</v>
      </c>
      <c r="N946" s="16" t="s">
        <v>50</v>
      </c>
      <c r="O946" s="16" t="s">
        <v>51</v>
      </c>
      <c r="P946" s="16" t="s">
        <v>125</v>
      </c>
      <c r="Q946" s="16" t="s">
        <v>6924</v>
      </c>
      <c r="R946" s="16" t="s">
        <v>169</v>
      </c>
      <c r="S946" s="16" t="s">
        <v>241</v>
      </c>
      <c r="T946" s="18">
        <v>20591</v>
      </c>
      <c r="U946" s="19">
        <v>69.594444444444449</v>
      </c>
      <c r="V946" s="19" t="s">
        <v>10315</v>
      </c>
      <c r="W946" s="20" t="s">
        <v>90</v>
      </c>
      <c r="X946" s="16" t="s">
        <v>1540</v>
      </c>
      <c r="Y946" s="16" t="s">
        <v>54</v>
      </c>
      <c r="Z946" s="16">
        <v>75785</v>
      </c>
      <c r="AA946" s="16" t="s">
        <v>73</v>
      </c>
      <c r="AB946" s="16" t="s">
        <v>103</v>
      </c>
      <c r="AC946" s="16" t="s">
        <v>44</v>
      </c>
      <c r="AD946" s="16">
        <v>4</v>
      </c>
      <c r="AE946" s="21">
        <f>VLOOKUP(W946,Sheet4!$A$4:$B$53,2,FALSE)</f>
        <v>0</v>
      </c>
    </row>
    <row r="947" spans="1:31" x14ac:dyDescent="0.35">
      <c r="A947" s="22">
        <v>2280</v>
      </c>
      <c r="B947" s="23" t="s">
        <v>6940</v>
      </c>
      <c r="C947" s="23" t="s">
        <v>3126</v>
      </c>
      <c r="D947" s="24">
        <v>43438</v>
      </c>
      <c r="E947" s="24">
        <v>45114</v>
      </c>
      <c r="F947" s="23">
        <v>55</v>
      </c>
      <c r="G947" s="23" t="s">
        <v>10308</v>
      </c>
      <c r="H947" s="23" t="s">
        <v>3017</v>
      </c>
      <c r="I947" s="23" t="s">
        <v>6941</v>
      </c>
      <c r="J947" s="23" t="s">
        <v>6942</v>
      </c>
      <c r="K947" s="23" t="s">
        <v>167</v>
      </c>
      <c r="L947" s="23" t="s">
        <v>744</v>
      </c>
      <c r="M947" s="23" t="s">
        <v>33</v>
      </c>
      <c r="N947" s="23" t="s">
        <v>50</v>
      </c>
      <c r="O947" s="23" t="s">
        <v>35</v>
      </c>
      <c r="P947" s="23" t="s">
        <v>139</v>
      </c>
      <c r="Q947" s="23" t="s">
        <v>6943</v>
      </c>
      <c r="R947" s="23" t="s">
        <v>10322</v>
      </c>
      <c r="S947" s="23" t="s">
        <v>331</v>
      </c>
      <c r="T947" s="25">
        <v>31112</v>
      </c>
      <c r="U947" s="26">
        <v>40.788888888888891</v>
      </c>
      <c r="V947" s="26" t="s">
        <v>10317</v>
      </c>
      <c r="W947" s="27" t="s">
        <v>39</v>
      </c>
      <c r="X947" s="23" t="s">
        <v>225</v>
      </c>
      <c r="Y947" s="23" t="s">
        <v>41</v>
      </c>
      <c r="Z947" s="23">
        <v>2030</v>
      </c>
      <c r="AA947" s="23" t="s">
        <v>42</v>
      </c>
      <c r="AB947" s="23" t="s">
        <v>83</v>
      </c>
      <c r="AC947" s="23" t="s">
        <v>44</v>
      </c>
      <c r="AD947" s="23">
        <v>4</v>
      </c>
      <c r="AE947" s="28">
        <f>VLOOKUP(W947,Sheet4!$A$4:$B$53,2,FALSE)</f>
        <v>0</v>
      </c>
    </row>
    <row r="948" spans="1:31" x14ac:dyDescent="0.35">
      <c r="A948" s="15">
        <v>2283</v>
      </c>
      <c r="B948" s="16" t="s">
        <v>2836</v>
      </c>
      <c r="C948" s="16" t="s">
        <v>758</v>
      </c>
      <c r="D948" s="17">
        <v>43376</v>
      </c>
      <c r="E948" s="17">
        <v>43643</v>
      </c>
      <c r="F948" s="16">
        <v>8</v>
      </c>
      <c r="G948" s="16" t="s">
        <v>10308</v>
      </c>
      <c r="H948" s="16" t="s">
        <v>2607</v>
      </c>
      <c r="I948" s="16" t="s">
        <v>6950</v>
      </c>
      <c r="J948" s="16" t="s">
        <v>6951</v>
      </c>
      <c r="K948" s="16" t="s">
        <v>97</v>
      </c>
      <c r="L948" s="16" t="s">
        <v>744</v>
      </c>
      <c r="M948" s="16" t="s">
        <v>51</v>
      </c>
      <c r="N948" s="16" t="s">
        <v>63</v>
      </c>
      <c r="O948" s="16" t="s">
        <v>35</v>
      </c>
      <c r="P948" s="16" t="s">
        <v>139</v>
      </c>
      <c r="Q948" s="16" t="s">
        <v>6952</v>
      </c>
      <c r="R948" s="16" t="s">
        <v>2621</v>
      </c>
      <c r="S948" s="16" t="s">
        <v>89</v>
      </c>
      <c r="T948" s="18">
        <v>22632</v>
      </c>
      <c r="U948" s="19">
        <v>64.00833333333334</v>
      </c>
      <c r="V948" s="19" t="s">
        <v>10315</v>
      </c>
      <c r="W948" s="20" t="s">
        <v>39</v>
      </c>
      <c r="X948" s="16" t="s">
        <v>102</v>
      </c>
      <c r="Y948" s="16" t="s">
        <v>54</v>
      </c>
      <c r="Z948" s="16">
        <v>2045</v>
      </c>
      <c r="AA948" s="16" t="s">
        <v>42</v>
      </c>
      <c r="AB948" s="16" t="s">
        <v>74</v>
      </c>
      <c r="AC948" s="16" t="s">
        <v>44</v>
      </c>
      <c r="AD948" s="16">
        <v>4</v>
      </c>
      <c r="AE948" s="21">
        <f>VLOOKUP(W948,Sheet4!$A$4:$B$53,2,FALSE)</f>
        <v>0</v>
      </c>
    </row>
    <row r="949" spans="1:31" x14ac:dyDescent="0.35">
      <c r="A949" s="22">
        <v>2286</v>
      </c>
      <c r="B949" s="23" t="s">
        <v>6958</v>
      </c>
      <c r="C949" s="23" t="s">
        <v>2182</v>
      </c>
      <c r="D949" s="24">
        <v>43367</v>
      </c>
      <c r="E949" s="24">
        <v>44214</v>
      </c>
      <c r="F949" s="23">
        <v>27</v>
      </c>
      <c r="G949" s="23" t="s">
        <v>10308</v>
      </c>
      <c r="H949" s="23" t="s">
        <v>3017</v>
      </c>
      <c r="I949" s="23" t="s">
        <v>6959</v>
      </c>
      <c r="J949" s="23" t="s">
        <v>6960</v>
      </c>
      <c r="K949" s="23" t="s">
        <v>117</v>
      </c>
      <c r="L949" s="23" t="s">
        <v>32</v>
      </c>
      <c r="M949" s="23" t="s">
        <v>33</v>
      </c>
      <c r="N949" s="23" t="s">
        <v>63</v>
      </c>
      <c r="O949" s="23" t="s">
        <v>35</v>
      </c>
      <c r="P949" s="23" t="s">
        <v>174</v>
      </c>
      <c r="Q949" s="23" t="s">
        <v>6961</v>
      </c>
      <c r="R949" s="23" t="s">
        <v>10322</v>
      </c>
      <c r="S949" s="23" t="s">
        <v>100</v>
      </c>
      <c r="T949" s="25">
        <v>29869</v>
      </c>
      <c r="U949" s="26">
        <v>44.194444444444443</v>
      </c>
      <c r="V949" s="26" t="s">
        <v>10317</v>
      </c>
      <c r="W949" s="27" t="s">
        <v>39</v>
      </c>
      <c r="X949" s="23" t="s">
        <v>204</v>
      </c>
      <c r="Y949" s="23" t="s">
        <v>54</v>
      </c>
      <c r="Z949" s="23">
        <v>2045</v>
      </c>
      <c r="AA949" s="23" t="s">
        <v>92</v>
      </c>
      <c r="AB949" s="23" t="s">
        <v>103</v>
      </c>
      <c r="AC949" s="23" t="s">
        <v>44</v>
      </c>
      <c r="AD949" s="23">
        <v>2</v>
      </c>
      <c r="AE949" s="28">
        <f>VLOOKUP(W949,Sheet4!$A$4:$B$53,2,FALSE)</f>
        <v>0</v>
      </c>
    </row>
    <row r="950" spans="1:31" x14ac:dyDescent="0.35">
      <c r="A950" s="15">
        <v>2287</v>
      </c>
      <c r="B950" s="16" t="s">
        <v>6962</v>
      </c>
      <c r="C950" s="16" t="s">
        <v>6963</v>
      </c>
      <c r="D950" s="17">
        <v>44629</v>
      </c>
      <c r="E950" s="17">
        <v>45024</v>
      </c>
      <c r="F950" s="16">
        <v>12</v>
      </c>
      <c r="G950" s="16" t="s">
        <v>10308</v>
      </c>
      <c r="H950" s="16" t="s">
        <v>3017</v>
      </c>
      <c r="I950" s="16" t="s">
        <v>6964</v>
      </c>
      <c r="J950" s="16" t="s">
        <v>6965</v>
      </c>
      <c r="K950" s="16" t="s">
        <v>167</v>
      </c>
      <c r="L950" s="16" t="s">
        <v>32</v>
      </c>
      <c r="M950" s="16" t="s">
        <v>33</v>
      </c>
      <c r="N950" s="16" t="s">
        <v>63</v>
      </c>
      <c r="O950" s="16" t="s">
        <v>51</v>
      </c>
      <c r="P950" s="16" t="s">
        <v>98</v>
      </c>
      <c r="Q950" s="16" t="s">
        <v>6966</v>
      </c>
      <c r="R950" s="16" t="s">
        <v>10322</v>
      </c>
      <c r="S950" s="16" t="s">
        <v>80</v>
      </c>
      <c r="T950" s="18">
        <v>22360</v>
      </c>
      <c r="U950" s="19">
        <v>64.75</v>
      </c>
      <c r="V950" s="19" t="s">
        <v>10315</v>
      </c>
      <c r="W950" s="20" t="s">
        <v>39</v>
      </c>
      <c r="X950" s="16" t="s">
        <v>102</v>
      </c>
      <c r="Y950" s="16" t="s">
        <v>41</v>
      </c>
      <c r="Z950" s="16">
        <v>2110</v>
      </c>
      <c r="AA950" s="16" t="s">
        <v>42</v>
      </c>
      <c r="AB950" s="16" t="s">
        <v>74</v>
      </c>
      <c r="AC950" s="16" t="s">
        <v>44</v>
      </c>
      <c r="AD950" s="16">
        <v>2</v>
      </c>
      <c r="AE950" s="21">
        <f>VLOOKUP(W950,Sheet4!$A$4:$B$53,2,FALSE)</f>
        <v>0</v>
      </c>
    </row>
    <row r="951" spans="1:31" x14ac:dyDescent="0.35">
      <c r="A951" s="22">
        <v>2288</v>
      </c>
      <c r="B951" s="23" t="s">
        <v>465</v>
      </c>
      <c r="C951" s="23" t="s">
        <v>6967</v>
      </c>
      <c r="D951" s="24">
        <v>43411</v>
      </c>
      <c r="E951" s="24">
        <v>43976</v>
      </c>
      <c r="F951" s="23">
        <v>18</v>
      </c>
      <c r="G951" s="23" t="s">
        <v>10308</v>
      </c>
      <c r="H951" s="23" t="s">
        <v>3017</v>
      </c>
      <c r="I951" s="23" t="s">
        <v>6968</v>
      </c>
      <c r="J951" s="23" t="s">
        <v>6969</v>
      </c>
      <c r="K951" s="23" t="s">
        <v>117</v>
      </c>
      <c r="L951" s="23" t="s">
        <v>32</v>
      </c>
      <c r="M951" s="23" t="s">
        <v>62</v>
      </c>
      <c r="N951" s="23" t="s">
        <v>50</v>
      </c>
      <c r="O951" s="23" t="s">
        <v>35</v>
      </c>
      <c r="P951" s="23" t="s">
        <v>98</v>
      </c>
      <c r="Q951" s="23" t="s">
        <v>6970</v>
      </c>
      <c r="R951" s="23" t="s">
        <v>10322</v>
      </c>
      <c r="S951" s="23" t="s">
        <v>230</v>
      </c>
      <c r="T951" s="25">
        <v>30934</v>
      </c>
      <c r="U951" s="26">
        <v>41.280555555555559</v>
      </c>
      <c r="V951" s="26" t="s">
        <v>10317</v>
      </c>
      <c r="W951" s="27" t="s">
        <v>39</v>
      </c>
      <c r="X951" s="23" t="s">
        <v>112</v>
      </c>
      <c r="Y951" s="23" t="s">
        <v>41</v>
      </c>
      <c r="Z951" s="23">
        <v>2451</v>
      </c>
      <c r="AA951" s="23" t="s">
        <v>92</v>
      </c>
      <c r="AB951" s="23" t="s">
        <v>103</v>
      </c>
      <c r="AC951" s="23" t="s">
        <v>44</v>
      </c>
      <c r="AD951" s="23">
        <v>5</v>
      </c>
      <c r="AE951" s="28">
        <f>VLOOKUP(W951,Sheet4!$A$4:$B$53,2,FALSE)</f>
        <v>0</v>
      </c>
    </row>
    <row r="952" spans="1:31" x14ac:dyDescent="0.35">
      <c r="A952" s="15">
        <v>2290</v>
      </c>
      <c r="B952" s="16" t="s">
        <v>6975</v>
      </c>
      <c r="C952" s="16" t="s">
        <v>6976</v>
      </c>
      <c r="D952" s="17">
        <v>44162</v>
      </c>
      <c r="E952" s="17">
        <v>45112</v>
      </c>
      <c r="F952" s="16">
        <v>31</v>
      </c>
      <c r="G952" s="16" t="s">
        <v>10308</v>
      </c>
      <c r="H952" s="16" t="s">
        <v>6977</v>
      </c>
      <c r="I952" s="16" t="s">
        <v>6978</v>
      </c>
      <c r="J952" s="16" t="s">
        <v>6979</v>
      </c>
      <c r="K952" s="16" t="s">
        <v>49</v>
      </c>
      <c r="L952" s="16" t="s">
        <v>32</v>
      </c>
      <c r="M952" s="16" t="s">
        <v>62</v>
      </c>
      <c r="N952" s="16" t="s">
        <v>63</v>
      </c>
      <c r="O952" s="16" t="s">
        <v>35</v>
      </c>
      <c r="P952" s="16" t="s">
        <v>139</v>
      </c>
      <c r="Q952" s="16" t="s">
        <v>6980</v>
      </c>
      <c r="R952" s="16" t="s">
        <v>64</v>
      </c>
      <c r="S952" s="16" t="s">
        <v>304</v>
      </c>
      <c r="T952" s="18">
        <v>15447</v>
      </c>
      <c r="U952" s="19">
        <v>83.677777777777777</v>
      </c>
      <c r="V952" s="19" t="s">
        <v>10314</v>
      </c>
      <c r="W952" s="20" t="s">
        <v>6981</v>
      </c>
      <c r="X952" s="16" t="s">
        <v>351</v>
      </c>
      <c r="Y952" s="16" t="s">
        <v>41</v>
      </c>
      <c r="Z952" s="16">
        <v>2908</v>
      </c>
      <c r="AA952" s="16" t="s">
        <v>55</v>
      </c>
      <c r="AB952" s="16" t="s">
        <v>43</v>
      </c>
      <c r="AC952" s="16" t="s">
        <v>44</v>
      </c>
      <c r="AD952" s="16">
        <v>2</v>
      </c>
      <c r="AE952" s="21">
        <f>VLOOKUP(W952,Sheet4!$A$4:$B$53,2,FALSE)</f>
        <v>0</v>
      </c>
    </row>
    <row r="953" spans="1:31" x14ac:dyDescent="0.35">
      <c r="A953" s="22">
        <v>2293</v>
      </c>
      <c r="B953" s="23" t="s">
        <v>3412</v>
      </c>
      <c r="C953" s="23" t="s">
        <v>1115</v>
      </c>
      <c r="D953" s="24">
        <v>43997</v>
      </c>
      <c r="E953" s="24">
        <v>44444</v>
      </c>
      <c r="F953" s="23">
        <v>14</v>
      </c>
      <c r="G953" s="23" t="s">
        <v>10308</v>
      </c>
      <c r="H953" s="23" t="s">
        <v>3017</v>
      </c>
      <c r="I953" s="23" t="s">
        <v>6989</v>
      </c>
      <c r="J953" s="23" t="s">
        <v>6990</v>
      </c>
      <c r="K953" s="23" t="s">
        <v>31</v>
      </c>
      <c r="L953" s="23" t="s">
        <v>32</v>
      </c>
      <c r="M953" s="23" t="s">
        <v>33</v>
      </c>
      <c r="N953" s="23" t="s">
        <v>63</v>
      </c>
      <c r="O953" s="23" t="s">
        <v>62</v>
      </c>
      <c r="P953" s="23" t="s">
        <v>98</v>
      </c>
      <c r="Q953" s="23" t="s">
        <v>6991</v>
      </c>
      <c r="R953" s="23" t="s">
        <v>10322</v>
      </c>
      <c r="S953" s="23" t="s">
        <v>89</v>
      </c>
      <c r="T953" s="25">
        <v>35886</v>
      </c>
      <c r="U953" s="26">
        <v>27.719444444444445</v>
      </c>
      <c r="V953" s="26" t="s">
        <v>10320</v>
      </c>
      <c r="W953" s="27" t="s">
        <v>39</v>
      </c>
      <c r="X953" s="23" t="s">
        <v>82</v>
      </c>
      <c r="Y953" s="23" t="s">
        <v>54</v>
      </c>
      <c r="Z953" s="23">
        <v>1803</v>
      </c>
      <c r="AA953" s="23" t="s">
        <v>73</v>
      </c>
      <c r="AB953" s="23" t="s">
        <v>74</v>
      </c>
      <c r="AC953" s="23" t="s">
        <v>44</v>
      </c>
      <c r="AD953" s="23">
        <v>2</v>
      </c>
      <c r="AE953" s="28">
        <f>VLOOKUP(W953,Sheet4!$A$4:$B$53,2,FALSE)</f>
        <v>0</v>
      </c>
    </row>
    <row r="954" spans="1:31" x14ac:dyDescent="0.35">
      <c r="A954" s="15">
        <v>2295</v>
      </c>
      <c r="B954" s="16" t="s">
        <v>837</v>
      </c>
      <c r="C954" s="16" t="s">
        <v>1523</v>
      </c>
      <c r="D954" s="17">
        <v>44700</v>
      </c>
      <c r="E954" s="17">
        <v>45026</v>
      </c>
      <c r="F954" s="16">
        <v>10</v>
      </c>
      <c r="G954" s="16" t="s">
        <v>10308</v>
      </c>
      <c r="H954" s="16" t="s">
        <v>3017</v>
      </c>
      <c r="I954" s="16" t="s">
        <v>6995</v>
      </c>
      <c r="J954" s="16" t="s">
        <v>6996</v>
      </c>
      <c r="K954" s="16" t="s">
        <v>132</v>
      </c>
      <c r="L954" s="16" t="s">
        <v>32</v>
      </c>
      <c r="M954" s="16" t="s">
        <v>62</v>
      </c>
      <c r="N954" s="16" t="s">
        <v>63</v>
      </c>
      <c r="O954" s="16" t="s">
        <v>35</v>
      </c>
      <c r="P954" s="16" t="s">
        <v>98</v>
      </c>
      <c r="Q954" s="16" t="s">
        <v>6997</v>
      </c>
      <c r="R954" s="16" t="s">
        <v>10322</v>
      </c>
      <c r="S954" s="16" t="s">
        <v>89</v>
      </c>
      <c r="T954" s="18">
        <v>36185</v>
      </c>
      <c r="U954" s="19">
        <v>26.902777777777779</v>
      </c>
      <c r="V954" s="19" t="s">
        <v>10320</v>
      </c>
      <c r="W954" s="20" t="s">
        <v>39</v>
      </c>
      <c r="X954" s="16" t="s">
        <v>192</v>
      </c>
      <c r="Y954" s="16" t="s">
        <v>41</v>
      </c>
      <c r="Z954" s="16">
        <v>53295</v>
      </c>
      <c r="AA954" s="16" t="s">
        <v>127</v>
      </c>
      <c r="AB954" s="16" t="s">
        <v>103</v>
      </c>
      <c r="AC954" s="16" t="s">
        <v>44</v>
      </c>
      <c r="AD954" s="16">
        <v>5</v>
      </c>
      <c r="AE954" s="21">
        <f>VLOOKUP(W954,Sheet4!$A$4:$B$53,2,FALSE)</f>
        <v>0</v>
      </c>
    </row>
    <row r="955" spans="1:31" x14ac:dyDescent="0.35">
      <c r="A955" s="22">
        <v>2297</v>
      </c>
      <c r="B955" s="23" t="s">
        <v>7000</v>
      </c>
      <c r="C955" s="23" t="s">
        <v>3035</v>
      </c>
      <c r="D955" s="24">
        <v>43452</v>
      </c>
      <c r="E955" s="24">
        <v>43733</v>
      </c>
      <c r="F955" s="23">
        <v>9</v>
      </c>
      <c r="G955" s="23" t="s">
        <v>10308</v>
      </c>
      <c r="H955" s="23" t="s">
        <v>3017</v>
      </c>
      <c r="I955" s="23" t="s">
        <v>7001</v>
      </c>
      <c r="J955" s="23" t="s">
        <v>7002</v>
      </c>
      <c r="K955" s="23" t="s">
        <v>97</v>
      </c>
      <c r="L955" s="23" t="s">
        <v>744</v>
      </c>
      <c r="M955" s="23" t="s">
        <v>51</v>
      </c>
      <c r="N955" s="23" t="s">
        <v>34</v>
      </c>
      <c r="O955" s="23" t="s">
        <v>62</v>
      </c>
      <c r="P955" s="23" t="s">
        <v>125</v>
      </c>
      <c r="Q955" s="23" t="s">
        <v>7003</v>
      </c>
      <c r="R955" s="23" t="s">
        <v>10322</v>
      </c>
      <c r="S955" s="23" t="s">
        <v>52</v>
      </c>
      <c r="T955" s="25">
        <v>21451</v>
      </c>
      <c r="U955" s="26">
        <v>67.24166666666666</v>
      </c>
      <c r="V955" s="26" t="s">
        <v>10315</v>
      </c>
      <c r="W955" s="27" t="s">
        <v>39</v>
      </c>
      <c r="X955" s="23" t="s">
        <v>82</v>
      </c>
      <c r="Y955" s="23" t="s">
        <v>41</v>
      </c>
      <c r="Z955" s="23">
        <v>92649</v>
      </c>
      <c r="AA955" s="23" t="s">
        <v>92</v>
      </c>
      <c r="AB955" s="23" t="s">
        <v>74</v>
      </c>
      <c r="AC955" s="23" t="s">
        <v>44</v>
      </c>
      <c r="AD955" s="23">
        <v>2</v>
      </c>
      <c r="AE955" s="28">
        <f>VLOOKUP(W955,Sheet4!$A$4:$B$53,2,FALSE)</f>
        <v>0</v>
      </c>
    </row>
    <row r="956" spans="1:31" x14ac:dyDescent="0.35">
      <c r="A956" s="15">
        <v>2299</v>
      </c>
      <c r="B956" s="16" t="s">
        <v>3961</v>
      </c>
      <c r="C956" s="16" t="s">
        <v>7006</v>
      </c>
      <c r="D956" s="17">
        <v>44664</v>
      </c>
      <c r="E956" s="17">
        <v>45033</v>
      </c>
      <c r="F956" s="16">
        <v>12</v>
      </c>
      <c r="G956" s="16" t="s">
        <v>10308</v>
      </c>
      <c r="H956" s="16" t="s">
        <v>3017</v>
      </c>
      <c r="I956" s="16" t="s">
        <v>7007</v>
      </c>
      <c r="J956" s="16" t="s">
        <v>7008</v>
      </c>
      <c r="K956" s="16" t="s">
        <v>79</v>
      </c>
      <c r="L956" s="16" t="s">
        <v>32</v>
      </c>
      <c r="M956" s="16" t="s">
        <v>51</v>
      </c>
      <c r="N956" s="16" t="s">
        <v>50</v>
      </c>
      <c r="O956" s="16" t="s">
        <v>35</v>
      </c>
      <c r="P956" s="16" t="s">
        <v>125</v>
      </c>
      <c r="Q956" s="16" t="s">
        <v>7009</v>
      </c>
      <c r="R956" s="16" t="s">
        <v>10322</v>
      </c>
      <c r="S956" s="16" t="s">
        <v>89</v>
      </c>
      <c r="T956" s="18">
        <v>15396</v>
      </c>
      <c r="U956" s="19">
        <v>83.822222222222223</v>
      </c>
      <c r="V956" s="19" t="s">
        <v>10314</v>
      </c>
      <c r="W956" s="20" t="s">
        <v>39</v>
      </c>
      <c r="X956" s="16" t="s">
        <v>82</v>
      </c>
      <c r="Y956" s="16" t="s">
        <v>41</v>
      </c>
      <c r="Z956" s="16">
        <v>12684</v>
      </c>
      <c r="AA956" s="16" t="s">
        <v>127</v>
      </c>
      <c r="AB956" s="16" t="s">
        <v>83</v>
      </c>
      <c r="AC956" s="16" t="s">
        <v>44</v>
      </c>
      <c r="AD956" s="16">
        <v>2</v>
      </c>
      <c r="AE956" s="21">
        <f>VLOOKUP(W956,Sheet4!$A$4:$B$53,2,FALSE)</f>
        <v>0</v>
      </c>
    </row>
    <row r="957" spans="1:31" x14ac:dyDescent="0.35">
      <c r="A957" s="22">
        <v>2301</v>
      </c>
      <c r="B957" s="23" t="s">
        <v>5291</v>
      </c>
      <c r="C957" s="23" t="s">
        <v>617</v>
      </c>
      <c r="D957" s="24">
        <v>44239</v>
      </c>
      <c r="E957" s="24">
        <v>44776</v>
      </c>
      <c r="F957" s="23">
        <v>17</v>
      </c>
      <c r="G957" s="23" t="s">
        <v>10308</v>
      </c>
      <c r="H957" s="23" t="s">
        <v>3017</v>
      </c>
      <c r="I957" s="23" t="s">
        <v>6850</v>
      </c>
      <c r="J957" s="23" t="s">
        <v>7013</v>
      </c>
      <c r="K957" s="23" t="s">
        <v>167</v>
      </c>
      <c r="L957" s="23" t="s">
        <v>32</v>
      </c>
      <c r="M957" s="23" t="s">
        <v>51</v>
      </c>
      <c r="N957" s="23" t="s">
        <v>34</v>
      </c>
      <c r="O957" s="23" t="s">
        <v>35</v>
      </c>
      <c r="P957" s="23" t="s">
        <v>174</v>
      </c>
      <c r="Q957" s="23" t="s">
        <v>7014</v>
      </c>
      <c r="R957" s="23" t="s">
        <v>10322</v>
      </c>
      <c r="S957" s="23" t="s">
        <v>793</v>
      </c>
      <c r="T957" s="25">
        <v>17026</v>
      </c>
      <c r="U957" s="26">
        <v>79.355555555555554</v>
      </c>
      <c r="V957" s="26" t="s">
        <v>10316</v>
      </c>
      <c r="W957" s="27" t="s">
        <v>39</v>
      </c>
      <c r="X957" s="23" t="s">
        <v>215</v>
      </c>
      <c r="Y957" s="23" t="s">
        <v>41</v>
      </c>
      <c r="Z957" s="23">
        <v>1425</v>
      </c>
      <c r="AA957" s="23" t="s">
        <v>127</v>
      </c>
      <c r="AB957" s="23" t="s">
        <v>74</v>
      </c>
      <c r="AC957" s="23" t="s">
        <v>44</v>
      </c>
      <c r="AD957" s="23">
        <v>1</v>
      </c>
      <c r="AE957" s="28">
        <f>VLOOKUP(W957,Sheet4!$A$4:$B$53,2,FALSE)</f>
        <v>0</v>
      </c>
    </row>
    <row r="958" spans="1:31" x14ac:dyDescent="0.35">
      <c r="A958" s="15">
        <v>2302</v>
      </c>
      <c r="B958" s="16" t="s">
        <v>1377</v>
      </c>
      <c r="C958" s="16" t="s">
        <v>1098</v>
      </c>
      <c r="D958" s="17">
        <v>43467</v>
      </c>
      <c r="E958" s="17">
        <v>44113</v>
      </c>
      <c r="F958" s="16">
        <v>21</v>
      </c>
      <c r="G958" s="16" t="s">
        <v>10308</v>
      </c>
      <c r="H958" s="16" t="s">
        <v>3017</v>
      </c>
      <c r="I958" s="16" t="s">
        <v>7015</v>
      </c>
      <c r="J958" s="16" t="s">
        <v>7016</v>
      </c>
      <c r="K958" s="16" t="s">
        <v>61</v>
      </c>
      <c r="L958" s="16" t="s">
        <v>2299</v>
      </c>
      <c r="M958" s="16" t="s">
        <v>33</v>
      </c>
      <c r="N958" s="16" t="s">
        <v>34</v>
      </c>
      <c r="O958" s="16" t="s">
        <v>35</v>
      </c>
      <c r="P958" s="16" t="s">
        <v>125</v>
      </c>
      <c r="Q958" s="16" t="s">
        <v>7017</v>
      </c>
      <c r="R958" s="16" t="s">
        <v>10322</v>
      </c>
      <c r="S958" s="16" t="s">
        <v>304</v>
      </c>
      <c r="T958" s="18">
        <v>32475</v>
      </c>
      <c r="U958" s="19">
        <v>37.06111111111111</v>
      </c>
      <c r="V958" s="19" t="s">
        <v>10318</v>
      </c>
      <c r="W958" s="20" t="s">
        <v>39</v>
      </c>
      <c r="X958" s="16" t="s">
        <v>215</v>
      </c>
      <c r="Y958" s="16" t="s">
        <v>41</v>
      </c>
      <c r="Z958" s="16">
        <v>23761</v>
      </c>
      <c r="AA958" s="16" t="s">
        <v>55</v>
      </c>
      <c r="AB958" s="16" t="s">
        <v>83</v>
      </c>
      <c r="AC958" s="16" t="s">
        <v>44</v>
      </c>
      <c r="AD958" s="16">
        <v>4</v>
      </c>
      <c r="AE958" s="21">
        <f>VLOOKUP(W958,Sheet4!$A$4:$B$53,2,FALSE)</f>
        <v>0</v>
      </c>
    </row>
    <row r="959" spans="1:31" x14ac:dyDescent="0.35">
      <c r="A959" s="22">
        <v>2303</v>
      </c>
      <c r="B959" s="23" t="s">
        <v>7018</v>
      </c>
      <c r="C959" s="23" t="s">
        <v>1523</v>
      </c>
      <c r="D959" s="24">
        <v>43764</v>
      </c>
      <c r="E959" s="24">
        <v>45129</v>
      </c>
      <c r="F959" s="23">
        <v>44</v>
      </c>
      <c r="G959" s="23" t="s">
        <v>10308</v>
      </c>
      <c r="H959" s="23" t="s">
        <v>3017</v>
      </c>
      <c r="I959" s="23" t="s">
        <v>7019</v>
      </c>
      <c r="J959" s="23" t="s">
        <v>7020</v>
      </c>
      <c r="K959" s="23" t="s">
        <v>117</v>
      </c>
      <c r="L959" s="23" t="s">
        <v>2299</v>
      </c>
      <c r="M959" s="23" t="s">
        <v>33</v>
      </c>
      <c r="N959" s="23" t="s">
        <v>34</v>
      </c>
      <c r="O959" s="23" t="s">
        <v>35</v>
      </c>
      <c r="P959" s="23" t="s">
        <v>125</v>
      </c>
      <c r="Q959" s="23" t="s">
        <v>7021</v>
      </c>
      <c r="R959" s="23" t="s">
        <v>10322</v>
      </c>
      <c r="S959" s="23" t="s">
        <v>89</v>
      </c>
      <c r="T959" s="25">
        <v>21181</v>
      </c>
      <c r="U959" s="26">
        <v>67.980555555555554</v>
      </c>
      <c r="V959" s="26" t="s">
        <v>10315</v>
      </c>
      <c r="W959" s="27" t="s">
        <v>39</v>
      </c>
      <c r="X959" s="23" t="s">
        <v>91</v>
      </c>
      <c r="Y959" s="23" t="s">
        <v>41</v>
      </c>
      <c r="Z959" s="23">
        <v>73691</v>
      </c>
      <c r="AA959" s="23" t="s">
        <v>92</v>
      </c>
      <c r="AB959" s="23" t="s">
        <v>103</v>
      </c>
      <c r="AC959" s="23" t="s">
        <v>44</v>
      </c>
      <c r="AD959" s="23">
        <v>5</v>
      </c>
      <c r="AE959" s="28">
        <f>VLOOKUP(W959,Sheet4!$A$4:$B$53,2,FALSE)</f>
        <v>0</v>
      </c>
    </row>
    <row r="960" spans="1:31" x14ac:dyDescent="0.35">
      <c r="A960" s="15">
        <v>2305</v>
      </c>
      <c r="B960" s="16" t="s">
        <v>7024</v>
      </c>
      <c r="C960" s="16" t="s">
        <v>3071</v>
      </c>
      <c r="D960" s="17">
        <v>43810</v>
      </c>
      <c r="E960" s="17">
        <v>44328</v>
      </c>
      <c r="F960" s="16">
        <v>17</v>
      </c>
      <c r="G960" s="16" t="s">
        <v>10308</v>
      </c>
      <c r="H960" s="16" t="s">
        <v>1778</v>
      </c>
      <c r="I960" s="16" t="s">
        <v>7025</v>
      </c>
      <c r="J960" s="16" t="s">
        <v>7026</v>
      </c>
      <c r="K960" s="16" t="s">
        <v>49</v>
      </c>
      <c r="L960" s="16" t="s">
        <v>32</v>
      </c>
      <c r="M960" s="16" t="s">
        <v>51</v>
      </c>
      <c r="N960" s="16" t="s">
        <v>50</v>
      </c>
      <c r="O960" s="16" t="s">
        <v>62</v>
      </c>
      <c r="P960" s="16" t="s">
        <v>125</v>
      </c>
      <c r="Q960" s="16" t="s">
        <v>7027</v>
      </c>
      <c r="R960" s="16" t="s">
        <v>10322</v>
      </c>
      <c r="S960" s="16" t="s">
        <v>89</v>
      </c>
      <c r="T960" s="18">
        <v>25844</v>
      </c>
      <c r="U960" s="19">
        <v>55.213888888888889</v>
      </c>
      <c r="V960" s="19" t="s">
        <v>10319</v>
      </c>
      <c r="W960" s="20" t="s">
        <v>39</v>
      </c>
      <c r="X960" s="16" t="s">
        <v>82</v>
      </c>
      <c r="Y960" s="16" t="s">
        <v>41</v>
      </c>
      <c r="Z960" s="16">
        <v>18379</v>
      </c>
      <c r="AA960" s="16" t="s">
        <v>42</v>
      </c>
      <c r="AB960" s="16" t="s">
        <v>103</v>
      </c>
      <c r="AC960" s="16" t="s">
        <v>44</v>
      </c>
      <c r="AD960" s="16">
        <v>2</v>
      </c>
      <c r="AE960" s="21">
        <f>VLOOKUP(W960,Sheet4!$A$4:$B$53,2,FALSE)</f>
        <v>0</v>
      </c>
    </row>
    <row r="961" spans="1:31" x14ac:dyDescent="0.35">
      <c r="A961" s="22">
        <v>2306</v>
      </c>
      <c r="B961" s="23" t="s">
        <v>6018</v>
      </c>
      <c r="C961" s="23" t="s">
        <v>6231</v>
      </c>
      <c r="D961" s="24">
        <v>44125</v>
      </c>
      <c r="E961" s="24">
        <v>45060</v>
      </c>
      <c r="F961" s="23">
        <v>30</v>
      </c>
      <c r="G961" s="23" t="s">
        <v>10308</v>
      </c>
      <c r="H961" s="23" t="s">
        <v>1778</v>
      </c>
      <c r="I961" s="23" t="s">
        <v>7028</v>
      </c>
      <c r="J961" s="23" t="s">
        <v>7029</v>
      </c>
      <c r="K961" s="23" t="s">
        <v>31</v>
      </c>
      <c r="L961" s="23" t="s">
        <v>32</v>
      </c>
      <c r="M961" s="23" t="s">
        <v>51</v>
      </c>
      <c r="N961" s="23" t="s">
        <v>63</v>
      </c>
      <c r="O961" s="23" t="s">
        <v>62</v>
      </c>
      <c r="P961" s="23" t="s">
        <v>125</v>
      </c>
      <c r="Q961" s="23" t="s">
        <v>7030</v>
      </c>
      <c r="R961" s="23" t="s">
        <v>10322</v>
      </c>
      <c r="S961" s="23" t="s">
        <v>176</v>
      </c>
      <c r="T961" s="25">
        <v>36470</v>
      </c>
      <c r="U961" s="26">
        <v>26.122222222222224</v>
      </c>
      <c r="V961" s="26" t="s">
        <v>10320</v>
      </c>
      <c r="W961" s="27" t="s">
        <v>39</v>
      </c>
      <c r="X961" s="23" t="s">
        <v>102</v>
      </c>
      <c r="Y961" s="23" t="s">
        <v>54</v>
      </c>
      <c r="Z961" s="23">
        <v>91517</v>
      </c>
      <c r="AA961" s="23" t="s">
        <v>55</v>
      </c>
      <c r="AB961" s="23" t="s">
        <v>83</v>
      </c>
      <c r="AC961" s="23" t="s">
        <v>44</v>
      </c>
      <c r="AD961" s="23">
        <v>1</v>
      </c>
      <c r="AE961" s="28">
        <f>VLOOKUP(W961,Sheet4!$A$4:$B$53,2,FALSE)</f>
        <v>0</v>
      </c>
    </row>
    <row r="962" spans="1:31" x14ac:dyDescent="0.35">
      <c r="A962" s="15">
        <v>2308</v>
      </c>
      <c r="B962" s="16" t="s">
        <v>7033</v>
      </c>
      <c r="C962" s="16" t="s">
        <v>6296</v>
      </c>
      <c r="D962" s="17">
        <v>44705</v>
      </c>
      <c r="E962" s="17">
        <v>44847</v>
      </c>
      <c r="F962" s="16">
        <v>4</v>
      </c>
      <c r="G962" s="16" t="s">
        <v>10308</v>
      </c>
      <c r="H962" s="16" t="s">
        <v>2308</v>
      </c>
      <c r="I962" s="16" t="s">
        <v>7034</v>
      </c>
      <c r="J962" s="16" t="s">
        <v>7035</v>
      </c>
      <c r="K962" s="16" t="s">
        <v>49</v>
      </c>
      <c r="L962" s="16" t="s">
        <v>32</v>
      </c>
      <c r="M962" s="16" t="s">
        <v>62</v>
      </c>
      <c r="N962" s="16" t="s">
        <v>50</v>
      </c>
      <c r="O962" s="16" t="s">
        <v>62</v>
      </c>
      <c r="P962" s="16" t="s">
        <v>139</v>
      </c>
      <c r="Q962" s="16" t="s">
        <v>7036</v>
      </c>
      <c r="R962" s="16" t="s">
        <v>10322</v>
      </c>
      <c r="S962" s="16" t="s">
        <v>89</v>
      </c>
      <c r="T962" s="18">
        <v>36289</v>
      </c>
      <c r="U962" s="19">
        <v>26.613888888888887</v>
      </c>
      <c r="V962" s="19" t="s">
        <v>10320</v>
      </c>
      <c r="W962" s="20" t="s">
        <v>39</v>
      </c>
      <c r="X962" s="16" t="s">
        <v>177</v>
      </c>
      <c r="Y962" s="16" t="s">
        <v>54</v>
      </c>
      <c r="Z962" s="16">
        <v>20854</v>
      </c>
      <c r="AA962" s="16" t="s">
        <v>73</v>
      </c>
      <c r="AB962" s="16" t="s">
        <v>103</v>
      </c>
      <c r="AC962" s="16" t="s">
        <v>44</v>
      </c>
      <c r="AD962" s="16">
        <v>5</v>
      </c>
      <c r="AE962" s="21">
        <f>VLOOKUP(W962,Sheet4!$A$4:$B$53,2,FALSE)</f>
        <v>0</v>
      </c>
    </row>
    <row r="963" spans="1:31" x14ac:dyDescent="0.35">
      <c r="A963" s="22">
        <v>2311</v>
      </c>
      <c r="B963" s="23" t="s">
        <v>6115</v>
      </c>
      <c r="C963" s="23" t="s">
        <v>4462</v>
      </c>
      <c r="D963" s="24">
        <v>43809</v>
      </c>
      <c r="E963" s="24">
        <v>44978</v>
      </c>
      <c r="F963" s="23">
        <v>38</v>
      </c>
      <c r="G963" s="23" t="s">
        <v>10308</v>
      </c>
      <c r="H963" s="23" t="s">
        <v>2308</v>
      </c>
      <c r="I963" s="23" t="s">
        <v>7043</v>
      </c>
      <c r="J963" s="23" t="s">
        <v>7044</v>
      </c>
      <c r="K963" s="23" t="s">
        <v>167</v>
      </c>
      <c r="L963" s="23" t="s">
        <v>32</v>
      </c>
      <c r="M963" s="23" t="s">
        <v>51</v>
      </c>
      <c r="N963" s="23" t="s">
        <v>50</v>
      </c>
      <c r="O963" s="23" t="s">
        <v>62</v>
      </c>
      <c r="P963" s="23" t="s">
        <v>174</v>
      </c>
      <c r="Q963" s="23" t="s">
        <v>7045</v>
      </c>
      <c r="R963" s="23" t="s">
        <v>10322</v>
      </c>
      <c r="S963" s="23" t="s">
        <v>89</v>
      </c>
      <c r="T963" s="25">
        <v>26017</v>
      </c>
      <c r="U963" s="26">
        <v>54.736111111111114</v>
      </c>
      <c r="V963" s="26" t="s">
        <v>10319</v>
      </c>
      <c r="W963" s="27" t="s">
        <v>39</v>
      </c>
      <c r="X963" s="23" t="s">
        <v>82</v>
      </c>
      <c r="Y963" s="23" t="s">
        <v>41</v>
      </c>
      <c r="Z963" s="23">
        <v>85441</v>
      </c>
      <c r="AA963" s="23" t="s">
        <v>92</v>
      </c>
      <c r="AB963" s="23" t="s">
        <v>103</v>
      </c>
      <c r="AC963" s="23" t="s">
        <v>44</v>
      </c>
      <c r="AD963" s="23">
        <v>2</v>
      </c>
      <c r="AE963" s="28">
        <f>VLOOKUP(W963,Sheet4!$A$4:$B$53,2,FALSE)</f>
        <v>0</v>
      </c>
    </row>
    <row r="964" spans="1:31" x14ac:dyDescent="0.35">
      <c r="A964" s="15">
        <v>2315</v>
      </c>
      <c r="B964" s="16" t="s">
        <v>7053</v>
      </c>
      <c r="C964" s="16" t="s">
        <v>514</v>
      </c>
      <c r="D964" s="17">
        <v>44724</v>
      </c>
      <c r="E964" s="17">
        <v>45116</v>
      </c>
      <c r="F964" s="16">
        <v>12</v>
      </c>
      <c r="G964" s="16" t="s">
        <v>10308</v>
      </c>
      <c r="H964" s="16" t="s">
        <v>3017</v>
      </c>
      <c r="I964" s="16" t="s">
        <v>7054</v>
      </c>
      <c r="J964" s="16" t="s">
        <v>7055</v>
      </c>
      <c r="K964" s="16" t="s">
        <v>31</v>
      </c>
      <c r="L964" s="16" t="s">
        <v>32</v>
      </c>
      <c r="M964" s="16" t="s">
        <v>62</v>
      </c>
      <c r="N964" s="16" t="s">
        <v>50</v>
      </c>
      <c r="O964" s="16" t="s">
        <v>62</v>
      </c>
      <c r="P964" s="16" t="s">
        <v>174</v>
      </c>
      <c r="Q964" s="16" t="s">
        <v>7056</v>
      </c>
      <c r="R964" s="16" t="s">
        <v>10322</v>
      </c>
      <c r="S964" s="16" t="s">
        <v>176</v>
      </c>
      <c r="T964" s="18">
        <v>31462</v>
      </c>
      <c r="U964" s="19">
        <v>39.836111111111109</v>
      </c>
      <c r="V964" s="19" t="s">
        <v>10318</v>
      </c>
      <c r="W964" s="20" t="s">
        <v>39</v>
      </c>
      <c r="X964" s="16" t="s">
        <v>418</v>
      </c>
      <c r="Y964" s="16" t="s">
        <v>41</v>
      </c>
      <c r="Z964" s="16">
        <v>83033</v>
      </c>
      <c r="AA964" s="16" t="s">
        <v>73</v>
      </c>
      <c r="AB964" s="16" t="s">
        <v>83</v>
      </c>
      <c r="AC964" s="16" t="s">
        <v>44</v>
      </c>
      <c r="AD964" s="16">
        <v>4</v>
      </c>
      <c r="AE964" s="21">
        <f>VLOOKUP(W964,Sheet4!$A$4:$B$53,2,FALSE)</f>
        <v>0</v>
      </c>
    </row>
    <row r="965" spans="1:31" x14ac:dyDescent="0.35">
      <c r="A965" s="22">
        <v>2319</v>
      </c>
      <c r="B965" s="23" t="s">
        <v>1150</v>
      </c>
      <c r="C965" s="23" t="s">
        <v>7065</v>
      </c>
      <c r="D965" s="24">
        <v>43552</v>
      </c>
      <c r="E965" s="24">
        <v>44665</v>
      </c>
      <c r="F965" s="23">
        <v>36</v>
      </c>
      <c r="G965" s="23" t="s">
        <v>10308</v>
      </c>
      <c r="H965" s="23" t="s">
        <v>3017</v>
      </c>
      <c r="I965" s="23" t="s">
        <v>7066</v>
      </c>
      <c r="J965" s="23" t="s">
        <v>7067</v>
      </c>
      <c r="K965" s="23" t="s">
        <v>79</v>
      </c>
      <c r="L965" s="23" t="s">
        <v>744</v>
      </c>
      <c r="M965" s="23" t="s">
        <v>33</v>
      </c>
      <c r="N965" s="23" t="s">
        <v>50</v>
      </c>
      <c r="O965" s="23" t="s">
        <v>51</v>
      </c>
      <c r="P965" s="23" t="s">
        <v>174</v>
      </c>
      <c r="Q965" s="23" t="s">
        <v>7068</v>
      </c>
      <c r="R965" s="23" t="s">
        <v>10322</v>
      </c>
      <c r="S965" s="23" t="s">
        <v>65</v>
      </c>
      <c r="T965" s="25">
        <v>30365</v>
      </c>
      <c r="U965" s="26">
        <v>42.838888888888889</v>
      </c>
      <c r="V965" s="26" t="s">
        <v>10317</v>
      </c>
      <c r="W965" s="27" t="s">
        <v>39</v>
      </c>
      <c r="X965" s="23" t="s">
        <v>394</v>
      </c>
      <c r="Y965" s="23" t="s">
        <v>41</v>
      </c>
      <c r="Z965" s="23">
        <v>31008</v>
      </c>
      <c r="AA965" s="23" t="s">
        <v>42</v>
      </c>
      <c r="AB965" s="23" t="s">
        <v>43</v>
      </c>
      <c r="AC965" s="23" t="s">
        <v>44</v>
      </c>
      <c r="AD965" s="23">
        <v>5</v>
      </c>
      <c r="AE965" s="28">
        <f>VLOOKUP(W965,Sheet4!$A$4:$B$53,2,FALSE)</f>
        <v>0</v>
      </c>
    </row>
    <row r="966" spans="1:31" x14ac:dyDescent="0.35">
      <c r="A966" s="15">
        <v>2320</v>
      </c>
      <c r="B966" s="16" t="s">
        <v>170</v>
      </c>
      <c r="C966" s="16" t="s">
        <v>1183</v>
      </c>
      <c r="D966" s="17">
        <v>44860</v>
      </c>
      <c r="E966" s="17">
        <v>45094</v>
      </c>
      <c r="F966" s="16">
        <v>7</v>
      </c>
      <c r="G966" s="16" t="s">
        <v>10308</v>
      </c>
      <c r="H966" s="16" t="s">
        <v>3017</v>
      </c>
      <c r="I966" s="16" t="s">
        <v>7069</v>
      </c>
      <c r="J966" s="16" t="s">
        <v>7070</v>
      </c>
      <c r="K966" s="16" t="s">
        <v>167</v>
      </c>
      <c r="L966" s="16" t="s">
        <v>744</v>
      </c>
      <c r="M966" s="16" t="s">
        <v>51</v>
      </c>
      <c r="N966" s="16" t="s">
        <v>50</v>
      </c>
      <c r="O966" s="16" t="s">
        <v>62</v>
      </c>
      <c r="P966" s="16" t="s">
        <v>174</v>
      </c>
      <c r="Q966" s="16" t="s">
        <v>7071</v>
      </c>
      <c r="R966" s="16" t="s">
        <v>10322</v>
      </c>
      <c r="S966" s="16" t="s">
        <v>230</v>
      </c>
      <c r="T966" s="18">
        <v>23629</v>
      </c>
      <c r="U966" s="19">
        <v>61.280555555555559</v>
      </c>
      <c r="V966" s="19" t="s">
        <v>10315</v>
      </c>
      <c r="W966" s="20" t="s">
        <v>39</v>
      </c>
      <c r="X966" s="16" t="s">
        <v>112</v>
      </c>
      <c r="Y966" s="16" t="s">
        <v>41</v>
      </c>
      <c r="Z966" s="16">
        <v>64961</v>
      </c>
      <c r="AA966" s="16" t="s">
        <v>42</v>
      </c>
      <c r="AB966" s="16" t="s">
        <v>74</v>
      </c>
      <c r="AC966" s="16" t="s">
        <v>44</v>
      </c>
      <c r="AD966" s="16">
        <v>4</v>
      </c>
      <c r="AE966" s="21">
        <f>VLOOKUP(W966,Sheet4!$A$4:$B$53,2,FALSE)</f>
        <v>0</v>
      </c>
    </row>
    <row r="967" spans="1:31" x14ac:dyDescent="0.35">
      <c r="A967" s="22">
        <v>2321</v>
      </c>
      <c r="B967" s="23" t="s">
        <v>2165</v>
      </c>
      <c r="C967" s="23" t="s">
        <v>7072</v>
      </c>
      <c r="D967" s="24">
        <v>45056</v>
      </c>
      <c r="E967" s="24">
        <v>45060</v>
      </c>
      <c r="F967" s="23">
        <v>0</v>
      </c>
      <c r="G967" s="23" t="s">
        <v>10308</v>
      </c>
      <c r="H967" s="23" t="s">
        <v>3017</v>
      </c>
      <c r="I967" s="23" t="s">
        <v>7073</v>
      </c>
      <c r="J967" s="23" t="s">
        <v>7074</v>
      </c>
      <c r="K967" s="23" t="s">
        <v>97</v>
      </c>
      <c r="L967" s="23" t="s">
        <v>32</v>
      </c>
      <c r="M967" s="23" t="s">
        <v>62</v>
      </c>
      <c r="N967" s="23" t="s">
        <v>34</v>
      </c>
      <c r="O967" s="23" t="s">
        <v>62</v>
      </c>
      <c r="P967" s="23" t="s">
        <v>174</v>
      </c>
      <c r="Q967" s="23" t="s">
        <v>7075</v>
      </c>
      <c r="R967" s="23" t="s">
        <v>10322</v>
      </c>
      <c r="S967" s="23" t="s">
        <v>89</v>
      </c>
      <c r="T967" s="25">
        <v>18861</v>
      </c>
      <c r="U967" s="26">
        <v>74.330555555555549</v>
      </c>
      <c r="V967" s="26" t="s">
        <v>10316</v>
      </c>
      <c r="W967" s="27" t="s">
        <v>39</v>
      </c>
      <c r="X967" s="23" t="s">
        <v>102</v>
      </c>
      <c r="Y967" s="23" t="s">
        <v>41</v>
      </c>
      <c r="Z967" s="23">
        <v>1269</v>
      </c>
      <c r="AA967" s="23" t="s">
        <v>92</v>
      </c>
      <c r="AB967" s="23" t="s">
        <v>103</v>
      </c>
      <c r="AC967" s="23" t="s">
        <v>44</v>
      </c>
      <c r="AD967" s="23">
        <v>2</v>
      </c>
      <c r="AE967" s="28">
        <f>VLOOKUP(W967,Sheet4!$A$4:$B$53,2,FALSE)</f>
        <v>0</v>
      </c>
    </row>
    <row r="968" spans="1:31" x14ac:dyDescent="0.35">
      <c r="A968" s="15">
        <v>2323</v>
      </c>
      <c r="B968" s="16" t="s">
        <v>7078</v>
      </c>
      <c r="C968" s="16" t="s">
        <v>1427</v>
      </c>
      <c r="D968" s="17">
        <v>44307</v>
      </c>
      <c r="E968" s="17">
        <v>44425</v>
      </c>
      <c r="F968" s="16">
        <v>3</v>
      </c>
      <c r="G968" s="16" t="s">
        <v>10308</v>
      </c>
      <c r="H968" s="16" t="s">
        <v>3017</v>
      </c>
      <c r="I968" s="16" t="s">
        <v>7079</v>
      </c>
      <c r="J968" s="16" t="s">
        <v>7080</v>
      </c>
      <c r="K968" s="16" t="s">
        <v>61</v>
      </c>
      <c r="L968" s="16" t="s">
        <v>32</v>
      </c>
      <c r="M968" s="16" t="s">
        <v>51</v>
      </c>
      <c r="N968" s="16" t="s">
        <v>34</v>
      </c>
      <c r="O968" s="16" t="s">
        <v>35</v>
      </c>
      <c r="P968" s="16" t="s">
        <v>139</v>
      </c>
      <c r="Q968" s="16" t="s">
        <v>7081</v>
      </c>
      <c r="R968" s="16" t="s">
        <v>10322</v>
      </c>
      <c r="S968" s="16" t="s">
        <v>176</v>
      </c>
      <c r="T968" s="18">
        <v>21736</v>
      </c>
      <c r="U968" s="19">
        <v>66.458333333333329</v>
      </c>
      <c r="V968" s="19" t="s">
        <v>10315</v>
      </c>
      <c r="W968" s="20" t="s">
        <v>39</v>
      </c>
      <c r="X968" s="16" t="s">
        <v>242</v>
      </c>
      <c r="Y968" s="16" t="s">
        <v>41</v>
      </c>
      <c r="Z968" s="16">
        <v>35263</v>
      </c>
      <c r="AA968" s="16" t="s">
        <v>127</v>
      </c>
      <c r="AB968" s="16" t="s">
        <v>103</v>
      </c>
      <c r="AC968" s="16" t="s">
        <v>44</v>
      </c>
      <c r="AD968" s="16">
        <v>5</v>
      </c>
      <c r="AE968" s="21">
        <f>VLOOKUP(W968,Sheet4!$A$4:$B$53,2,FALSE)</f>
        <v>0</v>
      </c>
    </row>
    <row r="969" spans="1:31" x14ac:dyDescent="0.35">
      <c r="A969" s="22">
        <v>2324</v>
      </c>
      <c r="B969" s="23" t="s">
        <v>428</v>
      </c>
      <c r="C969" s="23" t="s">
        <v>904</v>
      </c>
      <c r="D969" s="24">
        <v>44400</v>
      </c>
      <c r="E969" s="24">
        <v>44972</v>
      </c>
      <c r="F969" s="23">
        <v>18</v>
      </c>
      <c r="G969" s="23" t="s">
        <v>10308</v>
      </c>
      <c r="H969" s="23" t="s">
        <v>3017</v>
      </c>
      <c r="I969" s="23" t="s">
        <v>7082</v>
      </c>
      <c r="J969" s="23" t="s">
        <v>7083</v>
      </c>
      <c r="K969" s="23" t="s">
        <v>88</v>
      </c>
      <c r="L969" s="23" t="s">
        <v>2299</v>
      </c>
      <c r="M969" s="23" t="s">
        <v>51</v>
      </c>
      <c r="N969" s="23" t="s">
        <v>50</v>
      </c>
      <c r="O969" s="23" t="s">
        <v>35</v>
      </c>
      <c r="P969" s="23" t="s">
        <v>98</v>
      </c>
      <c r="Q969" s="23" t="s">
        <v>7084</v>
      </c>
      <c r="R969" s="23" t="s">
        <v>10322</v>
      </c>
      <c r="S969" s="23" t="s">
        <v>80</v>
      </c>
      <c r="T969" s="25">
        <v>35263</v>
      </c>
      <c r="U969" s="26">
        <v>29.425000000000001</v>
      </c>
      <c r="V969" s="26" t="s">
        <v>10320</v>
      </c>
      <c r="W969" s="27" t="s">
        <v>39</v>
      </c>
      <c r="X969" s="23" t="s">
        <v>149</v>
      </c>
      <c r="Y969" s="23" t="s">
        <v>41</v>
      </c>
      <c r="Z969" s="23">
        <v>94592</v>
      </c>
      <c r="AA969" s="23" t="s">
        <v>92</v>
      </c>
      <c r="AB969" s="23" t="s">
        <v>43</v>
      </c>
      <c r="AC969" s="23" t="s">
        <v>44</v>
      </c>
      <c r="AD969" s="23">
        <v>4</v>
      </c>
      <c r="AE969" s="28">
        <f>VLOOKUP(W969,Sheet4!$A$4:$B$53,2,FALSE)</f>
        <v>0</v>
      </c>
    </row>
    <row r="970" spans="1:31" x14ac:dyDescent="0.35">
      <c r="A970" s="15">
        <v>2329</v>
      </c>
      <c r="B970" s="16" t="s">
        <v>7078</v>
      </c>
      <c r="C970" s="16" t="s">
        <v>1169</v>
      </c>
      <c r="D970" s="17">
        <v>43671</v>
      </c>
      <c r="E970" s="17">
        <v>44807</v>
      </c>
      <c r="F970" s="16">
        <v>37</v>
      </c>
      <c r="G970" s="16" t="s">
        <v>10308</v>
      </c>
      <c r="H970" s="16" t="s">
        <v>1778</v>
      </c>
      <c r="I970" s="16" t="s">
        <v>7096</v>
      </c>
      <c r="J970" s="16" t="s">
        <v>7097</v>
      </c>
      <c r="K970" s="16" t="s">
        <v>79</v>
      </c>
      <c r="L970" s="16" t="s">
        <v>32</v>
      </c>
      <c r="M970" s="16" t="s">
        <v>62</v>
      </c>
      <c r="N970" s="16" t="s">
        <v>50</v>
      </c>
      <c r="O970" s="16" t="s">
        <v>62</v>
      </c>
      <c r="P970" s="16" t="s">
        <v>139</v>
      </c>
      <c r="Q970" s="16" t="s">
        <v>7098</v>
      </c>
      <c r="R970" s="16" t="s">
        <v>1842</v>
      </c>
      <c r="S970" s="16" t="s">
        <v>52</v>
      </c>
      <c r="T970" s="18">
        <v>22945</v>
      </c>
      <c r="U970" s="19">
        <v>63.15</v>
      </c>
      <c r="V970" s="19" t="s">
        <v>10315</v>
      </c>
      <c r="W970" s="20" t="s">
        <v>39</v>
      </c>
      <c r="X970" s="16" t="s">
        <v>162</v>
      </c>
      <c r="Y970" s="16" t="s">
        <v>54</v>
      </c>
      <c r="Z970" s="16">
        <v>82740</v>
      </c>
      <c r="AA970" s="16" t="s">
        <v>127</v>
      </c>
      <c r="AB970" s="16" t="s">
        <v>74</v>
      </c>
      <c r="AC970" s="16" t="s">
        <v>44</v>
      </c>
      <c r="AD970" s="16">
        <v>2</v>
      </c>
      <c r="AE970" s="21">
        <f>VLOOKUP(W970,Sheet4!$A$4:$B$53,2,FALSE)</f>
        <v>0</v>
      </c>
    </row>
    <row r="971" spans="1:31" x14ac:dyDescent="0.35">
      <c r="A971" s="22">
        <v>2331</v>
      </c>
      <c r="B971" s="23" t="s">
        <v>7102</v>
      </c>
      <c r="C971" s="23" t="s">
        <v>3112</v>
      </c>
      <c r="D971" s="24">
        <v>43805</v>
      </c>
      <c r="E971" s="24">
        <v>44498</v>
      </c>
      <c r="F971" s="23">
        <v>22</v>
      </c>
      <c r="G971" s="23" t="s">
        <v>10308</v>
      </c>
      <c r="H971" s="23" t="s">
        <v>2308</v>
      </c>
      <c r="I971" s="23" t="s">
        <v>661</v>
      </c>
      <c r="J971" s="23" t="s">
        <v>7103</v>
      </c>
      <c r="K971" s="23" t="s">
        <v>79</v>
      </c>
      <c r="L971" s="23" t="s">
        <v>32</v>
      </c>
      <c r="M971" s="23" t="s">
        <v>33</v>
      </c>
      <c r="N971" s="23" t="s">
        <v>34</v>
      </c>
      <c r="O971" s="23" t="s">
        <v>51</v>
      </c>
      <c r="P971" s="23" t="s">
        <v>139</v>
      </c>
      <c r="Q971" s="23" t="s">
        <v>7104</v>
      </c>
      <c r="R971" s="23" t="s">
        <v>10322</v>
      </c>
      <c r="S971" s="23" t="s">
        <v>304</v>
      </c>
      <c r="T971" s="25">
        <v>19038</v>
      </c>
      <c r="U971" s="26">
        <v>73.849999999999994</v>
      </c>
      <c r="V971" s="26" t="s">
        <v>10316</v>
      </c>
      <c r="W971" s="27" t="s">
        <v>39</v>
      </c>
      <c r="X971" s="23" t="s">
        <v>6</v>
      </c>
      <c r="Y971" s="23" t="s">
        <v>54</v>
      </c>
      <c r="Z971" s="23">
        <v>34849</v>
      </c>
      <c r="AA971" s="23" t="s">
        <v>92</v>
      </c>
      <c r="AB971" s="23" t="s">
        <v>103</v>
      </c>
      <c r="AC971" s="23" t="s">
        <v>44</v>
      </c>
      <c r="AD971" s="23">
        <v>1</v>
      </c>
      <c r="AE971" s="28">
        <f>VLOOKUP(W971,Sheet4!$A$4:$B$53,2,FALSE)</f>
        <v>0</v>
      </c>
    </row>
    <row r="972" spans="1:31" x14ac:dyDescent="0.35">
      <c r="A972" s="15">
        <v>2332</v>
      </c>
      <c r="B972" s="16" t="s">
        <v>5596</v>
      </c>
      <c r="C972" s="16" t="s">
        <v>7105</v>
      </c>
      <c r="D972" s="17">
        <v>43645</v>
      </c>
      <c r="E972" s="17">
        <v>44033</v>
      </c>
      <c r="F972" s="16">
        <v>12</v>
      </c>
      <c r="G972" s="16" t="s">
        <v>10308</v>
      </c>
      <c r="H972" s="16" t="s">
        <v>2328</v>
      </c>
      <c r="I972" s="16" t="s">
        <v>7106</v>
      </c>
      <c r="J972" s="16" t="s">
        <v>7107</v>
      </c>
      <c r="K972" s="16" t="s">
        <v>97</v>
      </c>
      <c r="L972" s="16" t="s">
        <v>32</v>
      </c>
      <c r="M972" s="16" t="s">
        <v>33</v>
      </c>
      <c r="N972" s="16" t="s">
        <v>34</v>
      </c>
      <c r="O972" s="16" t="s">
        <v>62</v>
      </c>
      <c r="P972" s="16" t="s">
        <v>98</v>
      </c>
      <c r="Q972" s="16" t="s">
        <v>7108</v>
      </c>
      <c r="R972" s="16" t="s">
        <v>10322</v>
      </c>
      <c r="S972" s="16" t="s">
        <v>230</v>
      </c>
      <c r="T972" s="18">
        <v>26166</v>
      </c>
      <c r="U972" s="19">
        <v>54.330555555555556</v>
      </c>
      <c r="V972" s="19" t="s">
        <v>10319</v>
      </c>
      <c r="W972" s="20" t="s">
        <v>39</v>
      </c>
      <c r="X972" s="16" t="s">
        <v>112</v>
      </c>
      <c r="Y972" s="16" t="s">
        <v>54</v>
      </c>
      <c r="Z972" s="16">
        <v>31351</v>
      </c>
      <c r="AA972" s="16" t="s">
        <v>42</v>
      </c>
      <c r="AB972" s="16" t="s">
        <v>43</v>
      </c>
      <c r="AC972" s="16" t="s">
        <v>44</v>
      </c>
      <c r="AD972" s="16">
        <v>4</v>
      </c>
      <c r="AE972" s="21">
        <f>VLOOKUP(W972,Sheet4!$A$4:$B$53,2,FALSE)</f>
        <v>0</v>
      </c>
    </row>
    <row r="973" spans="1:31" x14ac:dyDescent="0.35">
      <c r="A973" s="22">
        <v>2334</v>
      </c>
      <c r="B973" s="23" t="s">
        <v>3466</v>
      </c>
      <c r="C973" s="23" t="s">
        <v>206</v>
      </c>
      <c r="D973" s="24">
        <v>44398</v>
      </c>
      <c r="E973" s="24">
        <v>44807</v>
      </c>
      <c r="F973" s="23">
        <v>13</v>
      </c>
      <c r="G973" s="23" t="s">
        <v>10308</v>
      </c>
      <c r="H973" s="23" t="s">
        <v>2308</v>
      </c>
      <c r="I973" s="23" t="s">
        <v>7112</v>
      </c>
      <c r="J973" s="23" t="s">
        <v>7113</v>
      </c>
      <c r="K973" s="23" t="s">
        <v>31</v>
      </c>
      <c r="L973" s="23" t="s">
        <v>32</v>
      </c>
      <c r="M973" s="23" t="s">
        <v>33</v>
      </c>
      <c r="N973" s="23" t="s">
        <v>50</v>
      </c>
      <c r="O973" s="23" t="s">
        <v>35</v>
      </c>
      <c r="P973" s="23" t="s">
        <v>139</v>
      </c>
      <c r="Q973" s="23" t="s">
        <v>7114</v>
      </c>
      <c r="R973" s="23" t="s">
        <v>169</v>
      </c>
      <c r="S973" s="23" t="s">
        <v>110</v>
      </c>
      <c r="T973" s="25">
        <v>30366</v>
      </c>
      <c r="U973" s="26">
        <v>42.836111111111109</v>
      </c>
      <c r="V973" s="26" t="s">
        <v>10317</v>
      </c>
      <c r="W973" s="27" t="s">
        <v>39</v>
      </c>
      <c r="X973" s="23" t="s">
        <v>112</v>
      </c>
      <c r="Y973" s="23" t="s">
        <v>54</v>
      </c>
      <c r="Z973" s="23">
        <v>93589</v>
      </c>
      <c r="AA973" s="23" t="s">
        <v>127</v>
      </c>
      <c r="AB973" s="23" t="s">
        <v>74</v>
      </c>
      <c r="AC973" s="23" t="s">
        <v>44</v>
      </c>
      <c r="AD973" s="23">
        <v>4</v>
      </c>
      <c r="AE973" s="28">
        <f>VLOOKUP(W973,Sheet4!$A$4:$B$53,2,FALSE)</f>
        <v>0</v>
      </c>
    </row>
    <row r="974" spans="1:31" x14ac:dyDescent="0.35">
      <c r="A974" s="15">
        <v>2338</v>
      </c>
      <c r="B974" s="16" t="s">
        <v>477</v>
      </c>
      <c r="C974" s="16" t="s">
        <v>7122</v>
      </c>
      <c r="D974" s="17">
        <v>43383</v>
      </c>
      <c r="E974" s="17">
        <v>44683</v>
      </c>
      <c r="F974" s="16">
        <v>42</v>
      </c>
      <c r="G974" s="16" t="s">
        <v>10308</v>
      </c>
      <c r="H974" s="16" t="s">
        <v>3017</v>
      </c>
      <c r="I974" s="16" t="s">
        <v>2933</v>
      </c>
      <c r="J974" s="16" t="s">
        <v>7123</v>
      </c>
      <c r="K974" s="16" t="s">
        <v>49</v>
      </c>
      <c r="L974" s="16" t="s">
        <v>32</v>
      </c>
      <c r="M974" s="16" t="s">
        <v>51</v>
      </c>
      <c r="N974" s="16" t="s">
        <v>34</v>
      </c>
      <c r="O974" s="16" t="s">
        <v>35</v>
      </c>
      <c r="P974" s="16" t="s">
        <v>98</v>
      </c>
      <c r="Q974" s="16" t="s">
        <v>7124</v>
      </c>
      <c r="R974" s="16" t="s">
        <v>10322</v>
      </c>
      <c r="S974" s="16" t="s">
        <v>176</v>
      </c>
      <c r="T974" s="18">
        <v>26151</v>
      </c>
      <c r="U974" s="19">
        <v>54.37222222222222</v>
      </c>
      <c r="V974" s="19" t="s">
        <v>10319</v>
      </c>
      <c r="W974" s="20" t="s">
        <v>39</v>
      </c>
      <c r="X974" s="16" t="s">
        <v>6</v>
      </c>
      <c r="Y974" s="16" t="s">
        <v>41</v>
      </c>
      <c r="Z974" s="16">
        <v>6536</v>
      </c>
      <c r="AA974" s="16" t="s">
        <v>73</v>
      </c>
      <c r="AB974" s="16" t="s">
        <v>83</v>
      </c>
      <c r="AC974" s="16" t="s">
        <v>44</v>
      </c>
      <c r="AD974" s="16">
        <v>4</v>
      </c>
      <c r="AE974" s="21">
        <f>VLOOKUP(W974,Sheet4!$A$4:$B$53,2,FALSE)</f>
        <v>0</v>
      </c>
    </row>
    <row r="975" spans="1:31" x14ac:dyDescent="0.35">
      <c r="A975" s="22">
        <v>2339</v>
      </c>
      <c r="B975" s="23" t="s">
        <v>7125</v>
      </c>
      <c r="C975" s="23" t="s">
        <v>1135</v>
      </c>
      <c r="D975" s="24">
        <v>44767</v>
      </c>
      <c r="E975" s="24">
        <v>44873</v>
      </c>
      <c r="F975" s="23">
        <v>3</v>
      </c>
      <c r="G975" s="23" t="s">
        <v>10308</v>
      </c>
      <c r="H975" s="23" t="s">
        <v>3017</v>
      </c>
      <c r="I975" s="23" t="s">
        <v>7126</v>
      </c>
      <c r="J975" s="23" t="s">
        <v>7127</v>
      </c>
      <c r="K975" s="23" t="s">
        <v>138</v>
      </c>
      <c r="L975" s="23" t="s">
        <v>744</v>
      </c>
      <c r="M975" s="23" t="s">
        <v>62</v>
      </c>
      <c r="N975" s="23" t="s">
        <v>63</v>
      </c>
      <c r="O975" s="23" t="s">
        <v>51</v>
      </c>
      <c r="P975" s="23" t="s">
        <v>139</v>
      </c>
      <c r="Q975" s="23" t="s">
        <v>7128</v>
      </c>
      <c r="R975" s="23" t="s">
        <v>10322</v>
      </c>
      <c r="S975" s="23" t="s">
        <v>65</v>
      </c>
      <c r="T975" s="25">
        <v>26517</v>
      </c>
      <c r="U975" s="26">
        <v>53.37222222222222</v>
      </c>
      <c r="V975" s="26" t="s">
        <v>10319</v>
      </c>
      <c r="W975" s="27" t="s">
        <v>39</v>
      </c>
      <c r="X975" s="23" t="s">
        <v>394</v>
      </c>
      <c r="Y975" s="23" t="s">
        <v>41</v>
      </c>
      <c r="Z975" s="23">
        <v>19049</v>
      </c>
      <c r="AA975" s="23" t="s">
        <v>92</v>
      </c>
      <c r="AB975" s="23" t="s">
        <v>83</v>
      </c>
      <c r="AC975" s="23" t="s">
        <v>44</v>
      </c>
      <c r="AD975" s="23">
        <v>1</v>
      </c>
      <c r="AE975" s="28">
        <f>VLOOKUP(W975,Sheet4!$A$4:$B$53,2,FALSE)</f>
        <v>0</v>
      </c>
    </row>
    <row r="976" spans="1:31" x14ac:dyDescent="0.35">
      <c r="A976" s="15">
        <v>2340</v>
      </c>
      <c r="B976" s="16" t="s">
        <v>4421</v>
      </c>
      <c r="C976" s="16" t="s">
        <v>7129</v>
      </c>
      <c r="D976" s="17">
        <v>44272</v>
      </c>
      <c r="E976" s="17">
        <v>45059</v>
      </c>
      <c r="F976" s="16">
        <v>25</v>
      </c>
      <c r="G976" s="16" t="s">
        <v>10308</v>
      </c>
      <c r="H976" s="16" t="s">
        <v>3017</v>
      </c>
      <c r="I976" s="16" t="s">
        <v>7130</v>
      </c>
      <c r="J976" s="16" t="s">
        <v>7131</v>
      </c>
      <c r="K976" s="16" t="s">
        <v>79</v>
      </c>
      <c r="L976" s="16" t="s">
        <v>744</v>
      </c>
      <c r="M976" s="16" t="s">
        <v>33</v>
      </c>
      <c r="N976" s="16" t="s">
        <v>50</v>
      </c>
      <c r="O976" s="16" t="s">
        <v>35</v>
      </c>
      <c r="P976" s="16" t="s">
        <v>125</v>
      </c>
      <c r="Q976" s="16" t="s">
        <v>7132</v>
      </c>
      <c r="R976" s="16" t="s">
        <v>10322</v>
      </c>
      <c r="S976" s="16" t="s">
        <v>80</v>
      </c>
      <c r="T976" s="18">
        <v>36949</v>
      </c>
      <c r="U976" s="19">
        <v>24.81388888888889</v>
      </c>
      <c r="V976" s="19" t="s">
        <v>10320</v>
      </c>
      <c r="W976" s="20" t="s">
        <v>39</v>
      </c>
      <c r="X976" s="16" t="s">
        <v>82</v>
      </c>
      <c r="Y976" s="16" t="s">
        <v>41</v>
      </c>
      <c r="Z976" s="16">
        <v>29529</v>
      </c>
      <c r="AA976" s="16" t="s">
        <v>42</v>
      </c>
      <c r="AB976" s="16" t="s">
        <v>74</v>
      </c>
      <c r="AC976" s="16" t="s">
        <v>44</v>
      </c>
      <c r="AD976" s="16">
        <v>5</v>
      </c>
      <c r="AE976" s="21">
        <f>VLOOKUP(W976,Sheet4!$A$4:$B$53,2,FALSE)</f>
        <v>0</v>
      </c>
    </row>
    <row r="977" spans="1:31" x14ac:dyDescent="0.35">
      <c r="A977" s="22">
        <v>2344</v>
      </c>
      <c r="B977" s="23" t="s">
        <v>5105</v>
      </c>
      <c r="C977" s="23" t="s">
        <v>1058</v>
      </c>
      <c r="D977" s="24">
        <v>43764</v>
      </c>
      <c r="E977" s="24">
        <v>43900</v>
      </c>
      <c r="F977" s="23">
        <v>4</v>
      </c>
      <c r="G977" s="23" t="s">
        <v>10308</v>
      </c>
      <c r="H977" s="23" t="s">
        <v>3017</v>
      </c>
      <c r="I977" s="23" t="s">
        <v>7143</v>
      </c>
      <c r="J977" s="23" t="s">
        <v>7144</v>
      </c>
      <c r="K977" s="23" t="s">
        <v>61</v>
      </c>
      <c r="L977" s="23" t="s">
        <v>32</v>
      </c>
      <c r="M977" s="23" t="s">
        <v>33</v>
      </c>
      <c r="N977" s="23" t="s">
        <v>34</v>
      </c>
      <c r="O977" s="23" t="s">
        <v>35</v>
      </c>
      <c r="P977" s="23" t="s">
        <v>139</v>
      </c>
      <c r="Q977" s="23" t="s">
        <v>7145</v>
      </c>
      <c r="R977" s="23" t="s">
        <v>10322</v>
      </c>
      <c r="S977" s="23" t="s">
        <v>503</v>
      </c>
      <c r="T977" s="25">
        <v>33473</v>
      </c>
      <c r="U977" s="26">
        <v>34.325000000000003</v>
      </c>
      <c r="V977" s="26" t="s">
        <v>10318</v>
      </c>
      <c r="W977" s="27" t="s">
        <v>39</v>
      </c>
      <c r="X977" s="23" t="s">
        <v>112</v>
      </c>
      <c r="Y977" s="23" t="s">
        <v>41</v>
      </c>
      <c r="Z977" s="23">
        <v>42542</v>
      </c>
      <c r="AA977" s="23" t="s">
        <v>73</v>
      </c>
      <c r="AB977" s="23" t="s">
        <v>103</v>
      </c>
      <c r="AC977" s="23" t="s">
        <v>44</v>
      </c>
      <c r="AD977" s="23">
        <v>1</v>
      </c>
      <c r="AE977" s="28">
        <f>VLOOKUP(W977,Sheet4!$A$4:$B$53,2,FALSE)</f>
        <v>0</v>
      </c>
    </row>
    <row r="978" spans="1:31" x14ac:dyDescent="0.35">
      <c r="A978" s="15">
        <v>2345</v>
      </c>
      <c r="B978" s="16" t="s">
        <v>7146</v>
      </c>
      <c r="C978" s="16" t="s">
        <v>1432</v>
      </c>
      <c r="D978" s="17">
        <v>44088</v>
      </c>
      <c r="E978" s="17">
        <v>45076</v>
      </c>
      <c r="F978" s="16">
        <v>32</v>
      </c>
      <c r="G978" s="16" t="s">
        <v>10308</v>
      </c>
      <c r="H978" s="16" t="s">
        <v>3017</v>
      </c>
      <c r="I978" s="16" t="s">
        <v>7147</v>
      </c>
      <c r="J978" s="16" t="s">
        <v>7148</v>
      </c>
      <c r="K978" s="16" t="s">
        <v>88</v>
      </c>
      <c r="L978" s="16" t="s">
        <v>2299</v>
      </c>
      <c r="M978" s="16" t="s">
        <v>62</v>
      </c>
      <c r="N978" s="16" t="s">
        <v>63</v>
      </c>
      <c r="O978" s="16" t="s">
        <v>35</v>
      </c>
      <c r="P978" s="16" t="s">
        <v>98</v>
      </c>
      <c r="Q978" s="16" t="s">
        <v>7149</v>
      </c>
      <c r="R978" s="16" t="s">
        <v>10322</v>
      </c>
      <c r="S978" s="16" t="s">
        <v>89</v>
      </c>
      <c r="T978" s="18">
        <v>25943</v>
      </c>
      <c r="U978" s="19">
        <v>54.944444444444443</v>
      </c>
      <c r="V978" s="19" t="s">
        <v>10319</v>
      </c>
      <c r="W978" s="20" t="s">
        <v>39</v>
      </c>
      <c r="X978" s="16" t="s">
        <v>204</v>
      </c>
      <c r="Y978" s="16" t="s">
        <v>41</v>
      </c>
      <c r="Z978" s="16">
        <v>7521</v>
      </c>
      <c r="AA978" s="16" t="s">
        <v>55</v>
      </c>
      <c r="AB978" s="16" t="s">
        <v>83</v>
      </c>
      <c r="AC978" s="16" t="s">
        <v>44</v>
      </c>
      <c r="AD978" s="16">
        <v>2</v>
      </c>
      <c r="AE978" s="21">
        <f>VLOOKUP(W978,Sheet4!$A$4:$B$53,2,FALSE)</f>
        <v>0</v>
      </c>
    </row>
    <row r="979" spans="1:31" x14ac:dyDescent="0.35">
      <c r="A979" s="22">
        <v>2349</v>
      </c>
      <c r="B979" s="23" t="s">
        <v>1159</v>
      </c>
      <c r="C979" s="23" t="s">
        <v>673</v>
      </c>
      <c r="D979" s="24">
        <v>44952</v>
      </c>
      <c r="E979" s="24">
        <v>44984</v>
      </c>
      <c r="F979" s="23">
        <v>1</v>
      </c>
      <c r="G979" s="23" t="s">
        <v>10308</v>
      </c>
      <c r="H979" s="23" t="s">
        <v>1778</v>
      </c>
      <c r="I979" s="23" t="s">
        <v>7158</v>
      </c>
      <c r="J979" s="23" t="s">
        <v>7159</v>
      </c>
      <c r="K979" s="23" t="s">
        <v>138</v>
      </c>
      <c r="L979" s="23" t="s">
        <v>32</v>
      </c>
      <c r="M979" s="23" t="s">
        <v>51</v>
      </c>
      <c r="N979" s="23" t="s">
        <v>34</v>
      </c>
      <c r="O979" s="23" t="s">
        <v>62</v>
      </c>
      <c r="P979" s="23" t="s">
        <v>174</v>
      </c>
      <c r="Q979" s="23" t="s">
        <v>7160</v>
      </c>
      <c r="R979" s="23" t="s">
        <v>10322</v>
      </c>
      <c r="S979" s="23" t="s">
        <v>80</v>
      </c>
      <c r="T979" s="25">
        <v>20609</v>
      </c>
      <c r="U979" s="26">
        <v>69.547222222222217</v>
      </c>
      <c r="V979" s="26" t="s">
        <v>10315</v>
      </c>
      <c r="W979" s="27" t="s">
        <v>39</v>
      </c>
      <c r="X979" s="23" t="s">
        <v>82</v>
      </c>
      <c r="Y979" s="23" t="s">
        <v>54</v>
      </c>
      <c r="Z979" s="23">
        <v>38286</v>
      </c>
      <c r="AA979" s="23" t="s">
        <v>92</v>
      </c>
      <c r="AB979" s="23" t="s">
        <v>43</v>
      </c>
      <c r="AC979" s="23" t="s">
        <v>44</v>
      </c>
      <c r="AD979" s="23">
        <v>4</v>
      </c>
      <c r="AE979" s="28">
        <f>VLOOKUP(W979,Sheet4!$A$4:$B$53,2,FALSE)</f>
        <v>0</v>
      </c>
    </row>
    <row r="980" spans="1:31" x14ac:dyDescent="0.35">
      <c r="A980" s="15">
        <v>2351</v>
      </c>
      <c r="B980" s="16" t="s">
        <v>7164</v>
      </c>
      <c r="C980" s="16" t="s">
        <v>4692</v>
      </c>
      <c r="D980" s="17">
        <v>43823</v>
      </c>
      <c r="E980" s="17">
        <v>44003</v>
      </c>
      <c r="F980" s="16">
        <v>5</v>
      </c>
      <c r="G980" s="16" t="s">
        <v>10308</v>
      </c>
      <c r="H980" s="16" t="s">
        <v>2308</v>
      </c>
      <c r="I980" s="16" t="s">
        <v>7165</v>
      </c>
      <c r="J980" s="16" t="s">
        <v>7166</v>
      </c>
      <c r="K980" s="16" t="s">
        <v>49</v>
      </c>
      <c r="L980" s="16" t="s">
        <v>32</v>
      </c>
      <c r="M980" s="16" t="s">
        <v>33</v>
      </c>
      <c r="N980" s="16" t="s">
        <v>63</v>
      </c>
      <c r="O980" s="16" t="s">
        <v>35</v>
      </c>
      <c r="P980" s="16" t="s">
        <v>139</v>
      </c>
      <c r="Q980" s="16" t="s">
        <v>7167</v>
      </c>
      <c r="R980" s="16" t="s">
        <v>10322</v>
      </c>
      <c r="S980" s="16" t="s">
        <v>110</v>
      </c>
      <c r="T980" s="18">
        <v>15764</v>
      </c>
      <c r="U980" s="19">
        <v>82.813888888888883</v>
      </c>
      <c r="V980" s="19" t="s">
        <v>10314</v>
      </c>
      <c r="W980" s="20" t="s">
        <v>39</v>
      </c>
      <c r="X980" s="16" t="s">
        <v>102</v>
      </c>
      <c r="Y980" s="16" t="s">
        <v>54</v>
      </c>
      <c r="Z980" s="16">
        <v>25767</v>
      </c>
      <c r="AA980" s="16" t="s">
        <v>55</v>
      </c>
      <c r="AB980" s="16" t="s">
        <v>43</v>
      </c>
      <c r="AC980" s="16" t="s">
        <v>44</v>
      </c>
      <c r="AD980" s="16">
        <v>4</v>
      </c>
      <c r="AE980" s="21">
        <f>VLOOKUP(W980,Sheet4!$A$4:$B$53,2,FALSE)</f>
        <v>0</v>
      </c>
    </row>
    <row r="981" spans="1:31" x14ac:dyDescent="0.35">
      <c r="A981" s="22">
        <v>2352</v>
      </c>
      <c r="B981" s="23" t="s">
        <v>7168</v>
      </c>
      <c r="C981" s="23" t="s">
        <v>600</v>
      </c>
      <c r="D981" s="24">
        <v>44120</v>
      </c>
      <c r="E981" s="24">
        <v>44150</v>
      </c>
      <c r="F981" s="23">
        <v>0</v>
      </c>
      <c r="G981" s="23" t="s">
        <v>10308</v>
      </c>
      <c r="H981" s="23" t="s">
        <v>2308</v>
      </c>
      <c r="I981" s="23" t="s">
        <v>7169</v>
      </c>
      <c r="J981" s="23" t="s">
        <v>7170</v>
      </c>
      <c r="K981" s="23" t="s">
        <v>138</v>
      </c>
      <c r="L981" s="23" t="s">
        <v>32</v>
      </c>
      <c r="M981" s="23" t="s">
        <v>62</v>
      </c>
      <c r="N981" s="23" t="s">
        <v>63</v>
      </c>
      <c r="O981" s="23" t="s">
        <v>35</v>
      </c>
      <c r="P981" s="23" t="s">
        <v>139</v>
      </c>
      <c r="Q981" s="23" t="s">
        <v>7171</v>
      </c>
      <c r="R981" s="23" t="s">
        <v>10322</v>
      </c>
      <c r="S981" s="23" t="s">
        <v>80</v>
      </c>
      <c r="T981" s="25">
        <v>34334</v>
      </c>
      <c r="U981" s="26">
        <v>31.972222222222221</v>
      </c>
      <c r="V981" s="26" t="s">
        <v>10318</v>
      </c>
      <c r="W981" s="27" t="s">
        <v>39</v>
      </c>
      <c r="X981" s="23" t="s">
        <v>162</v>
      </c>
      <c r="Y981" s="23" t="s">
        <v>54</v>
      </c>
      <c r="Z981" s="23">
        <v>19689</v>
      </c>
      <c r="AA981" s="23" t="s">
        <v>42</v>
      </c>
      <c r="AB981" s="23" t="s">
        <v>43</v>
      </c>
      <c r="AC981" s="23" t="s">
        <v>44</v>
      </c>
      <c r="AD981" s="23">
        <v>2</v>
      </c>
      <c r="AE981" s="28">
        <f>VLOOKUP(W981,Sheet4!$A$4:$B$53,2,FALSE)</f>
        <v>0</v>
      </c>
    </row>
    <row r="982" spans="1:31" x14ac:dyDescent="0.35">
      <c r="A982" s="15">
        <v>2354</v>
      </c>
      <c r="B982" s="16" t="s">
        <v>981</v>
      </c>
      <c r="C982" s="16" t="s">
        <v>6239</v>
      </c>
      <c r="D982" s="17">
        <v>44568</v>
      </c>
      <c r="E982" s="17">
        <v>44741</v>
      </c>
      <c r="F982" s="16">
        <v>5</v>
      </c>
      <c r="G982" s="16" t="s">
        <v>10308</v>
      </c>
      <c r="H982" s="16" t="s">
        <v>2308</v>
      </c>
      <c r="I982" s="16" t="s">
        <v>7175</v>
      </c>
      <c r="J982" s="16" t="s">
        <v>7176</v>
      </c>
      <c r="K982" s="16" t="s">
        <v>167</v>
      </c>
      <c r="L982" s="16" t="s">
        <v>32</v>
      </c>
      <c r="M982" s="16" t="s">
        <v>51</v>
      </c>
      <c r="N982" s="16" t="s">
        <v>34</v>
      </c>
      <c r="O982" s="16" t="s">
        <v>62</v>
      </c>
      <c r="P982" s="16" t="s">
        <v>139</v>
      </c>
      <c r="Q982" s="16" t="s">
        <v>7177</v>
      </c>
      <c r="R982" s="16" t="s">
        <v>169</v>
      </c>
      <c r="S982" s="16" t="s">
        <v>304</v>
      </c>
      <c r="T982" s="18">
        <v>26178</v>
      </c>
      <c r="U982" s="19">
        <v>54.3</v>
      </c>
      <c r="V982" s="19" t="s">
        <v>10319</v>
      </c>
      <c r="W982" s="20" t="s">
        <v>39</v>
      </c>
      <c r="X982" s="16" t="s">
        <v>72</v>
      </c>
      <c r="Y982" s="16" t="s">
        <v>41</v>
      </c>
      <c r="Z982" s="16">
        <v>61793</v>
      </c>
      <c r="AA982" s="16" t="s">
        <v>42</v>
      </c>
      <c r="AB982" s="16" t="s">
        <v>103</v>
      </c>
      <c r="AC982" s="16" t="s">
        <v>44</v>
      </c>
      <c r="AD982" s="16">
        <v>2</v>
      </c>
      <c r="AE982" s="21">
        <f>VLOOKUP(W982,Sheet4!$A$4:$B$53,2,FALSE)</f>
        <v>0</v>
      </c>
    </row>
    <row r="983" spans="1:31" x14ac:dyDescent="0.35">
      <c r="A983" s="22">
        <v>2355</v>
      </c>
      <c r="B983" s="23" t="s">
        <v>7178</v>
      </c>
      <c r="C983" s="23" t="s">
        <v>2957</v>
      </c>
      <c r="D983" s="24">
        <v>43549</v>
      </c>
      <c r="E983" s="24">
        <v>43578</v>
      </c>
      <c r="F983" s="23">
        <v>0</v>
      </c>
      <c r="G983" s="23" t="s">
        <v>10308</v>
      </c>
      <c r="H983" s="23" t="s">
        <v>2308</v>
      </c>
      <c r="I983" s="23" t="s">
        <v>7179</v>
      </c>
      <c r="J983" s="23" t="s">
        <v>7180</v>
      </c>
      <c r="K983" s="23" t="s">
        <v>97</v>
      </c>
      <c r="L983" s="23" t="s">
        <v>32</v>
      </c>
      <c r="M983" s="23" t="s">
        <v>33</v>
      </c>
      <c r="N983" s="23" t="s">
        <v>34</v>
      </c>
      <c r="O983" s="23" t="s">
        <v>35</v>
      </c>
      <c r="P983" s="23" t="s">
        <v>139</v>
      </c>
      <c r="Q983" s="23" t="s">
        <v>7181</v>
      </c>
      <c r="R983" s="23" t="s">
        <v>169</v>
      </c>
      <c r="S983" s="23" t="s">
        <v>89</v>
      </c>
      <c r="T983" s="25">
        <v>15723</v>
      </c>
      <c r="U983" s="26">
        <v>82.924999999999997</v>
      </c>
      <c r="V983" s="26" t="s">
        <v>10314</v>
      </c>
      <c r="W983" s="27" t="s">
        <v>39</v>
      </c>
      <c r="X983" s="23" t="s">
        <v>7182</v>
      </c>
      <c r="Y983" s="23" t="s">
        <v>54</v>
      </c>
      <c r="Z983" s="23">
        <v>91193</v>
      </c>
      <c r="AA983" s="23" t="s">
        <v>127</v>
      </c>
      <c r="AB983" s="23" t="s">
        <v>74</v>
      </c>
      <c r="AC983" s="23" t="s">
        <v>44</v>
      </c>
      <c r="AD983" s="23">
        <v>1</v>
      </c>
      <c r="AE983" s="28">
        <f>VLOOKUP(W983,Sheet4!$A$4:$B$53,2,FALSE)</f>
        <v>0</v>
      </c>
    </row>
    <row r="984" spans="1:31" x14ac:dyDescent="0.35">
      <c r="A984" s="15">
        <v>2356</v>
      </c>
      <c r="B984" s="16" t="s">
        <v>7183</v>
      </c>
      <c r="C984" s="16" t="s">
        <v>7184</v>
      </c>
      <c r="D984" s="17">
        <v>44518</v>
      </c>
      <c r="E984" s="17">
        <v>44912</v>
      </c>
      <c r="F984" s="16">
        <v>12</v>
      </c>
      <c r="G984" s="16" t="s">
        <v>10308</v>
      </c>
      <c r="H984" s="16" t="s">
        <v>2308</v>
      </c>
      <c r="I984" s="16" t="s">
        <v>7185</v>
      </c>
      <c r="J984" s="16" t="s">
        <v>7186</v>
      </c>
      <c r="K984" s="16" t="s">
        <v>117</v>
      </c>
      <c r="L984" s="16" t="s">
        <v>32</v>
      </c>
      <c r="M984" s="16" t="s">
        <v>51</v>
      </c>
      <c r="N984" s="16" t="s">
        <v>34</v>
      </c>
      <c r="O984" s="16" t="s">
        <v>35</v>
      </c>
      <c r="P984" s="16" t="s">
        <v>139</v>
      </c>
      <c r="Q984" s="16" t="s">
        <v>7187</v>
      </c>
      <c r="R984" s="16" t="s">
        <v>169</v>
      </c>
      <c r="S984" s="16" t="s">
        <v>331</v>
      </c>
      <c r="T984" s="18">
        <v>20284</v>
      </c>
      <c r="U984" s="19">
        <v>70.433333333333337</v>
      </c>
      <c r="V984" s="19" t="s">
        <v>10316</v>
      </c>
      <c r="W984" s="20" t="s">
        <v>39</v>
      </c>
      <c r="X984" s="16" t="s">
        <v>82</v>
      </c>
      <c r="Y984" s="16" t="s">
        <v>54</v>
      </c>
      <c r="Z984" s="16">
        <v>11058</v>
      </c>
      <c r="AA984" s="16" t="s">
        <v>92</v>
      </c>
      <c r="AB984" s="16" t="s">
        <v>74</v>
      </c>
      <c r="AC984" s="16" t="s">
        <v>44</v>
      </c>
      <c r="AD984" s="16">
        <v>4</v>
      </c>
      <c r="AE984" s="21">
        <f>VLOOKUP(W984,Sheet4!$A$4:$B$53,2,FALSE)</f>
        <v>0</v>
      </c>
    </row>
    <row r="985" spans="1:31" x14ac:dyDescent="0.35">
      <c r="A985" s="22">
        <v>2357</v>
      </c>
      <c r="B985" s="23" t="s">
        <v>4124</v>
      </c>
      <c r="C985" s="23" t="s">
        <v>2311</v>
      </c>
      <c r="D985" s="24">
        <v>44926</v>
      </c>
      <c r="E985" s="24">
        <v>45128</v>
      </c>
      <c r="F985" s="23">
        <v>6</v>
      </c>
      <c r="G985" s="23" t="s">
        <v>10308</v>
      </c>
      <c r="H985" s="23" t="s">
        <v>3017</v>
      </c>
      <c r="I985" s="23" t="s">
        <v>7188</v>
      </c>
      <c r="J985" s="23" t="s">
        <v>7189</v>
      </c>
      <c r="K985" s="23" t="s">
        <v>61</v>
      </c>
      <c r="L985" s="23" t="s">
        <v>32</v>
      </c>
      <c r="M985" s="23" t="s">
        <v>33</v>
      </c>
      <c r="N985" s="23" t="s">
        <v>63</v>
      </c>
      <c r="O985" s="23" t="s">
        <v>35</v>
      </c>
      <c r="P985" s="23" t="s">
        <v>98</v>
      </c>
      <c r="Q985" s="23" t="s">
        <v>7190</v>
      </c>
      <c r="R985" s="23" t="s">
        <v>10322</v>
      </c>
      <c r="S985" s="23" t="s">
        <v>80</v>
      </c>
      <c r="T985" s="25">
        <v>15964</v>
      </c>
      <c r="U985" s="26">
        <v>82.263888888888886</v>
      </c>
      <c r="V985" s="26" t="s">
        <v>10314</v>
      </c>
      <c r="W985" s="27" t="s">
        <v>39</v>
      </c>
      <c r="X985" s="23" t="s">
        <v>225</v>
      </c>
      <c r="Y985" s="23" t="s">
        <v>41</v>
      </c>
      <c r="Z985" s="23">
        <v>48133</v>
      </c>
      <c r="AA985" s="23" t="s">
        <v>92</v>
      </c>
      <c r="AB985" s="23" t="s">
        <v>83</v>
      </c>
      <c r="AC985" s="23" t="s">
        <v>44</v>
      </c>
      <c r="AD985" s="23">
        <v>1</v>
      </c>
      <c r="AE985" s="28">
        <f>VLOOKUP(W985,Sheet4!$A$4:$B$53,2,FALSE)</f>
        <v>0</v>
      </c>
    </row>
    <row r="986" spans="1:31" x14ac:dyDescent="0.35">
      <c r="A986" s="15">
        <v>2358</v>
      </c>
      <c r="B986" s="16" t="s">
        <v>7191</v>
      </c>
      <c r="C986" s="16" t="s">
        <v>5797</v>
      </c>
      <c r="D986" s="17">
        <v>43965</v>
      </c>
      <c r="E986" s="17">
        <v>44894</v>
      </c>
      <c r="F986" s="16">
        <v>30</v>
      </c>
      <c r="G986" s="16" t="s">
        <v>10308</v>
      </c>
      <c r="H986" s="16" t="s">
        <v>3017</v>
      </c>
      <c r="I986" s="16" t="s">
        <v>7192</v>
      </c>
      <c r="J986" s="16" t="s">
        <v>7193</v>
      </c>
      <c r="K986" s="16" t="s">
        <v>167</v>
      </c>
      <c r="L986" s="16" t="s">
        <v>32</v>
      </c>
      <c r="M986" s="16" t="s">
        <v>51</v>
      </c>
      <c r="N986" s="16" t="s">
        <v>63</v>
      </c>
      <c r="O986" s="16" t="s">
        <v>35</v>
      </c>
      <c r="P986" s="16" t="s">
        <v>98</v>
      </c>
      <c r="Q986" s="16" t="s">
        <v>7194</v>
      </c>
      <c r="R986" s="16" t="s">
        <v>10322</v>
      </c>
      <c r="S986" s="16" t="s">
        <v>118</v>
      </c>
      <c r="T986" s="18">
        <v>34048</v>
      </c>
      <c r="U986" s="19">
        <v>32.75</v>
      </c>
      <c r="V986" s="19" t="s">
        <v>10318</v>
      </c>
      <c r="W986" s="20" t="s">
        <v>39</v>
      </c>
      <c r="X986" s="16" t="s">
        <v>120</v>
      </c>
      <c r="Y986" s="16" t="s">
        <v>54</v>
      </c>
      <c r="Z986" s="16">
        <v>14776</v>
      </c>
      <c r="AA986" s="16" t="s">
        <v>92</v>
      </c>
      <c r="AB986" s="16" t="s">
        <v>83</v>
      </c>
      <c r="AC986" s="16" t="s">
        <v>44</v>
      </c>
      <c r="AD986" s="16">
        <v>4</v>
      </c>
      <c r="AE986" s="21">
        <f>VLOOKUP(W986,Sheet4!$A$4:$B$53,2,FALSE)</f>
        <v>0</v>
      </c>
    </row>
    <row r="987" spans="1:31" x14ac:dyDescent="0.35">
      <c r="A987" s="22">
        <v>2359</v>
      </c>
      <c r="B987" s="23" t="s">
        <v>6740</v>
      </c>
      <c r="C987" s="23" t="s">
        <v>6247</v>
      </c>
      <c r="D987" s="24">
        <v>44178</v>
      </c>
      <c r="E987" s="24">
        <v>44969</v>
      </c>
      <c r="F987" s="23">
        <v>26</v>
      </c>
      <c r="G987" s="23" t="s">
        <v>10308</v>
      </c>
      <c r="H987" s="23" t="s">
        <v>3017</v>
      </c>
      <c r="I987" s="23" t="s">
        <v>7195</v>
      </c>
      <c r="J987" s="23" t="s">
        <v>7196</v>
      </c>
      <c r="K987" s="23" t="s">
        <v>132</v>
      </c>
      <c r="L987" s="23" t="s">
        <v>32</v>
      </c>
      <c r="M987" s="23" t="s">
        <v>62</v>
      </c>
      <c r="N987" s="23" t="s">
        <v>63</v>
      </c>
      <c r="O987" s="23" t="s">
        <v>51</v>
      </c>
      <c r="P987" s="23" t="s">
        <v>139</v>
      </c>
      <c r="Q987" s="23" t="s">
        <v>7197</v>
      </c>
      <c r="R987" s="23" t="s">
        <v>10322</v>
      </c>
      <c r="S987" s="23" t="s">
        <v>110</v>
      </c>
      <c r="T987" s="25">
        <v>35247</v>
      </c>
      <c r="U987" s="26">
        <v>29.469444444444445</v>
      </c>
      <c r="V987" s="26" t="s">
        <v>10320</v>
      </c>
      <c r="W987" s="27" t="s">
        <v>39</v>
      </c>
      <c r="X987" s="23" t="s">
        <v>418</v>
      </c>
      <c r="Y987" s="23" t="s">
        <v>41</v>
      </c>
      <c r="Z987" s="23">
        <v>87985</v>
      </c>
      <c r="AA987" s="23" t="s">
        <v>73</v>
      </c>
      <c r="AB987" s="23" t="s">
        <v>83</v>
      </c>
      <c r="AC987" s="23" t="s">
        <v>44</v>
      </c>
      <c r="AD987" s="23">
        <v>2</v>
      </c>
      <c r="AE987" s="28">
        <f>VLOOKUP(W987,Sheet4!$A$4:$B$53,2,FALSE)</f>
        <v>0</v>
      </c>
    </row>
    <row r="988" spans="1:31" x14ac:dyDescent="0.35">
      <c r="A988" s="15">
        <v>2360</v>
      </c>
      <c r="B988" s="16" t="s">
        <v>6062</v>
      </c>
      <c r="C988" s="16" t="s">
        <v>5320</v>
      </c>
      <c r="D988" s="17">
        <v>44516</v>
      </c>
      <c r="E988" s="17">
        <v>44888</v>
      </c>
      <c r="F988" s="16">
        <v>12</v>
      </c>
      <c r="G988" s="16" t="s">
        <v>10308</v>
      </c>
      <c r="H988" s="16" t="s">
        <v>3017</v>
      </c>
      <c r="I988" s="16" t="s">
        <v>7198</v>
      </c>
      <c r="J988" s="16" t="s">
        <v>7199</v>
      </c>
      <c r="K988" s="16" t="s">
        <v>79</v>
      </c>
      <c r="L988" s="16" t="s">
        <v>744</v>
      </c>
      <c r="M988" s="16" t="s">
        <v>51</v>
      </c>
      <c r="N988" s="16" t="s">
        <v>63</v>
      </c>
      <c r="O988" s="16" t="s">
        <v>51</v>
      </c>
      <c r="P988" s="16" t="s">
        <v>174</v>
      </c>
      <c r="Q988" s="16" t="s">
        <v>7200</v>
      </c>
      <c r="R988" s="16" t="s">
        <v>10322</v>
      </c>
      <c r="S988" s="16" t="s">
        <v>230</v>
      </c>
      <c r="T988" s="18">
        <v>33152</v>
      </c>
      <c r="U988" s="19">
        <v>35.205555555555556</v>
      </c>
      <c r="V988" s="19" t="s">
        <v>10318</v>
      </c>
      <c r="W988" s="20" t="s">
        <v>39</v>
      </c>
      <c r="X988" s="16" t="s">
        <v>112</v>
      </c>
      <c r="Y988" s="16" t="s">
        <v>41</v>
      </c>
      <c r="Z988" s="16">
        <v>26846</v>
      </c>
      <c r="AA988" s="16" t="s">
        <v>127</v>
      </c>
      <c r="AB988" s="16" t="s">
        <v>43</v>
      </c>
      <c r="AC988" s="16" t="s">
        <v>44</v>
      </c>
      <c r="AD988" s="16">
        <v>1</v>
      </c>
      <c r="AE988" s="21">
        <f>VLOOKUP(W988,Sheet4!$A$4:$B$53,2,FALSE)</f>
        <v>0</v>
      </c>
    </row>
    <row r="989" spans="1:31" x14ac:dyDescent="0.35">
      <c r="A989" s="22">
        <v>2361</v>
      </c>
      <c r="B989" s="23" t="s">
        <v>4594</v>
      </c>
      <c r="C989" s="23" t="s">
        <v>660</v>
      </c>
      <c r="D989" s="24">
        <v>44896</v>
      </c>
      <c r="E989" s="24">
        <v>45113</v>
      </c>
      <c r="F989" s="23">
        <v>7</v>
      </c>
      <c r="G989" s="23" t="s">
        <v>10308</v>
      </c>
      <c r="H989" s="23" t="s">
        <v>3017</v>
      </c>
      <c r="I989" s="23" t="s">
        <v>7201</v>
      </c>
      <c r="J989" s="23" t="s">
        <v>7202</v>
      </c>
      <c r="K989" s="23" t="s">
        <v>97</v>
      </c>
      <c r="L989" s="23" t="s">
        <v>744</v>
      </c>
      <c r="M989" s="23" t="s">
        <v>62</v>
      </c>
      <c r="N989" s="23" t="s">
        <v>34</v>
      </c>
      <c r="O989" s="23" t="s">
        <v>62</v>
      </c>
      <c r="P989" s="23" t="s">
        <v>98</v>
      </c>
      <c r="Q989" s="23" t="s">
        <v>7203</v>
      </c>
      <c r="R989" s="23" t="s">
        <v>10322</v>
      </c>
      <c r="S989" s="23" t="s">
        <v>176</v>
      </c>
      <c r="T989" s="25">
        <v>35404</v>
      </c>
      <c r="U989" s="26">
        <v>29.041666666666668</v>
      </c>
      <c r="V989" s="26" t="s">
        <v>10320</v>
      </c>
      <c r="W989" s="27" t="s">
        <v>39</v>
      </c>
      <c r="X989" s="23" t="s">
        <v>6</v>
      </c>
      <c r="Y989" s="23" t="s">
        <v>41</v>
      </c>
      <c r="Z989" s="23">
        <v>66281</v>
      </c>
      <c r="AA989" s="23" t="s">
        <v>127</v>
      </c>
      <c r="AB989" s="23" t="s">
        <v>103</v>
      </c>
      <c r="AC989" s="23" t="s">
        <v>44</v>
      </c>
      <c r="AD989" s="23">
        <v>2</v>
      </c>
      <c r="AE989" s="28">
        <f>VLOOKUP(W989,Sheet4!$A$4:$B$53,2,FALSE)</f>
        <v>0</v>
      </c>
    </row>
    <row r="990" spans="1:31" x14ac:dyDescent="0.35">
      <c r="A990" s="15">
        <v>2362</v>
      </c>
      <c r="B990" s="16" t="s">
        <v>4830</v>
      </c>
      <c r="C990" s="16" t="s">
        <v>2891</v>
      </c>
      <c r="D990" s="17">
        <v>44134</v>
      </c>
      <c r="E990" s="17">
        <v>44770</v>
      </c>
      <c r="F990" s="16">
        <v>20</v>
      </c>
      <c r="G990" s="16" t="s">
        <v>10308</v>
      </c>
      <c r="H990" s="16" t="s">
        <v>3017</v>
      </c>
      <c r="I990" s="16" t="s">
        <v>7204</v>
      </c>
      <c r="J990" s="16" t="s">
        <v>7205</v>
      </c>
      <c r="K990" s="16" t="s">
        <v>88</v>
      </c>
      <c r="L990" s="16" t="s">
        <v>32</v>
      </c>
      <c r="M990" s="16" t="s">
        <v>62</v>
      </c>
      <c r="N990" s="16" t="s">
        <v>34</v>
      </c>
      <c r="O990" s="16" t="s">
        <v>51</v>
      </c>
      <c r="P990" s="16" t="s">
        <v>98</v>
      </c>
      <c r="Q990" s="16" t="s">
        <v>7206</v>
      </c>
      <c r="R990" s="16" t="s">
        <v>10322</v>
      </c>
      <c r="S990" s="16" t="s">
        <v>89</v>
      </c>
      <c r="T990" s="18">
        <v>27155</v>
      </c>
      <c r="U990" s="19">
        <v>51.62222222222222</v>
      </c>
      <c r="V990" s="19" t="s">
        <v>10319</v>
      </c>
      <c r="W990" s="20" t="s">
        <v>39</v>
      </c>
      <c r="X990" s="16" t="s">
        <v>833</v>
      </c>
      <c r="Y990" s="16" t="s">
        <v>41</v>
      </c>
      <c r="Z990" s="16">
        <v>97050</v>
      </c>
      <c r="AA990" s="16" t="s">
        <v>127</v>
      </c>
      <c r="AB990" s="16" t="s">
        <v>83</v>
      </c>
      <c r="AC990" s="16" t="s">
        <v>44</v>
      </c>
      <c r="AD990" s="16">
        <v>2</v>
      </c>
      <c r="AE990" s="21">
        <f>VLOOKUP(W990,Sheet4!$A$4:$B$53,2,FALSE)</f>
        <v>0</v>
      </c>
    </row>
    <row r="991" spans="1:31" x14ac:dyDescent="0.35">
      <c r="A991" s="22">
        <v>2363</v>
      </c>
      <c r="B991" s="23" t="s">
        <v>7207</v>
      </c>
      <c r="C991" s="23" t="s">
        <v>3778</v>
      </c>
      <c r="D991" s="24">
        <v>44235</v>
      </c>
      <c r="E991" s="24">
        <v>44829</v>
      </c>
      <c r="F991" s="23">
        <v>19</v>
      </c>
      <c r="G991" s="23" t="s">
        <v>10308</v>
      </c>
      <c r="H991" s="23" t="s">
        <v>3017</v>
      </c>
      <c r="I991" s="23" t="s">
        <v>7208</v>
      </c>
      <c r="J991" s="23" t="s">
        <v>7209</v>
      </c>
      <c r="K991" s="23" t="s">
        <v>31</v>
      </c>
      <c r="L991" s="23" t="s">
        <v>32</v>
      </c>
      <c r="M991" s="23" t="s">
        <v>62</v>
      </c>
      <c r="N991" s="23" t="s">
        <v>34</v>
      </c>
      <c r="O991" s="23" t="s">
        <v>35</v>
      </c>
      <c r="P991" s="23" t="s">
        <v>139</v>
      </c>
      <c r="Q991" s="23" t="s">
        <v>7210</v>
      </c>
      <c r="R991" s="23" t="s">
        <v>10322</v>
      </c>
      <c r="S991" s="23" t="s">
        <v>304</v>
      </c>
      <c r="T991" s="25">
        <v>30364</v>
      </c>
      <c r="U991" s="26">
        <v>42.841666666666669</v>
      </c>
      <c r="V991" s="26" t="s">
        <v>10317</v>
      </c>
      <c r="W991" s="27" t="s">
        <v>39</v>
      </c>
      <c r="X991" s="23" t="s">
        <v>225</v>
      </c>
      <c r="Y991" s="23" t="s">
        <v>41</v>
      </c>
      <c r="Z991" s="23">
        <v>14808</v>
      </c>
      <c r="AA991" s="23" t="s">
        <v>55</v>
      </c>
      <c r="AB991" s="23" t="s">
        <v>43</v>
      </c>
      <c r="AC991" s="23" t="s">
        <v>44</v>
      </c>
      <c r="AD991" s="23">
        <v>2</v>
      </c>
      <c r="AE991" s="28">
        <f>VLOOKUP(W991,Sheet4!$A$4:$B$53,2,FALSE)</f>
        <v>0</v>
      </c>
    </row>
    <row r="992" spans="1:31" x14ac:dyDescent="0.35">
      <c r="A992" s="15">
        <v>2365</v>
      </c>
      <c r="B992" s="16" t="s">
        <v>778</v>
      </c>
      <c r="C992" s="16" t="s">
        <v>3438</v>
      </c>
      <c r="D992" s="17">
        <v>43433</v>
      </c>
      <c r="E992" s="17">
        <v>44994</v>
      </c>
      <c r="F992" s="16">
        <v>51</v>
      </c>
      <c r="G992" s="16" t="s">
        <v>10308</v>
      </c>
      <c r="H992" s="16" t="s">
        <v>3017</v>
      </c>
      <c r="I992" s="16" t="s">
        <v>7213</v>
      </c>
      <c r="J992" s="16" t="s">
        <v>7214</v>
      </c>
      <c r="K992" s="16" t="s">
        <v>138</v>
      </c>
      <c r="L992" s="16" t="s">
        <v>2299</v>
      </c>
      <c r="M992" s="16" t="s">
        <v>33</v>
      </c>
      <c r="N992" s="16" t="s">
        <v>50</v>
      </c>
      <c r="O992" s="16" t="s">
        <v>35</v>
      </c>
      <c r="P992" s="16" t="s">
        <v>98</v>
      </c>
      <c r="Q992" s="16" t="s">
        <v>7215</v>
      </c>
      <c r="R992" s="16" t="s">
        <v>10322</v>
      </c>
      <c r="S992" s="16" t="s">
        <v>110</v>
      </c>
      <c r="T992" s="18">
        <v>19596</v>
      </c>
      <c r="U992" s="19">
        <v>72.319444444444443</v>
      </c>
      <c r="V992" s="19" t="s">
        <v>10316</v>
      </c>
      <c r="W992" s="20" t="s">
        <v>39</v>
      </c>
      <c r="X992" s="16" t="s">
        <v>102</v>
      </c>
      <c r="Y992" s="16" t="s">
        <v>41</v>
      </c>
      <c r="Z992" s="16">
        <v>43609</v>
      </c>
      <c r="AA992" s="16" t="s">
        <v>92</v>
      </c>
      <c r="AB992" s="16" t="s">
        <v>83</v>
      </c>
      <c r="AC992" s="16" t="s">
        <v>44</v>
      </c>
      <c r="AD992" s="16">
        <v>1</v>
      </c>
      <c r="AE992" s="21">
        <f>VLOOKUP(W992,Sheet4!$A$4:$B$53,2,FALSE)</f>
        <v>0</v>
      </c>
    </row>
    <row r="993" spans="1:31" x14ac:dyDescent="0.35">
      <c r="A993" s="22">
        <v>2366</v>
      </c>
      <c r="B993" s="23" t="s">
        <v>2616</v>
      </c>
      <c r="C993" s="23" t="s">
        <v>1386</v>
      </c>
      <c r="D993" s="24">
        <v>43420</v>
      </c>
      <c r="E993" s="24">
        <v>44341</v>
      </c>
      <c r="F993" s="23">
        <v>30</v>
      </c>
      <c r="G993" s="23" t="s">
        <v>10308</v>
      </c>
      <c r="H993" s="23" t="s">
        <v>3017</v>
      </c>
      <c r="I993" s="23" t="s">
        <v>7216</v>
      </c>
      <c r="J993" s="23" t="s">
        <v>7217</v>
      </c>
      <c r="K993" s="23" t="s">
        <v>117</v>
      </c>
      <c r="L993" s="23" t="s">
        <v>2299</v>
      </c>
      <c r="M993" s="23" t="s">
        <v>62</v>
      </c>
      <c r="N993" s="23" t="s">
        <v>63</v>
      </c>
      <c r="O993" s="23" t="s">
        <v>51</v>
      </c>
      <c r="P993" s="23" t="s">
        <v>139</v>
      </c>
      <c r="Q993" s="23" t="s">
        <v>7218</v>
      </c>
      <c r="R993" s="23" t="s">
        <v>10322</v>
      </c>
      <c r="S993" s="23" t="s">
        <v>230</v>
      </c>
      <c r="T993" s="25">
        <v>16275</v>
      </c>
      <c r="U993" s="26">
        <v>81.411111111111111</v>
      </c>
      <c r="V993" s="26" t="s">
        <v>10314</v>
      </c>
      <c r="W993" s="27" t="s">
        <v>39</v>
      </c>
      <c r="X993" s="23" t="s">
        <v>112</v>
      </c>
      <c r="Y993" s="23" t="s">
        <v>41</v>
      </c>
      <c r="Z993" s="23">
        <v>83442</v>
      </c>
      <c r="AA993" s="23" t="s">
        <v>127</v>
      </c>
      <c r="AB993" s="23" t="s">
        <v>103</v>
      </c>
      <c r="AC993" s="23" t="s">
        <v>44</v>
      </c>
      <c r="AD993" s="23">
        <v>2</v>
      </c>
      <c r="AE993" s="28">
        <f>VLOOKUP(W993,Sheet4!$A$4:$B$53,2,FALSE)</f>
        <v>0</v>
      </c>
    </row>
    <row r="994" spans="1:31" x14ac:dyDescent="0.35">
      <c r="A994" s="15">
        <v>2367</v>
      </c>
      <c r="B994" s="16" t="s">
        <v>7219</v>
      </c>
      <c r="C994" s="16" t="s">
        <v>4134</v>
      </c>
      <c r="D994" s="17">
        <v>44066</v>
      </c>
      <c r="E994" s="17">
        <v>44723</v>
      </c>
      <c r="F994" s="16">
        <v>21</v>
      </c>
      <c r="G994" s="16" t="s">
        <v>10308</v>
      </c>
      <c r="H994" s="16" t="s">
        <v>3017</v>
      </c>
      <c r="I994" s="16" t="s">
        <v>7220</v>
      </c>
      <c r="J994" s="16" t="s">
        <v>7221</v>
      </c>
      <c r="K994" s="16" t="s">
        <v>61</v>
      </c>
      <c r="L994" s="16" t="s">
        <v>32</v>
      </c>
      <c r="M994" s="16" t="s">
        <v>33</v>
      </c>
      <c r="N994" s="16" t="s">
        <v>34</v>
      </c>
      <c r="O994" s="16" t="s">
        <v>51</v>
      </c>
      <c r="P994" s="16" t="s">
        <v>125</v>
      </c>
      <c r="Q994" s="16" t="s">
        <v>7222</v>
      </c>
      <c r="R994" s="16" t="s">
        <v>10322</v>
      </c>
      <c r="S994" s="16" t="s">
        <v>304</v>
      </c>
      <c r="T994" s="18">
        <v>21760</v>
      </c>
      <c r="U994" s="19">
        <v>66.391666666666666</v>
      </c>
      <c r="V994" s="19" t="s">
        <v>10315</v>
      </c>
      <c r="W994" s="20" t="s">
        <v>39</v>
      </c>
      <c r="X994" s="16" t="s">
        <v>225</v>
      </c>
      <c r="Y994" s="16" t="s">
        <v>41</v>
      </c>
      <c r="Z994" s="16">
        <v>6820</v>
      </c>
      <c r="AA994" s="16" t="s">
        <v>55</v>
      </c>
      <c r="AB994" s="16" t="s">
        <v>43</v>
      </c>
      <c r="AC994" s="16" t="s">
        <v>44</v>
      </c>
      <c r="AD994" s="16">
        <v>5</v>
      </c>
      <c r="AE994" s="21">
        <f>VLOOKUP(W994,Sheet4!$A$4:$B$53,2,FALSE)</f>
        <v>0</v>
      </c>
    </row>
    <row r="995" spans="1:31" x14ac:dyDescent="0.35">
      <c r="A995" s="22">
        <v>2368</v>
      </c>
      <c r="B995" s="23" t="s">
        <v>806</v>
      </c>
      <c r="C995" s="23" t="s">
        <v>1160</v>
      </c>
      <c r="D995" s="24">
        <v>44065</v>
      </c>
      <c r="E995" s="24">
        <v>44994</v>
      </c>
      <c r="F995" s="23">
        <v>30</v>
      </c>
      <c r="G995" s="23" t="s">
        <v>10308</v>
      </c>
      <c r="H995" s="23" t="s">
        <v>3725</v>
      </c>
      <c r="I995" s="23" t="s">
        <v>7223</v>
      </c>
      <c r="J995" s="23" t="s">
        <v>7224</v>
      </c>
      <c r="K995" s="23" t="s">
        <v>167</v>
      </c>
      <c r="L995" s="23" t="s">
        <v>32</v>
      </c>
      <c r="M995" s="23" t="s">
        <v>62</v>
      </c>
      <c r="N995" s="23" t="s">
        <v>63</v>
      </c>
      <c r="O995" s="23" t="s">
        <v>35</v>
      </c>
      <c r="P995" s="23" t="s">
        <v>125</v>
      </c>
      <c r="Q995" s="23" t="s">
        <v>7225</v>
      </c>
      <c r="R995" s="23" t="s">
        <v>10322</v>
      </c>
      <c r="S995" s="23" t="s">
        <v>304</v>
      </c>
      <c r="T995" s="25">
        <v>18353</v>
      </c>
      <c r="U995" s="26">
        <v>75.722222222222229</v>
      </c>
      <c r="V995" s="26" t="s">
        <v>10316</v>
      </c>
      <c r="W995" s="27" t="s">
        <v>39</v>
      </c>
      <c r="X995" s="23" t="s">
        <v>149</v>
      </c>
      <c r="Y995" s="23" t="s">
        <v>41</v>
      </c>
      <c r="Z995" s="23">
        <v>50782</v>
      </c>
      <c r="AA995" s="23" t="s">
        <v>42</v>
      </c>
      <c r="AB995" s="23" t="s">
        <v>74</v>
      </c>
      <c r="AC995" s="23" t="s">
        <v>44</v>
      </c>
      <c r="AD995" s="23">
        <v>1</v>
      </c>
      <c r="AE995" s="28">
        <f>VLOOKUP(W995,Sheet4!$A$4:$B$53,2,FALSE)</f>
        <v>0</v>
      </c>
    </row>
    <row r="996" spans="1:31" x14ac:dyDescent="0.35">
      <c r="A996" s="15">
        <v>2369</v>
      </c>
      <c r="B996" s="16" t="s">
        <v>3044</v>
      </c>
      <c r="C996" s="16" t="s">
        <v>211</v>
      </c>
      <c r="D996" s="17">
        <v>44488</v>
      </c>
      <c r="E996" s="17">
        <v>44814</v>
      </c>
      <c r="F996" s="16">
        <v>10</v>
      </c>
      <c r="G996" s="16" t="s">
        <v>10308</v>
      </c>
      <c r="H996" s="16" t="s">
        <v>1778</v>
      </c>
      <c r="I996" s="16" t="s">
        <v>7226</v>
      </c>
      <c r="J996" s="16" t="s">
        <v>7227</v>
      </c>
      <c r="K996" s="16" t="s">
        <v>132</v>
      </c>
      <c r="L996" s="16" t="s">
        <v>32</v>
      </c>
      <c r="M996" s="16" t="s">
        <v>51</v>
      </c>
      <c r="N996" s="16" t="s">
        <v>63</v>
      </c>
      <c r="O996" s="16" t="s">
        <v>62</v>
      </c>
      <c r="P996" s="16" t="s">
        <v>139</v>
      </c>
      <c r="Q996" s="16" t="s">
        <v>7228</v>
      </c>
      <c r="R996" s="16" t="s">
        <v>10322</v>
      </c>
      <c r="S996" s="16" t="s">
        <v>89</v>
      </c>
      <c r="T996" s="18">
        <v>32036</v>
      </c>
      <c r="U996" s="19">
        <v>38.261111111111113</v>
      </c>
      <c r="V996" s="19" t="s">
        <v>10318</v>
      </c>
      <c r="W996" s="20" t="s">
        <v>39</v>
      </c>
      <c r="X996" s="16" t="s">
        <v>112</v>
      </c>
      <c r="Y996" s="16" t="s">
        <v>54</v>
      </c>
      <c r="Z996" s="16">
        <v>59893</v>
      </c>
      <c r="AA996" s="16" t="s">
        <v>73</v>
      </c>
      <c r="AB996" s="16" t="s">
        <v>103</v>
      </c>
      <c r="AC996" s="16" t="s">
        <v>44</v>
      </c>
      <c r="AD996" s="16">
        <v>5</v>
      </c>
      <c r="AE996" s="21">
        <f>VLOOKUP(W996,Sheet4!$A$4:$B$53,2,FALSE)</f>
        <v>0</v>
      </c>
    </row>
    <row r="997" spans="1:31" x14ac:dyDescent="0.35">
      <c r="A997" s="22">
        <v>2370</v>
      </c>
      <c r="B997" s="23" t="s">
        <v>2845</v>
      </c>
      <c r="C997" s="23" t="s">
        <v>252</v>
      </c>
      <c r="D997" s="24">
        <v>43882</v>
      </c>
      <c r="E997" s="24">
        <v>44529</v>
      </c>
      <c r="F997" s="23">
        <v>21</v>
      </c>
      <c r="G997" s="23" t="s">
        <v>10308</v>
      </c>
      <c r="H997" s="23" t="s">
        <v>1778</v>
      </c>
      <c r="I997" s="23" t="s">
        <v>7229</v>
      </c>
      <c r="J997" s="23" t="s">
        <v>7230</v>
      </c>
      <c r="K997" s="23" t="s">
        <v>79</v>
      </c>
      <c r="L997" s="23" t="s">
        <v>32</v>
      </c>
      <c r="M997" s="23" t="s">
        <v>33</v>
      </c>
      <c r="N997" s="23" t="s">
        <v>63</v>
      </c>
      <c r="O997" s="23" t="s">
        <v>62</v>
      </c>
      <c r="P997" s="23" t="s">
        <v>139</v>
      </c>
      <c r="Q997" s="23" t="s">
        <v>7231</v>
      </c>
      <c r="R997" s="23" t="s">
        <v>10322</v>
      </c>
      <c r="S997" s="23" t="s">
        <v>89</v>
      </c>
      <c r="T997" s="25">
        <v>19024</v>
      </c>
      <c r="U997" s="26">
        <v>73.888888888888886</v>
      </c>
      <c r="V997" s="26" t="s">
        <v>10316</v>
      </c>
      <c r="W997" s="27" t="s">
        <v>39</v>
      </c>
      <c r="X997" s="23" t="s">
        <v>653</v>
      </c>
      <c r="Y997" s="23" t="s">
        <v>54</v>
      </c>
      <c r="Z997" s="23">
        <v>84707</v>
      </c>
      <c r="AA997" s="23" t="s">
        <v>73</v>
      </c>
      <c r="AB997" s="23" t="s">
        <v>43</v>
      </c>
      <c r="AC997" s="23" t="s">
        <v>44</v>
      </c>
      <c r="AD997" s="23">
        <v>5</v>
      </c>
      <c r="AE997" s="28">
        <f>VLOOKUP(W997,Sheet4!$A$4:$B$53,2,FALSE)</f>
        <v>0</v>
      </c>
    </row>
    <row r="998" spans="1:31" x14ac:dyDescent="0.35">
      <c r="A998" s="15">
        <v>2372</v>
      </c>
      <c r="B998" s="16" t="s">
        <v>1564</v>
      </c>
      <c r="C998" s="16" t="s">
        <v>5320</v>
      </c>
      <c r="D998" s="17">
        <v>43682</v>
      </c>
      <c r="E998" s="17">
        <v>44536</v>
      </c>
      <c r="F998" s="16">
        <v>28</v>
      </c>
      <c r="G998" s="16" t="s">
        <v>10308</v>
      </c>
      <c r="H998" s="16" t="s">
        <v>2308</v>
      </c>
      <c r="I998" s="16" t="s">
        <v>7234</v>
      </c>
      <c r="J998" s="16" t="s">
        <v>7235</v>
      </c>
      <c r="K998" s="16" t="s">
        <v>31</v>
      </c>
      <c r="L998" s="16" t="s">
        <v>32</v>
      </c>
      <c r="M998" s="16" t="s">
        <v>62</v>
      </c>
      <c r="N998" s="16" t="s">
        <v>50</v>
      </c>
      <c r="O998" s="16" t="s">
        <v>51</v>
      </c>
      <c r="P998" s="16" t="s">
        <v>98</v>
      </c>
      <c r="Q998" s="16" t="s">
        <v>7236</v>
      </c>
      <c r="R998" s="16" t="s">
        <v>10322</v>
      </c>
      <c r="S998" s="16" t="s">
        <v>89</v>
      </c>
      <c r="T998" s="18">
        <v>33673</v>
      </c>
      <c r="U998" s="19">
        <v>33.777777777777779</v>
      </c>
      <c r="V998" s="19" t="s">
        <v>10318</v>
      </c>
      <c r="W998" s="20" t="s">
        <v>39</v>
      </c>
      <c r="X998" s="16" t="s">
        <v>192</v>
      </c>
      <c r="Y998" s="16" t="s">
        <v>41</v>
      </c>
      <c r="Z998" s="16">
        <v>61932</v>
      </c>
      <c r="AA998" s="16" t="s">
        <v>55</v>
      </c>
      <c r="AB998" s="16" t="s">
        <v>74</v>
      </c>
      <c r="AC998" s="16" t="s">
        <v>44</v>
      </c>
      <c r="AD998" s="16">
        <v>2</v>
      </c>
      <c r="AE998" s="21">
        <f>VLOOKUP(W998,Sheet4!$A$4:$B$53,2,FALSE)</f>
        <v>0</v>
      </c>
    </row>
    <row r="999" spans="1:31" x14ac:dyDescent="0.35">
      <c r="A999" s="22">
        <v>2373</v>
      </c>
      <c r="B999" s="23" t="s">
        <v>773</v>
      </c>
      <c r="C999" s="23" t="s">
        <v>4332</v>
      </c>
      <c r="D999" s="24">
        <v>44140</v>
      </c>
      <c r="E999" s="24">
        <v>44716</v>
      </c>
      <c r="F999" s="23">
        <v>18</v>
      </c>
      <c r="G999" s="23" t="s">
        <v>10308</v>
      </c>
      <c r="H999" s="23" t="s">
        <v>2328</v>
      </c>
      <c r="I999" s="23" t="s">
        <v>7237</v>
      </c>
      <c r="J999" s="23" t="s">
        <v>7238</v>
      </c>
      <c r="K999" s="23" t="s">
        <v>88</v>
      </c>
      <c r="L999" s="23" t="s">
        <v>32</v>
      </c>
      <c r="M999" s="23" t="s">
        <v>62</v>
      </c>
      <c r="N999" s="23" t="s">
        <v>50</v>
      </c>
      <c r="O999" s="23" t="s">
        <v>62</v>
      </c>
      <c r="P999" s="23" t="s">
        <v>125</v>
      </c>
      <c r="Q999" s="23" t="s">
        <v>7239</v>
      </c>
      <c r="R999" s="23" t="s">
        <v>169</v>
      </c>
      <c r="S999" s="23" t="s">
        <v>331</v>
      </c>
      <c r="T999" s="25">
        <v>30246</v>
      </c>
      <c r="U999" s="26">
        <v>43.161111111111111</v>
      </c>
      <c r="V999" s="26" t="s">
        <v>10317</v>
      </c>
      <c r="W999" s="27" t="s">
        <v>39</v>
      </c>
      <c r="X999" s="23" t="s">
        <v>225</v>
      </c>
      <c r="Y999" s="23" t="s">
        <v>41</v>
      </c>
      <c r="Z999" s="23">
        <v>62911</v>
      </c>
      <c r="AA999" s="23" t="s">
        <v>73</v>
      </c>
      <c r="AB999" s="23" t="s">
        <v>103</v>
      </c>
      <c r="AC999" s="23" t="s">
        <v>44</v>
      </c>
      <c r="AD999" s="23">
        <v>2</v>
      </c>
      <c r="AE999" s="28">
        <f>VLOOKUP(W999,Sheet4!$A$4:$B$53,2,FALSE)</f>
        <v>0</v>
      </c>
    </row>
    <row r="1000" spans="1:31" x14ac:dyDescent="0.35">
      <c r="A1000" s="15">
        <v>2374</v>
      </c>
      <c r="B1000" s="16" t="s">
        <v>849</v>
      </c>
      <c r="C1000" s="16" t="s">
        <v>7240</v>
      </c>
      <c r="D1000" s="17">
        <v>44359</v>
      </c>
      <c r="E1000" s="17">
        <v>44617</v>
      </c>
      <c r="F1000" s="16">
        <v>8</v>
      </c>
      <c r="G1000" s="16" t="s">
        <v>10308</v>
      </c>
      <c r="H1000" s="16" t="s">
        <v>2308</v>
      </c>
      <c r="I1000" s="16" t="s">
        <v>7241</v>
      </c>
      <c r="J1000" s="16" t="s">
        <v>7242</v>
      </c>
      <c r="K1000" s="16" t="s">
        <v>97</v>
      </c>
      <c r="L1000" s="16" t="s">
        <v>32</v>
      </c>
      <c r="M1000" s="16" t="s">
        <v>51</v>
      </c>
      <c r="N1000" s="16" t="s">
        <v>50</v>
      </c>
      <c r="O1000" s="16" t="s">
        <v>51</v>
      </c>
      <c r="P1000" s="16" t="s">
        <v>139</v>
      </c>
      <c r="Q1000" s="16" t="s">
        <v>7243</v>
      </c>
      <c r="R1000" s="16" t="s">
        <v>169</v>
      </c>
      <c r="S1000" s="16" t="s">
        <v>89</v>
      </c>
      <c r="T1000" s="18">
        <v>22867</v>
      </c>
      <c r="U1000" s="19">
        <v>63.363888888888887</v>
      </c>
      <c r="V1000" s="19" t="s">
        <v>10315</v>
      </c>
      <c r="W1000" s="20" t="s">
        <v>39</v>
      </c>
      <c r="X1000" s="16" t="s">
        <v>82</v>
      </c>
      <c r="Y1000" s="16" t="s">
        <v>41</v>
      </c>
      <c r="Z1000" s="16">
        <v>51977</v>
      </c>
      <c r="AA1000" s="16" t="s">
        <v>127</v>
      </c>
      <c r="AB1000" s="16" t="s">
        <v>103</v>
      </c>
      <c r="AC1000" s="16" t="s">
        <v>44</v>
      </c>
      <c r="AD1000" s="16">
        <v>2</v>
      </c>
      <c r="AE1000" s="21">
        <f>VLOOKUP(W1000,Sheet4!$A$4:$B$53,2,FALSE)</f>
        <v>0</v>
      </c>
    </row>
    <row r="1001" spans="1:31" x14ac:dyDescent="0.35">
      <c r="A1001" s="22">
        <v>2376</v>
      </c>
      <c r="B1001" s="23" t="s">
        <v>5777</v>
      </c>
      <c r="C1001" s="23" t="s">
        <v>811</v>
      </c>
      <c r="D1001" s="24">
        <v>45025</v>
      </c>
      <c r="E1001" s="24">
        <v>45080</v>
      </c>
      <c r="F1001" s="23">
        <v>1</v>
      </c>
      <c r="G1001" s="23" t="s">
        <v>10308</v>
      </c>
      <c r="H1001" s="23" t="s">
        <v>3017</v>
      </c>
      <c r="I1001" s="23" t="s">
        <v>7246</v>
      </c>
      <c r="J1001" s="23" t="s">
        <v>7247</v>
      </c>
      <c r="K1001" s="23" t="s">
        <v>31</v>
      </c>
      <c r="L1001" s="23" t="s">
        <v>32</v>
      </c>
      <c r="M1001" s="23" t="s">
        <v>62</v>
      </c>
      <c r="N1001" s="23" t="s">
        <v>50</v>
      </c>
      <c r="O1001" s="23" t="s">
        <v>35</v>
      </c>
      <c r="P1001" s="23" t="s">
        <v>98</v>
      </c>
      <c r="Q1001" s="23" t="s">
        <v>7248</v>
      </c>
      <c r="R1001" s="23" t="s">
        <v>10322</v>
      </c>
      <c r="S1001" s="23" t="s">
        <v>89</v>
      </c>
      <c r="T1001" s="25">
        <v>30599</v>
      </c>
      <c r="U1001" s="26">
        <v>42.194444444444443</v>
      </c>
      <c r="V1001" s="26" t="s">
        <v>10317</v>
      </c>
      <c r="W1001" s="27" t="s">
        <v>39</v>
      </c>
      <c r="X1001" s="23" t="s">
        <v>102</v>
      </c>
      <c r="Y1001" s="23" t="s">
        <v>41</v>
      </c>
      <c r="Z1001" s="23">
        <v>2573</v>
      </c>
      <c r="AA1001" s="23" t="s">
        <v>127</v>
      </c>
      <c r="AB1001" s="23" t="s">
        <v>103</v>
      </c>
      <c r="AC1001" s="23" t="s">
        <v>44</v>
      </c>
      <c r="AD1001" s="23">
        <v>4</v>
      </c>
      <c r="AE1001" s="28">
        <f>VLOOKUP(W1001,Sheet4!$A$4:$B$53,2,FALSE)</f>
        <v>0</v>
      </c>
    </row>
    <row r="1002" spans="1:31" x14ac:dyDescent="0.35">
      <c r="A1002" s="15">
        <v>2379</v>
      </c>
      <c r="B1002" s="16" t="s">
        <v>7255</v>
      </c>
      <c r="C1002" s="16" t="s">
        <v>499</v>
      </c>
      <c r="D1002" s="17">
        <v>43757</v>
      </c>
      <c r="E1002" s="17">
        <v>44188</v>
      </c>
      <c r="F1002" s="16">
        <v>14</v>
      </c>
      <c r="G1002" s="16" t="s">
        <v>10308</v>
      </c>
      <c r="H1002" s="16" t="s">
        <v>3017</v>
      </c>
      <c r="I1002" s="16" t="s">
        <v>7256</v>
      </c>
      <c r="J1002" s="16" t="s">
        <v>7257</v>
      </c>
      <c r="K1002" s="16" t="s">
        <v>138</v>
      </c>
      <c r="L1002" s="16" t="s">
        <v>744</v>
      </c>
      <c r="M1002" s="16" t="s">
        <v>62</v>
      </c>
      <c r="N1002" s="16" t="s">
        <v>34</v>
      </c>
      <c r="O1002" s="16" t="s">
        <v>51</v>
      </c>
      <c r="P1002" s="16" t="s">
        <v>125</v>
      </c>
      <c r="Q1002" s="16" t="s">
        <v>7258</v>
      </c>
      <c r="R1002" s="16" t="s">
        <v>10322</v>
      </c>
      <c r="S1002" s="16" t="s">
        <v>230</v>
      </c>
      <c r="T1002" s="18">
        <v>33594</v>
      </c>
      <c r="U1002" s="19">
        <v>33.994444444444447</v>
      </c>
      <c r="V1002" s="19" t="s">
        <v>10318</v>
      </c>
      <c r="W1002" s="20" t="s">
        <v>39</v>
      </c>
      <c r="X1002" s="16" t="s">
        <v>102</v>
      </c>
      <c r="Y1002" s="16" t="s">
        <v>41</v>
      </c>
      <c r="Z1002" s="16">
        <v>28545</v>
      </c>
      <c r="AA1002" s="16" t="s">
        <v>127</v>
      </c>
      <c r="AB1002" s="16" t="s">
        <v>103</v>
      </c>
      <c r="AC1002" s="16" t="s">
        <v>44</v>
      </c>
      <c r="AD1002" s="16">
        <v>2</v>
      </c>
      <c r="AE1002" s="21">
        <f>VLOOKUP(W1002,Sheet4!$A$4:$B$53,2,FALSE)</f>
        <v>0</v>
      </c>
    </row>
    <row r="1003" spans="1:31" x14ac:dyDescent="0.35">
      <c r="A1003" s="22">
        <v>2380</v>
      </c>
      <c r="B1003" s="23" t="s">
        <v>7259</v>
      </c>
      <c r="C1003" s="23" t="s">
        <v>1008</v>
      </c>
      <c r="D1003" s="24">
        <v>45109</v>
      </c>
      <c r="E1003" s="24">
        <v>45118</v>
      </c>
      <c r="F1003" s="23">
        <v>0</v>
      </c>
      <c r="G1003" s="23" t="s">
        <v>10308</v>
      </c>
      <c r="H1003" s="23" t="s">
        <v>3017</v>
      </c>
      <c r="I1003" s="23" t="s">
        <v>7260</v>
      </c>
      <c r="J1003" s="23" t="s">
        <v>7261</v>
      </c>
      <c r="K1003" s="23" t="s">
        <v>79</v>
      </c>
      <c r="L1003" s="23" t="s">
        <v>32</v>
      </c>
      <c r="M1003" s="23" t="s">
        <v>62</v>
      </c>
      <c r="N1003" s="23" t="s">
        <v>50</v>
      </c>
      <c r="O1003" s="23" t="s">
        <v>35</v>
      </c>
      <c r="P1003" s="23" t="s">
        <v>139</v>
      </c>
      <c r="Q1003" s="23" t="s">
        <v>7262</v>
      </c>
      <c r="R1003" s="23" t="s">
        <v>10322</v>
      </c>
      <c r="S1003" s="23" t="s">
        <v>80</v>
      </c>
      <c r="T1003" s="25">
        <v>20808</v>
      </c>
      <c r="U1003" s="26">
        <v>69.00277777777778</v>
      </c>
      <c r="V1003" s="26" t="s">
        <v>10315</v>
      </c>
      <c r="W1003" s="27" t="s">
        <v>39</v>
      </c>
      <c r="X1003" s="23" t="s">
        <v>82</v>
      </c>
      <c r="Y1003" s="23" t="s">
        <v>41</v>
      </c>
      <c r="Z1003" s="23">
        <v>87440</v>
      </c>
      <c r="AA1003" s="23" t="s">
        <v>73</v>
      </c>
      <c r="AB1003" s="23" t="s">
        <v>83</v>
      </c>
      <c r="AC1003" s="23" t="s">
        <v>44</v>
      </c>
      <c r="AD1003" s="23">
        <v>2</v>
      </c>
      <c r="AE1003" s="28">
        <f>VLOOKUP(W1003,Sheet4!$A$4:$B$53,2,FALSE)</f>
        <v>0</v>
      </c>
    </row>
    <row r="1004" spans="1:31" x14ac:dyDescent="0.35">
      <c r="A1004" s="15">
        <v>2382</v>
      </c>
      <c r="B1004" s="16" t="s">
        <v>814</v>
      </c>
      <c r="C1004" s="16" t="s">
        <v>7265</v>
      </c>
      <c r="D1004" s="17">
        <v>45124</v>
      </c>
      <c r="E1004" s="17">
        <v>45135</v>
      </c>
      <c r="F1004" s="16">
        <v>0</v>
      </c>
      <c r="G1004" s="16" t="s">
        <v>10308</v>
      </c>
      <c r="H1004" s="16" t="s">
        <v>3017</v>
      </c>
      <c r="I1004" s="16" t="s">
        <v>7266</v>
      </c>
      <c r="J1004" s="16" t="s">
        <v>7267</v>
      </c>
      <c r="K1004" s="16" t="s">
        <v>97</v>
      </c>
      <c r="L1004" s="16" t="s">
        <v>32</v>
      </c>
      <c r="M1004" s="16" t="s">
        <v>51</v>
      </c>
      <c r="N1004" s="16" t="s">
        <v>34</v>
      </c>
      <c r="O1004" s="16" t="s">
        <v>35</v>
      </c>
      <c r="P1004" s="16" t="s">
        <v>98</v>
      </c>
      <c r="Q1004" s="16" t="s">
        <v>7268</v>
      </c>
      <c r="R1004" s="16" t="s">
        <v>10322</v>
      </c>
      <c r="S1004" s="16" t="s">
        <v>331</v>
      </c>
      <c r="T1004" s="18">
        <v>16050</v>
      </c>
      <c r="U1004" s="19">
        <v>82.027777777777771</v>
      </c>
      <c r="V1004" s="19" t="s">
        <v>10314</v>
      </c>
      <c r="W1004" s="20" t="s">
        <v>39</v>
      </c>
      <c r="X1004" s="16" t="s">
        <v>82</v>
      </c>
      <c r="Y1004" s="16" t="s">
        <v>54</v>
      </c>
      <c r="Z1004" s="16">
        <v>59652</v>
      </c>
      <c r="AA1004" s="16" t="s">
        <v>127</v>
      </c>
      <c r="AB1004" s="16" t="s">
        <v>74</v>
      </c>
      <c r="AC1004" s="16" t="s">
        <v>44</v>
      </c>
      <c r="AD1004" s="16">
        <v>1</v>
      </c>
      <c r="AE1004" s="21">
        <f>VLOOKUP(W1004,Sheet4!$A$4:$B$53,2,FALSE)</f>
        <v>0</v>
      </c>
    </row>
    <row r="1005" spans="1:31" x14ac:dyDescent="0.35">
      <c r="A1005" s="22">
        <v>2384</v>
      </c>
      <c r="B1005" s="23" t="s">
        <v>7272</v>
      </c>
      <c r="C1005" s="23" t="s">
        <v>7273</v>
      </c>
      <c r="D1005" s="24">
        <v>44483</v>
      </c>
      <c r="E1005" s="24">
        <v>44855</v>
      </c>
      <c r="F1005" s="23">
        <v>12</v>
      </c>
      <c r="G1005" s="23" t="s">
        <v>10308</v>
      </c>
      <c r="H1005" s="23" t="s">
        <v>3017</v>
      </c>
      <c r="I1005" s="23" t="s">
        <v>7274</v>
      </c>
      <c r="J1005" s="23" t="s">
        <v>7275</v>
      </c>
      <c r="K1005" s="23" t="s">
        <v>61</v>
      </c>
      <c r="L1005" s="23" t="s">
        <v>2299</v>
      </c>
      <c r="M1005" s="23" t="s">
        <v>62</v>
      </c>
      <c r="N1005" s="23" t="s">
        <v>50</v>
      </c>
      <c r="O1005" s="23" t="s">
        <v>35</v>
      </c>
      <c r="P1005" s="23" t="s">
        <v>125</v>
      </c>
      <c r="Q1005" s="23" t="s">
        <v>7276</v>
      </c>
      <c r="R1005" s="23" t="s">
        <v>10322</v>
      </c>
      <c r="S1005" s="23" t="s">
        <v>89</v>
      </c>
      <c r="T1005" s="25">
        <v>29109</v>
      </c>
      <c r="U1005" s="26">
        <v>46.274999999999999</v>
      </c>
      <c r="V1005" s="26" t="s">
        <v>10317</v>
      </c>
      <c r="W1005" s="27" t="s">
        <v>39</v>
      </c>
      <c r="X1005" s="23" t="s">
        <v>225</v>
      </c>
      <c r="Y1005" s="23" t="s">
        <v>41</v>
      </c>
      <c r="Z1005" s="23">
        <v>47596</v>
      </c>
      <c r="AA1005" s="23" t="s">
        <v>55</v>
      </c>
      <c r="AB1005" s="23" t="s">
        <v>83</v>
      </c>
      <c r="AC1005" s="23" t="s">
        <v>44</v>
      </c>
      <c r="AD1005" s="23">
        <v>5</v>
      </c>
      <c r="AE1005" s="28">
        <f>VLOOKUP(W1005,Sheet4!$A$4:$B$53,2,FALSE)</f>
        <v>0</v>
      </c>
    </row>
    <row r="1006" spans="1:31" x14ac:dyDescent="0.35">
      <c r="A1006" s="15">
        <v>2387</v>
      </c>
      <c r="B1006" s="16" t="s">
        <v>3034</v>
      </c>
      <c r="C1006" s="16" t="s">
        <v>6131</v>
      </c>
      <c r="D1006" s="17">
        <v>44739</v>
      </c>
      <c r="E1006" s="17">
        <v>44931</v>
      </c>
      <c r="F1006" s="16">
        <v>6</v>
      </c>
      <c r="G1006" s="16" t="s">
        <v>10308</v>
      </c>
      <c r="H1006" s="16" t="s">
        <v>3725</v>
      </c>
      <c r="I1006" s="16" t="s">
        <v>7282</v>
      </c>
      <c r="J1006" s="16" t="s">
        <v>7283</v>
      </c>
      <c r="K1006" s="16" t="s">
        <v>132</v>
      </c>
      <c r="L1006" s="16" t="s">
        <v>32</v>
      </c>
      <c r="M1006" s="16" t="s">
        <v>33</v>
      </c>
      <c r="N1006" s="16" t="s">
        <v>34</v>
      </c>
      <c r="O1006" s="16" t="s">
        <v>35</v>
      </c>
      <c r="P1006" s="16" t="s">
        <v>125</v>
      </c>
      <c r="Q1006" s="16" t="s">
        <v>7284</v>
      </c>
      <c r="R1006" s="16" t="s">
        <v>10322</v>
      </c>
      <c r="S1006" s="16" t="s">
        <v>2516</v>
      </c>
      <c r="T1006" s="18">
        <v>34482</v>
      </c>
      <c r="U1006" s="19">
        <v>31.56111111111111</v>
      </c>
      <c r="V1006" s="19" t="s">
        <v>10318</v>
      </c>
      <c r="W1006" s="20" t="s">
        <v>39</v>
      </c>
      <c r="X1006" s="16" t="s">
        <v>2516</v>
      </c>
      <c r="Y1006" s="16" t="s">
        <v>54</v>
      </c>
      <c r="Z1006" s="16">
        <v>40201</v>
      </c>
      <c r="AA1006" s="16" t="s">
        <v>55</v>
      </c>
      <c r="AB1006" s="16" t="s">
        <v>43</v>
      </c>
      <c r="AC1006" s="16" t="s">
        <v>44</v>
      </c>
      <c r="AD1006" s="16">
        <v>1</v>
      </c>
      <c r="AE1006" s="21">
        <f>VLOOKUP(W1006,Sheet4!$A$4:$B$53,2,FALSE)</f>
        <v>0</v>
      </c>
    </row>
    <row r="1007" spans="1:31" x14ac:dyDescent="0.35">
      <c r="A1007" s="22">
        <v>2389</v>
      </c>
      <c r="B1007" s="23" t="s">
        <v>1400</v>
      </c>
      <c r="C1007" s="23" t="s">
        <v>3735</v>
      </c>
      <c r="D1007" s="24">
        <v>43772</v>
      </c>
      <c r="E1007" s="24">
        <v>44369</v>
      </c>
      <c r="F1007" s="23">
        <v>19</v>
      </c>
      <c r="G1007" s="23" t="s">
        <v>10308</v>
      </c>
      <c r="H1007" s="23" t="s">
        <v>2308</v>
      </c>
      <c r="I1007" s="23" t="s">
        <v>7287</v>
      </c>
      <c r="J1007" s="23" t="s">
        <v>7288</v>
      </c>
      <c r="K1007" s="23" t="s">
        <v>49</v>
      </c>
      <c r="L1007" s="23" t="s">
        <v>32</v>
      </c>
      <c r="M1007" s="23" t="s">
        <v>33</v>
      </c>
      <c r="N1007" s="23" t="s">
        <v>34</v>
      </c>
      <c r="O1007" s="23" t="s">
        <v>51</v>
      </c>
      <c r="P1007" s="23" t="s">
        <v>125</v>
      </c>
      <c r="Q1007" s="23" t="s">
        <v>7289</v>
      </c>
      <c r="R1007" s="23" t="s">
        <v>10322</v>
      </c>
      <c r="S1007" s="23" t="s">
        <v>100</v>
      </c>
      <c r="T1007" s="25">
        <v>27902</v>
      </c>
      <c r="U1007" s="26">
        <v>49.577777777777776</v>
      </c>
      <c r="V1007" s="26" t="s">
        <v>10317</v>
      </c>
      <c r="W1007" s="27" t="s">
        <v>39</v>
      </c>
      <c r="X1007" s="23" t="s">
        <v>612</v>
      </c>
      <c r="Y1007" s="23" t="s">
        <v>54</v>
      </c>
      <c r="Z1007" s="23">
        <v>35338</v>
      </c>
      <c r="AA1007" s="23" t="s">
        <v>42</v>
      </c>
      <c r="AB1007" s="23" t="s">
        <v>43</v>
      </c>
      <c r="AC1007" s="23" t="s">
        <v>44</v>
      </c>
      <c r="AD1007" s="23">
        <v>2</v>
      </c>
      <c r="AE1007" s="28">
        <f>VLOOKUP(W1007,Sheet4!$A$4:$B$53,2,FALSE)</f>
        <v>0</v>
      </c>
    </row>
    <row r="1008" spans="1:31" x14ac:dyDescent="0.35">
      <c r="A1008" s="15">
        <v>2390</v>
      </c>
      <c r="B1008" s="16" t="s">
        <v>2185</v>
      </c>
      <c r="C1008" s="16" t="s">
        <v>709</v>
      </c>
      <c r="D1008" s="17">
        <v>43966</v>
      </c>
      <c r="E1008" s="17">
        <v>44557</v>
      </c>
      <c r="F1008" s="16">
        <v>19</v>
      </c>
      <c r="G1008" s="16" t="s">
        <v>10308</v>
      </c>
      <c r="H1008" s="16" t="s">
        <v>2308</v>
      </c>
      <c r="I1008" s="16" t="s">
        <v>7290</v>
      </c>
      <c r="J1008" s="16" t="s">
        <v>7291</v>
      </c>
      <c r="K1008" s="16" t="s">
        <v>138</v>
      </c>
      <c r="L1008" s="16" t="s">
        <v>32</v>
      </c>
      <c r="M1008" s="16" t="s">
        <v>51</v>
      </c>
      <c r="N1008" s="16" t="s">
        <v>34</v>
      </c>
      <c r="O1008" s="16" t="s">
        <v>51</v>
      </c>
      <c r="P1008" s="16" t="s">
        <v>98</v>
      </c>
      <c r="Q1008" s="16" t="s">
        <v>7292</v>
      </c>
      <c r="R1008" s="16" t="s">
        <v>10322</v>
      </c>
      <c r="S1008" s="16" t="s">
        <v>110</v>
      </c>
      <c r="T1008" s="18">
        <v>15750</v>
      </c>
      <c r="U1008" s="19">
        <v>82.852777777777774</v>
      </c>
      <c r="V1008" s="19" t="s">
        <v>10314</v>
      </c>
      <c r="W1008" s="20" t="s">
        <v>39</v>
      </c>
      <c r="X1008" s="16" t="s">
        <v>177</v>
      </c>
      <c r="Y1008" s="16" t="s">
        <v>41</v>
      </c>
      <c r="Z1008" s="16">
        <v>94090</v>
      </c>
      <c r="AA1008" s="16" t="s">
        <v>127</v>
      </c>
      <c r="AB1008" s="16" t="s">
        <v>103</v>
      </c>
      <c r="AC1008" s="16" t="s">
        <v>44</v>
      </c>
      <c r="AD1008" s="16">
        <v>1</v>
      </c>
      <c r="AE1008" s="21">
        <f>VLOOKUP(W1008,Sheet4!$A$4:$B$53,2,FALSE)</f>
        <v>0</v>
      </c>
    </row>
    <row r="1009" spans="1:31" x14ac:dyDescent="0.35">
      <c r="A1009" s="22">
        <v>2391</v>
      </c>
      <c r="B1009" s="23" t="s">
        <v>7293</v>
      </c>
      <c r="C1009" s="23" t="s">
        <v>1427</v>
      </c>
      <c r="D1009" s="24">
        <v>45044</v>
      </c>
      <c r="E1009" s="24">
        <v>45059</v>
      </c>
      <c r="F1009" s="23">
        <v>0</v>
      </c>
      <c r="G1009" s="23" t="s">
        <v>10308</v>
      </c>
      <c r="H1009" s="23" t="s">
        <v>2328</v>
      </c>
      <c r="I1009" s="23" t="s">
        <v>7294</v>
      </c>
      <c r="J1009" s="23" t="s">
        <v>7295</v>
      </c>
      <c r="K1009" s="23" t="s">
        <v>79</v>
      </c>
      <c r="L1009" s="23" t="s">
        <v>32</v>
      </c>
      <c r="M1009" s="23" t="s">
        <v>51</v>
      </c>
      <c r="N1009" s="23" t="s">
        <v>63</v>
      </c>
      <c r="O1009" s="23" t="s">
        <v>62</v>
      </c>
      <c r="P1009" s="23" t="s">
        <v>125</v>
      </c>
      <c r="Q1009" s="23" t="s">
        <v>7296</v>
      </c>
      <c r="R1009" s="23" t="s">
        <v>169</v>
      </c>
      <c r="S1009" s="23" t="s">
        <v>147</v>
      </c>
      <c r="T1009" s="25">
        <v>23418</v>
      </c>
      <c r="U1009" s="26">
        <v>61.858333333333334</v>
      </c>
      <c r="V1009" s="26" t="s">
        <v>10315</v>
      </c>
      <c r="W1009" s="27" t="s">
        <v>39</v>
      </c>
      <c r="X1009" s="23" t="s">
        <v>149</v>
      </c>
      <c r="Y1009" s="23" t="s">
        <v>41</v>
      </c>
      <c r="Z1009" s="23">
        <v>44623</v>
      </c>
      <c r="AA1009" s="23" t="s">
        <v>127</v>
      </c>
      <c r="AB1009" s="23" t="s">
        <v>43</v>
      </c>
      <c r="AC1009" s="23" t="s">
        <v>44</v>
      </c>
      <c r="AD1009" s="23">
        <v>1</v>
      </c>
      <c r="AE1009" s="28">
        <f>VLOOKUP(W1009,Sheet4!$A$4:$B$53,2,FALSE)</f>
        <v>0</v>
      </c>
    </row>
    <row r="1010" spans="1:31" x14ac:dyDescent="0.35">
      <c r="A1010" s="15">
        <v>2393</v>
      </c>
      <c r="B1010" s="16" t="s">
        <v>1209</v>
      </c>
      <c r="C1010" s="16" t="s">
        <v>1849</v>
      </c>
      <c r="D1010" s="17">
        <v>43439</v>
      </c>
      <c r="E1010" s="17">
        <v>44454</v>
      </c>
      <c r="F1010" s="16">
        <v>33</v>
      </c>
      <c r="G1010" s="16" t="s">
        <v>10308</v>
      </c>
      <c r="H1010" s="16" t="s">
        <v>3017</v>
      </c>
      <c r="I1010" s="16" t="s">
        <v>7300</v>
      </c>
      <c r="J1010" s="16" t="s">
        <v>7301</v>
      </c>
      <c r="K1010" s="16" t="s">
        <v>117</v>
      </c>
      <c r="L1010" s="16" t="s">
        <v>32</v>
      </c>
      <c r="M1010" s="16" t="s">
        <v>62</v>
      </c>
      <c r="N1010" s="16" t="s">
        <v>34</v>
      </c>
      <c r="O1010" s="16" t="s">
        <v>51</v>
      </c>
      <c r="P1010" s="16" t="s">
        <v>98</v>
      </c>
      <c r="Q1010" s="16" t="s">
        <v>7302</v>
      </c>
      <c r="R1010" s="16" t="s">
        <v>10322</v>
      </c>
      <c r="S1010" s="16" t="s">
        <v>110</v>
      </c>
      <c r="T1010" s="18">
        <v>34216</v>
      </c>
      <c r="U1010" s="19">
        <v>32.294444444444444</v>
      </c>
      <c r="V1010" s="19" t="s">
        <v>10318</v>
      </c>
      <c r="W1010" s="20" t="s">
        <v>39</v>
      </c>
      <c r="X1010" s="16" t="s">
        <v>112</v>
      </c>
      <c r="Y1010" s="16" t="s">
        <v>41</v>
      </c>
      <c r="Z1010" s="16">
        <v>79531</v>
      </c>
      <c r="AA1010" s="16" t="s">
        <v>73</v>
      </c>
      <c r="AB1010" s="16" t="s">
        <v>43</v>
      </c>
      <c r="AC1010" s="16" t="s">
        <v>44</v>
      </c>
      <c r="AD1010" s="16">
        <v>5</v>
      </c>
      <c r="AE1010" s="21">
        <f>VLOOKUP(W1010,Sheet4!$A$4:$B$53,2,FALSE)</f>
        <v>0</v>
      </c>
    </row>
    <row r="1011" spans="1:31" x14ac:dyDescent="0.35">
      <c r="A1011" s="22">
        <v>2394</v>
      </c>
      <c r="B1011" s="23" t="s">
        <v>5577</v>
      </c>
      <c r="C1011" s="23" t="s">
        <v>3412</v>
      </c>
      <c r="D1011" s="24">
        <v>44676</v>
      </c>
      <c r="E1011" s="24">
        <v>45100</v>
      </c>
      <c r="F1011" s="23">
        <v>13</v>
      </c>
      <c r="G1011" s="23" t="s">
        <v>10308</v>
      </c>
      <c r="H1011" s="23" t="s">
        <v>3017</v>
      </c>
      <c r="I1011" s="23" t="s">
        <v>7303</v>
      </c>
      <c r="J1011" s="23" t="s">
        <v>7304</v>
      </c>
      <c r="K1011" s="23" t="s">
        <v>61</v>
      </c>
      <c r="L1011" s="23" t="s">
        <v>32</v>
      </c>
      <c r="M1011" s="23" t="s">
        <v>62</v>
      </c>
      <c r="N1011" s="23" t="s">
        <v>34</v>
      </c>
      <c r="O1011" s="23" t="s">
        <v>62</v>
      </c>
      <c r="P1011" s="23" t="s">
        <v>98</v>
      </c>
      <c r="Q1011" s="23" t="s">
        <v>7305</v>
      </c>
      <c r="R1011" s="23" t="s">
        <v>10322</v>
      </c>
      <c r="S1011" s="23" t="s">
        <v>89</v>
      </c>
      <c r="T1011" s="25">
        <v>29481</v>
      </c>
      <c r="U1011" s="26">
        <v>45.258333333333333</v>
      </c>
      <c r="V1011" s="26" t="s">
        <v>10317</v>
      </c>
      <c r="W1011" s="27" t="s">
        <v>39</v>
      </c>
      <c r="X1011" s="23" t="s">
        <v>82</v>
      </c>
      <c r="Y1011" s="23" t="s">
        <v>54</v>
      </c>
      <c r="Z1011" s="23">
        <v>57850</v>
      </c>
      <c r="AA1011" s="23" t="s">
        <v>42</v>
      </c>
      <c r="AB1011" s="23" t="s">
        <v>74</v>
      </c>
      <c r="AC1011" s="23" t="s">
        <v>44</v>
      </c>
      <c r="AD1011" s="23">
        <v>2</v>
      </c>
      <c r="AE1011" s="28">
        <f>VLOOKUP(W1011,Sheet4!$A$4:$B$53,2,FALSE)</f>
        <v>0</v>
      </c>
    </row>
    <row r="1012" spans="1:31" x14ac:dyDescent="0.35">
      <c r="A1012" s="15">
        <v>2396</v>
      </c>
      <c r="B1012" s="16" t="s">
        <v>1029</v>
      </c>
      <c r="C1012" s="16" t="s">
        <v>1936</v>
      </c>
      <c r="D1012" s="17">
        <v>44742</v>
      </c>
      <c r="E1012" s="17">
        <v>44755</v>
      </c>
      <c r="F1012" s="16">
        <v>0</v>
      </c>
      <c r="G1012" s="16" t="s">
        <v>10308</v>
      </c>
      <c r="H1012" s="16" t="s">
        <v>3017</v>
      </c>
      <c r="I1012" s="16" t="s">
        <v>7308</v>
      </c>
      <c r="J1012" s="16" t="s">
        <v>7309</v>
      </c>
      <c r="K1012" s="16" t="s">
        <v>132</v>
      </c>
      <c r="L1012" s="16" t="s">
        <v>744</v>
      </c>
      <c r="M1012" s="16" t="s">
        <v>33</v>
      </c>
      <c r="N1012" s="16" t="s">
        <v>34</v>
      </c>
      <c r="O1012" s="16" t="s">
        <v>51</v>
      </c>
      <c r="P1012" s="16" t="s">
        <v>125</v>
      </c>
      <c r="Q1012" s="16" t="s">
        <v>7310</v>
      </c>
      <c r="R1012" s="16" t="s">
        <v>10322</v>
      </c>
      <c r="S1012" s="16" t="s">
        <v>100</v>
      </c>
      <c r="T1012" s="18">
        <v>22115</v>
      </c>
      <c r="U1012" s="19">
        <v>65.422222222222217</v>
      </c>
      <c r="V1012" s="19" t="s">
        <v>10315</v>
      </c>
      <c r="W1012" s="20" t="s">
        <v>39</v>
      </c>
      <c r="X1012" s="16" t="s">
        <v>112</v>
      </c>
      <c r="Y1012" s="16" t="s">
        <v>41</v>
      </c>
      <c r="Z1012" s="16">
        <v>11959</v>
      </c>
      <c r="AA1012" s="16" t="s">
        <v>73</v>
      </c>
      <c r="AB1012" s="16" t="s">
        <v>74</v>
      </c>
      <c r="AC1012" s="16" t="s">
        <v>44</v>
      </c>
      <c r="AD1012" s="16">
        <v>1</v>
      </c>
      <c r="AE1012" s="21">
        <f>VLOOKUP(W1012,Sheet4!$A$4:$B$53,2,FALSE)</f>
        <v>0</v>
      </c>
    </row>
    <row r="1013" spans="1:31" x14ac:dyDescent="0.35">
      <c r="A1013" s="22">
        <v>2397</v>
      </c>
      <c r="B1013" s="23" t="s">
        <v>1351</v>
      </c>
      <c r="C1013" s="23" t="s">
        <v>811</v>
      </c>
      <c r="D1013" s="24">
        <v>43362</v>
      </c>
      <c r="E1013" s="24">
        <v>43584</v>
      </c>
      <c r="F1013" s="23">
        <v>7</v>
      </c>
      <c r="G1013" s="23" t="s">
        <v>10308</v>
      </c>
      <c r="H1013" s="23" t="s">
        <v>3017</v>
      </c>
      <c r="I1013" s="23" t="s">
        <v>7311</v>
      </c>
      <c r="J1013" s="23" t="s">
        <v>7312</v>
      </c>
      <c r="K1013" s="23" t="s">
        <v>79</v>
      </c>
      <c r="L1013" s="23" t="s">
        <v>32</v>
      </c>
      <c r="M1013" s="23" t="s">
        <v>51</v>
      </c>
      <c r="N1013" s="23" t="s">
        <v>63</v>
      </c>
      <c r="O1013" s="23" t="s">
        <v>62</v>
      </c>
      <c r="P1013" s="23" t="s">
        <v>139</v>
      </c>
      <c r="Q1013" s="23" t="s">
        <v>7313</v>
      </c>
      <c r="R1013" s="23" t="s">
        <v>10322</v>
      </c>
      <c r="S1013" s="23" t="s">
        <v>89</v>
      </c>
      <c r="T1013" s="25">
        <v>33107</v>
      </c>
      <c r="U1013" s="26">
        <v>35.327777777777776</v>
      </c>
      <c r="V1013" s="26" t="s">
        <v>10318</v>
      </c>
      <c r="W1013" s="27" t="s">
        <v>39</v>
      </c>
      <c r="X1013" s="23" t="s">
        <v>82</v>
      </c>
      <c r="Y1013" s="23" t="s">
        <v>41</v>
      </c>
      <c r="Z1013" s="23">
        <v>90692</v>
      </c>
      <c r="AA1013" s="23" t="s">
        <v>73</v>
      </c>
      <c r="AB1013" s="23" t="s">
        <v>43</v>
      </c>
      <c r="AC1013" s="23" t="s">
        <v>44</v>
      </c>
      <c r="AD1013" s="23">
        <v>2</v>
      </c>
      <c r="AE1013" s="28">
        <f>VLOOKUP(W1013,Sheet4!$A$4:$B$53,2,FALSE)</f>
        <v>0</v>
      </c>
    </row>
    <row r="1014" spans="1:31" x14ac:dyDescent="0.35">
      <c r="A1014" s="15">
        <v>2398</v>
      </c>
      <c r="B1014" s="16" t="s">
        <v>814</v>
      </c>
      <c r="C1014" s="16" t="s">
        <v>4933</v>
      </c>
      <c r="D1014" s="17">
        <v>43654</v>
      </c>
      <c r="E1014" s="17">
        <v>44789</v>
      </c>
      <c r="F1014" s="16">
        <v>37</v>
      </c>
      <c r="G1014" s="16" t="s">
        <v>10308</v>
      </c>
      <c r="H1014" s="16" t="s">
        <v>3017</v>
      </c>
      <c r="I1014" s="16" t="s">
        <v>5774</v>
      </c>
      <c r="J1014" s="16" t="s">
        <v>7314</v>
      </c>
      <c r="K1014" s="16" t="s">
        <v>97</v>
      </c>
      <c r="L1014" s="16" t="s">
        <v>32</v>
      </c>
      <c r="M1014" s="16" t="s">
        <v>33</v>
      </c>
      <c r="N1014" s="16" t="s">
        <v>34</v>
      </c>
      <c r="O1014" s="16" t="s">
        <v>35</v>
      </c>
      <c r="P1014" s="16" t="s">
        <v>125</v>
      </c>
      <c r="Q1014" s="16" t="s">
        <v>7315</v>
      </c>
      <c r="R1014" s="16" t="s">
        <v>10322</v>
      </c>
      <c r="S1014" s="16" t="s">
        <v>80</v>
      </c>
      <c r="T1014" s="18">
        <v>21712</v>
      </c>
      <c r="U1014" s="19">
        <v>66.525000000000006</v>
      </c>
      <c r="V1014" s="19" t="s">
        <v>10315</v>
      </c>
      <c r="W1014" s="20" t="s">
        <v>39</v>
      </c>
      <c r="X1014" s="16" t="s">
        <v>225</v>
      </c>
      <c r="Y1014" s="16" t="s">
        <v>41</v>
      </c>
      <c r="Z1014" s="16">
        <v>75907</v>
      </c>
      <c r="AA1014" s="16" t="s">
        <v>42</v>
      </c>
      <c r="AB1014" s="16" t="s">
        <v>43</v>
      </c>
      <c r="AC1014" s="16" t="s">
        <v>44</v>
      </c>
      <c r="AD1014" s="16">
        <v>5</v>
      </c>
      <c r="AE1014" s="21">
        <f>VLOOKUP(W1014,Sheet4!$A$4:$B$53,2,FALSE)</f>
        <v>0</v>
      </c>
    </row>
    <row r="1015" spans="1:31" x14ac:dyDescent="0.35">
      <c r="A1015" s="22">
        <v>2399</v>
      </c>
      <c r="B1015" s="23" t="s">
        <v>4552</v>
      </c>
      <c r="C1015" s="23" t="s">
        <v>4869</v>
      </c>
      <c r="D1015" s="24">
        <v>45071</v>
      </c>
      <c r="E1015" s="24">
        <v>45138</v>
      </c>
      <c r="F1015" s="23">
        <v>2</v>
      </c>
      <c r="G1015" s="23" t="s">
        <v>10308</v>
      </c>
      <c r="H1015" s="23" t="s">
        <v>3017</v>
      </c>
      <c r="I1015" s="23" t="s">
        <v>7316</v>
      </c>
      <c r="J1015" s="23" t="s">
        <v>7317</v>
      </c>
      <c r="K1015" s="23" t="s">
        <v>167</v>
      </c>
      <c r="L1015" s="23" t="s">
        <v>32</v>
      </c>
      <c r="M1015" s="23" t="s">
        <v>62</v>
      </c>
      <c r="N1015" s="23" t="s">
        <v>63</v>
      </c>
      <c r="O1015" s="23" t="s">
        <v>51</v>
      </c>
      <c r="P1015" s="23" t="s">
        <v>139</v>
      </c>
      <c r="Q1015" s="23" t="s">
        <v>7318</v>
      </c>
      <c r="R1015" s="23" t="s">
        <v>10322</v>
      </c>
      <c r="S1015" s="23" t="s">
        <v>304</v>
      </c>
      <c r="T1015" s="25">
        <v>21349</v>
      </c>
      <c r="U1015" s="26">
        <v>67.519444444444446</v>
      </c>
      <c r="V1015" s="26" t="s">
        <v>10315</v>
      </c>
      <c r="W1015" s="27" t="s">
        <v>39</v>
      </c>
      <c r="X1015" s="23" t="s">
        <v>91</v>
      </c>
      <c r="Y1015" s="23" t="s">
        <v>54</v>
      </c>
      <c r="Z1015" s="23">
        <v>2777</v>
      </c>
      <c r="AA1015" s="23" t="s">
        <v>42</v>
      </c>
      <c r="AB1015" s="23" t="s">
        <v>83</v>
      </c>
      <c r="AC1015" s="23" t="s">
        <v>44</v>
      </c>
      <c r="AD1015" s="23">
        <v>4</v>
      </c>
      <c r="AE1015" s="28">
        <f>VLOOKUP(W1015,Sheet4!$A$4:$B$53,2,FALSE)</f>
        <v>0</v>
      </c>
    </row>
    <row r="1016" spans="1:31" x14ac:dyDescent="0.35">
      <c r="A1016" s="15">
        <v>2401</v>
      </c>
      <c r="B1016" s="16" t="s">
        <v>7322</v>
      </c>
      <c r="C1016" s="16" t="s">
        <v>3494</v>
      </c>
      <c r="D1016" s="17">
        <v>44874</v>
      </c>
      <c r="E1016" s="17">
        <v>44936</v>
      </c>
      <c r="F1016" s="16">
        <v>2</v>
      </c>
      <c r="G1016" s="16" t="s">
        <v>10308</v>
      </c>
      <c r="H1016" s="16" t="s">
        <v>3017</v>
      </c>
      <c r="I1016" s="16" t="s">
        <v>7323</v>
      </c>
      <c r="J1016" s="16" t="s">
        <v>7324</v>
      </c>
      <c r="K1016" s="16" t="s">
        <v>117</v>
      </c>
      <c r="L1016" s="16" t="s">
        <v>2299</v>
      </c>
      <c r="M1016" s="16" t="s">
        <v>62</v>
      </c>
      <c r="N1016" s="16" t="s">
        <v>34</v>
      </c>
      <c r="O1016" s="16" t="s">
        <v>51</v>
      </c>
      <c r="P1016" s="16" t="s">
        <v>125</v>
      </c>
      <c r="Q1016" s="16" t="s">
        <v>7325</v>
      </c>
      <c r="R1016" s="16" t="s">
        <v>10322</v>
      </c>
      <c r="S1016" s="16" t="s">
        <v>89</v>
      </c>
      <c r="T1016" s="18">
        <v>16703</v>
      </c>
      <c r="U1016" s="19">
        <v>80.24166666666666</v>
      </c>
      <c r="V1016" s="19" t="s">
        <v>10314</v>
      </c>
      <c r="W1016" s="20" t="s">
        <v>39</v>
      </c>
      <c r="X1016" s="16" t="s">
        <v>102</v>
      </c>
      <c r="Y1016" s="16" t="s">
        <v>41</v>
      </c>
      <c r="Z1016" s="16">
        <v>96954</v>
      </c>
      <c r="AA1016" s="16" t="s">
        <v>127</v>
      </c>
      <c r="AB1016" s="16" t="s">
        <v>103</v>
      </c>
      <c r="AC1016" s="16" t="s">
        <v>44</v>
      </c>
      <c r="AD1016" s="16">
        <v>5</v>
      </c>
      <c r="AE1016" s="21">
        <f>VLOOKUP(W1016,Sheet4!$A$4:$B$53,2,FALSE)</f>
        <v>0</v>
      </c>
    </row>
    <row r="1017" spans="1:31" x14ac:dyDescent="0.35">
      <c r="A1017" s="22">
        <v>2402</v>
      </c>
      <c r="B1017" s="23" t="s">
        <v>5319</v>
      </c>
      <c r="C1017" s="23" t="s">
        <v>1458</v>
      </c>
      <c r="D1017" s="24">
        <v>44665</v>
      </c>
      <c r="E1017" s="24">
        <v>44826</v>
      </c>
      <c r="F1017" s="23">
        <v>5</v>
      </c>
      <c r="G1017" s="23" t="s">
        <v>10308</v>
      </c>
      <c r="H1017" s="23" t="s">
        <v>3017</v>
      </c>
      <c r="I1017" s="23" t="s">
        <v>7326</v>
      </c>
      <c r="J1017" s="23" t="s">
        <v>7327</v>
      </c>
      <c r="K1017" s="23" t="s">
        <v>61</v>
      </c>
      <c r="L1017" s="23" t="s">
        <v>2299</v>
      </c>
      <c r="M1017" s="23" t="s">
        <v>62</v>
      </c>
      <c r="N1017" s="23" t="s">
        <v>34</v>
      </c>
      <c r="O1017" s="23" t="s">
        <v>62</v>
      </c>
      <c r="P1017" s="23" t="s">
        <v>125</v>
      </c>
      <c r="Q1017" s="23" t="s">
        <v>7328</v>
      </c>
      <c r="R1017" s="23" t="s">
        <v>10322</v>
      </c>
      <c r="S1017" s="23" t="s">
        <v>285</v>
      </c>
      <c r="T1017" s="25">
        <v>31309</v>
      </c>
      <c r="U1017" s="26">
        <v>40.25277777777778</v>
      </c>
      <c r="V1017" s="26" t="s">
        <v>10317</v>
      </c>
      <c r="W1017" s="27" t="s">
        <v>39</v>
      </c>
      <c r="X1017" s="23" t="s">
        <v>6</v>
      </c>
      <c r="Y1017" s="23" t="s">
        <v>41</v>
      </c>
      <c r="Z1017" s="23">
        <v>36118</v>
      </c>
      <c r="AA1017" s="23" t="s">
        <v>92</v>
      </c>
      <c r="AB1017" s="23" t="s">
        <v>43</v>
      </c>
      <c r="AC1017" s="23" t="s">
        <v>44</v>
      </c>
      <c r="AD1017" s="23">
        <v>2</v>
      </c>
      <c r="AE1017" s="28">
        <f>VLOOKUP(W1017,Sheet4!$A$4:$B$53,2,FALSE)</f>
        <v>0</v>
      </c>
    </row>
    <row r="1018" spans="1:31" x14ac:dyDescent="0.35">
      <c r="A1018" s="15">
        <v>2403</v>
      </c>
      <c r="B1018" s="16" t="s">
        <v>424</v>
      </c>
      <c r="C1018" s="16" t="s">
        <v>6776</v>
      </c>
      <c r="D1018" s="17">
        <v>44049</v>
      </c>
      <c r="E1018" s="17">
        <v>44771</v>
      </c>
      <c r="F1018" s="16">
        <v>23</v>
      </c>
      <c r="G1018" s="16" t="s">
        <v>10308</v>
      </c>
      <c r="H1018" s="16" t="s">
        <v>3017</v>
      </c>
      <c r="I1018" s="16" t="s">
        <v>7329</v>
      </c>
      <c r="J1018" s="16" t="s">
        <v>7330</v>
      </c>
      <c r="K1018" s="16" t="s">
        <v>88</v>
      </c>
      <c r="L1018" s="16" t="s">
        <v>32</v>
      </c>
      <c r="M1018" s="16" t="s">
        <v>62</v>
      </c>
      <c r="N1018" s="16" t="s">
        <v>34</v>
      </c>
      <c r="O1018" s="16" t="s">
        <v>35</v>
      </c>
      <c r="P1018" s="16" t="s">
        <v>139</v>
      </c>
      <c r="Q1018" s="16" t="s">
        <v>7331</v>
      </c>
      <c r="R1018" s="16" t="s">
        <v>10322</v>
      </c>
      <c r="S1018" s="16" t="s">
        <v>38</v>
      </c>
      <c r="T1018" s="18">
        <v>21266</v>
      </c>
      <c r="U1018" s="19">
        <v>67.74444444444444</v>
      </c>
      <c r="V1018" s="19" t="s">
        <v>10315</v>
      </c>
      <c r="W1018" s="20" t="s">
        <v>39</v>
      </c>
      <c r="X1018" s="16" t="s">
        <v>612</v>
      </c>
      <c r="Y1018" s="16" t="s">
        <v>41</v>
      </c>
      <c r="Z1018" s="16">
        <v>48453</v>
      </c>
      <c r="AA1018" s="16" t="s">
        <v>55</v>
      </c>
      <c r="AB1018" s="16" t="s">
        <v>83</v>
      </c>
      <c r="AC1018" s="16" t="s">
        <v>44</v>
      </c>
      <c r="AD1018" s="16">
        <v>4</v>
      </c>
      <c r="AE1018" s="21">
        <f>VLOOKUP(W1018,Sheet4!$A$4:$B$53,2,FALSE)</f>
        <v>0</v>
      </c>
    </row>
    <row r="1019" spans="1:31" x14ac:dyDescent="0.35">
      <c r="A1019" s="22">
        <v>2404</v>
      </c>
      <c r="B1019" s="23" t="s">
        <v>5687</v>
      </c>
      <c r="C1019" s="23" t="s">
        <v>1735</v>
      </c>
      <c r="D1019" s="24">
        <v>43642</v>
      </c>
      <c r="E1019" s="24">
        <v>43857</v>
      </c>
      <c r="F1019" s="23">
        <v>7</v>
      </c>
      <c r="G1019" s="23" t="s">
        <v>10308</v>
      </c>
      <c r="H1019" s="23" t="s">
        <v>3017</v>
      </c>
      <c r="I1019" s="23" t="s">
        <v>7332</v>
      </c>
      <c r="J1019" s="23" t="s">
        <v>7333</v>
      </c>
      <c r="K1019" s="23" t="s">
        <v>31</v>
      </c>
      <c r="L1019" s="23" t="s">
        <v>32</v>
      </c>
      <c r="M1019" s="23" t="s">
        <v>33</v>
      </c>
      <c r="N1019" s="23" t="s">
        <v>34</v>
      </c>
      <c r="O1019" s="23" t="s">
        <v>35</v>
      </c>
      <c r="P1019" s="23" t="s">
        <v>174</v>
      </c>
      <c r="Q1019" s="23" t="s">
        <v>7334</v>
      </c>
      <c r="R1019" s="23" t="s">
        <v>10322</v>
      </c>
      <c r="S1019" s="23" t="s">
        <v>80</v>
      </c>
      <c r="T1019" s="25">
        <v>18037</v>
      </c>
      <c r="U1019" s="26">
        <v>76.586111111111109</v>
      </c>
      <c r="V1019" s="26" t="s">
        <v>10316</v>
      </c>
      <c r="W1019" s="27" t="s">
        <v>39</v>
      </c>
      <c r="X1019" s="23" t="s">
        <v>242</v>
      </c>
      <c r="Y1019" s="23" t="s">
        <v>41</v>
      </c>
      <c r="Z1019" s="23">
        <v>25247</v>
      </c>
      <c r="AA1019" s="23" t="s">
        <v>42</v>
      </c>
      <c r="AB1019" s="23" t="s">
        <v>103</v>
      </c>
      <c r="AC1019" s="23" t="s">
        <v>44</v>
      </c>
      <c r="AD1019" s="23">
        <v>2</v>
      </c>
      <c r="AE1019" s="28">
        <f>VLOOKUP(W1019,Sheet4!$A$4:$B$53,2,FALSE)</f>
        <v>0</v>
      </c>
    </row>
    <row r="1020" spans="1:31" x14ac:dyDescent="0.35">
      <c r="A1020" s="15">
        <v>2405</v>
      </c>
      <c r="B1020" s="16" t="s">
        <v>7335</v>
      </c>
      <c r="C1020" s="16" t="s">
        <v>5679</v>
      </c>
      <c r="D1020" s="17">
        <v>44087</v>
      </c>
      <c r="E1020" s="17">
        <v>44635</v>
      </c>
      <c r="F1020" s="16">
        <v>18</v>
      </c>
      <c r="G1020" s="16" t="s">
        <v>10308</v>
      </c>
      <c r="H1020" s="16" t="s">
        <v>3725</v>
      </c>
      <c r="I1020" s="16" t="s">
        <v>7336</v>
      </c>
      <c r="J1020" s="16" t="s">
        <v>7337</v>
      </c>
      <c r="K1020" s="16" t="s">
        <v>132</v>
      </c>
      <c r="L1020" s="16" t="s">
        <v>744</v>
      </c>
      <c r="M1020" s="16" t="s">
        <v>62</v>
      </c>
      <c r="N1020" s="16" t="s">
        <v>63</v>
      </c>
      <c r="O1020" s="16" t="s">
        <v>51</v>
      </c>
      <c r="P1020" s="16" t="s">
        <v>98</v>
      </c>
      <c r="Q1020" s="16" t="s">
        <v>7338</v>
      </c>
      <c r="R1020" s="16" t="s">
        <v>10322</v>
      </c>
      <c r="S1020" s="16" t="s">
        <v>89</v>
      </c>
      <c r="T1020" s="18">
        <v>18359</v>
      </c>
      <c r="U1020" s="19">
        <v>75.705555555555549</v>
      </c>
      <c r="V1020" s="19" t="s">
        <v>10316</v>
      </c>
      <c r="W1020" s="20" t="s">
        <v>39</v>
      </c>
      <c r="X1020" s="16" t="s">
        <v>162</v>
      </c>
      <c r="Y1020" s="16" t="s">
        <v>54</v>
      </c>
      <c r="Z1020" s="16">
        <v>3445</v>
      </c>
      <c r="AA1020" s="16" t="s">
        <v>42</v>
      </c>
      <c r="AB1020" s="16" t="s">
        <v>103</v>
      </c>
      <c r="AC1020" s="16" t="s">
        <v>44</v>
      </c>
      <c r="AD1020" s="16">
        <v>4</v>
      </c>
      <c r="AE1020" s="21">
        <f>VLOOKUP(W1020,Sheet4!$A$4:$B$53,2,FALSE)</f>
        <v>0</v>
      </c>
    </row>
    <row r="1021" spans="1:31" x14ac:dyDescent="0.35">
      <c r="A1021" s="22">
        <v>2407</v>
      </c>
      <c r="B1021" s="23" t="s">
        <v>3031</v>
      </c>
      <c r="C1021" s="23" t="s">
        <v>4978</v>
      </c>
      <c r="D1021" s="24">
        <v>43744</v>
      </c>
      <c r="E1021" s="24">
        <v>45030</v>
      </c>
      <c r="F1021" s="23">
        <v>42</v>
      </c>
      <c r="G1021" s="23" t="s">
        <v>10308</v>
      </c>
      <c r="H1021" s="23" t="s">
        <v>2308</v>
      </c>
      <c r="I1021" s="23" t="s">
        <v>7341</v>
      </c>
      <c r="J1021" s="23" t="s">
        <v>7342</v>
      </c>
      <c r="K1021" s="23" t="s">
        <v>49</v>
      </c>
      <c r="L1021" s="23" t="s">
        <v>32</v>
      </c>
      <c r="M1021" s="23" t="s">
        <v>62</v>
      </c>
      <c r="N1021" s="23" t="s">
        <v>34</v>
      </c>
      <c r="O1021" s="23" t="s">
        <v>35</v>
      </c>
      <c r="P1021" s="23" t="s">
        <v>98</v>
      </c>
      <c r="Q1021" s="23" t="s">
        <v>7343</v>
      </c>
      <c r="R1021" s="23" t="s">
        <v>10322</v>
      </c>
      <c r="S1021" s="23" t="s">
        <v>38</v>
      </c>
      <c r="T1021" s="25">
        <v>19466</v>
      </c>
      <c r="U1021" s="26">
        <v>72.674999999999997</v>
      </c>
      <c r="V1021" s="26" t="s">
        <v>10316</v>
      </c>
      <c r="W1021" s="27" t="s">
        <v>39</v>
      </c>
      <c r="X1021" s="23" t="s">
        <v>72</v>
      </c>
      <c r="Y1021" s="23" t="s">
        <v>54</v>
      </c>
      <c r="Z1021" s="23">
        <v>47723</v>
      </c>
      <c r="AA1021" s="23" t="s">
        <v>73</v>
      </c>
      <c r="AB1021" s="23" t="s">
        <v>43</v>
      </c>
      <c r="AC1021" s="23" t="s">
        <v>44</v>
      </c>
      <c r="AD1021" s="23">
        <v>4</v>
      </c>
      <c r="AE1021" s="28">
        <f>VLOOKUP(W1021,Sheet4!$A$4:$B$53,2,FALSE)</f>
        <v>0</v>
      </c>
    </row>
    <row r="1022" spans="1:31" x14ac:dyDescent="0.35">
      <c r="A1022" s="15">
        <v>2412</v>
      </c>
      <c r="B1022" s="16" t="s">
        <v>936</v>
      </c>
      <c r="C1022" s="16" t="s">
        <v>7353</v>
      </c>
      <c r="D1022" s="17">
        <v>44591</v>
      </c>
      <c r="E1022" s="17">
        <v>45007</v>
      </c>
      <c r="F1022" s="16">
        <v>13</v>
      </c>
      <c r="G1022" s="16" t="s">
        <v>10308</v>
      </c>
      <c r="H1022" s="16" t="s">
        <v>3017</v>
      </c>
      <c r="I1022" s="16" t="s">
        <v>7354</v>
      </c>
      <c r="J1022" s="16" t="s">
        <v>7355</v>
      </c>
      <c r="K1022" s="16" t="s">
        <v>61</v>
      </c>
      <c r="L1022" s="16" t="s">
        <v>32</v>
      </c>
      <c r="M1022" s="16" t="s">
        <v>62</v>
      </c>
      <c r="N1022" s="16" t="s">
        <v>63</v>
      </c>
      <c r="O1022" s="16" t="s">
        <v>51</v>
      </c>
      <c r="P1022" s="16" t="s">
        <v>174</v>
      </c>
      <c r="Q1022" s="16" t="s">
        <v>7356</v>
      </c>
      <c r="R1022" s="16" t="s">
        <v>10322</v>
      </c>
      <c r="S1022" s="16" t="s">
        <v>110</v>
      </c>
      <c r="T1022" s="18">
        <v>34620</v>
      </c>
      <c r="U1022" s="19">
        <v>31.18611111111111</v>
      </c>
      <c r="V1022" s="19" t="s">
        <v>10318</v>
      </c>
      <c r="W1022" s="20" t="s">
        <v>39</v>
      </c>
      <c r="X1022" s="16" t="s">
        <v>112</v>
      </c>
      <c r="Y1022" s="16" t="s">
        <v>54</v>
      </c>
      <c r="Z1022" s="16">
        <v>63971</v>
      </c>
      <c r="AA1022" s="16" t="s">
        <v>42</v>
      </c>
      <c r="AB1022" s="16" t="s">
        <v>43</v>
      </c>
      <c r="AC1022" s="16" t="s">
        <v>44</v>
      </c>
      <c r="AD1022" s="16">
        <v>2</v>
      </c>
      <c r="AE1022" s="21">
        <f>VLOOKUP(W1022,Sheet4!$A$4:$B$53,2,FALSE)</f>
        <v>0</v>
      </c>
    </row>
    <row r="1023" spans="1:31" x14ac:dyDescent="0.35">
      <c r="A1023" s="22">
        <v>2413</v>
      </c>
      <c r="B1023" s="23" t="s">
        <v>509</v>
      </c>
      <c r="C1023" s="23" t="s">
        <v>850</v>
      </c>
      <c r="D1023" s="24">
        <v>44769</v>
      </c>
      <c r="E1023" s="24">
        <v>44843</v>
      </c>
      <c r="F1023" s="23">
        <v>2</v>
      </c>
      <c r="G1023" s="23" t="s">
        <v>10308</v>
      </c>
      <c r="H1023" s="23" t="s">
        <v>3017</v>
      </c>
      <c r="I1023" s="23" t="s">
        <v>7357</v>
      </c>
      <c r="J1023" s="23" t="s">
        <v>7358</v>
      </c>
      <c r="K1023" s="23" t="s">
        <v>167</v>
      </c>
      <c r="L1023" s="23" t="s">
        <v>32</v>
      </c>
      <c r="M1023" s="23" t="s">
        <v>62</v>
      </c>
      <c r="N1023" s="23" t="s">
        <v>63</v>
      </c>
      <c r="O1023" s="23" t="s">
        <v>35</v>
      </c>
      <c r="P1023" s="23" t="s">
        <v>125</v>
      </c>
      <c r="Q1023" s="23" t="s">
        <v>7359</v>
      </c>
      <c r="R1023" s="23" t="s">
        <v>10322</v>
      </c>
      <c r="S1023" s="23" t="s">
        <v>80</v>
      </c>
      <c r="T1023" s="25">
        <v>15441</v>
      </c>
      <c r="U1023" s="26">
        <v>83.694444444444443</v>
      </c>
      <c r="V1023" s="26" t="s">
        <v>10314</v>
      </c>
      <c r="W1023" s="27" t="s">
        <v>39</v>
      </c>
      <c r="X1023" s="23" t="s">
        <v>91</v>
      </c>
      <c r="Y1023" s="23" t="s">
        <v>41</v>
      </c>
      <c r="Z1023" s="23">
        <v>18899</v>
      </c>
      <c r="AA1023" s="23" t="s">
        <v>42</v>
      </c>
      <c r="AB1023" s="23" t="s">
        <v>74</v>
      </c>
      <c r="AC1023" s="23" t="s">
        <v>44</v>
      </c>
      <c r="AD1023" s="23">
        <v>4</v>
      </c>
      <c r="AE1023" s="28">
        <f>VLOOKUP(W1023,Sheet4!$A$4:$B$53,2,FALSE)</f>
        <v>0</v>
      </c>
    </row>
    <row r="1024" spans="1:31" x14ac:dyDescent="0.35">
      <c r="A1024" s="15">
        <v>2415</v>
      </c>
      <c r="B1024" s="16" t="s">
        <v>6914</v>
      </c>
      <c r="C1024" s="16" t="s">
        <v>7363</v>
      </c>
      <c r="D1024" s="17">
        <v>44235</v>
      </c>
      <c r="E1024" s="17">
        <v>44796</v>
      </c>
      <c r="F1024" s="16">
        <v>18</v>
      </c>
      <c r="G1024" s="16" t="s">
        <v>10308</v>
      </c>
      <c r="H1024" s="16" t="s">
        <v>3017</v>
      </c>
      <c r="I1024" s="16" t="s">
        <v>7364</v>
      </c>
      <c r="J1024" s="16" t="s">
        <v>7365</v>
      </c>
      <c r="K1024" s="16" t="s">
        <v>79</v>
      </c>
      <c r="L1024" s="16" t="s">
        <v>32</v>
      </c>
      <c r="M1024" s="16" t="s">
        <v>62</v>
      </c>
      <c r="N1024" s="16" t="s">
        <v>63</v>
      </c>
      <c r="O1024" s="16" t="s">
        <v>62</v>
      </c>
      <c r="P1024" s="16" t="s">
        <v>98</v>
      </c>
      <c r="Q1024" s="16" t="s">
        <v>7366</v>
      </c>
      <c r="R1024" s="16" t="s">
        <v>10322</v>
      </c>
      <c r="S1024" s="16" t="s">
        <v>89</v>
      </c>
      <c r="T1024" s="18">
        <v>19247</v>
      </c>
      <c r="U1024" s="19">
        <v>73.277777777777771</v>
      </c>
      <c r="V1024" s="19" t="s">
        <v>10316</v>
      </c>
      <c r="W1024" s="20" t="s">
        <v>39</v>
      </c>
      <c r="X1024" s="16" t="s">
        <v>102</v>
      </c>
      <c r="Y1024" s="16" t="s">
        <v>41</v>
      </c>
      <c r="Z1024" s="16">
        <v>25010</v>
      </c>
      <c r="AA1024" s="16" t="s">
        <v>42</v>
      </c>
      <c r="AB1024" s="16" t="s">
        <v>83</v>
      </c>
      <c r="AC1024" s="16" t="s">
        <v>44</v>
      </c>
      <c r="AD1024" s="16">
        <v>4</v>
      </c>
      <c r="AE1024" s="21">
        <f>VLOOKUP(W1024,Sheet4!$A$4:$B$53,2,FALSE)</f>
        <v>0</v>
      </c>
    </row>
    <row r="1025" spans="1:31" x14ac:dyDescent="0.35">
      <c r="A1025" s="22">
        <v>2417</v>
      </c>
      <c r="B1025" s="23" t="s">
        <v>5319</v>
      </c>
      <c r="C1025" s="23" t="s">
        <v>2770</v>
      </c>
      <c r="D1025" s="24">
        <v>44254</v>
      </c>
      <c r="E1025" s="24">
        <v>45137</v>
      </c>
      <c r="F1025" s="23">
        <v>29</v>
      </c>
      <c r="G1025" s="23" t="s">
        <v>10308</v>
      </c>
      <c r="H1025" s="23" t="s">
        <v>3017</v>
      </c>
      <c r="I1025" s="23" t="s">
        <v>7370</v>
      </c>
      <c r="J1025" s="23" t="s">
        <v>7371</v>
      </c>
      <c r="K1025" s="23" t="s">
        <v>88</v>
      </c>
      <c r="L1025" s="23" t="s">
        <v>32</v>
      </c>
      <c r="M1025" s="23" t="s">
        <v>33</v>
      </c>
      <c r="N1025" s="23" t="s">
        <v>34</v>
      </c>
      <c r="O1025" s="23" t="s">
        <v>62</v>
      </c>
      <c r="P1025" s="23" t="s">
        <v>139</v>
      </c>
      <c r="Q1025" s="23" t="s">
        <v>7372</v>
      </c>
      <c r="R1025" s="23" t="s">
        <v>10322</v>
      </c>
      <c r="S1025" s="23" t="s">
        <v>110</v>
      </c>
      <c r="T1025" s="25">
        <v>31726</v>
      </c>
      <c r="U1025" s="26">
        <v>39.111111111111114</v>
      </c>
      <c r="V1025" s="26" t="s">
        <v>10318</v>
      </c>
      <c r="W1025" s="27" t="s">
        <v>39</v>
      </c>
      <c r="X1025" s="23" t="s">
        <v>2798</v>
      </c>
      <c r="Y1025" s="23" t="s">
        <v>54</v>
      </c>
      <c r="Z1025" s="23">
        <v>37752</v>
      </c>
      <c r="AA1025" s="23" t="s">
        <v>42</v>
      </c>
      <c r="AB1025" s="23" t="s">
        <v>74</v>
      </c>
      <c r="AC1025" s="23" t="s">
        <v>44</v>
      </c>
      <c r="AD1025" s="23">
        <v>4</v>
      </c>
      <c r="AE1025" s="28">
        <f>VLOOKUP(W1025,Sheet4!$A$4:$B$53,2,FALSE)</f>
        <v>0</v>
      </c>
    </row>
    <row r="1026" spans="1:31" x14ac:dyDescent="0.35">
      <c r="A1026" s="15">
        <v>2418</v>
      </c>
      <c r="B1026" s="16" t="s">
        <v>5819</v>
      </c>
      <c r="C1026" s="16" t="s">
        <v>433</v>
      </c>
      <c r="D1026" s="17">
        <v>44587</v>
      </c>
      <c r="E1026" s="17">
        <v>45050</v>
      </c>
      <c r="F1026" s="16">
        <v>15</v>
      </c>
      <c r="G1026" s="16" t="s">
        <v>10308</v>
      </c>
      <c r="H1026" s="16" t="s">
        <v>3017</v>
      </c>
      <c r="I1026" s="16" t="s">
        <v>7373</v>
      </c>
      <c r="J1026" s="16" t="s">
        <v>7374</v>
      </c>
      <c r="K1026" s="16" t="s">
        <v>31</v>
      </c>
      <c r="L1026" s="16" t="s">
        <v>2299</v>
      </c>
      <c r="M1026" s="16" t="s">
        <v>33</v>
      </c>
      <c r="N1026" s="16" t="s">
        <v>63</v>
      </c>
      <c r="O1026" s="16" t="s">
        <v>35</v>
      </c>
      <c r="P1026" s="16" t="s">
        <v>98</v>
      </c>
      <c r="Q1026" s="16" t="s">
        <v>7375</v>
      </c>
      <c r="R1026" s="16" t="s">
        <v>10322</v>
      </c>
      <c r="S1026" s="16" t="s">
        <v>176</v>
      </c>
      <c r="T1026" s="18">
        <v>15512</v>
      </c>
      <c r="U1026" s="19">
        <v>83.5</v>
      </c>
      <c r="V1026" s="19" t="s">
        <v>10314</v>
      </c>
      <c r="W1026" s="20" t="s">
        <v>39</v>
      </c>
      <c r="X1026" s="16" t="s">
        <v>242</v>
      </c>
      <c r="Y1026" s="16" t="s">
        <v>54</v>
      </c>
      <c r="Z1026" s="16">
        <v>16793</v>
      </c>
      <c r="AA1026" s="16" t="s">
        <v>92</v>
      </c>
      <c r="AB1026" s="16" t="s">
        <v>83</v>
      </c>
      <c r="AC1026" s="16" t="s">
        <v>44</v>
      </c>
      <c r="AD1026" s="16">
        <v>1</v>
      </c>
      <c r="AE1026" s="21">
        <f>VLOOKUP(W1026,Sheet4!$A$4:$B$53,2,FALSE)</f>
        <v>0</v>
      </c>
    </row>
    <row r="1027" spans="1:31" x14ac:dyDescent="0.35">
      <c r="A1027" s="22">
        <v>2422</v>
      </c>
      <c r="B1027" s="23" t="s">
        <v>3255</v>
      </c>
      <c r="C1027" s="23" t="s">
        <v>1685</v>
      </c>
      <c r="D1027" s="24">
        <v>44551</v>
      </c>
      <c r="E1027" s="24">
        <v>44658</v>
      </c>
      <c r="F1027" s="23">
        <v>3</v>
      </c>
      <c r="G1027" s="23" t="s">
        <v>10308</v>
      </c>
      <c r="H1027" s="23" t="s">
        <v>3017</v>
      </c>
      <c r="I1027" s="23" t="s">
        <v>7385</v>
      </c>
      <c r="J1027" s="23" t="s">
        <v>7386</v>
      </c>
      <c r="K1027" s="23" t="s">
        <v>61</v>
      </c>
      <c r="L1027" s="23" t="s">
        <v>744</v>
      </c>
      <c r="M1027" s="23" t="s">
        <v>51</v>
      </c>
      <c r="N1027" s="23" t="s">
        <v>50</v>
      </c>
      <c r="O1027" s="23" t="s">
        <v>35</v>
      </c>
      <c r="P1027" s="23" t="s">
        <v>98</v>
      </c>
      <c r="Q1027" s="23" t="s">
        <v>7387</v>
      </c>
      <c r="R1027" s="23" t="s">
        <v>10322</v>
      </c>
      <c r="S1027" s="23" t="s">
        <v>80</v>
      </c>
      <c r="T1027" s="25">
        <v>17973</v>
      </c>
      <c r="U1027" s="26">
        <v>76.761111111111106</v>
      </c>
      <c r="V1027" s="26" t="s">
        <v>10316</v>
      </c>
      <c r="W1027" s="27" t="s">
        <v>39</v>
      </c>
      <c r="X1027" s="23" t="s">
        <v>82</v>
      </c>
      <c r="Y1027" s="23" t="s">
        <v>54</v>
      </c>
      <c r="Z1027" s="23">
        <v>86374</v>
      </c>
      <c r="AA1027" s="23" t="s">
        <v>55</v>
      </c>
      <c r="AB1027" s="23" t="s">
        <v>43</v>
      </c>
      <c r="AC1027" s="23" t="s">
        <v>44</v>
      </c>
      <c r="AD1027" s="23">
        <v>2</v>
      </c>
      <c r="AE1027" s="28">
        <f>VLOOKUP(W1027,Sheet4!$A$4:$B$53,2,FALSE)</f>
        <v>0</v>
      </c>
    </row>
    <row r="1028" spans="1:31" x14ac:dyDescent="0.35">
      <c r="A1028" s="15">
        <v>2424</v>
      </c>
      <c r="B1028" s="16" t="s">
        <v>4424</v>
      </c>
      <c r="C1028" s="16" t="s">
        <v>6198</v>
      </c>
      <c r="D1028" s="17">
        <v>43522</v>
      </c>
      <c r="E1028" s="17">
        <v>44279</v>
      </c>
      <c r="F1028" s="16">
        <v>24</v>
      </c>
      <c r="G1028" s="16" t="s">
        <v>10308</v>
      </c>
      <c r="H1028" s="16" t="s">
        <v>1778</v>
      </c>
      <c r="I1028" s="16" t="s">
        <v>7390</v>
      </c>
      <c r="J1028" s="16" t="s">
        <v>7391</v>
      </c>
      <c r="K1028" s="16" t="s">
        <v>132</v>
      </c>
      <c r="L1028" s="16" t="s">
        <v>32</v>
      </c>
      <c r="M1028" s="16" t="s">
        <v>62</v>
      </c>
      <c r="N1028" s="16" t="s">
        <v>34</v>
      </c>
      <c r="O1028" s="16" t="s">
        <v>62</v>
      </c>
      <c r="P1028" s="16" t="s">
        <v>125</v>
      </c>
      <c r="Q1028" s="16" t="s">
        <v>7392</v>
      </c>
      <c r="R1028" s="16" t="s">
        <v>1842</v>
      </c>
      <c r="S1028" s="16" t="s">
        <v>110</v>
      </c>
      <c r="T1028" s="18">
        <v>27259</v>
      </c>
      <c r="U1028" s="19">
        <v>51.338888888888889</v>
      </c>
      <c r="V1028" s="19" t="s">
        <v>10319</v>
      </c>
      <c r="W1028" s="20" t="s">
        <v>39</v>
      </c>
      <c r="X1028" s="16" t="s">
        <v>102</v>
      </c>
      <c r="Y1028" s="16" t="s">
        <v>54</v>
      </c>
      <c r="Z1028" s="16">
        <v>47083</v>
      </c>
      <c r="AA1028" s="16" t="s">
        <v>55</v>
      </c>
      <c r="AB1028" s="16" t="s">
        <v>103</v>
      </c>
      <c r="AC1028" s="16" t="s">
        <v>44</v>
      </c>
      <c r="AD1028" s="16">
        <v>2</v>
      </c>
      <c r="AE1028" s="21">
        <f>VLOOKUP(W1028,Sheet4!$A$4:$B$53,2,FALSE)</f>
        <v>0</v>
      </c>
    </row>
    <row r="1029" spans="1:31" x14ac:dyDescent="0.35">
      <c r="A1029" s="22">
        <v>2425</v>
      </c>
      <c r="B1029" s="23" t="s">
        <v>1843</v>
      </c>
      <c r="C1029" s="23" t="s">
        <v>869</v>
      </c>
      <c r="D1029" s="24">
        <v>44731</v>
      </c>
      <c r="E1029" s="24">
        <v>45066</v>
      </c>
      <c r="F1029" s="23">
        <v>11</v>
      </c>
      <c r="G1029" s="23" t="s">
        <v>10308</v>
      </c>
      <c r="H1029" s="23" t="s">
        <v>6983</v>
      </c>
      <c r="I1029" s="23" t="s">
        <v>7393</v>
      </c>
      <c r="J1029" s="23" t="s">
        <v>7394</v>
      </c>
      <c r="K1029" s="23" t="s">
        <v>138</v>
      </c>
      <c r="L1029" s="23" t="s">
        <v>32</v>
      </c>
      <c r="M1029" s="23" t="s">
        <v>33</v>
      </c>
      <c r="N1029" s="23" t="s">
        <v>34</v>
      </c>
      <c r="O1029" s="23" t="s">
        <v>62</v>
      </c>
      <c r="P1029" s="23" t="s">
        <v>125</v>
      </c>
      <c r="Q1029" s="23" t="s">
        <v>7395</v>
      </c>
      <c r="R1029" s="23" t="s">
        <v>10322</v>
      </c>
      <c r="S1029" s="23" t="s">
        <v>304</v>
      </c>
      <c r="T1029" s="25">
        <v>30117</v>
      </c>
      <c r="U1029" s="26">
        <v>43.513888888888886</v>
      </c>
      <c r="V1029" s="26" t="s">
        <v>10317</v>
      </c>
      <c r="W1029" s="27" t="s">
        <v>39</v>
      </c>
      <c r="X1029" s="23" t="s">
        <v>91</v>
      </c>
      <c r="Y1029" s="23" t="s">
        <v>54</v>
      </c>
      <c r="Z1029" s="23">
        <v>61895</v>
      </c>
      <c r="AA1029" s="23" t="s">
        <v>127</v>
      </c>
      <c r="AB1029" s="23" t="s">
        <v>103</v>
      </c>
      <c r="AC1029" s="23" t="s">
        <v>44</v>
      </c>
      <c r="AD1029" s="23">
        <v>2</v>
      </c>
      <c r="AE1029" s="28">
        <f>VLOOKUP(W1029,Sheet4!$A$4:$B$53,2,FALSE)</f>
        <v>0</v>
      </c>
    </row>
    <row r="1030" spans="1:31" x14ac:dyDescent="0.35">
      <c r="A1030" s="15">
        <v>2426</v>
      </c>
      <c r="B1030" s="16" t="s">
        <v>3238</v>
      </c>
      <c r="C1030" s="16" t="s">
        <v>1478</v>
      </c>
      <c r="D1030" s="17">
        <v>44032</v>
      </c>
      <c r="E1030" s="17">
        <v>45117</v>
      </c>
      <c r="F1030" s="16">
        <v>35</v>
      </c>
      <c r="G1030" s="16" t="s">
        <v>10308</v>
      </c>
      <c r="H1030" s="16" t="s">
        <v>2308</v>
      </c>
      <c r="I1030" s="16" t="s">
        <v>7396</v>
      </c>
      <c r="J1030" s="16" t="s">
        <v>7397</v>
      </c>
      <c r="K1030" s="16" t="s">
        <v>49</v>
      </c>
      <c r="L1030" s="16" t="s">
        <v>32</v>
      </c>
      <c r="M1030" s="16" t="s">
        <v>62</v>
      </c>
      <c r="N1030" s="16" t="s">
        <v>34</v>
      </c>
      <c r="O1030" s="16" t="s">
        <v>51</v>
      </c>
      <c r="P1030" s="16" t="s">
        <v>139</v>
      </c>
      <c r="Q1030" s="16" t="s">
        <v>7398</v>
      </c>
      <c r="R1030" s="16" t="s">
        <v>10322</v>
      </c>
      <c r="S1030" s="16" t="s">
        <v>80</v>
      </c>
      <c r="T1030" s="18">
        <v>21612</v>
      </c>
      <c r="U1030" s="19">
        <v>66.797222222222217</v>
      </c>
      <c r="V1030" s="19" t="s">
        <v>10315</v>
      </c>
      <c r="W1030" s="20" t="s">
        <v>39</v>
      </c>
      <c r="X1030" s="16" t="s">
        <v>225</v>
      </c>
      <c r="Y1030" s="16" t="s">
        <v>41</v>
      </c>
      <c r="Z1030" s="16">
        <v>43373</v>
      </c>
      <c r="AA1030" s="16" t="s">
        <v>42</v>
      </c>
      <c r="AB1030" s="16" t="s">
        <v>43</v>
      </c>
      <c r="AC1030" s="16" t="s">
        <v>44</v>
      </c>
      <c r="AD1030" s="16">
        <v>2</v>
      </c>
      <c r="AE1030" s="21">
        <f>VLOOKUP(W1030,Sheet4!$A$4:$B$53,2,FALSE)</f>
        <v>0</v>
      </c>
    </row>
    <row r="1031" spans="1:31" x14ac:dyDescent="0.35">
      <c r="A1031" s="22">
        <v>2427</v>
      </c>
      <c r="B1031" s="23" t="s">
        <v>7399</v>
      </c>
      <c r="C1031" s="23" t="s">
        <v>2170</v>
      </c>
      <c r="D1031" s="24">
        <v>43847</v>
      </c>
      <c r="E1031" s="24">
        <v>43941</v>
      </c>
      <c r="F1031" s="23">
        <v>3</v>
      </c>
      <c r="G1031" s="23" t="s">
        <v>10308</v>
      </c>
      <c r="H1031" s="23" t="s">
        <v>2308</v>
      </c>
      <c r="I1031" s="23" t="s">
        <v>7400</v>
      </c>
      <c r="J1031" s="23" t="s">
        <v>7401</v>
      </c>
      <c r="K1031" s="23" t="s">
        <v>31</v>
      </c>
      <c r="L1031" s="23" t="s">
        <v>32</v>
      </c>
      <c r="M1031" s="23" t="s">
        <v>51</v>
      </c>
      <c r="N1031" s="23" t="s">
        <v>34</v>
      </c>
      <c r="O1031" s="23" t="s">
        <v>62</v>
      </c>
      <c r="P1031" s="23" t="s">
        <v>174</v>
      </c>
      <c r="Q1031" s="23" t="s">
        <v>7402</v>
      </c>
      <c r="R1031" s="23" t="s">
        <v>169</v>
      </c>
      <c r="S1031" s="23" t="s">
        <v>89</v>
      </c>
      <c r="T1031" s="25">
        <v>20781</v>
      </c>
      <c r="U1031" s="26">
        <v>69.077777777777783</v>
      </c>
      <c r="V1031" s="26" t="s">
        <v>10315</v>
      </c>
      <c r="W1031" s="27" t="s">
        <v>39</v>
      </c>
      <c r="X1031" s="23" t="s">
        <v>581</v>
      </c>
      <c r="Y1031" s="23" t="s">
        <v>41</v>
      </c>
      <c r="Z1031" s="23">
        <v>87868</v>
      </c>
      <c r="AA1031" s="23" t="s">
        <v>127</v>
      </c>
      <c r="AB1031" s="23" t="s">
        <v>103</v>
      </c>
      <c r="AC1031" s="23" t="s">
        <v>44</v>
      </c>
      <c r="AD1031" s="23">
        <v>5</v>
      </c>
      <c r="AE1031" s="28">
        <f>VLOOKUP(W1031,Sheet4!$A$4:$B$53,2,FALSE)</f>
        <v>0</v>
      </c>
    </row>
    <row r="1032" spans="1:31" x14ac:dyDescent="0.35">
      <c r="A1032" s="15">
        <v>2428</v>
      </c>
      <c r="B1032" s="16" t="s">
        <v>5412</v>
      </c>
      <c r="C1032" s="16" t="s">
        <v>347</v>
      </c>
      <c r="D1032" s="17">
        <v>44351</v>
      </c>
      <c r="E1032" s="17">
        <v>44603</v>
      </c>
      <c r="F1032" s="16">
        <v>8</v>
      </c>
      <c r="G1032" s="16" t="s">
        <v>10308</v>
      </c>
      <c r="H1032" s="16" t="s">
        <v>2328</v>
      </c>
      <c r="I1032" s="16" t="s">
        <v>7403</v>
      </c>
      <c r="J1032" s="16" t="s">
        <v>7404</v>
      </c>
      <c r="K1032" s="16" t="s">
        <v>88</v>
      </c>
      <c r="L1032" s="16" t="s">
        <v>32</v>
      </c>
      <c r="M1032" s="16" t="s">
        <v>51</v>
      </c>
      <c r="N1032" s="16" t="s">
        <v>63</v>
      </c>
      <c r="O1032" s="16" t="s">
        <v>35</v>
      </c>
      <c r="P1032" s="16" t="s">
        <v>174</v>
      </c>
      <c r="Q1032" s="16" t="s">
        <v>7405</v>
      </c>
      <c r="R1032" s="16" t="s">
        <v>169</v>
      </c>
      <c r="S1032" s="16" t="s">
        <v>503</v>
      </c>
      <c r="T1032" s="18">
        <v>23033</v>
      </c>
      <c r="U1032" s="19">
        <v>62.911111111111111</v>
      </c>
      <c r="V1032" s="19" t="s">
        <v>10315</v>
      </c>
      <c r="W1032" s="20" t="s">
        <v>39</v>
      </c>
      <c r="X1032" s="16" t="s">
        <v>3106</v>
      </c>
      <c r="Y1032" s="16" t="s">
        <v>41</v>
      </c>
      <c r="Z1032" s="16">
        <v>7404</v>
      </c>
      <c r="AA1032" s="16" t="s">
        <v>42</v>
      </c>
      <c r="AB1032" s="16" t="s">
        <v>103</v>
      </c>
      <c r="AC1032" s="16" t="s">
        <v>44</v>
      </c>
      <c r="AD1032" s="16">
        <v>4</v>
      </c>
      <c r="AE1032" s="21">
        <f>VLOOKUP(W1032,Sheet4!$A$4:$B$53,2,FALSE)</f>
        <v>0</v>
      </c>
    </row>
    <row r="1033" spans="1:31" x14ac:dyDescent="0.35">
      <c r="A1033" s="22">
        <v>2429</v>
      </c>
      <c r="B1033" s="23" t="s">
        <v>1585</v>
      </c>
      <c r="C1033" s="23" t="s">
        <v>7406</v>
      </c>
      <c r="D1033" s="24">
        <v>43574</v>
      </c>
      <c r="E1033" s="24">
        <v>44014</v>
      </c>
      <c r="F1033" s="23">
        <v>14</v>
      </c>
      <c r="G1033" s="23" t="s">
        <v>10308</v>
      </c>
      <c r="H1033" s="23" t="s">
        <v>3017</v>
      </c>
      <c r="I1033" s="23" t="s">
        <v>7407</v>
      </c>
      <c r="J1033" s="23" t="s">
        <v>7408</v>
      </c>
      <c r="K1033" s="23" t="s">
        <v>88</v>
      </c>
      <c r="L1033" s="23" t="s">
        <v>32</v>
      </c>
      <c r="M1033" s="23" t="s">
        <v>51</v>
      </c>
      <c r="N1033" s="23" t="s">
        <v>34</v>
      </c>
      <c r="O1033" s="23" t="s">
        <v>35</v>
      </c>
      <c r="P1033" s="23" t="s">
        <v>98</v>
      </c>
      <c r="Q1033" s="23" t="s">
        <v>7409</v>
      </c>
      <c r="R1033" s="23" t="s">
        <v>10322</v>
      </c>
      <c r="S1033" s="23" t="s">
        <v>89</v>
      </c>
      <c r="T1033" s="25">
        <v>36281</v>
      </c>
      <c r="U1033" s="26">
        <v>26.636111111111113</v>
      </c>
      <c r="V1033" s="26" t="s">
        <v>10320</v>
      </c>
      <c r="W1033" s="27" t="s">
        <v>39</v>
      </c>
      <c r="X1033" s="23" t="s">
        <v>82</v>
      </c>
      <c r="Y1033" s="23" t="s">
        <v>54</v>
      </c>
      <c r="Z1033" s="23">
        <v>68494</v>
      </c>
      <c r="AA1033" s="23" t="s">
        <v>92</v>
      </c>
      <c r="AB1033" s="23" t="s">
        <v>43</v>
      </c>
      <c r="AC1033" s="23" t="s">
        <v>44</v>
      </c>
      <c r="AD1033" s="23">
        <v>4</v>
      </c>
      <c r="AE1033" s="28">
        <f>VLOOKUP(W1033,Sheet4!$A$4:$B$53,2,FALSE)</f>
        <v>0</v>
      </c>
    </row>
    <row r="1034" spans="1:31" x14ac:dyDescent="0.35">
      <c r="A1034" s="15">
        <v>2430</v>
      </c>
      <c r="B1034" s="16" t="s">
        <v>7410</v>
      </c>
      <c r="C1034" s="16" t="s">
        <v>818</v>
      </c>
      <c r="D1034" s="17">
        <v>43421</v>
      </c>
      <c r="E1034" s="17">
        <v>44185</v>
      </c>
      <c r="F1034" s="16">
        <v>25</v>
      </c>
      <c r="G1034" s="16" t="s">
        <v>10308</v>
      </c>
      <c r="H1034" s="16" t="s">
        <v>3017</v>
      </c>
      <c r="I1034" s="16" t="s">
        <v>7411</v>
      </c>
      <c r="J1034" s="16" t="s">
        <v>7412</v>
      </c>
      <c r="K1034" s="16" t="s">
        <v>31</v>
      </c>
      <c r="L1034" s="16" t="s">
        <v>32</v>
      </c>
      <c r="M1034" s="16" t="s">
        <v>62</v>
      </c>
      <c r="N1034" s="16" t="s">
        <v>63</v>
      </c>
      <c r="O1034" s="16" t="s">
        <v>51</v>
      </c>
      <c r="P1034" s="16" t="s">
        <v>174</v>
      </c>
      <c r="Q1034" s="16" t="s">
        <v>7413</v>
      </c>
      <c r="R1034" s="16" t="s">
        <v>10322</v>
      </c>
      <c r="S1034" s="16" t="s">
        <v>80</v>
      </c>
      <c r="T1034" s="18">
        <v>17648</v>
      </c>
      <c r="U1034" s="19">
        <v>77.652777777777771</v>
      </c>
      <c r="V1034" s="19" t="s">
        <v>10316</v>
      </c>
      <c r="W1034" s="20" t="s">
        <v>39</v>
      </c>
      <c r="X1034" s="16" t="s">
        <v>102</v>
      </c>
      <c r="Y1034" s="16" t="s">
        <v>54</v>
      </c>
      <c r="Z1034" s="16">
        <v>69480</v>
      </c>
      <c r="AA1034" s="16" t="s">
        <v>42</v>
      </c>
      <c r="AB1034" s="16" t="s">
        <v>74</v>
      </c>
      <c r="AC1034" s="16" t="s">
        <v>44</v>
      </c>
      <c r="AD1034" s="16">
        <v>2</v>
      </c>
      <c r="AE1034" s="21">
        <f>VLOOKUP(W1034,Sheet4!$A$4:$B$53,2,FALSE)</f>
        <v>0</v>
      </c>
    </row>
    <row r="1035" spans="1:31" x14ac:dyDescent="0.35">
      <c r="A1035" s="22">
        <v>2431</v>
      </c>
      <c r="B1035" s="23" t="s">
        <v>5834</v>
      </c>
      <c r="C1035" s="23" t="s">
        <v>4607</v>
      </c>
      <c r="D1035" s="24">
        <v>44791</v>
      </c>
      <c r="E1035" s="24">
        <v>45097</v>
      </c>
      <c r="F1035" s="23">
        <v>10</v>
      </c>
      <c r="G1035" s="23" t="s">
        <v>10308</v>
      </c>
      <c r="H1035" s="23" t="s">
        <v>3017</v>
      </c>
      <c r="I1035" s="23" t="s">
        <v>7414</v>
      </c>
      <c r="J1035" s="23" t="s">
        <v>7415</v>
      </c>
      <c r="K1035" s="23" t="s">
        <v>132</v>
      </c>
      <c r="L1035" s="23" t="s">
        <v>32</v>
      </c>
      <c r="M1035" s="23" t="s">
        <v>33</v>
      </c>
      <c r="N1035" s="23" t="s">
        <v>50</v>
      </c>
      <c r="O1035" s="23" t="s">
        <v>62</v>
      </c>
      <c r="P1035" s="23" t="s">
        <v>125</v>
      </c>
      <c r="Q1035" s="23" t="s">
        <v>7416</v>
      </c>
      <c r="R1035" s="23" t="s">
        <v>10322</v>
      </c>
      <c r="S1035" s="23" t="s">
        <v>80</v>
      </c>
      <c r="T1035" s="25">
        <v>15412</v>
      </c>
      <c r="U1035" s="26">
        <v>83.772222222222226</v>
      </c>
      <c r="V1035" s="26" t="s">
        <v>10314</v>
      </c>
      <c r="W1035" s="27" t="s">
        <v>39</v>
      </c>
      <c r="X1035" s="23" t="s">
        <v>82</v>
      </c>
      <c r="Y1035" s="23" t="s">
        <v>41</v>
      </c>
      <c r="Z1035" s="23">
        <v>16520</v>
      </c>
      <c r="AA1035" s="23" t="s">
        <v>127</v>
      </c>
      <c r="AB1035" s="23" t="s">
        <v>43</v>
      </c>
      <c r="AC1035" s="23" t="s">
        <v>44</v>
      </c>
      <c r="AD1035" s="23">
        <v>4</v>
      </c>
      <c r="AE1035" s="28">
        <f>VLOOKUP(W1035,Sheet4!$A$4:$B$53,2,FALSE)</f>
        <v>0</v>
      </c>
    </row>
    <row r="1036" spans="1:31" x14ac:dyDescent="0.35">
      <c r="A1036" s="15">
        <v>2432</v>
      </c>
      <c r="B1036" s="16" t="s">
        <v>7417</v>
      </c>
      <c r="C1036" s="16" t="s">
        <v>1131</v>
      </c>
      <c r="D1036" s="17">
        <v>44967</v>
      </c>
      <c r="E1036" s="17">
        <v>45040</v>
      </c>
      <c r="F1036" s="16">
        <v>2</v>
      </c>
      <c r="G1036" s="16" t="s">
        <v>10308</v>
      </c>
      <c r="H1036" s="16" t="s">
        <v>3017</v>
      </c>
      <c r="I1036" s="16" t="s">
        <v>7418</v>
      </c>
      <c r="J1036" s="16" t="s">
        <v>7419</v>
      </c>
      <c r="K1036" s="16" t="s">
        <v>49</v>
      </c>
      <c r="L1036" s="16" t="s">
        <v>744</v>
      </c>
      <c r="M1036" s="16" t="s">
        <v>33</v>
      </c>
      <c r="N1036" s="16" t="s">
        <v>34</v>
      </c>
      <c r="O1036" s="16" t="s">
        <v>62</v>
      </c>
      <c r="P1036" s="16" t="s">
        <v>139</v>
      </c>
      <c r="Q1036" s="16" t="s">
        <v>7420</v>
      </c>
      <c r="R1036" s="16" t="s">
        <v>10322</v>
      </c>
      <c r="S1036" s="16" t="s">
        <v>503</v>
      </c>
      <c r="T1036" s="18">
        <v>23119</v>
      </c>
      <c r="U1036" s="19">
        <v>62.672222222222224</v>
      </c>
      <c r="V1036" s="19" t="s">
        <v>10315</v>
      </c>
      <c r="W1036" s="20" t="s">
        <v>39</v>
      </c>
      <c r="X1036" s="16" t="s">
        <v>3106</v>
      </c>
      <c r="Y1036" s="16" t="s">
        <v>41</v>
      </c>
      <c r="Z1036" s="16">
        <v>44133</v>
      </c>
      <c r="AA1036" s="16" t="s">
        <v>127</v>
      </c>
      <c r="AB1036" s="16" t="s">
        <v>83</v>
      </c>
      <c r="AC1036" s="16" t="s">
        <v>44</v>
      </c>
      <c r="AD1036" s="16">
        <v>2</v>
      </c>
      <c r="AE1036" s="21">
        <f>VLOOKUP(W1036,Sheet4!$A$4:$B$53,2,FALSE)</f>
        <v>0</v>
      </c>
    </row>
    <row r="1037" spans="1:31" x14ac:dyDescent="0.35">
      <c r="A1037" s="22">
        <v>2433</v>
      </c>
      <c r="B1037" s="23" t="s">
        <v>6917</v>
      </c>
      <c r="C1037" s="23" t="s">
        <v>4332</v>
      </c>
      <c r="D1037" s="24">
        <v>43943</v>
      </c>
      <c r="E1037" s="24">
        <v>44776</v>
      </c>
      <c r="F1037" s="23">
        <v>27</v>
      </c>
      <c r="G1037" s="23" t="s">
        <v>10308</v>
      </c>
      <c r="H1037" s="23" t="s">
        <v>3017</v>
      </c>
      <c r="I1037" s="23" t="s">
        <v>7421</v>
      </c>
      <c r="J1037" s="23" t="s">
        <v>7422</v>
      </c>
      <c r="K1037" s="23" t="s">
        <v>138</v>
      </c>
      <c r="L1037" s="23" t="s">
        <v>32</v>
      </c>
      <c r="M1037" s="23" t="s">
        <v>33</v>
      </c>
      <c r="N1037" s="23" t="s">
        <v>34</v>
      </c>
      <c r="O1037" s="23" t="s">
        <v>35</v>
      </c>
      <c r="P1037" s="23" t="s">
        <v>139</v>
      </c>
      <c r="Q1037" s="23" t="s">
        <v>7423</v>
      </c>
      <c r="R1037" s="23" t="s">
        <v>10322</v>
      </c>
      <c r="S1037" s="23" t="s">
        <v>110</v>
      </c>
      <c r="T1037" s="25">
        <v>28002</v>
      </c>
      <c r="U1037" s="26">
        <v>49.305555555555557</v>
      </c>
      <c r="V1037" s="26" t="s">
        <v>10317</v>
      </c>
      <c r="W1037" s="27" t="s">
        <v>39</v>
      </c>
      <c r="X1037" s="23" t="s">
        <v>418</v>
      </c>
      <c r="Y1037" s="23" t="s">
        <v>54</v>
      </c>
      <c r="Z1037" s="23">
        <v>28492</v>
      </c>
      <c r="AA1037" s="23" t="s">
        <v>42</v>
      </c>
      <c r="AB1037" s="23" t="s">
        <v>43</v>
      </c>
      <c r="AC1037" s="23" t="s">
        <v>44</v>
      </c>
      <c r="AD1037" s="23">
        <v>1</v>
      </c>
      <c r="AE1037" s="28">
        <f>VLOOKUP(W1037,Sheet4!$A$4:$B$53,2,FALSE)</f>
        <v>0</v>
      </c>
    </row>
    <row r="1038" spans="1:31" x14ac:dyDescent="0.35">
      <c r="A1038" s="15">
        <v>2434</v>
      </c>
      <c r="B1038" s="16" t="s">
        <v>2070</v>
      </c>
      <c r="C1038" s="16" t="s">
        <v>7424</v>
      </c>
      <c r="D1038" s="17">
        <v>44940</v>
      </c>
      <c r="E1038" s="17">
        <v>45053</v>
      </c>
      <c r="F1038" s="16">
        <v>3</v>
      </c>
      <c r="G1038" s="16" t="s">
        <v>10308</v>
      </c>
      <c r="H1038" s="16" t="s">
        <v>3017</v>
      </c>
      <c r="I1038" s="16" t="s">
        <v>7425</v>
      </c>
      <c r="J1038" s="16" t="s">
        <v>7426</v>
      </c>
      <c r="K1038" s="16" t="s">
        <v>79</v>
      </c>
      <c r="L1038" s="16" t="s">
        <v>32</v>
      </c>
      <c r="M1038" s="16" t="s">
        <v>51</v>
      </c>
      <c r="N1038" s="16" t="s">
        <v>50</v>
      </c>
      <c r="O1038" s="16" t="s">
        <v>62</v>
      </c>
      <c r="P1038" s="16" t="s">
        <v>98</v>
      </c>
      <c r="Q1038" s="16" t="s">
        <v>7427</v>
      </c>
      <c r="R1038" s="16" t="s">
        <v>10322</v>
      </c>
      <c r="S1038" s="16" t="s">
        <v>80</v>
      </c>
      <c r="T1038" s="18">
        <v>33503</v>
      </c>
      <c r="U1038" s="19">
        <v>34.244444444444447</v>
      </c>
      <c r="V1038" s="19" t="s">
        <v>10318</v>
      </c>
      <c r="W1038" s="20" t="s">
        <v>39</v>
      </c>
      <c r="X1038" s="16" t="s">
        <v>225</v>
      </c>
      <c r="Y1038" s="16" t="s">
        <v>54</v>
      </c>
      <c r="Z1038" s="16">
        <v>34702</v>
      </c>
      <c r="AA1038" s="16" t="s">
        <v>127</v>
      </c>
      <c r="AB1038" s="16" t="s">
        <v>74</v>
      </c>
      <c r="AC1038" s="16" t="s">
        <v>44</v>
      </c>
      <c r="AD1038" s="16">
        <v>5</v>
      </c>
      <c r="AE1038" s="21">
        <f>VLOOKUP(W1038,Sheet4!$A$4:$B$53,2,FALSE)</f>
        <v>0</v>
      </c>
    </row>
    <row r="1039" spans="1:31" x14ac:dyDescent="0.35">
      <c r="A1039" s="22">
        <v>2435</v>
      </c>
      <c r="B1039" s="23" t="s">
        <v>7428</v>
      </c>
      <c r="C1039" s="23" t="s">
        <v>1740</v>
      </c>
      <c r="D1039" s="24">
        <v>44998</v>
      </c>
      <c r="E1039" s="24">
        <v>45006</v>
      </c>
      <c r="F1039" s="23">
        <v>0</v>
      </c>
      <c r="G1039" s="23" t="s">
        <v>10308</v>
      </c>
      <c r="H1039" s="23" t="s">
        <v>3017</v>
      </c>
      <c r="I1039" s="23" t="s">
        <v>7429</v>
      </c>
      <c r="J1039" s="23" t="s">
        <v>7430</v>
      </c>
      <c r="K1039" s="23" t="s">
        <v>167</v>
      </c>
      <c r="L1039" s="23" t="s">
        <v>2299</v>
      </c>
      <c r="M1039" s="23" t="s">
        <v>62</v>
      </c>
      <c r="N1039" s="23" t="s">
        <v>34</v>
      </c>
      <c r="O1039" s="23" t="s">
        <v>51</v>
      </c>
      <c r="P1039" s="23" t="s">
        <v>98</v>
      </c>
      <c r="Q1039" s="23" t="s">
        <v>7431</v>
      </c>
      <c r="R1039" s="23" t="s">
        <v>10322</v>
      </c>
      <c r="S1039" s="23" t="s">
        <v>110</v>
      </c>
      <c r="T1039" s="25">
        <v>30107</v>
      </c>
      <c r="U1039" s="26">
        <v>43.541666666666664</v>
      </c>
      <c r="V1039" s="26" t="s">
        <v>10317</v>
      </c>
      <c r="W1039" s="27" t="s">
        <v>39</v>
      </c>
      <c r="X1039" s="23" t="s">
        <v>1540</v>
      </c>
      <c r="Y1039" s="23" t="s">
        <v>54</v>
      </c>
      <c r="Z1039" s="23">
        <v>97893</v>
      </c>
      <c r="AA1039" s="23" t="s">
        <v>73</v>
      </c>
      <c r="AB1039" s="23" t="s">
        <v>43</v>
      </c>
      <c r="AC1039" s="23" t="s">
        <v>44</v>
      </c>
      <c r="AD1039" s="23">
        <v>2</v>
      </c>
      <c r="AE1039" s="28">
        <f>VLOOKUP(W1039,Sheet4!$A$4:$B$53,2,FALSE)</f>
        <v>0</v>
      </c>
    </row>
    <row r="1040" spans="1:31" x14ac:dyDescent="0.35">
      <c r="A1040" s="15">
        <v>2436</v>
      </c>
      <c r="B1040" s="16" t="s">
        <v>740</v>
      </c>
      <c r="C1040" s="16" t="s">
        <v>660</v>
      </c>
      <c r="D1040" s="17">
        <v>44925</v>
      </c>
      <c r="E1040" s="17">
        <v>45032</v>
      </c>
      <c r="F1040" s="16">
        <v>3</v>
      </c>
      <c r="G1040" s="16" t="s">
        <v>10308</v>
      </c>
      <c r="H1040" s="16" t="s">
        <v>3017</v>
      </c>
      <c r="I1040" s="16" t="s">
        <v>6579</v>
      </c>
      <c r="J1040" s="16" t="s">
        <v>7432</v>
      </c>
      <c r="K1040" s="16" t="s">
        <v>97</v>
      </c>
      <c r="L1040" s="16" t="s">
        <v>2299</v>
      </c>
      <c r="M1040" s="16" t="s">
        <v>62</v>
      </c>
      <c r="N1040" s="16" t="s">
        <v>63</v>
      </c>
      <c r="O1040" s="16" t="s">
        <v>51</v>
      </c>
      <c r="P1040" s="16" t="s">
        <v>174</v>
      </c>
      <c r="Q1040" s="16" t="s">
        <v>7433</v>
      </c>
      <c r="R1040" s="16" t="s">
        <v>10322</v>
      </c>
      <c r="S1040" s="16" t="s">
        <v>89</v>
      </c>
      <c r="T1040" s="18">
        <v>21298</v>
      </c>
      <c r="U1040" s="19">
        <v>67.658333333333331</v>
      </c>
      <c r="V1040" s="19" t="s">
        <v>10315</v>
      </c>
      <c r="W1040" s="20" t="s">
        <v>39</v>
      </c>
      <c r="X1040" s="16" t="s">
        <v>192</v>
      </c>
      <c r="Y1040" s="16" t="s">
        <v>54</v>
      </c>
      <c r="Z1040" s="16">
        <v>94765</v>
      </c>
      <c r="AA1040" s="16" t="s">
        <v>127</v>
      </c>
      <c r="AB1040" s="16" t="s">
        <v>43</v>
      </c>
      <c r="AC1040" s="16" t="s">
        <v>44</v>
      </c>
      <c r="AD1040" s="16">
        <v>4</v>
      </c>
      <c r="AE1040" s="21">
        <f>VLOOKUP(W1040,Sheet4!$A$4:$B$53,2,FALSE)</f>
        <v>0</v>
      </c>
    </row>
    <row r="1041" spans="1:31" x14ac:dyDescent="0.35">
      <c r="A1041" s="22">
        <v>2437</v>
      </c>
      <c r="B1041" s="23" t="s">
        <v>5079</v>
      </c>
      <c r="C1041" s="23" t="s">
        <v>4253</v>
      </c>
      <c r="D1041" s="24">
        <v>43986</v>
      </c>
      <c r="E1041" s="24">
        <v>44864</v>
      </c>
      <c r="F1041" s="23">
        <v>28</v>
      </c>
      <c r="G1041" s="23" t="s">
        <v>10308</v>
      </c>
      <c r="H1041" s="23" t="s">
        <v>3017</v>
      </c>
      <c r="I1041" s="23" t="s">
        <v>7434</v>
      </c>
      <c r="J1041" s="23" t="s">
        <v>7435</v>
      </c>
      <c r="K1041" s="23" t="s">
        <v>117</v>
      </c>
      <c r="L1041" s="23" t="s">
        <v>2299</v>
      </c>
      <c r="M1041" s="23" t="s">
        <v>62</v>
      </c>
      <c r="N1041" s="23" t="s">
        <v>50</v>
      </c>
      <c r="O1041" s="23" t="s">
        <v>62</v>
      </c>
      <c r="P1041" s="23" t="s">
        <v>174</v>
      </c>
      <c r="Q1041" s="23" t="s">
        <v>7436</v>
      </c>
      <c r="R1041" s="23" t="s">
        <v>10322</v>
      </c>
      <c r="S1041" s="23" t="s">
        <v>285</v>
      </c>
      <c r="T1041" s="25">
        <v>28275</v>
      </c>
      <c r="U1041" s="26">
        <v>48.555555555555557</v>
      </c>
      <c r="V1041" s="26" t="s">
        <v>10317</v>
      </c>
      <c r="W1041" s="27" t="s">
        <v>39</v>
      </c>
      <c r="X1041" s="23" t="s">
        <v>286</v>
      </c>
      <c r="Y1041" s="23" t="s">
        <v>41</v>
      </c>
      <c r="Z1041" s="23">
        <v>83290</v>
      </c>
      <c r="AA1041" s="23" t="s">
        <v>73</v>
      </c>
      <c r="AB1041" s="23" t="s">
        <v>74</v>
      </c>
      <c r="AC1041" s="23" t="s">
        <v>44</v>
      </c>
      <c r="AD1041" s="23">
        <v>2</v>
      </c>
      <c r="AE1041" s="28">
        <f>VLOOKUP(W1041,Sheet4!$A$4:$B$53,2,FALSE)</f>
        <v>0</v>
      </c>
    </row>
    <row r="1042" spans="1:31" x14ac:dyDescent="0.35">
      <c r="A1042" s="15">
        <v>2442</v>
      </c>
      <c r="B1042" s="16" t="s">
        <v>3635</v>
      </c>
      <c r="C1042" s="16" t="s">
        <v>1174</v>
      </c>
      <c r="D1042" s="17">
        <v>44957</v>
      </c>
      <c r="E1042" s="17">
        <v>45099</v>
      </c>
      <c r="F1042" s="16">
        <v>4</v>
      </c>
      <c r="G1042" s="16" t="s">
        <v>10308</v>
      </c>
      <c r="H1042" s="16" t="s">
        <v>6983</v>
      </c>
      <c r="I1042" s="16" t="s">
        <v>7448</v>
      </c>
      <c r="J1042" s="16" t="s">
        <v>7449</v>
      </c>
      <c r="K1042" s="16" t="s">
        <v>132</v>
      </c>
      <c r="L1042" s="16" t="s">
        <v>32</v>
      </c>
      <c r="M1042" s="16" t="s">
        <v>33</v>
      </c>
      <c r="N1042" s="16" t="s">
        <v>34</v>
      </c>
      <c r="O1042" s="16" t="s">
        <v>62</v>
      </c>
      <c r="P1042" s="16" t="s">
        <v>125</v>
      </c>
      <c r="Q1042" s="16" t="s">
        <v>7450</v>
      </c>
      <c r="R1042" s="16" t="s">
        <v>10322</v>
      </c>
      <c r="S1042" s="16" t="s">
        <v>118</v>
      </c>
      <c r="T1042" s="18">
        <v>26770</v>
      </c>
      <c r="U1042" s="19">
        <v>52.677777777777777</v>
      </c>
      <c r="V1042" s="19" t="s">
        <v>10319</v>
      </c>
      <c r="W1042" s="20" t="s">
        <v>39</v>
      </c>
      <c r="X1042" s="16" t="s">
        <v>707</v>
      </c>
      <c r="Y1042" s="16" t="s">
        <v>41</v>
      </c>
      <c r="Z1042" s="16">
        <v>53145</v>
      </c>
      <c r="AA1042" s="16" t="s">
        <v>92</v>
      </c>
      <c r="AB1042" s="16" t="s">
        <v>103</v>
      </c>
      <c r="AC1042" s="16" t="s">
        <v>44</v>
      </c>
      <c r="AD1042" s="16">
        <v>1</v>
      </c>
      <c r="AE1042" s="21">
        <f>VLOOKUP(W1042,Sheet4!$A$4:$B$53,2,FALSE)</f>
        <v>0</v>
      </c>
    </row>
    <row r="1043" spans="1:31" x14ac:dyDescent="0.35">
      <c r="A1043" s="22">
        <v>2446</v>
      </c>
      <c r="B1043" s="23" t="s">
        <v>7460</v>
      </c>
      <c r="C1043" s="23" t="s">
        <v>4438</v>
      </c>
      <c r="D1043" s="24">
        <v>44536</v>
      </c>
      <c r="E1043" s="24">
        <v>44937</v>
      </c>
      <c r="F1043" s="23">
        <v>13</v>
      </c>
      <c r="G1043" s="23" t="s">
        <v>10308</v>
      </c>
      <c r="H1043" s="23" t="s">
        <v>3017</v>
      </c>
      <c r="I1043" s="23" t="s">
        <v>7461</v>
      </c>
      <c r="J1043" s="23" t="s">
        <v>7462</v>
      </c>
      <c r="K1043" s="23" t="s">
        <v>117</v>
      </c>
      <c r="L1043" s="23" t="s">
        <v>32</v>
      </c>
      <c r="M1043" s="23" t="s">
        <v>33</v>
      </c>
      <c r="N1043" s="23" t="s">
        <v>34</v>
      </c>
      <c r="O1043" s="23" t="s">
        <v>62</v>
      </c>
      <c r="P1043" s="23" t="s">
        <v>98</v>
      </c>
      <c r="Q1043" s="23" t="s">
        <v>7463</v>
      </c>
      <c r="R1043" s="23" t="s">
        <v>10322</v>
      </c>
      <c r="S1043" s="23" t="s">
        <v>118</v>
      </c>
      <c r="T1043" s="25">
        <v>17826</v>
      </c>
      <c r="U1043" s="26">
        <v>77.166666666666671</v>
      </c>
      <c r="V1043" s="26" t="s">
        <v>10316</v>
      </c>
      <c r="W1043" s="27" t="s">
        <v>39</v>
      </c>
      <c r="X1043" s="23" t="s">
        <v>242</v>
      </c>
      <c r="Y1043" s="23" t="s">
        <v>54</v>
      </c>
      <c r="Z1043" s="23">
        <v>59946</v>
      </c>
      <c r="AA1043" s="23" t="s">
        <v>92</v>
      </c>
      <c r="AB1043" s="23" t="s">
        <v>103</v>
      </c>
      <c r="AC1043" s="23" t="s">
        <v>44</v>
      </c>
      <c r="AD1043" s="23">
        <v>5</v>
      </c>
      <c r="AE1043" s="28">
        <f>VLOOKUP(W1043,Sheet4!$A$4:$B$53,2,FALSE)</f>
        <v>0</v>
      </c>
    </row>
    <row r="1044" spans="1:31" x14ac:dyDescent="0.35">
      <c r="A1044" s="15">
        <v>2447</v>
      </c>
      <c r="B1044" s="16" t="s">
        <v>4680</v>
      </c>
      <c r="C1044" s="16" t="s">
        <v>845</v>
      </c>
      <c r="D1044" s="17">
        <v>43863</v>
      </c>
      <c r="E1044" s="17">
        <v>44626</v>
      </c>
      <c r="F1044" s="16">
        <v>25</v>
      </c>
      <c r="G1044" s="16" t="s">
        <v>10308</v>
      </c>
      <c r="H1044" s="16" t="s">
        <v>3017</v>
      </c>
      <c r="I1044" s="16" t="s">
        <v>7464</v>
      </c>
      <c r="J1044" s="16" t="s">
        <v>7465</v>
      </c>
      <c r="K1044" s="16" t="s">
        <v>61</v>
      </c>
      <c r="L1044" s="16" t="s">
        <v>32</v>
      </c>
      <c r="M1044" s="16" t="s">
        <v>62</v>
      </c>
      <c r="N1044" s="16" t="s">
        <v>50</v>
      </c>
      <c r="O1044" s="16" t="s">
        <v>62</v>
      </c>
      <c r="P1044" s="16" t="s">
        <v>174</v>
      </c>
      <c r="Q1044" s="16" t="s">
        <v>7466</v>
      </c>
      <c r="R1044" s="16" t="s">
        <v>10322</v>
      </c>
      <c r="S1044" s="16" t="s">
        <v>110</v>
      </c>
      <c r="T1044" s="18">
        <v>33707</v>
      </c>
      <c r="U1044" s="19">
        <v>33.68611111111111</v>
      </c>
      <c r="V1044" s="19" t="s">
        <v>10318</v>
      </c>
      <c r="W1044" s="20" t="s">
        <v>39</v>
      </c>
      <c r="X1044" s="16" t="s">
        <v>612</v>
      </c>
      <c r="Y1044" s="16" t="s">
        <v>41</v>
      </c>
      <c r="Z1044" s="16">
        <v>7019</v>
      </c>
      <c r="AA1044" s="16" t="s">
        <v>42</v>
      </c>
      <c r="AB1044" s="16" t="s">
        <v>43</v>
      </c>
      <c r="AC1044" s="16" t="s">
        <v>44</v>
      </c>
      <c r="AD1044" s="16">
        <v>4</v>
      </c>
      <c r="AE1044" s="21">
        <f>VLOOKUP(W1044,Sheet4!$A$4:$B$53,2,FALSE)</f>
        <v>0</v>
      </c>
    </row>
    <row r="1045" spans="1:31" x14ac:dyDescent="0.35">
      <c r="A1045" s="22">
        <v>2448</v>
      </c>
      <c r="B1045" s="23" t="s">
        <v>5907</v>
      </c>
      <c r="C1045" s="23" t="s">
        <v>2245</v>
      </c>
      <c r="D1045" s="24">
        <v>44127</v>
      </c>
      <c r="E1045" s="24">
        <v>44269</v>
      </c>
      <c r="F1045" s="23">
        <v>4</v>
      </c>
      <c r="G1045" s="23" t="s">
        <v>10308</v>
      </c>
      <c r="H1045" s="23" t="s">
        <v>3017</v>
      </c>
      <c r="I1045" s="23" t="s">
        <v>7467</v>
      </c>
      <c r="J1045" s="23" t="s">
        <v>7468</v>
      </c>
      <c r="K1045" s="23" t="s">
        <v>167</v>
      </c>
      <c r="L1045" s="23" t="s">
        <v>744</v>
      </c>
      <c r="M1045" s="23" t="s">
        <v>62</v>
      </c>
      <c r="N1045" s="23" t="s">
        <v>34</v>
      </c>
      <c r="O1045" s="23" t="s">
        <v>51</v>
      </c>
      <c r="P1045" s="23" t="s">
        <v>174</v>
      </c>
      <c r="Q1045" s="23" t="s">
        <v>7469</v>
      </c>
      <c r="R1045" s="23" t="s">
        <v>10322</v>
      </c>
      <c r="S1045" s="23" t="s">
        <v>100</v>
      </c>
      <c r="T1045" s="25">
        <v>32525</v>
      </c>
      <c r="U1045" s="26">
        <v>36.924999999999997</v>
      </c>
      <c r="V1045" s="26" t="s">
        <v>10318</v>
      </c>
      <c r="W1045" s="27" t="s">
        <v>39</v>
      </c>
      <c r="X1045" s="23" t="s">
        <v>204</v>
      </c>
      <c r="Y1045" s="23" t="s">
        <v>41</v>
      </c>
      <c r="Z1045" s="23">
        <v>43686</v>
      </c>
      <c r="AA1045" s="23" t="s">
        <v>127</v>
      </c>
      <c r="AB1045" s="23" t="s">
        <v>74</v>
      </c>
      <c r="AC1045" s="23" t="s">
        <v>44</v>
      </c>
      <c r="AD1045" s="23">
        <v>4</v>
      </c>
      <c r="AE1045" s="28">
        <f>VLOOKUP(W1045,Sheet4!$A$4:$B$53,2,FALSE)</f>
        <v>0</v>
      </c>
    </row>
    <row r="1046" spans="1:31" x14ac:dyDescent="0.35">
      <c r="A1046" s="15">
        <v>2449</v>
      </c>
      <c r="B1046" s="16" t="s">
        <v>7470</v>
      </c>
      <c r="C1046" s="16" t="s">
        <v>2479</v>
      </c>
      <c r="D1046" s="17">
        <v>43950</v>
      </c>
      <c r="E1046" s="17">
        <v>44387</v>
      </c>
      <c r="F1046" s="16">
        <v>14</v>
      </c>
      <c r="G1046" s="16" t="s">
        <v>10308</v>
      </c>
      <c r="H1046" s="16" t="s">
        <v>3017</v>
      </c>
      <c r="I1046" s="16" t="s">
        <v>7471</v>
      </c>
      <c r="J1046" s="16" t="s">
        <v>7472</v>
      </c>
      <c r="K1046" s="16" t="s">
        <v>132</v>
      </c>
      <c r="L1046" s="16" t="s">
        <v>744</v>
      </c>
      <c r="M1046" s="16" t="s">
        <v>51</v>
      </c>
      <c r="N1046" s="16" t="s">
        <v>63</v>
      </c>
      <c r="O1046" s="16" t="s">
        <v>35</v>
      </c>
      <c r="P1046" s="16" t="s">
        <v>139</v>
      </c>
      <c r="Q1046" s="16" t="s">
        <v>7473</v>
      </c>
      <c r="R1046" s="16" t="s">
        <v>10322</v>
      </c>
      <c r="S1046" s="16" t="s">
        <v>52</v>
      </c>
      <c r="T1046" s="18">
        <v>31453</v>
      </c>
      <c r="U1046" s="19">
        <v>39.861111111111114</v>
      </c>
      <c r="V1046" s="19" t="s">
        <v>10318</v>
      </c>
      <c r="W1046" s="20" t="s">
        <v>39</v>
      </c>
      <c r="X1046" s="16" t="s">
        <v>162</v>
      </c>
      <c r="Y1046" s="16" t="s">
        <v>41</v>
      </c>
      <c r="Z1046" s="16">
        <v>63427</v>
      </c>
      <c r="AA1046" s="16" t="s">
        <v>55</v>
      </c>
      <c r="AB1046" s="16" t="s">
        <v>74</v>
      </c>
      <c r="AC1046" s="16" t="s">
        <v>44</v>
      </c>
      <c r="AD1046" s="16">
        <v>4</v>
      </c>
      <c r="AE1046" s="21">
        <f>VLOOKUP(W1046,Sheet4!$A$4:$B$53,2,FALSE)</f>
        <v>0</v>
      </c>
    </row>
    <row r="1047" spans="1:31" x14ac:dyDescent="0.35">
      <c r="A1047" s="22">
        <v>2450</v>
      </c>
      <c r="B1047" s="23" t="s">
        <v>6644</v>
      </c>
      <c r="C1047" s="23" t="s">
        <v>3198</v>
      </c>
      <c r="D1047" s="24">
        <v>44791</v>
      </c>
      <c r="E1047" s="24">
        <v>44828</v>
      </c>
      <c r="F1047" s="23">
        <v>1</v>
      </c>
      <c r="G1047" s="23" t="s">
        <v>10308</v>
      </c>
      <c r="H1047" s="23" t="s">
        <v>3017</v>
      </c>
      <c r="I1047" s="23" t="s">
        <v>7474</v>
      </c>
      <c r="J1047" s="23" t="s">
        <v>7475</v>
      </c>
      <c r="K1047" s="23" t="s">
        <v>79</v>
      </c>
      <c r="L1047" s="23" t="s">
        <v>32</v>
      </c>
      <c r="M1047" s="23" t="s">
        <v>62</v>
      </c>
      <c r="N1047" s="23" t="s">
        <v>50</v>
      </c>
      <c r="O1047" s="23" t="s">
        <v>51</v>
      </c>
      <c r="P1047" s="23" t="s">
        <v>125</v>
      </c>
      <c r="Q1047" s="23" t="s">
        <v>7476</v>
      </c>
      <c r="R1047" s="23" t="s">
        <v>10322</v>
      </c>
      <c r="S1047" s="23" t="s">
        <v>52</v>
      </c>
      <c r="T1047" s="25">
        <v>35353</v>
      </c>
      <c r="U1047" s="26">
        <v>29.180555555555557</v>
      </c>
      <c r="V1047" s="26" t="s">
        <v>10320</v>
      </c>
      <c r="W1047" s="27" t="s">
        <v>39</v>
      </c>
      <c r="X1047" s="23" t="s">
        <v>162</v>
      </c>
      <c r="Y1047" s="23" t="s">
        <v>54</v>
      </c>
      <c r="Z1047" s="23">
        <v>73413</v>
      </c>
      <c r="AA1047" s="23" t="s">
        <v>127</v>
      </c>
      <c r="AB1047" s="23" t="s">
        <v>74</v>
      </c>
      <c r="AC1047" s="23" t="s">
        <v>44</v>
      </c>
      <c r="AD1047" s="23">
        <v>1</v>
      </c>
      <c r="AE1047" s="28">
        <f>VLOOKUP(W1047,Sheet4!$A$4:$B$53,2,FALSE)</f>
        <v>0</v>
      </c>
    </row>
    <row r="1048" spans="1:31" x14ac:dyDescent="0.35">
      <c r="A1048" s="15">
        <v>2458</v>
      </c>
      <c r="B1048" s="16" t="s">
        <v>7495</v>
      </c>
      <c r="C1048" s="16" t="s">
        <v>2259</v>
      </c>
      <c r="D1048" s="17">
        <v>44125</v>
      </c>
      <c r="E1048" s="17">
        <v>44644</v>
      </c>
      <c r="F1048" s="16">
        <v>17</v>
      </c>
      <c r="G1048" s="16" t="s">
        <v>10308</v>
      </c>
      <c r="H1048" s="16" t="s">
        <v>3725</v>
      </c>
      <c r="I1048" s="16" t="s">
        <v>7496</v>
      </c>
      <c r="J1048" s="16" t="s">
        <v>7497</v>
      </c>
      <c r="K1048" s="16" t="s">
        <v>167</v>
      </c>
      <c r="L1048" s="16" t="s">
        <v>32</v>
      </c>
      <c r="M1048" s="16" t="s">
        <v>51</v>
      </c>
      <c r="N1048" s="16" t="s">
        <v>63</v>
      </c>
      <c r="O1048" s="16" t="s">
        <v>35</v>
      </c>
      <c r="P1048" s="16" t="s">
        <v>174</v>
      </c>
      <c r="Q1048" s="16" t="s">
        <v>7498</v>
      </c>
      <c r="R1048" s="16" t="s">
        <v>10322</v>
      </c>
      <c r="S1048" s="16" t="s">
        <v>285</v>
      </c>
      <c r="T1048" s="18">
        <v>28924</v>
      </c>
      <c r="U1048" s="19">
        <v>46.777777777777779</v>
      </c>
      <c r="V1048" s="19" t="s">
        <v>10317</v>
      </c>
      <c r="W1048" s="20" t="s">
        <v>39</v>
      </c>
      <c r="X1048" s="16" t="s">
        <v>102</v>
      </c>
      <c r="Y1048" s="16" t="s">
        <v>54</v>
      </c>
      <c r="Z1048" s="16">
        <v>59127</v>
      </c>
      <c r="AA1048" s="16" t="s">
        <v>73</v>
      </c>
      <c r="AB1048" s="16" t="s">
        <v>43</v>
      </c>
      <c r="AC1048" s="16" t="s">
        <v>44</v>
      </c>
      <c r="AD1048" s="16">
        <v>2</v>
      </c>
      <c r="AE1048" s="21">
        <f>VLOOKUP(W1048,Sheet4!$A$4:$B$53,2,FALSE)</f>
        <v>0</v>
      </c>
    </row>
    <row r="1049" spans="1:31" x14ac:dyDescent="0.35">
      <c r="A1049" s="22">
        <v>2459</v>
      </c>
      <c r="B1049" s="23" t="s">
        <v>7499</v>
      </c>
      <c r="C1049" s="23" t="s">
        <v>1711</v>
      </c>
      <c r="D1049" s="24">
        <v>44180</v>
      </c>
      <c r="E1049" s="24">
        <v>44371</v>
      </c>
      <c r="F1049" s="23">
        <v>6</v>
      </c>
      <c r="G1049" s="23" t="s">
        <v>10308</v>
      </c>
      <c r="H1049" s="23" t="s">
        <v>6983</v>
      </c>
      <c r="I1049" s="23" t="s">
        <v>7500</v>
      </c>
      <c r="J1049" s="23" t="s">
        <v>7501</v>
      </c>
      <c r="K1049" s="23" t="s">
        <v>132</v>
      </c>
      <c r="L1049" s="23" t="s">
        <v>32</v>
      </c>
      <c r="M1049" s="23" t="s">
        <v>62</v>
      </c>
      <c r="N1049" s="23" t="s">
        <v>50</v>
      </c>
      <c r="O1049" s="23" t="s">
        <v>35</v>
      </c>
      <c r="P1049" s="23" t="s">
        <v>139</v>
      </c>
      <c r="Q1049" s="23" t="s">
        <v>7502</v>
      </c>
      <c r="R1049" s="23" t="s">
        <v>10322</v>
      </c>
      <c r="S1049" s="23" t="s">
        <v>89</v>
      </c>
      <c r="T1049" s="25">
        <v>34890</v>
      </c>
      <c r="U1049" s="26">
        <v>30.444444444444443</v>
      </c>
      <c r="V1049" s="26" t="s">
        <v>10318</v>
      </c>
      <c r="W1049" s="27" t="s">
        <v>6981</v>
      </c>
      <c r="X1049" s="23" t="s">
        <v>82</v>
      </c>
      <c r="Y1049" s="23" t="s">
        <v>41</v>
      </c>
      <c r="Z1049" s="23">
        <v>89047</v>
      </c>
      <c r="AA1049" s="23" t="s">
        <v>127</v>
      </c>
      <c r="AB1049" s="23" t="s">
        <v>83</v>
      </c>
      <c r="AC1049" s="23" t="s">
        <v>44</v>
      </c>
      <c r="AD1049" s="23">
        <v>4</v>
      </c>
      <c r="AE1049" s="28">
        <f>VLOOKUP(W1049,Sheet4!$A$4:$B$53,2,FALSE)</f>
        <v>0</v>
      </c>
    </row>
    <row r="1050" spans="1:31" x14ac:dyDescent="0.35">
      <c r="A1050" s="15">
        <v>2460</v>
      </c>
      <c r="B1050" s="16" t="s">
        <v>2422</v>
      </c>
      <c r="C1050" s="16" t="s">
        <v>1888</v>
      </c>
      <c r="D1050" s="17">
        <v>43348</v>
      </c>
      <c r="E1050" s="17">
        <v>44953</v>
      </c>
      <c r="F1050" s="16">
        <v>52</v>
      </c>
      <c r="G1050" s="16" t="s">
        <v>10308</v>
      </c>
      <c r="H1050" s="16" t="s">
        <v>2308</v>
      </c>
      <c r="I1050" s="16" t="s">
        <v>7503</v>
      </c>
      <c r="J1050" s="16" t="s">
        <v>7504</v>
      </c>
      <c r="K1050" s="16" t="s">
        <v>49</v>
      </c>
      <c r="L1050" s="16" t="s">
        <v>32</v>
      </c>
      <c r="M1050" s="16" t="s">
        <v>33</v>
      </c>
      <c r="N1050" s="16" t="s">
        <v>34</v>
      </c>
      <c r="O1050" s="16" t="s">
        <v>62</v>
      </c>
      <c r="P1050" s="16" t="s">
        <v>139</v>
      </c>
      <c r="Q1050" s="16" t="s">
        <v>7505</v>
      </c>
      <c r="R1050" s="16" t="s">
        <v>169</v>
      </c>
      <c r="S1050" s="16" t="s">
        <v>38</v>
      </c>
      <c r="T1050" s="18">
        <v>21844</v>
      </c>
      <c r="U1050" s="19">
        <v>66.163888888888891</v>
      </c>
      <c r="V1050" s="19" t="s">
        <v>10315</v>
      </c>
      <c r="W1050" s="20" t="s">
        <v>39</v>
      </c>
      <c r="X1050" s="16" t="s">
        <v>156</v>
      </c>
      <c r="Y1050" s="16" t="s">
        <v>41</v>
      </c>
      <c r="Z1050" s="16">
        <v>15258</v>
      </c>
      <c r="AA1050" s="16" t="s">
        <v>42</v>
      </c>
      <c r="AB1050" s="16" t="s">
        <v>43</v>
      </c>
      <c r="AC1050" s="16" t="s">
        <v>44</v>
      </c>
      <c r="AD1050" s="16">
        <v>2</v>
      </c>
      <c r="AE1050" s="21">
        <f>VLOOKUP(W1050,Sheet4!$A$4:$B$53,2,FALSE)</f>
        <v>0</v>
      </c>
    </row>
    <row r="1051" spans="1:31" x14ac:dyDescent="0.35">
      <c r="A1051" s="22">
        <v>2462</v>
      </c>
      <c r="B1051" s="23" t="s">
        <v>4950</v>
      </c>
      <c r="C1051" s="23" t="s">
        <v>5320</v>
      </c>
      <c r="D1051" s="24">
        <v>43839</v>
      </c>
      <c r="E1051" s="24">
        <v>44223</v>
      </c>
      <c r="F1051" s="23">
        <v>12</v>
      </c>
      <c r="G1051" s="23" t="s">
        <v>10308</v>
      </c>
      <c r="H1051" s="23" t="s">
        <v>3017</v>
      </c>
      <c r="I1051" s="23" t="s">
        <v>7509</v>
      </c>
      <c r="J1051" s="23" t="s">
        <v>7510</v>
      </c>
      <c r="K1051" s="23" t="s">
        <v>117</v>
      </c>
      <c r="L1051" s="23" t="s">
        <v>32</v>
      </c>
      <c r="M1051" s="23" t="s">
        <v>51</v>
      </c>
      <c r="N1051" s="23" t="s">
        <v>34</v>
      </c>
      <c r="O1051" s="23" t="s">
        <v>62</v>
      </c>
      <c r="P1051" s="23" t="s">
        <v>174</v>
      </c>
      <c r="Q1051" s="23" t="s">
        <v>7511</v>
      </c>
      <c r="R1051" s="23" t="s">
        <v>10322</v>
      </c>
      <c r="S1051" s="23" t="s">
        <v>80</v>
      </c>
      <c r="T1051" s="25">
        <v>17840</v>
      </c>
      <c r="U1051" s="26">
        <v>77.13055555555556</v>
      </c>
      <c r="V1051" s="26" t="s">
        <v>10316</v>
      </c>
      <c r="W1051" s="27" t="s">
        <v>39</v>
      </c>
      <c r="X1051" s="23" t="s">
        <v>225</v>
      </c>
      <c r="Y1051" s="23" t="s">
        <v>41</v>
      </c>
      <c r="Z1051" s="23">
        <v>83298</v>
      </c>
      <c r="AA1051" s="23" t="s">
        <v>42</v>
      </c>
      <c r="AB1051" s="23" t="s">
        <v>83</v>
      </c>
      <c r="AC1051" s="23" t="s">
        <v>44</v>
      </c>
      <c r="AD1051" s="23">
        <v>2</v>
      </c>
      <c r="AE1051" s="28">
        <f>VLOOKUP(W1051,Sheet4!$A$4:$B$53,2,FALSE)</f>
        <v>0</v>
      </c>
    </row>
    <row r="1052" spans="1:31" x14ac:dyDescent="0.35">
      <c r="A1052" s="15">
        <v>2465</v>
      </c>
      <c r="B1052" s="16" t="s">
        <v>576</v>
      </c>
      <c r="C1052" s="16" t="s">
        <v>4303</v>
      </c>
      <c r="D1052" s="17">
        <v>43934</v>
      </c>
      <c r="E1052" s="17">
        <v>44373</v>
      </c>
      <c r="F1052" s="16">
        <v>14</v>
      </c>
      <c r="G1052" s="16" t="s">
        <v>10308</v>
      </c>
      <c r="H1052" s="16" t="s">
        <v>3017</v>
      </c>
      <c r="I1052" s="16" t="s">
        <v>7516</v>
      </c>
      <c r="J1052" s="16" t="s">
        <v>7517</v>
      </c>
      <c r="K1052" s="16" t="s">
        <v>31</v>
      </c>
      <c r="L1052" s="16" t="s">
        <v>32</v>
      </c>
      <c r="M1052" s="16" t="s">
        <v>33</v>
      </c>
      <c r="N1052" s="16" t="s">
        <v>50</v>
      </c>
      <c r="O1052" s="16" t="s">
        <v>62</v>
      </c>
      <c r="P1052" s="16" t="s">
        <v>139</v>
      </c>
      <c r="Q1052" s="16" t="s">
        <v>7518</v>
      </c>
      <c r="R1052" s="16" t="s">
        <v>10322</v>
      </c>
      <c r="S1052" s="16" t="s">
        <v>89</v>
      </c>
      <c r="T1052" s="18">
        <v>22594</v>
      </c>
      <c r="U1052" s="19">
        <v>64.113888888888894</v>
      </c>
      <c r="V1052" s="19" t="s">
        <v>10315</v>
      </c>
      <c r="W1052" s="20" t="s">
        <v>39</v>
      </c>
      <c r="X1052" s="16" t="s">
        <v>82</v>
      </c>
      <c r="Y1052" s="16" t="s">
        <v>41</v>
      </c>
      <c r="Z1052" s="16">
        <v>42463</v>
      </c>
      <c r="AA1052" s="16" t="s">
        <v>42</v>
      </c>
      <c r="AB1052" s="16" t="s">
        <v>74</v>
      </c>
      <c r="AC1052" s="16" t="s">
        <v>44</v>
      </c>
      <c r="AD1052" s="16">
        <v>2</v>
      </c>
      <c r="AE1052" s="21">
        <f>VLOOKUP(W1052,Sheet4!$A$4:$B$53,2,FALSE)</f>
        <v>0</v>
      </c>
    </row>
    <row r="1053" spans="1:31" x14ac:dyDescent="0.35">
      <c r="A1053" s="22">
        <v>2466</v>
      </c>
      <c r="B1053" s="23" t="s">
        <v>7519</v>
      </c>
      <c r="C1053" s="23" t="s">
        <v>7520</v>
      </c>
      <c r="D1053" s="24">
        <v>44514</v>
      </c>
      <c r="E1053" s="24">
        <v>44948</v>
      </c>
      <c r="F1053" s="23">
        <v>14</v>
      </c>
      <c r="G1053" s="23" t="s">
        <v>10308</v>
      </c>
      <c r="H1053" s="23" t="s">
        <v>3017</v>
      </c>
      <c r="I1053" s="23" t="s">
        <v>7521</v>
      </c>
      <c r="J1053" s="23" t="s">
        <v>7522</v>
      </c>
      <c r="K1053" s="23" t="s">
        <v>132</v>
      </c>
      <c r="L1053" s="23" t="s">
        <v>744</v>
      </c>
      <c r="M1053" s="23" t="s">
        <v>33</v>
      </c>
      <c r="N1053" s="23" t="s">
        <v>50</v>
      </c>
      <c r="O1053" s="23" t="s">
        <v>62</v>
      </c>
      <c r="P1053" s="23" t="s">
        <v>174</v>
      </c>
      <c r="Q1053" s="23" t="s">
        <v>7523</v>
      </c>
      <c r="R1053" s="23" t="s">
        <v>10322</v>
      </c>
      <c r="S1053" s="23" t="s">
        <v>230</v>
      </c>
      <c r="T1053" s="25">
        <v>24728</v>
      </c>
      <c r="U1053" s="26">
        <v>58.269444444444446</v>
      </c>
      <c r="V1053" s="26" t="s">
        <v>10319</v>
      </c>
      <c r="W1053" s="27" t="s">
        <v>39</v>
      </c>
      <c r="X1053" s="23" t="s">
        <v>112</v>
      </c>
      <c r="Y1053" s="23" t="s">
        <v>41</v>
      </c>
      <c r="Z1053" s="23">
        <v>17484</v>
      </c>
      <c r="AA1053" s="23" t="s">
        <v>42</v>
      </c>
      <c r="AB1053" s="23" t="s">
        <v>43</v>
      </c>
      <c r="AC1053" s="23" t="s">
        <v>44</v>
      </c>
      <c r="AD1053" s="23">
        <v>2</v>
      </c>
      <c r="AE1053" s="28">
        <f>VLOOKUP(W1053,Sheet4!$A$4:$B$53,2,FALSE)</f>
        <v>0</v>
      </c>
    </row>
    <row r="1054" spans="1:31" x14ac:dyDescent="0.35">
      <c r="A1054" s="15">
        <v>2467</v>
      </c>
      <c r="B1054" s="16" t="s">
        <v>7524</v>
      </c>
      <c r="C1054" s="16" t="s">
        <v>2185</v>
      </c>
      <c r="D1054" s="17">
        <v>44637</v>
      </c>
      <c r="E1054" s="17">
        <v>45100</v>
      </c>
      <c r="F1054" s="16">
        <v>15</v>
      </c>
      <c r="G1054" s="16" t="s">
        <v>10308</v>
      </c>
      <c r="H1054" s="16" t="s">
        <v>3017</v>
      </c>
      <c r="I1054" s="16" t="s">
        <v>7525</v>
      </c>
      <c r="J1054" s="16" t="s">
        <v>7526</v>
      </c>
      <c r="K1054" s="16" t="s">
        <v>49</v>
      </c>
      <c r="L1054" s="16" t="s">
        <v>744</v>
      </c>
      <c r="M1054" s="16" t="s">
        <v>62</v>
      </c>
      <c r="N1054" s="16" t="s">
        <v>63</v>
      </c>
      <c r="O1054" s="16" t="s">
        <v>62</v>
      </c>
      <c r="P1054" s="16" t="s">
        <v>98</v>
      </c>
      <c r="Q1054" s="16" t="s">
        <v>7527</v>
      </c>
      <c r="R1054" s="16" t="s">
        <v>10322</v>
      </c>
      <c r="S1054" s="16" t="s">
        <v>110</v>
      </c>
      <c r="T1054" s="18">
        <v>28857</v>
      </c>
      <c r="U1054" s="19">
        <v>46.966666666666669</v>
      </c>
      <c r="V1054" s="19" t="s">
        <v>10317</v>
      </c>
      <c r="W1054" s="20" t="s">
        <v>39</v>
      </c>
      <c r="X1054" s="16" t="s">
        <v>112</v>
      </c>
      <c r="Y1054" s="16" t="s">
        <v>41</v>
      </c>
      <c r="Z1054" s="16">
        <v>86392</v>
      </c>
      <c r="AA1054" s="16" t="s">
        <v>73</v>
      </c>
      <c r="AB1054" s="16" t="s">
        <v>83</v>
      </c>
      <c r="AC1054" s="16" t="s">
        <v>44</v>
      </c>
      <c r="AD1054" s="16">
        <v>5</v>
      </c>
      <c r="AE1054" s="21">
        <f>VLOOKUP(W1054,Sheet4!$A$4:$B$53,2,FALSE)</f>
        <v>0</v>
      </c>
    </row>
    <row r="1055" spans="1:31" x14ac:dyDescent="0.35">
      <c r="A1055" s="22">
        <v>2469</v>
      </c>
      <c r="B1055" s="23" t="s">
        <v>26</v>
      </c>
      <c r="C1055" s="23" t="s">
        <v>3672</v>
      </c>
      <c r="D1055" s="24">
        <v>44527</v>
      </c>
      <c r="E1055" s="24">
        <v>45099</v>
      </c>
      <c r="F1055" s="23">
        <v>18</v>
      </c>
      <c r="G1055" s="23" t="s">
        <v>10308</v>
      </c>
      <c r="H1055" s="23" t="s">
        <v>3017</v>
      </c>
      <c r="I1055" s="23" t="s">
        <v>7530</v>
      </c>
      <c r="J1055" s="23" t="s">
        <v>7531</v>
      </c>
      <c r="K1055" s="23" t="s">
        <v>79</v>
      </c>
      <c r="L1055" s="23" t="s">
        <v>32</v>
      </c>
      <c r="M1055" s="23" t="s">
        <v>51</v>
      </c>
      <c r="N1055" s="23" t="s">
        <v>34</v>
      </c>
      <c r="O1055" s="23" t="s">
        <v>51</v>
      </c>
      <c r="P1055" s="23" t="s">
        <v>98</v>
      </c>
      <c r="Q1055" s="23" t="s">
        <v>7532</v>
      </c>
      <c r="R1055" s="23" t="s">
        <v>10322</v>
      </c>
      <c r="S1055" s="23" t="s">
        <v>89</v>
      </c>
      <c r="T1055" s="25">
        <v>36926</v>
      </c>
      <c r="U1055" s="26">
        <v>24.877777777777776</v>
      </c>
      <c r="V1055" s="26" t="s">
        <v>10320</v>
      </c>
      <c r="W1055" s="27" t="s">
        <v>39</v>
      </c>
      <c r="X1055" s="23" t="s">
        <v>6</v>
      </c>
      <c r="Y1055" s="23" t="s">
        <v>54</v>
      </c>
      <c r="Z1055" s="23">
        <v>74482</v>
      </c>
      <c r="AA1055" s="23" t="s">
        <v>55</v>
      </c>
      <c r="AB1055" s="23" t="s">
        <v>103</v>
      </c>
      <c r="AC1055" s="23" t="s">
        <v>44</v>
      </c>
      <c r="AD1055" s="23">
        <v>4</v>
      </c>
      <c r="AE1055" s="28">
        <f>VLOOKUP(W1055,Sheet4!$A$4:$B$53,2,FALSE)</f>
        <v>0</v>
      </c>
    </row>
    <row r="1056" spans="1:31" x14ac:dyDescent="0.35">
      <c r="A1056" s="15">
        <v>2473</v>
      </c>
      <c r="B1056" s="16" t="s">
        <v>2428</v>
      </c>
      <c r="C1056" s="16" t="s">
        <v>3283</v>
      </c>
      <c r="D1056" s="17">
        <v>44282</v>
      </c>
      <c r="E1056" s="17">
        <v>44735</v>
      </c>
      <c r="F1056" s="16">
        <v>14</v>
      </c>
      <c r="G1056" s="16" t="s">
        <v>10308</v>
      </c>
      <c r="H1056" s="16" t="s">
        <v>3017</v>
      </c>
      <c r="I1056" s="16" t="s">
        <v>7540</v>
      </c>
      <c r="J1056" s="16" t="s">
        <v>7541</v>
      </c>
      <c r="K1056" s="16" t="s">
        <v>138</v>
      </c>
      <c r="L1056" s="16" t="s">
        <v>32</v>
      </c>
      <c r="M1056" s="16" t="s">
        <v>33</v>
      </c>
      <c r="N1056" s="16" t="s">
        <v>63</v>
      </c>
      <c r="O1056" s="16" t="s">
        <v>62</v>
      </c>
      <c r="P1056" s="16" t="s">
        <v>98</v>
      </c>
      <c r="Q1056" s="16" t="s">
        <v>7542</v>
      </c>
      <c r="R1056" s="16" t="s">
        <v>10322</v>
      </c>
      <c r="S1056" s="16" t="s">
        <v>7543</v>
      </c>
      <c r="T1056" s="18">
        <v>30147</v>
      </c>
      <c r="U1056" s="19">
        <v>43.430555555555557</v>
      </c>
      <c r="V1056" s="19" t="s">
        <v>10317</v>
      </c>
      <c r="W1056" s="20" t="s">
        <v>39</v>
      </c>
      <c r="X1056" s="16" t="s">
        <v>612</v>
      </c>
      <c r="Y1056" s="16" t="s">
        <v>54</v>
      </c>
      <c r="Z1056" s="16">
        <v>55005</v>
      </c>
      <c r="AA1056" s="16" t="s">
        <v>55</v>
      </c>
      <c r="AB1056" s="16" t="s">
        <v>74</v>
      </c>
      <c r="AC1056" s="16" t="s">
        <v>44</v>
      </c>
      <c r="AD1056" s="16">
        <v>4</v>
      </c>
      <c r="AE1056" s="21">
        <f>VLOOKUP(W1056,Sheet4!$A$4:$B$53,2,FALSE)</f>
        <v>0</v>
      </c>
    </row>
    <row r="1057" spans="1:31" x14ac:dyDescent="0.35">
      <c r="A1057" s="22">
        <v>2474</v>
      </c>
      <c r="B1057" s="23" t="s">
        <v>270</v>
      </c>
      <c r="C1057" s="23" t="s">
        <v>5589</v>
      </c>
      <c r="D1057" s="24">
        <v>44997</v>
      </c>
      <c r="E1057" s="24">
        <v>45079</v>
      </c>
      <c r="F1057" s="23">
        <v>2</v>
      </c>
      <c r="G1057" s="23" t="s">
        <v>10308</v>
      </c>
      <c r="H1057" s="23" t="s">
        <v>3017</v>
      </c>
      <c r="I1057" s="23" t="s">
        <v>7544</v>
      </c>
      <c r="J1057" s="23" t="s">
        <v>7545</v>
      </c>
      <c r="K1057" s="23" t="s">
        <v>117</v>
      </c>
      <c r="L1057" s="23" t="s">
        <v>32</v>
      </c>
      <c r="M1057" s="23" t="s">
        <v>33</v>
      </c>
      <c r="N1057" s="23" t="s">
        <v>50</v>
      </c>
      <c r="O1057" s="23" t="s">
        <v>35</v>
      </c>
      <c r="P1057" s="23" t="s">
        <v>98</v>
      </c>
      <c r="Q1057" s="23" t="s">
        <v>7546</v>
      </c>
      <c r="R1057" s="23" t="s">
        <v>10322</v>
      </c>
      <c r="S1057" s="23" t="s">
        <v>89</v>
      </c>
      <c r="T1057" s="25">
        <v>21563</v>
      </c>
      <c r="U1057" s="26">
        <v>66.936111111111117</v>
      </c>
      <c r="V1057" s="26" t="s">
        <v>10315</v>
      </c>
      <c r="W1057" s="27" t="s">
        <v>39</v>
      </c>
      <c r="X1057" s="23" t="s">
        <v>102</v>
      </c>
      <c r="Y1057" s="23" t="s">
        <v>54</v>
      </c>
      <c r="Z1057" s="23">
        <v>38407</v>
      </c>
      <c r="AA1057" s="23" t="s">
        <v>92</v>
      </c>
      <c r="AB1057" s="23" t="s">
        <v>83</v>
      </c>
      <c r="AC1057" s="23" t="s">
        <v>44</v>
      </c>
      <c r="AD1057" s="23">
        <v>4</v>
      </c>
      <c r="AE1057" s="28">
        <f>VLOOKUP(W1057,Sheet4!$A$4:$B$53,2,FALSE)</f>
        <v>0</v>
      </c>
    </row>
    <row r="1058" spans="1:31" x14ac:dyDescent="0.35">
      <c r="A1058" s="15">
        <v>2475</v>
      </c>
      <c r="B1058" s="16" t="s">
        <v>916</v>
      </c>
      <c r="C1058" s="16" t="s">
        <v>2860</v>
      </c>
      <c r="D1058" s="17">
        <v>44839</v>
      </c>
      <c r="E1058" s="17">
        <v>44912</v>
      </c>
      <c r="F1058" s="16">
        <v>2</v>
      </c>
      <c r="G1058" s="16" t="s">
        <v>10308</v>
      </c>
      <c r="H1058" s="16" t="s">
        <v>3017</v>
      </c>
      <c r="I1058" s="16" t="s">
        <v>7547</v>
      </c>
      <c r="J1058" s="16" t="s">
        <v>7548</v>
      </c>
      <c r="K1058" s="16" t="s">
        <v>61</v>
      </c>
      <c r="L1058" s="16" t="s">
        <v>744</v>
      </c>
      <c r="M1058" s="16" t="s">
        <v>51</v>
      </c>
      <c r="N1058" s="16" t="s">
        <v>34</v>
      </c>
      <c r="O1058" s="16" t="s">
        <v>35</v>
      </c>
      <c r="P1058" s="16" t="s">
        <v>139</v>
      </c>
      <c r="Q1058" s="16" t="s">
        <v>7549</v>
      </c>
      <c r="R1058" s="16" t="s">
        <v>10322</v>
      </c>
      <c r="S1058" s="16" t="s">
        <v>80</v>
      </c>
      <c r="T1058" s="18">
        <v>15398</v>
      </c>
      <c r="U1058" s="19">
        <v>83.816666666666663</v>
      </c>
      <c r="V1058" s="19" t="s">
        <v>10314</v>
      </c>
      <c r="W1058" s="20" t="s">
        <v>39</v>
      </c>
      <c r="X1058" s="16" t="s">
        <v>149</v>
      </c>
      <c r="Y1058" s="16" t="s">
        <v>54</v>
      </c>
      <c r="Z1058" s="16">
        <v>14857</v>
      </c>
      <c r="AA1058" s="16" t="s">
        <v>42</v>
      </c>
      <c r="AB1058" s="16" t="s">
        <v>74</v>
      </c>
      <c r="AC1058" s="16" t="s">
        <v>44</v>
      </c>
      <c r="AD1058" s="16">
        <v>4</v>
      </c>
      <c r="AE1058" s="21">
        <f>VLOOKUP(W1058,Sheet4!$A$4:$B$53,2,FALSE)</f>
        <v>0</v>
      </c>
    </row>
    <row r="1059" spans="1:31" x14ac:dyDescent="0.35">
      <c r="A1059" s="22">
        <v>2476</v>
      </c>
      <c r="B1059" s="23" t="s">
        <v>1364</v>
      </c>
      <c r="C1059" s="23" t="s">
        <v>7550</v>
      </c>
      <c r="D1059" s="24">
        <v>44470</v>
      </c>
      <c r="E1059" s="24">
        <v>45098</v>
      </c>
      <c r="F1059" s="23">
        <v>20</v>
      </c>
      <c r="G1059" s="23" t="s">
        <v>10308</v>
      </c>
      <c r="H1059" s="23" t="s">
        <v>3725</v>
      </c>
      <c r="I1059" s="23" t="s">
        <v>7551</v>
      </c>
      <c r="J1059" s="23" t="s">
        <v>7552</v>
      </c>
      <c r="K1059" s="23" t="s">
        <v>167</v>
      </c>
      <c r="L1059" s="23" t="s">
        <v>32</v>
      </c>
      <c r="M1059" s="23" t="s">
        <v>51</v>
      </c>
      <c r="N1059" s="23" t="s">
        <v>63</v>
      </c>
      <c r="O1059" s="23" t="s">
        <v>62</v>
      </c>
      <c r="P1059" s="23" t="s">
        <v>174</v>
      </c>
      <c r="Q1059" s="23" t="s">
        <v>7553</v>
      </c>
      <c r="R1059" s="23" t="s">
        <v>1842</v>
      </c>
      <c r="S1059" s="23" t="s">
        <v>503</v>
      </c>
      <c r="T1059" s="25">
        <v>24664</v>
      </c>
      <c r="U1059" s="26">
        <v>58.44166666666667</v>
      </c>
      <c r="V1059" s="26" t="s">
        <v>10319</v>
      </c>
      <c r="W1059" s="27" t="s">
        <v>39</v>
      </c>
      <c r="X1059" s="23" t="s">
        <v>1061</v>
      </c>
      <c r="Y1059" s="23" t="s">
        <v>54</v>
      </c>
      <c r="Z1059" s="23">
        <v>6637</v>
      </c>
      <c r="AA1059" s="23" t="s">
        <v>73</v>
      </c>
      <c r="AB1059" s="23" t="s">
        <v>74</v>
      </c>
      <c r="AC1059" s="23" t="s">
        <v>44</v>
      </c>
      <c r="AD1059" s="23">
        <v>2</v>
      </c>
      <c r="AE1059" s="28">
        <f>VLOOKUP(W1059,Sheet4!$A$4:$B$53,2,FALSE)</f>
        <v>0</v>
      </c>
    </row>
    <row r="1060" spans="1:31" x14ac:dyDescent="0.35">
      <c r="A1060" s="15">
        <v>2479</v>
      </c>
      <c r="B1060" s="16" t="s">
        <v>7559</v>
      </c>
      <c r="C1060" s="16" t="s">
        <v>4575</v>
      </c>
      <c r="D1060" s="17">
        <v>45034</v>
      </c>
      <c r="E1060" s="17">
        <v>45063</v>
      </c>
      <c r="F1060" s="16">
        <v>0</v>
      </c>
      <c r="G1060" s="16" t="s">
        <v>10308</v>
      </c>
      <c r="H1060" s="16" t="s">
        <v>2308</v>
      </c>
      <c r="I1060" s="16" t="s">
        <v>7560</v>
      </c>
      <c r="J1060" s="16" t="s">
        <v>7561</v>
      </c>
      <c r="K1060" s="16" t="s">
        <v>132</v>
      </c>
      <c r="L1060" s="16" t="s">
        <v>32</v>
      </c>
      <c r="M1060" s="16" t="s">
        <v>33</v>
      </c>
      <c r="N1060" s="16" t="s">
        <v>34</v>
      </c>
      <c r="O1060" s="16" t="s">
        <v>51</v>
      </c>
      <c r="P1060" s="16" t="s">
        <v>98</v>
      </c>
      <c r="Q1060" s="16" t="s">
        <v>7562</v>
      </c>
      <c r="R1060" s="16" t="s">
        <v>169</v>
      </c>
      <c r="S1060" s="16" t="s">
        <v>80</v>
      </c>
      <c r="T1060" s="18">
        <v>17153</v>
      </c>
      <c r="U1060" s="19">
        <v>79.00833333333334</v>
      </c>
      <c r="V1060" s="19" t="s">
        <v>10316</v>
      </c>
      <c r="W1060" s="20" t="s">
        <v>39</v>
      </c>
      <c r="X1060" s="16" t="s">
        <v>82</v>
      </c>
      <c r="Y1060" s="16" t="s">
        <v>41</v>
      </c>
      <c r="Z1060" s="16">
        <v>67089</v>
      </c>
      <c r="AA1060" s="16" t="s">
        <v>55</v>
      </c>
      <c r="AB1060" s="16" t="s">
        <v>103</v>
      </c>
      <c r="AC1060" s="16" t="s">
        <v>44</v>
      </c>
      <c r="AD1060" s="16">
        <v>4</v>
      </c>
      <c r="AE1060" s="21">
        <f>VLOOKUP(W1060,Sheet4!$A$4:$B$53,2,FALSE)</f>
        <v>0</v>
      </c>
    </row>
    <row r="1061" spans="1:31" x14ac:dyDescent="0.35">
      <c r="A1061" s="22">
        <v>2482</v>
      </c>
      <c r="B1061" s="23" t="s">
        <v>7570</v>
      </c>
      <c r="C1061" s="23" t="s">
        <v>7571</v>
      </c>
      <c r="D1061" s="24">
        <v>43344</v>
      </c>
      <c r="E1061" s="24">
        <v>44732</v>
      </c>
      <c r="F1061" s="23">
        <v>45</v>
      </c>
      <c r="G1061" s="23" t="s">
        <v>10308</v>
      </c>
      <c r="H1061" s="23" t="s">
        <v>6741</v>
      </c>
      <c r="I1061" s="23" t="s">
        <v>7572</v>
      </c>
      <c r="J1061" s="23" t="s">
        <v>7573</v>
      </c>
      <c r="K1061" s="23" t="s">
        <v>167</v>
      </c>
      <c r="L1061" s="23" t="s">
        <v>32</v>
      </c>
      <c r="M1061" s="23" t="s">
        <v>33</v>
      </c>
      <c r="N1061" s="23" t="s">
        <v>34</v>
      </c>
      <c r="O1061" s="23" t="s">
        <v>62</v>
      </c>
      <c r="P1061" s="23" t="s">
        <v>174</v>
      </c>
      <c r="Q1061" s="23" t="s">
        <v>7574</v>
      </c>
      <c r="R1061" s="23" t="s">
        <v>169</v>
      </c>
      <c r="S1061" s="23" t="s">
        <v>3211</v>
      </c>
      <c r="T1061" s="25">
        <v>18370</v>
      </c>
      <c r="U1061" s="26">
        <v>75.674999999999997</v>
      </c>
      <c r="V1061" s="26" t="s">
        <v>10316</v>
      </c>
      <c r="W1061" s="27" t="s">
        <v>39</v>
      </c>
      <c r="X1061" s="23" t="s">
        <v>242</v>
      </c>
      <c r="Y1061" s="23" t="s">
        <v>54</v>
      </c>
      <c r="Z1061" s="23">
        <v>1886</v>
      </c>
      <c r="AA1061" s="23" t="s">
        <v>92</v>
      </c>
      <c r="AB1061" s="23" t="s">
        <v>83</v>
      </c>
      <c r="AC1061" s="23" t="s">
        <v>44</v>
      </c>
      <c r="AD1061" s="23">
        <v>4</v>
      </c>
      <c r="AE1061" s="28">
        <f>VLOOKUP(W1061,Sheet4!$A$4:$B$53,2,FALSE)</f>
        <v>0</v>
      </c>
    </row>
    <row r="1062" spans="1:31" x14ac:dyDescent="0.35">
      <c r="A1062" s="15">
        <v>2485</v>
      </c>
      <c r="B1062" s="16" t="s">
        <v>7581</v>
      </c>
      <c r="C1062" s="16" t="s">
        <v>7582</v>
      </c>
      <c r="D1062" s="17">
        <v>43894</v>
      </c>
      <c r="E1062" s="17">
        <v>44447</v>
      </c>
      <c r="F1062" s="16">
        <v>18</v>
      </c>
      <c r="G1062" s="16" t="s">
        <v>10308</v>
      </c>
      <c r="H1062" s="16" t="s">
        <v>2419</v>
      </c>
      <c r="I1062" s="16" t="s">
        <v>7583</v>
      </c>
      <c r="J1062" s="16" t="s">
        <v>7584</v>
      </c>
      <c r="K1062" s="16" t="s">
        <v>117</v>
      </c>
      <c r="L1062" s="16" t="s">
        <v>32</v>
      </c>
      <c r="M1062" s="16" t="s">
        <v>51</v>
      </c>
      <c r="N1062" s="16" t="s">
        <v>63</v>
      </c>
      <c r="O1062" s="16" t="s">
        <v>51</v>
      </c>
      <c r="P1062" s="16" t="s">
        <v>139</v>
      </c>
      <c r="Q1062" s="16" t="s">
        <v>7585</v>
      </c>
      <c r="R1062" s="16" t="s">
        <v>2427</v>
      </c>
      <c r="S1062" s="16" t="s">
        <v>593</v>
      </c>
      <c r="T1062" s="18">
        <v>16735</v>
      </c>
      <c r="U1062" s="19">
        <v>80.152777777777771</v>
      </c>
      <c r="V1062" s="19" t="s">
        <v>10314</v>
      </c>
      <c r="W1062" s="20" t="s">
        <v>39</v>
      </c>
      <c r="X1062" s="16" t="s">
        <v>6</v>
      </c>
      <c r="Y1062" s="16" t="s">
        <v>54</v>
      </c>
      <c r="Z1062" s="16">
        <v>2184</v>
      </c>
      <c r="AA1062" s="16" t="s">
        <v>42</v>
      </c>
      <c r="AB1062" s="16" t="s">
        <v>43</v>
      </c>
      <c r="AC1062" s="16" t="s">
        <v>44</v>
      </c>
      <c r="AD1062" s="16">
        <v>4</v>
      </c>
      <c r="AE1062" s="21">
        <f>VLOOKUP(W1062,Sheet4!$A$4:$B$53,2,FALSE)</f>
        <v>0</v>
      </c>
    </row>
    <row r="1063" spans="1:31" x14ac:dyDescent="0.35">
      <c r="A1063" s="22">
        <v>2488</v>
      </c>
      <c r="B1063" s="23" t="s">
        <v>4484</v>
      </c>
      <c r="C1063" s="23" t="s">
        <v>7590</v>
      </c>
      <c r="D1063" s="24">
        <v>44707</v>
      </c>
      <c r="E1063" s="24">
        <v>44839</v>
      </c>
      <c r="F1063" s="23">
        <v>4</v>
      </c>
      <c r="G1063" s="23" t="s">
        <v>10308</v>
      </c>
      <c r="H1063" s="23" t="s">
        <v>7564</v>
      </c>
      <c r="I1063" s="23" t="s">
        <v>7591</v>
      </c>
      <c r="J1063" s="23" t="s">
        <v>7592</v>
      </c>
      <c r="K1063" s="23" t="s">
        <v>61</v>
      </c>
      <c r="L1063" s="23" t="s">
        <v>32</v>
      </c>
      <c r="M1063" s="23" t="s">
        <v>33</v>
      </c>
      <c r="N1063" s="23" t="s">
        <v>50</v>
      </c>
      <c r="O1063" s="23" t="s">
        <v>62</v>
      </c>
      <c r="P1063" s="23" t="s">
        <v>125</v>
      </c>
      <c r="Q1063" s="23" t="s">
        <v>7593</v>
      </c>
      <c r="R1063" s="23" t="s">
        <v>169</v>
      </c>
      <c r="S1063" s="23" t="s">
        <v>89</v>
      </c>
      <c r="T1063" s="25">
        <v>32539</v>
      </c>
      <c r="U1063" s="26">
        <v>36.888888888888886</v>
      </c>
      <c r="V1063" s="26" t="s">
        <v>10318</v>
      </c>
      <c r="W1063" s="27" t="s">
        <v>39</v>
      </c>
      <c r="X1063" s="23" t="s">
        <v>280</v>
      </c>
      <c r="Y1063" s="23" t="s">
        <v>54</v>
      </c>
      <c r="Z1063" s="23">
        <v>10930</v>
      </c>
      <c r="AA1063" s="23" t="s">
        <v>73</v>
      </c>
      <c r="AB1063" s="23" t="s">
        <v>83</v>
      </c>
      <c r="AC1063" s="23" t="s">
        <v>44</v>
      </c>
      <c r="AD1063" s="23">
        <v>1</v>
      </c>
      <c r="AE1063" s="28">
        <f>VLOOKUP(W1063,Sheet4!$A$4:$B$53,2,FALSE)</f>
        <v>0</v>
      </c>
    </row>
    <row r="1064" spans="1:31" x14ac:dyDescent="0.35">
      <c r="A1064" s="15">
        <v>2493</v>
      </c>
      <c r="B1064" s="16" t="s">
        <v>4198</v>
      </c>
      <c r="C1064" s="16" t="s">
        <v>1085</v>
      </c>
      <c r="D1064" s="17">
        <v>44898</v>
      </c>
      <c r="E1064" s="17">
        <v>45106</v>
      </c>
      <c r="F1064" s="16">
        <v>6</v>
      </c>
      <c r="G1064" s="16" t="s">
        <v>10308</v>
      </c>
      <c r="H1064" s="16" t="s">
        <v>2423</v>
      </c>
      <c r="I1064" s="16" t="s">
        <v>6956</v>
      </c>
      <c r="J1064" s="16" t="s">
        <v>7604</v>
      </c>
      <c r="K1064" s="16" t="s">
        <v>132</v>
      </c>
      <c r="L1064" s="16" t="s">
        <v>32</v>
      </c>
      <c r="M1064" s="16" t="s">
        <v>33</v>
      </c>
      <c r="N1064" s="16" t="s">
        <v>34</v>
      </c>
      <c r="O1064" s="16" t="s">
        <v>62</v>
      </c>
      <c r="P1064" s="16" t="s">
        <v>139</v>
      </c>
      <c r="Q1064" s="16" t="s">
        <v>7605</v>
      </c>
      <c r="R1064" s="16" t="s">
        <v>2427</v>
      </c>
      <c r="S1064" s="16" t="s">
        <v>89</v>
      </c>
      <c r="T1064" s="18">
        <v>29722</v>
      </c>
      <c r="U1064" s="19">
        <v>44.594444444444441</v>
      </c>
      <c r="V1064" s="19" t="s">
        <v>10317</v>
      </c>
      <c r="W1064" s="20" t="s">
        <v>39</v>
      </c>
      <c r="X1064" s="16" t="s">
        <v>192</v>
      </c>
      <c r="Y1064" s="16" t="s">
        <v>54</v>
      </c>
      <c r="Z1064" s="16">
        <v>13337</v>
      </c>
      <c r="AA1064" s="16" t="s">
        <v>92</v>
      </c>
      <c r="AB1064" s="16" t="s">
        <v>103</v>
      </c>
      <c r="AC1064" s="16" t="s">
        <v>44</v>
      </c>
      <c r="AD1064" s="16">
        <v>4</v>
      </c>
      <c r="AE1064" s="21">
        <f>VLOOKUP(W1064,Sheet4!$A$4:$B$53,2,FALSE)</f>
        <v>0</v>
      </c>
    </row>
    <row r="1065" spans="1:31" x14ac:dyDescent="0.35">
      <c r="A1065" s="22">
        <v>2494</v>
      </c>
      <c r="B1065" s="23" t="s">
        <v>922</v>
      </c>
      <c r="C1065" s="23" t="s">
        <v>7606</v>
      </c>
      <c r="D1065" s="24">
        <v>43925</v>
      </c>
      <c r="E1065" s="24">
        <v>44875</v>
      </c>
      <c r="F1065" s="23">
        <v>31</v>
      </c>
      <c r="G1065" s="23" t="s">
        <v>10308</v>
      </c>
      <c r="H1065" s="23" t="s">
        <v>6749</v>
      </c>
      <c r="I1065" s="23" t="s">
        <v>7607</v>
      </c>
      <c r="J1065" s="23" t="s">
        <v>7608</v>
      </c>
      <c r="K1065" s="23" t="s">
        <v>138</v>
      </c>
      <c r="L1065" s="23" t="s">
        <v>32</v>
      </c>
      <c r="M1065" s="23" t="s">
        <v>33</v>
      </c>
      <c r="N1065" s="23" t="s">
        <v>50</v>
      </c>
      <c r="O1065" s="23" t="s">
        <v>35</v>
      </c>
      <c r="P1065" s="23" t="s">
        <v>139</v>
      </c>
      <c r="Q1065" s="23" t="s">
        <v>7609</v>
      </c>
      <c r="R1065" s="23" t="s">
        <v>169</v>
      </c>
      <c r="S1065" s="23" t="s">
        <v>89</v>
      </c>
      <c r="T1065" s="25">
        <v>28706</v>
      </c>
      <c r="U1065" s="26">
        <v>47.37777777777778</v>
      </c>
      <c r="V1065" s="26" t="s">
        <v>10317</v>
      </c>
      <c r="W1065" s="27" t="s">
        <v>39</v>
      </c>
      <c r="X1065" s="23" t="s">
        <v>82</v>
      </c>
      <c r="Y1065" s="23" t="s">
        <v>54</v>
      </c>
      <c r="Z1065" s="23">
        <v>67346</v>
      </c>
      <c r="AA1065" s="23" t="s">
        <v>127</v>
      </c>
      <c r="AB1065" s="23" t="s">
        <v>83</v>
      </c>
      <c r="AC1065" s="23" t="s">
        <v>44</v>
      </c>
      <c r="AD1065" s="23">
        <v>4</v>
      </c>
      <c r="AE1065" s="28">
        <f>VLOOKUP(W1065,Sheet4!$A$4:$B$53,2,FALSE)</f>
        <v>0</v>
      </c>
    </row>
    <row r="1066" spans="1:31" x14ac:dyDescent="0.35">
      <c r="A1066" s="15">
        <v>2495</v>
      </c>
      <c r="B1066" s="16" t="s">
        <v>2159</v>
      </c>
      <c r="C1066" s="16" t="s">
        <v>5728</v>
      </c>
      <c r="D1066" s="17">
        <v>43898</v>
      </c>
      <c r="E1066" s="17">
        <v>44983</v>
      </c>
      <c r="F1066" s="16">
        <v>35</v>
      </c>
      <c r="G1066" s="16" t="s">
        <v>10308</v>
      </c>
      <c r="H1066" s="16" t="s">
        <v>7564</v>
      </c>
      <c r="I1066" s="16" t="s">
        <v>1066</v>
      </c>
      <c r="J1066" s="16" t="s">
        <v>7610</v>
      </c>
      <c r="K1066" s="16" t="s">
        <v>117</v>
      </c>
      <c r="L1066" s="16" t="s">
        <v>32</v>
      </c>
      <c r="M1066" s="16" t="s">
        <v>33</v>
      </c>
      <c r="N1066" s="16" t="s">
        <v>63</v>
      </c>
      <c r="O1066" s="16" t="s">
        <v>51</v>
      </c>
      <c r="P1066" s="16" t="s">
        <v>125</v>
      </c>
      <c r="Q1066" s="16" t="s">
        <v>7611</v>
      </c>
      <c r="R1066" s="16" t="s">
        <v>169</v>
      </c>
      <c r="S1066" s="16" t="s">
        <v>230</v>
      </c>
      <c r="T1066" s="18">
        <v>25594</v>
      </c>
      <c r="U1066" s="19">
        <v>55.9</v>
      </c>
      <c r="V1066" s="19" t="s">
        <v>10319</v>
      </c>
      <c r="W1066" s="20" t="s">
        <v>39</v>
      </c>
      <c r="X1066" s="16" t="s">
        <v>112</v>
      </c>
      <c r="Y1066" s="16" t="s">
        <v>54</v>
      </c>
      <c r="Z1066" s="16">
        <v>71472</v>
      </c>
      <c r="AA1066" s="16" t="s">
        <v>92</v>
      </c>
      <c r="AB1066" s="16" t="s">
        <v>83</v>
      </c>
      <c r="AC1066" s="16" t="s">
        <v>44</v>
      </c>
      <c r="AD1066" s="16">
        <v>1</v>
      </c>
      <c r="AE1066" s="21">
        <f>VLOOKUP(W1066,Sheet4!$A$4:$B$53,2,FALSE)</f>
        <v>0</v>
      </c>
    </row>
    <row r="1067" spans="1:31" x14ac:dyDescent="0.35">
      <c r="A1067" s="22">
        <v>2496</v>
      </c>
      <c r="B1067" s="23" t="s">
        <v>5764</v>
      </c>
      <c r="C1067" s="23" t="s">
        <v>2288</v>
      </c>
      <c r="D1067" s="24">
        <v>44102</v>
      </c>
      <c r="E1067" s="24">
        <v>45012</v>
      </c>
      <c r="F1067" s="23">
        <v>29</v>
      </c>
      <c r="G1067" s="23" t="s">
        <v>10308</v>
      </c>
      <c r="H1067" s="23" t="s">
        <v>6977</v>
      </c>
      <c r="I1067" s="23" t="s">
        <v>7612</v>
      </c>
      <c r="J1067" s="23" t="s">
        <v>7613</v>
      </c>
      <c r="K1067" s="23" t="s">
        <v>61</v>
      </c>
      <c r="L1067" s="23" t="s">
        <v>32</v>
      </c>
      <c r="M1067" s="23" t="s">
        <v>51</v>
      </c>
      <c r="N1067" s="23" t="s">
        <v>63</v>
      </c>
      <c r="O1067" s="23" t="s">
        <v>35</v>
      </c>
      <c r="P1067" s="23" t="s">
        <v>139</v>
      </c>
      <c r="Q1067" s="23" t="s">
        <v>7614</v>
      </c>
      <c r="R1067" s="23" t="s">
        <v>169</v>
      </c>
      <c r="S1067" s="23" t="s">
        <v>793</v>
      </c>
      <c r="T1067" s="25">
        <v>22358</v>
      </c>
      <c r="U1067" s="26">
        <v>64.75555555555556</v>
      </c>
      <c r="V1067" s="26" t="s">
        <v>10315</v>
      </c>
      <c r="W1067" s="27" t="s">
        <v>39</v>
      </c>
      <c r="X1067" s="23" t="s">
        <v>215</v>
      </c>
      <c r="Y1067" s="23" t="s">
        <v>54</v>
      </c>
      <c r="Z1067" s="23">
        <v>55912</v>
      </c>
      <c r="AA1067" s="23" t="s">
        <v>73</v>
      </c>
      <c r="AB1067" s="23" t="s">
        <v>74</v>
      </c>
      <c r="AC1067" s="23" t="s">
        <v>44</v>
      </c>
      <c r="AD1067" s="23">
        <v>2</v>
      </c>
      <c r="AE1067" s="28">
        <f>VLOOKUP(W1067,Sheet4!$A$4:$B$53,2,FALSE)</f>
        <v>0</v>
      </c>
    </row>
    <row r="1068" spans="1:31" x14ac:dyDescent="0.35">
      <c r="A1068" s="15">
        <v>2497</v>
      </c>
      <c r="B1068" s="16" t="s">
        <v>773</v>
      </c>
      <c r="C1068" s="16" t="s">
        <v>7615</v>
      </c>
      <c r="D1068" s="17">
        <v>44391</v>
      </c>
      <c r="E1068" s="17">
        <v>44782</v>
      </c>
      <c r="F1068" s="16">
        <v>12</v>
      </c>
      <c r="G1068" s="16" t="s">
        <v>10308</v>
      </c>
      <c r="H1068" s="16" t="s">
        <v>6983</v>
      </c>
      <c r="I1068" s="16" t="s">
        <v>7616</v>
      </c>
      <c r="J1068" s="16" t="s">
        <v>7617</v>
      </c>
      <c r="K1068" s="16" t="s">
        <v>167</v>
      </c>
      <c r="L1068" s="16" t="s">
        <v>32</v>
      </c>
      <c r="M1068" s="16" t="s">
        <v>62</v>
      </c>
      <c r="N1068" s="16" t="s">
        <v>34</v>
      </c>
      <c r="O1068" s="16" t="s">
        <v>35</v>
      </c>
      <c r="P1068" s="16" t="s">
        <v>174</v>
      </c>
      <c r="Q1068" s="16" t="s">
        <v>7618</v>
      </c>
      <c r="R1068" s="16" t="s">
        <v>169</v>
      </c>
      <c r="S1068" s="16" t="s">
        <v>89</v>
      </c>
      <c r="T1068" s="18">
        <v>20337</v>
      </c>
      <c r="U1068" s="19">
        <v>70.291666666666671</v>
      </c>
      <c r="V1068" s="19" t="s">
        <v>10316</v>
      </c>
      <c r="W1068" s="20" t="s">
        <v>39</v>
      </c>
      <c r="X1068" s="16" t="s">
        <v>102</v>
      </c>
      <c r="Y1068" s="16" t="s">
        <v>54</v>
      </c>
      <c r="Z1068" s="16">
        <v>24639</v>
      </c>
      <c r="AA1068" s="16" t="s">
        <v>42</v>
      </c>
      <c r="AB1068" s="16" t="s">
        <v>74</v>
      </c>
      <c r="AC1068" s="16" t="s">
        <v>44</v>
      </c>
      <c r="AD1068" s="16">
        <v>4</v>
      </c>
      <c r="AE1068" s="21">
        <f>VLOOKUP(W1068,Sheet4!$A$4:$B$53,2,FALSE)</f>
        <v>0</v>
      </c>
    </row>
    <row r="1069" spans="1:31" x14ac:dyDescent="0.35">
      <c r="A1069" s="22">
        <v>2498</v>
      </c>
      <c r="B1069" s="23" t="s">
        <v>7451</v>
      </c>
      <c r="C1069" s="23" t="s">
        <v>3778</v>
      </c>
      <c r="D1069" s="24">
        <v>43755</v>
      </c>
      <c r="E1069" s="24">
        <v>43911</v>
      </c>
      <c r="F1069" s="23">
        <v>5</v>
      </c>
      <c r="G1069" s="23" t="s">
        <v>10308</v>
      </c>
      <c r="H1069" s="23" t="s">
        <v>4796</v>
      </c>
      <c r="I1069" s="23" t="s">
        <v>7619</v>
      </c>
      <c r="J1069" s="23" t="s">
        <v>7620</v>
      </c>
      <c r="K1069" s="23" t="s">
        <v>167</v>
      </c>
      <c r="L1069" s="23" t="s">
        <v>2299</v>
      </c>
      <c r="M1069" s="23" t="s">
        <v>62</v>
      </c>
      <c r="N1069" s="23" t="s">
        <v>50</v>
      </c>
      <c r="O1069" s="23" t="s">
        <v>35</v>
      </c>
      <c r="P1069" s="23" t="s">
        <v>98</v>
      </c>
      <c r="Q1069" s="23" t="s">
        <v>7621</v>
      </c>
      <c r="R1069" s="23" t="s">
        <v>169</v>
      </c>
      <c r="S1069" s="23" t="s">
        <v>89</v>
      </c>
      <c r="T1069" s="25">
        <v>36411</v>
      </c>
      <c r="U1069" s="26">
        <v>26.283333333333335</v>
      </c>
      <c r="V1069" s="26" t="s">
        <v>10320</v>
      </c>
      <c r="W1069" s="27" t="s">
        <v>39</v>
      </c>
      <c r="X1069" s="23" t="s">
        <v>225</v>
      </c>
      <c r="Y1069" s="23" t="s">
        <v>41</v>
      </c>
      <c r="Z1069" s="23">
        <v>44117</v>
      </c>
      <c r="AA1069" s="23" t="s">
        <v>127</v>
      </c>
      <c r="AB1069" s="23" t="s">
        <v>103</v>
      </c>
      <c r="AC1069" s="23" t="s">
        <v>44</v>
      </c>
      <c r="AD1069" s="23">
        <v>4</v>
      </c>
      <c r="AE1069" s="28">
        <f>VLOOKUP(W1069,Sheet4!$A$4:$B$53,2,FALSE)</f>
        <v>0</v>
      </c>
    </row>
    <row r="1070" spans="1:31" x14ac:dyDescent="0.35">
      <c r="A1070" s="15">
        <v>2499</v>
      </c>
      <c r="B1070" s="16" t="s">
        <v>1535</v>
      </c>
      <c r="C1070" s="16" t="s">
        <v>573</v>
      </c>
      <c r="D1070" s="17">
        <v>45024</v>
      </c>
      <c r="E1070" s="17">
        <v>45086</v>
      </c>
      <c r="F1070" s="16">
        <v>2</v>
      </c>
      <c r="G1070" s="16" t="s">
        <v>10308</v>
      </c>
      <c r="H1070" s="16" t="s">
        <v>2423</v>
      </c>
      <c r="I1070" s="16" t="s">
        <v>7622</v>
      </c>
      <c r="J1070" s="16" t="s">
        <v>7623</v>
      </c>
      <c r="K1070" s="16" t="s">
        <v>61</v>
      </c>
      <c r="L1070" s="16" t="s">
        <v>32</v>
      </c>
      <c r="M1070" s="16" t="s">
        <v>33</v>
      </c>
      <c r="N1070" s="16" t="s">
        <v>63</v>
      </c>
      <c r="O1070" s="16" t="s">
        <v>62</v>
      </c>
      <c r="P1070" s="16" t="s">
        <v>125</v>
      </c>
      <c r="Q1070" s="16" t="s">
        <v>7624</v>
      </c>
      <c r="R1070" s="16" t="s">
        <v>2427</v>
      </c>
      <c r="S1070" s="16" t="s">
        <v>176</v>
      </c>
      <c r="T1070" s="18">
        <v>32755</v>
      </c>
      <c r="U1070" s="19">
        <v>36.294444444444444</v>
      </c>
      <c r="V1070" s="19" t="s">
        <v>10318</v>
      </c>
      <c r="W1070" s="20" t="s">
        <v>39</v>
      </c>
      <c r="X1070" s="16" t="s">
        <v>242</v>
      </c>
      <c r="Y1070" s="16" t="s">
        <v>54</v>
      </c>
      <c r="Z1070" s="16">
        <v>32650</v>
      </c>
      <c r="AA1070" s="16" t="s">
        <v>127</v>
      </c>
      <c r="AB1070" s="16" t="s">
        <v>83</v>
      </c>
      <c r="AC1070" s="16" t="s">
        <v>44</v>
      </c>
      <c r="AD1070" s="16">
        <v>4</v>
      </c>
      <c r="AE1070" s="21">
        <f>VLOOKUP(W1070,Sheet4!$A$4:$B$53,2,FALSE)</f>
        <v>0</v>
      </c>
    </row>
    <row r="1071" spans="1:31" x14ac:dyDescent="0.35">
      <c r="A1071" s="22">
        <v>2503</v>
      </c>
      <c r="B1071" s="23" t="s">
        <v>941</v>
      </c>
      <c r="C1071" s="23" t="s">
        <v>1417</v>
      </c>
      <c r="D1071" s="24">
        <v>44556</v>
      </c>
      <c r="E1071" s="24">
        <v>44590</v>
      </c>
      <c r="F1071" s="23">
        <v>1</v>
      </c>
      <c r="G1071" s="23" t="s">
        <v>10308</v>
      </c>
      <c r="H1071" s="23" t="s">
        <v>6749</v>
      </c>
      <c r="I1071" s="23" t="s">
        <v>7632</v>
      </c>
      <c r="J1071" s="23" t="s">
        <v>7633</v>
      </c>
      <c r="K1071" s="23" t="s">
        <v>61</v>
      </c>
      <c r="L1071" s="23" t="s">
        <v>32</v>
      </c>
      <c r="M1071" s="23" t="s">
        <v>33</v>
      </c>
      <c r="N1071" s="23" t="s">
        <v>34</v>
      </c>
      <c r="O1071" s="23" t="s">
        <v>35</v>
      </c>
      <c r="P1071" s="23" t="s">
        <v>174</v>
      </c>
      <c r="Q1071" s="23" t="s">
        <v>7634</v>
      </c>
      <c r="R1071" s="23" t="s">
        <v>169</v>
      </c>
      <c r="S1071" s="23" t="s">
        <v>80</v>
      </c>
      <c r="T1071" s="25">
        <v>18255</v>
      </c>
      <c r="U1071" s="26">
        <v>75.99166666666666</v>
      </c>
      <c r="V1071" s="26" t="s">
        <v>10316</v>
      </c>
      <c r="W1071" s="27" t="s">
        <v>39</v>
      </c>
      <c r="X1071" s="23" t="s">
        <v>72</v>
      </c>
      <c r="Y1071" s="23" t="s">
        <v>54</v>
      </c>
      <c r="Z1071" s="23">
        <v>6113</v>
      </c>
      <c r="AA1071" s="23" t="s">
        <v>42</v>
      </c>
      <c r="AB1071" s="23" t="s">
        <v>83</v>
      </c>
      <c r="AC1071" s="23" t="s">
        <v>44</v>
      </c>
      <c r="AD1071" s="23">
        <v>5</v>
      </c>
      <c r="AE1071" s="28">
        <f>VLOOKUP(W1071,Sheet4!$A$4:$B$53,2,FALSE)</f>
        <v>0</v>
      </c>
    </row>
    <row r="1072" spans="1:31" x14ac:dyDescent="0.35">
      <c r="A1072" s="15">
        <v>2507</v>
      </c>
      <c r="B1072" s="16" t="s">
        <v>3648</v>
      </c>
      <c r="C1072" s="16" t="s">
        <v>2177</v>
      </c>
      <c r="D1072" s="17">
        <v>44931</v>
      </c>
      <c r="E1072" s="17">
        <v>44940</v>
      </c>
      <c r="F1072" s="16">
        <v>0</v>
      </c>
      <c r="G1072" s="16" t="s">
        <v>10308</v>
      </c>
      <c r="H1072" s="16" t="s">
        <v>4796</v>
      </c>
      <c r="I1072" s="16" t="s">
        <v>7274</v>
      </c>
      <c r="J1072" s="16" t="s">
        <v>7642</v>
      </c>
      <c r="K1072" s="16" t="s">
        <v>31</v>
      </c>
      <c r="L1072" s="16" t="s">
        <v>2299</v>
      </c>
      <c r="M1072" s="16" t="s">
        <v>51</v>
      </c>
      <c r="N1072" s="16" t="s">
        <v>63</v>
      </c>
      <c r="O1072" s="16" t="s">
        <v>35</v>
      </c>
      <c r="P1072" s="16" t="s">
        <v>125</v>
      </c>
      <c r="Q1072" s="16" t="s">
        <v>7643</v>
      </c>
      <c r="R1072" s="16" t="s">
        <v>169</v>
      </c>
      <c r="S1072" s="16" t="s">
        <v>52</v>
      </c>
      <c r="T1072" s="18">
        <v>31296</v>
      </c>
      <c r="U1072" s="19">
        <v>40.288888888888891</v>
      </c>
      <c r="V1072" s="19" t="s">
        <v>10317</v>
      </c>
      <c r="W1072" s="20" t="s">
        <v>39</v>
      </c>
      <c r="X1072" s="16" t="s">
        <v>225</v>
      </c>
      <c r="Y1072" s="16" t="s">
        <v>41</v>
      </c>
      <c r="Z1072" s="16">
        <v>93702</v>
      </c>
      <c r="AA1072" s="16" t="s">
        <v>42</v>
      </c>
      <c r="AB1072" s="16" t="s">
        <v>74</v>
      </c>
      <c r="AC1072" s="16" t="s">
        <v>44</v>
      </c>
      <c r="AD1072" s="16">
        <v>5</v>
      </c>
      <c r="AE1072" s="21">
        <f>VLOOKUP(W1072,Sheet4!$A$4:$B$53,2,FALSE)</f>
        <v>0</v>
      </c>
    </row>
    <row r="1073" spans="1:31" x14ac:dyDescent="0.35">
      <c r="A1073" s="22">
        <v>2509</v>
      </c>
      <c r="B1073" s="23" t="s">
        <v>3229</v>
      </c>
      <c r="C1073" s="23" t="s">
        <v>3958</v>
      </c>
      <c r="D1073" s="24">
        <v>44095</v>
      </c>
      <c r="E1073" s="24">
        <v>44485</v>
      </c>
      <c r="F1073" s="23">
        <v>12</v>
      </c>
      <c r="G1073" s="23" t="s">
        <v>10308</v>
      </c>
      <c r="H1073" s="23" t="s">
        <v>2423</v>
      </c>
      <c r="I1073" s="23" t="s">
        <v>7646</v>
      </c>
      <c r="J1073" s="23" t="s">
        <v>7647</v>
      </c>
      <c r="K1073" s="23" t="s">
        <v>49</v>
      </c>
      <c r="L1073" s="23" t="s">
        <v>32</v>
      </c>
      <c r="M1073" s="23" t="s">
        <v>51</v>
      </c>
      <c r="N1073" s="23" t="s">
        <v>34</v>
      </c>
      <c r="O1073" s="23" t="s">
        <v>62</v>
      </c>
      <c r="P1073" s="23" t="s">
        <v>98</v>
      </c>
      <c r="Q1073" s="23" t="s">
        <v>7648</v>
      </c>
      <c r="R1073" s="23" t="s">
        <v>2427</v>
      </c>
      <c r="S1073" s="23" t="s">
        <v>935</v>
      </c>
      <c r="T1073" s="25">
        <v>35873</v>
      </c>
      <c r="U1073" s="26">
        <v>27.752777777777776</v>
      </c>
      <c r="V1073" s="26" t="s">
        <v>10320</v>
      </c>
      <c r="W1073" s="27" t="s">
        <v>39</v>
      </c>
      <c r="X1073" s="23" t="s">
        <v>112</v>
      </c>
      <c r="Y1073" s="23" t="s">
        <v>41</v>
      </c>
      <c r="Z1073" s="23">
        <v>68690</v>
      </c>
      <c r="AA1073" s="23" t="s">
        <v>55</v>
      </c>
      <c r="AB1073" s="23" t="s">
        <v>83</v>
      </c>
      <c r="AC1073" s="23" t="s">
        <v>44</v>
      </c>
      <c r="AD1073" s="23">
        <v>2</v>
      </c>
      <c r="AE1073" s="28">
        <f>VLOOKUP(W1073,Sheet4!$A$4:$B$53,2,FALSE)</f>
        <v>0</v>
      </c>
    </row>
    <row r="1074" spans="1:31" x14ac:dyDescent="0.35">
      <c r="A1074" s="15">
        <v>2510</v>
      </c>
      <c r="B1074" s="16" t="s">
        <v>5860</v>
      </c>
      <c r="C1074" s="16" t="s">
        <v>7649</v>
      </c>
      <c r="D1074" s="17">
        <v>43794</v>
      </c>
      <c r="E1074" s="17">
        <v>44981</v>
      </c>
      <c r="F1074" s="16">
        <v>39</v>
      </c>
      <c r="G1074" s="16" t="s">
        <v>10308</v>
      </c>
      <c r="H1074" s="16" t="s">
        <v>2423</v>
      </c>
      <c r="I1074" s="16" t="s">
        <v>7650</v>
      </c>
      <c r="J1074" s="16" t="s">
        <v>7651</v>
      </c>
      <c r="K1074" s="16" t="s">
        <v>138</v>
      </c>
      <c r="L1074" s="16" t="s">
        <v>32</v>
      </c>
      <c r="M1074" s="16" t="s">
        <v>33</v>
      </c>
      <c r="N1074" s="16" t="s">
        <v>34</v>
      </c>
      <c r="O1074" s="16" t="s">
        <v>35</v>
      </c>
      <c r="P1074" s="16" t="s">
        <v>139</v>
      </c>
      <c r="Q1074" s="16" t="s">
        <v>7652</v>
      </c>
      <c r="R1074" s="16" t="s">
        <v>2427</v>
      </c>
      <c r="S1074" s="16" t="s">
        <v>52</v>
      </c>
      <c r="T1074" s="18">
        <v>32226</v>
      </c>
      <c r="U1074" s="19">
        <v>37.738888888888887</v>
      </c>
      <c r="V1074" s="19" t="s">
        <v>10318</v>
      </c>
      <c r="W1074" s="20" t="s">
        <v>39</v>
      </c>
      <c r="X1074" s="16" t="s">
        <v>162</v>
      </c>
      <c r="Y1074" s="16" t="s">
        <v>54</v>
      </c>
      <c r="Z1074" s="16">
        <v>87866</v>
      </c>
      <c r="AA1074" s="16" t="s">
        <v>127</v>
      </c>
      <c r="AB1074" s="16" t="s">
        <v>74</v>
      </c>
      <c r="AC1074" s="16" t="s">
        <v>44</v>
      </c>
      <c r="AD1074" s="16">
        <v>1</v>
      </c>
      <c r="AE1074" s="21">
        <f>VLOOKUP(W1074,Sheet4!$A$4:$B$53,2,FALSE)</f>
        <v>0</v>
      </c>
    </row>
    <row r="1075" spans="1:31" x14ac:dyDescent="0.35">
      <c r="A1075" s="22">
        <v>2511</v>
      </c>
      <c r="B1075" s="23" t="s">
        <v>4504</v>
      </c>
      <c r="C1075" s="23" t="s">
        <v>7653</v>
      </c>
      <c r="D1075" s="24">
        <v>44232</v>
      </c>
      <c r="E1075" s="24">
        <v>44969</v>
      </c>
      <c r="F1075" s="23">
        <v>24</v>
      </c>
      <c r="G1075" s="23" t="s">
        <v>10308</v>
      </c>
      <c r="H1075" s="23" t="s">
        <v>2423</v>
      </c>
      <c r="I1075" s="23" t="s">
        <v>7654</v>
      </c>
      <c r="J1075" s="23" t="s">
        <v>7655</v>
      </c>
      <c r="K1075" s="23" t="s">
        <v>117</v>
      </c>
      <c r="L1075" s="23" t="s">
        <v>32</v>
      </c>
      <c r="M1075" s="23" t="s">
        <v>62</v>
      </c>
      <c r="N1075" s="23" t="s">
        <v>34</v>
      </c>
      <c r="O1075" s="23" t="s">
        <v>51</v>
      </c>
      <c r="P1075" s="23" t="s">
        <v>98</v>
      </c>
      <c r="Q1075" s="23" t="s">
        <v>7656</v>
      </c>
      <c r="R1075" s="23" t="s">
        <v>2427</v>
      </c>
      <c r="S1075" s="23" t="s">
        <v>110</v>
      </c>
      <c r="T1075" s="25">
        <v>17163</v>
      </c>
      <c r="U1075" s="26">
        <v>78.980555555555554</v>
      </c>
      <c r="V1075" s="26" t="s">
        <v>10316</v>
      </c>
      <c r="W1075" s="27" t="s">
        <v>39</v>
      </c>
      <c r="X1075" s="23" t="s">
        <v>102</v>
      </c>
      <c r="Y1075" s="23" t="s">
        <v>54</v>
      </c>
      <c r="Z1075" s="23">
        <v>9299</v>
      </c>
      <c r="AA1075" s="23" t="s">
        <v>127</v>
      </c>
      <c r="AB1075" s="23" t="s">
        <v>74</v>
      </c>
      <c r="AC1075" s="23" t="s">
        <v>44</v>
      </c>
      <c r="AD1075" s="23">
        <v>4</v>
      </c>
      <c r="AE1075" s="28">
        <f>VLOOKUP(W1075,Sheet4!$A$4:$B$53,2,FALSE)</f>
        <v>0</v>
      </c>
    </row>
    <row r="1076" spans="1:31" x14ac:dyDescent="0.35">
      <c r="A1076" s="15">
        <v>2512</v>
      </c>
      <c r="B1076" s="16" t="s">
        <v>3638</v>
      </c>
      <c r="C1076" s="16" t="s">
        <v>709</v>
      </c>
      <c r="D1076" s="17">
        <v>45032</v>
      </c>
      <c r="E1076" s="17">
        <v>45071</v>
      </c>
      <c r="F1076" s="16">
        <v>1</v>
      </c>
      <c r="G1076" s="16" t="s">
        <v>10308</v>
      </c>
      <c r="H1076" s="16" t="s">
        <v>2423</v>
      </c>
      <c r="I1076" s="16" t="s">
        <v>7657</v>
      </c>
      <c r="J1076" s="16" t="s">
        <v>7658</v>
      </c>
      <c r="K1076" s="16" t="s">
        <v>61</v>
      </c>
      <c r="L1076" s="16" t="s">
        <v>32</v>
      </c>
      <c r="M1076" s="16" t="s">
        <v>51</v>
      </c>
      <c r="N1076" s="16" t="s">
        <v>63</v>
      </c>
      <c r="O1076" s="16" t="s">
        <v>35</v>
      </c>
      <c r="P1076" s="16" t="s">
        <v>139</v>
      </c>
      <c r="Q1076" s="16" t="s">
        <v>7659</v>
      </c>
      <c r="R1076" s="16" t="s">
        <v>2427</v>
      </c>
      <c r="S1076" s="16" t="s">
        <v>89</v>
      </c>
      <c r="T1076" s="18">
        <v>24537</v>
      </c>
      <c r="U1076" s="19">
        <v>58.788888888888891</v>
      </c>
      <c r="V1076" s="19" t="s">
        <v>10319</v>
      </c>
      <c r="W1076" s="20" t="s">
        <v>39</v>
      </c>
      <c r="X1076" s="16" t="s">
        <v>82</v>
      </c>
      <c r="Y1076" s="16" t="s">
        <v>54</v>
      </c>
      <c r="Z1076" s="16">
        <v>25059</v>
      </c>
      <c r="AA1076" s="16" t="s">
        <v>55</v>
      </c>
      <c r="AB1076" s="16" t="s">
        <v>43</v>
      </c>
      <c r="AC1076" s="16" t="s">
        <v>44</v>
      </c>
      <c r="AD1076" s="16">
        <v>4</v>
      </c>
      <c r="AE1076" s="21">
        <f>VLOOKUP(W1076,Sheet4!$A$4:$B$53,2,FALSE)</f>
        <v>0</v>
      </c>
    </row>
    <row r="1077" spans="1:31" x14ac:dyDescent="0.35">
      <c r="A1077" s="22">
        <v>2513</v>
      </c>
      <c r="B1077" s="23" t="s">
        <v>7660</v>
      </c>
      <c r="C1077" s="23" t="s">
        <v>510</v>
      </c>
      <c r="D1077" s="24">
        <v>44427</v>
      </c>
      <c r="E1077" s="24">
        <v>44608</v>
      </c>
      <c r="F1077" s="23">
        <v>5</v>
      </c>
      <c r="G1077" s="23" t="s">
        <v>10308</v>
      </c>
      <c r="H1077" s="23" t="s">
        <v>6749</v>
      </c>
      <c r="I1077" s="23" t="s">
        <v>7661</v>
      </c>
      <c r="J1077" s="23" t="s">
        <v>7662</v>
      </c>
      <c r="K1077" s="23" t="s">
        <v>167</v>
      </c>
      <c r="L1077" s="23" t="s">
        <v>32</v>
      </c>
      <c r="M1077" s="23" t="s">
        <v>62</v>
      </c>
      <c r="N1077" s="23" t="s">
        <v>50</v>
      </c>
      <c r="O1077" s="23" t="s">
        <v>62</v>
      </c>
      <c r="P1077" s="23" t="s">
        <v>98</v>
      </c>
      <c r="Q1077" s="23" t="s">
        <v>7663</v>
      </c>
      <c r="R1077" s="23" t="s">
        <v>169</v>
      </c>
      <c r="S1077" s="23" t="s">
        <v>100</v>
      </c>
      <c r="T1077" s="25">
        <v>15267</v>
      </c>
      <c r="U1077" s="26">
        <v>84.172222222222217</v>
      </c>
      <c r="V1077" s="26" t="s">
        <v>10314</v>
      </c>
      <c r="W1077" s="27" t="s">
        <v>39</v>
      </c>
      <c r="X1077" s="23" t="s">
        <v>112</v>
      </c>
      <c r="Y1077" s="23" t="s">
        <v>54</v>
      </c>
      <c r="Z1077" s="23">
        <v>6272</v>
      </c>
      <c r="AA1077" s="23" t="s">
        <v>127</v>
      </c>
      <c r="AB1077" s="23" t="s">
        <v>103</v>
      </c>
      <c r="AC1077" s="23" t="s">
        <v>44</v>
      </c>
      <c r="AD1077" s="23">
        <v>2</v>
      </c>
      <c r="AE1077" s="28">
        <f>VLOOKUP(W1077,Sheet4!$A$4:$B$53,2,FALSE)</f>
        <v>0</v>
      </c>
    </row>
    <row r="1078" spans="1:31" x14ac:dyDescent="0.35">
      <c r="A1078" s="15">
        <v>2517</v>
      </c>
      <c r="B1078" s="16" t="s">
        <v>7671</v>
      </c>
      <c r="C1078" s="16" t="s">
        <v>6364</v>
      </c>
      <c r="D1078" s="17">
        <v>43800</v>
      </c>
      <c r="E1078" s="17">
        <v>44951</v>
      </c>
      <c r="F1078" s="16">
        <v>37</v>
      </c>
      <c r="G1078" s="16" t="s">
        <v>10308</v>
      </c>
      <c r="H1078" s="16" t="s">
        <v>4796</v>
      </c>
      <c r="I1078" s="16" t="s">
        <v>7672</v>
      </c>
      <c r="J1078" s="16" t="s">
        <v>7673</v>
      </c>
      <c r="K1078" s="16" t="s">
        <v>31</v>
      </c>
      <c r="L1078" s="16" t="s">
        <v>32</v>
      </c>
      <c r="M1078" s="16" t="s">
        <v>62</v>
      </c>
      <c r="N1078" s="16" t="s">
        <v>50</v>
      </c>
      <c r="O1078" s="16" t="s">
        <v>62</v>
      </c>
      <c r="P1078" s="16" t="s">
        <v>139</v>
      </c>
      <c r="Q1078" s="16" t="s">
        <v>7674</v>
      </c>
      <c r="R1078" s="16" t="s">
        <v>169</v>
      </c>
      <c r="S1078" s="16" t="s">
        <v>52</v>
      </c>
      <c r="T1078" s="18">
        <v>23052</v>
      </c>
      <c r="U1078" s="19">
        <v>62.861111111111114</v>
      </c>
      <c r="V1078" s="19" t="s">
        <v>10315</v>
      </c>
      <c r="W1078" s="20" t="s">
        <v>39</v>
      </c>
      <c r="X1078" s="16" t="s">
        <v>82</v>
      </c>
      <c r="Y1078" s="16" t="s">
        <v>54</v>
      </c>
      <c r="Z1078" s="16">
        <v>20916</v>
      </c>
      <c r="AA1078" s="16" t="s">
        <v>127</v>
      </c>
      <c r="AB1078" s="16" t="s">
        <v>74</v>
      </c>
      <c r="AC1078" s="16" t="s">
        <v>44</v>
      </c>
      <c r="AD1078" s="16">
        <v>2</v>
      </c>
      <c r="AE1078" s="21">
        <f>VLOOKUP(W1078,Sheet4!$A$4:$B$53,2,FALSE)</f>
        <v>0</v>
      </c>
    </row>
    <row r="1079" spans="1:31" x14ac:dyDescent="0.35">
      <c r="A1079" s="22">
        <v>2518</v>
      </c>
      <c r="B1079" s="23" t="s">
        <v>7675</v>
      </c>
      <c r="C1079" s="23" t="s">
        <v>3658</v>
      </c>
      <c r="D1079" s="24">
        <v>44255</v>
      </c>
      <c r="E1079" s="24">
        <v>44773</v>
      </c>
      <c r="F1079" s="23">
        <v>17</v>
      </c>
      <c r="G1079" s="23" t="s">
        <v>10308</v>
      </c>
      <c r="H1079" s="23" t="s">
        <v>4796</v>
      </c>
      <c r="I1079" s="23" t="s">
        <v>7676</v>
      </c>
      <c r="J1079" s="23" t="s">
        <v>7677</v>
      </c>
      <c r="K1079" s="23" t="s">
        <v>132</v>
      </c>
      <c r="L1079" s="23" t="s">
        <v>32</v>
      </c>
      <c r="M1079" s="23" t="s">
        <v>62</v>
      </c>
      <c r="N1079" s="23" t="s">
        <v>50</v>
      </c>
      <c r="O1079" s="23" t="s">
        <v>62</v>
      </c>
      <c r="P1079" s="23" t="s">
        <v>174</v>
      </c>
      <c r="Q1079" s="23" t="s">
        <v>7678</v>
      </c>
      <c r="R1079" s="23" t="s">
        <v>169</v>
      </c>
      <c r="S1079" s="23" t="s">
        <v>304</v>
      </c>
      <c r="T1079" s="25">
        <v>23371</v>
      </c>
      <c r="U1079" s="26">
        <v>61.983333333333334</v>
      </c>
      <c r="V1079" s="26" t="s">
        <v>10315</v>
      </c>
      <c r="W1079" s="27" t="s">
        <v>39</v>
      </c>
      <c r="X1079" s="23" t="s">
        <v>82</v>
      </c>
      <c r="Y1079" s="23" t="s">
        <v>54</v>
      </c>
      <c r="Z1079" s="23">
        <v>53499</v>
      </c>
      <c r="AA1079" s="23" t="s">
        <v>42</v>
      </c>
      <c r="AB1079" s="23" t="s">
        <v>43</v>
      </c>
      <c r="AC1079" s="23" t="s">
        <v>44</v>
      </c>
      <c r="AD1079" s="23">
        <v>4</v>
      </c>
      <c r="AE1079" s="28">
        <f>VLOOKUP(W1079,Sheet4!$A$4:$B$53,2,FALSE)</f>
        <v>0</v>
      </c>
    </row>
    <row r="1080" spans="1:31" x14ac:dyDescent="0.35">
      <c r="A1080" s="15">
        <v>2522</v>
      </c>
      <c r="B1080" s="16" t="s">
        <v>4562</v>
      </c>
      <c r="C1080" s="16" t="s">
        <v>7252</v>
      </c>
      <c r="D1080" s="17">
        <v>44113</v>
      </c>
      <c r="E1080" s="17">
        <v>44509</v>
      </c>
      <c r="F1080" s="16">
        <v>13</v>
      </c>
      <c r="G1080" s="16" t="s">
        <v>10308</v>
      </c>
      <c r="H1080" s="16" t="s">
        <v>6749</v>
      </c>
      <c r="I1080" s="16" t="s">
        <v>7686</v>
      </c>
      <c r="J1080" s="16" t="s">
        <v>7687</v>
      </c>
      <c r="K1080" s="16" t="s">
        <v>61</v>
      </c>
      <c r="L1080" s="16" t="s">
        <v>32</v>
      </c>
      <c r="M1080" s="16" t="s">
        <v>62</v>
      </c>
      <c r="N1080" s="16" t="s">
        <v>34</v>
      </c>
      <c r="O1080" s="16" t="s">
        <v>35</v>
      </c>
      <c r="P1080" s="16" t="s">
        <v>174</v>
      </c>
      <c r="Q1080" s="16" t="s">
        <v>7688</v>
      </c>
      <c r="R1080" s="16" t="s">
        <v>169</v>
      </c>
      <c r="S1080" s="16" t="s">
        <v>89</v>
      </c>
      <c r="T1080" s="18">
        <v>17919</v>
      </c>
      <c r="U1080" s="19">
        <v>76.913888888888891</v>
      </c>
      <c r="V1080" s="19" t="s">
        <v>10316</v>
      </c>
      <c r="W1080" s="20" t="s">
        <v>39</v>
      </c>
      <c r="X1080" s="16" t="s">
        <v>192</v>
      </c>
      <c r="Y1080" s="16" t="s">
        <v>54</v>
      </c>
      <c r="Z1080" s="16">
        <v>54386</v>
      </c>
      <c r="AA1080" s="16" t="s">
        <v>73</v>
      </c>
      <c r="AB1080" s="16" t="s">
        <v>83</v>
      </c>
      <c r="AC1080" s="16" t="s">
        <v>44</v>
      </c>
      <c r="AD1080" s="16">
        <v>4</v>
      </c>
      <c r="AE1080" s="21">
        <f>VLOOKUP(W1080,Sheet4!$A$4:$B$53,2,FALSE)</f>
        <v>0</v>
      </c>
    </row>
    <row r="1081" spans="1:31" x14ac:dyDescent="0.35">
      <c r="A1081" s="22">
        <v>2525</v>
      </c>
      <c r="B1081" s="23" t="s">
        <v>7694</v>
      </c>
      <c r="C1081" s="23" t="s">
        <v>3922</v>
      </c>
      <c r="D1081" s="24">
        <v>44454</v>
      </c>
      <c r="E1081" s="24">
        <v>45109</v>
      </c>
      <c r="F1081" s="23">
        <v>21</v>
      </c>
      <c r="G1081" s="23" t="s">
        <v>10308</v>
      </c>
      <c r="H1081" s="23" t="s">
        <v>6983</v>
      </c>
      <c r="I1081" s="23" t="s">
        <v>7695</v>
      </c>
      <c r="J1081" s="23" t="s">
        <v>7696</v>
      </c>
      <c r="K1081" s="23" t="s">
        <v>132</v>
      </c>
      <c r="L1081" s="23" t="s">
        <v>32</v>
      </c>
      <c r="M1081" s="23" t="s">
        <v>62</v>
      </c>
      <c r="N1081" s="23" t="s">
        <v>63</v>
      </c>
      <c r="O1081" s="23" t="s">
        <v>62</v>
      </c>
      <c r="P1081" s="23" t="s">
        <v>139</v>
      </c>
      <c r="Q1081" s="23" t="s">
        <v>7697</v>
      </c>
      <c r="R1081" s="23" t="s">
        <v>64</v>
      </c>
      <c r="S1081" s="23" t="s">
        <v>80</v>
      </c>
      <c r="T1081" s="25">
        <v>19031</v>
      </c>
      <c r="U1081" s="26">
        <v>73.86944444444444</v>
      </c>
      <c r="V1081" s="26" t="s">
        <v>10316</v>
      </c>
      <c r="W1081" s="27" t="s">
        <v>39</v>
      </c>
      <c r="X1081" s="23" t="s">
        <v>162</v>
      </c>
      <c r="Y1081" s="23" t="s">
        <v>54</v>
      </c>
      <c r="Z1081" s="23">
        <v>11241</v>
      </c>
      <c r="AA1081" s="23" t="s">
        <v>73</v>
      </c>
      <c r="AB1081" s="23" t="s">
        <v>83</v>
      </c>
      <c r="AC1081" s="23" t="s">
        <v>44</v>
      </c>
      <c r="AD1081" s="23">
        <v>2</v>
      </c>
      <c r="AE1081" s="28">
        <f>VLOOKUP(W1081,Sheet4!$A$4:$B$53,2,FALSE)</f>
        <v>0</v>
      </c>
    </row>
    <row r="1082" spans="1:31" x14ac:dyDescent="0.35">
      <c r="A1082" s="15">
        <v>2528</v>
      </c>
      <c r="B1082" s="16" t="s">
        <v>3255</v>
      </c>
      <c r="C1082" s="16" t="s">
        <v>363</v>
      </c>
      <c r="D1082" s="17">
        <v>45005</v>
      </c>
      <c r="E1082" s="17">
        <v>45052</v>
      </c>
      <c r="F1082" s="16">
        <v>1</v>
      </c>
      <c r="G1082" s="16" t="s">
        <v>10308</v>
      </c>
      <c r="H1082" s="16" t="s">
        <v>4796</v>
      </c>
      <c r="I1082" s="16" t="s">
        <v>7703</v>
      </c>
      <c r="J1082" s="16" t="s">
        <v>7704</v>
      </c>
      <c r="K1082" s="16" t="s">
        <v>167</v>
      </c>
      <c r="L1082" s="16" t="s">
        <v>32</v>
      </c>
      <c r="M1082" s="16" t="s">
        <v>51</v>
      </c>
      <c r="N1082" s="16" t="s">
        <v>34</v>
      </c>
      <c r="O1082" s="16" t="s">
        <v>51</v>
      </c>
      <c r="P1082" s="16" t="s">
        <v>139</v>
      </c>
      <c r="Q1082" s="16" t="s">
        <v>7705</v>
      </c>
      <c r="R1082" s="16" t="s">
        <v>169</v>
      </c>
      <c r="S1082" s="16" t="s">
        <v>176</v>
      </c>
      <c r="T1082" s="18">
        <v>31207</v>
      </c>
      <c r="U1082" s="19">
        <v>40.530555555555559</v>
      </c>
      <c r="V1082" s="19" t="s">
        <v>10317</v>
      </c>
      <c r="W1082" s="20" t="s">
        <v>39</v>
      </c>
      <c r="X1082" s="16" t="s">
        <v>177</v>
      </c>
      <c r="Y1082" s="16" t="s">
        <v>54</v>
      </c>
      <c r="Z1082" s="16">
        <v>78254</v>
      </c>
      <c r="AA1082" s="16" t="s">
        <v>42</v>
      </c>
      <c r="AB1082" s="16" t="s">
        <v>83</v>
      </c>
      <c r="AC1082" s="16" t="s">
        <v>44</v>
      </c>
      <c r="AD1082" s="16">
        <v>1</v>
      </c>
      <c r="AE1082" s="21">
        <f>VLOOKUP(W1082,Sheet4!$A$4:$B$53,2,FALSE)</f>
        <v>0</v>
      </c>
    </row>
    <row r="1083" spans="1:31" x14ac:dyDescent="0.35">
      <c r="A1083" s="22">
        <v>2530</v>
      </c>
      <c r="B1083" s="23" t="s">
        <v>7708</v>
      </c>
      <c r="C1083" s="23" t="s">
        <v>6870</v>
      </c>
      <c r="D1083" s="24">
        <v>44854</v>
      </c>
      <c r="E1083" s="24">
        <v>45114</v>
      </c>
      <c r="F1083" s="23">
        <v>8</v>
      </c>
      <c r="G1083" s="23" t="s">
        <v>10308</v>
      </c>
      <c r="H1083" s="23" t="s">
        <v>2423</v>
      </c>
      <c r="I1083" s="23" t="s">
        <v>7709</v>
      </c>
      <c r="J1083" s="23" t="s">
        <v>7710</v>
      </c>
      <c r="K1083" s="23" t="s">
        <v>61</v>
      </c>
      <c r="L1083" s="23" t="s">
        <v>32</v>
      </c>
      <c r="M1083" s="23" t="s">
        <v>51</v>
      </c>
      <c r="N1083" s="23" t="s">
        <v>34</v>
      </c>
      <c r="O1083" s="23" t="s">
        <v>35</v>
      </c>
      <c r="P1083" s="23" t="s">
        <v>139</v>
      </c>
      <c r="Q1083" s="23" t="s">
        <v>7711</v>
      </c>
      <c r="R1083" s="23" t="s">
        <v>2427</v>
      </c>
      <c r="S1083" s="23" t="s">
        <v>503</v>
      </c>
      <c r="T1083" s="25">
        <v>29322</v>
      </c>
      <c r="U1083" s="26">
        <v>45.69166666666667</v>
      </c>
      <c r="V1083" s="26" t="s">
        <v>10317</v>
      </c>
      <c r="W1083" s="27" t="s">
        <v>39</v>
      </c>
      <c r="X1083" s="23" t="s">
        <v>7712</v>
      </c>
      <c r="Y1083" s="23" t="s">
        <v>54</v>
      </c>
      <c r="Z1083" s="23">
        <v>75065</v>
      </c>
      <c r="AA1083" s="23" t="s">
        <v>42</v>
      </c>
      <c r="AB1083" s="23" t="s">
        <v>103</v>
      </c>
      <c r="AC1083" s="23" t="s">
        <v>44</v>
      </c>
      <c r="AD1083" s="23">
        <v>2</v>
      </c>
      <c r="AE1083" s="28">
        <f>VLOOKUP(W1083,Sheet4!$A$4:$B$53,2,FALSE)</f>
        <v>0</v>
      </c>
    </row>
    <row r="1084" spans="1:31" x14ac:dyDescent="0.35">
      <c r="A1084" s="15">
        <v>2531</v>
      </c>
      <c r="B1084" s="16" t="s">
        <v>7713</v>
      </c>
      <c r="C1084" s="16" t="s">
        <v>637</v>
      </c>
      <c r="D1084" s="17">
        <v>45131</v>
      </c>
      <c r="E1084" s="17">
        <v>45136</v>
      </c>
      <c r="F1084" s="16">
        <v>0</v>
      </c>
      <c r="G1084" s="16" t="s">
        <v>10308</v>
      </c>
      <c r="H1084" s="16" t="s">
        <v>2423</v>
      </c>
      <c r="I1084" s="16" t="s">
        <v>7714</v>
      </c>
      <c r="J1084" s="16" t="s">
        <v>7715</v>
      </c>
      <c r="K1084" s="16" t="s">
        <v>88</v>
      </c>
      <c r="L1084" s="16" t="s">
        <v>32</v>
      </c>
      <c r="M1084" s="16" t="s">
        <v>51</v>
      </c>
      <c r="N1084" s="16" t="s">
        <v>63</v>
      </c>
      <c r="O1084" s="16" t="s">
        <v>62</v>
      </c>
      <c r="P1084" s="16" t="s">
        <v>174</v>
      </c>
      <c r="Q1084" s="16" t="s">
        <v>7716</v>
      </c>
      <c r="R1084" s="16" t="s">
        <v>2427</v>
      </c>
      <c r="S1084" s="16" t="s">
        <v>118</v>
      </c>
      <c r="T1084" s="18">
        <v>18769</v>
      </c>
      <c r="U1084" s="19">
        <v>74.580555555555549</v>
      </c>
      <c r="V1084" s="19" t="s">
        <v>10316</v>
      </c>
      <c r="W1084" s="20" t="s">
        <v>39</v>
      </c>
      <c r="X1084" s="16" t="s">
        <v>242</v>
      </c>
      <c r="Y1084" s="16" t="s">
        <v>54</v>
      </c>
      <c r="Z1084" s="16">
        <v>10274</v>
      </c>
      <c r="AA1084" s="16" t="s">
        <v>92</v>
      </c>
      <c r="AB1084" s="16" t="s">
        <v>43</v>
      </c>
      <c r="AC1084" s="16" t="s">
        <v>44</v>
      </c>
      <c r="AD1084" s="16">
        <v>2</v>
      </c>
      <c r="AE1084" s="21">
        <f>VLOOKUP(W1084,Sheet4!$A$4:$B$53,2,FALSE)</f>
        <v>0</v>
      </c>
    </row>
    <row r="1085" spans="1:31" x14ac:dyDescent="0.35">
      <c r="A1085" s="22">
        <v>2534</v>
      </c>
      <c r="B1085" s="23" t="s">
        <v>7721</v>
      </c>
      <c r="C1085" s="23" t="s">
        <v>573</v>
      </c>
      <c r="D1085" s="24">
        <v>43570</v>
      </c>
      <c r="E1085" s="24">
        <v>44339</v>
      </c>
      <c r="F1085" s="23">
        <v>25</v>
      </c>
      <c r="G1085" s="23" t="s">
        <v>10308</v>
      </c>
      <c r="H1085" s="23" t="s">
        <v>7564</v>
      </c>
      <c r="I1085" s="23" t="s">
        <v>7722</v>
      </c>
      <c r="J1085" s="23" t="s">
        <v>7723</v>
      </c>
      <c r="K1085" s="23" t="s">
        <v>88</v>
      </c>
      <c r="L1085" s="23" t="s">
        <v>32</v>
      </c>
      <c r="M1085" s="23" t="s">
        <v>51</v>
      </c>
      <c r="N1085" s="23" t="s">
        <v>63</v>
      </c>
      <c r="O1085" s="23" t="s">
        <v>35</v>
      </c>
      <c r="P1085" s="23" t="s">
        <v>139</v>
      </c>
      <c r="Q1085" s="23" t="s">
        <v>7724</v>
      </c>
      <c r="R1085" s="23" t="s">
        <v>169</v>
      </c>
      <c r="S1085" s="23" t="s">
        <v>176</v>
      </c>
      <c r="T1085" s="25">
        <v>22102</v>
      </c>
      <c r="U1085" s="26">
        <v>65.458333333333329</v>
      </c>
      <c r="V1085" s="26" t="s">
        <v>10315</v>
      </c>
      <c r="W1085" s="27" t="s">
        <v>39</v>
      </c>
      <c r="X1085" s="23" t="s">
        <v>177</v>
      </c>
      <c r="Y1085" s="23" t="s">
        <v>54</v>
      </c>
      <c r="Z1085" s="23">
        <v>96561</v>
      </c>
      <c r="AA1085" s="23" t="s">
        <v>73</v>
      </c>
      <c r="AB1085" s="23" t="s">
        <v>103</v>
      </c>
      <c r="AC1085" s="23" t="s">
        <v>44</v>
      </c>
      <c r="AD1085" s="23">
        <v>1</v>
      </c>
      <c r="AE1085" s="28">
        <f>VLOOKUP(W1085,Sheet4!$A$4:$B$53,2,FALSE)</f>
        <v>0</v>
      </c>
    </row>
    <row r="1086" spans="1:31" x14ac:dyDescent="0.35">
      <c r="A1086" s="15">
        <v>2535</v>
      </c>
      <c r="B1086" s="16" t="s">
        <v>4124</v>
      </c>
      <c r="C1086" s="16" t="s">
        <v>5611</v>
      </c>
      <c r="D1086" s="17">
        <v>44067</v>
      </c>
      <c r="E1086" s="17">
        <v>45048</v>
      </c>
      <c r="F1086" s="16">
        <v>32</v>
      </c>
      <c r="G1086" s="16" t="s">
        <v>10308</v>
      </c>
      <c r="H1086" s="16" t="s">
        <v>6977</v>
      </c>
      <c r="I1086" s="16" t="s">
        <v>7725</v>
      </c>
      <c r="J1086" s="16" t="s">
        <v>7726</v>
      </c>
      <c r="K1086" s="16" t="s">
        <v>31</v>
      </c>
      <c r="L1086" s="16" t="s">
        <v>32</v>
      </c>
      <c r="M1086" s="16" t="s">
        <v>33</v>
      </c>
      <c r="N1086" s="16" t="s">
        <v>63</v>
      </c>
      <c r="O1086" s="16" t="s">
        <v>51</v>
      </c>
      <c r="P1086" s="16" t="s">
        <v>125</v>
      </c>
      <c r="Q1086" s="16" t="s">
        <v>7727</v>
      </c>
      <c r="R1086" s="16" t="s">
        <v>64</v>
      </c>
      <c r="S1086" s="16" t="s">
        <v>89</v>
      </c>
      <c r="T1086" s="18">
        <v>28755</v>
      </c>
      <c r="U1086" s="19">
        <v>47.244444444444447</v>
      </c>
      <c r="V1086" s="19" t="s">
        <v>10317</v>
      </c>
      <c r="W1086" s="20" t="s">
        <v>39</v>
      </c>
      <c r="X1086" s="16" t="s">
        <v>112</v>
      </c>
      <c r="Y1086" s="16" t="s">
        <v>54</v>
      </c>
      <c r="Z1086" s="16">
        <v>6563</v>
      </c>
      <c r="AA1086" s="16" t="s">
        <v>73</v>
      </c>
      <c r="AB1086" s="16" t="s">
        <v>74</v>
      </c>
      <c r="AC1086" s="16" t="s">
        <v>44</v>
      </c>
      <c r="AD1086" s="16">
        <v>2</v>
      </c>
      <c r="AE1086" s="21">
        <f>VLOOKUP(W1086,Sheet4!$A$4:$B$53,2,FALSE)</f>
        <v>0</v>
      </c>
    </row>
    <row r="1087" spans="1:31" x14ac:dyDescent="0.35">
      <c r="A1087" s="22">
        <v>2537</v>
      </c>
      <c r="B1087" s="23" t="s">
        <v>7322</v>
      </c>
      <c r="C1087" s="23" t="s">
        <v>5397</v>
      </c>
      <c r="D1087" s="24">
        <v>44822</v>
      </c>
      <c r="E1087" s="24">
        <v>45084</v>
      </c>
      <c r="F1087" s="23">
        <v>8</v>
      </c>
      <c r="G1087" s="23" t="s">
        <v>10308</v>
      </c>
      <c r="H1087" s="23" t="s">
        <v>4796</v>
      </c>
      <c r="I1087" s="23" t="s">
        <v>7730</v>
      </c>
      <c r="J1087" s="23" t="s">
        <v>7731</v>
      </c>
      <c r="K1087" s="23" t="s">
        <v>61</v>
      </c>
      <c r="L1087" s="23" t="s">
        <v>32</v>
      </c>
      <c r="M1087" s="23" t="s">
        <v>62</v>
      </c>
      <c r="N1087" s="23" t="s">
        <v>50</v>
      </c>
      <c r="O1087" s="23" t="s">
        <v>62</v>
      </c>
      <c r="P1087" s="23" t="s">
        <v>98</v>
      </c>
      <c r="Q1087" s="23" t="s">
        <v>7732</v>
      </c>
      <c r="R1087" s="23" t="s">
        <v>169</v>
      </c>
      <c r="S1087" s="23" t="s">
        <v>89</v>
      </c>
      <c r="T1087" s="25">
        <v>18833</v>
      </c>
      <c r="U1087" s="26">
        <v>74.405555555555551</v>
      </c>
      <c r="V1087" s="26" t="s">
        <v>10316</v>
      </c>
      <c r="W1087" s="27" t="s">
        <v>39</v>
      </c>
      <c r="X1087" s="23" t="s">
        <v>280</v>
      </c>
      <c r="Y1087" s="23" t="s">
        <v>41</v>
      </c>
      <c r="Z1087" s="23">
        <v>73238</v>
      </c>
      <c r="AA1087" s="23" t="s">
        <v>42</v>
      </c>
      <c r="AB1087" s="23" t="s">
        <v>74</v>
      </c>
      <c r="AC1087" s="23" t="s">
        <v>44</v>
      </c>
      <c r="AD1087" s="23">
        <v>2</v>
      </c>
      <c r="AE1087" s="28">
        <f>VLOOKUP(W1087,Sheet4!$A$4:$B$53,2,FALSE)</f>
        <v>0</v>
      </c>
    </row>
    <row r="1088" spans="1:31" x14ac:dyDescent="0.35">
      <c r="A1088" s="15">
        <v>2540</v>
      </c>
      <c r="B1088" s="16" t="s">
        <v>6578</v>
      </c>
      <c r="C1088" s="16" t="s">
        <v>4120</v>
      </c>
      <c r="D1088" s="17">
        <v>44852</v>
      </c>
      <c r="E1088" s="17">
        <v>44936</v>
      </c>
      <c r="F1088" s="16">
        <v>2</v>
      </c>
      <c r="G1088" s="16" t="s">
        <v>10308</v>
      </c>
      <c r="H1088" s="16" t="s">
        <v>2419</v>
      </c>
      <c r="I1088" s="16" t="s">
        <v>7736</v>
      </c>
      <c r="J1088" s="16" t="s">
        <v>7737</v>
      </c>
      <c r="K1088" s="16" t="s">
        <v>31</v>
      </c>
      <c r="L1088" s="16" t="s">
        <v>32</v>
      </c>
      <c r="M1088" s="16" t="s">
        <v>33</v>
      </c>
      <c r="N1088" s="16" t="s">
        <v>63</v>
      </c>
      <c r="O1088" s="16" t="s">
        <v>51</v>
      </c>
      <c r="P1088" s="16" t="s">
        <v>125</v>
      </c>
      <c r="Q1088" s="16" t="s">
        <v>7738</v>
      </c>
      <c r="R1088" s="16" t="s">
        <v>2427</v>
      </c>
      <c r="S1088" s="16" t="s">
        <v>38</v>
      </c>
      <c r="T1088" s="18">
        <v>34572</v>
      </c>
      <c r="U1088" s="19">
        <v>31.316666666666666</v>
      </c>
      <c r="V1088" s="19" t="s">
        <v>10318</v>
      </c>
      <c r="W1088" s="20" t="s">
        <v>39</v>
      </c>
      <c r="X1088" s="16" t="s">
        <v>7739</v>
      </c>
      <c r="Y1088" s="16" t="s">
        <v>41</v>
      </c>
      <c r="Z1088" s="16">
        <v>61856</v>
      </c>
      <c r="AA1088" s="16" t="s">
        <v>92</v>
      </c>
      <c r="AB1088" s="16" t="s">
        <v>103</v>
      </c>
      <c r="AC1088" s="16" t="s">
        <v>44</v>
      </c>
      <c r="AD1088" s="16">
        <v>4</v>
      </c>
      <c r="AE1088" s="21">
        <f>VLOOKUP(W1088,Sheet4!$A$4:$B$53,2,FALSE)</f>
        <v>0</v>
      </c>
    </row>
    <row r="1089" spans="1:31" x14ac:dyDescent="0.35">
      <c r="A1089" s="22">
        <v>2543</v>
      </c>
      <c r="B1089" s="23" t="s">
        <v>3111</v>
      </c>
      <c r="C1089" s="23" t="s">
        <v>7745</v>
      </c>
      <c r="D1089" s="24">
        <v>43495</v>
      </c>
      <c r="E1089" s="24">
        <v>44277</v>
      </c>
      <c r="F1089" s="23">
        <v>25</v>
      </c>
      <c r="G1089" s="23" t="s">
        <v>10308</v>
      </c>
      <c r="H1089" s="23" t="s">
        <v>2423</v>
      </c>
      <c r="I1089" s="23" t="s">
        <v>7746</v>
      </c>
      <c r="J1089" s="23" t="s">
        <v>7747</v>
      </c>
      <c r="K1089" s="23" t="s">
        <v>117</v>
      </c>
      <c r="L1089" s="23" t="s">
        <v>744</v>
      </c>
      <c r="M1089" s="23" t="s">
        <v>62</v>
      </c>
      <c r="N1089" s="23" t="s">
        <v>50</v>
      </c>
      <c r="O1089" s="23" t="s">
        <v>62</v>
      </c>
      <c r="P1089" s="23" t="s">
        <v>125</v>
      </c>
      <c r="Q1089" s="23" t="s">
        <v>7748</v>
      </c>
      <c r="R1089" s="23" t="s">
        <v>2427</v>
      </c>
      <c r="S1089" s="23" t="s">
        <v>80</v>
      </c>
      <c r="T1089" s="25">
        <v>33597</v>
      </c>
      <c r="U1089" s="26">
        <v>33.986111111111114</v>
      </c>
      <c r="V1089" s="26" t="s">
        <v>10318</v>
      </c>
      <c r="W1089" s="27" t="s">
        <v>39</v>
      </c>
      <c r="X1089" s="23" t="s">
        <v>215</v>
      </c>
      <c r="Y1089" s="23" t="s">
        <v>54</v>
      </c>
      <c r="Z1089" s="23">
        <v>59271</v>
      </c>
      <c r="AA1089" s="23" t="s">
        <v>42</v>
      </c>
      <c r="AB1089" s="23" t="s">
        <v>103</v>
      </c>
      <c r="AC1089" s="23" t="s">
        <v>44</v>
      </c>
      <c r="AD1089" s="23">
        <v>2</v>
      </c>
      <c r="AE1089" s="28">
        <f>VLOOKUP(W1089,Sheet4!$A$4:$B$53,2,FALSE)</f>
        <v>0</v>
      </c>
    </row>
    <row r="1090" spans="1:31" x14ac:dyDescent="0.35">
      <c r="A1090" s="15">
        <v>2544</v>
      </c>
      <c r="B1090" s="16" t="s">
        <v>5761</v>
      </c>
      <c r="C1090" s="16" t="s">
        <v>2302</v>
      </c>
      <c r="D1090" s="17">
        <v>45068</v>
      </c>
      <c r="E1090" s="17">
        <v>45119</v>
      </c>
      <c r="F1090" s="16">
        <v>1</v>
      </c>
      <c r="G1090" s="16" t="s">
        <v>10308</v>
      </c>
      <c r="H1090" s="16" t="s">
        <v>6749</v>
      </c>
      <c r="I1090" s="16" t="s">
        <v>7749</v>
      </c>
      <c r="J1090" s="16" t="s">
        <v>7750</v>
      </c>
      <c r="K1090" s="16" t="s">
        <v>132</v>
      </c>
      <c r="L1090" s="16" t="s">
        <v>32</v>
      </c>
      <c r="M1090" s="16" t="s">
        <v>62</v>
      </c>
      <c r="N1090" s="16" t="s">
        <v>34</v>
      </c>
      <c r="O1090" s="16" t="s">
        <v>35</v>
      </c>
      <c r="P1090" s="16" t="s">
        <v>174</v>
      </c>
      <c r="Q1090" s="16" t="s">
        <v>7751</v>
      </c>
      <c r="R1090" s="16" t="s">
        <v>169</v>
      </c>
      <c r="S1090" s="16" t="s">
        <v>147</v>
      </c>
      <c r="T1090" s="18">
        <v>16906</v>
      </c>
      <c r="U1090" s="19">
        <v>79.683333333333337</v>
      </c>
      <c r="V1090" s="19" t="s">
        <v>10316</v>
      </c>
      <c r="W1090" s="20" t="s">
        <v>39</v>
      </c>
      <c r="X1090" s="16" t="s">
        <v>82</v>
      </c>
      <c r="Y1090" s="16" t="s">
        <v>54</v>
      </c>
      <c r="Z1090" s="16">
        <v>59420</v>
      </c>
      <c r="AA1090" s="16" t="s">
        <v>42</v>
      </c>
      <c r="AB1090" s="16" t="s">
        <v>83</v>
      </c>
      <c r="AC1090" s="16" t="s">
        <v>44</v>
      </c>
      <c r="AD1090" s="16">
        <v>1</v>
      </c>
      <c r="AE1090" s="21">
        <f>VLOOKUP(W1090,Sheet4!$A$4:$B$53,2,FALSE)</f>
        <v>0</v>
      </c>
    </row>
    <row r="1091" spans="1:31" x14ac:dyDescent="0.35">
      <c r="A1091" s="22">
        <v>2548</v>
      </c>
      <c r="B1091" s="23" t="s">
        <v>7758</v>
      </c>
      <c r="C1091" s="23" t="s">
        <v>1174</v>
      </c>
      <c r="D1091" s="24">
        <v>43418</v>
      </c>
      <c r="E1091" s="24">
        <v>44385</v>
      </c>
      <c r="F1091" s="23">
        <v>31</v>
      </c>
      <c r="G1091" s="23" t="s">
        <v>10308</v>
      </c>
      <c r="H1091" s="23" t="s">
        <v>4796</v>
      </c>
      <c r="I1091" s="23" t="s">
        <v>7759</v>
      </c>
      <c r="J1091" s="23" t="s">
        <v>7760</v>
      </c>
      <c r="K1091" s="23" t="s">
        <v>167</v>
      </c>
      <c r="L1091" s="23" t="s">
        <v>32</v>
      </c>
      <c r="M1091" s="23" t="s">
        <v>33</v>
      </c>
      <c r="N1091" s="23" t="s">
        <v>50</v>
      </c>
      <c r="O1091" s="23" t="s">
        <v>35</v>
      </c>
      <c r="P1091" s="23" t="s">
        <v>125</v>
      </c>
      <c r="Q1091" s="23" t="s">
        <v>7761</v>
      </c>
      <c r="R1091" s="23" t="s">
        <v>169</v>
      </c>
      <c r="S1091" s="23" t="s">
        <v>65</v>
      </c>
      <c r="T1091" s="25">
        <v>19771</v>
      </c>
      <c r="U1091" s="26">
        <v>71.844444444444449</v>
      </c>
      <c r="V1091" s="26" t="s">
        <v>10316</v>
      </c>
      <c r="W1091" s="27" t="s">
        <v>39</v>
      </c>
      <c r="X1091" s="23" t="s">
        <v>242</v>
      </c>
      <c r="Y1091" s="23" t="s">
        <v>41</v>
      </c>
      <c r="Z1091" s="23">
        <v>70770</v>
      </c>
      <c r="AA1091" s="23" t="s">
        <v>73</v>
      </c>
      <c r="AB1091" s="23" t="s">
        <v>103</v>
      </c>
      <c r="AC1091" s="23" t="s">
        <v>44</v>
      </c>
      <c r="AD1091" s="23">
        <v>1</v>
      </c>
      <c r="AE1091" s="28">
        <f>VLOOKUP(W1091,Sheet4!$A$4:$B$53,2,FALSE)</f>
        <v>0</v>
      </c>
    </row>
    <row r="1092" spans="1:31" x14ac:dyDescent="0.35">
      <c r="A1092" s="15">
        <v>2550</v>
      </c>
      <c r="B1092" s="16" t="s">
        <v>5010</v>
      </c>
      <c r="C1092" s="16" t="s">
        <v>7765</v>
      </c>
      <c r="D1092" s="17">
        <v>44154</v>
      </c>
      <c r="E1092" s="17">
        <v>44503</v>
      </c>
      <c r="F1092" s="16">
        <v>11</v>
      </c>
      <c r="G1092" s="16" t="s">
        <v>10308</v>
      </c>
      <c r="H1092" s="16" t="s">
        <v>2419</v>
      </c>
      <c r="I1092" s="16" t="s">
        <v>7766</v>
      </c>
      <c r="J1092" s="16" t="s">
        <v>7767</v>
      </c>
      <c r="K1092" s="16" t="s">
        <v>97</v>
      </c>
      <c r="L1092" s="16" t="s">
        <v>32</v>
      </c>
      <c r="M1092" s="16" t="s">
        <v>33</v>
      </c>
      <c r="N1092" s="16" t="s">
        <v>50</v>
      </c>
      <c r="O1092" s="16" t="s">
        <v>51</v>
      </c>
      <c r="P1092" s="16" t="s">
        <v>98</v>
      </c>
      <c r="Q1092" s="16" t="s">
        <v>7768</v>
      </c>
      <c r="R1092" s="16" t="s">
        <v>2427</v>
      </c>
      <c r="S1092" s="16" t="s">
        <v>80</v>
      </c>
      <c r="T1092" s="18">
        <v>19109</v>
      </c>
      <c r="U1092" s="19">
        <v>73.652777777777771</v>
      </c>
      <c r="V1092" s="19" t="s">
        <v>10316</v>
      </c>
      <c r="W1092" s="20" t="s">
        <v>39</v>
      </c>
      <c r="X1092" s="16" t="s">
        <v>291</v>
      </c>
      <c r="Y1092" s="16" t="s">
        <v>41</v>
      </c>
      <c r="Z1092" s="16">
        <v>69865</v>
      </c>
      <c r="AA1092" s="16" t="s">
        <v>42</v>
      </c>
      <c r="AB1092" s="16" t="s">
        <v>43</v>
      </c>
      <c r="AC1092" s="16" t="s">
        <v>44</v>
      </c>
      <c r="AD1092" s="16">
        <v>5</v>
      </c>
      <c r="AE1092" s="21">
        <f>VLOOKUP(W1092,Sheet4!$A$4:$B$53,2,FALSE)</f>
        <v>0</v>
      </c>
    </row>
    <row r="1093" spans="1:31" x14ac:dyDescent="0.35">
      <c r="A1093" s="22">
        <v>2551</v>
      </c>
      <c r="B1093" s="23" t="s">
        <v>7769</v>
      </c>
      <c r="C1093" s="23" t="s">
        <v>2372</v>
      </c>
      <c r="D1093" s="24">
        <v>45050</v>
      </c>
      <c r="E1093" s="24">
        <v>45109</v>
      </c>
      <c r="F1093" s="23">
        <v>1</v>
      </c>
      <c r="G1093" s="23" t="s">
        <v>10308</v>
      </c>
      <c r="H1093" s="23" t="s">
        <v>2423</v>
      </c>
      <c r="I1093" s="23" t="s">
        <v>7770</v>
      </c>
      <c r="J1093" s="23" t="s">
        <v>7771</v>
      </c>
      <c r="K1093" s="23" t="s">
        <v>117</v>
      </c>
      <c r="L1093" s="23" t="s">
        <v>32</v>
      </c>
      <c r="M1093" s="23" t="s">
        <v>62</v>
      </c>
      <c r="N1093" s="23" t="s">
        <v>63</v>
      </c>
      <c r="O1093" s="23" t="s">
        <v>35</v>
      </c>
      <c r="P1093" s="23" t="s">
        <v>174</v>
      </c>
      <c r="Q1093" s="23" t="s">
        <v>7772</v>
      </c>
      <c r="R1093" s="23" t="s">
        <v>2427</v>
      </c>
      <c r="S1093" s="23" t="s">
        <v>80</v>
      </c>
      <c r="T1093" s="25">
        <v>32275</v>
      </c>
      <c r="U1093" s="26">
        <v>37.605555555555554</v>
      </c>
      <c r="V1093" s="26" t="s">
        <v>10318</v>
      </c>
      <c r="W1093" s="27" t="s">
        <v>39</v>
      </c>
      <c r="X1093" s="23" t="s">
        <v>242</v>
      </c>
      <c r="Y1093" s="23" t="s">
        <v>41</v>
      </c>
      <c r="Z1093" s="23">
        <v>49964</v>
      </c>
      <c r="AA1093" s="23" t="s">
        <v>73</v>
      </c>
      <c r="AB1093" s="23" t="s">
        <v>43</v>
      </c>
      <c r="AC1093" s="23" t="s">
        <v>44</v>
      </c>
      <c r="AD1093" s="23">
        <v>1</v>
      </c>
      <c r="AE1093" s="28">
        <f>VLOOKUP(W1093,Sheet4!$A$4:$B$53,2,FALSE)</f>
        <v>0</v>
      </c>
    </row>
    <row r="1094" spans="1:31" x14ac:dyDescent="0.35">
      <c r="A1094" s="15">
        <v>2553</v>
      </c>
      <c r="B1094" s="16" t="s">
        <v>7776</v>
      </c>
      <c r="C1094" s="16" t="s">
        <v>3103</v>
      </c>
      <c r="D1094" s="17">
        <v>44792</v>
      </c>
      <c r="E1094" s="17">
        <v>44944</v>
      </c>
      <c r="F1094" s="16">
        <v>4</v>
      </c>
      <c r="G1094" s="16" t="s">
        <v>10308</v>
      </c>
      <c r="H1094" s="16" t="s">
        <v>6749</v>
      </c>
      <c r="I1094" s="16" t="s">
        <v>7777</v>
      </c>
      <c r="J1094" s="16" t="s">
        <v>7778</v>
      </c>
      <c r="K1094" s="16" t="s">
        <v>117</v>
      </c>
      <c r="L1094" s="16" t="s">
        <v>32</v>
      </c>
      <c r="M1094" s="16" t="s">
        <v>33</v>
      </c>
      <c r="N1094" s="16" t="s">
        <v>63</v>
      </c>
      <c r="O1094" s="16" t="s">
        <v>51</v>
      </c>
      <c r="P1094" s="16" t="s">
        <v>125</v>
      </c>
      <c r="Q1094" s="16" t="s">
        <v>7779</v>
      </c>
      <c r="R1094" s="16" t="s">
        <v>169</v>
      </c>
      <c r="S1094" s="16" t="s">
        <v>52</v>
      </c>
      <c r="T1094" s="18">
        <v>26946</v>
      </c>
      <c r="U1094" s="19">
        <v>52.197222222222223</v>
      </c>
      <c r="V1094" s="19" t="s">
        <v>10319</v>
      </c>
      <c r="W1094" s="20" t="s">
        <v>39</v>
      </c>
      <c r="X1094" s="16" t="s">
        <v>82</v>
      </c>
      <c r="Y1094" s="16" t="s">
        <v>54</v>
      </c>
      <c r="Z1094" s="16">
        <v>87974</v>
      </c>
      <c r="AA1094" s="16" t="s">
        <v>73</v>
      </c>
      <c r="AB1094" s="16" t="s">
        <v>103</v>
      </c>
      <c r="AC1094" s="16" t="s">
        <v>44</v>
      </c>
      <c r="AD1094" s="16">
        <v>2</v>
      </c>
      <c r="AE1094" s="21">
        <f>VLOOKUP(W1094,Sheet4!$A$4:$B$53,2,FALSE)</f>
        <v>0</v>
      </c>
    </row>
    <row r="1095" spans="1:31" x14ac:dyDescent="0.35">
      <c r="A1095" s="22">
        <v>2554</v>
      </c>
      <c r="B1095" s="23" t="s">
        <v>4103</v>
      </c>
      <c r="C1095" s="23" t="s">
        <v>3119</v>
      </c>
      <c r="D1095" s="24">
        <v>44760</v>
      </c>
      <c r="E1095" s="24">
        <v>45055</v>
      </c>
      <c r="F1095" s="23">
        <v>9</v>
      </c>
      <c r="G1095" s="23" t="s">
        <v>10308</v>
      </c>
      <c r="H1095" s="23" t="s">
        <v>6749</v>
      </c>
      <c r="I1095" s="23" t="s">
        <v>7780</v>
      </c>
      <c r="J1095" s="23" t="s">
        <v>7781</v>
      </c>
      <c r="K1095" s="23" t="s">
        <v>61</v>
      </c>
      <c r="L1095" s="23" t="s">
        <v>32</v>
      </c>
      <c r="M1095" s="23" t="s">
        <v>51</v>
      </c>
      <c r="N1095" s="23" t="s">
        <v>50</v>
      </c>
      <c r="O1095" s="23" t="s">
        <v>62</v>
      </c>
      <c r="P1095" s="23" t="s">
        <v>174</v>
      </c>
      <c r="Q1095" s="23" t="s">
        <v>7782</v>
      </c>
      <c r="R1095" s="23" t="s">
        <v>169</v>
      </c>
      <c r="S1095" s="23" t="s">
        <v>100</v>
      </c>
      <c r="T1095" s="25">
        <v>33514</v>
      </c>
      <c r="U1095" s="26">
        <v>34.213888888888889</v>
      </c>
      <c r="V1095" s="26" t="s">
        <v>10318</v>
      </c>
      <c r="W1095" s="27" t="s">
        <v>39</v>
      </c>
      <c r="X1095" s="23" t="s">
        <v>112</v>
      </c>
      <c r="Y1095" s="23" t="s">
        <v>54</v>
      </c>
      <c r="Z1095" s="23">
        <v>2505</v>
      </c>
      <c r="AA1095" s="23" t="s">
        <v>55</v>
      </c>
      <c r="AB1095" s="23" t="s">
        <v>43</v>
      </c>
      <c r="AC1095" s="23" t="s">
        <v>44</v>
      </c>
      <c r="AD1095" s="23">
        <v>1</v>
      </c>
      <c r="AE1095" s="28">
        <f>VLOOKUP(W1095,Sheet4!$A$4:$B$53,2,FALSE)</f>
        <v>0</v>
      </c>
    </row>
    <row r="1096" spans="1:31" x14ac:dyDescent="0.35">
      <c r="A1096" s="15">
        <v>2555</v>
      </c>
      <c r="B1096" s="16" t="s">
        <v>2575</v>
      </c>
      <c r="C1096" s="16" t="s">
        <v>343</v>
      </c>
      <c r="D1096" s="17">
        <v>43691</v>
      </c>
      <c r="E1096" s="17">
        <v>44329</v>
      </c>
      <c r="F1096" s="16">
        <v>20</v>
      </c>
      <c r="G1096" s="16" t="s">
        <v>10308</v>
      </c>
      <c r="H1096" s="16" t="s">
        <v>7564</v>
      </c>
      <c r="I1096" s="16" t="s">
        <v>7783</v>
      </c>
      <c r="J1096" s="16" t="s">
        <v>7784</v>
      </c>
      <c r="K1096" s="16" t="s">
        <v>88</v>
      </c>
      <c r="L1096" s="16" t="s">
        <v>32</v>
      </c>
      <c r="M1096" s="16" t="s">
        <v>62</v>
      </c>
      <c r="N1096" s="16" t="s">
        <v>50</v>
      </c>
      <c r="O1096" s="16" t="s">
        <v>35</v>
      </c>
      <c r="P1096" s="16" t="s">
        <v>125</v>
      </c>
      <c r="Q1096" s="16" t="s">
        <v>7785</v>
      </c>
      <c r="R1096" s="16" t="s">
        <v>169</v>
      </c>
      <c r="S1096" s="16" t="s">
        <v>593</v>
      </c>
      <c r="T1096" s="18">
        <v>20754</v>
      </c>
      <c r="U1096" s="19">
        <v>69.150000000000006</v>
      </c>
      <c r="V1096" s="19" t="s">
        <v>10315</v>
      </c>
      <c r="W1096" s="20" t="s">
        <v>39</v>
      </c>
      <c r="X1096" s="16" t="s">
        <v>225</v>
      </c>
      <c r="Y1096" s="16" t="s">
        <v>54</v>
      </c>
      <c r="Z1096" s="16">
        <v>6633</v>
      </c>
      <c r="AA1096" s="16" t="s">
        <v>73</v>
      </c>
      <c r="AB1096" s="16" t="s">
        <v>43</v>
      </c>
      <c r="AC1096" s="16" t="s">
        <v>44</v>
      </c>
      <c r="AD1096" s="16">
        <v>2</v>
      </c>
      <c r="AE1096" s="21">
        <f>VLOOKUP(W1096,Sheet4!$A$4:$B$53,2,FALSE)</f>
        <v>0</v>
      </c>
    </row>
    <row r="1097" spans="1:31" x14ac:dyDescent="0.35">
      <c r="A1097" s="22">
        <v>2556</v>
      </c>
      <c r="B1097" s="23" t="s">
        <v>4100</v>
      </c>
      <c r="C1097" s="23" t="s">
        <v>5360</v>
      </c>
      <c r="D1097" s="24">
        <v>44175</v>
      </c>
      <c r="E1097" s="24">
        <v>44711</v>
      </c>
      <c r="F1097" s="23">
        <v>17</v>
      </c>
      <c r="G1097" s="23" t="s">
        <v>10308</v>
      </c>
      <c r="H1097" s="23" t="s">
        <v>6977</v>
      </c>
      <c r="I1097" s="23" t="s">
        <v>2992</v>
      </c>
      <c r="J1097" s="23" t="s">
        <v>7786</v>
      </c>
      <c r="K1097" s="23" t="s">
        <v>31</v>
      </c>
      <c r="L1097" s="23" t="s">
        <v>32</v>
      </c>
      <c r="M1097" s="23" t="s">
        <v>51</v>
      </c>
      <c r="N1097" s="23" t="s">
        <v>50</v>
      </c>
      <c r="O1097" s="23" t="s">
        <v>62</v>
      </c>
      <c r="P1097" s="23" t="s">
        <v>174</v>
      </c>
      <c r="Q1097" s="23" t="s">
        <v>7787</v>
      </c>
      <c r="R1097" s="23" t="s">
        <v>64</v>
      </c>
      <c r="S1097" s="23" t="s">
        <v>241</v>
      </c>
      <c r="T1097" s="25">
        <v>35180</v>
      </c>
      <c r="U1097" s="26">
        <v>29.652777777777779</v>
      </c>
      <c r="V1097" s="26" t="s">
        <v>10320</v>
      </c>
      <c r="W1097" s="27" t="s">
        <v>39</v>
      </c>
      <c r="X1097" s="23" t="s">
        <v>242</v>
      </c>
      <c r="Y1097" s="23" t="s">
        <v>54</v>
      </c>
      <c r="Z1097" s="23">
        <v>73638</v>
      </c>
      <c r="AA1097" s="23" t="s">
        <v>42</v>
      </c>
      <c r="AB1097" s="23" t="s">
        <v>83</v>
      </c>
      <c r="AC1097" s="23" t="s">
        <v>44</v>
      </c>
      <c r="AD1097" s="23">
        <v>2</v>
      </c>
      <c r="AE1097" s="28">
        <f>VLOOKUP(W1097,Sheet4!$A$4:$B$53,2,FALSE)</f>
        <v>0</v>
      </c>
    </row>
    <row r="1098" spans="1:31" x14ac:dyDescent="0.35">
      <c r="A1098" s="15">
        <v>2558</v>
      </c>
      <c r="B1098" s="16" t="s">
        <v>3449</v>
      </c>
      <c r="C1098" s="16" t="s">
        <v>2465</v>
      </c>
      <c r="D1098" s="17">
        <v>44519</v>
      </c>
      <c r="E1098" s="17">
        <v>44557</v>
      </c>
      <c r="F1098" s="16">
        <v>1</v>
      </c>
      <c r="G1098" s="16" t="s">
        <v>10308</v>
      </c>
      <c r="H1098" s="16" t="s">
        <v>2419</v>
      </c>
      <c r="I1098" s="16" t="s">
        <v>7790</v>
      </c>
      <c r="J1098" s="16" t="s">
        <v>7791</v>
      </c>
      <c r="K1098" s="16" t="s">
        <v>97</v>
      </c>
      <c r="L1098" s="16" t="s">
        <v>32</v>
      </c>
      <c r="M1098" s="16" t="s">
        <v>62</v>
      </c>
      <c r="N1098" s="16" t="s">
        <v>63</v>
      </c>
      <c r="O1098" s="16" t="s">
        <v>62</v>
      </c>
      <c r="P1098" s="16" t="s">
        <v>98</v>
      </c>
      <c r="Q1098" s="16" t="s">
        <v>7792</v>
      </c>
      <c r="R1098" s="16" t="s">
        <v>2427</v>
      </c>
      <c r="S1098" s="16" t="s">
        <v>89</v>
      </c>
      <c r="T1098" s="18">
        <v>24071</v>
      </c>
      <c r="U1098" s="19">
        <v>60.069444444444443</v>
      </c>
      <c r="V1098" s="19" t="s">
        <v>10315</v>
      </c>
      <c r="W1098" s="20" t="s">
        <v>39</v>
      </c>
      <c r="X1098" s="16" t="s">
        <v>215</v>
      </c>
      <c r="Y1098" s="16" t="s">
        <v>41</v>
      </c>
      <c r="Z1098" s="16">
        <v>87152</v>
      </c>
      <c r="AA1098" s="16" t="s">
        <v>127</v>
      </c>
      <c r="AB1098" s="16" t="s">
        <v>43</v>
      </c>
      <c r="AC1098" s="16" t="s">
        <v>44</v>
      </c>
      <c r="AD1098" s="16">
        <v>4</v>
      </c>
      <c r="AE1098" s="21">
        <f>VLOOKUP(W1098,Sheet4!$A$4:$B$53,2,FALSE)</f>
        <v>0</v>
      </c>
    </row>
    <row r="1099" spans="1:31" x14ac:dyDescent="0.35">
      <c r="A1099" s="22">
        <v>2560</v>
      </c>
      <c r="B1099" s="23" t="s">
        <v>3980</v>
      </c>
      <c r="C1099" s="23" t="s">
        <v>3096</v>
      </c>
      <c r="D1099" s="24">
        <v>44377</v>
      </c>
      <c r="E1099" s="24">
        <v>44405</v>
      </c>
      <c r="F1099" s="23">
        <v>0</v>
      </c>
      <c r="G1099" s="23" t="s">
        <v>10308</v>
      </c>
      <c r="H1099" s="23" t="s">
        <v>6744</v>
      </c>
      <c r="I1099" s="23" t="s">
        <v>7796</v>
      </c>
      <c r="J1099" s="23" t="s">
        <v>7797</v>
      </c>
      <c r="K1099" s="23" t="s">
        <v>97</v>
      </c>
      <c r="L1099" s="23" t="s">
        <v>32</v>
      </c>
      <c r="M1099" s="23" t="s">
        <v>51</v>
      </c>
      <c r="N1099" s="23" t="s">
        <v>50</v>
      </c>
      <c r="O1099" s="23" t="s">
        <v>51</v>
      </c>
      <c r="P1099" s="23" t="s">
        <v>174</v>
      </c>
      <c r="Q1099" s="23" t="s">
        <v>7798</v>
      </c>
      <c r="R1099" s="23" t="s">
        <v>169</v>
      </c>
      <c r="S1099" s="23" t="s">
        <v>89</v>
      </c>
      <c r="T1099" s="25">
        <v>28130</v>
      </c>
      <c r="U1099" s="26">
        <v>48.958333333333336</v>
      </c>
      <c r="V1099" s="26" t="s">
        <v>10317</v>
      </c>
      <c r="W1099" s="27" t="s">
        <v>39</v>
      </c>
      <c r="X1099" s="23" t="s">
        <v>707</v>
      </c>
      <c r="Y1099" s="23" t="s">
        <v>54</v>
      </c>
      <c r="Z1099" s="23">
        <v>43352</v>
      </c>
      <c r="AA1099" s="23" t="s">
        <v>92</v>
      </c>
      <c r="AB1099" s="23" t="s">
        <v>43</v>
      </c>
      <c r="AC1099" s="23" t="s">
        <v>44</v>
      </c>
      <c r="AD1099" s="23">
        <v>4</v>
      </c>
      <c r="AE1099" s="28">
        <f>VLOOKUP(W1099,Sheet4!$A$4:$B$53,2,FALSE)</f>
        <v>0</v>
      </c>
    </row>
    <row r="1100" spans="1:31" x14ac:dyDescent="0.35">
      <c r="A1100" s="15">
        <v>2562</v>
      </c>
      <c r="B1100" s="16" t="s">
        <v>2551</v>
      </c>
      <c r="C1100" s="16" t="s">
        <v>4539</v>
      </c>
      <c r="D1100" s="17">
        <v>44298</v>
      </c>
      <c r="E1100" s="17">
        <v>44991</v>
      </c>
      <c r="F1100" s="16">
        <v>22</v>
      </c>
      <c r="G1100" s="16" t="s">
        <v>10308</v>
      </c>
      <c r="H1100" s="16" t="s">
        <v>6749</v>
      </c>
      <c r="I1100" s="16" t="s">
        <v>7802</v>
      </c>
      <c r="J1100" s="16" t="s">
        <v>7803</v>
      </c>
      <c r="K1100" s="16" t="s">
        <v>61</v>
      </c>
      <c r="L1100" s="16" t="s">
        <v>32</v>
      </c>
      <c r="M1100" s="16" t="s">
        <v>33</v>
      </c>
      <c r="N1100" s="16" t="s">
        <v>63</v>
      </c>
      <c r="O1100" s="16" t="s">
        <v>62</v>
      </c>
      <c r="P1100" s="16" t="s">
        <v>139</v>
      </c>
      <c r="Q1100" s="16" t="s">
        <v>7804</v>
      </c>
      <c r="R1100" s="16" t="s">
        <v>169</v>
      </c>
      <c r="S1100" s="16" t="s">
        <v>89</v>
      </c>
      <c r="T1100" s="18">
        <v>24794</v>
      </c>
      <c r="U1100" s="19">
        <v>58.088888888888889</v>
      </c>
      <c r="V1100" s="19" t="s">
        <v>10319</v>
      </c>
      <c r="W1100" s="20" t="s">
        <v>39</v>
      </c>
      <c r="X1100" s="16" t="s">
        <v>102</v>
      </c>
      <c r="Y1100" s="16" t="s">
        <v>54</v>
      </c>
      <c r="Z1100" s="16">
        <v>83544</v>
      </c>
      <c r="AA1100" s="16" t="s">
        <v>73</v>
      </c>
      <c r="AB1100" s="16" t="s">
        <v>83</v>
      </c>
      <c r="AC1100" s="16" t="s">
        <v>44</v>
      </c>
      <c r="AD1100" s="16">
        <v>4</v>
      </c>
      <c r="AE1100" s="21">
        <f>VLOOKUP(W1100,Sheet4!$A$4:$B$53,2,FALSE)</f>
        <v>0</v>
      </c>
    </row>
    <row r="1101" spans="1:31" x14ac:dyDescent="0.35">
      <c r="A1101" s="22">
        <v>2564</v>
      </c>
      <c r="B1101" s="23" t="s">
        <v>7000</v>
      </c>
      <c r="C1101" s="23" t="s">
        <v>5606</v>
      </c>
      <c r="D1101" s="24">
        <v>43769</v>
      </c>
      <c r="E1101" s="24">
        <v>43891</v>
      </c>
      <c r="F1101" s="23">
        <v>4</v>
      </c>
      <c r="G1101" s="23" t="s">
        <v>10308</v>
      </c>
      <c r="H1101" s="23" t="s">
        <v>6977</v>
      </c>
      <c r="I1101" s="23" t="s">
        <v>7808</v>
      </c>
      <c r="J1101" s="23" t="s">
        <v>7809</v>
      </c>
      <c r="K1101" s="23" t="s">
        <v>31</v>
      </c>
      <c r="L1101" s="23" t="s">
        <v>32</v>
      </c>
      <c r="M1101" s="23" t="s">
        <v>33</v>
      </c>
      <c r="N1101" s="23" t="s">
        <v>63</v>
      </c>
      <c r="O1101" s="23" t="s">
        <v>62</v>
      </c>
      <c r="P1101" s="23" t="s">
        <v>174</v>
      </c>
      <c r="Q1101" s="23" t="s">
        <v>7810</v>
      </c>
      <c r="R1101" s="23" t="s">
        <v>64</v>
      </c>
      <c r="S1101" s="23" t="s">
        <v>80</v>
      </c>
      <c r="T1101" s="25">
        <v>34891</v>
      </c>
      <c r="U1101" s="26">
        <v>30.441666666666666</v>
      </c>
      <c r="V1101" s="26" t="s">
        <v>10318</v>
      </c>
      <c r="W1101" s="27" t="s">
        <v>39</v>
      </c>
      <c r="X1101" s="23" t="s">
        <v>291</v>
      </c>
      <c r="Y1101" s="23" t="s">
        <v>54</v>
      </c>
      <c r="Z1101" s="23">
        <v>36351</v>
      </c>
      <c r="AA1101" s="23" t="s">
        <v>55</v>
      </c>
      <c r="AB1101" s="23" t="s">
        <v>83</v>
      </c>
      <c r="AC1101" s="23" t="s">
        <v>44</v>
      </c>
      <c r="AD1101" s="23">
        <v>1</v>
      </c>
      <c r="AE1101" s="28">
        <f>VLOOKUP(W1101,Sheet4!$A$4:$B$53,2,FALSE)</f>
        <v>0</v>
      </c>
    </row>
    <row r="1102" spans="1:31" x14ac:dyDescent="0.35">
      <c r="A1102" s="15">
        <v>2567</v>
      </c>
      <c r="B1102" s="16" t="s">
        <v>7816</v>
      </c>
      <c r="C1102" s="16" t="s">
        <v>4071</v>
      </c>
      <c r="D1102" s="17">
        <v>44917</v>
      </c>
      <c r="E1102" s="17">
        <v>45133</v>
      </c>
      <c r="F1102" s="16">
        <v>7</v>
      </c>
      <c r="G1102" s="16" t="s">
        <v>10308</v>
      </c>
      <c r="H1102" s="16" t="s">
        <v>6744</v>
      </c>
      <c r="I1102" s="16" t="s">
        <v>7817</v>
      </c>
      <c r="J1102" s="16" t="s">
        <v>7818</v>
      </c>
      <c r="K1102" s="16" t="s">
        <v>31</v>
      </c>
      <c r="L1102" s="16" t="s">
        <v>32</v>
      </c>
      <c r="M1102" s="16" t="s">
        <v>62</v>
      </c>
      <c r="N1102" s="16" t="s">
        <v>63</v>
      </c>
      <c r="O1102" s="16" t="s">
        <v>51</v>
      </c>
      <c r="P1102" s="16" t="s">
        <v>174</v>
      </c>
      <c r="Q1102" s="16" t="s">
        <v>7819</v>
      </c>
      <c r="R1102" s="16" t="s">
        <v>169</v>
      </c>
      <c r="S1102" s="16" t="s">
        <v>89</v>
      </c>
      <c r="T1102" s="18">
        <v>21838</v>
      </c>
      <c r="U1102" s="19">
        <v>66.180555555555557</v>
      </c>
      <c r="V1102" s="19" t="s">
        <v>10315</v>
      </c>
      <c r="W1102" s="20" t="s">
        <v>39</v>
      </c>
      <c r="X1102" s="16" t="s">
        <v>225</v>
      </c>
      <c r="Y1102" s="16" t="s">
        <v>54</v>
      </c>
      <c r="Z1102" s="16">
        <v>51819</v>
      </c>
      <c r="AA1102" s="16" t="s">
        <v>92</v>
      </c>
      <c r="AB1102" s="16" t="s">
        <v>43</v>
      </c>
      <c r="AC1102" s="16" t="s">
        <v>44</v>
      </c>
      <c r="AD1102" s="16">
        <v>5</v>
      </c>
      <c r="AE1102" s="21">
        <f>VLOOKUP(W1102,Sheet4!$A$4:$B$53,2,FALSE)</f>
        <v>0</v>
      </c>
    </row>
    <row r="1103" spans="1:31" x14ac:dyDescent="0.35">
      <c r="A1103" s="22">
        <v>2569</v>
      </c>
      <c r="B1103" s="23" t="s">
        <v>926</v>
      </c>
      <c r="C1103" s="23" t="s">
        <v>6799</v>
      </c>
      <c r="D1103" s="24">
        <v>44476</v>
      </c>
      <c r="E1103" s="24">
        <v>44561</v>
      </c>
      <c r="F1103" s="23">
        <v>2</v>
      </c>
      <c r="G1103" s="23" t="s">
        <v>10308</v>
      </c>
      <c r="H1103" s="23" t="s">
        <v>6749</v>
      </c>
      <c r="I1103" s="23" t="s">
        <v>7822</v>
      </c>
      <c r="J1103" s="23" t="s">
        <v>7823</v>
      </c>
      <c r="K1103" s="23" t="s">
        <v>138</v>
      </c>
      <c r="L1103" s="23" t="s">
        <v>32</v>
      </c>
      <c r="M1103" s="23" t="s">
        <v>62</v>
      </c>
      <c r="N1103" s="23" t="s">
        <v>34</v>
      </c>
      <c r="O1103" s="23" t="s">
        <v>35</v>
      </c>
      <c r="P1103" s="23" t="s">
        <v>139</v>
      </c>
      <c r="Q1103" s="23" t="s">
        <v>7824</v>
      </c>
      <c r="R1103" s="23" t="s">
        <v>169</v>
      </c>
      <c r="S1103" s="23" t="s">
        <v>80</v>
      </c>
      <c r="T1103" s="25">
        <v>34786</v>
      </c>
      <c r="U1103" s="26">
        <v>30.727777777777778</v>
      </c>
      <c r="V1103" s="26" t="s">
        <v>10318</v>
      </c>
      <c r="W1103" s="27" t="s">
        <v>39</v>
      </c>
      <c r="X1103" s="23" t="s">
        <v>82</v>
      </c>
      <c r="Y1103" s="23" t="s">
        <v>54</v>
      </c>
      <c r="Z1103" s="23">
        <v>53854</v>
      </c>
      <c r="AA1103" s="23" t="s">
        <v>92</v>
      </c>
      <c r="AB1103" s="23" t="s">
        <v>74</v>
      </c>
      <c r="AC1103" s="23" t="s">
        <v>44</v>
      </c>
      <c r="AD1103" s="23">
        <v>2</v>
      </c>
      <c r="AE1103" s="28">
        <f>VLOOKUP(W1103,Sheet4!$A$4:$B$53,2,FALSE)</f>
        <v>0</v>
      </c>
    </row>
    <row r="1104" spans="1:31" x14ac:dyDescent="0.35">
      <c r="A1104" s="15">
        <v>2570</v>
      </c>
      <c r="B1104" s="16" t="s">
        <v>1719</v>
      </c>
      <c r="C1104" s="16" t="s">
        <v>1528</v>
      </c>
      <c r="D1104" s="17">
        <v>43632</v>
      </c>
      <c r="E1104" s="17">
        <v>45067</v>
      </c>
      <c r="F1104" s="16">
        <v>47</v>
      </c>
      <c r="G1104" s="16" t="s">
        <v>10308</v>
      </c>
      <c r="H1104" s="16" t="s">
        <v>7564</v>
      </c>
      <c r="I1104" s="16" t="s">
        <v>7825</v>
      </c>
      <c r="J1104" s="16" t="s">
        <v>7826</v>
      </c>
      <c r="K1104" s="16" t="s">
        <v>117</v>
      </c>
      <c r="L1104" s="16" t="s">
        <v>32</v>
      </c>
      <c r="M1104" s="16" t="s">
        <v>33</v>
      </c>
      <c r="N1104" s="16" t="s">
        <v>50</v>
      </c>
      <c r="O1104" s="16" t="s">
        <v>62</v>
      </c>
      <c r="P1104" s="16" t="s">
        <v>174</v>
      </c>
      <c r="Q1104" s="16" t="s">
        <v>7827</v>
      </c>
      <c r="R1104" s="16" t="s">
        <v>169</v>
      </c>
      <c r="S1104" s="16" t="s">
        <v>89</v>
      </c>
      <c r="T1104" s="18">
        <v>33560</v>
      </c>
      <c r="U1104" s="19">
        <v>34.088888888888889</v>
      </c>
      <c r="V1104" s="19" t="s">
        <v>10318</v>
      </c>
      <c r="W1104" s="20" t="s">
        <v>39</v>
      </c>
      <c r="X1104" s="16" t="s">
        <v>82</v>
      </c>
      <c r="Y1104" s="16" t="s">
        <v>54</v>
      </c>
      <c r="Z1104" s="16">
        <v>60717</v>
      </c>
      <c r="AA1104" s="16" t="s">
        <v>92</v>
      </c>
      <c r="AB1104" s="16" t="s">
        <v>74</v>
      </c>
      <c r="AC1104" s="16" t="s">
        <v>44</v>
      </c>
      <c r="AD1104" s="16">
        <v>4</v>
      </c>
      <c r="AE1104" s="21">
        <f>VLOOKUP(W1104,Sheet4!$A$4:$B$53,2,FALSE)</f>
        <v>0</v>
      </c>
    </row>
    <row r="1105" spans="1:31" x14ac:dyDescent="0.35">
      <c r="A1105" s="22">
        <v>2571</v>
      </c>
      <c r="B1105" s="23" t="s">
        <v>5319</v>
      </c>
      <c r="C1105" s="23" t="s">
        <v>3778</v>
      </c>
      <c r="D1105" s="24">
        <v>44272</v>
      </c>
      <c r="E1105" s="24">
        <v>44812</v>
      </c>
      <c r="F1105" s="23">
        <v>17</v>
      </c>
      <c r="G1105" s="23" t="s">
        <v>10308</v>
      </c>
      <c r="H1105" s="23" t="s">
        <v>2401</v>
      </c>
      <c r="I1105" s="23" t="s">
        <v>7828</v>
      </c>
      <c r="J1105" s="23" t="s">
        <v>7829</v>
      </c>
      <c r="K1105" s="23" t="s">
        <v>132</v>
      </c>
      <c r="L1105" s="23" t="s">
        <v>32</v>
      </c>
      <c r="M1105" s="23" t="s">
        <v>51</v>
      </c>
      <c r="N1105" s="23" t="s">
        <v>50</v>
      </c>
      <c r="O1105" s="23" t="s">
        <v>62</v>
      </c>
      <c r="P1105" s="23" t="s">
        <v>139</v>
      </c>
      <c r="Q1105" s="23" t="s">
        <v>7830</v>
      </c>
      <c r="R1105" s="23" t="s">
        <v>169</v>
      </c>
      <c r="S1105" s="23" t="s">
        <v>89</v>
      </c>
      <c r="T1105" s="25">
        <v>32550</v>
      </c>
      <c r="U1105" s="26">
        <v>36.858333333333334</v>
      </c>
      <c r="V1105" s="26" t="s">
        <v>10318</v>
      </c>
      <c r="W1105" s="27" t="s">
        <v>39</v>
      </c>
      <c r="X1105" s="23" t="s">
        <v>102</v>
      </c>
      <c r="Y1105" s="23" t="s">
        <v>41</v>
      </c>
      <c r="Z1105" s="23">
        <v>30960</v>
      </c>
      <c r="AA1105" s="23" t="s">
        <v>127</v>
      </c>
      <c r="AB1105" s="23" t="s">
        <v>103</v>
      </c>
      <c r="AC1105" s="23" t="s">
        <v>44</v>
      </c>
      <c r="AD1105" s="23">
        <v>2</v>
      </c>
      <c r="AE1105" s="28">
        <f>VLOOKUP(W1105,Sheet4!$A$4:$B$53,2,FALSE)</f>
        <v>0</v>
      </c>
    </row>
    <row r="1106" spans="1:31" x14ac:dyDescent="0.35">
      <c r="A1106" s="15">
        <v>2572</v>
      </c>
      <c r="B1106" s="16" t="s">
        <v>7831</v>
      </c>
      <c r="C1106" s="16" t="s">
        <v>3074</v>
      </c>
      <c r="D1106" s="17">
        <v>44780</v>
      </c>
      <c r="E1106" s="17">
        <v>45042</v>
      </c>
      <c r="F1106" s="16">
        <v>8</v>
      </c>
      <c r="G1106" s="16" t="s">
        <v>10308</v>
      </c>
      <c r="H1106" s="16" t="s">
        <v>4796</v>
      </c>
      <c r="I1106" s="16" t="s">
        <v>7832</v>
      </c>
      <c r="J1106" s="16" t="s">
        <v>7833</v>
      </c>
      <c r="K1106" s="16" t="s">
        <v>167</v>
      </c>
      <c r="L1106" s="16" t="s">
        <v>32</v>
      </c>
      <c r="M1106" s="16" t="s">
        <v>33</v>
      </c>
      <c r="N1106" s="16" t="s">
        <v>50</v>
      </c>
      <c r="O1106" s="16" t="s">
        <v>35</v>
      </c>
      <c r="P1106" s="16" t="s">
        <v>125</v>
      </c>
      <c r="Q1106" s="16" t="s">
        <v>7834</v>
      </c>
      <c r="R1106" s="16" t="s">
        <v>169</v>
      </c>
      <c r="S1106" s="16" t="s">
        <v>110</v>
      </c>
      <c r="T1106" s="18">
        <v>34474</v>
      </c>
      <c r="U1106" s="19">
        <v>31.583333333333332</v>
      </c>
      <c r="V1106" s="19" t="s">
        <v>10318</v>
      </c>
      <c r="W1106" s="20" t="s">
        <v>39</v>
      </c>
      <c r="X1106" s="16" t="s">
        <v>102</v>
      </c>
      <c r="Y1106" s="16" t="s">
        <v>54</v>
      </c>
      <c r="Z1106" s="16">
        <v>81338</v>
      </c>
      <c r="AA1106" s="16" t="s">
        <v>127</v>
      </c>
      <c r="AB1106" s="16" t="s">
        <v>43</v>
      </c>
      <c r="AC1106" s="16" t="s">
        <v>44</v>
      </c>
      <c r="AD1106" s="16">
        <v>4</v>
      </c>
      <c r="AE1106" s="21">
        <f>VLOOKUP(W1106,Sheet4!$A$4:$B$53,2,FALSE)</f>
        <v>0</v>
      </c>
    </row>
    <row r="1107" spans="1:31" x14ac:dyDescent="0.35">
      <c r="A1107" s="22">
        <v>2573</v>
      </c>
      <c r="B1107" s="23" t="s">
        <v>7835</v>
      </c>
      <c r="C1107" s="23" t="s">
        <v>7836</v>
      </c>
      <c r="D1107" s="24">
        <v>43847</v>
      </c>
      <c r="E1107" s="24">
        <v>44985</v>
      </c>
      <c r="F1107" s="23">
        <v>37</v>
      </c>
      <c r="G1107" s="23" t="s">
        <v>10308</v>
      </c>
      <c r="H1107" s="23" t="s">
        <v>58</v>
      </c>
      <c r="I1107" s="23" t="s">
        <v>7837</v>
      </c>
      <c r="J1107" s="23" t="s">
        <v>7838</v>
      </c>
      <c r="K1107" s="23" t="s">
        <v>117</v>
      </c>
      <c r="L1107" s="23" t="s">
        <v>744</v>
      </c>
      <c r="M1107" s="23" t="s">
        <v>33</v>
      </c>
      <c r="N1107" s="23" t="s">
        <v>50</v>
      </c>
      <c r="O1107" s="23" t="s">
        <v>35</v>
      </c>
      <c r="P1107" s="23" t="s">
        <v>174</v>
      </c>
      <c r="Q1107" s="23" t="s">
        <v>7839</v>
      </c>
      <c r="R1107" s="23" t="s">
        <v>64</v>
      </c>
      <c r="S1107" s="23" t="s">
        <v>89</v>
      </c>
      <c r="T1107" s="25">
        <v>31779</v>
      </c>
      <c r="U1107" s="26">
        <v>38.966666666666669</v>
      </c>
      <c r="V1107" s="26" t="s">
        <v>10318</v>
      </c>
      <c r="W1107" s="27" t="s">
        <v>7840</v>
      </c>
      <c r="X1107" s="23" t="s">
        <v>82</v>
      </c>
      <c r="Y1107" s="23" t="s">
        <v>41</v>
      </c>
      <c r="Z1107" s="23">
        <v>21851</v>
      </c>
      <c r="AA1107" s="23" t="s">
        <v>92</v>
      </c>
      <c r="AB1107" s="23" t="s">
        <v>103</v>
      </c>
      <c r="AC1107" s="23" t="s">
        <v>44</v>
      </c>
      <c r="AD1107" s="23">
        <v>4</v>
      </c>
      <c r="AE1107" s="28">
        <f>VLOOKUP(W1107,Sheet4!$A$4:$B$53,2,FALSE)</f>
        <v>0</v>
      </c>
    </row>
    <row r="1108" spans="1:31" x14ac:dyDescent="0.35">
      <c r="A1108" s="15">
        <v>2574</v>
      </c>
      <c r="B1108" s="16" t="s">
        <v>2652</v>
      </c>
      <c r="C1108" s="16" t="s">
        <v>7841</v>
      </c>
      <c r="D1108" s="17">
        <v>44723</v>
      </c>
      <c r="E1108" s="17">
        <v>44977</v>
      </c>
      <c r="F1108" s="16">
        <v>8</v>
      </c>
      <c r="G1108" s="16" t="s">
        <v>10308</v>
      </c>
      <c r="H1108" s="16" t="s">
        <v>58</v>
      </c>
      <c r="I1108" s="16" t="s">
        <v>7842</v>
      </c>
      <c r="J1108" s="16" t="s">
        <v>7843</v>
      </c>
      <c r="K1108" s="16" t="s">
        <v>49</v>
      </c>
      <c r="L1108" s="16" t="s">
        <v>32</v>
      </c>
      <c r="M1108" s="16" t="s">
        <v>62</v>
      </c>
      <c r="N1108" s="16" t="s">
        <v>34</v>
      </c>
      <c r="O1108" s="16" t="s">
        <v>62</v>
      </c>
      <c r="P1108" s="16" t="s">
        <v>98</v>
      </c>
      <c r="Q1108" s="16" t="s">
        <v>7844</v>
      </c>
      <c r="R1108" s="16" t="s">
        <v>64</v>
      </c>
      <c r="S1108" s="16" t="s">
        <v>935</v>
      </c>
      <c r="T1108" s="18">
        <v>26255</v>
      </c>
      <c r="U1108" s="19">
        <v>54.088888888888889</v>
      </c>
      <c r="V1108" s="19" t="s">
        <v>10319</v>
      </c>
      <c r="W1108" s="20" t="s">
        <v>7845</v>
      </c>
      <c r="X1108" s="16" t="s">
        <v>112</v>
      </c>
      <c r="Y1108" s="16" t="s">
        <v>54</v>
      </c>
      <c r="Z1108" s="16">
        <v>84111</v>
      </c>
      <c r="AA1108" s="16" t="s">
        <v>55</v>
      </c>
      <c r="AB1108" s="16" t="s">
        <v>43</v>
      </c>
      <c r="AC1108" s="16" t="s">
        <v>44</v>
      </c>
      <c r="AD1108" s="16">
        <v>2</v>
      </c>
      <c r="AE1108" s="21">
        <f>VLOOKUP(W1108,Sheet4!$A$4:$B$53,2,FALSE)</f>
        <v>0</v>
      </c>
    </row>
    <row r="1109" spans="1:31" x14ac:dyDescent="0.35">
      <c r="A1109" s="22">
        <v>2575</v>
      </c>
      <c r="B1109" s="23" t="s">
        <v>6026</v>
      </c>
      <c r="C1109" s="23" t="s">
        <v>5247</v>
      </c>
      <c r="D1109" s="24">
        <v>44258</v>
      </c>
      <c r="E1109" s="24">
        <v>44956</v>
      </c>
      <c r="F1109" s="23">
        <v>22</v>
      </c>
      <c r="G1109" s="23" t="s">
        <v>10308</v>
      </c>
      <c r="H1109" s="23" t="s">
        <v>58</v>
      </c>
      <c r="I1109" s="23" t="s">
        <v>7846</v>
      </c>
      <c r="J1109" s="23" t="s">
        <v>7847</v>
      </c>
      <c r="K1109" s="23" t="s">
        <v>167</v>
      </c>
      <c r="L1109" s="23" t="s">
        <v>32</v>
      </c>
      <c r="M1109" s="23" t="s">
        <v>33</v>
      </c>
      <c r="N1109" s="23" t="s">
        <v>34</v>
      </c>
      <c r="O1109" s="23" t="s">
        <v>35</v>
      </c>
      <c r="P1109" s="23" t="s">
        <v>139</v>
      </c>
      <c r="Q1109" s="23" t="s">
        <v>7848</v>
      </c>
      <c r="R1109" s="23" t="s">
        <v>64</v>
      </c>
      <c r="S1109" s="23" t="s">
        <v>147</v>
      </c>
      <c r="T1109" s="25">
        <v>18800</v>
      </c>
      <c r="U1109" s="26">
        <v>74.49722222222222</v>
      </c>
      <c r="V1109" s="26" t="s">
        <v>10316</v>
      </c>
      <c r="W1109" s="27" t="s">
        <v>7849</v>
      </c>
      <c r="X1109" s="23" t="s">
        <v>149</v>
      </c>
      <c r="Y1109" s="23" t="s">
        <v>54</v>
      </c>
      <c r="Z1109" s="23">
        <v>83706</v>
      </c>
      <c r="AA1109" s="23" t="s">
        <v>73</v>
      </c>
      <c r="AB1109" s="23" t="s">
        <v>43</v>
      </c>
      <c r="AC1109" s="23" t="s">
        <v>44</v>
      </c>
      <c r="AD1109" s="23">
        <v>4</v>
      </c>
      <c r="AE1109" s="28">
        <f>VLOOKUP(W1109,Sheet4!$A$4:$B$53,2,FALSE)</f>
        <v>0</v>
      </c>
    </row>
    <row r="1110" spans="1:31" x14ac:dyDescent="0.35">
      <c r="A1110" s="15">
        <v>2576</v>
      </c>
      <c r="B1110" s="16" t="s">
        <v>7850</v>
      </c>
      <c r="C1110" s="16" t="s">
        <v>3877</v>
      </c>
      <c r="D1110" s="17">
        <v>43937</v>
      </c>
      <c r="E1110" s="17">
        <v>44270</v>
      </c>
      <c r="F1110" s="16">
        <v>10</v>
      </c>
      <c r="G1110" s="16" t="s">
        <v>10308</v>
      </c>
      <c r="H1110" s="16" t="s">
        <v>58</v>
      </c>
      <c r="I1110" s="16" t="s">
        <v>7851</v>
      </c>
      <c r="J1110" s="16" t="s">
        <v>7852</v>
      </c>
      <c r="K1110" s="16" t="s">
        <v>31</v>
      </c>
      <c r="L1110" s="16" t="s">
        <v>32</v>
      </c>
      <c r="M1110" s="16" t="s">
        <v>33</v>
      </c>
      <c r="N1110" s="16" t="s">
        <v>63</v>
      </c>
      <c r="O1110" s="16" t="s">
        <v>51</v>
      </c>
      <c r="P1110" s="16" t="s">
        <v>125</v>
      </c>
      <c r="Q1110" s="16" t="s">
        <v>7853</v>
      </c>
      <c r="R1110" s="16" t="s">
        <v>64</v>
      </c>
      <c r="S1110" s="16" t="s">
        <v>65</v>
      </c>
      <c r="T1110" s="18">
        <v>25564</v>
      </c>
      <c r="U1110" s="19">
        <v>55.980555555555554</v>
      </c>
      <c r="V1110" s="19" t="s">
        <v>10319</v>
      </c>
      <c r="W1110" s="20" t="s">
        <v>7854</v>
      </c>
      <c r="X1110" s="16" t="s">
        <v>6</v>
      </c>
      <c r="Y1110" s="16" t="s">
        <v>41</v>
      </c>
      <c r="Z1110" s="16">
        <v>59102</v>
      </c>
      <c r="AA1110" s="16" t="s">
        <v>127</v>
      </c>
      <c r="AB1110" s="16" t="s">
        <v>43</v>
      </c>
      <c r="AC1110" s="16" t="s">
        <v>44</v>
      </c>
      <c r="AD1110" s="16">
        <v>1</v>
      </c>
      <c r="AE1110" s="21">
        <f>VLOOKUP(W1110,Sheet4!$A$4:$B$53,2,FALSE)</f>
        <v>0</v>
      </c>
    </row>
    <row r="1111" spans="1:31" x14ac:dyDescent="0.35">
      <c r="A1111" s="22">
        <v>2577</v>
      </c>
      <c r="B1111" s="23" t="s">
        <v>2147</v>
      </c>
      <c r="C1111" s="23" t="s">
        <v>7855</v>
      </c>
      <c r="D1111" s="24">
        <v>44826</v>
      </c>
      <c r="E1111" s="24">
        <v>44954</v>
      </c>
      <c r="F1111" s="23">
        <v>4</v>
      </c>
      <c r="G1111" s="23" t="s">
        <v>10308</v>
      </c>
      <c r="H1111" s="23" t="s">
        <v>58</v>
      </c>
      <c r="I1111" s="23" t="s">
        <v>7856</v>
      </c>
      <c r="J1111" s="23" t="s">
        <v>7857</v>
      </c>
      <c r="K1111" s="23" t="s">
        <v>167</v>
      </c>
      <c r="L1111" s="23" t="s">
        <v>32</v>
      </c>
      <c r="M1111" s="23" t="s">
        <v>62</v>
      </c>
      <c r="N1111" s="23" t="s">
        <v>50</v>
      </c>
      <c r="O1111" s="23" t="s">
        <v>35</v>
      </c>
      <c r="P1111" s="23" t="s">
        <v>174</v>
      </c>
      <c r="Q1111" s="23" t="s">
        <v>7858</v>
      </c>
      <c r="R1111" s="23" t="s">
        <v>64</v>
      </c>
      <c r="S1111" s="23" t="s">
        <v>304</v>
      </c>
      <c r="T1111" s="25">
        <v>23220</v>
      </c>
      <c r="U1111" s="26">
        <v>62.394444444444446</v>
      </c>
      <c r="V1111" s="26" t="s">
        <v>10315</v>
      </c>
      <c r="W1111" s="27" t="s">
        <v>7859</v>
      </c>
      <c r="X1111" s="23" t="s">
        <v>162</v>
      </c>
      <c r="Y1111" s="23" t="s">
        <v>41</v>
      </c>
      <c r="Z1111" s="23">
        <v>98052</v>
      </c>
      <c r="AA1111" s="23" t="s">
        <v>73</v>
      </c>
      <c r="AB1111" s="23" t="s">
        <v>83</v>
      </c>
      <c r="AC1111" s="23" t="s">
        <v>44</v>
      </c>
      <c r="AD1111" s="23">
        <v>2</v>
      </c>
      <c r="AE1111" s="28">
        <f>VLOOKUP(W1111,Sheet4!$A$4:$B$53,2,FALSE)</f>
        <v>0</v>
      </c>
    </row>
    <row r="1112" spans="1:31" x14ac:dyDescent="0.35">
      <c r="A1112" s="15">
        <v>2580</v>
      </c>
      <c r="B1112" s="16" t="s">
        <v>6267</v>
      </c>
      <c r="C1112" s="16" t="s">
        <v>7867</v>
      </c>
      <c r="D1112" s="17">
        <v>43950</v>
      </c>
      <c r="E1112" s="17">
        <v>44489</v>
      </c>
      <c r="F1112" s="16">
        <v>17</v>
      </c>
      <c r="G1112" s="16" t="s">
        <v>10308</v>
      </c>
      <c r="H1112" s="16" t="s">
        <v>58</v>
      </c>
      <c r="I1112" s="16" t="s">
        <v>7868</v>
      </c>
      <c r="J1112" s="16" t="s">
        <v>7869</v>
      </c>
      <c r="K1112" s="16" t="s">
        <v>88</v>
      </c>
      <c r="L1112" s="16" t="s">
        <v>32</v>
      </c>
      <c r="M1112" s="16" t="s">
        <v>62</v>
      </c>
      <c r="N1112" s="16" t="s">
        <v>50</v>
      </c>
      <c r="O1112" s="16" t="s">
        <v>51</v>
      </c>
      <c r="P1112" s="16" t="s">
        <v>125</v>
      </c>
      <c r="Q1112" s="16" t="s">
        <v>7870</v>
      </c>
      <c r="R1112" s="16" t="s">
        <v>64</v>
      </c>
      <c r="S1112" s="16" t="s">
        <v>38</v>
      </c>
      <c r="T1112" s="18">
        <v>19821</v>
      </c>
      <c r="U1112" s="19">
        <v>71.702777777777783</v>
      </c>
      <c r="V1112" s="19" t="s">
        <v>10316</v>
      </c>
      <c r="W1112" s="20" t="s">
        <v>7871</v>
      </c>
      <c r="X1112" s="16" t="s">
        <v>1257</v>
      </c>
      <c r="Y1112" s="16" t="s">
        <v>54</v>
      </c>
      <c r="Z1112" s="16">
        <v>3062</v>
      </c>
      <c r="AA1112" s="16" t="s">
        <v>42</v>
      </c>
      <c r="AB1112" s="16" t="s">
        <v>74</v>
      </c>
      <c r="AC1112" s="16" t="s">
        <v>44</v>
      </c>
      <c r="AD1112" s="16">
        <v>2</v>
      </c>
      <c r="AE1112" s="21">
        <f>VLOOKUP(W1112,Sheet4!$A$4:$B$53,2,FALSE)</f>
        <v>0</v>
      </c>
    </row>
    <row r="1113" spans="1:31" x14ac:dyDescent="0.35">
      <c r="A1113" s="22">
        <v>2587</v>
      </c>
      <c r="B1113" s="23" t="s">
        <v>5668</v>
      </c>
      <c r="C1113" s="23" t="s">
        <v>600</v>
      </c>
      <c r="D1113" s="24">
        <v>43712</v>
      </c>
      <c r="E1113" s="24">
        <v>43934</v>
      </c>
      <c r="F1113" s="23">
        <v>7</v>
      </c>
      <c r="G1113" s="23" t="s">
        <v>10308</v>
      </c>
      <c r="H1113" s="23" t="s">
        <v>58</v>
      </c>
      <c r="I1113" s="23" t="s">
        <v>7896</v>
      </c>
      <c r="J1113" s="23" t="s">
        <v>7897</v>
      </c>
      <c r="K1113" s="23" t="s">
        <v>117</v>
      </c>
      <c r="L1113" s="23" t="s">
        <v>32</v>
      </c>
      <c r="M1113" s="23" t="s">
        <v>62</v>
      </c>
      <c r="N1113" s="23" t="s">
        <v>50</v>
      </c>
      <c r="O1113" s="23" t="s">
        <v>51</v>
      </c>
      <c r="P1113" s="23" t="s">
        <v>98</v>
      </c>
      <c r="Q1113" s="23" t="s">
        <v>7898</v>
      </c>
      <c r="R1113" s="23" t="s">
        <v>64</v>
      </c>
      <c r="S1113" s="23" t="s">
        <v>89</v>
      </c>
      <c r="T1113" s="25">
        <v>36738</v>
      </c>
      <c r="U1113" s="26">
        <v>25.388888888888889</v>
      </c>
      <c r="V1113" s="26" t="s">
        <v>10320</v>
      </c>
      <c r="W1113" s="27" t="s">
        <v>39</v>
      </c>
      <c r="X1113" s="23" t="s">
        <v>102</v>
      </c>
      <c r="Y1113" s="23" t="s">
        <v>54</v>
      </c>
      <c r="Z1113" s="23">
        <v>69470</v>
      </c>
      <c r="AA1113" s="23" t="s">
        <v>73</v>
      </c>
      <c r="AB1113" s="23" t="s">
        <v>43</v>
      </c>
      <c r="AC1113" s="23" t="s">
        <v>44</v>
      </c>
      <c r="AD1113" s="23">
        <v>5</v>
      </c>
      <c r="AE1113" s="28">
        <f>VLOOKUP(W1113,Sheet4!$A$4:$B$53,2,FALSE)</f>
        <v>0</v>
      </c>
    </row>
    <row r="1114" spans="1:31" x14ac:dyDescent="0.35">
      <c r="A1114" s="15">
        <v>2590</v>
      </c>
      <c r="B1114" s="16" t="s">
        <v>1034</v>
      </c>
      <c r="C1114" s="16" t="s">
        <v>7903</v>
      </c>
      <c r="D1114" s="17">
        <v>44939</v>
      </c>
      <c r="E1114" s="17">
        <v>44969</v>
      </c>
      <c r="F1114" s="16">
        <v>0</v>
      </c>
      <c r="G1114" s="16" t="s">
        <v>10308</v>
      </c>
      <c r="H1114" s="16" t="s">
        <v>58</v>
      </c>
      <c r="I1114" s="16" t="s">
        <v>7904</v>
      </c>
      <c r="J1114" s="16" t="s">
        <v>7905</v>
      </c>
      <c r="K1114" s="16" t="s">
        <v>31</v>
      </c>
      <c r="L1114" s="16" t="s">
        <v>32</v>
      </c>
      <c r="M1114" s="16" t="s">
        <v>51</v>
      </c>
      <c r="N1114" s="16" t="s">
        <v>50</v>
      </c>
      <c r="O1114" s="16" t="s">
        <v>62</v>
      </c>
      <c r="P1114" s="16" t="s">
        <v>139</v>
      </c>
      <c r="Q1114" s="16" t="s">
        <v>7906</v>
      </c>
      <c r="R1114" s="16" t="s">
        <v>64</v>
      </c>
      <c r="S1114" s="16" t="s">
        <v>110</v>
      </c>
      <c r="T1114" s="18">
        <v>35833</v>
      </c>
      <c r="U1114" s="19">
        <v>27.869444444444444</v>
      </c>
      <c r="V1114" s="19" t="s">
        <v>10320</v>
      </c>
      <c r="W1114" s="20" t="s">
        <v>7866</v>
      </c>
      <c r="X1114" s="16" t="s">
        <v>112</v>
      </c>
      <c r="Y1114" s="16" t="s">
        <v>54</v>
      </c>
      <c r="Z1114" s="16">
        <v>47626</v>
      </c>
      <c r="AA1114" s="16" t="s">
        <v>127</v>
      </c>
      <c r="AB1114" s="16" t="s">
        <v>83</v>
      </c>
      <c r="AC1114" s="16" t="s">
        <v>44</v>
      </c>
      <c r="AD1114" s="16">
        <v>5</v>
      </c>
      <c r="AE1114" s="21">
        <f>VLOOKUP(W1114,Sheet4!$A$4:$B$53,2,FALSE)</f>
        <v>0</v>
      </c>
    </row>
    <row r="1115" spans="1:31" x14ac:dyDescent="0.35">
      <c r="A1115" s="22">
        <v>2593</v>
      </c>
      <c r="B1115" s="23" t="s">
        <v>4555</v>
      </c>
      <c r="C1115" s="23" t="s">
        <v>5355</v>
      </c>
      <c r="D1115" s="24">
        <v>43435</v>
      </c>
      <c r="E1115" s="24">
        <v>44370</v>
      </c>
      <c r="F1115" s="23">
        <v>30</v>
      </c>
      <c r="G1115" s="23" t="s">
        <v>10308</v>
      </c>
      <c r="H1115" s="23" t="s">
        <v>58</v>
      </c>
      <c r="I1115" s="23" t="s">
        <v>7912</v>
      </c>
      <c r="J1115" s="23" t="s">
        <v>7913</v>
      </c>
      <c r="K1115" s="23" t="s">
        <v>138</v>
      </c>
      <c r="L1115" s="23" t="s">
        <v>32</v>
      </c>
      <c r="M1115" s="23" t="s">
        <v>33</v>
      </c>
      <c r="N1115" s="23" t="s">
        <v>50</v>
      </c>
      <c r="O1115" s="23" t="s">
        <v>35</v>
      </c>
      <c r="P1115" s="23" t="s">
        <v>174</v>
      </c>
      <c r="Q1115" s="23" t="s">
        <v>7914</v>
      </c>
      <c r="R1115" s="23" t="s">
        <v>64</v>
      </c>
      <c r="S1115" s="23" t="s">
        <v>80</v>
      </c>
      <c r="T1115" s="25">
        <v>26337</v>
      </c>
      <c r="U1115" s="26">
        <v>53.866666666666667</v>
      </c>
      <c r="V1115" s="26" t="s">
        <v>10319</v>
      </c>
      <c r="W1115" s="27" t="s">
        <v>7891</v>
      </c>
      <c r="X1115" s="23" t="s">
        <v>82</v>
      </c>
      <c r="Y1115" s="23" t="s">
        <v>54</v>
      </c>
      <c r="Z1115" s="23">
        <v>64576</v>
      </c>
      <c r="AA1115" s="23" t="s">
        <v>73</v>
      </c>
      <c r="AB1115" s="23" t="s">
        <v>43</v>
      </c>
      <c r="AC1115" s="23" t="s">
        <v>44</v>
      </c>
      <c r="AD1115" s="23">
        <v>1</v>
      </c>
      <c r="AE1115" s="28">
        <f>VLOOKUP(W1115,Sheet4!$A$4:$B$53,2,FALSE)</f>
        <v>0</v>
      </c>
    </row>
    <row r="1116" spans="1:31" x14ac:dyDescent="0.35">
      <c r="A1116" s="15">
        <v>2596</v>
      </c>
      <c r="B1116" s="16" t="s">
        <v>7921</v>
      </c>
      <c r="C1116" s="16" t="s">
        <v>6231</v>
      </c>
      <c r="D1116" s="17">
        <v>44485</v>
      </c>
      <c r="E1116" s="17">
        <v>44685</v>
      </c>
      <c r="F1116" s="16">
        <v>6</v>
      </c>
      <c r="G1116" s="16" t="s">
        <v>10308</v>
      </c>
      <c r="H1116" s="16" t="s">
        <v>58</v>
      </c>
      <c r="I1116" s="16" t="s">
        <v>7922</v>
      </c>
      <c r="J1116" s="16" t="s">
        <v>7923</v>
      </c>
      <c r="K1116" s="16" t="s">
        <v>97</v>
      </c>
      <c r="L1116" s="16" t="s">
        <v>32</v>
      </c>
      <c r="M1116" s="16" t="s">
        <v>33</v>
      </c>
      <c r="N1116" s="16" t="s">
        <v>50</v>
      </c>
      <c r="O1116" s="16" t="s">
        <v>62</v>
      </c>
      <c r="P1116" s="16" t="s">
        <v>174</v>
      </c>
      <c r="Q1116" s="16" t="s">
        <v>7924</v>
      </c>
      <c r="R1116" s="16" t="s">
        <v>64</v>
      </c>
      <c r="S1116" s="16" t="s">
        <v>7543</v>
      </c>
      <c r="T1116" s="18">
        <v>28265</v>
      </c>
      <c r="U1116" s="19">
        <v>48.583333333333336</v>
      </c>
      <c r="V1116" s="19" t="s">
        <v>10317</v>
      </c>
      <c r="W1116" s="20" t="s">
        <v>7849</v>
      </c>
      <c r="X1116" s="16" t="s">
        <v>612</v>
      </c>
      <c r="Y1116" s="16" t="s">
        <v>54</v>
      </c>
      <c r="Z1116" s="16">
        <v>68985</v>
      </c>
      <c r="AA1116" s="16" t="s">
        <v>92</v>
      </c>
      <c r="AB1116" s="16" t="s">
        <v>103</v>
      </c>
      <c r="AC1116" s="16" t="s">
        <v>44</v>
      </c>
      <c r="AD1116" s="16">
        <v>2</v>
      </c>
      <c r="AE1116" s="21">
        <f>VLOOKUP(W1116,Sheet4!$A$4:$B$53,2,FALSE)</f>
        <v>0</v>
      </c>
    </row>
    <row r="1117" spans="1:31" x14ac:dyDescent="0.35">
      <c r="A1117" s="22">
        <v>2599</v>
      </c>
      <c r="B1117" s="23" t="s">
        <v>7930</v>
      </c>
      <c r="C1117" s="23" t="s">
        <v>5788</v>
      </c>
      <c r="D1117" s="24">
        <v>44647</v>
      </c>
      <c r="E1117" s="24">
        <v>45091</v>
      </c>
      <c r="F1117" s="23">
        <v>14</v>
      </c>
      <c r="G1117" s="23" t="s">
        <v>10308</v>
      </c>
      <c r="H1117" s="23" t="s">
        <v>3736</v>
      </c>
      <c r="I1117" s="23" t="s">
        <v>7931</v>
      </c>
      <c r="J1117" s="23" t="s">
        <v>7932</v>
      </c>
      <c r="K1117" s="23" t="s">
        <v>88</v>
      </c>
      <c r="L1117" s="23" t="s">
        <v>32</v>
      </c>
      <c r="M1117" s="23" t="s">
        <v>33</v>
      </c>
      <c r="N1117" s="23" t="s">
        <v>50</v>
      </c>
      <c r="O1117" s="23" t="s">
        <v>35</v>
      </c>
      <c r="P1117" s="23" t="s">
        <v>174</v>
      </c>
      <c r="Q1117" s="23" t="s">
        <v>7933</v>
      </c>
      <c r="R1117" s="23" t="s">
        <v>64</v>
      </c>
      <c r="S1117" s="23" t="s">
        <v>503</v>
      </c>
      <c r="T1117" s="25">
        <v>15533</v>
      </c>
      <c r="U1117" s="26">
        <v>83.441666666666663</v>
      </c>
      <c r="V1117" s="26" t="s">
        <v>10314</v>
      </c>
      <c r="W1117" s="27" t="s">
        <v>7849</v>
      </c>
      <c r="X1117" s="23" t="s">
        <v>1061</v>
      </c>
      <c r="Y1117" s="23" t="s">
        <v>41</v>
      </c>
      <c r="Z1117" s="23">
        <v>40513</v>
      </c>
      <c r="AA1117" s="23" t="s">
        <v>92</v>
      </c>
      <c r="AB1117" s="23" t="s">
        <v>43</v>
      </c>
      <c r="AC1117" s="23" t="s">
        <v>44</v>
      </c>
      <c r="AD1117" s="23">
        <v>2</v>
      </c>
      <c r="AE1117" s="28">
        <f>VLOOKUP(W1117,Sheet4!$A$4:$B$53,2,FALSE)</f>
        <v>0</v>
      </c>
    </row>
    <row r="1118" spans="1:31" x14ac:dyDescent="0.35">
      <c r="A1118" s="15">
        <v>2601</v>
      </c>
      <c r="B1118" s="16" t="s">
        <v>6141</v>
      </c>
      <c r="C1118" s="16" t="s">
        <v>1151</v>
      </c>
      <c r="D1118" s="17">
        <v>43798</v>
      </c>
      <c r="E1118" s="17">
        <v>43942</v>
      </c>
      <c r="F1118" s="16">
        <v>4</v>
      </c>
      <c r="G1118" s="16" t="s">
        <v>10308</v>
      </c>
      <c r="H1118" s="16" t="s">
        <v>3736</v>
      </c>
      <c r="I1118" s="16" t="s">
        <v>7936</v>
      </c>
      <c r="J1118" s="16" t="s">
        <v>7937</v>
      </c>
      <c r="K1118" s="16" t="s">
        <v>132</v>
      </c>
      <c r="L1118" s="16" t="s">
        <v>32</v>
      </c>
      <c r="M1118" s="16" t="s">
        <v>62</v>
      </c>
      <c r="N1118" s="16" t="s">
        <v>34</v>
      </c>
      <c r="O1118" s="16" t="s">
        <v>51</v>
      </c>
      <c r="P1118" s="16" t="s">
        <v>98</v>
      </c>
      <c r="Q1118" s="16" t="s">
        <v>7938</v>
      </c>
      <c r="R1118" s="16" t="s">
        <v>64</v>
      </c>
      <c r="S1118" s="16" t="s">
        <v>80</v>
      </c>
      <c r="T1118" s="18">
        <v>36952</v>
      </c>
      <c r="U1118" s="19">
        <v>24.8</v>
      </c>
      <c r="V1118" s="19" t="s">
        <v>10320</v>
      </c>
      <c r="W1118" s="20" t="s">
        <v>7859</v>
      </c>
      <c r="X1118" s="16" t="s">
        <v>82</v>
      </c>
      <c r="Y1118" s="16" t="s">
        <v>41</v>
      </c>
      <c r="Z1118" s="16">
        <v>44158</v>
      </c>
      <c r="AA1118" s="16" t="s">
        <v>55</v>
      </c>
      <c r="AB1118" s="16" t="s">
        <v>43</v>
      </c>
      <c r="AC1118" s="16" t="s">
        <v>44</v>
      </c>
      <c r="AD1118" s="16">
        <v>1</v>
      </c>
      <c r="AE1118" s="21">
        <f>VLOOKUP(W1118,Sheet4!$A$4:$B$53,2,FALSE)</f>
        <v>0</v>
      </c>
    </row>
    <row r="1119" spans="1:31" x14ac:dyDescent="0.35">
      <c r="A1119" s="22">
        <v>2602</v>
      </c>
      <c r="B1119" s="23" t="s">
        <v>2759</v>
      </c>
      <c r="C1119" s="23" t="s">
        <v>7105</v>
      </c>
      <c r="D1119" s="24">
        <v>43571</v>
      </c>
      <c r="E1119" s="24">
        <v>44778</v>
      </c>
      <c r="F1119" s="23">
        <v>39</v>
      </c>
      <c r="G1119" s="23" t="s">
        <v>10308</v>
      </c>
      <c r="H1119" s="23" t="s">
        <v>3741</v>
      </c>
      <c r="I1119" s="23" t="s">
        <v>7939</v>
      </c>
      <c r="J1119" s="23" t="s">
        <v>7940</v>
      </c>
      <c r="K1119" s="23" t="s">
        <v>49</v>
      </c>
      <c r="L1119" s="23" t="s">
        <v>32</v>
      </c>
      <c r="M1119" s="23" t="s">
        <v>62</v>
      </c>
      <c r="N1119" s="23" t="s">
        <v>34</v>
      </c>
      <c r="O1119" s="23" t="s">
        <v>62</v>
      </c>
      <c r="P1119" s="23" t="s">
        <v>98</v>
      </c>
      <c r="Q1119" s="23" t="s">
        <v>7941</v>
      </c>
      <c r="R1119" s="23" t="s">
        <v>2621</v>
      </c>
      <c r="S1119" s="23" t="s">
        <v>304</v>
      </c>
      <c r="T1119" s="25">
        <v>30170</v>
      </c>
      <c r="U1119" s="26">
        <v>43.369444444444447</v>
      </c>
      <c r="V1119" s="26" t="s">
        <v>10317</v>
      </c>
      <c r="W1119" s="27" t="s">
        <v>39</v>
      </c>
      <c r="X1119" s="23" t="s">
        <v>72</v>
      </c>
      <c r="Y1119" s="23" t="s">
        <v>41</v>
      </c>
      <c r="Z1119" s="23">
        <v>27947</v>
      </c>
      <c r="AA1119" s="23" t="s">
        <v>73</v>
      </c>
      <c r="AB1119" s="23" t="s">
        <v>43</v>
      </c>
      <c r="AC1119" s="23" t="s">
        <v>44</v>
      </c>
      <c r="AD1119" s="23">
        <v>2</v>
      </c>
      <c r="AE1119" s="28">
        <f>VLOOKUP(W1119,Sheet4!$A$4:$B$53,2,FALSE)</f>
        <v>0</v>
      </c>
    </row>
    <row r="1120" spans="1:31" x14ac:dyDescent="0.35">
      <c r="A1120" s="15">
        <v>2603</v>
      </c>
      <c r="B1120" s="16" t="s">
        <v>1490</v>
      </c>
      <c r="C1120" s="16" t="s">
        <v>917</v>
      </c>
      <c r="D1120" s="17">
        <v>43529</v>
      </c>
      <c r="E1120" s="17">
        <v>43750</v>
      </c>
      <c r="F1120" s="16">
        <v>7</v>
      </c>
      <c r="G1120" s="16" t="s">
        <v>10308</v>
      </c>
      <c r="H1120" s="16" t="s">
        <v>58</v>
      </c>
      <c r="I1120" s="16" t="s">
        <v>7942</v>
      </c>
      <c r="J1120" s="16" t="s">
        <v>7943</v>
      </c>
      <c r="K1120" s="16" t="s">
        <v>117</v>
      </c>
      <c r="L1120" s="16" t="s">
        <v>32</v>
      </c>
      <c r="M1120" s="16" t="s">
        <v>51</v>
      </c>
      <c r="N1120" s="16" t="s">
        <v>50</v>
      </c>
      <c r="O1120" s="16" t="s">
        <v>62</v>
      </c>
      <c r="P1120" s="16" t="s">
        <v>98</v>
      </c>
      <c r="Q1120" s="16" t="s">
        <v>7944</v>
      </c>
      <c r="R1120" s="16" t="s">
        <v>64</v>
      </c>
      <c r="S1120" s="16" t="s">
        <v>147</v>
      </c>
      <c r="T1120" s="18">
        <v>36319</v>
      </c>
      <c r="U1120" s="19">
        <v>26.533333333333335</v>
      </c>
      <c r="V1120" s="19" t="s">
        <v>10320</v>
      </c>
      <c r="W1120" s="20" t="s">
        <v>39</v>
      </c>
      <c r="X1120" s="16" t="s">
        <v>149</v>
      </c>
      <c r="Y1120" s="16" t="s">
        <v>54</v>
      </c>
      <c r="Z1120" s="16">
        <v>18574</v>
      </c>
      <c r="AA1120" s="16" t="s">
        <v>73</v>
      </c>
      <c r="AB1120" s="16" t="s">
        <v>103</v>
      </c>
      <c r="AC1120" s="16" t="s">
        <v>44</v>
      </c>
      <c r="AD1120" s="16">
        <v>2</v>
      </c>
      <c r="AE1120" s="21">
        <f>VLOOKUP(W1120,Sheet4!$A$4:$B$53,2,FALSE)</f>
        <v>0</v>
      </c>
    </row>
    <row r="1121" spans="1:31" x14ac:dyDescent="0.35">
      <c r="A1121" s="22">
        <v>2604</v>
      </c>
      <c r="B1121" s="23" t="s">
        <v>5662</v>
      </c>
      <c r="C1121" s="23" t="s">
        <v>7945</v>
      </c>
      <c r="D1121" s="24">
        <v>43454</v>
      </c>
      <c r="E1121" s="24">
        <v>43980</v>
      </c>
      <c r="F1121" s="23">
        <v>17</v>
      </c>
      <c r="G1121" s="23" t="s">
        <v>10308</v>
      </c>
      <c r="H1121" s="23" t="s">
        <v>58</v>
      </c>
      <c r="I1121" s="23" t="s">
        <v>7946</v>
      </c>
      <c r="J1121" s="23" t="s">
        <v>7947</v>
      </c>
      <c r="K1121" s="23" t="s">
        <v>61</v>
      </c>
      <c r="L1121" s="23" t="s">
        <v>32</v>
      </c>
      <c r="M1121" s="23" t="s">
        <v>33</v>
      </c>
      <c r="N1121" s="23" t="s">
        <v>34</v>
      </c>
      <c r="O1121" s="23" t="s">
        <v>62</v>
      </c>
      <c r="P1121" s="23" t="s">
        <v>174</v>
      </c>
      <c r="Q1121" s="23" t="s">
        <v>7948</v>
      </c>
      <c r="R1121" s="23" t="s">
        <v>64</v>
      </c>
      <c r="S1121" s="23" t="s">
        <v>52</v>
      </c>
      <c r="T1121" s="25">
        <v>31846</v>
      </c>
      <c r="U1121" s="26">
        <v>38.777777777777779</v>
      </c>
      <c r="V1121" s="26" t="s">
        <v>10318</v>
      </c>
      <c r="W1121" s="27" t="s">
        <v>39</v>
      </c>
      <c r="X1121" s="23" t="s">
        <v>112</v>
      </c>
      <c r="Y1121" s="23" t="s">
        <v>54</v>
      </c>
      <c r="Z1121" s="23">
        <v>68833</v>
      </c>
      <c r="AA1121" s="23" t="s">
        <v>73</v>
      </c>
      <c r="AB1121" s="23" t="s">
        <v>103</v>
      </c>
      <c r="AC1121" s="23" t="s">
        <v>44</v>
      </c>
      <c r="AD1121" s="23">
        <v>5</v>
      </c>
      <c r="AE1121" s="28">
        <f>VLOOKUP(W1121,Sheet4!$A$4:$B$53,2,FALSE)</f>
        <v>0</v>
      </c>
    </row>
    <row r="1122" spans="1:31" x14ac:dyDescent="0.35">
      <c r="A1122" s="15">
        <v>2605</v>
      </c>
      <c r="B1122" s="16" t="s">
        <v>5384</v>
      </c>
      <c r="C1122" s="16" t="s">
        <v>7949</v>
      </c>
      <c r="D1122" s="17">
        <v>44263</v>
      </c>
      <c r="E1122" s="17">
        <v>45075</v>
      </c>
      <c r="F1122" s="16">
        <v>26</v>
      </c>
      <c r="G1122" s="16" t="s">
        <v>10308</v>
      </c>
      <c r="H1122" s="16" t="s">
        <v>58</v>
      </c>
      <c r="I1122" s="16" t="s">
        <v>7950</v>
      </c>
      <c r="J1122" s="16" t="s">
        <v>7951</v>
      </c>
      <c r="K1122" s="16" t="s">
        <v>88</v>
      </c>
      <c r="L1122" s="16" t="s">
        <v>32</v>
      </c>
      <c r="M1122" s="16" t="s">
        <v>62</v>
      </c>
      <c r="N1122" s="16" t="s">
        <v>34</v>
      </c>
      <c r="O1122" s="16" t="s">
        <v>51</v>
      </c>
      <c r="P1122" s="16" t="s">
        <v>139</v>
      </c>
      <c r="Q1122" s="16" t="s">
        <v>7952</v>
      </c>
      <c r="R1122" s="16" t="s">
        <v>64</v>
      </c>
      <c r="S1122" s="16" t="s">
        <v>304</v>
      </c>
      <c r="T1122" s="18">
        <v>25061</v>
      </c>
      <c r="U1122" s="19">
        <v>57.358333333333334</v>
      </c>
      <c r="V1122" s="19" t="s">
        <v>10319</v>
      </c>
      <c r="W1122" s="20" t="s">
        <v>7866</v>
      </c>
      <c r="X1122" s="16" t="s">
        <v>6</v>
      </c>
      <c r="Y1122" s="16" t="s">
        <v>54</v>
      </c>
      <c r="Z1122" s="16">
        <v>29838</v>
      </c>
      <c r="AA1122" s="16" t="s">
        <v>92</v>
      </c>
      <c r="AB1122" s="16" t="s">
        <v>83</v>
      </c>
      <c r="AC1122" s="16" t="s">
        <v>44</v>
      </c>
      <c r="AD1122" s="16">
        <v>4</v>
      </c>
      <c r="AE1122" s="21">
        <f>VLOOKUP(W1122,Sheet4!$A$4:$B$53,2,FALSE)</f>
        <v>0</v>
      </c>
    </row>
    <row r="1123" spans="1:31" x14ac:dyDescent="0.35">
      <c r="A1123" s="22">
        <v>2609</v>
      </c>
      <c r="B1123" s="23" t="s">
        <v>1239</v>
      </c>
      <c r="C1123" s="23" t="s">
        <v>7960</v>
      </c>
      <c r="D1123" s="24">
        <v>43805</v>
      </c>
      <c r="E1123" s="24">
        <v>44395</v>
      </c>
      <c r="F1123" s="23">
        <v>19</v>
      </c>
      <c r="G1123" s="23" t="s">
        <v>10308</v>
      </c>
      <c r="H1123" s="23" t="s">
        <v>58</v>
      </c>
      <c r="I1123" s="23" t="s">
        <v>7961</v>
      </c>
      <c r="J1123" s="23" t="s">
        <v>7962</v>
      </c>
      <c r="K1123" s="23" t="s">
        <v>138</v>
      </c>
      <c r="L1123" s="23" t="s">
        <v>32</v>
      </c>
      <c r="M1123" s="23" t="s">
        <v>51</v>
      </c>
      <c r="N1123" s="23" t="s">
        <v>63</v>
      </c>
      <c r="O1123" s="23" t="s">
        <v>35</v>
      </c>
      <c r="P1123" s="23" t="s">
        <v>139</v>
      </c>
      <c r="Q1123" s="23" t="s">
        <v>7963</v>
      </c>
      <c r="R1123" s="23" t="s">
        <v>64</v>
      </c>
      <c r="S1123" s="23" t="s">
        <v>65</v>
      </c>
      <c r="T1123" s="25">
        <v>26158</v>
      </c>
      <c r="U1123" s="26">
        <v>54.352777777777774</v>
      </c>
      <c r="V1123" s="26" t="s">
        <v>10319</v>
      </c>
      <c r="W1123" s="27" t="s">
        <v>7891</v>
      </c>
      <c r="X1123" s="23" t="s">
        <v>612</v>
      </c>
      <c r="Y1123" s="23" t="s">
        <v>54</v>
      </c>
      <c r="Z1123" s="23">
        <v>55114</v>
      </c>
      <c r="AA1123" s="23" t="s">
        <v>127</v>
      </c>
      <c r="AB1123" s="23" t="s">
        <v>43</v>
      </c>
      <c r="AC1123" s="23" t="s">
        <v>44</v>
      </c>
      <c r="AD1123" s="23">
        <v>2</v>
      </c>
      <c r="AE1123" s="28">
        <f>VLOOKUP(W1123,Sheet4!$A$4:$B$53,2,FALSE)</f>
        <v>0</v>
      </c>
    </row>
    <row r="1124" spans="1:31" x14ac:dyDescent="0.35">
      <c r="A1124" s="15">
        <v>2610</v>
      </c>
      <c r="B1124" s="16" t="s">
        <v>5860</v>
      </c>
      <c r="C1124" s="16" t="s">
        <v>1950</v>
      </c>
      <c r="D1124" s="17">
        <v>44827</v>
      </c>
      <c r="E1124" s="17">
        <v>44951</v>
      </c>
      <c r="F1124" s="16">
        <v>4</v>
      </c>
      <c r="G1124" s="16" t="s">
        <v>10308</v>
      </c>
      <c r="H1124" s="16" t="s">
        <v>58</v>
      </c>
      <c r="I1124" s="16" t="s">
        <v>7964</v>
      </c>
      <c r="J1124" s="16" t="s">
        <v>7965</v>
      </c>
      <c r="K1124" s="16" t="s">
        <v>79</v>
      </c>
      <c r="L1124" s="16" t="s">
        <v>32</v>
      </c>
      <c r="M1124" s="16" t="s">
        <v>62</v>
      </c>
      <c r="N1124" s="16" t="s">
        <v>63</v>
      </c>
      <c r="O1124" s="16" t="s">
        <v>62</v>
      </c>
      <c r="P1124" s="16" t="s">
        <v>139</v>
      </c>
      <c r="Q1124" s="16" t="s">
        <v>7966</v>
      </c>
      <c r="R1124" s="16" t="s">
        <v>64</v>
      </c>
      <c r="S1124" s="16" t="s">
        <v>80</v>
      </c>
      <c r="T1124" s="18">
        <v>17531</v>
      </c>
      <c r="U1124" s="19">
        <v>77.972222222222229</v>
      </c>
      <c r="V1124" s="19" t="s">
        <v>10316</v>
      </c>
      <c r="W1124" s="20" t="s">
        <v>7891</v>
      </c>
      <c r="X1124" s="16" t="s">
        <v>225</v>
      </c>
      <c r="Y1124" s="16" t="s">
        <v>54</v>
      </c>
      <c r="Z1124" s="16">
        <v>90224</v>
      </c>
      <c r="AA1124" s="16" t="s">
        <v>42</v>
      </c>
      <c r="AB1124" s="16" t="s">
        <v>43</v>
      </c>
      <c r="AC1124" s="16" t="s">
        <v>44</v>
      </c>
      <c r="AD1124" s="16">
        <v>2</v>
      </c>
      <c r="AE1124" s="21">
        <f>VLOOKUP(W1124,Sheet4!$A$4:$B$53,2,FALSE)</f>
        <v>0</v>
      </c>
    </row>
    <row r="1125" spans="1:31" x14ac:dyDescent="0.35">
      <c r="A1125" s="22">
        <v>2611</v>
      </c>
      <c r="B1125" s="23" t="s">
        <v>7967</v>
      </c>
      <c r="C1125" s="23" t="s">
        <v>1293</v>
      </c>
      <c r="D1125" s="24">
        <v>43825</v>
      </c>
      <c r="E1125" s="24">
        <v>44716</v>
      </c>
      <c r="F1125" s="23">
        <v>29</v>
      </c>
      <c r="G1125" s="23" t="s">
        <v>10308</v>
      </c>
      <c r="H1125" s="23" t="s">
        <v>58</v>
      </c>
      <c r="I1125" s="23" t="s">
        <v>7968</v>
      </c>
      <c r="J1125" s="23" t="s">
        <v>7969</v>
      </c>
      <c r="K1125" s="23" t="s">
        <v>167</v>
      </c>
      <c r="L1125" s="23" t="s">
        <v>32</v>
      </c>
      <c r="M1125" s="23" t="s">
        <v>51</v>
      </c>
      <c r="N1125" s="23" t="s">
        <v>50</v>
      </c>
      <c r="O1125" s="23" t="s">
        <v>35</v>
      </c>
      <c r="P1125" s="23" t="s">
        <v>174</v>
      </c>
      <c r="Q1125" s="23" t="s">
        <v>7970</v>
      </c>
      <c r="R1125" s="23" t="s">
        <v>64</v>
      </c>
      <c r="S1125" s="23" t="s">
        <v>304</v>
      </c>
      <c r="T1125" s="25">
        <v>20720</v>
      </c>
      <c r="U1125" s="26">
        <v>69.24444444444444</v>
      </c>
      <c r="V1125" s="26" t="s">
        <v>10315</v>
      </c>
      <c r="W1125" s="27" t="s">
        <v>7891</v>
      </c>
      <c r="X1125" s="23" t="s">
        <v>242</v>
      </c>
      <c r="Y1125" s="23" t="s">
        <v>54</v>
      </c>
      <c r="Z1125" s="23">
        <v>22260</v>
      </c>
      <c r="AA1125" s="23" t="s">
        <v>92</v>
      </c>
      <c r="AB1125" s="23" t="s">
        <v>43</v>
      </c>
      <c r="AC1125" s="23" t="s">
        <v>44</v>
      </c>
      <c r="AD1125" s="23">
        <v>2</v>
      </c>
      <c r="AE1125" s="28">
        <f>VLOOKUP(W1125,Sheet4!$A$4:$B$53,2,FALSE)</f>
        <v>0</v>
      </c>
    </row>
    <row r="1126" spans="1:31" x14ac:dyDescent="0.35">
      <c r="A1126" s="15">
        <v>2612</v>
      </c>
      <c r="B1126" s="16" t="s">
        <v>7971</v>
      </c>
      <c r="C1126" s="16" t="s">
        <v>2055</v>
      </c>
      <c r="D1126" s="17">
        <v>43339</v>
      </c>
      <c r="E1126" s="17">
        <v>43818</v>
      </c>
      <c r="F1126" s="16">
        <v>15</v>
      </c>
      <c r="G1126" s="16" t="s">
        <v>10308</v>
      </c>
      <c r="H1126" s="16" t="s">
        <v>58</v>
      </c>
      <c r="I1126" s="16" t="s">
        <v>7972</v>
      </c>
      <c r="J1126" s="16" t="s">
        <v>7973</v>
      </c>
      <c r="K1126" s="16" t="s">
        <v>97</v>
      </c>
      <c r="L1126" s="16" t="s">
        <v>32</v>
      </c>
      <c r="M1126" s="16" t="s">
        <v>51</v>
      </c>
      <c r="N1126" s="16" t="s">
        <v>63</v>
      </c>
      <c r="O1126" s="16" t="s">
        <v>51</v>
      </c>
      <c r="P1126" s="16" t="s">
        <v>139</v>
      </c>
      <c r="Q1126" s="16" t="s">
        <v>7974</v>
      </c>
      <c r="R1126" s="16" t="s">
        <v>64</v>
      </c>
      <c r="S1126" s="16" t="s">
        <v>89</v>
      </c>
      <c r="T1126" s="18">
        <v>23193</v>
      </c>
      <c r="U1126" s="19">
        <v>62.469444444444441</v>
      </c>
      <c r="V1126" s="19" t="s">
        <v>10315</v>
      </c>
      <c r="W1126" s="20" t="s">
        <v>7849</v>
      </c>
      <c r="X1126" s="16" t="s">
        <v>192</v>
      </c>
      <c r="Y1126" s="16" t="s">
        <v>54</v>
      </c>
      <c r="Z1126" s="16">
        <v>95112</v>
      </c>
      <c r="AA1126" s="16" t="s">
        <v>42</v>
      </c>
      <c r="AB1126" s="16" t="s">
        <v>83</v>
      </c>
      <c r="AC1126" s="16" t="s">
        <v>44</v>
      </c>
      <c r="AD1126" s="16">
        <v>4</v>
      </c>
      <c r="AE1126" s="21">
        <f>VLOOKUP(W1126,Sheet4!$A$4:$B$53,2,FALSE)</f>
        <v>0</v>
      </c>
    </row>
    <row r="1127" spans="1:31" x14ac:dyDescent="0.35">
      <c r="A1127" s="22">
        <v>2613</v>
      </c>
      <c r="B1127" s="23" t="s">
        <v>7975</v>
      </c>
      <c r="C1127" s="23" t="s">
        <v>499</v>
      </c>
      <c r="D1127" s="24">
        <v>44907</v>
      </c>
      <c r="E1127" s="24">
        <v>44992</v>
      </c>
      <c r="F1127" s="23">
        <v>2</v>
      </c>
      <c r="G1127" s="23" t="s">
        <v>10308</v>
      </c>
      <c r="H1127" s="23" t="s">
        <v>58</v>
      </c>
      <c r="I1127" s="23" t="s">
        <v>7976</v>
      </c>
      <c r="J1127" s="23" t="s">
        <v>7977</v>
      </c>
      <c r="K1127" s="23" t="s">
        <v>117</v>
      </c>
      <c r="L1127" s="23" t="s">
        <v>32</v>
      </c>
      <c r="M1127" s="23" t="s">
        <v>51</v>
      </c>
      <c r="N1127" s="23" t="s">
        <v>63</v>
      </c>
      <c r="O1127" s="23" t="s">
        <v>62</v>
      </c>
      <c r="P1127" s="23" t="s">
        <v>125</v>
      </c>
      <c r="Q1127" s="23" t="s">
        <v>7978</v>
      </c>
      <c r="R1127" s="23" t="s">
        <v>64</v>
      </c>
      <c r="S1127" s="23" t="s">
        <v>241</v>
      </c>
      <c r="T1127" s="25">
        <v>16269</v>
      </c>
      <c r="U1127" s="26">
        <v>81.427777777777777</v>
      </c>
      <c r="V1127" s="26" t="s">
        <v>10314</v>
      </c>
      <c r="W1127" s="27" t="s">
        <v>7849</v>
      </c>
      <c r="X1127" s="23" t="s">
        <v>418</v>
      </c>
      <c r="Y1127" s="23" t="s">
        <v>54</v>
      </c>
      <c r="Z1127" s="23">
        <v>13814</v>
      </c>
      <c r="AA1127" s="23" t="s">
        <v>92</v>
      </c>
      <c r="AB1127" s="23" t="s">
        <v>74</v>
      </c>
      <c r="AC1127" s="23" t="s">
        <v>44</v>
      </c>
      <c r="AD1127" s="23">
        <v>5</v>
      </c>
      <c r="AE1127" s="28">
        <f>VLOOKUP(W1127,Sheet4!$A$4:$B$53,2,FALSE)</f>
        <v>0</v>
      </c>
    </row>
    <row r="1128" spans="1:31" x14ac:dyDescent="0.35">
      <c r="A1128" s="15">
        <v>2616</v>
      </c>
      <c r="B1128" s="16" t="s">
        <v>5367</v>
      </c>
      <c r="C1128" s="16" t="s">
        <v>6239</v>
      </c>
      <c r="D1128" s="17">
        <v>43691</v>
      </c>
      <c r="E1128" s="17">
        <v>44808</v>
      </c>
      <c r="F1128" s="16">
        <v>36</v>
      </c>
      <c r="G1128" s="16" t="s">
        <v>10308</v>
      </c>
      <c r="H1128" s="16" t="s">
        <v>3736</v>
      </c>
      <c r="I1128" s="16" t="s">
        <v>7984</v>
      </c>
      <c r="J1128" s="16" t="s">
        <v>7985</v>
      </c>
      <c r="K1128" s="16" t="s">
        <v>31</v>
      </c>
      <c r="L1128" s="16" t="s">
        <v>32</v>
      </c>
      <c r="M1128" s="16" t="s">
        <v>62</v>
      </c>
      <c r="N1128" s="16" t="s">
        <v>50</v>
      </c>
      <c r="O1128" s="16" t="s">
        <v>51</v>
      </c>
      <c r="P1128" s="16" t="s">
        <v>98</v>
      </c>
      <c r="Q1128" s="16" t="s">
        <v>7986</v>
      </c>
      <c r="R1128" s="16" t="s">
        <v>64</v>
      </c>
      <c r="S1128" s="16" t="s">
        <v>110</v>
      </c>
      <c r="T1128" s="18">
        <v>26651</v>
      </c>
      <c r="U1128" s="19">
        <v>53.005555555555553</v>
      </c>
      <c r="V1128" s="19" t="s">
        <v>10319</v>
      </c>
      <c r="W1128" s="20" t="s">
        <v>7859</v>
      </c>
      <c r="X1128" s="16" t="s">
        <v>112</v>
      </c>
      <c r="Y1128" s="16" t="s">
        <v>41</v>
      </c>
      <c r="Z1128" s="16">
        <v>62733</v>
      </c>
      <c r="AA1128" s="16" t="s">
        <v>92</v>
      </c>
      <c r="AB1128" s="16" t="s">
        <v>83</v>
      </c>
      <c r="AC1128" s="16" t="s">
        <v>44</v>
      </c>
      <c r="AD1128" s="16">
        <v>1</v>
      </c>
      <c r="AE1128" s="21">
        <f>VLOOKUP(W1128,Sheet4!$A$4:$B$53,2,FALSE)</f>
        <v>0</v>
      </c>
    </row>
    <row r="1129" spans="1:31" x14ac:dyDescent="0.35">
      <c r="A1129" s="22">
        <v>2617</v>
      </c>
      <c r="B1129" s="23" t="s">
        <v>2829</v>
      </c>
      <c r="C1129" s="23" t="s">
        <v>4375</v>
      </c>
      <c r="D1129" s="24">
        <v>44045</v>
      </c>
      <c r="E1129" s="24">
        <v>44925</v>
      </c>
      <c r="F1129" s="23">
        <v>28</v>
      </c>
      <c r="G1129" s="23" t="s">
        <v>10308</v>
      </c>
      <c r="H1129" s="23" t="s">
        <v>3736</v>
      </c>
      <c r="I1129" s="23" t="s">
        <v>7987</v>
      </c>
      <c r="J1129" s="23" t="s">
        <v>7988</v>
      </c>
      <c r="K1129" s="23" t="s">
        <v>132</v>
      </c>
      <c r="L1129" s="23" t="s">
        <v>32</v>
      </c>
      <c r="M1129" s="23" t="s">
        <v>62</v>
      </c>
      <c r="N1129" s="23" t="s">
        <v>34</v>
      </c>
      <c r="O1129" s="23" t="s">
        <v>62</v>
      </c>
      <c r="P1129" s="23" t="s">
        <v>139</v>
      </c>
      <c r="Q1129" s="23" t="s">
        <v>7989</v>
      </c>
      <c r="R1129" s="23" t="s">
        <v>64</v>
      </c>
      <c r="S1129" s="23" t="s">
        <v>331</v>
      </c>
      <c r="T1129" s="25">
        <v>34815</v>
      </c>
      <c r="U1129" s="26">
        <v>30.65</v>
      </c>
      <c r="V1129" s="26" t="s">
        <v>10318</v>
      </c>
      <c r="W1129" s="27" t="s">
        <v>7859</v>
      </c>
      <c r="X1129" s="23" t="s">
        <v>225</v>
      </c>
      <c r="Y1129" s="23" t="s">
        <v>41</v>
      </c>
      <c r="Z1129" s="23">
        <v>78047</v>
      </c>
      <c r="AA1129" s="23" t="s">
        <v>55</v>
      </c>
      <c r="AB1129" s="23" t="s">
        <v>74</v>
      </c>
      <c r="AC1129" s="23" t="s">
        <v>44</v>
      </c>
      <c r="AD1129" s="23">
        <v>4</v>
      </c>
      <c r="AE1129" s="28">
        <f>VLOOKUP(W1129,Sheet4!$A$4:$B$53,2,FALSE)</f>
        <v>0</v>
      </c>
    </row>
    <row r="1130" spans="1:31" x14ac:dyDescent="0.35">
      <c r="A1130" s="15">
        <v>2619</v>
      </c>
      <c r="B1130" s="16" t="s">
        <v>6819</v>
      </c>
      <c r="C1130" s="16" t="s">
        <v>2372</v>
      </c>
      <c r="D1130" s="17">
        <v>43999</v>
      </c>
      <c r="E1130" s="17">
        <v>44600</v>
      </c>
      <c r="F1130" s="16">
        <v>19</v>
      </c>
      <c r="G1130" s="16" t="s">
        <v>10308</v>
      </c>
      <c r="H1130" s="16" t="s">
        <v>58</v>
      </c>
      <c r="I1130" s="16" t="s">
        <v>7993</v>
      </c>
      <c r="J1130" s="16" t="s">
        <v>7994</v>
      </c>
      <c r="K1130" s="16" t="s">
        <v>97</v>
      </c>
      <c r="L1130" s="16" t="s">
        <v>32</v>
      </c>
      <c r="M1130" s="16" t="s">
        <v>33</v>
      </c>
      <c r="N1130" s="16" t="s">
        <v>50</v>
      </c>
      <c r="O1130" s="16" t="s">
        <v>35</v>
      </c>
      <c r="P1130" s="16" t="s">
        <v>98</v>
      </c>
      <c r="Q1130" s="16" t="s">
        <v>7995</v>
      </c>
      <c r="R1130" s="16" t="s">
        <v>64</v>
      </c>
      <c r="S1130" s="16" t="s">
        <v>89</v>
      </c>
      <c r="T1130" s="18">
        <v>16898</v>
      </c>
      <c r="U1130" s="19">
        <v>79.705555555555549</v>
      </c>
      <c r="V1130" s="19" t="s">
        <v>10316</v>
      </c>
      <c r="W1130" s="20" t="s">
        <v>39</v>
      </c>
      <c r="X1130" s="16" t="s">
        <v>82</v>
      </c>
      <c r="Y1130" s="16" t="s">
        <v>54</v>
      </c>
      <c r="Z1130" s="16">
        <v>36412</v>
      </c>
      <c r="AA1130" s="16" t="s">
        <v>55</v>
      </c>
      <c r="AB1130" s="16" t="s">
        <v>103</v>
      </c>
      <c r="AC1130" s="16" t="s">
        <v>44</v>
      </c>
      <c r="AD1130" s="16">
        <v>5</v>
      </c>
      <c r="AE1130" s="21">
        <f>VLOOKUP(W1130,Sheet4!$A$4:$B$53,2,FALSE)</f>
        <v>0</v>
      </c>
    </row>
    <row r="1131" spans="1:31" x14ac:dyDescent="0.35">
      <c r="A1131" s="22">
        <v>2623</v>
      </c>
      <c r="B1131" s="23" t="s">
        <v>682</v>
      </c>
      <c r="C1131" s="23" t="s">
        <v>1506</v>
      </c>
      <c r="D1131" s="24">
        <v>43972</v>
      </c>
      <c r="E1131" s="24">
        <v>44360</v>
      </c>
      <c r="F1131" s="23">
        <v>12</v>
      </c>
      <c r="G1131" s="23" t="s">
        <v>10308</v>
      </c>
      <c r="H1131" s="23" t="s">
        <v>58</v>
      </c>
      <c r="I1131" s="23" t="s">
        <v>8004</v>
      </c>
      <c r="J1131" s="23" t="s">
        <v>8005</v>
      </c>
      <c r="K1131" s="23" t="s">
        <v>31</v>
      </c>
      <c r="L1131" s="23" t="s">
        <v>32</v>
      </c>
      <c r="M1131" s="23" t="s">
        <v>33</v>
      </c>
      <c r="N1131" s="23" t="s">
        <v>34</v>
      </c>
      <c r="O1131" s="23" t="s">
        <v>62</v>
      </c>
      <c r="P1131" s="23" t="s">
        <v>98</v>
      </c>
      <c r="Q1131" s="23" t="s">
        <v>8006</v>
      </c>
      <c r="R1131" s="23" t="s">
        <v>64</v>
      </c>
      <c r="S1131" s="23" t="s">
        <v>89</v>
      </c>
      <c r="T1131" s="25">
        <v>19553</v>
      </c>
      <c r="U1131" s="26">
        <v>72.436111111111117</v>
      </c>
      <c r="V1131" s="26" t="s">
        <v>10316</v>
      </c>
      <c r="W1131" s="27" t="s">
        <v>7866</v>
      </c>
      <c r="X1131" s="23" t="s">
        <v>280</v>
      </c>
      <c r="Y1131" s="23" t="s">
        <v>54</v>
      </c>
      <c r="Z1131" s="23">
        <v>55592</v>
      </c>
      <c r="AA1131" s="23" t="s">
        <v>127</v>
      </c>
      <c r="AB1131" s="23" t="s">
        <v>103</v>
      </c>
      <c r="AC1131" s="23" t="s">
        <v>44</v>
      </c>
      <c r="AD1131" s="23">
        <v>2</v>
      </c>
      <c r="AE1131" s="28">
        <f>VLOOKUP(W1131,Sheet4!$A$4:$B$53,2,FALSE)</f>
        <v>0</v>
      </c>
    </row>
    <row r="1132" spans="1:31" x14ac:dyDescent="0.35">
      <c r="A1132" s="15">
        <v>2624</v>
      </c>
      <c r="B1132" s="16" t="s">
        <v>6023</v>
      </c>
      <c r="C1132" s="16" t="s">
        <v>3746</v>
      </c>
      <c r="D1132" s="17">
        <v>45088</v>
      </c>
      <c r="E1132" s="17">
        <v>45135</v>
      </c>
      <c r="F1132" s="16">
        <v>1</v>
      </c>
      <c r="G1132" s="16" t="s">
        <v>10308</v>
      </c>
      <c r="H1132" s="16" t="s">
        <v>58</v>
      </c>
      <c r="I1132" s="16" t="s">
        <v>8007</v>
      </c>
      <c r="J1132" s="16" t="s">
        <v>8008</v>
      </c>
      <c r="K1132" s="16" t="s">
        <v>132</v>
      </c>
      <c r="L1132" s="16" t="s">
        <v>32</v>
      </c>
      <c r="M1132" s="16" t="s">
        <v>51</v>
      </c>
      <c r="N1132" s="16" t="s">
        <v>34</v>
      </c>
      <c r="O1132" s="16" t="s">
        <v>35</v>
      </c>
      <c r="P1132" s="16" t="s">
        <v>139</v>
      </c>
      <c r="Q1132" s="16" t="s">
        <v>8009</v>
      </c>
      <c r="R1132" s="16" t="s">
        <v>64</v>
      </c>
      <c r="S1132" s="16" t="s">
        <v>304</v>
      </c>
      <c r="T1132" s="18">
        <v>30885</v>
      </c>
      <c r="U1132" s="19">
        <v>41.411111111111111</v>
      </c>
      <c r="V1132" s="19" t="s">
        <v>10317</v>
      </c>
      <c r="W1132" s="20" t="s">
        <v>7875</v>
      </c>
      <c r="X1132" s="16" t="s">
        <v>6</v>
      </c>
      <c r="Y1132" s="16" t="s">
        <v>54</v>
      </c>
      <c r="Z1132" s="16">
        <v>12964</v>
      </c>
      <c r="AA1132" s="16" t="s">
        <v>73</v>
      </c>
      <c r="AB1132" s="16" t="s">
        <v>74</v>
      </c>
      <c r="AC1132" s="16" t="s">
        <v>44</v>
      </c>
      <c r="AD1132" s="16">
        <v>2</v>
      </c>
      <c r="AE1132" s="21">
        <f>VLOOKUP(W1132,Sheet4!$A$4:$B$53,2,FALSE)</f>
        <v>0</v>
      </c>
    </row>
    <row r="1133" spans="1:31" x14ac:dyDescent="0.35">
      <c r="A1133" s="22">
        <v>2625</v>
      </c>
      <c r="B1133" s="23" t="s">
        <v>8010</v>
      </c>
      <c r="C1133" s="23" t="s">
        <v>4075</v>
      </c>
      <c r="D1133" s="24">
        <v>44892</v>
      </c>
      <c r="E1133" s="24">
        <v>45065</v>
      </c>
      <c r="F1133" s="23">
        <v>5</v>
      </c>
      <c r="G1133" s="23" t="s">
        <v>10308</v>
      </c>
      <c r="H1133" s="23" t="s">
        <v>58</v>
      </c>
      <c r="I1133" s="23" t="s">
        <v>8011</v>
      </c>
      <c r="J1133" s="23" t="s">
        <v>8012</v>
      </c>
      <c r="K1133" s="23" t="s">
        <v>49</v>
      </c>
      <c r="L1133" s="23" t="s">
        <v>32</v>
      </c>
      <c r="M1133" s="23" t="s">
        <v>62</v>
      </c>
      <c r="N1133" s="23" t="s">
        <v>63</v>
      </c>
      <c r="O1133" s="23" t="s">
        <v>62</v>
      </c>
      <c r="P1133" s="23" t="s">
        <v>139</v>
      </c>
      <c r="Q1133" s="23" t="s">
        <v>8013</v>
      </c>
      <c r="R1133" s="23" t="s">
        <v>64</v>
      </c>
      <c r="S1133" s="23" t="s">
        <v>147</v>
      </c>
      <c r="T1133" s="25">
        <v>16019</v>
      </c>
      <c r="U1133" s="26">
        <v>82.113888888888894</v>
      </c>
      <c r="V1133" s="26" t="s">
        <v>10314</v>
      </c>
      <c r="W1133" s="27" t="s">
        <v>7891</v>
      </c>
      <c r="X1133" s="23" t="s">
        <v>192</v>
      </c>
      <c r="Y1133" s="23" t="s">
        <v>54</v>
      </c>
      <c r="Z1133" s="23">
        <v>88783</v>
      </c>
      <c r="AA1133" s="23" t="s">
        <v>127</v>
      </c>
      <c r="AB1133" s="23" t="s">
        <v>103</v>
      </c>
      <c r="AC1133" s="23" t="s">
        <v>44</v>
      </c>
      <c r="AD1133" s="23">
        <v>2</v>
      </c>
      <c r="AE1133" s="28">
        <f>VLOOKUP(W1133,Sheet4!$A$4:$B$53,2,FALSE)</f>
        <v>0</v>
      </c>
    </row>
    <row r="1134" spans="1:31" x14ac:dyDescent="0.35">
      <c r="A1134" s="15">
        <v>2626</v>
      </c>
      <c r="B1134" s="16" t="s">
        <v>3593</v>
      </c>
      <c r="C1134" s="16" t="s">
        <v>3852</v>
      </c>
      <c r="D1134" s="17">
        <v>43892</v>
      </c>
      <c r="E1134" s="17">
        <v>44708</v>
      </c>
      <c r="F1134" s="16">
        <v>26</v>
      </c>
      <c r="G1134" s="16" t="s">
        <v>10308</v>
      </c>
      <c r="H1134" s="16" t="s">
        <v>58</v>
      </c>
      <c r="I1134" s="16" t="s">
        <v>8014</v>
      </c>
      <c r="J1134" s="16" t="s">
        <v>8015</v>
      </c>
      <c r="K1134" s="16" t="s">
        <v>138</v>
      </c>
      <c r="L1134" s="16" t="s">
        <v>32</v>
      </c>
      <c r="M1134" s="16" t="s">
        <v>62</v>
      </c>
      <c r="N1134" s="16" t="s">
        <v>34</v>
      </c>
      <c r="O1134" s="16" t="s">
        <v>35</v>
      </c>
      <c r="P1134" s="16" t="s">
        <v>125</v>
      </c>
      <c r="Q1134" s="16" t="s">
        <v>8016</v>
      </c>
      <c r="R1134" s="16" t="s">
        <v>64</v>
      </c>
      <c r="S1134" s="16" t="s">
        <v>176</v>
      </c>
      <c r="T1134" s="18">
        <v>28007</v>
      </c>
      <c r="U1134" s="19">
        <v>49.294444444444444</v>
      </c>
      <c r="V1134" s="19" t="s">
        <v>10317</v>
      </c>
      <c r="W1134" s="20" t="s">
        <v>7891</v>
      </c>
      <c r="X1134" s="16" t="s">
        <v>242</v>
      </c>
      <c r="Y1134" s="16" t="s">
        <v>54</v>
      </c>
      <c r="Z1134" s="16">
        <v>11087</v>
      </c>
      <c r="AA1134" s="16" t="s">
        <v>127</v>
      </c>
      <c r="AB1134" s="16" t="s">
        <v>43</v>
      </c>
      <c r="AC1134" s="16" t="s">
        <v>44</v>
      </c>
      <c r="AD1134" s="16">
        <v>4</v>
      </c>
      <c r="AE1134" s="21">
        <f>VLOOKUP(W1134,Sheet4!$A$4:$B$53,2,FALSE)</f>
        <v>0</v>
      </c>
    </row>
    <row r="1135" spans="1:31" x14ac:dyDescent="0.35">
      <c r="A1135" s="22">
        <v>2627</v>
      </c>
      <c r="B1135" s="23" t="s">
        <v>8017</v>
      </c>
      <c r="C1135" s="23" t="s">
        <v>950</v>
      </c>
      <c r="D1135" s="24">
        <v>44955</v>
      </c>
      <c r="E1135" s="24">
        <v>45070</v>
      </c>
      <c r="F1135" s="23">
        <v>3</v>
      </c>
      <c r="G1135" s="23" t="s">
        <v>10308</v>
      </c>
      <c r="H1135" s="23" t="s">
        <v>58</v>
      </c>
      <c r="I1135" s="23" t="s">
        <v>8018</v>
      </c>
      <c r="J1135" s="23" t="s">
        <v>8019</v>
      </c>
      <c r="K1135" s="23" t="s">
        <v>79</v>
      </c>
      <c r="L1135" s="23" t="s">
        <v>32</v>
      </c>
      <c r="M1135" s="23" t="s">
        <v>62</v>
      </c>
      <c r="N1135" s="23" t="s">
        <v>34</v>
      </c>
      <c r="O1135" s="23" t="s">
        <v>51</v>
      </c>
      <c r="P1135" s="23" t="s">
        <v>139</v>
      </c>
      <c r="Q1135" s="23" t="s">
        <v>8020</v>
      </c>
      <c r="R1135" s="23" t="s">
        <v>64</v>
      </c>
      <c r="S1135" s="23" t="s">
        <v>304</v>
      </c>
      <c r="T1135" s="25">
        <v>33019</v>
      </c>
      <c r="U1135" s="26">
        <v>35.56666666666667</v>
      </c>
      <c r="V1135" s="26" t="s">
        <v>10318</v>
      </c>
      <c r="W1135" s="27" t="s">
        <v>7891</v>
      </c>
      <c r="X1135" s="23" t="s">
        <v>225</v>
      </c>
      <c r="Y1135" s="23" t="s">
        <v>54</v>
      </c>
      <c r="Z1135" s="23">
        <v>43552</v>
      </c>
      <c r="AA1135" s="23" t="s">
        <v>73</v>
      </c>
      <c r="AB1135" s="23" t="s">
        <v>103</v>
      </c>
      <c r="AC1135" s="23" t="s">
        <v>44</v>
      </c>
      <c r="AD1135" s="23">
        <v>4</v>
      </c>
      <c r="AE1135" s="28">
        <f>VLOOKUP(W1135,Sheet4!$A$4:$B$53,2,FALSE)</f>
        <v>0</v>
      </c>
    </row>
    <row r="1136" spans="1:31" x14ac:dyDescent="0.35">
      <c r="A1136" s="15">
        <v>2629</v>
      </c>
      <c r="B1136" s="16" t="s">
        <v>4701</v>
      </c>
      <c r="C1136" s="16" t="s">
        <v>1669</v>
      </c>
      <c r="D1136" s="17">
        <v>45004</v>
      </c>
      <c r="E1136" s="17">
        <v>45118</v>
      </c>
      <c r="F1136" s="16">
        <v>3</v>
      </c>
      <c r="G1136" s="16" t="s">
        <v>10308</v>
      </c>
      <c r="H1136" s="16" t="s">
        <v>58</v>
      </c>
      <c r="I1136" s="16" t="s">
        <v>1113</v>
      </c>
      <c r="J1136" s="16" t="s">
        <v>8023</v>
      </c>
      <c r="K1136" s="16" t="s">
        <v>31</v>
      </c>
      <c r="L1136" s="16" t="s">
        <v>32</v>
      </c>
      <c r="M1136" s="16" t="s">
        <v>33</v>
      </c>
      <c r="N1136" s="16" t="s">
        <v>63</v>
      </c>
      <c r="O1136" s="16" t="s">
        <v>35</v>
      </c>
      <c r="P1136" s="16" t="s">
        <v>139</v>
      </c>
      <c r="Q1136" s="16" t="s">
        <v>8024</v>
      </c>
      <c r="R1136" s="16" t="s">
        <v>64</v>
      </c>
      <c r="S1136" s="16" t="s">
        <v>793</v>
      </c>
      <c r="T1136" s="18">
        <v>27429</v>
      </c>
      <c r="U1136" s="19">
        <v>50.87777777777778</v>
      </c>
      <c r="V1136" s="19" t="s">
        <v>10319</v>
      </c>
      <c r="W1136" s="20" t="s">
        <v>7849</v>
      </c>
      <c r="X1136" s="16" t="s">
        <v>82</v>
      </c>
      <c r="Y1136" s="16" t="s">
        <v>54</v>
      </c>
      <c r="Z1136" s="16">
        <v>12650</v>
      </c>
      <c r="AA1136" s="16" t="s">
        <v>42</v>
      </c>
      <c r="AB1136" s="16" t="s">
        <v>74</v>
      </c>
      <c r="AC1136" s="16" t="s">
        <v>44</v>
      </c>
      <c r="AD1136" s="16">
        <v>1</v>
      </c>
      <c r="AE1136" s="21">
        <f>VLOOKUP(W1136,Sheet4!$A$4:$B$53,2,FALSE)</f>
        <v>0</v>
      </c>
    </row>
    <row r="1137" spans="1:31" x14ac:dyDescent="0.35">
      <c r="A1137" s="22">
        <v>2630</v>
      </c>
      <c r="B1137" s="23" t="s">
        <v>2681</v>
      </c>
      <c r="C1137" s="23" t="s">
        <v>2405</v>
      </c>
      <c r="D1137" s="24">
        <v>44722</v>
      </c>
      <c r="E1137" s="24">
        <v>44971</v>
      </c>
      <c r="F1137" s="23">
        <v>8</v>
      </c>
      <c r="G1137" s="23" t="s">
        <v>10308</v>
      </c>
      <c r="H1137" s="23" t="s">
        <v>58</v>
      </c>
      <c r="I1137" s="23" t="s">
        <v>8025</v>
      </c>
      <c r="J1137" s="23" t="s">
        <v>8026</v>
      </c>
      <c r="K1137" s="23" t="s">
        <v>49</v>
      </c>
      <c r="L1137" s="23" t="s">
        <v>32</v>
      </c>
      <c r="M1137" s="23" t="s">
        <v>51</v>
      </c>
      <c r="N1137" s="23" t="s">
        <v>63</v>
      </c>
      <c r="O1137" s="23" t="s">
        <v>62</v>
      </c>
      <c r="P1137" s="23" t="s">
        <v>98</v>
      </c>
      <c r="Q1137" s="23" t="s">
        <v>8027</v>
      </c>
      <c r="R1137" s="23" t="s">
        <v>64</v>
      </c>
      <c r="S1137" s="23" t="s">
        <v>89</v>
      </c>
      <c r="T1137" s="25">
        <v>34642</v>
      </c>
      <c r="U1137" s="26">
        <v>31.127777777777776</v>
      </c>
      <c r="V1137" s="26" t="s">
        <v>10318</v>
      </c>
      <c r="W1137" s="27" t="s">
        <v>7849</v>
      </c>
      <c r="X1137" s="23" t="s">
        <v>82</v>
      </c>
      <c r="Y1137" s="23" t="s">
        <v>54</v>
      </c>
      <c r="Z1137" s="23">
        <v>34069</v>
      </c>
      <c r="AA1137" s="23" t="s">
        <v>127</v>
      </c>
      <c r="AB1137" s="23" t="s">
        <v>43</v>
      </c>
      <c r="AC1137" s="23" t="s">
        <v>44</v>
      </c>
      <c r="AD1137" s="23">
        <v>5</v>
      </c>
      <c r="AE1137" s="28">
        <f>VLOOKUP(W1137,Sheet4!$A$4:$B$53,2,FALSE)</f>
        <v>0</v>
      </c>
    </row>
    <row r="1138" spans="1:31" x14ac:dyDescent="0.35">
      <c r="A1138" s="15">
        <v>2635</v>
      </c>
      <c r="B1138" s="16" t="s">
        <v>1696</v>
      </c>
      <c r="C1138" s="16" t="s">
        <v>4869</v>
      </c>
      <c r="D1138" s="17">
        <v>43586</v>
      </c>
      <c r="E1138" s="17">
        <v>44973</v>
      </c>
      <c r="F1138" s="16">
        <v>45</v>
      </c>
      <c r="G1138" s="16" t="s">
        <v>10308</v>
      </c>
      <c r="H1138" s="16" t="s">
        <v>3741</v>
      </c>
      <c r="I1138" s="16" t="s">
        <v>8037</v>
      </c>
      <c r="J1138" s="16" t="s">
        <v>8038</v>
      </c>
      <c r="K1138" s="16" t="s">
        <v>132</v>
      </c>
      <c r="L1138" s="16" t="s">
        <v>32</v>
      </c>
      <c r="M1138" s="16" t="s">
        <v>62</v>
      </c>
      <c r="N1138" s="16" t="s">
        <v>63</v>
      </c>
      <c r="O1138" s="16" t="s">
        <v>35</v>
      </c>
      <c r="P1138" s="16" t="s">
        <v>174</v>
      </c>
      <c r="Q1138" s="16" t="s">
        <v>8039</v>
      </c>
      <c r="R1138" s="16" t="s">
        <v>2621</v>
      </c>
      <c r="S1138" s="16" t="s">
        <v>80</v>
      </c>
      <c r="T1138" s="18">
        <v>21027</v>
      </c>
      <c r="U1138" s="19">
        <v>68.400000000000006</v>
      </c>
      <c r="V1138" s="19" t="s">
        <v>10315</v>
      </c>
      <c r="W1138" s="20" t="s">
        <v>39</v>
      </c>
      <c r="X1138" s="16" t="s">
        <v>653</v>
      </c>
      <c r="Y1138" s="16" t="s">
        <v>41</v>
      </c>
      <c r="Z1138" s="16">
        <v>86499</v>
      </c>
      <c r="AA1138" s="16" t="s">
        <v>127</v>
      </c>
      <c r="AB1138" s="16" t="s">
        <v>103</v>
      </c>
      <c r="AC1138" s="16" t="s">
        <v>44</v>
      </c>
      <c r="AD1138" s="16">
        <v>1</v>
      </c>
      <c r="AE1138" s="21">
        <f>VLOOKUP(W1138,Sheet4!$A$4:$B$53,2,FALSE)</f>
        <v>0</v>
      </c>
    </row>
    <row r="1139" spans="1:31" x14ac:dyDescent="0.35">
      <c r="A1139" s="22">
        <v>2636</v>
      </c>
      <c r="B1139" s="23" t="s">
        <v>6234</v>
      </c>
      <c r="C1139" s="23" t="s">
        <v>3825</v>
      </c>
      <c r="D1139" s="24">
        <v>43356</v>
      </c>
      <c r="E1139" s="24">
        <v>44139</v>
      </c>
      <c r="F1139" s="23">
        <v>25</v>
      </c>
      <c r="G1139" s="23" t="s">
        <v>10308</v>
      </c>
      <c r="H1139" s="23" t="s">
        <v>58</v>
      </c>
      <c r="I1139" s="23" t="s">
        <v>8040</v>
      </c>
      <c r="J1139" s="23" t="s">
        <v>8041</v>
      </c>
      <c r="K1139" s="23" t="s">
        <v>167</v>
      </c>
      <c r="L1139" s="23" t="s">
        <v>32</v>
      </c>
      <c r="M1139" s="23" t="s">
        <v>62</v>
      </c>
      <c r="N1139" s="23" t="s">
        <v>63</v>
      </c>
      <c r="O1139" s="23" t="s">
        <v>35</v>
      </c>
      <c r="P1139" s="23" t="s">
        <v>125</v>
      </c>
      <c r="Q1139" s="23" t="s">
        <v>8042</v>
      </c>
      <c r="R1139" s="23" t="s">
        <v>64</v>
      </c>
      <c r="S1139" s="23" t="s">
        <v>100</v>
      </c>
      <c r="T1139" s="25">
        <v>25892</v>
      </c>
      <c r="U1139" s="26">
        <v>55.083333333333336</v>
      </c>
      <c r="V1139" s="26" t="s">
        <v>10319</v>
      </c>
      <c r="W1139" s="27" t="s">
        <v>39</v>
      </c>
      <c r="X1139" s="23" t="s">
        <v>102</v>
      </c>
      <c r="Y1139" s="23" t="s">
        <v>54</v>
      </c>
      <c r="Z1139" s="23">
        <v>12113</v>
      </c>
      <c r="AA1139" s="23" t="s">
        <v>127</v>
      </c>
      <c r="AB1139" s="23" t="s">
        <v>83</v>
      </c>
      <c r="AC1139" s="23" t="s">
        <v>44</v>
      </c>
      <c r="AD1139" s="23">
        <v>5</v>
      </c>
      <c r="AE1139" s="28">
        <f>VLOOKUP(W1139,Sheet4!$A$4:$B$53,2,FALSE)</f>
        <v>0</v>
      </c>
    </row>
    <row r="1140" spans="1:31" x14ac:dyDescent="0.35">
      <c r="A1140" s="15">
        <v>2638</v>
      </c>
      <c r="B1140" s="16" t="s">
        <v>8046</v>
      </c>
      <c r="C1140" s="16" t="s">
        <v>5545</v>
      </c>
      <c r="D1140" s="17">
        <v>44520</v>
      </c>
      <c r="E1140" s="17">
        <v>45002</v>
      </c>
      <c r="F1140" s="16">
        <v>15</v>
      </c>
      <c r="G1140" s="16" t="s">
        <v>10308</v>
      </c>
      <c r="H1140" s="16" t="s">
        <v>58</v>
      </c>
      <c r="I1140" s="16" t="s">
        <v>8047</v>
      </c>
      <c r="J1140" s="16" t="s">
        <v>8048</v>
      </c>
      <c r="K1140" s="16" t="s">
        <v>117</v>
      </c>
      <c r="L1140" s="16" t="s">
        <v>32</v>
      </c>
      <c r="M1140" s="16" t="s">
        <v>33</v>
      </c>
      <c r="N1140" s="16" t="s">
        <v>63</v>
      </c>
      <c r="O1140" s="16" t="s">
        <v>62</v>
      </c>
      <c r="P1140" s="16" t="s">
        <v>174</v>
      </c>
      <c r="Q1140" s="16" t="s">
        <v>8049</v>
      </c>
      <c r="R1140" s="16" t="s">
        <v>64</v>
      </c>
      <c r="S1140" s="16" t="s">
        <v>331</v>
      </c>
      <c r="T1140" s="18">
        <v>20830</v>
      </c>
      <c r="U1140" s="19">
        <v>68.944444444444443</v>
      </c>
      <c r="V1140" s="19" t="s">
        <v>10315</v>
      </c>
      <c r="W1140" s="20" t="s">
        <v>7866</v>
      </c>
      <c r="X1140" s="16" t="s">
        <v>6</v>
      </c>
      <c r="Y1140" s="16" t="s">
        <v>54</v>
      </c>
      <c r="Z1140" s="16">
        <v>16470</v>
      </c>
      <c r="AA1140" s="16" t="s">
        <v>127</v>
      </c>
      <c r="AB1140" s="16" t="s">
        <v>103</v>
      </c>
      <c r="AC1140" s="16" t="s">
        <v>44</v>
      </c>
      <c r="AD1140" s="16">
        <v>2</v>
      </c>
      <c r="AE1140" s="21">
        <f>VLOOKUP(W1140,Sheet4!$A$4:$B$53,2,FALSE)</f>
        <v>0</v>
      </c>
    </row>
    <row r="1141" spans="1:31" x14ac:dyDescent="0.35">
      <c r="A1141" s="22">
        <v>2640</v>
      </c>
      <c r="B1141" s="23" t="s">
        <v>7115</v>
      </c>
      <c r="C1141" s="23" t="s">
        <v>1090</v>
      </c>
      <c r="D1141" s="24">
        <v>44436</v>
      </c>
      <c r="E1141" s="24">
        <v>44810</v>
      </c>
      <c r="F1141" s="23">
        <v>12</v>
      </c>
      <c r="G1141" s="23" t="s">
        <v>10308</v>
      </c>
      <c r="H1141" s="23" t="s">
        <v>58</v>
      </c>
      <c r="I1141" s="23" t="s">
        <v>8052</v>
      </c>
      <c r="J1141" s="23" t="s">
        <v>8053</v>
      </c>
      <c r="K1141" s="23" t="s">
        <v>88</v>
      </c>
      <c r="L1141" s="23" t="s">
        <v>32</v>
      </c>
      <c r="M1141" s="23" t="s">
        <v>33</v>
      </c>
      <c r="N1141" s="23" t="s">
        <v>63</v>
      </c>
      <c r="O1141" s="23" t="s">
        <v>62</v>
      </c>
      <c r="P1141" s="23" t="s">
        <v>174</v>
      </c>
      <c r="Q1141" s="23" t="s">
        <v>8054</v>
      </c>
      <c r="R1141" s="23" t="s">
        <v>64</v>
      </c>
      <c r="S1141" s="23" t="s">
        <v>304</v>
      </c>
      <c r="T1141" s="25">
        <v>22956</v>
      </c>
      <c r="U1141" s="26">
        <v>63.12222222222222</v>
      </c>
      <c r="V1141" s="26" t="s">
        <v>10315</v>
      </c>
      <c r="W1141" s="27" t="s">
        <v>7866</v>
      </c>
      <c r="X1141" s="23" t="s">
        <v>225</v>
      </c>
      <c r="Y1141" s="23" t="s">
        <v>54</v>
      </c>
      <c r="Z1141" s="23">
        <v>9642</v>
      </c>
      <c r="AA1141" s="23" t="s">
        <v>92</v>
      </c>
      <c r="AB1141" s="23" t="s">
        <v>74</v>
      </c>
      <c r="AC1141" s="23" t="s">
        <v>44</v>
      </c>
      <c r="AD1141" s="23">
        <v>4</v>
      </c>
      <c r="AE1141" s="28">
        <f>VLOOKUP(W1141,Sheet4!$A$4:$B$53,2,FALSE)</f>
        <v>0</v>
      </c>
    </row>
    <row r="1142" spans="1:31" x14ac:dyDescent="0.35">
      <c r="A1142" s="15">
        <v>2641</v>
      </c>
      <c r="B1142" s="16" t="s">
        <v>6234</v>
      </c>
      <c r="C1142" s="16" t="s">
        <v>2841</v>
      </c>
      <c r="D1142" s="17">
        <v>44314</v>
      </c>
      <c r="E1142" s="17">
        <v>44642</v>
      </c>
      <c r="F1142" s="16">
        <v>10</v>
      </c>
      <c r="G1142" s="16" t="s">
        <v>10308</v>
      </c>
      <c r="H1142" s="16" t="s">
        <v>58</v>
      </c>
      <c r="I1142" s="16" t="s">
        <v>8055</v>
      </c>
      <c r="J1142" s="16" t="s">
        <v>8056</v>
      </c>
      <c r="K1142" s="16" t="s">
        <v>31</v>
      </c>
      <c r="L1142" s="16" t="s">
        <v>32</v>
      </c>
      <c r="M1142" s="16" t="s">
        <v>62</v>
      </c>
      <c r="N1142" s="16" t="s">
        <v>50</v>
      </c>
      <c r="O1142" s="16" t="s">
        <v>62</v>
      </c>
      <c r="P1142" s="16" t="s">
        <v>174</v>
      </c>
      <c r="Q1142" s="16" t="s">
        <v>8057</v>
      </c>
      <c r="R1142" s="16" t="s">
        <v>64</v>
      </c>
      <c r="S1142" s="16" t="s">
        <v>52</v>
      </c>
      <c r="T1142" s="18">
        <v>27595</v>
      </c>
      <c r="U1142" s="19">
        <v>50.416666666666664</v>
      </c>
      <c r="V1142" s="19" t="s">
        <v>10319</v>
      </c>
      <c r="W1142" s="20" t="s">
        <v>7866</v>
      </c>
      <c r="X1142" s="16" t="s">
        <v>351</v>
      </c>
      <c r="Y1142" s="16" t="s">
        <v>54</v>
      </c>
      <c r="Z1142" s="16">
        <v>23897</v>
      </c>
      <c r="AA1142" s="16" t="s">
        <v>127</v>
      </c>
      <c r="AB1142" s="16" t="s">
        <v>83</v>
      </c>
      <c r="AC1142" s="16" t="s">
        <v>44</v>
      </c>
      <c r="AD1142" s="16">
        <v>2</v>
      </c>
      <c r="AE1142" s="21">
        <f>VLOOKUP(W1142,Sheet4!$A$4:$B$53,2,FALSE)</f>
        <v>0</v>
      </c>
    </row>
    <row r="1143" spans="1:31" x14ac:dyDescent="0.35">
      <c r="A1143" s="22">
        <v>2642</v>
      </c>
      <c r="B1143" s="23" t="s">
        <v>2746</v>
      </c>
      <c r="C1143" s="23" t="s">
        <v>4903</v>
      </c>
      <c r="D1143" s="24">
        <v>44727</v>
      </c>
      <c r="E1143" s="24">
        <v>45051</v>
      </c>
      <c r="F1143" s="23">
        <v>10</v>
      </c>
      <c r="G1143" s="23" t="s">
        <v>10308</v>
      </c>
      <c r="H1143" s="23" t="s">
        <v>58</v>
      </c>
      <c r="I1143" s="23" t="s">
        <v>8058</v>
      </c>
      <c r="J1143" s="23" t="s">
        <v>8059</v>
      </c>
      <c r="K1143" s="23" t="s">
        <v>132</v>
      </c>
      <c r="L1143" s="23" t="s">
        <v>32</v>
      </c>
      <c r="M1143" s="23" t="s">
        <v>62</v>
      </c>
      <c r="N1143" s="23" t="s">
        <v>34</v>
      </c>
      <c r="O1143" s="23" t="s">
        <v>62</v>
      </c>
      <c r="P1143" s="23" t="s">
        <v>174</v>
      </c>
      <c r="Q1143" s="23" t="s">
        <v>8060</v>
      </c>
      <c r="R1143" s="23" t="s">
        <v>64</v>
      </c>
      <c r="S1143" s="23" t="s">
        <v>89</v>
      </c>
      <c r="T1143" s="25">
        <v>18792</v>
      </c>
      <c r="U1143" s="26">
        <v>74.519444444444446</v>
      </c>
      <c r="V1143" s="26" t="s">
        <v>10316</v>
      </c>
      <c r="W1143" s="27" t="s">
        <v>7875</v>
      </c>
      <c r="X1143" s="23" t="s">
        <v>82</v>
      </c>
      <c r="Y1143" s="23" t="s">
        <v>54</v>
      </c>
      <c r="Z1143" s="23">
        <v>65470</v>
      </c>
      <c r="AA1143" s="23" t="s">
        <v>127</v>
      </c>
      <c r="AB1143" s="23" t="s">
        <v>103</v>
      </c>
      <c r="AC1143" s="23" t="s">
        <v>44</v>
      </c>
      <c r="AD1143" s="23">
        <v>4</v>
      </c>
      <c r="AE1143" s="28">
        <f>VLOOKUP(W1143,Sheet4!$A$4:$B$53,2,FALSE)</f>
        <v>0</v>
      </c>
    </row>
    <row r="1144" spans="1:31" x14ac:dyDescent="0.35">
      <c r="A1144" s="15">
        <v>2643</v>
      </c>
      <c r="B1144" s="16" t="s">
        <v>5138</v>
      </c>
      <c r="C1144" s="16" t="s">
        <v>3754</v>
      </c>
      <c r="D1144" s="17">
        <v>44666</v>
      </c>
      <c r="E1144" s="17">
        <v>44844</v>
      </c>
      <c r="F1144" s="16">
        <v>5</v>
      </c>
      <c r="G1144" s="16" t="s">
        <v>10308</v>
      </c>
      <c r="H1144" s="16" t="s">
        <v>58</v>
      </c>
      <c r="I1144" s="16" t="s">
        <v>8061</v>
      </c>
      <c r="J1144" s="16" t="s">
        <v>8062</v>
      </c>
      <c r="K1144" s="16" t="s">
        <v>49</v>
      </c>
      <c r="L1144" s="16" t="s">
        <v>32</v>
      </c>
      <c r="M1144" s="16" t="s">
        <v>62</v>
      </c>
      <c r="N1144" s="16" t="s">
        <v>50</v>
      </c>
      <c r="O1144" s="16" t="s">
        <v>35</v>
      </c>
      <c r="P1144" s="16" t="s">
        <v>174</v>
      </c>
      <c r="Q1144" s="16" t="s">
        <v>8063</v>
      </c>
      <c r="R1144" s="16" t="s">
        <v>64</v>
      </c>
      <c r="S1144" s="16" t="s">
        <v>304</v>
      </c>
      <c r="T1144" s="18">
        <v>24465</v>
      </c>
      <c r="U1144" s="19">
        <v>58.988888888888887</v>
      </c>
      <c r="V1144" s="19" t="s">
        <v>10319</v>
      </c>
      <c r="W1144" s="20" t="s">
        <v>7891</v>
      </c>
      <c r="X1144" s="16" t="s">
        <v>2079</v>
      </c>
      <c r="Y1144" s="16" t="s">
        <v>54</v>
      </c>
      <c r="Z1144" s="16">
        <v>60277</v>
      </c>
      <c r="AA1144" s="16" t="s">
        <v>92</v>
      </c>
      <c r="AB1144" s="16" t="s">
        <v>103</v>
      </c>
      <c r="AC1144" s="16" t="s">
        <v>44</v>
      </c>
      <c r="AD1144" s="16">
        <v>5</v>
      </c>
      <c r="AE1144" s="21">
        <f>VLOOKUP(W1144,Sheet4!$A$4:$B$53,2,FALSE)</f>
        <v>0</v>
      </c>
    </row>
    <row r="1145" spans="1:31" x14ac:dyDescent="0.35">
      <c r="A1145" s="22">
        <v>2644</v>
      </c>
      <c r="B1145" s="23" t="s">
        <v>237</v>
      </c>
      <c r="C1145" s="23" t="s">
        <v>617</v>
      </c>
      <c r="D1145" s="24">
        <v>44031</v>
      </c>
      <c r="E1145" s="24">
        <v>44296</v>
      </c>
      <c r="F1145" s="23">
        <v>8</v>
      </c>
      <c r="G1145" s="23" t="s">
        <v>10308</v>
      </c>
      <c r="H1145" s="23" t="s">
        <v>58</v>
      </c>
      <c r="I1145" s="23" t="s">
        <v>8064</v>
      </c>
      <c r="J1145" s="23" t="s">
        <v>8065</v>
      </c>
      <c r="K1145" s="23" t="s">
        <v>138</v>
      </c>
      <c r="L1145" s="23" t="s">
        <v>32</v>
      </c>
      <c r="M1145" s="23" t="s">
        <v>62</v>
      </c>
      <c r="N1145" s="23" t="s">
        <v>34</v>
      </c>
      <c r="O1145" s="23" t="s">
        <v>51</v>
      </c>
      <c r="P1145" s="23" t="s">
        <v>98</v>
      </c>
      <c r="Q1145" s="23" t="s">
        <v>8066</v>
      </c>
      <c r="R1145" s="23" t="s">
        <v>64</v>
      </c>
      <c r="S1145" s="23" t="s">
        <v>52</v>
      </c>
      <c r="T1145" s="25">
        <v>36183</v>
      </c>
      <c r="U1145" s="26">
        <v>26.908333333333335</v>
      </c>
      <c r="V1145" s="26" t="s">
        <v>10320</v>
      </c>
      <c r="W1145" s="27" t="s">
        <v>7891</v>
      </c>
      <c r="X1145" s="23" t="s">
        <v>162</v>
      </c>
      <c r="Y1145" s="23" t="s">
        <v>54</v>
      </c>
      <c r="Z1145" s="23">
        <v>25859</v>
      </c>
      <c r="AA1145" s="23" t="s">
        <v>73</v>
      </c>
      <c r="AB1145" s="23" t="s">
        <v>74</v>
      </c>
      <c r="AC1145" s="23" t="s">
        <v>44</v>
      </c>
      <c r="AD1145" s="23">
        <v>5</v>
      </c>
      <c r="AE1145" s="28">
        <f>VLOOKUP(W1145,Sheet4!$A$4:$B$53,2,FALSE)</f>
        <v>0</v>
      </c>
    </row>
    <row r="1146" spans="1:31" x14ac:dyDescent="0.35">
      <c r="A1146" s="15">
        <v>2649</v>
      </c>
      <c r="B1146" s="16" t="s">
        <v>1461</v>
      </c>
      <c r="C1146" s="16" t="s">
        <v>6055</v>
      </c>
      <c r="D1146" s="17">
        <v>44102</v>
      </c>
      <c r="E1146" s="17">
        <v>45079</v>
      </c>
      <c r="F1146" s="16">
        <v>32</v>
      </c>
      <c r="G1146" s="16" t="s">
        <v>10308</v>
      </c>
      <c r="H1146" s="16" t="s">
        <v>58</v>
      </c>
      <c r="I1146" s="16" t="s">
        <v>8075</v>
      </c>
      <c r="J1146" s="16" t="s">
        <v>8076</v>
      </c>
      <c r="K1146" s="16" t="s">
        <v>61</v>
      </c>
      <c r="L1146" s="16" t="s">
        <v>32</v>
      </c>
      <c r="M1146" s="16" t="s">
        <v>51</v>
      </c>
      <c r="N1146" s="16" t="s">
        <v>50</v>
      </c>
      <c r="O1146" s="16" t="s">
        <v>62</v>
      </c>
      <c r="P1146" s="16" t="s">
        <v>139</v>
      </c>
      <c r="Q1146" s="16" t="s">
        <v>8077</v>
      </c>
      <c r="R1146" s="16" t="s">
        <v>64</v>
      </c>
      <c r="S1146" s="16" t="s">
        <v>176</v>
      </c>
      <c r="T1146" s="18">
        <v>26744</v>
      </c>
      <c r="U1146" s="19">
        <v>52.74722222222222</v>
      </c>
      <c r="V1146" s="19" t="s">
        <v>10319</v>
      </c>
      <c r="W1146" s="20" t="s">
        <v>7882</v>
      </c>
      <c r="X1146" s="16" t="s">
        <v>177</v>
      </c>
      <c r="Y1146" s="16" t="s">
        <v>41</v>
      </c>
      <c r="Z1146" s="16">
        <v>59871</v>
      </c>
      <c r="AA1146" s="16" t="s">
        <v>42</v>
      </c>
      <c r="AB1146" s="16" t="s">
        <v>43</v>
      </c>
      <c r="AC1146" s="16" t="s">
        <v>44</v>
      </c>
      <c r="AD1146" s="16">
        <v>4</v>
      </c>
      <c r="AE1146" s="21">
        <f>VLOOKUP(W1146,Sheet4!$A$4:$B$53,2,FALSE)</f>
        <v>0</v>
      </c>
    </row>
    <row r="1147" spans="1:31" x14ac:dyDescent="0.35">
      <c r="A1147" s="22">
        <v>2652</v>
      </c>
      <c r="B1147" s="23" t="s">
        <v>2833</v>
      </c>
      <c r="C1147" s="23" t="s">
        <v>3035</v>
      </c>
      <c r="D1147" s="24">
        <v>45116</v>
      </c>
      <c r="E1147" s="24">
        <v>45121</v>
      </c>
      <c r="F1147" s="23">
        <v>0</v>
      </c>
      <c r="G1147" s="23" t="s">
        <v>10308</v>
      </c>
      <c r="H1147" s="23" t="s">
        <v>3736</v>
      </c>
      <c r="I1147" s="23" t="s">
        <v>8082</v>
      </c>
      <c r="J1147" s="23" t="s">
        <v>8083</v>
      </c>
      <c r="K1147" s="23" t="s">
        <v>132</v>
      </c>
      <c r="L1147" s="23" t="s">
        <v>32</v>
      </c>
      <c r="M1147" s="23" t="s">
        <v>33</v>
      </c>
      <c r="N1147" s="23" t="s">
        <v>34</v>
      </c>
      <c r="O1147" s="23" t="s">
        <v>35</v>
      </c>
      <c r="P1147" s="23" t="s">
        <v>174</v>
      </c>
      <c r="Q1147" s="23" t="s">
        <v>8084</v>
      </c>
      <c r="R1147" s="23" t="s">
        <v>64</v>
      </c>
      <c r="S1147" s="23" t="s">
        <v>65</v>
      </c>
      <c r="T1147" s="25">
        <v>19791</v>
      </c>
      <c r="U1147" s="26">
        <v>71.783333333333331</v>
      </c>
      <c r="V1147" s="26" t="s">
        <v>10316</v>
      </c>
      <c r="W1147" s="27" t="s">
        <v>39</v>
      </c>
      <c r="X1147" s="23" t="s">
        <v>242</v>
      </c>
      <c r="Y1147" s="23" t="s">
        <v>41</v>
      </c>
      <c r="Z1147" s="23">
        <v>15228</v>
      </c>
      <c r="AA1147" s="23" t="s">
        <v>73</v>
      </c>
      <c r="AB1147" s="23" t="s">
        <v>43</v>
      </c>
      <c r="AC1147" s="23" t="s">
        <v>44</v>
      </c>
      <c r="AD1147" s="23">
        <v>4</v>
      </c>
      <c r="AE1147" s="28">
        <f>VLOOKUP(W1147,Sheet4!$A$4:$B$53,2,FALSE)</f>
        <v>0</v>
      </c>
    </row>
    <row r="1148" spans="1:31" x14ac:dyDescent="0.35">
      <c r="A1148" s="15">
        <v>2653</v>
      </c>
      <c r="B1148" s="16" t="s">
        <v>8085</v>
      </c>
      <c r="C1148" s="16" t="s">
        <v>377</v>
      </c>
      <c r="D1148" s="17">
        <v>45036</v>
      </c>
      <c r="E1148" s="17">
        <v>45054</v>
      </c>
      <c r="F1148" s="16">
        <v>0</v>
      </c>
      <c r="G1148" s="16" t="s">
        <v>10308</v>
      </c>
      <c r="H1148" s="16" t="s">
        <v>58</v>
      </c>
      <c r="I1148" s="16" t="s">
        <v>8086</v>
      </c>
      <c r="J1148" s="16" t="s">
        <v>8087</v>
      </c>
      <c r="K1148" s="16" t="s">
        <v>167</v>
      </c>
      <c r="L1148" s="16" t="s">
        <v>32</v>
      </c>
      <c r="M1148" s="16" t="s">
        <v>62</v>
      </c>
      <c r="N1148" s="16" t="s">
        <v>34</v>
      </c>
      <c r="O1148" s="16" t="s">
        <v>51</v>
      </c>
      <c r="P1148" s="16" t="s">
        <v>139</v>
      </c>
      <c r="Q1148" s="16" t="s">
        <v>8088</v>
      </c>
      <c r="R1148" s="16" t="s">
        <v>64</v>
      </c>
      <c r="S1148" s="16" t="s">
        <v>304</v>
      </c>
      <c r="T1148" s="18">
        <v>16183</v>
      </c>
      <c r="U1148" s="19">
        <v>81.663888888888891</v>
      </c>
      <c r="V1148" s="19" t="s">
        <v>10314</v>
      </c>
      <c r="W1148" s="20" t="s">
        <v>39</v>
      </c>
      <c r="X1148" s="16" t="s">
        <v>215</v>
      </c>
      <c r="Y1148" s="16" t="s">
        <v>54</v>
      </c>
      <c r="Z1148" s="16">
        <v>25594</v>
      </c>
      <c r="AA1148" s="16" t="s">
        <v>42</v>
      </c>
      <c r="AB1148" s="16" t="s">
        <v>43</v>
      </c>
      <c r="AC1148" s="16" t="s">
        <v>44</v>
      </c>
      <c r="AD1148" s="16">
        <v>1</v>
      </c>
      <c r="AE1148" s="21">
        <f>VLOOKUP(W1148,Sheet4!$A$4:$B$53,2,FALSE)</f>
        <v>0</v>
      </c>
    </row>
    <row r="1149" spans="1:31" x14ac:dyDescent="0.35">
      <c r="A1149" s="22">
        <v>2654</v>
      </c>
      <c r="B1149" s="23" t="s">
        <v>8089</v>
      </c>
      <c r="C1149" s="23" t="s">
        <v>1810</v>
      </c>
      <c r="D1149" s="24">
        <v>43699</v>
      </c>
      <c r="E1149" s="24">
        <v>43837</v>
      </c>
      <c r="F1149" s="23">
        <v>4</v>
      </c>
      <c r="G1149" s="23" t="s">
        <v>10308</v>
      </c>
      <c r="H1149" s="23" t="s">
        <v>58</v>
      </c>
      <c r="I1149" s="23" t="s">
        <v>2982</v>
      </c>
      <c r="J1149" s="23" t="s">
        <v>8090</v>
      </c>
      <c r="K1149" s="23" t="s">
        <v>97</v>
      </c>
      <c r="L1149" s="23" t="s">
        <v>32</v>
      </c>
      <c r="M1149" s="23" t="s">
        <v>62</v>
      </c>
      <c r="N1149" s="23" t="s">
        <v>34</v>
      </c>
      <c r="O1149" s="23" t="s">
        <v>35</v>
      </c>
      <c r="P1149" s="23" t="s">
        <v>125</v>
      </c>
      <c r="Q1149" s="23" t="s">
        <v>8091</v>
      </c>
      <c r="R1149" s="23" t="s">
        <v>64</v>
      </c>
      <c r="S1149" s="23" t="s">
        <v>80</v>
      </c>
      <c r="T1149" s="25">
        <v>20279</v>
      </c>
      <c r="U1149" s="26">
        <v>70.447222222222223</v>
      </c>
      <c r="V1149" s="26" t="s">
        <v>10316</v>
      </c>
      <c r="W1149" s="27" t="s">
        <v>39</v>
      </c>
      <c r="X1149" s="23" t="s">
        <v>215</v>
      </c>
      <c r="Y1149" s="23" t="s">
        <v>54</v>
      </c>
      <c r="Z1149" s="23">
        <v>97492</v>
      </c>
      <c r="AA1149" s="23" t="s">
        <v>92</v>
      </c>
      <c r="AB1149" s="23" t="s">
        <v>103</v>
      </c>
      <c r="AC1149" s="23" t="s">
        <v>44</v>
      </c>
      <c r="AD1149" s="23">
        <v>4</v>
      </c>
      <c r="AE1149" s="28">
        <f>VLOOKUP(W1149,Sheet4!$A$4:$B$53,2,FALSE)</f>
        <v>0</v>
      </c>
    </row>
    <row r="1150" spans="1:31" x14ac:dyDescent="0.35">
      <c r="A1150" s="15">
        <v>2655</v>
      </c>
      <c r="B1150" s="16" t="s">
        <v>5566</v>
      </c>
      <c r="C1150" s="16" t="s">
        <v>4753</v>
      </c>
      <c r="D1150" s="17">
        <v>44775</v>
      </c>
      <c r="E1150" s="17">
        <v>45023</v>
      </c>
      <c r="F1150" s="16">
        <v>8</v>
      </c>
      <c r="G1150" s="16" t="s">
        <v>10308</v>
      </c>
      <c r="H1150" s="16" t="s">
        <v>58</v>
      </c>
      <c r="I1150" s="16" t="s">
        <v>8092</v>
      </c>
      <c r="J1150" s="16" t="s">
        <v>8093</v>
      </c>
      <c r="K1150" s="16" t="s">
        <v>117</v>
      </c>
      <c r="L1150" s="16" t="s">
        <v>32</v>
      </c>
      <c r="M1150" s="16" t="s">
        <v>33</v>
      </c>
      <c r="N1150" s="16" t="s">
        <v>50</v>
      </c>
      <c r="O1150" s="16" t="s">
        <v>51</v>
      </c>
      <c r="P1150" s="16" t="s">
        <v>174</v>
      </c>
      <c r="Q1150" s="16" t="s">
        <v>8094</v>
      </c>
      <c r="R1150" s="16" t="s">
        <v>64</v>
      </c>
      <c r="S1150" s="16" t="s">
        <v>80</v>
      </c>
      <c r="T1150" s="18">
        <v>23689</v>
      </c>
      <c r="U1150" s="19">
        <v>61.116666666666667</v>
      </c>
      <c r="V1150" s="19" t="s">
        <v>10315</v>
      </c>
      <c r="W1150" s="20" t="s">
        <v>7866</v>
      </c>
      <c r="X1150" s="16" t="s">
        <v>242</v>
      </c>
      <c r="Y1150" s="16" t="s">
        <v>54</v>
      </c>
      <c r="Z1150" s="16">
        <v>48881</v>
      </c>
      <c r="AA1150" s="16" t="s">
        <v>92</v>
      </c>
      <c r="AB1150" s="16" t="s">
        <v>103</v>
      </c>
      <c r="AC1150" s="16" t="s">
        <v>44</v>
      </c>
      <c r="AD1150" s="16">
        <v>2</v>
      </c>
      <c r="AE1150" s="21">
        <f>VLOOKUP(W1150,Sheet4!$A$4:$B$53,2,FALSE)</f>
        <v>0</v>
      </c>
    </row>
    <row r="1151" spans="1:31" x14ac:dyDescent="0.35">
      <c r="A1151" s="22">
        <v>2656</v>
      </c>
      <c r="B1151" s="23" t="s">
        <v>5044</v>
      </c>
      <c r="C1151" s="23" t="s">
        <v>916</v>
      </c>
      <c r="D1151" s="24">
        <v>43404</v>
      </c>
      <c r="E1151" s="24">
        <v>43853</v>
      </c>
      <c r="F1151" s="23">
        <v>14</v>
      </c>
      <c r="G1151" s="23" t="s">
        <v>10308</v>
      </c>
      <c r="H1151" s="23" t="s">
        <v>58</v>
      </c>
      <c r="I1151" s="23" t="s">
        <v>8095</v>
      </c>
      <c r="J1151" s="23" t="s">
        <v>8096</v>
      </c>
      <c r="K1151" s="23" t="s">
        <v>61</v>
      </c>
      <c r="L1151" s="23" t="s">
        <v>32</v>
      </c>
      <c r="M1151" s="23" t="s">
        <v>51</v>
      </c>
      <c r="N1151" s="23" t="s">
        <v>63</v>
      </c>
      <c r="O1151" s="23" t="s">
        <v>51</v>
      </c>
      <c r="P1151" s="23" t="s">
        <v>174</v>
      </c>
      <c r="Q1151" s="23" t="s">
        <v>8097</v>
      </c>
      <c r="R1151" s="23" t="s">
        <v>64</v>
      </c>
      <c r="S1151" s="23" t="s">
        <v>52</v>
      </c>
      <c r="T1151" s="25">
        <v>20861</v>
      </c>
      <c r="U1151" s="26">
        <v>68.861111111111114</v>
      </c>
      <c r="V1151" s="26" t="s">
        <v>10315</v>
      </c>
      <c r="W1151" s="27" t="s">
        <v>7866</v>
      </c>
      <c r="X1151" s="23" t="s">
        <v>149</v>
      </c>
      <c r="Y1151" s="23" t="s">
        <v>54</v>
      </c>
      <c r="Z1151" s="23">
        <v>71509</v>
      </c>
      <c r="AA1151" s="23" t="s">
        <v>55</v>
      </c>
      <c r="AB1151" s="23" t="s">
        <v>74</v>
      </c>
      <c r="AC1151" s="23" t="s">
        <v>44</v>
      </c>
      <c r="AD1151" s="23">
        <v>4</v>
      </c>
      <c r="AE1151" s="28">
        <f>VLOOKUP(W1151,Sheet4!$A$4:$B$53,2,FALSE)</f>
        <v>0</v>
      </c>
    </row>
    <row r="1152" spans="1:31" x14ac:dyDescent="0.35">
      <c r="A1152" s="15">
        <v>2657</v>
      </c>
      <c r="B1152" s="16" t="s">
        <v>8098</v>
      </c>
      <c r="C1152" s="16" t="s">
        <v>1412</v>
      </c>
      <c r="D1152" s="17">
        <v>44523</v>
      </c>
      <c r="E1152" s="17">
        <v>44762</v>
      </c>
      <c r="F1152" s="16">
        <v>7</v>
      </c>
      <c r="G1152" s="16" t="s">
        <v>10308</v>
      </c>
      <c r="H1152" s="16" t="s">
        <v>58</v>
      </c>
      <c r="I1152" s="16" t="s">
        <v>8099</v>
      </c>
      <c r="J1152" s="16" t="s">
        <v>8100</v>
      </c>
      <c r="K1152" s="16" t="s">
        <v>88</v>
      </c>
      <c r="L1152" s="16" t="s">
        <v>32</v>
      </c>
      <c r="M1152" s="16" t="s">
        <v>33</v>
      </c>
      <c r="N1152" s="16" t="s">
        <v>63</v>
      </c>
      <c r="O1152" s="16" t="s">
        <v>35</v>
      </c>
      <c r="P1152" s="16" t="s">
        <v>174</v>
      </c>
      <c r="Q1152" s="16" t="s">
        <v>8101</v>
      </c>
      <c r="R1152" s="16" t="s">
        <v>64</v>
      </c>
      <c r="S1152" s="16" t="s">
        <v>3211</v>
      </c>
      <c r="T1152" s="18">
        <v>34856</v>
      </c>
      <c r="U1152" s="19">
        <v>30.538888888888888</v>
      </c>
      <c r="V1152" s="19" t="s">
        <v>10318</v>
      </c>
      <c r="W1152" s="20" t="s">
        <v>7866</v>
      </c>
      <c r="X1152" s="16" t="s">
        <v>242</v>
      </c>
      <c r="Y1152" s="16" t="s">
        <v>54</v>
      </c>
      <c r="Z1152" s="16">
        <v>27097</v>
      </c>
      <c r="AA1152" s="16" t="s">
        <v>42</v>
      </c>
      <c r="AB1152" s="16" t="s">
        <v>43</v>
      </c>
      <c r="AC1152" s="16" t="s">
        <v>44</v>
      </c>
      <c r="AD1152" s="16">
        <v>2</v>
      </c>
      <c r="AE1152" s="21">
        <f>VLOOKUP(W1152,Sheet4!$A$4:$B$53,2,FALSE)</f>
        <v>0</v>
      </c>
    </row>
    <row r="1153" spans="1:31" x14ac:dyDescent="0.35">
      <c r="A1153" s="22">
        <v>2658</v>
      </c>
      <c r="B1153" s="23" t="s">
        <v>6177</v>
      </c>
      <c r="C1153" s="23" t="s">
        <v>4843</v>
      </c>
      <c r="D1153" s="24">
        <v>45108</v>
      </c>
      <c r="E1153" s="24">
        <v>45128</v>
      </c>
      <c r="F1153" s="23">
        <v>0</v>
      </c>
      <c r="G1153" s="23" t="s">
        <v>10308</v>
      </c>
      <c r="H1153" s="23" t="s">
        <v>58</v>
      </c>
      <c r="I1153" s="23" t="s">
        <v>8102</v>
      </c>
      <c r="J1153" s="23" t="s">
        <v>8103</v>
      </c>
      <c r="K1153" s="23" t="s">
        <v>31</v>
      </c>
      <c r="L1153" s="23" t="s">
        <v>32</v>
      </c>
      <c r="M1153" s="23" t="s">
        <v>62</v>
      </c>
      <c r="N1153" s="23" t="s">
        <v>50</v>
      </c>
      <c r="O1153" s="23" t="s">
        <v>35</v>
      </c>
      <c r="P1153" s="23" t="s">
        <v>98</v>
      </c>
      <c r="Q1153" s="23" t="s">
        <v>8104</v>
      </c>
      <c r="R1153" s="23" t="s">
        <v>64</v>
      </c>
      <c r="S1153" s="23" t="s">
        <v>110</v>
      </c>
      <c r="T1153" s="25">
        <v>22003</v>
      </c>
      <c r="U1153" s="26">
        <v>65.727777777777774</v>
      </c>
      <c r="V1153" s="26" t="s">
        <v>10315</v>
      </c>
      <c r="W1153" s="27" t="s">
        <v>7866</v>
      </c>
      <c r="X1153" s="23" t="s">
        <v>102</v>
      </c>
      <c r="Y1153" s="23" t="s">
        <v>54</v>
      </c>
      <c r="Z1153" s="23">
        <v>74016</v>
      </c>
      <c r="AA1153" s="23" t="s">
        <v>92</v>
      </c>
      <c r="AB1153" s="23" t="s">
        <v>83</v>
      </c>
      <c r="AC1153" s="23" t="s">
        <v>44</v>
      </c>
      <c r="AD1153" s="23">
        <v>2</v>
      </c>
      <c r="AE1153" s="28">
        <f>VLOOKUP(W1153,Sheet4!$A$4:$B$53,2,FALSE)</f>
        <v>0</v>
      </c>
    </row>
    <row r="1154" spans="1:31" x14ac:dyDescent="0.35">
      <c r="A1154" s="15">
        <v>2663</v>
      </c>
      <c r="B1154" s="16" t="s">
        <v>6370</v>
      </c>
      <c r="C1154" s="16" t="s">
        <v>1731</v>
      </c>
      <c r="D1154" s="17">
        <v>44932</v>
      </c>
      <c r="E1154" s="17">
        <v>45041</v>
      </c>
      <c r="F1154" s="16">
        <v>3</v>
      </c>
      <c r="G1154" s="16" t="s">
        <v>10308</v>
      </c>
      <c r="H1154" s="16" t="s">
        <v>58</v>
      </c>
      <c r="I1154" s="16" t="s">
        <v>8114</v>
      </c>
      <c r="J1154" s="16" t="s">
        <v>8115</v>
      </c>
      <c r="K1154" s="16" t="s">
        <v>167</v>
      </c>
      <c r="L1154" s="16" t="s">
        <v>32</v>
      </c>
      <c r="M1154" s="16" t="s">
        <v>51</v>
      </c>
      <c r="N1154" s="16" t="s">
        <v>63</v>
      </c>
      <c r="O1154" s="16" t="s">
        <v>51</v>
      </c>
      <c r="P1154" s="16" t="s">
        <v>125</v>
      </c>
      <c r="Q1154" s="16" t="s">
        <v>8116</v>
      </c>
      <c r="R1154" s="16" t="s">
        <v>64</v>
      </c>
      <c r="S1154" s="16" t="s">
        <v>147</v>
      </c>
      <c r="T1154" s="18">
        <v>26135</v>
      </c>
      <c r="U1154" s="19">
        <v>54.413888888888891</v>
      </c>
      <c r="V1154" s="19" t="s">
        <v>10319</v>
      </c>
      <c r="W1154" s="20" t="s">
        <v>7849</v>
      </c>
      <c r="X1154" s="16" t="s">
        <v>102</v>
      </c>
      <c r="Y1154" s="16" t="s">
        <v>54</v>
      </c>
      <c r="Z1154" s="16">
        <v>51278</v>
      </c>
      <c r="AA1154" s="16" t="s">
        <v>55</v>
      </c>
      <c r="AB1154" s="16" t="s">
        <v>103</v>
      </c>
      <c r="AC1154" s="16" t="s">
        <v>44</v>
      </c>
      <c r="AD1154" s="16">
        <v>5</v>
      </c>
      <c r="AE1154" s="21">
        <f>VLOOKUP(W1154,Sheet4!$A$4:$B$53,2,FALSE)</f>
        <v>0</v>
      </c>
    </row>
    <row r="1155" spans="1:31" x14ac:dyDescent="0.35">
      <c r="A1155" s="22">
        <v>2666</v>
      </c>
      <c r="B1155" s="23" t="s">
        <v>3206</v>
      </c>
      <c r="C1155" s="23" t="s">
        <v>600</v>
      </c>
      <c r="D1155" s="24">
        <v>43411</v>
      </c>
      <c r="E1155" s="24">
        <v>44569</v>
      </c>
      <c r="F1155" s="23">
        <v>38</v>
      </c>
      <c r="G1155" s="23" t="s">
        <v>10308</v>
      </c>
      <c r="H1155" s="23" t="s">
        <v>58</v>
      </c>
      <c r="I1155" s="23" t="s">
        <v>8123</v>
      </c>
      <c r="J1155" s="23" t="s">
        <v>8124</v>
      </c>
      <c r="K1155" s="23" t="s">
        <v>61</v>
      </c>
      <c r="L1155" s="23" t="s">
        <v>32</v>
      </c>
      <c r="M1155" s="23" t="s">
        <v>51</v>
      </c>
      <c r="N1155" s="23" t="s">
        <v>34</v>
      </c>
      <c r="O1155" s="23" t="s">
        <v>62</v>
      </c>
      <c r="P1155" s="23" t="s">
        <v>139</v>
      </c>
      <c r="Q1155" s="23" t="s">
        <v>8125</v>
      </c>
      <c r="R1155" s="23" t="s">
        <v>64</v>
      </c>
      <c r="S1155" s="23" t="s">
        <v>503</v>
      </c>
      <c r="T1155" s="25">
        <v>16821</v>
      </c>
      <c r="U1155" s="26">
        <v>79.919444444444451</v>
      </c>
      <c r="V1155" s="26" t="s">
        <v>10316</v>
      </c>
      <c r="W1155" s="27" t="s">
        <v>7859</v>
      </c>
      <c r="X1155" s="23" t="s">
        <v>1061</v>
      </c>
      <c r="Y1155" s="23" t="s">
        <v>41</v>
      </c>
      <c r="Z1155" s="23">
        <v>91544</v>
      </c>
      <c r="AA1155" s="23" t="s">
        <v>73</v>
      </c>
      <c r="AB1155" s="23" t="s">
        <v>74</v>
      </c>
      <c r="AC1155" s="23" t="s">
        <v>44</v>
      </c>
      <c r="AD1155" s="23">
        <v>4</v>
      </c>
      <c r="AE1155" s="28">
        <f>VLOOKUP(W1155,Sheet4!$A$4:$B$53,2,FALSE)</f>
        <v>0</v>
      </c>
    </row>
    <row r="1156" spans="1:31" x14ac:dyDescent="0.35">
      <c r="A1156" s="15">
        <v>2667</v>
      </c>
      <c r="B1156" s="16" t="s">
        <v>8126</v>
      </c>
      <c r="C1156" s="16" t="s">
        <v>3836</v>
      </c>
      <c r="D1156" s="17">
        <v>43741</v>
      </c>
      <c r="E1156" s="17">
        <v>44433</v>
      </c>
      <c r="F1156" s="16">
        <v>22</v>
      </c>
      <c r="G1156" s="16" t="s">
        <v>10308</v>
      </c>
      <c r="H1156" s="16" t="s">
        <v>3736</v>
      </c>
      <c r="I1156" s="16" t="s">
        <v>8127</v>
      </c>
      <c r="J1156" s="16" t="s">
        <v>8128</v>
      </c>
      <c r="K1156" s="16" t="s">
        <v>88</v>
      </c>
      <c r="L1156" s="16" t="s">
        <v>32</v>
      </c>
      <c r="M1156" s="16" t="s">
        <v>62</v>
      </c>
      <c r="N1156" s="16" t="s">
        <v>63</v>
      </c>
      <c r="O1156" s="16" t="s">
        <v>51</v>
      </c>
      <c r="P1156" s="16" t="s">
        <v>139</v>
      </c>
      <c r="Q1156" s="16" t="s">
        <v>8129</v>
      </c>
      <c r="R1156" s="16" t="s">
        <v>64</v>
      </c>
      <c r="S1156" s="16" t="s">
        <v>935</v>
      </c>
      <c r="T1156" s="18">
        <v>24023</v>
      </c>
      <c r="U1156" s="19">
        <v>60.2</v>
      </c>
      <c r="V1156" s="19" t="s">
        <v>10315</v>
      </c>
      <c r="W1156" s="20" t="s">
        <v>7859</v>
      </c>
      <c r="X1156" s="16" t="s">
        <v>112</v>
      </c>
      <c r="Y1156" s="16" t="s">
        <v>41</v>
      </c>
      <c r="Z1156" s="16">
        <v>9760</v>
      </c>
      <c r="AA1156" s="16" t="s">
        <v>73</v>
      </c>
      <c r="AB1156" s="16" t="s">
        <v>43</v>
      </c>
      <c r="AC1156" s="16" t="s">
        <v>44</v>
      </c>
      <c r="AD1156" s="16">
        <v>2</v>
      </c>
      <c r="AE1156" s="21">
        <f>VLOOKUP(W1156,Sheet4!$A$4:$B$53,2,FALSE)</f>
        <v>0</v>
      </c>
    </row>
    <row r="1157" spans="1:31" x14ac:dyDescent="0.35">
      <c r="A1157" s="22">
        <v>2668</v>
      </c>
      <c r="B1157" s="23" t="s">
        <v>1213</v>
      </c>
      <c r="C1157" s="23" t="s">
        <v>3112</v>
      </c>
      <c r="D1157" s="24">
        <v>44785</v>
      </c>
      <c r="E1157" s="24">
        <v>45032</v>
      </c>
      <c r="F1157" s="23">
        <v>8</v>
      </c>
      <c r="G1157" s="23" t="s">
        <v>10308</v>
      </c>
      <c r="H1157" s="23" t="s">
        <v>3736</v>
      </c>
      <c r="I1157" s="23" t="s">
        <v>8130</v>
      </c>
      <c r="J1157" s="23" t="s">
        <v>8131</v>
      </c>
      <c r="K1157" s="23" t="s">
        <v>31</v>
      </c>
      <c r="L1157" s="23" t="s">
        <v>32</v>
      </c>
      <c r="M1157" s="23" t="s">
        <v>33</v>
      </c>
      <c r="N1157" s="23" t="s">
        <v>34</v>
      </c>
      <c r="O1157" s="23" t="s">
        <v>51</v>
      </c>
      <c r="P1157" s="23" t="s">
        <v>125</v>
      </c>
      <c r="Q1157" s="23" t="s">
        <v>8132</v>
      </c>
      <c r="R1157" s="23" t="s">
        <v>64</v>
      </c>
      <c r="S1157" s="23" t="s">
        <v>80</v>
      </c>
      <c r="T1157" s="25">
        <v>28806</v>
      </c>
      <c r="U1157" s="26">
        <v>47.105555555555554</v>
      </c>
      <c r="V1157" s="26" t="s">
        <v>10317</v>
      </c>
      <c r="W1157" s="27" t="s">
        <v>39</v>
      </c>
      <c r="X1157" s="23" t="s">
        <v>102</v>
      </c>
      <c r="Y1157" s="23" t="s">
        <v>41</v>
      </c>
      <c r="Z1157" s="23">
        <v>94176</v>
      </c>
      <c r="AA1157" s="23" t="s">
        <v>127</v>
      </c>
      <c r="AB1157" s="23" t="s">
        <v>83</v>
      </c>
      <c r="AC1157" s="23" t="s">
        <v>44</v>
      </c>
      <c r="AD1157" s="23">
        <v>2</v>
      </c>
      <c r="AE1157" s="28">
        <f>VLOOKUP(W1157,Sheet4!$A$4:$B$53,2,FALSE)</f>
        <v>0</v>
      </c>
    </row>
    <row r="1158" spans="1:31" x14ac:dyDescent="0.35">
      <c r="A1158" s="15">
        <v>2672</v>
      </c>
      <c r="B1158" s="16" t="s">
        <v>8140</v>
      </c>
      <c r="C1158" s="16" t="s">
        <v>7554</v>
      </c>
      <c r="D1158" s="17">
        <v>43930</v>
      </c>
      <c r="E1158" s="17">
        <v>45052</v>
      </c>
      <c r="F1158" s="16">
        <v>36</v>
      </c>
      <c r="G1158" s="16" t="s">
        <v>10308</v>
      </c>
      <c r="H1158" s="16" t="s">
        <v>58</v>
      </c>
      <c r="I1158" s="16" t="s">
        <v>8141</v>
      </c>
      <c r="J1158" s="16" t="s">
        <v>8142</v>
      </c>
      <c r="K1158" s="16" t="s">
        <v>117</v>
      </c>
      <c r="L1158" s="16" t="s">
        <v>32</v>
      </c>
      <c r="M1158" s="16" t="s">
        <v>33</v>
      </c>
      <c r="N1158" s="16" t="s">
        <v>50</v>
      </c>
      <c r="O1158" s="16" t="s">
        <v>62</v>
      </c>
      <c r="P1158" s="16" t="s">
        <v>98</v>
      </c>
      <c r="Q1158" s="16" t="s">
        <v>8143</v>
      </c>
      <c r="R1158" s="16" t="s">
        <v>64</v>
      </c>
      <c r="S1158" s="16" t="s">
        <v>230</v>
      </c>
      <c r="T1158" s="18">
        <v>36364</v>
      </c>
      <c r="U1158" s="19">
        <v>26.408333333333335</v>
      </c>
      <c r="V1158" s="19" t="s">
        <v>10320</v>
      </c>
      <c r="W1158" s="20" t="s">
        <v>7866</v>
      </c>
      <c r="X1158" s="16" t="s">
        <v>112</v>
      </c>
      <c r="Y1158" s="16" t="s">
        <v>54</v>
      </c>
      <c r="Z1158" s="16">
        <v>3413</v>
      </c>
      <c r="AA1158" s="16" t="s">
        <v>127</v>
      </c>
      <c r="AB1158" s="16" t="s">
        <v>83</v>
      </c>
      <c r="AC1158" s="16" t="s">
        <v>44</v>
      </c>
      <c r="AD1158" s="16">
        <v>1</v>
      </c>
      <c r="AE1158" s="21">
        <f>VLOOKUP(W1158,Sheet4!$A$4:$B$53,2,FALSE)</f>
        <v>0</v>
      </c>
    </row>
    <row r="1159" spans="1:31" x14ac:dyDescent="0.35">
      <c r="A1159" s="22">
        <v>2675</v>
      </c>
      <c r="B1159" s="23" t="s">
        <v>275</v>
      </c>
      <c r="C1159" s="23" t="s">
        <v>8148</v>
      </c>
      <c r="D1159" s="24">
        <v>44164</v>
      </c>
      <c r="E1159" s="24">
        <v>44758</v>
      </c>
      <c r="F1159" s="23">
        <v>19</v>
      </c>
      <c r="G1159" s="23" t="s">
        <v>10308</v>
      </c>
      <c r="H1159" s="23" t="s">
        <v>58</v>
      </c>
      <c r="I1159" s="23" t="s">
        <v>8149</v>
      </c>
      <c r="J1159" s="23" t="s">
        <v>8150</v>
      </c>
      <c r="K1159" s="23" t="s">
        <v>31</v>
      </c>
      <c r="L1159" s="23" t="s">
        <v>32</v>
      </c>
      <c r="M1159" s="23" t="s">
        <v>51</v>
      </c>
      <c r="N1159" s="23" t="s">
        <v>34</v>
      </c>
      <c r="O1159" s="23" t="s">
        <v>51</v>
      </c>
      <c r="P1159" s="23" t="s">
        <v>125</v>
      </c>
      <c r="Q1159" s="23" t="s">
        <v>8151</v>
      </c>
      <c r="R1159" s="23" t="s">
        <v>64</v>
      </c>
      <c r="S1159" s="23" t="s">
        <v>110</v>
      </c>
      <c r="T1159" s="25">
        <v>16960</v>
      </c>
      <c r="U1159" s="26">
        <v>79.536111111111111</v>
      </c>
      <c r="V1159" s="26" t="s">
        <v>10316</v>
      </c>
      <c r="W1159" s="27" t="s">
        <v>7875</v>
      </c>
      <c r="X1159" s="23" t="s">
        <v>112</v>
      </c>
      <c r="Y1159" s="23" t="s">
        <v>54</v>
      </c>
      <c r="Z1159" s="23">
        <v>11366</v>
      </c>
      <c r="AA1159" s="23" t="s">
        <v>55</v>
      </c>
      <c r="AB1159" s="23" t="s">
        <v>103</v>
      </c>
      <c r="AC1159" s="23" t="s">
        <v>44</v>
      </c>
      <c r="AD1159" s="23">
        <v>5</v>
      </c>
      <c r="AE1159" s="28">
        <f>VLOOKUP(W1159,Sheet4!$A$4:$B$53,2,FALSE)</f>
        <v>0</v>
      </c>
    </row>
    <row r="1160" spans="1:31" x14ac:dyDescent="0.35">
      <c r="A1160" s="15">
        <v>2676</v>
      </c>
      <c r="B1160" s="16" t="s">
        <v>8152</v>
      </c>
      <c r="C1160" s="16" t="s">
        <v>2372</v>
      </c>
      <c r="D1160" s="17">
        <v>43544</v>
      </c>
      <c r="E1160" s="17">
        <v>44097</v>
      </c>
      <c r="F1160" s="16">
        <v>18</v>
      </c>
      <c r="G1160" s="16" t="s">
        <v>10308</v>
      </c>
      <c r="H1160" s="16" t="s">
        <v>58</v>
      </c>
      <c r="I1160" s="16" t="s">
        <v>8153</v>
      </c>
      <c r="J1160" s="16" t="s">
        <v>8154</v>
      </c>
      <c r="K1160" s="16" t="s">
        <v>132</v>
      </c>
      <c r="L1160" s="16" t="s">
        <v>32</v>
      </c>
      <c r="M1160" s="16" t="s">
        <v>51</v>
      </c>
      <c r="N1160" s="16" t="s">
        <v>34</v>
      </c>
      <c r="O1160" s="16" t="s">
        <v>51</v>
      </c>
      <c r="P1160" s="16" t="s">
        <v>125</v>
      </c>
      <c r="Q1160" s="16" t="s">
        <v>8155</v>
      </c>
      <c r="R1160" s="16" t="s">
        <v>64</v>
      </c>
      <c r="S1160" s="16" t="s">
        <v>110</v>
      </c>
      <c r="T1160" s="18">
        <v>26512</v>
      </c>
      <c r="U1160" s="19">
        <v>53.386111111111113</v>
      </c>
      <c r="V1160" s="19" t="s">
        <v>10319</v>
      </c>
      <c r="W1160" s="20" t="s">
        <v>7875</v>
      </c>
      <c r="X1160" s="16" t="s">
        <v>112</v>
      </c>
      <c r="Y1160" s="16" t="s">
        <v>54</v>
      </c>
      <c r="Z1160" s="16">
        <v>19248</v>
      </c>
      <c r="AA1160" s="16" t="s">
        <v>127</v>
      </c>
      <c r="AB1160" s="16" t="s">
        <v>74</v>
      </c>
      <c r="AC1160" s="16" t="s">
        <v>44</v>
      </c>
      <c r="AD1160" s="16">
        <v>2</v>
      </c>
      <c r="AE1160" s="21">
        <f>VLOOKUP(W1160,Sheet4!$A$4:$B$53,2,FALSE)</f>
        <v>0</v>
      </c>
    </row>
    <row r="1161" spans="1:31" x14ac:dyDescent="0.35">
      <c r="A1161" s="22">
        <v>2677</v>
      </c>
      <c r="B1161" s="23" t="s">
        <v>4724</v>
      </c>
      <c r="C1161" s="23" t="s">
        <v>46</v>
      </c>
      <c r="D1161" s="24">
        <v>43540</v>
      </c>
      <c r="E1161" s="24">
        <v>44569</v>
      </c>
      <c r="F1161" s="23">
        <v>33</v>
      </c>
      <c r="G1161" s="23" t="s">
        <v>10308</v>
      </c>
      <c r="H1161" s="23" t="s">
        <v>58</v>
      </c>
      <c r="I1161" s="23" t="s">
        <v>8156</v>
      </c>
      <c r="J1161" s="23" t="s">
        <v>8157</v>
      </c>
      <c r="K1161" s="23" t="s">
        <v>49</v>
      </c>
      <c r="L1161" s="23" t="s">
        <v>32</v>
      </c>
      <c r="M1161" s="23" t="s">
        <v>33</v>
      </c>
      <c r="N1161" s="23" t="s">
        <v>63</v>
      </c>
      <c r="O1161" s="23" t="s">
        <v>62</v>
      </c>
      <c r="P1161" s="23" t="s">
        <v>125</v>
      </c>
      <c r="Q1161" s="23" t="s">
        <v>8158</v>
      </c>
      <c r="R1161" s="23" t="s">
        <v>64</v>
      </c>
      <c r="S1161" s="23" t="s">
        <v>147</v>
      </c>
      <c r="T1161" s="25">
        <v>33159</v>
      </c>
      <c r="U1161" s="26">
        <v>35.18611111111111</v>
      </c>
      <c r="V1161" s="26" t="s">
        <v>10318</v>
      </c>
      <c r="W1161" s="27" t="s">
        <v>7891</v>
      </c>
      <c r="X1161" s="23" t="s">
        <v>183</v>
      </c>
      <c r="Y1161" s="23" t="s">
        <v>54</v>
      </c>
      <c r="Z1161" s="23">
        <v>8371</v>
      </c>
      <c r="AA1161" s="23" t="s">
        <v>55</v>
      </c>
      <c r="AB1161" s="23" t="s">
        <v>103</v>
      </c>
      <c r="AC1161" s="23" t="s">
        <v>44</v>
      </c>
      <c r="AD1161" s="23">
        <v>1</v>
      </c>
      <c r="AE1161" s="28">
        <f>VLOOKUP(W1161,Sheet4!$A$4:$B$53,2,FALSE)</f>
        <v>0</v>
      </c>
    </row>
    <row r="1162" spans="1:31" x14ac:dyDescent="0.35">
      <c r="A1162" s="15">
        <v>2680</v>
      </c>
      <c r="B1162" s="16" t="s">
        <v>75</v>
      </c>
      <c r="C1162" s="16" t="s">
        <v>2318</v>
      </c>
      <c r="D1162" s="17">
        <v>44190</v>
      </c>
      <c r="E1162" s="17">
        <v>44473</v>
      </c>
      <c r="F1162" s="16">
        <v>9</v>
      </c>
      <c r="G1162" s="16" t="s">
        <v>10308</v>
      </c>
      <c r="H1162" s="16" t="s">
        <v>58</v>
      </c>
      <c r="I1162" s="16" t="s">
        <v>8163</v>
      </c>
      <c r="J1162" s="16" t="s">
        <v>8164</v>
      </c>
      <c r="K1162" s="16" t="s">
        <v>167</v>
      </c>
      <c r="L1162" s="16" t="s">
        <v>32</v>
      </c>
      <c r="M1162" s="16" t="s">
        <v>33</v>
      </c>
      <c r="N1162" s="16" t="s">
        <v>50</v>
      </c>
      <c r="O1162" s="16" t="s">
        <v>62</v>
      </c>
      <c r="P1162" s="16" t="s">
        <v>98</v>
      </c>
      <c r="Q1162" s="16" t="s">
        <v>8165</v>
      </c>
      <c r="R1162" s="16" t="s">
        <v>64</v>
      </c>
      <c r="S1162" s="16" t="s">
        <v>935</v>
      </c>
      <c r="T1162" s="18">
        <v>17556</v>
      </c>
      <c r="U1162" s="19">
        <v>77.905555555555551</v>
      </c>
      <c r="V1162" s="19" t="s">
        <v>10316</v>
      </c>
      <c r="W1162" s="20" t="s">
        <v>7849</v>
      </c>
      <c r="X1162" s="16" t="s">
        <v>112</v>
      </c>
      <c r="Y1162" s="16" t="s">
        <v>54</v>
      </c>
      <c r="Z1162" s="16">
        <v>30228</v>
      </c>
      <c r="AA1162" s="16" t="s">
        <v>92</v>
      </c>
      <c r="AB1162" s="16" t="s">
        <v>74</v>
      </c>
      <c r="AC1162" s="16" t="s">
        <v>44</v>
      </c>
      <c r="AD1162" s="16">
        <v>2</v>
      </c>
      <c r="AE1162" s="21">
        <f>VLOOKUP(W1162,Sheet4!$A$4:$B$53,2,FALSE)</f>
        <v>0</v>
      </c>
    </row>
    <row r="1163" spans="1:31" x14ac:dyDescent="0.35">
      <c r="A1163" s="22">
        <v>2681</v>
      </c>
      <c r="B1163" s="23" t="s">
        <v>5596</v>
      </c>
      <c r="C1163" s="23" t="s">
        <v>850</v>
      </c>
      <c r="D1163" s="24">
        <v>43998</v>
      </c>
      <c r="E1163" s="24">
        <v>44421</v>
      </c>
      <c r="F1163" s="23">
        <v>13</v>
      </c>
      <c r="G1163" s="23" t="s">
        <v>10308</v>
      </c>
      <c r="H1163" s="23" t="s">
        <v>58</v>
      </c>
      <c r="I1163" s="23" t="s">
        <v>8166</v>
      </c>
      <c r="J1163" s="23" t="s">
        <v>8167</v>
      </c>
      <c r="K1163" s="23" t="s">
        <v>97</v>
      </c>
      <c r="L1163" s="23" t="s">
        <v>32</v>
      </c>
      <c r="M1163" s="23" t="s">
        <v>51</v>
      </c>
      <c r="N1163" s="23" t="s">
        <v>34</v>
      </c>
      <c r="O1163" s="23" t="s">
        <v>62</v>
      </c>
      <c r="P1163" s="23" t="s">
        <v>98</v>
      </c>
      <c r="Q1163" s="23" t="s">
        <v>8168</v>
      </c>
      <c r="R1163" s="23" t="s">
        <v>64</v>
      </c>
      <c r="S1163" s="23" t="s">
        <v>89</v>
      </c>
      <c r="T1163" s="25">
        <v>30716</v>
      </c>
      <c r="U1163" s="26">
        <v>41.87777777777778</v>
      </c>
      <c r="V1163" s="26" t="s">
        <v>10317</v>
      </c>
      <c r="W1163" s="27" t="s">
        <v>7849</v>
      </c>
      <c r="X1163" s="23" t="s">
        <v>102</v>
      </c>
      <c r="Y1163" s="23" t="s">
        <v>54</v>
      </c>
      <c r="Z1163" s="23">
        <v>47652</v>
      </c>
      <c r="AA1163" s="23" t="s">
        <v>92</v>
      </c>
      <c r="AB1163" s="23" t="s">
        <v>83</v>
      </c>
      <c r="AC1163" s="23" t="s">
        <v>44</v>
      </c>
      <c r="AD1163" s="23">
        <v>1</v>
      </c>
      <c r="AE1163" s="28">
        <f>VLOOKUP(W1163,Sheet4!$A$4:$B$53,2,FALSE)</f>
        <v>0</v>
      </c>
    </row>
    <row r="1164" spans="1:31" x14ac:dyDescent="0.35">
      <c r="A1164" s="15">
        <v>2684</v>
      </c>
      <c r="B1164" s="16" t="s">
        <v>6590</v>
      </c>
      <c r="C1164" s="16" t="s">
        <v>4982</v>
      </c>
      <c r="D1164" s="17">
        <v>44599</v>
      </c>
      <c r="E1164" s="17">
        <v>44987</v>
      </c>
      <c r="F1164" s="16">
        <v>12</v>
      </c>
      <c r="G1164" s="16" t="s">
        <v>10308</v>
      </c>
      <c r="H1164" s="16" t="s">
        <v>3736</v>
      </c>
      <c r="I1164" s="16" t="s">
        <v>8173</v>
      </c>
      <c r="J1164" s="16" t="s">
        <v>8174</v>
      </c>
      <c r="K1164" s="16" t="s">
        <v>88</v>
      </c>
      <c r="L1164" s="16" t="s">
        <v>32</v>
      </c>
      <c r="M1164" s="16" t="s">
        <v>62</v>
      </c>
      <c r="N1164" s="16" t="s">
        <v>34</v>
      </c>
      <c r="O1164" s="16" t="s">
        <v>51</v>
      </c>
      <c r="P1164" s="16" t="s">
        <v>139</v>
      </c>
      <c r="Q1164" s="16" t="s">
        <v>8175</v>
      </c>
      <c r="R1164" s="16" t="s">
        <v>64</v>
      </c>
      <c r="S1164" s="16" t="s">
        <v>65</v>
      </c>
      <c r="T1164" s="18">
        <v>30596</v>
      </c>
      <c r="U1164" s="19">
        <v>42.202777777777776</v>
      </c>
      <c r="V1164" s="19" t="s">
        <v>10317</v>
      </c>
      <c r="W1164" s="20" t="s">
        <v>39</v>
      </c>
      <c r="X1164" s="16" t="s">
        <v>242</v>
      </c>
      <c r="Y1164" s="16" t="s">
        <v>41</v>
      </c>
      <c r="Z1164" s="16">
        <v>60915</v>
      </c>
      <c r="AA1164" s="16" t="s">
        <v>42</v>
      </c>
      <c r="AB1164" s="16" t="s">
        <v>43</v>
      </c>
      <c r="AC1164" s="16" t="s">
        <v>44</v>
      </c>
      <c r="AD1164" s="16">
        <v>5</v>
      </c>
      <c r="AE1164" s="21">
        <f>VLOOKUP(W1164,Sheet4!$A$4:$B$53,2,FALSE)</f>
        <v>0</v>
      </c>
    </row>
    <row r="1165" spans="1:31" x14ac:dyDescent="0.35">
      <c r="A1165" s="22">
        <v>2685</v>
      </c>
      <c r="B1165" s="23" t="s">
        <v>1911</v>
      </c>
      <c r="C1165" s="23" t="s">
        <v>2825</v>
      </c>
      <c r="D1165" s="24">
        <v>44523</v>
      </c>
      <c r="E1165" s="24">
        <v>44649</v>
      </c>
      <c r="F1165" s="23">
        <v>4</v>
      </c>
      <c r="G1165" s="23" t="s">
        <v>10308</v>
      </c>
      <c r="H1165" s="23" t="s">
        <v>3736</v>
      </c>
      <c r="I1165" s="23" t="s">
        <v>8176</v>
      </c>
      <c r="J1165" s="23" t="s">
        <v>8177</v>
      </c>
      <c r="K1165" s="23" t="s">
        <v>31</v>
      </c>
      <c r="L1165" s="23" t="s">
        <v>32</v>
      </c>
      <c r="M1165" s="23" t="s">
        <v>62</v>
      </c>
      <c r="N1165" s="23" t="s">
        <v>63</v>
      </c>
      <c r="O1165" s="23" t="s">
        <v>35</v>
      </c>
      <c r="P1165" s="23" t="s">
        <v>125</v>
      </c>
      <c r="Q1165" s="23" t="s">
        <v>8178</v>
      </c>
      <c r="R1165" s="23" t="s">
        <v>64</v>
      </c>
      <c r="S1165" s="23" t="s">
        <v>65</v>
      </c>
      <c r="T1165" s="25">
        <v>23597</v>
      </c>
      <c r="U1165" s="26">
        <v>61.366666666666667</v>
      </c>
      <c r="V1165" s="26" t="s">
        <v>10315</v>
      </c>
      <c r="W1165" s="27" t="s">
        <v>39</v>
      </c>
      <c r="X1165" s="23" t="s">
        <v>6</v>
      </c>
      <c r="Y1165" s="23" t="s">
        <v>41</v>
      </c>
      <c r="Z1165" s="23">
        <v>9417</v>
      </c>
      <c r="AA1165" s="23" t="s">
        <v>92</v>
      </c>
      <c r="AB1165" s="23" t="s">
        <v>103</v>
      </c>
      <c r="AC1165" s="23" t="s">
        <v>44</v>
      </c>
      <c r="AD1165" s="23">
        <v>2</v>
      </c>
      <c r="AE1165" s="28">
        <f>VLOOKUP(W1165,Sheet4!$A$4:$B$53,2,FALSE)</f>
        <v>0</v>
      </c>
    </row>
    <row r="1166" spans="1:31" x14ac:dyDescent="0.35">
      <c r="A1166" s="15">
        <v>2690</v>
      </c>
      <c r="B1166" s="16" t="s">
        <v>4932</v>
      </c>
      <c r="C1166" s="16" t="s">
        <v>8190</v>
      </c>
      <c r="D1166" s="17">
        <v>44663</v>
      </c>
      <c r="E1166" s="17">
        <v>44806</v>
      </c>
      <c r="F1166" s="16">
        <v>4</v>
      </c>
      <c r="G1166" s="16" t="s">
        <v>10308</v>
      </c>
      <c r="H1166" s="16" t="s">
        <v>58</v>
      </c>
      <c r="I1166" s="16" t="s">
        <v>8191</v>
      </c>
      <c r="J1166" s="16" t="s">
        <v>8192</v>
      </c>
      <c r="K1166" s="16" t="s">
        <v>88</v>
      </c>
      <c r="L1166" s="16" t="s">
        <v>32</v>
      </c>
      <c r="M1166" s="16" t="s">
        <v>51</v>
      </c>
      <c r="N1166" s="16" t="s">
        <v>63</v>
      </c>
      <c r="O1166" s="16" t="s">
        <v>51</v>
      </c>
      <c r="P1166" s="16" t="s">
        <v>98</v>
      </c>
      <c r="Q1166" s="16" t="s">
        <v>8193</v>
      </c>
      <c r="R1166" s="16" t="s">
        <v>64</v>
      </c>
      <c r="S1166" s="16" t="s">
        <v>176</v>
      </c>
      <c r="T1166" s="18">
        <v>35534</v>
      </c>
      <c r="U1166" s="19">
        <v>28.683333333333334</v>
      </c>
      <c r="V1166" s="19" t="s">
        <v>10320</v>
      </c>
      <c r="W1166" s="20" t="s">
        <v>7866</v>
      </c>
      <c r="X1166" s="16" t="s">
        <v>968</v>
      </c>
      <c r="Y1166" s="16" t="s">
        <v>54</v>
      </c>
      <c r="Z1166" s="16">
        <v>28406</v>
      </c>
      <c r="AA1166" s="16" t="s">
        <v>92</v>
      </c>
      <c r="AB1166" s="16" t="s">
        <v>83</v>
      </c>
      <c r="AC1166" s="16" t="s">
        <v>44</v>
      </c>
      <c r="AD1166" s="16">
        <v>4</v>
      </c>
      <c r="AE1166" s="21">
        <f>VLOOKUP(W1166,Sheet4!$A$4:$B$53,2,FALSE)</f>
        <v>0</v>
      </c>
    </row>
    <row r="1167" spans="1:31" x14ac:dyDescent="0.35">
      <c r="A1167" s="22">
        <v>2692</v>
      </c>
      <c r="B1167" s="23" t="s">
        <v>7776</v>
      </c>
      <c r="C1167" s="23" t="s">
        <v>353</v>
      </c>
      <c r="D1167" s="24">
        <v>44044</v>
      </c>
      <c r="E1167" s="24">
        <v>44835</v>
      </c>
      <c r="F1167" s="23">
        <v>26</v>
      </c>
      <c r="G1167" s="23" t="s">
        <v>10308</v>
      </c>
      <c r="H1167" s="23" t="s">
        <v>58</v>
      </c>
      <c r="I1167" s="23" t="s">
        <v>8196</v>
      </c>
      <c r="J1167" s="23" t="s">
        <v>8197</v>
      </c>
      <c r="K1167" s="23" t="s">
        <v>132</v>
      </c>
      <c r="L1167" s="23" t="s">
        <v>32</v>
      </c>
      <c r="M1167" s="23" t="s">
        <v>62</v>
      </c>
      <c r="N1167" s="23" t="s">
        <v>50</v>
      </c>
      <c r="O1167" s="23" t="s">
        <v>62</v>
      </c>
      <c r="P1167" s="23" t="s">
        <v>174</v>
      </c>
      <c r="Q1167" s="23" t="s">
        <v>8198</v>
      </c>
      <c r="R1167" s="23" t="s">
        <v>64</v>
      </c>
      <c r="S1167" s="23" t="s">
        <v>793</v>
      </c>
      <c r="T1167" s="25">
        <v>35756</v>
      </c>
      <c r="U1167" s="26">
        <v>28.077777777777779</v>
      </c>
      <c r="V1167" s="26" t="s">
        <v>10320</v>
      </c>
      <c r="W1167" s="27" t="s">
        <v>7891</v>
      </c>
      <c r="X1167" s="23" t="s">
        <v>225</v>
      </c>
      <c r="Y1167" s="23" t="s">
        <v>54</v>
      </c>
      <c r="Z1167" s="23">
        <v>97985</v>
      </c>
      <c r="AA1167" s="23" t="s">
        <v>42</v>
      </c>
      <c r="AB1167" s="23" t="s">
        <v>43</v>
      </c>
      <c r="AC1167" s="23" t="s">
        <v>44</v>
      </c>
      <c r="AD1167" s="23">
        <v>4</v>
      </c>
      <c r="AE1167" s="28">
        <f>VLOOKUP(W1167,Sheet4!$A$4:$B$53,2,FALSE)</f>
        <v>0</v>
      </c>
    </row>
    <row r="1168" spans="1:31" x14ac:dyDescent="0.35">
      <c r="A1168" s="15">
        <v>2694</v>
      </c>
      <c r="B1168" s="16" t="s">
        <v>8202</v>
      </c>
      <c r="C1168" s="16" t="s">
        <v>7653</v>
      </c>
      <c r="D1168" s="17">
        <v>45072</v>
      </c>
      <c r="E1168" s="17">
        <v>45121</v>
      </c>
      <c r="F1168" s="16">
        <v>1</v>
      </c>
      <c r="G1168" s="16" t="s">
        <v>10308</v>
      </c>
      <c r="H1168" s="16" t="s">
        <v>58</v>
      </c>
      <c r="I1168" s="16" t="s">
        <v>8203</v>
      </c>
      <c r="J1168" s="16" t="s">
        <v>8204</v>
      </c>
      <c r="K1168" s="16" t="s">
        <v>138</v>
      </c>
      <c r="L1168" s="16" t="s">
        <v>32</v>
      </c>
      <c r="M1168" s="16" t="s">
        <v>62</v>
      </c>
      <c r="N1168" s="16" t="s">
        <v>34</v>
      </c>
      <c r="O1168" s="16" t="s">
        <v>62</v>
      </c>
      <c r="P1168" s="16" t="s">
        <v>98</v>
      </c>
      <c r="Q1168" s="16" t="s">
        <v>8205</v>
      </c>
      <c r="R1168" s="16" t="s">
        <v>64</v>
      </c>
      <c r="S1168" s="16" t="s">
        <v>110</v>
      </c>
      <c r="T1168" s="18">
        <v>29570</v>
      </c>
      <c r="U1168" s="19">
        <v>45.013888888888886</v>
      </c>
      <c r="V1168" s="19" t="s">
        <v>10317</v>
      </c>
      <c r="W1168" s="20" t="s">
        <v>7849</v>
      </c>
      <c r="X1168" s="16" t="s">
        <v>183</v>
      </c>
      <c r="Y1168" s="16" t="s">
        <v>54</v>
      </c>
      <c r="Z1168" s="16">
        <v>16500</v>
      </c>
      <c r="AA1168" s="16" t="s">
        <v>92</v>
      </c>
      <c r="AB1168" s="16" t="s">
        <v>43</v>
      </c>
      <c r="AC1168" s="16" t="s">
        <v>44</v>
      </c>
      <c r="AD1168" s="16">
        <v>4</v>
      </c>
      <c r="AE1168" s="21">
        <f>VLOOKUP(W1168,Sheet4!$A$4:$B$53,2,FALSE)</f>
        <v>0</v>
      </c>
    </row>
    <row r="1169" spans="1:31" x14ac:dyDescent="0.35">
      <c r="A1169" s="22">
        <v>2695</v>
      </c>
      <c r="B1169" s="23" t="s">
        <v>4894</v>
      </c>
      <c r="C1169" s="23" t="s">
        <v>5465</v>
      </c>
      <c r="D1169" s="24">
        <v>44434</v>
      </c>
      <c r="E1169" s="24">
        <v>44890</v>
      </c>
      <c r="F1169" s="23">
        <v>14</v>
      </c>
      <c r="G1169" s="23" t="s">
        <v>10308</v>
      </c>
      <c r="H1169" s="23" t="s">
        <v>58</v>
      </c>
      <c r="I1169" s="23" t="s">
        <v>8206</v>
      </c>
      <c r="J1169" s="23" t="s">
        <v>8207</v>
      </c>
      <c r="K1169" s="23" t="s">
        <v>79</v>
      </c>
      <c r="L1169" s="23" t="s">
        <v>32</v>
      </c>
      <c r="M1169" s="23" t="s">
        <v>62</v>
      </c>
      <c r="N1169" s="23" t="s">
        <v>50</v>
      </c>
      <c r="O1169" s="23" t="s">
        <v>35</v>
      </c>
      <c r="P1169" s="23" t="s">
        <v>139</v>
      </c>
      <c r="Q1169" s="23" t="s">
        <v>8208</v>
      </c>
      <c r="R1169" s="23" t="s">
        <v>64</v>
      </c>
      <c r="S1169" s="23" t="s">
        <v>793</v>
      </c>
      <c r="T1169" s="25">
        <v>22213</v>
      </c>
      <c r="U1169" s="26">
        <v>65.155555555555551</v>
      </c>
      <c r="V1169" s="26" t="s">
        <v>10315</v>
      </c>
      <c r="W1169" s="27" t="s">
        <v>7849</v>
      </c>
      <c r="X1169" s="23" t="s">
        <v>82</v>
      </c>
      <c r="Y1169" s="23" t="s">
        <v>54</v>
      </c>
      <c r="Z1169" s="23">
        <v>70237</v>
      </c>
      <c r="AA1169" s="23" t="s">
        <v>73</v>
      </c>
      <c r="AB1169" s="23" t="s">
        <v>83</v>
      </c>
      <c r="AC1169" s="23" t="s">
        <v>44</v>
      </c>
      <c r="AD1169" s="23">
        <v>2</v>
      </c>
      <c r="AE1169" s="28">
        <f>VLOOKUP(W1169,Sheet4!$A$4:$B$53,2,FALSE)</f>
        <v>0</v>
      </c>
    </row>
    <row r="1170" spans="1:31" x14ac:dyDescent="0.35">
      <c r="A1170" s="15">
        <v>2696</v>
      </c>
      <c r="B1170" s="16" t="s">
        <v>1911</v>
      </c>
      <c r="C1170" s="16" t="s">
        <v>6055</v>
      </c>
      <c r="D1170" s="17">
        <v>44885</v>
      </c>
      <c r="E1170" s="17">
        <v>44965</v>
      </c>
      <c r="F1170" s="16">
        <v>2</v>
      </c>
      <c r="G1170" s="16" t="s">
        <v>10308</v>
      </c>
      <c r="H1170" s="16" t="s">
        <v>58</v>
      </c>
      <c r="I1170" s="16" t="s">
        <v>8209</v>
      </c>
      <c r="J1170" s="16" t="s">
        <v>8210</v>
      </c>
      <c r="K1170" s="16" t="s">
        <v>167</v>
      </c>
      <c r="L1170" s="16" t="s">
        <v>32</v>
      </c>
      <c r="M1170" s="16" t="s">
        <v>33</v>
      </c>
      <c r="N1170" s="16" t="s">
        <v>50</v>
      </c>
      <c r="O1170" s="16" t="s">
        <v>35</v>
      </c>
      <c r="P1170" s="16" t="s">
        <v>139</v>
      </c>
      <c r="Q1170" s="16" t="s">
        <v>8211</v>
      </c>
      <c r="R1170" s="16" t="s">
        <v>64</v>
      </c>
      <c r="S1170" s="16" t="s">
        <v>176</v>
      </c>
      <c r="T1170" s="18">
        <v>19427</v>
      </c>
      <c r="U1170" s="19">
        <v>72.780555555555551</v>
      </c>
      <c r="V1170" s="19" t="s">
        <v>10316</v>
      </c>
      <c r="W1170" s="20" t="s">
        <v>7849</v>
      </c>
      <c r="X1170" s="16" t="s">
        <v>242</v>
      </c>
      <c r="Y1170" s="16" t="s">
        <v>54</v>
      </c>
      <c r="Z1170" s="16">
        <v>18726</v>
      </c>
      <c r="AA1170" s="16" t="s">
        <v>73</v>
      </c>
      <c r="AB1170" s="16" t="s">
        <v>83</v>
      </c>
      <c r="AC1170" s="16" t="s">
        <v>44</v>
      </c>
      <c r="AD1170" s="16">
        <v>4</v>
      </c>
      <c r="AE1170" s="21">
        <f>VLOOKUP(W1170,Sheet4!$A$4:$B$53,2,FALSE)</f>
        <v>0</v>
      </c>
    </row>
    <row r="1171" spans="1:31" x14ac:dyDescent="0.35">
      <c r="A1171" s="22">
        <v>2700</v>
      </c>
      <c r="B1171" s="23" t="s">
        <v>1277</v>
      </c>
      <c r="C1171" s="23" t="s">
        <v>1386</v>
      </c>
      <c r="D1171" s="24">
        <v>44936</v>
      </c>
      <c r="E1171" s="24">
        <v>45144</v>
      </c>
      <c r="F1171" s="23">
        <v>6</v>
      </c>
      <c r="G1171" s="23" t="s">
        <v>10308</v>
      </c>
      <c r="H1171" s="23" t="s">
        <v>3736</v>
      </c>
      <c r="I1171" s="23" t="s">
        <v>8219</v>
      </c>
      <c r="J1171" s="23" t="s">
        <v>8220</v>
      </c>
      <c r="K1171" s="23" t="s">
        <v>88</v>
      </c>
      <c r="L1171" s="23" t="s">
        <v>32</v>
      </c>
      <c r="M1171" s="23" t="s">
        <v>62</v>
      </c>
      <c r="N1171" s="23" t="s">
        <v>63</v>
      </c>
      <c r="O1171" s="23" t="s">
        <v>35</v>
      </c>
      <c r="P1171" s="23" t="s">
        <v>125</v>
      </c>
      <c r="Q1171" s="23" t="s">
        <v>8221</v>
      </c>
      <c r="R1171" s="23" t="s">
        <v>64</v>
      </c>
      <c r="S1171" s="23" t="s">
        <v>176</v>
      </c>
      <c r="T1171" s="25">
        <v>33848</v>
      </c>
      <c r="U1171" s="26">
        <v>33.302777777777777</v>
      </c>
      <c r="V1171" s="26" t="s">
        <v>10318</v>
      </c>
      <c r="W1171" s="27" t="s">
        <v>39</v>
      </c>
      <c r="X1171" s="23" t="s">
        <v>242</v>
      </c>
      <c r="Y1171" s="23" t="s">
        <v>41</v>
      </c>
      <c r="Z1171" s="23">
        <v>20560</v>
      </c>
      <c r="AA1171" s="23" t="s">
        <v>73</v>
      </c>
      <c r="AB1171" s="23" t="s">
        <v>74</v>
      </c>
      <c r="AC1171" s="23" t="s">
        <v>44</v>
      </c>
      <c r="AD1171" s="23">
        <v>4</v>
      </c>
      <c r="AE1171" s="28">
        <f>VLOOKUP(W1171,Sheet4!$A$4:$B$53,2,FALSE)</f>
        <v>0</v>
      </c>
    </row>
    <row r="1172" spans="1:31" x14ac:dyDescent="0.35">
      <c r="A1172" s="15">
        <v>2704</v>
      </c>
      <c r="B1172" s="16" t="s">
        <v>6765</v>
      </c>
      <c r="C1172" s="16" t="s">
        <v>577</v>
      </c>
      <c r="D1172" s="17">
        <v>43857</v>
      </c>
      <c r="E1172" s="17">
        <v>44731</v>
      </c>
      <c r="F1172" s="16">
        <v>28</v>
      </c>
      <c r="G1172" s="16" t="s">
        <v>10308</v>
      </c>
      <c r="H1172" s="16" t="s">
        <v>58</v>
      </c>
      <c r="I1172" s="16" t="s">
        <v>8229</v>
      </c>
      <c r="J1172" s="16" t="s">
        <v>8230</v>
      </c>
      <c r="K1172" s="16" t="s">
        <v>49</v>
      </c>
      <c r="L1172" s="16" t="s">
        <v>32</v>
      </c>
      <c r="M1172" s="16" t="s">
        <v>51</v>
      </c>
      <c r="N1172" s="16" t="s">
        <v>50</v>
      </c>
      <c r="O1172" s="16" t="s">
        <v>62</v>
      </c>
      <c r="P1172" s="16" t="s">
        <v>174</v>
      </c>
      <c r="Q1172" s="16" t="s">
        <v>8231</v>
      </c>
      <c r="R1172" s="16" t="s">
        <v>64</v>
      </c>
      <c r="S1172" s="16" t="s">
        <v>89</v>
      </c>
      <c r="T1172" s="18">
        <v>36006</v>
      </c>
      <c r="U1172" s="19">
        <v>27.388888888888889</v>
      </c>
      <c r="V1172" s="19" t="s">
        <v>10320</v>
      </c>
      <c r="W1172" s="20" t="s">
        <v>7866</v>
      </c>
      <c r="X1172" s="16" t="s">
        <v>102</v>
      </c>
      <c r="Y1172" s="16" t="s">
        <v>54</v>
      </c>
      <c r="Z1172" s="16">
        <v>39020</v>
      </c>
      <c r="AA1172" s="16" t="s">
        <v>92</v>
      </c>
      <c r="AB1172" s="16" t="s">
        <v>43</v>
      </c>
      <c r="AC1172" s="16" t="s">
        <v>44</v>
      </c>
      <c r="AD1172" s="16">
        <v>4</v>
      </c>
      <c r="AE1172" s="21">
        <f>VLOOKUP(W1172,Sheet4!$A$4:$B$53,2,FALSE)</f>
        <v>0</v>
      </c>
    </row>
    <row r="1173" spans="1:31" x14ac:dyDescent="0.35">
      <c r="A1173" s="22">
        <v>2706</v>
      </c>
      <c r="B1173" s="23" t="s">
        <v>8235</v>
      </c>
      <c r="C1173" s="23" t="s">
        <v>1590</v>
      </c>
      <c r="D1173" s="24">
        <v>43447</v>
      </c>
      <c r="E1173" s="24">
        <v>43478</v>
      </c>
      <c r="F1173" s="23">
        <v>1</v>
      </c>
      <c r="G1173" s="23" t="s">
        <v>10308</v>
      </c>
      <c r="H1173" s="23" t="s">
        <v>58</v>
      </c>
      <c r="I1173" s="23" t="s">
        <v>8236</v>
      </c>
      <c r="J1173" s="23" t="s">
        <v>8237</v>
      </c>
      <c r="K1173" s="23" t="s">
        <v>117</v>
      </c>
      <c r="L1173" s="23" t="s">
        <v>32</v>
      </c>
      <c r="M1173" s="23" t="s">
        <v>51</v>
      </c>
      <c r="N1173" s="23" t="s">
        <v>50</v>
      </c>
      <c r="O1173" s="23" t="s">
        <v>51</v>
      </c>
      <c r="P1173" s="23" t="s">
        <v>98</v>
      </c>
      <c r="Q1173" s="23" t="s">
        <v>8238</v>
      </c>
      <c r="R1173" s="23" t="s">
        <v>64</v>
      </c>
      <c r="S1173" s="23" t="s">
        <v>89</v>
      </c>
      <c r="T1173" s="25">
        <v>27661</v>
      </c>
      <c r="U1173" s="26">
        <v>50.238888888888887</v>
      </c>
      <c r="V1173" s="26" t="s">
        <v>10319</v>
      </c>
      <c r="W1173" s="27" t="s">
        <v>7895</v>
      </c>
      <c r="X1173" s="23" t="s">
        <v>459</v>
      </c>
      <c r="Y1173" s="23" t="s">
        <v>54</v>
      </c>
      <c r="Z1173" s="23">
        <v>39922</v>
      </c>
      <c r="AA1173" s="23" t="s">
        <v>127</v>
      </c>
      <c r="AB1173" s="23" t="s">
        <v>43</v>
      </c>
      <c r="AC1173" s="23" t="s">
        <v>44</v>
      </c>
      <c r="AD1173" s="23">
        <v>2</v>
      </c>
      <c r="AE1173" s="28">
        <f>VLOOKUP(W1173,Sheet4!$A$4:$B$53,2,FALSE)</f>
        <v>0</v>
      </c>
    </row>
    <row r="1174" spans="1:31" x14ac:dyDescent="0.35">
      <c r="A1174" s="15">
        <v>2708</v>
      </c>
      <c r="B1174" s="16" t="s">
        <v>8241</v>
      </c>
      <c r="C1174" s="16" t="s">
        <v>2059</v>
      </c>
      <c r="D1174" s="17">
        <v>44720</v>
      </c>
      <c r="E1174" s="17">
        <v>44780</v>
      </c>
      <c r="F1174" s="16">
        <v>1</v>
      </c>
      <c r="G1174" s="16" t="s">
        <v>10308</v>
      </c>
      <c r="H1174" s="16" t="s">
        <v>58</v>
      </c>
      <c r="I1174" s="16" t="s">
        <v>8242</v>
      </c>
      <c r="J1174" s="16" t="s">
        <v>8243</v>
      </c>
      <c r="K1174" s="16" t="s">
        <v>167</v>
      </c>
      <c r="L1174" s="16" t="s">
        <v>32</v>
      </c>
      <c r="M1174" s="16" t="s">
        <v>62</v>
      </c>
      <c r="N1174" s="16" t="s">
        <v>34</v>
      </c>
      <c r="O1174" s="16" t="s">
        <v>51</v>
      </c>
      <c r="P1174" s="16" t="s">
        <v>98</v>
      </c>
      <c r="Q1174" s="16" t="s">
        <v>8244</v>
      </c>
      <c r="R1174" s="16" t="s">
        <v>64</v>
      </c>
      <c r="S1174" s="16" t="s">
        <v>80</v>
      </c>
      <c r="T1174" s="18">
        <v>23954</v>
      </c>
      <c r="U1174" s="19">
        <v>60.388888888888886</v>
      </c>
      <c r="V1174" s="19" t="s">
        <v>10315</v>
      </c>
      <c r="W1174" s="20" t="s">
        <v>7891</v>
      </c>
      <c r="X1174" s="16" t="s">
        <v>225</v>
      </c>
      <c r="Y1174" s="16" t="s">
        <v>54</v>
      </c>
      <c r="Z1174" s="16">
        <v>47846</v>
      </c>
      <c r="AA1174" s="16" t="s">
        <v>127</v>
      </c>
      <c r="AB1174" s="16" t="s">
        <v>83</v>
      </c>
      <c r="AC1174" s="16" t="s">
        <v>44</v>
      </c>
      <c r="AD1174" s="16">
        <v>2</v>
      </c>
      <c r="AE1174" s="21">
        <f>VLOOKUP(W1174,Sheet4!$A$4:$B$53,2,FALSE)</f>
        <v>0</v>
      </c>
    </row>
    <row r="1175" spans="1:31" x14ac:dyDescent="0.35">
      <c r="A1175" s="22">
        <v>2714</v>
      </c>
      <c r="B1175" s="23" t="s">
        <v>4902</v>
      </c>
      <c r="C1175" s="23" t="s">
        <v>3653</v>
      </c>
      <c r="D1175" s="24">
        <v>44980</v>
      </c>
      <c r="E1175" s="24">
        <v>45036</v>
      </c>
      <c r="F1175" s="23">
        <v>1</v>
      </c>
      <c r="G1175" s="23" t="s">
        <v>10308</v>
      </c>
      <c r="H1175" s="23" t="s">
        <v>58</v>
      </c>
      <c r="I1175" s="23" t="s">
        <v>8256</v>
      </c>
      <c r="J1175" s="23" t="s">
        <v>8257</v>
      </c>
      <c r="K1175" s="23" t="s">
        <v>117</v>
      </c>
      <c r="L1175" s="23" t="s">
        <v>32</v>
      </c>
      <c r="M1175" s="23" t="s">
        <v>51</v>
      </c>
      <c r="N1175" s="23" t="s">
        <v>34</v>
      </c>
      <c r="O1175" s="23" t="s">
        <v>35</v>
      </c>
      <c r="P1175" s="23" t="s">
        <v>125</v>
      </c>
      <c r="Q1175" s="23" t="s">
        <v>8258</v>
      </c>
      <c r="R1175" s="23" t="s">
        <v>64</v>
      </c>
      <c r="S1175" s="23" t="s">
        <v>89</v>
      </c>
      <c r="T1175" s="25">
        <v>26491</v>
      </c>
      <c r="U1175" s="26">
        <v>53.44166666666667</v>
      </c>
      <c r="V1175" s="26" t="s">
        <v>10319</v>
      </c>
      <c r="W1175" s="27" t="s">
        <v>7859</v>
      </c>
      <c r="X1175" s="23" t="s">
        <v>280</v>
      </c>
      <c r="Y1175" s="23" t="s">
        <v>54</v>
      </c>
      <c r="Z1175" s="23">
        <v>3780</v>
      </c>
      <c r="AA1175" s="23" t="s">
        <v>127</v>
      </c>
      <c r="AB1175" s="23" t="s">
        <v>43</v>
      </c>
      <c r="AC1175" s="23" t="s">
        <v>44</v>
      </c>
      <c r="AD1175" s="23">
        <v>1</v>
      </c>
      <c r="AE1175" s="28">
        <f>VLOOKUP(W1175,Sheet4!$A$4:$B$53,2,FALSE)</f>
        <v>0</v>
      </c>
    </row>
    <row r="1176" spans="1:31" x14ac:dyDescent="0.35">
      <c r="A1176" s="15">
        <v>2719</v>
      </c>
      <c r="B1176" s="16" t="s">
        <v>5416</v>
      </c>
      <c r="C1176" s="16" t="s">
        <v>5557</v>
      </c>
      <c r="D1176" s="17">
        <v>44732</v>
      </c>
      <c r="E1176" s="17">
        <v>45008</v>
      </c>
      <c r="F1176" s="16">
        <v>9</v>
      </c>
      <c r="G1176" s="16" t="s">
        <v>10308</v>
      </c>
      <c r="H1176" s="16" t="s">
        <v>58</v>
      </c>
      <c r="I1176" s="16" t="s">
        <v>8268</v>
      </c>
      <c r="J1176" s="16" t="s">
        <v>8269</v>
      </c>
      <c r="K1176" s="16" t="s">
        <v>117</v>
      </c>
      <c r="L1176" s="16" t="s">
        <v>32</v>
      </c>
      <c r="M1176" s="16" t="s">
        <v>33</v>
      </c>
      <c r="N1176" s="16" t="s">
        <v>34</v>
      </c>
      <c r="O1176" s="16" t="s">
        <v>35</v>
      </c>
      <c r="P1176" s="16" t="s">
        <v>174</v>
      </c>
      <c r="Q1176" s="16" t="s">
        <v>8270</v>
      </c>
      <c r="R1176" s="16" t="s">
        <v>64</v>
      </c>
      <c r="S1176" s="16" t="s">
        <v>38</v>
      </c>
      <c r="T1176" s="18">
        <v>35106</v>
      </c>
      <c r="U1176" s="19">
        <v>29.858333333333334</v>
      </c>
      <c r="V1176" s="19" t="s">
        <v>10320</v>
      </c>
      <c r="W1176" s="20" t="s">
        <v>7866</v>
      </c>
      <c r="X1176" s="16" t="s">
        <v>1505</v>
      </c>
      <c r="Y1176" s="16" t="s">
        <v>54</v>
      </c>
      <c r="Z1176" s="16">
        <v>35738</v>
      </c>
      <c r="AA1176" s="16" t="s">
        <v>55</v>
      </c>
      <c r="AB1176" s="16" t="s">
        <v>103</v>
      </c>
      <c r="AC1176" s="16" t="s">
        <v>44</v>
      </c>
      <c r="AD1176" s="16">
        <v>4</v>
      </c>
      <c r="AE1176" s="21">
        <f>VLOOKUP(W1176,Sheet4!$A$4:$B$53,2,FALSE)</f>
        <v>0</v>
      </c>
    </row>
    <row r="1177" spans="1:31" x14ac:dyDescent="0.35">
      <c r="A1177" s="22">
        <v>2720</v>
      </c>
      <c r="B1177" s="23" t="s">
        <v>8271</v>
      </c>
      <c r="C1177" s="23" t="s">
        <v>3271</v>
      </c>
      <c r="D1177" s="24">
        <v>44569</v>
      </c>
      <c r="E1177" s="24">
        <v>44807</v>
      </c>
      <c r="F1177" s="23">
        <v>7</v>
      </c>
      <c r="G1177" s="23" t="s">
        <v>10308</v>
      </c>
      <c r="H1177" s="23" t="s">
        <v>58</v>
      </c>
      <c r="I1177" s="23" t="s">
        <v>8272</v>
      </c>
      <c r="J1177" s="23" t="s">
        <v>8273</v>
      </c>
      <c r="K1177" s="23" t="s">
        <v>61</v>
      </c>
      <c r="L1177" s="23" t="s">
        <v>32</v>
      </c>
      <c r="M1177" s="23" t="s">
        <v>33</v>
      </c>
      <c r="N1177" s="23" t="s">
        <v>50</v>
      </c>
      <c r="O1177" s="23" t="s">
        <v>35</v>
      </c>
      <c r="P1177" s="23" t="s">
        <v>139</v>
      </c>
      <c r="Q1177" s="23" t="s">
        <v>8274</v>
      </c>
      <c r="R1177" s="23" t="s">
        <v>64</v>
      </c>
      <c r="S1177" s="23" t="s">
        <v>89</v>
      </c>
      <c r="T1177" s="25">
        <v>34559</v>
      </c>
      <c r="U1177" s="26">
        <v>31.352777777777778</v>
      </c>
      <c r="V1177" s="26" t="s">
        <v>10318</v>
      </c>
      <c r="W1177" s="27" t="s">
        <v>7895</v>
      </c>
      <c r="X1177" s="23" t="s">
        <v>581</v>
      </c>
      <c r="Y1177" s="23" t="s">
        <v>41</v>
      </c>
      <c r="Z1177" s="23">
        <v>26500</v>
      </c>
      <c r="AA1177" s="23" t="s">
        <v>127</v>
      </c>
      <c r="AB1177" s="23" t="s">
        <v>43</v>
      </c>
      <c r="AC1177" s="23" t="s">
        <v>44</v>
      </c>
      <c r="AD1177" s="23">
        <v>4</v>
      </c>
      <c r="AE1177" s="28">
        <f>VLOOKUP(W1177,Sheet4!$A$4:$B$53,2,FALSE)</f>
        <v>0</v>
      </c>
    </row>
    <row r="1178" spans="1:31" x14ac:dyDescent="0.35">
      <c r="A1178" s="15">
        <v>2723</v>
      </c>
      <c r="B1178" s="16" t="s">
        <v>1688</v>
      </c>
      <c r="C1178" s="16" t="s">
        <v>4418</v>
      </c>
      <c r="D1178" s="17">
        <v>44328</v>
      </c>
      <c r="E1178" s="17">
        <v>44743</v>
      </c>
      <c r="F1178" s="16">
        <v>13</v>
      </c>
      <c r="G1178" s="16" t="s">
        <v>10308</v>
      </c>
      <c r="H1178" s="16" t="s">
        <v>58</v>
      </c>
      <c r="I1178" s="16" t="s">
        <v>8279</v>
      </c>
      <c r="J1178" s="16" t="s">
        <v>8280</v>
      </c>
      <c r="K1178" s="16" t="s">
        <v>132</v>
      </c>
      <c r="L1178" s="16" t="s">
        <v>32</v>
      </c>
      <c r="M1178" s="16" t="s">
        <v>51</v>
      </c>
      <c r="N1178" s="16" t="s">
        <v>34</v>
      </c>
      <c r="O1178" s="16" t="s">
        <v>35</v>
      </c>
      <c r="P1178" s="16" t="s">
        <v>174</v>
      </c>
      <c r="Q1178" s="16" t="s">
        <v>8281</v>
      </c>
      <c r="R1178" s="16" t="s">
        <v>64</v>
      </c>
      <c r="S1178" s="16" t="s">
        <v>89</v>
      </c>
      <c r="T1178" s="18">
        <v>27470</v>
      </c>
      <c r="U1178" s="19">
        <v>50.758333333333333</v>
      </c>
      <c r="V1178" s="19" t="s">
        <v>10319</v>
      </c>
      <c r="W1178" s="20" t="s">
        <v>7891</v>
      </c>
      <c r="X1178" s="16" t="s">
        <v>102</v>
      </c>
      <c r="Y1178" s="16" t="s">
        <v>54</v>
      </c>
      <c r="Z1178" s="16">
        <v>37293</v>
      </c>
      <c r="AA1178" s="16" t="s">
        <v>42</v>
      </c>
      <c r="AB1178" s="16" t="s">
        <v>43</v>
      </c>
      <c r="AC1178" s="16" t="s">
        <v>44</v>
      </c>
      <c r="AD1178" s="16">
        <v>2</v>
      </c>
      <c r="AE1178" s="21">
        <f>VLOOKUP(W1178,Sheet4!$A$4:$B$53,2,FALSE)</f>
        <v>0</v>
      </c>
    </row>
    <row r="1179" spans="1:31" x14ac:dyDescent="0.35">
      <c r="A1179" s="22">
        <v>2724</v>
      </c>
      <c r="B1179" s="23" t="s">
        <v>1461</v>
      </c>
      <c r="C1179" s="23" t="s">
        <v>4651</v>
      </c>
      <c r="D1179" s="24">
        <v>44927</v>
      </c>
      <c r="E1179" s="24">
        <v>45112</v>
      </c>
      <c r="F1179" s="23">
        <v>6</v>
      </c>
      <c r="G1179" s="23" t="s">
        <v>10308</v>
      </c>
      <c r="H1179" s="23" t="s">
        <v>58</v>
      </c>
      <c r="I1179" s="23" t="s">
        <v>8282</v>
      </c>
      <c r="J1179" s="23" t="s">
        <v>8283</v>
      </c>
      <c r="K1179" s="23" t="s">
        <v>49</v>
      </c>
      <c r="L1179" s="23" t="s">
        <v>32</v>
      </c>
      <c r="M1179" s="23" t="s">
        <v>51</v>
      </c>
      <c r="N1179" s="23" t="s">
        <v>63</v>
      </c>
      <c r="O1179" s="23" t="s">
        <v>35</v>
      </c>
      <c r="P1179" s="23" t="s">
        <v>98</v>
      </c>
      <c r="Q1179" s="23" t="s">
        <v>8284</v>
      </c>
      <c r="R1179" s="23" t="s">
        <v>64</v>
      </c>
      <c r="S1179" s="23" t="s">
        <v>331</v>
      </c>
      <c r="T1179" s="25">
        <v>15721</v>
      </c>
      <c r="U1179" s="26">
        <v>82.930555555555557</v>
      </c>
      <c r="V1179" s="26" t="s">
        <v>10314</v>
      </c>
      <c r="W1179" s="27" t="s">
        <v>7849</v>
      </c>
      <c r="X1179" s="23" t="s">
        <v>225</v>
      </c>
      <c r="Y1179" s="23" t="s">
        <v>54</v>
      </c>
      <c r="Z1179" s="23">
        <v>96396</v>
      </c>
      <c r="AA1179" s="23" t="s">
        <v>73</v>
      </c>
      <c r="AB1179" s="23" t="s">
        <v>103</v>
      </c>
      <c r="AC1179" s="23" t="s">
        <v>44</v>
      </c>
      <c r="AD1179" s="23">
        <v>1</v>
      </c>
      <c r="AE1179" s="28">
        <f>VLOOKUP(W1179,Sheet4!$A$4:$B$53,2,FALSE)</f>
        <v>0</v>
      </c>
    </row>
    <row r="1180" spans="1:31" x14ac:dyDescent="0.35">
      <c r="A1180" s="15">
        <v>2726</v>
      </c>
      <c r="B1180" s="16" t="s">
        <v>969</v>
      </c>
      <c r="C1180" s="16" t="s">
        <v>2630</v>
      </c>
      <c r="D1180" s="17">
        <v>44328</v>
      </c>
      <c r="E1180" s="17">
        <v>44507</v>
      </c>
      <c r="F1180" s="16">
        <v>5</v>
      </c>
      <c r="G1180" s="16" t="s">
        <v>10308</v>
      </c>
      <c r="H1180" s="16" t="s">
        <v>58</v>
      </c>
      <c r="I1180" s="16" t="s">
        <v>8287</v>
      </c>
      <c r="J1180" s="16" t="s">
        <v>8288</v>
      </c>
      <c r="K1180" s="16" t="s">
        <v>79</v>
      </c>
      <c r="L1180" s="16" t="s">
        <v>32</v>
      </c>
      <c r="M1180" s="16" t="s">
        <v>33</v>
      </c>
      <c r="N1180" s="16" t="s">
        <v>63</v>
      </c>
      <c r="O1180" s="16" t="s">
        <v>62</v>
      </c>
      <c r="P1180" s="16" t="s">
        <v>139</v>
      </c>
      <c r="Q1180" s="16" t="s">
        <v>8289</v>
      </c>
      <c r="R1180" s="16" t="s">
        <v>64</v>
      </c>
      <c r="S1180" s="16" t="s">
        <v>304</v>
      </c>
      <c r="T1180" s="18">
        <v>25987</v>
      </c>
      <c r="U1180" s="19">
        <v>54.825000000000003</v>
      </c>
      <c r="V1180" s="19" t="s">
        <v>10319</v>
      </c>
      <c r="W1180" s="20" t="s">
        <v>7882</v>
      </c>
      <c r="X1180" s="16" t="s">
        <v>351</v>
      </c>
      <c r="Y1180" s="16" t="s">
        <v>54</v>
      </c>
      <c r="Z1180" s="16">
        <v>20036</v>
      </c>
      <c r="AA1180" s="16" t="s">
        <v>127</v>
      </c>
      <c r="AB1180" s="16" t="s">
        <v>74</v>
      </c>
      <c r="AC1180" s="16" t="s">
        <v>44</v>
      </c>
      <c r="AD1180" s="16">
        <v>2</v>
      </c>
      <c r="AE1180" s="21">
        <f>VLOOKUP(W1180,Sheet4!$A$4:$B$53,2,FALSE)</f>
        <v>0</v>
      </c>
    </row>
    <row r="1181" spans="1:31" x14ac:dyDescent="0.35">
      <c r="A1181" s="22">
        <v>2727</v>
      </c>
      <c r="B1181" s="23" t="s">
        <v>26</v>
      </c>
      <c r="C1181" s="23" t="s">
        <v>1035</v>
      </c>
      <c r="D1181" s="24">
        <v>43875</v>
      </c>
      <c r="E1181" s="24">
        <v>44551</v>
      </c>
      <c r="F1181" s="23">
        <v>22</v>
      </c>
      <c r="G1181" s="23" t="s">
        <v>10308</v>
      </c>
      <c r="H1181" s="23" t="s">
        <v>58</v>
      </c>
      <c r="I1181" s="23" t="s">
        <v>8290</v>
      </c>
      <c r="J1181" s="23" t="s">
        <v>8291</v>
      </c>
      <c r="K1181" s="23" t="s">
        <v>167</v>
      </c>
      <c r="L1181" s="23" t="s">
        <v>32</v>
      </c>
      <c r="M1181" s="23" t="s">
        <v>33</v>
      </c>
      <c r="N1181" s="23" t="s">
        <v>34</v>
      </c>
      <c r="O1181" s="23" t="s">
        <v>62</v>
      </c>
      <c r="P1181" s="23" t="s">
        <v>125</v>
      </c>
      <c r="Q1181" s="23" t="s">
        <v>8292</v>
      </c>
      <c r="R1181" s="23" t="s">
        <v>64</v>
      </c>
      <c r="S1181" s="23" t="s">
        <v>80</v>
      </c>
      <c r="T1181" s="25">
        <v>30967</v>
      </c>
      <c r="U1181" s="26">
        <v>41.18888888888889</v>
      </c>
      <c r="V1181" s="26" t="s">
        <v>10317</v>
      </c>
      <c r="W1181" s="27" t="s">
        <v>7882</v>
      </c>
      <c r="X1181" s="23" t="s">
        <v>162</v>
      </c>
      <c r="Y1181" s="23" t="s">
        <v>54</v>
      </c>
      <c r="Z1181" s="23">
        <v>83448</v>
      </c>
      <c r="AA1181" s="23" t="s">
        <v>42</v>
      </c>
      <c r="AB1181" s="23" t="s">
        <v>103</v>
      </c>
      <c r="AC1181" s="23" t="s">
        <v>44</v>
      </c>
      <c r="AD1181" s="23">
        <v>5</v>
      </c>
      <c r="AE1181" s="28">
        <f>VLOOKUP(W1181,Sheet4!$A$4:$B$53,2,FALSE)</f>
        <v>0</v>
      </c>
    </row>
    <row r="1182" spans="1:31" x14ac:dyDescent="0.35">
      <c r="A1182" s="15">
        <v>2728</v>
      </c>
      <c r="B1182" s="16" t="s">
        <v>2458</v>
      </c>
      <c r="C1182" s="16" t="s">
        <v>7184</v>
      </c>
      <c r="D1182" s="17">
        <v>43959</v>
      </c>
      <c r="E1182" s="17">
        <v>45013</v>
      </c>
      <c r="F1182" s="16">
        <v>34</v>
      </c>
      <c r="G1182" s="16" t="s">
        <v>10308</v>
      </c>
      <c r="H1182" s="16" t="s">
        <v>58</v>
      </c>
      <c r="I1182" s="16" t="s">
        <v>8293</v>
      </c>
      <c r="J1182" s="16" t="s">
        <v>8294</v>
      </c>
      <c r="K1182" s="16" t="s">
        <v>97</v>
      </c>
      <c r="L1182" s="16" t="s">
        <v>32</v>
      </c>
      <c r="M1182" s="16" t="s">
        <v>62</v>
      </c>
      <c r="N1182" s="16" t="s">
        <v>63</v>
      </c>
      <c r="O1182" s="16" t="s">
        <v>62</v>
      </c>
      <c r="P1182" s="16" t="s">
        <v>98</v>
      </c>
      <c r="Q1182" s="16" t="s">
        <v>8295</v>
      </c>
      <c r="R1182" s="16" t="s">
        <v>64</v>
      </c>
      <c r="S1182" s="16" t="s">
        <v>147</v>
      </c>
      <c r="T1182" s="18">
        <v>20705</v>
      </c>
      <c r="U1182" s="19">
        <v>69.286111111111111</v>
      </c>
      <c r="V1182" s="19" t="s">
        <v>10315</v>
      </c>
      <c r="W1182" s="20" t="s">
        <v>7859</v>
      </c>
      <c r="X1182" s="16" t="s">
        <v>225</v>
      </c>
      <c r="Y1182" s="16" t="s">
        <v>54</v>
      </c>
      <c r="Z1182" s="16">
        <v>16416</v>
      </c>
      <c r="AA1182" s="16" t="s">
        <v>55</v>
      </c>
      <c r="AB1182" s="16" t="s">
        <v>74</v>
      </c>
      <c r="AC1182" s="16" t="s">
        <v>44</v>
      </c>
      <c r="AD1182" s="16">
        <v>2</v>
      </c>
      <c r="AE1182" s="21">
        <f>VLOOKUP(W1182,Sheet4!$A$4:$B$53,2,FALSE)</f>
        <v>0</v>
      </c>
    </row>
    <row r="1183" spans="1:31" x14ac:dyDescent="0.35">
      <c r="A1183" s="22">
        <v>2732</v>
      </c>
      <c r="B1183" s="23" t="s">
        <v>2638</v>
      </c>
      <c r="C1183" s="23" t="s">
        <v>1559</v>
      </c>
      <c r="D1183" s="24">
        <v>44804</v>
      </c>
      <c r="E1183" s="24">
        <v>45043</v>
      </c>
      <c r="F1183" s="23">
        <v>7</v>
      </c>
      <c r="G1183" s="23" t="s">
        <v>10308</v>
      </c>
      <c r="H1183" s="23" t="s">
        <v>58</v>
      </c>
      <c r="I1183" s="23" t="s">
        <v>8302</v>
      </c>
      <c r="J1183" s="23" t="s">
        <v>8303</v>
      </c>
      <c r="K1183" s="23" t="s">
        <v>167</v>
      </c>
      <c r="L1183" s="23" t="s">
        <v>32</v>
      </c>
      <c r="M1183" s="23" t="s">
        <v>33</v>
      </c>
      <c r="N1183" s="23" t="s">
        <v>50</v>
      </c>
      <c r="O1183" s="23" t="s">
        <v>62</v>
      </c>
      <c r="P1183" s="23" t="s">
        <v>139</v>
      </c>
      <c r="Q1183" s="23" t="s">
        <v>8304</v>
      </c>
      <c r="R1183" s="23" t="s">
        <v>64</v>
      </c>
      <c r="S1183" s="23" t="s">
        <v>285</v>
      </c>
      <c r="T1183" s="25">
        <v>32605</v>
      </c>
      <c r="U1183" s="26">
        <v>36.702777777777776</v>
      </c>
      <c r="V1183" s="26" t="s">
        <v>10318</v>
      </c>
      <c r="W1183" s="27" t="s">
        <v>7886</v>
      </c>
      <c r="X1183" s="23" t="s">
        <v>3106</v>
      </c>
      <c r="Y1183" s="23" t="s">
        <v>54</v>
      </c>
      <c r="Z1183" s="23">
        <v>37938</v>
      </c>
      <c r="AA1183" s="23" t="s">
        <v>92</v>
      </c>
      <c r="AB1183" s="23" t="s">
        <v>74</v>
      </c>
      <c r="AC1183" s="23" t="s">
        <v>44</v>
      </c>
      <c r="AD1183" s="23">
        <v>2</v>
      </c>
      <c r="AE1183" s="28">
        <f>VLOOKUP(W1183,Sheet4!$A$4:$B$53,2,FALSE)</f>
        <v>0</v>
      </c>
    </row>
    <row r="1184" spans="1:31" x14ac:dyDescent="0.35">
      <c r="A1184" s="15">
        <v>2737</v>
      </c>
      <c r="B1184" s="16" t="s">
        <v>3012</v>
      </c>
      <c r="C1184" s="16" t="s">
        <v>6332</v>
      </c>
      <c r="D1184" s="17">
        <v>44428</v>
      </c>
      <c r="E1184" s="17">
        <v>44478</v>
      </c>
      <c r="F1184" s="16">
        <v>1</v>
      </c>
      <c r="G1184" s="16" t="s">
        <v>10308</v>
      </c>
      <c r="H1184" s="16" t="s">
        <v>58</v>
      </c>
      <c r="I1184" s="16" t="s">
        <v>8316</v>
      </c>
      <c r="J1184" s="16" t="s">
        <v>8317</v>
      </c>
      <c r="K1184" s="16" t="s">
        <v>31</v>
      </c>
      <c r="L1184" s="16" t="s">
        <v>32</v>
      </c>
      <c r="M1184" s="16" t="s">
        <v>62</v>
      </c>
      <c r="N1184" s="16" t="s">
        <v>34</v>
      </c>
      <c r="O1184" s="16" t="s">
        <v>35</v>
      </c>
      <c r="P1184" s="16" t="s">
        <v>139</v>
      </c>
      <c r="Q1184" s="16" t="s">
        <v>8318</v>
      </c>
      <c r="R1184" s="16" t="s">
        <v>64</v>
      </c>
      <c r="S1184" s="16" t="s">
        <v>80</v>
      </c>
      <c r="T1184" s="18">
        <v>26445</v>
      </c>
      <c r="U1184" s="19">
        <v>53.56666666666667</v>
      </c>
      <c r="V1184" s="19" t="s">
        <v>10319</v>
      </c>
      <c r="W1184" s="20" t="s">
        <v>7845</v>
      </c>
      <c r="X1184" s="16" t="s">
        <v>102</v>
      </c>
      <c r="Y1184" s="16" t="s">
        <v>54</v>
      </c>
      <c r="Z1184" s="16">
        <v>84906</v>
      </c>
      <c r="AA1184" s="16" t="s">
        <v>92</v>
      </c>
      <c r="AB1184" s="16" t="s">
        <v>83</v>
      </c>
      <c r="AC1184" s="16" t="s">
        <v>44</v>
      </c>
      <c r="AD1184" s="16">
        <v>4</v>
      </c>
      <c r="AE1184" s="21">
        <f>VLOOKUP(W1184,Sheet4!$A$4:$B$53,2,FALSE)</f>
        <v>0</v>
      </c>
    </row>
    <row r="1185" spans="1:31" x14ac:dyDescent="0.35">
      <c r="A1185" s="22">
        <v>2738</v>
      </c>
      <c r="B1185" s="23" t="s">
        <v>2015</v>
      </c>
      <c r="C1185" s="23" t="s">
        <v>1339</v>
      </c>
      <c r="D1185" s="24">
        <v>43503</v>
      </c>
      <c r="E1185" s="24">
        <v>43549</v>
      </c>
      <c r="F1185" s="23">
        <v>1</v>
      </c>
      <c r="G1185" s="23" t="s">
        <v>10308</v>
      </c>
      <c r="H1185" s="23" t="s">
        <v>58</v>
      </c>
      <c r="I1185" s="23" t="s">
        <v>8319</v>
      </c>
      <c r="J1185" s="23" t="s">
        <v>8320</v>
      </c>
      <c r="K1185" s="23" t="s">
        <v>132</v>
      </c>
      <c r="L1185" s="23" t="s">
        <v>32</v>
      </c>
      <c r="M1185" s="23" t="s">
        <v>62</v>
      </c>
      <c r="N1185" s="23" t="s">
        <v>34</v>
      </c>
      <c r="O1185" s="23" t="s">
        <v>62</v>
      </c>
      <c r="P1185" s="23" t="s">
        <v>98</v>
      </c>
      <c r="Q1185" s="23" t="s">
        <v>8321</v>
      </c>
      <c r="R1185" s="23" t="s">
        <v>64</v>
      </c>
      <c r="S1185" s="23" t="s">
        <v>89</v>
      </c>
      <c r="T1185" s="25">
        <v>21086</v>
      </c>
      <c r="U1185" s="26">
        <v>68.24166666666666</v>
      </c>
      <c r="V1185" s="26" t="s">
        <v>10315</v>
      </c>
      <c r="W1185" s="27" t="s">
        <v>7891</v>
      </c>
      <c r="X1185" s="23" t="s">
        <v>82</v>
      </c>
      <c r="Y1185" s="23" t="s">
        <v>54</v>
      </c>
      <c r="Z1185" s="23">
        <v>86185</v>
      </c>
      <c r="AA1185" s="23" t="s">
        <v>55</v>
      </c>
      <c r="AB1185" s="23" t="s">
        <v>83</v>
      </c>
      <c r="AC1185" s="23" t="s">
        <v>44</v>
      </c>
      <c r="AD1185" s="23">
        <v>5</v>
      </c>
      <c r="AE1185" s="28">
        <f>VLOOKUP(W1185,Sheet4!$A$4:$B$53,2,FALSE)</f>
        <v>0</v>
      </c>
    </row>
    <row r="1186" spans="1:31" x14ac:dyDescent="0.35">
      <c r="A1186" s="15">
        <v>2739</v>
      </c>
      <c r="B1186" s="16" t="s">
        <v>1012</v>
      </c>
      <c r="C1186" s="16" t="s">
        <v>5820</v>
      </c>
      <c r="D1186" s="17">
        <v>44245</v>
      </c>
      <c r="E1186" s="17">
        <v>44526</v>
      </c>
      <c r="F1186" s="16">
        <v>9</v>
      </c>
      <c r="G1186" s="16" t="s">
        <v>10308</v>
      </c>
      <c r="H1186" s="16" t="s">
        <v>58</v>
      </c>
      <c r="I1186" s="16" t="s">
        <v>8322</v>
      </c>
      <c r="J1186" s="16" t="s">
        <v>8323</v>
      </c>
      <c r="K1186" s="16" t="s">
        <v>49</v>
      </c>
      <c r="L1186" s="16" t="s">
        <v>32</v>
      </c>
      <c r="M1186" s="16" t="s">
        <v>33</v>
      </c>
      <c r="N1186" s="16" t="s">
        <v>50</v>
      </c>
      <c r="O1186" s="16" t="s">
        <v>51</v>
      </c>
      <c r="P1186" s="16" t="s">
        <v>125</v>
      </c>
      <c r="Q1186" s="16" t="s">
        <v>8324</v>
      </c>
      <c r="R1186" s="16" t="s">
        <v>64</v>
      </c>
      <c r="S1186" s="16" t="s">
        <v>80</v>
      </c>
      <c r="T1186" s="18">
        <v>16336</v>
      </c>
      <c r="U1186" s="19">
        <v>81.24722222222222</v>
      </c>
      <c r="V1186" s="19" t="s">
        <v>10314</v>
      </c>
      <c r="W1186" s="20" t="s">
        <v>7849</v>
      </c>
      <c r="X1186" s="16" t="s">
        <v>102</v>
      </c>
      <c r="Y1186" s="16" t="s">
        <v>54</v>
      </c>
      <c r="Z1186" s="16">
        <v>82332</v>
      </c>
      <c r="AA1186" s="16" t="s">
        <v>92</v>
      </c>
      <c r="AB1186" s="16" t="s">
        <v>74</v>
      </c>
      <c r="AC1186" s="16" t="s">
        <v>44</v>
      </c>
      <c r="AD1186" s="16">
        <v>4</v>
      </c>
      <c r="AE1186" s="21">
        <f>VLOOKUP(W1186,Sheet4!$A$4:$B$53,2,FALSE)</f>
        <v>0</v>
      </c>
    </row>
    <row r="1187" spans="1:31" x14ac:dyDescent="0.35">
      <c r="A1187" s="22">
        <v>2741</v>
      </c>
      <c r="B1187" s="23" t="s">
        <v>886</v>
      </c>
      <c r="C1187" s="23" t="s">
        <v>3555</v>
      </c>
      <c r="D1187" s="24">
        <v>44406</v>
      </c>
      <c r="E1187" s="24">
        <v>44686</v>
      </c>
      <c r="F1187" s="23">
        <v>9</v>
      </c>
      <c r="G1187" s="23" t="s">
        <v>10308</v>
      </c>
      <c r="H1187" s="23" t="s">
        <v>58</v>
      </c>
      <c r="I1187" s="23" t="s">
        <v>8327</v>
      </c>
      <c r="J1187" s="23" t="s">
        <v>8328</v>
      </c>
      <c r="K1187" s="23" t="s">
        <v>79</v>
      </c>
      <c r="L1187" s="23" t="s">
        <v>32</v>
      </c>
      <c r="M1187" s="23" t="s">
        <v>62</v>
      </c>
      <c r="N1187" s="23" t="s">
        <v>50</v>
      </c>
      <c r="O1187" s="23" t="s">
        <v>51</v>
      </c>
      <c r="P1187" s="23" t="s">
        <v>125</v>
      </c>
      <c r="Q1187" s="23" t="s">
        <v>8329</v>
      </c>
      <c r="R1187" s="23" t="s">
        <v>64</v>
      </c>
      <c r="S1187" s="23" t="s">
        <v>304</v>
      </c>
      <c r="T1187" s="25">
        <v>27329</v>
      </c>
      <c r="U1187" s="26">
        <v>51.147222222222226</v>
      </c>
      <c r="V1187" s="26" t="s">
        <v>10319</v>
      </c>
      <c r="W1187" s="27" t="s">
        <v>7882</v>
      </c>
      <c r="X1187" s="23" t="s">
        <v>102</v>
      </c>
      <c r="Y1187" s="23" t="s">
        <v>54</v>
      </c>
      <c r="Z1187" s="23">
        <v>88627</v>
      </c>
      <c r="AA1187" s="23" t="s">
        <v>127</v>
      </c>
      <c r="AB1187" s="23" t="s">
        <v>103</v>
      </c>
      <c r="AC1187" s="23" t="s">
        <v>44</v>
      </c>
      <c r="AD1187" s="23">
        <v>4</v>
      </c>
      <c r="AE1187" s="28">
        <f>VLOOKUP(W1187,Sheet4!$A$4:$B$53,2,FALSE)</f>
        <v>0</v>
      </c>
    </row>
    <row r="1188" spans="1:31" x14ac:dyDescent="0.35">
      <c r="A1188" s="15">
        <v>2742</v>
      </c>
      <c r="B1188" s="16" t="s">
        <v>8330</v>
      </c>
      <c r="C1188" s="16" t="s">
        <v>1478</v>
      </c>
      <c r="D1188" s="17">
        <v>44674</v>
      </c>
      <c r="E1188" s="17">
        <v>44911</v>
      </c>
      <c r="F1188" s="16">
        <v>7</v>
      </c>
      <c r="G1188" s="16" t="s">
        <v>10308</v>
      </c>
      <c r="H1188" s="16" t="s">
        <v>58</v>
      </c>
      <c r="I1188" s="16" t="s">
        <v>8331</v>
      </c>
      <c r="J1188" s="16" t="s">
        <v>8332</v>
      </c>
      <c r="K1188" s="16" t="s">
        <v>167</v>
      </c>
      <c r="L1188" s="16" t="s">
        <v>32</v>
      </c>
      <c r="M1188" s="16" t="s">
        <v>62</v>
      </c>
      <c r="N1188" s="16" t="s">
        <v>63</v>
      </c>
      <c r="O1188" s="16" t="s">
        <v>62</v>
      </c>
      <c r="P1188" s="16" t="s">
        <v>139</v>
      </c>
      <c r="Q1188" s="16" t="s">
        <v>8333</v>
      </c>
      <c r="R1188" s="16" t="s">
        <v>64</v>
      </c>
      <c r="S1188" s="16" t="s">
        <v>89</v>
      </c>
      <c r="T1188" s="18">
        <v>33520</v>
      </c>
      <c r="U1188" s="19">
        <v>34.197222222222223</v>
      </c>
      <c r="V1188" s="19" t="s">
        <v>10318</v>
      </c>
      <c r="W1188" s="20" t="s">
        <v>7871</v>
      </c>
      <c r="X1188" s="16" t="s">
        <v>225</v>
      </c>
      <c r="Y1188" s="16" t="s">
        <v>54</v>
      </c>
      <c r="Z1188" s="16">
        <v>47497</v>
      </c>
      <c r="AA1188" s="16" t="s">
        <v>127</v>
      </c>
      <c r="AB1188" s="16" t="s">
        <v>83</v>
      </c>
      <c r="AC1188" s="16" t="s">
        <v>44</v>
      </c>
      <c r="AD1188" s="16">
        <v>2</v>
      </c>
      <c r="AE1188" s="21">
        <f>VLOOKUP(W1188,Sheet4!$A$4:$B$53,2,FALSE)</f>
        <v>0</v>
      </c>
    </row>
    <row r="1189" spans="1:31" x14ac:dyDescent="0.35">
      <c r="A1189" s="22">
        <v>2743</v>
      </c>
      <c r="B1189" s="23" t="s">
        <v>1034</v>
      </c>
      <c r="C1189" s="23" t="s">
        <v>8334</v>
      </c>
      <c r="D1189" s="24">
        <v>44408</v>
      </c>
      <c r="E1189" s="24">
        <v>44658</v>
      </c>
      <c r="F1189" s="23">
        <v>8</v>
      </c>
      <c r="G1189" s="23" t="s">
        <v>10308</v>
      </c>
      <c r="H1189" s="23" t="s">
        <v>58</v>
      </c>
      <c r="I1189" s="23" t="s">
        <v>8335</v>
      </c>
      <c r="J1189" s="23" t="s">
        <v>8336</v>
      </c>
      <c r="K1189" s="23" t="s">
        <v>97</v>
      </c>
      <c r="L1189" s="23" t="s">
        <v>32</v>
      </c>
      <c r="M1189" s="23" t="s">
        <v>62</v>
      </c>
      <c r="N1189" s="23" t="s">
        <v>63</v>
      </c>
      <c r="O1189" s="23" t="s">
        <v>35</v>
      </c>
      <c r="P1189" s="23" t="s">
        <v>174</v>
      </c>
      <c r="Q1189" s="23" t="s">
        <v>8337</v>
      </c>
      <c r="R1189" s="23" t="s">
        <v>64</v>
      </c>
      <c r="S1189" s="23" t="s">
        <v>89</v>
      </c>
      <c r="T1189" s="25">
        <v>29979</v>
      </c>
      <c r="U1189" s="26">
        <v>43.894444444444446</v>
      </c>
      <c r="V1189" s="26" t="s">
        <v>10317</v>
      </c>
      <c r="W1189" s="27" t="s">
        <v>7859</v>
      </c>
      <c r="X1189" s="23" t="s">
        <v>581</v>
      </c>
      <c r="Y1189" s="23" t="s">
        <v>54</v>
      </c>
      <c r="Z1189" s="23">
        <v>16234</v>
      </c>
      <c r="AA1189" s="23" t="s">
        <v>92</v>
      </c>
      <c r="AB1189" s="23" t="s">
        <v>83</v>
      </c>
      <c r="AC1189" s="23" t="s">
        <v>44</v>
      </c>
      <c r="AD1189" s="23">
        <v>4</v>
      </c>
      <c r="AE1189" s="28">
        <f>VLOOKUP(W1189,Sheet4!$A$4:$B$53,2,FALSE)</f>
        <v>0</v>
      </c>
    </row>
    <row r="1190" spans="1:31" x14ac:dyDescent="0.35">
      <c r="A1190" s="15">
        <v>2746</v>
      </c>
      <c r="B1190" s="16" t="s">
        <v>2262</v>
      </c>
      <c r="C1190" s="16" t="s">
        <v>3469</v>
      </c>
      <c r="D1190" s="17">
        <v>44128</v>
      </c>
      <c r="E1190" s="17">
        <v>45024</v>
      </c>
      <c r="F1190" s="16">
        <v>29</v>
      </c>
      <c r="G1190" s="16" t="s">
        <v>10308</v>
      </c>
      <c r="H1190" s="16" t="s">
        <v>3736</v>
      </c>
      <c r="I1190" s="16" t="s">
        <v>8342</v>
      </c>
      <c r="J1190" s="16" t="s">
        <v>8343</v>
      </c>
      <c r="K1190" s="16" t="s">
        <v>88</v>
      </c>
      <c r="L1190" s="16" t="s">
        <v>744</v>
      </c>
      <c r="M1190" s="16" t="s">
        <v>62</v>
      </c>
      <c r="N1190" s="16" t="s">
        <v>50</v>
      </c>
      <c r="O1190" s="16" t="s">
        <v>62</v>
      </c>
      <c r="P1190" s="16" t="s">
        <v>98</v>
      </c>
      <c r="Q1190" s="16" t="s">
        <v>8344</v>
      </c>
      <c r="R1190" s="16" t="s">
        <v>64</v>
      </c>
      <c r="S1190" s="16" t="s">
        <v>176</v>
      </c>
      <c r="T1190" s="18">
        <v>28262</v>
      </c>
      <c r="U1190" s="19">
        <v>48.591666666666669</v>
      </c>
      <c r="V1190" s="19" t="s">
        <v>10317</v>
      </c>
      <c r="W1190" s="20" t="s">
        <v>39</v>
      </c>
      <c r="X1190" s="16" t="s">
        <v>6</v>
      </c>
      <c r="Y1190" s="16" t="s">
        <v>41</v>
      </c>
      <c r="Z1190" s="16">
        <v>39119</v>
      </c>
      <c r="AA1190" s="16" t="s">
        <v>55</v>
      </c>
      <c r="AB1190" s="16" t="s">
        <v>43</v>
      </c>
      <c r="AC1190" s="16" t="s">
        <v>44</v>
      </c>
      <c r="AD1190" s="16">
        <v>5</v>
      </c>
      <c r="AE1190" s="21">
        <f>VLOOKUP(W1190,Sheet4!$A$4:$B$53,2,FALSE)</f>
        <v>0</v>
      </c>
    </row>
    <row r="1191" spans="1:31" x14ac:dyDescent="0.35">
      <c r="A1191" s="22">
        <v>2747</v>
      </c>
      <c r="B1191" s="23" t="s">
        <v>8345</v>
      </c>
      <c r="C1191" s="23" t="s">
        <v>8346</v>
      </c>
      <c r="D1191" s="24">
        <v>43330</v>
      </c>
      <c r="E1191" s="24">
        <v>43524</v>
      </c>
      <c r="F1191" s="23">
        <v>6</v>
      </c>
      <c r="G1191" s="23" t="s">
        <v>10308</v>
      </c>
      <c r="H1191" s="23" t="s">
        <v>28</v>
      </c>
      <c r="I1191" s="23" t="s">
        <v>8347</v>
      </c>
      <c r="J1191" s="23" t="s">
        <v>8348</v>
      </c>
      <c r="K1191" s="23" t="s">
        <v>132</v>
      </c>
      <c r="L1191" s="23" t="s">
        <v>32</v>
      </c>
      <c r="M1191" s="23" t="s">
        <v>51</v>
      </c>
      <c r="N1191" s="23" t="s">
        <v>63</v>
      </c>
      <c r="O1191" s="23" t="s">
        <v>51</v>
      </c>
      <c r="P1191" s="23" t="s">
        <v>174</v>
      </c>
      <c r="Q1191" s="23" t="s">
        <v>8349</v>
      </c>
      <c r="R1191" s="23" t="s">
        <v>10322</v>
      </c>
      <c r="S1191" s="23" t="s">
        <v>80</v>
      </c>
      <c r="T1191" s="25">
        <v>22243</v>
      </c>
      <c r="U1191" s="26">
        <v>65.075000000000003</v>
      </c>
      <c r="V1191" s="26" t="s">
        <v>10315</v>
      </c>
      <c r="W1191" s="27" t="s">
        <v>39</v>
      </c>
      <c r="X1191" s="23" t="s">
        <v>162</v>
      </c>
      <c r="Y1191" s="23" t="s">
        <v>41</v>
      </c>
      <c r="Z1191" s="23">
        <v>2109</v>
      </c>
      <c r="AA1191" s="23" t="s">
        <v>55</v>
      </c>
      <c r="AB1191" s="23" t="s">
        <v>83</v>
      </c>
      <c r="AC1191" s="23" t="s">
        <v>44</v>
      </c>
      <c r="AD1191" s="23">
        <v>4</v>
      </c>
      <c r="AE1191" s="28">
        <f>VLOOKUP(W1191,Sheet4!$A$4:$B$53,2,FALSE)</f>
        <v>0</v>
      </c>
    </row>
    <row r="1192" spans="1:31" x14ac:dyDescent="0.35">
      <c r="A1192" s="15">
        <v>2749</v>
      </c>
      <c r="B1192" s="16" t="s">
        <v>8354</v>
      </c>
      <c r="C1192" s="16" t="s">
        <v>8355</v>
      </c>
      <c r="D1192" s="17">
        <v>43419</v>
      </c>
      <c r="E1192" s="17">
        <v>43423</v>
      </c>
      <c r="F1192" s="16">
        <v>0</v>
      </c>
      <c r="G1192" s="16" t="s">
        <v>10308</v>
      </c>
      <c r="H1192" s="16" t="s">
        <v>28</v>
      </c>
      <c r="I1192" s="16" t="s">
        <v>8356</v>
      </c>
      <c r="J1192" s="16" t="s">
        <v>8357</v>
      </c>
      <c r="K1192" s="16" t="s">
        <v>88</v>
      </c>
      <c r="L1192" s="16" t="s">
        <v>744</v>
      </c>
      <c r="M1192" s="16" t="s">
        <v>62</v>
      </c>
      <c r="N1192" s="16" t="s">
        <v>63</v>
      </c>
      <c r="O1192" s="16" t="s">
        <v>51</v>
      </c>
      <c r="P1192" s="16" t="s">
        <v>139</v>
      </c>
      <c r="Q1192" s="16" t="s">
        <v>8358</v>
      </c>
      <c r="R1192" s="16" t="s">
        <v>10322</v>
      </c>
      <c r="S1192" s="16" t="s">
        <v>1011</v>
      </c>
      <c r="T1192" s="18">
        <v>17996</v>
      </c>
      <c r="U1192" s="19">
        <v>76.7</v>
      </c>
      <c r="V1192" s="19" t="s">
        <v>10316</v>
      </c>
      <c r="W1192" s="20" t="s">
        <v>39</v>
      </c>
      <c r="X1192" s="16" t="s">
        <v>394</v>
      </c>
      <c r="Y1192" s="16" t="s">
        <v>41</v>
      </c>
      <c r="Z1192" s="16">
        <v>1760</v>
      </c>
      <c r="AA1192" s="16" t="s">
        <v>92</v>
      </c>
      <c r="AB1192" s="16" t="s">
        <v>43</v>
      </c>
      <c r="AC1192" s="16" t="s">
        <v>44</v>
      </c>
      <c r="AD1192" s="16">
        <v>5</v>
      </c>
      <c r="AE1192" s="21">
        <f>VLOOKUP(W1192,Sheet4!$A$4:$B$53,2,FALSE)</f>
        <v>0</v>
      </c>
    </row>
    <row r="1193" spans="1:31" x14ac:dyDescent="0.35">
      <c r="A1193" s="22">
        <v>2751</v>
      </c>
      <c r="B1193" s="23" t="s">
        <v>8361</v>
      </c>
      <c r="C1193" s="23" t="s">
        <v>8362</v>
      </c>
      <c r="D1193" s="24">
        <v>43400</v>
      </c>
      <c r="E1193" s="24">
        <v>43656</v>
      </c>
      <c r="F1193" s="23">
        <v>8</v>
      </c>
      <c r="G1193" s="23" t="s">
        <v>10308</v>
      </c>
      <c r="H1193" s="23" t="s">
        <v>727</v>
      </c>
      <c r="I1193" s="23" t="s">
        <v>8363</v>
      </c>
      <c r="J1193" s="23" t="s">
        <v>8364</v>
      </c>
      <c r="K1193" s="23" t="s">
        <v>117</v>
      </c>
      <c r="L1193" s="23" t="s">
        <v>1804</v>
      </c>
      <c r="M1193" s="23" t="s">
        <v>62</v>
      </c>
      <c r="N1193" s="23" t="s">
        <v>63</v>
      </c>
      <c r="O1193" s="23" t="s">
        <v>51</v>
      </c>
      <c r="P1193" s="23" t="s">
        <v>139</v>
      </c>
      <c r="Q1193" s="23" t="s">
        <v>8365</v>
      </c>
      <c r="R1193" s="23" t="s">
        <v>10322</v>
      </c>
      <c r="S1193" s="23" t="s">
        <v>89</v>
      </c>
      <c r="T1193" s="25">
        <v>24577</v>
      </c>
      <c r="U1193" s="26">
        <v>58.680555555555557</v>
      </c>
      <c r="V1193" s="26" t="s">
        <v>10319</v>
      </c>
      <c r="W1193" s="27" t="s">
        <v>39</v>
      </c>
      <c r="X1193" s="23" t="s">
        <v>82</v>
      </c>
      <c r="Y1193" s="23" t="s">
        <v>54</v>
      </c>
      <c r="Z1193" s="23">
        <v>1770</v>
      </c>
      <c r="AA1193" s="23" t="s">
        <v>92</v>
      </c>
      <c r="AB1193" s="23" t="s">
        <v>74</v>
      </c>
      <c r="AC1193" s="23" t="s">
        <v>44</v>
      </c>
      <c r="AD1193" s="23">
        <v>5</v>
      </c>
      <c r="AE1193" s="28">
        <f>VLOOKUP(W1193,Sheet4!$A$4:$B$53,2,FALSE)</f>
        <v>0</v>
      </c>
    </row>
    <row r="1194" spans="1:31" x14ac:dyDescent="0.35">
      <c r="A1194" s="15">
        <v>2752</v>
      </c>
      <c r="B1194" s="16" t="s">
        <v>8366</v>
      </c>
      <c r="C1194" s="16" t="s">
        <v>8367</v>
      </c>
      <c r="D1194" s="17">
        <v>44855</v>
      </c>
      <c r="E1194" s="17">
        <v>45055</v>
      </c>
      <c r="F1194" s="16">
        <v>6</v>
      </c>
      <c r="G1194" s="16" t="s">
        <v>10308</v>
      </c>
      <c r="H1194" s="16" t="s">
        <v>28</v>
      </c>
      <c r="I1194" s="16" t="s">
        <v>8368</v>
      </c>
      <c r="J1194" s="16" t="s">
        <v>8369</v>
      </c>
      <c r="K1194" s="16" t="s">
        <v>79</v>
      </c>
      <c r="L1194" s="16" t="s">
        <v>32</v>
      </c>
      <c r="M1194" s="16" t="s">
        <v>51</v>
      </c>
      <c r="N1194" s="16" t="s">
        <v>50</v>
      </c>
      <c r="O1194" s="16" t="s">
        <v>35</v>
      </c>
      <c r="P1194" s="16" t="s">
        <v>98</v>
      </c>
      <c r="Q1194" s="16" t="s">
        <v>8370</v>
      </c>
      <c r="R1194" s="16" t="s">
        <v>10322</v>
      </c>
      <c r="S1194" s="16" t="s">
        <v>80</v>
      </c>
      <c r="T1194" s="18">
        <v>27908</v>
      </c>
      <c r="U1194" s="19">
        <v>49.56111111111111</v>
      </c>
      <c r="V1194" s="19" t="s">
        <v>10317</v>
      </c>
      <c r="W1194" s="20" t="s">
        <v>39</v>
      </c>
      <c r="X1194" s="16" t="s">
        <v>291</v>
      </c>
      <c r="Y1194" s="16" t="s">
        <v>54</v>
      </c>
      <c r="Z1194" s="16">
        <v>2478</v>
      </c>
      <c r="AA1194" s="16" t="s">
        <v>55</v>
      </c>
      <c r="AB1194" s="16" t="s">
        <v>103</v>
      </c>
      <c r="AC1194" s="16" t="s">
        <v>44</v>
      </c>
      <c r="AD1194" s="16">
        <v>4</v>
      </c>
      <c r="AE1194" s="21">
        <f>VLOOKUP(W1194,Sheet4!$A$4:$B$53,2,FALSE)</f>
        <v>0</v>
      </c>
    </row>
    <row r="1195" spans="1:31" x14ac:dyDescent="0.35">
      <c r="A1195" s="22">
        <v>2753</v>
      </c>
      <c r="B1195" s="23" t="s">
        <v>5992</v>
      </c>
      <c r="C1195" s="23" t="s">
        <v>8371</v>
      </c>
      <c r="D1195" s="24">
        <v>44939</v>
      </c>
      <c r="E1195" s="24">
        <v>45070</v>
      </c>
      <c r="F1195" s="23">
        <v>4</v>
      </c>
      <c r="G1195" s="23" t="s">
        <v>10308</v>
      </c>
      <c r="H1195" s="23" t="s">
        <v>28</v>
      </c>
      <c r="I1195" s="23" t="s">
        <v>8372</v>
      </c>
      <c r="J1195" s="23" t="s">
        <v>8373</v>
      </c>
      <c r="K1195" s="23" t="s">
        <v>31</v>
      </c>
      <c r="L1195" s="23" t="s">
        <v>32</v>
      </c>
      <c r="M1195" s="23" t="s">
        <v>33</v>
      </c>
      <c r="N1195" s="23" t="s">
        <v>63</v>
      </c>
      <c r="O1195" s="23" t="s">
        <v>51</v>
      </c>
      <c r="P1195" s="23" t="s">
        <v>174</v>
      </c>
      <c r="Q1195" s="23" t="s">
        <v>8374</v>
      </c>
      <c r="R1195" s="23" t="s">
        <v>10322</v>
      </c>
      <c r="S1195" s="23" t="s">
        <v>89</v>
      </c>
      <c r="T1195" s="25">
        <v>30844</v>
      </c>
      <c r="U1195" s="26">
        <v>41.524999999999999</v>
      </c>
      <c r="V1195" s="26" t="s">
        <v>10317</v>
      </c>
      <c r="W1195" s="27" t="s">
        <v>39</v>
      </c>
      <c r="X1195" s="23" t="s">
        <v>91</v>
      </c>
      <c r="Y1195" s="23" t="s">
        <v>41</v>
      </c>
      <c r="Z1195" s="23">
        <v>2189</v>
      </c>
      <c r="AA1195" s="23" t="s">
        <v>92</v>
      </c>
      <c r="AB1195" s="23" t="s">
        <v>43</v>
      </c>
      <c r="AC1195" s="23" t="s">
        <v>44</v>
      </c>
      <c r="AD1195" s="23">
        <v>4</v>
      </c>
      <c r="AE1195" s="28">
        <f>VLOOKUP(W1195,Sheet4!$A$4:$B$53,2,FALSE)</f>
        <v>0</v>
      </c>
    </row>
    <row r="1196" spans="1:31" x14ac:dyDescent="0.35">
      <c r="A1196" s="15">
        <v>2757</v>
      </c>
      <c r="B1196" s="16" t="s">
        <v>2189</v>
      </c>
      <c r="C1196" s="16" t="s">
        <v>8385</v>
      </c>
      <c r="D1196" s="17">
        <v>45108</v>
      </c>
      <c r="E1196" s="17">
        <v>45142</v>
      </c>
      <c r="F1196" s="16">
        <v>1</v>
      </c>
      <c r="G1196" s="16" t="s">
        <v>10308</v>
      </c>
      <c r="H1196" s="16" t="s">
        <v>727</v>
      </c>
      <c r="I1196" s="16" t="s">
        <v>8386</v>
      </c>
      <c r="J1196" s="16" t="s">
        <v>8387</v>
      </c>
      <c r="K1196" s="16" t="s">
        <v>88</v>
      </c>
      <c r="L1196" s="16" t="s">
        <v>197</v>
      </c>
      <c r="M1196" s="16" t="s">
        <v>51</v>
      </c>
      <c r="N1196" s="16" t="s">
        <v>34</v>
      </c>
      <c r="O1196" s="16" t="s">
        <v>51</v>
      </c>
      <c r="P1196" s="16" t="s">
        <v>139</v>
      </c>
      <c r="Q1196" s="16" t="s">
        <v>8388</v>
      </c>
      <c r="R1196" s="16" t="s">
        <v>10322</v>
      </c>
      <c r="S1196" s="16" t="s">
        <v>176</v>
      </c>
      <c r="T1196" s="18">
        <v>17551</v>
      </c>
      <c r="U1196" s="19">
        <v>77.919444444444451</v>
      </c>
      <c r="V1196" s="19" t="s">
        <v>10316</v>
      </c>
      <c r="W1196" s="20" t="s">
        <v>39</v>
      </c>
      <c r="X1196" s="16" t="s">
        <v>177</v>
      </c>
      <c r="Y1196" s="16" t="s">
        <v>41</v>
      </c>
      <c r="Z1196" s="16">
        <v>2145</v>
      </c>
      <c r="AA1196" s="16" t="s">
        <v>55</v>
      </c>
      <c r="AB1196" s="16" t="s">
        <v>103</v>
      </c>
      <c r="AC1196" s="16" t="s">
        <v>44</v>
      </c>
      <c r="AD1196" s="16">
        <v>2</v>
      </c>
      <c r="AE1196" s="21">
        <f>VLOOKUP(W1196,Sheet4!$A$4:$B$53,2,FALSE)</f>
        <v>0</v>
      </c>
    </row>
    <row r="1197" spans="1:31" x14ac:dyDescent="0.35">
      <c r="A1197" s="22">
        <v>2758</v>
      </c>
      <c r="B1197" s="23" t="s">
        <v>8389</v>
      </c>
      <c r="C1197" s="23" t="s">
        <v>8390</v>
      </c>
      <c r="D1197" s="24">
        <v>43454</v>
      </c>
      <c r="E1197" s="24">
        <v>45090</v>
      </c>
      <c r="F1197" s="23">
        <v>53</v>
      </c>
      <c r="G1197" s="23" t="s">
        <v>10308</v>
      </c>
      <c r="H1197" s="23" t="s">
        <v>28</v>
      </c>
      <c r="I1197" s="23" t="s">
        <v>8391</v>
      </c>
      <c r="J1197" s="23" t="s">
        <v>8392</v>
      </c>
      <c r="K1197" s="23" t="s">
        <v>79</v>
      </c>
      <c r="L1197" s="23" t="s">
        <v>2299</v>
      </c>
      <c r="M1197" s="23" t="s">
        <v>51</v>
      </c>
      <c r="N1197" s="23" t="s">
        <v>50</v>
      </c>
      <c r="O1197" s="23" t="s">
        <v>62</v>
      </c>
      <c r="P1197" s="23" t="s">
        <v>98</v>
      </c>
      <c r="Q1197" s="23" t="s">
        <v>8393</v>
      </c>
      <c r="R1197" s="23" t="s">
        <v>10322</v>
      </c>
      <c r="S1197" s="23" t="s">
        <v>304</v>
      </c>
      <c r="T1197" s="25">
        <v>16845</v>
      </c>
      <c r="U1197" s="26">
        <v>79.855555555555554</v>
      </c>
      <c r="V1197" s="26" t="s">
        <v>10316</v>
      </c>
      <c r="W1197" s="27" t="s">
        <v>39</v>
      </c>
      <c r="X1197" s="23" t="s">
        <v>162</v>
      </c>
      <c r="Y1197" s="23" t="s">
        <v>54</v>
      </c>
      <c r="Z1197" s="23">
        <v>2050</v>
      </c>
      <c r="AA1197" s="23" t="s">
        <v>73</v>
      </c>
      <c r="AB1197" s="23" t="s">
        <v>103</v>
      </c>
      <c r="AC1197" s="23" t="s">
        <v>44</v>
      </c>
      <c r="AD1197" s="23">
        <v>2</v>
      </c>
      <c r="AE1197" s="28">
        <f>VLOOKUP(W1197,Sheet4!$A$4:$B$53,2,FALSE)</f>
        <v>0</v>
      </c>
    </row>
    <row r="1198" spans="1:31" x14ac:dyDescent="0.35">
      <c r="A1198" s="15">
        <v>2760</v>
      </c>
      <c r="B1198" s="16" t="s">
        <v>8397</v>
      </c>
      <c r="C1198" s="16" t="s">
        <v>8398</v>
      </c>
      <c r="D1198" s="17">
        <v>44171</v>
      </c>
      <c r="E1198" s="17">
        <v>44799</v>
      </c>
      <c r="F1198" s="16">
        <v>20</v>
      </c>
      <c r="G1198" s="16" t="s">
        <v>10308</v>
      </c>
      <c r="H1198" s="16" t="s">
        <v>727</v>
      </c>
      <c r="I1198" s="16" t="s">
        <v>8399</v>
      </c>
      <c r="J1198" s="16" t="s">
        <v>8400</v>
      </c>
      <c r="K1198" s="16" t="s">
        <v>88</v>
      </c>
      <c r="L1198" s="16" t="s">
        <v>32</v>
      </c>
      <c r="M1198" s="16" t="s">
        <v>51</v>
      </c>
      <c r="N1198" s="16" t="s">
        <v>63</v>
      </c>
      <c r="O1198" s="16" t="s">
        <v>35</v>
      </c>
      <c r="P1198" s="16" t="s">
        <v>174</v>
      </c>
      <c r="Q1198" s="16" t="s">
        <v>8401</v>
      </c>
      <c r="R1198" s="16" t="s">
        <v>10322</v>
      </c>
      <c r="S1198" s="16" t="s">
        <v>230</v>
      </c>
      <c r="T1198" s="18">
        <v>25404</v>
      </c>
      <c r="U1198" s="19">
        <v>56.416666666666664</v>
      </c>
      <c r="V1198" s="19" t="s">
        <v>10319</v>
      </c>
      <c r="W1198" s="20" t="s">
        <v>39</v>
      </c>
      <c r="X1198" s="16" t="s">
        <v>112</v>
      </c>
      <c r="Y1198" s="16" t="s">
        <v>54</v>
      </c>
      <c r="Z1198" s="16">
        <v>2062</v>
      </c>
      <c r="AA1198" s="16" t="s">
        <v>73</v>
      </c>
      <c r="AB1198" s="16" t="s">
        <v>74</v>
      </c>
      <c r="AC1198" s="16" t="s">
        <v>44</v>
      </c>
      <c r="AD1198" s="16">
        <v>2</v>
      </c>
      <c r="AE1198" s="21">
        <f>VLOOKUP(W1198,Sheet4!$A$4:$B$53,2,FALSE)</f>
        <v>0</v>
      </c>
    </row>
    <row r="1199" spans="1:31" x14ac:dyDescent="0.35">
      <c r="A1199" s="22">
        <v>2761</v>
      </c>
      <c r="B1199" s="23" t="s">
        <v>5911</v>
      </c>
      <c r="C1199" s="23" t="s">
        <v>8402</v>
      </c>
      <c r="D1199" s="24">
        <v>44543</v>
      </c>
      <c r="E1199" s="24">
        <v>44723</v>
      </c>
      <c r="F1199" s="23">
        <v>5</v>
      </c>
      <c r="G1199" s="23" t="s">
        <v>10308</v>
      </c>
      <c r="H1199" s="23" t="s">
        <v>28</v>
      </c>
      <c r="I1199" s="23" t="s">
        <v>8403</v>
      </c>
      <c r="J1199" s="23" t="s">
        <v>8404</v>
      </c>
      <c r="K1199" s="23" t="s">
        <v>49</v>
      </c>
      <c r="L1199" s="23" t="s">
        <v>32</v>
      </c>
      <c r="M1199" s="23" t="s">
        <v>33</v>
      </c>
      <c r="N1199" s="23" t="s">
        <v>34</v>
      </c>
      <c r="O1199" s="23" t="s">
        <v>35</v>
      </c>
      <c r="P1199" s="23" t="s">
        <v>125</v>
      </c>
      <c r="Q1199" s="23" t="s">
        <v>8405</v>
      </c>
      <c r="R1199" s="23" t="s">
        <v>10322</v>
      </c>
      <c r="S1199" s="23" t="s">
        <v>304</v>
      </c>
      <c r="T1199" s="25">
        <v>35468</v>
      </c>
      <c r="U1199" s="26">
        <v>28.869444444444444</v>
      </c>
      <c r="V1199" s="26" t="s">
        <v>10320</v>
      </c>
      <c r="W1199" s="27" t="s">
        <v>39</v>
      </c>
      <c r="X1199" s="23" t="s">
        <v>82</v>
      </c>
      <c r="Y1199" s="23" t="s">
        <v>41</v>
      </c>
      <c r="Z1199" s="23">
        <v>2121</v>
      </c>
      <c r="AA1199" s="23" t="s">
        <v>127</v>
      </c>
      <c r="AB1199" s="23" t="s">
        <v>83</v>
      </c>
      <c r="AC1199" s="23" t="s">
        <v>44</v>
      </c>
      <c r="AD1199" s="23">
        <v>4</v>
      </c>
      <c r="AE1199" s="28">
        <f>VLOOKUP(W1199,Sheet4!$A$4:$B$53,2,FALSE)</f>
        <v>0</v>
      </c>
    </row>
    <row r="1200" spans="1:31" x14ac:dyDescent="0.35">
      <c r="A1200" s="15">
        <v>2762</v>
      </c>
      <c r="B1200" s="16" t="s">
        <v>6853</v>
      </c>
      <c r="C1200" s="16" t="s">
        <v>8406</v>
      </c>
      <c r="D1200" s="17">
        <v>44374</v>
      </c>
      <c r="E1200" s="17">
        <v>44563</v>
      </c>
      <c r="F1200" s="16">
        <v>6</v>
      </c>
      <c r="G1200" s="16" t="s">
        <v>10308</v>
      </c>
      <c r="H1200" s="16" t="s">
        <v>727</v>
      </c>
      <c r="I1200" s="16" t="s">
        <v>8407</v>
      </c>
      <c r="J1200" s="16" t="s">
        <v>8408</v>
      </c>
      <c r="K1200" s="16" t="s">
        <v>31</v>
      </c>
      <c r="L1200" s="16" t="s">
        <v>744</v>
      </c>
      <c r="M1200" s="16" t="s">
        <v>51</v>
      </c>
      <c r="N1200" s="16" t="s">
        <v>50</v>
      </c>
      <c r="O1200" s="16" t="s">
        <v>35</v>
      </c>
      <c r="P1200" s="16" t="s">
        <v>125</v>
      </c>
      <c r="Q1200" s="16" t="s">
        <v>8409</v>
      </c>
      <c r="R1200" s="16" t="s">
        <v>10322</v>
      </c>
      <c r="S1200" s="16" t="s">
        <v>89</v>
      </c>
      <c r="T1200" s="18">
        <v>16415</v>
      </c>
      <c r="U1200" s="19">
        <v>81.030555555555551</v>
      </c>
      <c r="V1200" s="19" t="s">
        <v>10314</v>
      </c>
      <c r="W1200" s="20" t="s">
        <v>39</v>
      </c>
      <c r="X1200" s="16" t="s">
        <v>82</v>
      </c>
      <c r="Y1200" s="16" t="s">
        <v>41</v>
      </c>
      <c r="Z1200" s="16">
        <v>2343</v>
      </c>
      <c r="AA1200" s="16" t="s">
        <v>127</v>
      </c>
      <c r="AB1200" s="16" t="s">
        <v>74</v>
      </c>
      <c r="AC1200" s="16" t="s">
        <v>44</v>
      </c>
      <c r="AD1200" s="16">
        <v>4</v>
      </c>
      <c r="AE1200" s="21">
        <f>VLOOKUP(W1200,Sheet4!$A$4:$B$53,2,FALSE)</f>
        <v>0</v>
      </c>
    </row>
    <row r="1201" spans="1:31" x14ac:dyDescent="0.35">
      <c r="A1201" s="22">
        <v>2764</v>
      </c>
      <c r="B1201" s="23" t="s">
        <v>8412</v>
      </c>
      <c r="C1201" s="23" t="s">
        <v>8413</v>
      </c>
      <c r="D1201" s="24">
        <v>44891</v>
      </c>
      <c r="E1201" s="24">
        <v>44939</v>
      </c>
      <c r="F1201" s="23">
        <v>1</v>
      </c>
      <c r="G1201" s="23" t="s">
        <v>10308</v>
      </c>
      <c r="H1201" s="23" t="s">
        <v>28</v>
      </c>
      <c r="I1201" s="23" t="s">
        <v>8414</v>
      </c>
      <c r="J1201" s="23" t="s">
        <v>8415</v>
      </c>
      <c r="K1201" s="23" t="s">
        <v>97</v>
      </c>
      <c r="L1201" s="23" t="s">
        <v>32</v>
      </c>
      <c r="M1201" s="23" t="s">
        <v>51</v>
      </c>
      <c r="N1201" s="23" t="s">
        <v>34</v>
      </c>
      <c r="O1201" s="23" t="s">
        <v>62</v>
      </c>
      <c r="P1201" s="23" t="s">
        <v>98</v>
      </c>
      <c r="Q1201" s="23" t="s">
        <v>8416</v>
      </c>
      <c r="R1201" s="23" t="s">
        <v>10322</v>
      </c>
      <c r="S1201" s="23" t="s">
        <v>110</v>
      </c>
      <c r="T1201" s="25">
        <v>34052</v>
      </c>
      <c r="U1201" s="26">
        <v>32.738888888888887</v>
      </c>
      <c r="V1201" s="26" t="s">
        <v>10318</v>
      </c>
      <c r="W1201" s="27" t="s">
        <v>39</v>
      </c>
      <c r="X1201" s="23" t="s">
        <v>112</v>
      </c>
      <c r="Y1201" s="23" t="s">
        <v>54</v>
      </c>
      <c r="Z1201" s="23">
        <v>1810</v>
      </c>
      <c r="AA1201" s="23" t="s">
        <v>92</v>
      </c>
      <c r="AB1201" s="23" t="s">
        <v>74</v>
      </c>
      <c r="AC1201" s="23" t="s">
        <v>44</v>
      </c>
      <c r="AD1201" s="23">
        <v>2</v>
      </c>
      <c r="AE1201" s="28">
        <f>VLOOKUP(W1201,Sheet4!$A$4:$B$53,2,FALSE)</f>
        <v>0</v>
      </c>
    </row>
    <row r="1202" spans="1:31" x14ac:dyDescent="0.35">
      <c r="A1202" s="15">
        <v>2766</v>
      </c>
      <c r="B1202" s="16" t="s">
        <v>5979</v>
      </c>
      <c r="C1202" s="16" t="s">
        <v>8421</v>
      </c>
      <c r="D1202" s="17">
        <v>43334</v>
      </c>
      <c r="E1202" s="17">
        <v>44665</v>
      </c>
      <c r="F1202" s="16">
        <v>43</v>
      </c>
      <c r="G1202" s="16" t="s">
        <v>10308</v>
      </c>
      <c r="H1202" s="16" t="s">
        <v>727</v>
      </c>
      <c r="I1202" s="16" t="s">
        <v>8422</v>
      </c>
      <c r="J1202" s="16" t="s">
        <v>8423</v>
      </c>
      <c r="K1202" s="16" t="s">
        <v>49</v>
      </c>
      <c r="L1202" s="16" t="s">
        <v>744</v>
      </c>
      <c r="M1202" s="16" t="s">
        <v>51</v>
      </c>
      <c r="N1202" s="16" t="s">
        <v>50</v>
      </c>
      <c r="O1202" s="16" t="s">
        <v>62</v>
      </c>
      <c r="P1202" s="16" t="s">
        <v>98</v>
      </c>
      <c r="Q1202" s="16" t="s">
        <v>8424</v>
      </c>
      <c r="R1202" s="16" t="s">
        <v>10322</v>
      </c>
      <c r="S1202" s="16" t="s">
        <v>110</v>
      </c>
      <c r="T1202" s="18">
        <v>20999</v>
      </c>
      <c r="U1202" s="19">
        <v>68.477777777777774</v>
      </c>
      <c r="V1202" s="19" t="s">
        <v>10315</v>
      </c>
      <c r="W1202" s="20" t="s">
        <v>39</v>
      </c>
      <c r="X1202" s="16" t="s">
        <v>112</v>
      </c>
      <c r="Y1202" s="16" t="s">
        <v>41</v>
      </c>
      <c r="Z1202" s="16">
        <v>2021</v>
      </c>
      <c r="AA1202" s="16" t="s">
        <v>55</v>
      </c>
      <c r="AB1202" s="16" t="s">
        <v>83</v>
      </c>
      <c r="AC1202" s="16" t="s">
        <v>44</v>
      </c>
      <c r="AD1202" s="16">
        <v>2</v>
      </c>
      <c r="AE1202" s="21">
        <f>VLOOKUP(W1202,Sheet4!$A$4:$B$53,2,FALSE)</f>
        <v>0</v>
      </c>
    </row>
    <row r="1203" spans="1:31" x14ac:dyDescent="0.35">
      <c r="A1203" s="22">
        <v>2771</v>
      </c>
      <c r="B1203" s="23" t="s">
        <v>423</v>
      </c>
      <c r="C1203" s="23" t="s">
        <v>3457</v>
      </c>
      <c r="D1203" s="24">
        <v>44020</v>
      </c>
      <c r="E1203" s="24">
        <v>44463</v>
      </c>
      <c r="F1203" s="23">
        <v>14</v>
      </c>
      <c r="G1203" s="23" t="s">
        <v>10308</v>
      </c>
      <c r="H1203" s="23" t="s">
        <v>28</v>
      </c>
      <c r="I1203" s="23" t="s">
        <v>8435</v>
      </c>
      <c r="J1203" s="23" t="s">
        <v>8436</v>
      </c>
      <c r="K1203" s="23" t="s">
        <v>88</v>
      </c>
      <c r="L1203" s="23" t="s">
        <v>2299</v>
      </c>
      <c r="M1203" s="23" t="s">
        <v>62</v>
      </c>
      <c r="N1203" s="23" t="s">
        <v>50</v>
      </c>
      <c r="O1203" s="23" t="s">
        <v>35</v>
      </c>
      <c r="P1203" s="23" t="s">
        <v>139</v>
      </c>
      <c r="Q1203" s="23" t="s">
        <v>8437</v>
      </c>
      <c r="R1203" s="23" t="s">
        <v>10322</v>
      </c>
      <c r="S1203" s="23" t="s">
        <v>304</v>
      </c>
      <c r="T1203" s="25">
        <v>18332</v>
      </c>
      <c r="U1203" s="26">
        <v>75.777777777777771</v>
      </c>
      <c r="V1203" s="26" t="s">
        <v>10316</v>
      </c>
      <c r="W1203" s="27" t="s">
        <v>39</v>
      </c>
      <c r="X1203" s="23" t="s">
        <v>82</v>
      </c>
      <c r="Y1203" s="23" t="s">
        <v>54</v>
      </c>
      <c r="Z1203" s="23">
        <v>37659</v>
      </c>
      <c r="AA1203" s="23" t="s">
        <v>73</v>
      </c>
      <c r="AB1203" s="23" t="s">
        <v>103</v>
      </c>
      <c r="AC1203" s="23" t="s">
        <v>44</v>
      </c>
      <c r="AD1203" s="23">
        <v>5</v>
      </c>
      <c r="AE1203" s="28">
        <f>VLOOKUP(W1203,Sheet4!$A$4:$B$53,2,FALSE)</f>
        <v>0</v>
      </c>
    </row>
    <row r="1204" spans="1:31" x14ac:dyDescent="0.35">
      <c r="A1204" s="15">
        <v>2777</v>
      </c>
      <c r="B1204" s="16" t="s">
        <v>188</v>
      </c>
      <c r="C1204" s="16" t="s">
        <v>1487</v>
      </c>
      <c r="D1204" s="17">
        <v>43950</v>
      </c>
      <c r="E1204" s="17">
        <v>44887</v>
      </c>
      <c r="F1204" s="16">
        <v>30</v>
      </c>
      <c r="G1204" s="16" t="s">
        <v>10308</v>
      </c>
      <c r="H1204" s="16" t="s">
        <v>28</v>
      </c>
      <c r="I1204" s="16" t="s">
        <v>8449</v>
      </c>
      <c r="J1204" s="16" t="s">
        <v>8450</v>
      </c>
      <c r="K1204" s="16" t="s">
        <v>167</v>
      </c>
      <c r="L1204" s="16" t="s">
        <v>32</v>
      </c>
      <c r="M1204" s="16" t="s">
        <v>51</v>
      </c>
      <c r="N1204" s="16" t="s">
        <v>63</v>
      </c>
      <c r="O1204" s="16" t="s">
        <v>62</v>
      </c>
      <c r="P1204" s="16" t="s">
        <v>174</v>
      </c>
      <c r="Q1204" s="16" t="s">
        <v>8451</v>
      </c>
      <c r="R1204" s="16" t="s">
        <v>10322</v>
      </c>
      <c r="S1204" s="16" t="s">
        <v>80</v>
      </c>
      <c r="T1204" s="18">
        <v>16284</v>
      </c>
      <c r="U1204" s="19">
        <v>81.388888888888886</v>
      </c>
      <c r="V1204" s="19" t="s">
        <v>10314</v>
      </c>
      <c r="W1204" s="20" t="s">
        <v>39</v>
      </c>
      <c r="X1204" s="16" t="s">
        <v>82</v>
      </c>
      <c r="Y1204" s="16" t="s">
        <v>54</v>
      </c>
      <c r="Z1204" s="16">
        <v>37852</v>
      </c>
      <c r="AA1204" s="16" t="s">
        <v>55</v>
      </c>
      <c r="AB1204" s="16" t="s">
        <v>74</v>
      </c>
      <c r="AC1204" s="16" t="s">
        <v>44</v>
      </c>
      <c r="AD1204" s="16">
        <v>5</v>
      </c>
      <c r="AE1204" s="21">
        <f>VLOOKUP(W1204,Sheet4!$A$4:$B$53,2,FALSE)</f>
        <v>0</v>
      </c>
    </row>
    <row r="1205" spans="1:31" x14ac:dyDescent="0.35">
      <c r="A1205" s="22">
        <v>2779</v>
      </c>
      <c r="B1205" s="23" t="s">
        <v>4511</v>
      </c>
      <c r="C1205" s="23" t="s">
        <v>829</v>
      </c>
      <c r="D1205" s="24">
        <v>44538</v>
      </c>
      <c r="E1205" s="24">
        <v>44732</v>
      </c>
      <c r="F1205" s="23">
        <v>6</v>
      </c>
      <c r="G1205" s="23" t="s">
        <v>10308</v>
      </c>
      <c r="H1205" s="23" t="s">
        <v>28</v>
      </c>
      <c r="I1205" s="23" t="s">
        <v>8454</v>
      </c>
      <c r="J1205" s="23" t="s">
        <v>8455</v>
      </c>
      <c r="K1205" s="23" t="s">
        <v>117</v>
      </c>
      <c r="L1205" s="23" t="s">
        <v>32</v>
      </c>
      <c r="M1205" s="23" t="s">
        <v>33</v>
      </c>
      <c r="N1205" s="23" t="s">
        <v>50</v>
      </c>
      <c r="O1205" s="23" t="s">
        <v>51</v>
      </c>
      <c r="P1205" s="23" t="s">
        <v>125</v>
      </c>
      <c r="Q1205" s="23" t="s">
        <v>8456</v>
      </c>
      <c r="R1205" s="23" t="s">
        <v>10322</v>
      </c>
      <c r="S1205" s="23" t="s">
        <v>89</v>
      </c>
      <c r="T1205" s="25">
        <v>21017</v>
      </c>
      <c r="U1205" s="26">
        <v>68.427777777777777</v>
      </c>
      <c r="V1205" s="26" t="s">
        <v>10315</v>
      </c>
      <c r="W1205" s="27" t="s">
        <v>39</v>
      </c>
      <c r="X1205" s="23" t="s">
        <v>82</v>
      </c>
      <c r="Y1205" s="23" t="s">
        <v>54</v>
      </c>
      <c r="Z1205" s="23">
        <v>88158</v>
      </c>
      <c r="AA1205" s="23" t="s">
        <v>55</v>
      </c>
      <c r="AB1205" s="23" t="s">
        <v>83</v>
      </c>
      <c r="AC1205" s="23" t="s">
        <v>44</v>
      </c>
      <c r="AD1205" s="23">
        <v>2</v>
      </c>
      <c r="AE1205" s="28">
        <f>VLOOKUP(W1205,Sheet4!$A$4:$B$53,2,FALSE)</f>
        <v>0</v>
      </c>
    </row>
    <row r="1206" spans="1:31" x14ac:dyDescent="0.35">
      <c r="A1206" s="15">
        <v>2780</v>
      </c>
      <c r="B1206" s="16" t="s">
        <v>7990</v>
      </c>
      <c r="C1206" s="16" t="s">
        <v>1451</v>
      </c>
      <c r="D1206" s="17">
        <v>44664</v>
      </c>
      <c r="E1206" s="17">
        <v>45142</v>
      </c>
      <c r="F1206" s="16">
        <v>15</v>
      </c>
      <c r="G1206" s="16" t="s">
        <v>10308</v>
      </c>
      <c r="H1206" s="16" t="s">
        <v>28</v>
      </c>
      <c r="I1206" s="16" t="s">
        <v>8457</v>
      </c>
      <c r="J1206" s="16" t="s">
        <v>8458</v>
      </c>
      <c r="K1206" s="16" t="s">
        <v>61</v>
      </c>
      <c r="L1206" s="16" t="s">
        <v>32</v>
      </c>
      <c r="M1206" s="16" t="s">
        <v>33</v>
      </c>
      <c r="N1206" s="16" t="s">
        <v>63</v>
      </c>
      <c r="O1206" s="16" t="s">
        <v>51</v>
      </c>
      <c r="P1206" s="16" t="s">
        <v>139</v>
      </c>
      <c r="Q1206" s="16" t="s">
        <v>8459</v>
      </c>
      <c r="R1206" s="16" t="s">
        <v>10322</v>
      </c>
      <c r="S1206" s="16" t="s">
        <v>80</v>
      </c>
      <c r="T1206" s="18">
        <v>18744</v>
      </c>
      <c r="U1206" s="19">
        <v>74.650000000000006</v>
      </c>
      <c r="V1206" s="19" t="s">
        <v>10316</v>
      </c>
      <c r="W1206" s="20" t="s">
        <v>39</v>
      </c>
      <c r="X1206" s="16" t="s">
        <v>225</v>
      </c>
      <c r="Y1206" s="16" t="s">
        <v>54</v>
      </c>
      <c r="Z1206" s="16">
        <v>18034</v>
      </c>
      <c r="AA1206" s="16" t="s">
        <v>42</v>
      </c>
      <c r="AB1206" s="16" t="s">
        <v>83</v>
      </c>
      <c r="AC1206" s="16" t="s">
        <v>44</v>
      </c>
      <c r="AD1206" s="16">
        <v>4</v>
      </c>
      <c r="AE1206" s="21">
        <f>VLOOKUP(W1206,Sheet4!$A$4:$B$53,2,FALSE)</f>
        <v>0</v>
      </c>
    </row>
    <row r="1207" spans="1:31" x14ac:dyDescent="0.35">
      <c r="A1207" s="22">
        <v>2781</v>
      </c>
      <c r="B1207" s="23" t="s">
        <v>6166</v>
      </c>
      <c r="C1207" s="23" t="s">
        <v>252</v>
      </c>
      <c r="D1207" s="24">
        <v>44188</v>
      </c>
      <c r="E1207" s="24">
        <v>44765</v>
      </c>
      <c r="F1207" s="23">
        <v>18</v>
      </c>
      <c r="G1207" s="23" t="s">
        <v>10308</v>
      </c>
      <c r="H1207" s="23" t="s">
        <v>28</v>
      </c>
      <c r="I1207" s="23" t="s">
        <v>8460</v>
      </c>
      <c r="J1207" s="23" t="s">
        <v>8461</v>
      </c>
      <c r="K1207" s="23" t="s">
        <v>88</v>
      </c>
      <c r="L1207" s="23" t="s">
        <v>744</v>
      </c>
      <c r="M1207" s="23" t="s">
        <v>33</v>
      </c>
      <c r="N1207" s="23" t="s">
        <v>50</v>
      </c>
      <c r="O1207" s="23" t="s">
        <v>51</v>
      </c>
      <c r="P1207" s="23" t="s">
        <v>139</v>
      </c>
      <c r="Q1207" s="23" t="s">
        <v>8462</v>
      </c>
      <c r="R1207" s="23" t="s">
        <v>10322</v>
      </c>
      <c r="S1207" s="23" t="s">
        <v>89</v>
      </c>
      <c r="T1207" s="25">
        <v>25498</v>
      </c>
      <c r="U1207" s="26">
        <v>56.161111111111111</v>
      </c>
      <c r="V1207" s="26" t="s">
        <v>10319</v>
      </c>
      <c r="W1207" s="27" t="s">
        <v>39</v>
      </c>
      <c r="X1207" s="23" t="s">
        <v>215</v>
      </c>
      <c r="Y1207" s="23" t="s">
        <v>54</v>
      </c>
      <c r="Z1207" s="23">
        <v>47540</v>
      </c>
      <c r="AA1207" s="23" t="s">
        <v>127</v>
      </c>
      <c r="AB1207" s="23" t="s">
        <v>103</v>
      </c>
      <c r="AC1207" s="23" t="s">
        <v>44</v>
      </c>
      <c r="AD1207" s="23">
        <v>4</v>
      </c>
      <c r="AE1207" s="28">
        <f>VLOOKUP(W1207,Sheet4!$A$4:$B$53,2,FALSE)</f>
        <v>0</v>
      </c>
    </row>
    <row r="1208" spans="1:31" x14ac:dyDescent="0.35">
      <c r="A1208" s="15">
        <v>2783</v>
      </c>
      <c r="B1208" s="16" t="s">
        <v>1142</v>
      </c>
      <c r="C1208" s="16" t="s">
        <v>1701</v>
      </c>
      <c r="D1208" s="17">
        <v>45088</v>
      </c>
      <c r="E1208" s="17">
        <v>45137</v>
      </c>
      <c r="F1208" s="16">
        <v>1</v>
      </c>
      <c r="G1208" s="16" t="s">
        <v>10308</v>
      </c>
      <c r="H1208" s="16" t="s">
        <v>727</v>
      </c>
      <c r="I1208" s="16" t="s">
        <v>8465</v>
      </c>
      <c r="J1208" s="16" t="s">
        <v>8466</v>
      </c>
      <c r="K1208" s="16" t="s">
        <v>132</v>
      </c>
      <c r="L1208" s="16" t="s">
        <v>32</v>
      </c>
      <c r="M1208" s="16" t="s">
        <v>51</v>
      </c>
      <c r="N1208" s="16" t="s">
        <v>50</v>
      </c>
      <c r="O1208" s="16" t="s">
        <v>35</v>
      </c>
      <c r="P1208" s="16" t="s">
        <v>125</v>
      </c>
      <c r="Q1208" s="16" t="s">
        <v>8467</v>
      </c>
      <c r="R1208" s="16" t="s">
        <v>10322</v>
      </c>
      <c r="S1208" s="16" t="s">
        <v>304</v>
      </c>
      <c r="T1208" s="18">
        <v>28419</v>
      </c>
      <c r="U1208" s="19">
        <v>48.163888888888891</v>
      </c>
      <c r="V1208" s="19" t="s">
        <v>10317</v>
      </c>
      <c r="W1208" s="20" t="s">
        <v>39</v>
      </c>
      <c r="X1208" s="16" t="s">
        <v>102</v>
      </c>
      <c r="Y1208" s="16" t="s">
        <v>54</v>
      </c>
      <c r="Z1208" s="16">
        <v>68300</v>
      </c>
      <c r="AA1208" s="16" t="s">
        <v>42</v>
      </c>
      <c r="AB1208" s="16" t="s">
        <v>83</v>
      </c>
      <c r="AC1208" s="16" t="s">
        <v>44</v>
      </c>
      <c r="AD1208" s="16">
        <v>1</v>
      </c>
      <c r="AE1208" s="21">
        <f>VLOOKUP(W1208,Sheet4!$A$4:$B$53,2,FALSE)</f>
        <v>0</v>
      </c>
    </row>
    <row r="1209" spans="1:31" x14ac:dyDescent="0.35">
      <c r="A1209" s="22">
        <v>2784</v>
      </c>
      <c r="B1209" s="23" t="s">
        <v>8468</v>
      </c>
      <c r="C1209" s="23" t="s">
        <v>8469</v>
      </c>
      <c r="D1209" s="24">
        <v>44336</v>
      </c>
      <c r="E1209" s="24">
        <v>44957</v>
      </c>
      <c r="F1209" s="23">
        <v>20</v>
      </c>
      <c r="G1209" s="23" t="s">
        <v>10308</v>
      </c>
      <c r="H1209" s="23" t="s">
        <v>727</v>
      </c>
      <c r="I1209" s="23" t="s">
        <v>8470</v>
      </c>
      <c r="J1209" s="23" t="s">
        <v>8471</v>
      </c>
      <c r="K1209" s="23" t="s">
        <v>79</v>
      </c>
      <c r="L1209" s="23" t="s">
        <v>32</v>
      </c>
      <c r="M1209" s="23" t="s">
        <v>33</v>
      </c>
      <c r="N1209" s="23" t="s">
        <v>63</v>
      </c>
      <c r="O1209" s="23" t="s">
        <v>62</v>
      </c>
      <c r="P1209" s="23" t="s">
        <v>98</v>
      </c>
      <c r="Q1209" s="23" t="s">
        <v>8472</v>
      </c>
      <c r="R1209" s="23" t="s">
        <v>10322</v>
      </c>
      <c r="S1209" s="23" t="s">
        <v>89</v>
      </c>
      <c r="T1209" s="25">
        <v>29653</v>
      </c>
      <c r="U1209" s="26">
        <v>44.783333333333331</v>
      </c>
      <c r="V1209" s="26" t="s">
        <v>10317</v>
      </c>
      <c r="W1209" s="27" t="s">
        <v>39</v>
      </c>
      <c r="X1209" s="23" t="s">
        <v>225</v>
      </c>
      <c r="Y1209" s="23" t="s">
        <v>54</v>
      </c>
      <c r="Z1209" s="23">
        <v>85699</v>
      </c>
      <c r="AA1209" s="23" t="s">
        <v>42</v>
      </c>
      <c r="AB1209" s="23" t="s">
        <v>103</v>
      </c>
      <c r="AC1209" s="23" t="s">
        <v>44</v>
      </c>
      <c r="AD1209" s="23">
        <v>2</v>
      </c>
      <c r="AE1209" s="28">
        <f>VLOOKUP(W1209,Sheet4!$A$4:$B$53,2,FALSE)</f>
        <v>0</v>
      </c>
    </row>
    <row r="1210" spans="1:31" x14ac:dyDescent="0.35">
      <c r="A1210" s="15">
        <v>2788</v>
      </c>
      <c r="B1210" s="16" t="s">
        <v>2686</v>
      </c>
      <c r="C1210" s="16" t="s">
        <v>4473</v>
      </c>
      <c r="D1210" s="17">
        <v>45080</v>
      </c>
      <c r="E1210" s="17">
        <v>45121</v>
      </c>
      <c r="F1210" s="16">
        <v>1</v>
      </c>
      <c r="G1210" s="16" t="s">
        <v>10308</v>
      </c>
      <c r="H1210" s="16" t="s">
        <v>727</v>
      </c>
      <c r="I1210" s="16" t="s">
        <v>8480</v>
      </c>
      <c r="J1210" s="16" t="s">
        <v>8481</v>
      </c>
      <c r="K1210" s="16" t="s">
        <v>117</v>
      </c>
      <c r="L1210" s="16" t="s">
        <v>744</v>
      </c>
      <c r="M1210" s="16" t="s">
        <v>33</v>
      </c>
      <c r="N1210" s="16" t="s">
        <v>34</v>
      </c>
      <c r="O1210" s="16" t="s">
        <v>62</v>
      </c>
      <c r="P1210" s="16" t="s">
        <v>98</v>
      </c>
      <c r="Q1210" s="16" t="s">
        <v>8482</v>
      </c>
      <c r="R1210" s="16" t="s">
        <v>10322</v>
      </c>
      <c r="S1210" s="16" t="s">
        <v>176</v>
      </c>
      <c r="T1210" s="18">
        <v>17936</v>
      </c>
      <c r="U1210" s="19">
        <v>76.86944444444444</v>
      </c>
      <c r="V1210" s="19" t="s">
        <v>10316</v>
      </c>
      <c r="W1210" s="20" t="s">
        <v>39</v>
      </c>
      <c r="X1210" s="16" t="s">
        <v>6</v>
      </c>
      <c r="Y1210" s="16" t="s">
        <v>41</v>
      </c>
      <c r="Z1210" s="16">
        <v>87242</v>
      </c>
      <c r="AA1210" s="16" t="s">
        <v>92</v>
      </c>
      <c r="AB1210" s="16" t="s">
        <v>43</v>
      </c>
      <c r="AC1210" s="16" t="s">
        <v>44</v>
      </c>
      <c r="AD1210" s="16">
        <v>1</v>
      </c>
      <c r="AE1210" s="21">
        <f>VLOOKUP(W1210,Sheet4!$A$4:$B$53,2,FALSE)</f>
        <v>0</v>
      </c>
    </row>
    <row r="1211" spans="1:31" x14ac:dyDescent="0.35">
      <c r="A1211" s="22">
        <v>2789</v>
      </c>
      <c r="B1211" s="23" t="s">
        <v>8483</v>
      </c>
      <c r="C1211" s="23" t="s">
        <v>1955</v>
      </c>
      <c r="D1211" s="24">
        <v>44312</v>
      </c>
      <c r="E1211" s="24">
        <v>44383</v>
      </c>
      <c r="F1211" s="23">
        <v>2</v>
      </c>
      <c r="G1211" s="23" t="s">
        <v>10308</v>
      </c>
      <c r="H1211" s="23" t="s">
        <v>28</v>
      </c>
      <c r="I1211" s="23" t="s">
        <v>8484</v>
      </c>
      <c r="J1211" s="23" t="s">
        <v>8485</v>
      </c>
      <c r="K1211" s="23" t="s">
        <v>31</v>
      </c>
      <c r="L1211" s="23" t="s">
        <v>32</v>
      </c>
      <c r="M1211" s="23" t="s">
        <v>33</v>
      </c>
      <c r="N1211" s="23" t="s">
        <v>63</v>
      </c>
      <c r="O1211" s="23" t="s">
        <v>35</v>
      </c>
      <c r="P1211" s="23" t="s">
        <v>139</v>
      </c>
      <c r="Q1211" s="23" t="s">
        <v>8486</v>
      </c>
      <c r="R1211" s="23" t="s">
        <v>10322</v>
      </c>
      <c r="S1211" s="23" t="s">
        <v>593</v>
      </c>
      <c r="T1211" s="25">
        <v>15496</v>
      </c>
      <c r="U1211" s="26">
        <v>83.544444444444451</v>
      </c>
      <c r="V1211" s="26" t="s">
        <v>10314</v>
      </c>
      <c r="W1211" s="27" t="s">
        <v>39</v>
      </c>
      <c r="X1211" s="23" t="s">
        <v>242</v>
      </c>
      <c r="Y1211" s="23" t="s">
        <v>54</v>
      </c>
      <c r="Z1211" s="23">
        <v>31575</v>
      </c>
      <c r="AA1211" s="23" t="s">
        <v>127</v>
      </c>
      <c r="AB1211" s="23" t="s">
        <v>103</v>
      </c>
      <c r="AC1211" s="23" t="s">
        <v>44</v>
      </c>
      <c r="AD1211" s="23">
        <v>4</v>
      </c>
      <c r="AE1211" s="28">
        <f>VLOOKUP(W1211,Sheet4!$A$4:$B$53,2,FALSE)</f>
        <v>0</v>
      </c>
    </row>
    <row r="1212" spans="1:31" x14ac:dyDescent="0.35">
      <c r="A1212" s="15">
        <v>2790</v>
      </c>
      <c r="B1212" s="16" t="s">
        <v>4500</v>
      </c>
      <c r="C1212" s="16" t="s">
        <v>1606</v>
      </c>
      <c r="D1212" s="17">
        <v>43585</v>
      </c>
      <c r="E1212" s="17">
        <v>43747</v>
      </c>
      <c r="F1212" s="16">
        <v>5</v>
      </c>
      <c r="G1212" s="16" t="s">
        <v>10308</v>
      </c>
      <c r="H1212" s="16" t="s">
        <v>28</v>
      </c>
      <c r="I1212" s="16" t="s">
        <v>8487</v>
      </c>
      <c r="J1212" s="16" t="s">
        <v>8488</v>
      </c>
      <c r="K1212" s="16" t="s">
        <v>49</v>
      </c>
      <c r="L1212" s="16" t="s">
        <v>32</v>
      </c>
      <c r="M1212" s="16" t="s">
        <v>33</v>
      </c>
      <c r="N1212" s="16" t="s">
        <v>63</v>
      </c>
      <c r="O1212" s="16" t="s">
        <v>51</v>
      </c>
      <c r="P1212" s="16" t="s">
        <v>98</v>
      </c>
      <c r="Q1212" s="16" t="s">
        <v>8489</v>
      </c>
      <c r="R1212" s="16" t="s">
        <v>10322</v>
      </c>
      <c r="S1212" s="16" t="s">
        <v>331</v>
      </c>
      <c r="T1212" s="18">
        <v>21770</v>
      </c>
      <c r="U1212" s="19">
        <v>66.36666666666666</v>
      </c>
      <c r="V1212" s="19" t="s">
        <v>10315</v>
      </c>
      <c r="W1212" s="20" t="s">
        <v>39</v>
      </c>
      <c r="X1212" s="16" t="s">
        <v>82</v>
      </c>
      <c r="Y1212" s="16" t="s">
        <v>54</v>
      </c>
      <c r="Z1212" s="16">
        <v>64694</v>
      </c>
      <c r="AA1212" s="16" t="s">
        <v>55</v>
      </c>
      <c r="AB1212" s="16" t="s">
        <v>43</v>
      </c>
      <c r="AC1212" s="16" t="s">
        <v>44</v>
      </c>
      <c r="AD1212" s="16">
        <v>4</v>
      </c>
      <c r="AE1212" s="21">
        <f>VLOOKUP(W1212,Sheet4!$A$4:$B$53,2,FALSE)</f>
        <v>0</v>
      </c>
    </row>
    <row r="1213" spans="1:31" x14ac:dyDescent="0.35">
      <c r="A1213" s="22">
        <v>2791</v>
      </c>
      <c r="B1213" s="23" t="s">
        <v>8490</v>
      </c>
      <c r="C1213" s="23" t="s">
        <v>1768</v>
      </c>
      <c r="D1213" s="24">
        <v>44381</v>
      </c>
      <c r="E1213" s="24">
        <v>45102</v>
      </c>
      <c r="F1213" s="23">
        <v>23</v>
      </c>
      <c r="G1213" s="23" t="s">
        <v>10308</v>
      </c>
      <c r="H1213" s="23" t="s">
        <v>28</v>
      </c>
      <c r="I1213" s="23" t="s">
        <v>8491</v>
      </c>
      <c r="J1213" s="23" t="s">
        <v>8492</v>
      </c>
      <c r="K1213" s="23" t="s">
        <v>138</v>
      </c>
      <c r="L1213" s="23" t="s">
        <v>32</v>
      </c>
      <c r="M1213" s="23" t="s">
        <v>33</v>
      </c>
      <c r="N1213" s="23" t="s">
        <v>63</v>
      </c>
      <c r="O1213" s="23" t="s">
        <v>35</v>
      </c>
      <c r="P1213" s="23" t="s">
        <v>98</v>
      </c>
      <c r="Q1213" s="23" t="s">
        <v>8493</v>
      </c>
      <c r="R1213" s="23" t="s">
        <v>10322</v>
      </c>
      <c r="S1213" s="23" t="s">
        <v>89</v>
      </c>
      <c r="T1213" s="25">
        <v>17103</v>
      </c>
      <c r="U1213" s="26">
        <v>79.144444444444446</v>
      </c>
      <c r="V1213" s="26" t="s">
        <v>10316</v>
      </c>
      <c r="W1213" s="27" t="s">
        <v>39</v>
      </c>
      <c r="X1213" s="23" t="s">
        <v>192</v>
      </c>
      <c r="Y1213" s="23" t="s">
        <v>54</v>
      </c>
      <c r="Z1213" s="23">
        <v>43706</v>
      </c>
      <c r="AA1213" s="23" t="s">
        <v>42</v>
      </c>
      <c r="AB1213" s="23" t="s">
        <v>43</v>
      </c>
      <c r="AC1213" s="23" t="s">
        <v>44</v>
      </c>
      <c r="AD1213" s="23">
        <v>2</v>
      </c>
      <c r="AE1213" s="28">
        <f>VLOOKUP(W1213,Sheet4!$A$4:$B$53,2,FALSE)</f>
        <v>0</v>
      </c>
    </row>
    <row r="1214" spans="1:31" x14ac:dyDescent="0.35">
      <c r="A1214" s="15">
        <v>2795</v>
      </c>
      <c r="B1214" s="16" t="s">
        <v>6238</v>
      </c>
      <c r="C1214" s="16" t="s">
        <v>8179</v>
      </c>
      <c r="D1214" s="17">
        <v>44752</v>
      </c>
      <c r="E1214" s="17">
        <v>44815</v>
      </c>
      <c r="F1214" s="16">
        <v>2</v>
      </c>
      <c r="G1214" s="16" t="s">
        <v>10308</v>
      </c>
      <c r="H1214" s="16" t="s">
        <v>28</v>
      </c>
      <c r="I1214" s="16" t="s">
        <v>8502</v>
      </c>
      <c r="J1214" s="16" t="s">
        <v>8503</v>
      </c>
      <c r="K1214" s="16" t="s">
        <v>132</v>
      </c>
      <c r="L1214" s="16" t="s">
        <v>32</v>
      </c>
      <c r="M1214" s="16" t="s">
        <v>51</v>
      </c>
      <c r="N1214" s="16" t="s">
        <v>34</v>
      </c>
      <c r="O1214" s="16" t="s">
        <v>35</v>
      </c>
      <c r="P1214" s="16" t="s">
        <v>174</v>
      </c>
      <c r="Q1214" s="16" t="s">
        <v>8504</v>
      </c>
      <c r="R1214" s="16" t="s">
        <v>10322</v>
      </c>
      <c r="S1214" s="16" t="s">
        <v>100</v>
      </c>
      <c r="T1214" s="18">
        <v>17924</v>
      </c>
      <c r="U1214" s="19">
        <v>76.900000000000006</v>
      </c>
      <c r="V1214" s="19" t="s">
        <v>10316</v>
      </c>
      <c r="W1214" s="20" t="s">
        <v>39</v>
      </c>
      <c r="X1214" s="16" t="s">
        <v>702</v>
      </c>
      <c r="Y1214" s="16" t="s">
        <v>41</v>
      </c>
      <c r="Z1214" s="16">
        <v>74746</v>
      </c>
      <c r="AA1214" s="16" t="s">
        <v>127</v>
      </c>
      <c r="AB1214" s="16" t="s">
        <v>74</v>
      </c>
      <c r="AC1214" s="16" t="s">
        <v>44</v>
      </c>
      <c r="AD1214" s="16">
        <v>4</v>
      </c>
      <c r="AE1214" s="21">
        <f>VLOOKUP(W1214,Sheet4!$A$4:$B$53,2,FALSE)</f>
        <v>0</v>
      </c>
    </row>
    <row r="1215" spans="1:31" x14ac:dyDescent="0.35">
      <c r="A1215" s="22">
        <v>2796</v>
      </c>
      <c r="B1215" s="23" t="s">
        <v>8505</v>
      </c>
      <c r="C1215" s="23" t="s">
        <v>5589</v>
      </c>
      <c r="D1215" s="24">
        <v>44823</v>
      </c>
      <c r="E1215" s="24">
        <v>45094</v>
      </c>
      <c r="F1215" s="23">
        <v>8</v>
      </c>
      <c r="G1215" s="23" t="s">
        <v>10308</v>
      </c>
      <c r="H1215" s="23" t="s">
        <v>28</v>
      </c>
      <c r="I1215" s="23" t="s">
        <v>8506</v>
      </c>
      <c r="J1215" s="23" t="s">
        <v>8507</v>
      </c>
      <c r="K1215" s="23" t="s">
        <v>79</v>
      </c>
      <c r="L1215" s="23" t="s">
        <v>32</v>
      </c>
      <c r="M1215" s="23" t="s">
        <v>33</v>
      </c>
      <c r="N1215" s="23" t="s">
        <v>50</v>
      </c>
      <c r="O1215" s="23" t="s">
        <v>62</v>
      </c>
      <c r="P1215" s="23" t="s">
        <v>174</v>
      </c>
      <c r="Q1215" s="23" t="s">
        <v>8508</v>
      </c>
      <c r="R1215" s="23" t="s">
        <v>10322</v>
      </c>
      <c r="S1215" s="23" t="s">
        <v>110</v>
      </c>
      <c r="T1215" s="25">
        <v>33482</v>
      </c>
      <c r="U1215" s="26">
        <v>34.302777777777777</v>
      </c>
      <c r="V1215" s="26" t="s">
        <v>10318</v>
      </c>
      <c r="W1215" s="27" t="s">
        <v>39</v>
      </c>
      <c r="X1215" s="23" t="s">
        <v>2798</v>
      </c>
      <c r="Y1215" s="23" t="s">
        <v>41</v>
      </c>
      <c r="Z1215" s="23">
        <v>96469</v>
      </c>
      <c r="AA1215" s="23" t="s">
        <v>127</v>
      </c>
      <c r="AB1215" s="23" t="s">
        <v>83</v>
      </c>
      <c r="AC1215" s="23" t="s">
        <v>44</v>
      </c>
      <c r="AD1215" s="23">
        <v>1</v>
      </c>
      <c r="AE1215" s="28">
        <f>VLOOKUP(W1215,Sheet4!$A$4:$B$53,2,FALSE)</f>
        <v>0</v>
      </c>
    </row>
    <row r="1216" spans="1:31" x14ac:dyDescent="0.35">
      <c r="A1216" s="15">
        <v>2799</v>
      </c>
      <c r="B1216" s="16" t="s">
        <v>3797</v>
      </c>
      <c r="C1216" s="16" t="s">
        <v>2271</v>
      </c>
      <c r="D1216" s="17">
        <v>44306</v>
      </c>
      <c r="E1216" s="17">
        <v>44821</v>
      </c>
      <c r="F1216" s="16">
        <v>16</v>
      </c>
      <c r="G1216" s="16" t="s">
        <v>10308</v>
      </c>
      <c r="H1216" s="16" t="s">
        <v>28</v>
      </c>
      <c r="I1216" s="16" t="s">
        <v>8515</v>
      </c>
      <c r="J1216" s="16" t="s">
        <v>8516</v>
      </c>
      <c r="K1216" s="16" t="s">
        <v>31</v>
      </c>
      <c r="L1216" s="16" t="s">
        <v>32</v>
      </c>
      <c r="M1216" s="16" t="s">
        <v>51</v>
      </c>
      <c r="N1216" s="16" t="s">
        <v>50</v>
      </c>
      <c r="O1216" s="16" t="s">
        <v>51</v>
      </c>
      <c r="P1216" s="16" t="s">
        <v>125</v>
      </c>
      <c r="Q1216" s="16" t="s">
        <v>8517</v>
      </c>
      <c r="R1216" s="16" t="s">
        <v>10322</v>
      </c>
      <c r="S1216" s="16" t="s">
        <v>110</v>
      </c>
      <c r="T1216" s="18">
        <v>32194</v>
      </c>
      <c r="U1216" s="19">
        <v>37.830555555555556</v>
      </c>
      <c r="V1216" s="19" t="s">
        <v>10318</v>
      </c>
      <c r="W1216" s="20" t="s">
        <v>39</v>
      </c>
      <c r="X1216" s="16" t="s">
        <v>112</v>
      </c>
      <c r="Y1216" s="16" t="s">
        <v>54</v>
      </c>
      <c r="Z1216" s="16">
        <v>54859</v>
      </c>
      <c r="AA1216" s="16" t="s">
        <v>42</v>
      </c>
      <c r="AB1216" s="16" t="s">
        <v>103</v>
      </c>
      <c r="AC1216" s="16" t="s">
        <v>44</v>
      </c>
      <c r="AD1216" s="16">
        <v>2</v>
      </c>
      <c r="AE1216" s="21">
        <f>VLOOKUP(W1216,Sheet4!$A$4:$B$53,2,FALSE)</f>
        <v>0</v>
      </c>
    </row>
    <row r="1217" spans="1:31" x14ac:dyDescent="0.35">
      <c r="A1217" s="22">
        <v>2807</v>
      </c>
      <c r="B1217" s="23" t="s">
        <v>7577</v>
      </c>
      <c r="C1217" s="23" t="s">
        <v>2101</v>
      </c>
      <c r="D1217" s="24">
        <v>44383</v>
      </c>
      <c r="E1217" s="24">
        <v>44933</v>
      </c>
      <c r="F1217" s="23">
        <v>18</v>
      </c>
      <c r="G1217" s="23" t="s">
        <v>10308</v>
      </c>
      <c r="H1217" s="23" t="s">
        <v>727</v>
      </c>
      <c r="I1217" s="23" t="s">
        <v>8532</v>
      </c>
      <c r="J1217" s="23" t="s">
        <v>8533</v>
      </c>
      <c r="K1217" s="23" t="s">
        <v>88</v>
      </c>
      <c r="L1217" s="23" t="s">
        <v>744</v>
      </c>
      <c r="M1217" s="23" t="s">
        <v>51</v>
      </c>
      <c r="N1217" s="23" t="s">
        <v>50</v>
      </c>
      <c r="O1217" s="23" t="s">
        <v>51</v>
      </c>
      <c r="P1217" s="23" t="s">
        <v>98</v>
      </c>
      <c r="Q1217" s="23" t="s">
        <v>8534</v>
      </c>
      <c r="R1217" s="23" t="s">
        <v>10322</v>
      </c>
      <c r="S1217" s="23" t="s">
        <v>304</v>
      </c>
      <c r="T1217" s="25">
        <v>28232</v>
      </c>
      <c r="U1217" s="26">
        <v>48.674999999999997</v>
      </c>
      <c r="V1217" s="26" t="s">
        <v>10317</v>
      </c>
      <c r="W1217" s="27" t="s">
        <v>39</v>
      </c>
      <c r="X1217" s="23" t="s">
        <v>91</v>
      </c>
      <c r="Y1217" s="23" t="s">
        <v>41</v>
      </c>
      <c r="Z1217" s="23">
        <v>55399</v>
      </c>
      <c r="AA1217" s="23" t="s">
        <v>42</v>
      </c>
      <c r="AB1217" s="23" t="s">
        <v>83</v>
      </c>
      <c r="AC1217" s="23" t="s">
        <v>44</v>
      </c>
      <c r="AD1217" s="23">
        <v>2</v>
      </c>
      <c r="AE1217" s="28">
        <f>VLOOKUP(W1217,Sheet4!$A$4:$B$53,2,FALSE)</f>
        <v>0</v>
      </c>
    </row>
    <row r="1218" spans="1:31" x14ac:dyDescent="0.35">
      <c r="A1218" s="15">
        <v>2810</v>
      </c>
      <c r="B1218" s="16" t="s">
        <v>5701</v>
      </c>
      <c r="C1218" s="16" t="s">
        <v>4524</v>
      </c>
      <c r="D1218" s="17">
        <v>44882</v>
      </c>
      <c r="E1218" s="17">
        <v>44965</v>
      </c>
      <c r="F1218" s="16">
        <v>2</v>
      </c>
      <c r="G1218" s="16" t="s">
        <v>10308</v>
      </c>
      <c r="H1218" s="16" t="s">
        <v>28</v>
      </c>
      <c r="I1218" s="16" t="s">
        <v>8539</v>
      </c>
      <c r="J1218" s="16" t="s">
        <v>8540</v>
      </c>
      <c r="K1218" s="16" t="s">
        <v>117</v>
      </c>
      <c r="L1218" s="16" t="s">
        <v>32</v>
      </c>
      <c r="M1218" s="16" t="s">
        <v>62</v>
      </c>
      <c r="N1218" s="16" t="s">
        <v>50</v>
      </c>
      <c r="O1218" s="16" t="s">
        <v>51</v>
      </c>
      <c r="P1218" s="16" t="s">
        <v>125</v>
      </c>
      <c r="Q1218" s="16" t="s">
        <v>8541</v>
      </c>
      <c r="R1218" s="16" t="s">
        <v>10322</v>
      </c>
      <c r="S1218" s="16" t="s">
        <v>89</v>
      </c>
      <c r="T1218" s="18">
        <v>21650</v>
      </c>
      <c r="U1218" s="19">
        <v>66.694444444444443</v>
      </c>
      <c r="V1218" s="19" t="s">
        <v>10315</v>
      </c>
      <c r="W1218" s="20" t="s">
        <v>39</v>
      </c>
      <c r="X1218" s="16" t="s">
        <v>82</v>
      </c>
      <c r="Y1218" s="16" t="s">
        <v>54</v>
      </c>
      <c r="Z1218" s="16">
        <v>72285</v>
      </c>
      <c r="AA1218" s="16" t="s">
        <v>73</v>
      </c>
      <c r="AB1218" s="16" t="s">
        <v>83</v>
      </c>
      <c r="AC1218" s="16" t="s">
        <v>44</v>
      </c>
      <c r="AD1218" s="16">
        <v>4</v>
      </c>
      <c r="AE1218" s="21">
        <f>VLOOKUP(W1218,Sheet4!$A$4:$B$53,2,FALSE)</f>
        <v>0</v>
      </c>
    </row>
    <row r="1219" spans="1:31" x14ac:dyDescent="0.35">
      <c r="A1219" s="22">
        <v>2811</v>
      </c>
      <c r="B1219" s="23" t="s">
        <v>5447</v>
      </c>
      <c r="C1219" s="23" t="s">
        <v>6450</v>
      </c>
      <c r="D1219" s="24">
        <v>43325</v>
      </c>
      <c r="E1219" s="24">
        <v>43979</v>
      </c>
      <c r="F1219" s="23">
        <v>21</v>
      </c>
      <c r="G1219" s="23" t="s">
        <v>10308</v>
      </c>
      <c r="H1219" s="23" t="s">
        <v>28</v>
      </c>
      <c r="I1219" s="23" t="s">
        <v>8542</v>
      </c>
      <c r="J1219" s="23" t="s">
        <v>8543</v>
      </c>
      <c r="K1219" s="23" t="s">
        <v>61</v>
      </c>
      <c r="L1219" s="23" t="s">
        <v>32</v>
      </c>
      <c r="M1219" s="23" t="s">
        <v>51</v>
      </c>
      <c r="N1219" s="23" t="s">
        <v>50</v>
      </c>
      <c r="O1219" s="23" t="s">
        <v>62</v>
      </c>
      <c r="P1219" s="23" t="s">
        <v>174</v>
      </c>
      <c r="Q1219" s="23" t="s">
        <v>8544</v>
      </c>
      <c r="R1219" s="23" t="s">
        <v>10322</v>
      </c>
      <c r="S1219" s="23" t="s">
        <v>89</v>
      </c>
      <c r="T1219" s="25">
        <v>35068</v>
      </c>
      <c r="U1219" s="26">
        <v>29.961111111111112</v>
      </c>
      <c r="V1219" s="26" t="s">
        <v>10320</v>
      </c>
      <c r="W1219" s="27" t="s">
        <v>39</v>
      </c>
      <c r="X1219" s="23" t="s">
        <v>82</v>
      </c>
      <c r="Y1219" s="23" t="s">
        <v>54</v>
      </c>
      <c r="Z1219" s="23">
        <v>82960</v>
      </c>
      <c r="AA1219" s="23" t="s">
        <v>55</v>
      </c>
      <c r="AB1219" s="23" t="s">
        <v>43</v>
      </c>
      <c r="AC1219" s="23" t="s">
        <v>44</v>
      </c>
      <c r="AD1219" s="23">
        <v>2</v>
      </c>
      <c r="AE1219" s="28">
        <f>VLOOKUP(W1219,Sheet4!$A$4:$B$53,2,FALSE)</f>
        <v>0</v>
      </c>
    </row>
    <row r="1220" spans="1:31" x14ac:dyDescent="0.35">
      <c r="A1220" s="15">
        <v>2812</v>
      </c>
      <c r="B1220" s="16" t="s">
        <v>3344</v>
      </c>
      <c r="C1220" s="16" t="s">
        <v>6105</v>
      </c>
      <c r="D1220" s="17">
        <v>44379</v>
      </c>
      <c r="E1220" s="17">
        <v>45116</v>
      </c>
      <c r="F1220" s="16">
        <v>24</v>
      </c>
      <c r="G1220" s="16" t="s">
        <v>10308</v>
      </c>
      <c r="H1220" s="16" t="s">
        <v>28</v>
      </c>
      <c r="I1220" s="16" t="s">
        <v>8545</v>
      </c>
      <c r="J1220" s="16" t="s">
        <v>8546</v>
      </c>
      <c r="K1220" s="16" t="s">
        <v>88</v>
      </c>
      <c r="L1220" s="16" t="s">
        <v>2299</v>
      </c>
      <c r="M1220" s="16" t="s">
        <v>51</v>
      </c>
      <c r="N1220" s="16" t="s">
        <v>63</v>
      </c>
      <c r="O1220" s="16" t="s">
        <v>35</v>
      </c>
      <c r="P1220" s="16" t="s">
        <v>125</v>
      </c>
      <c r="Q1220" s="16" t="s">
        <v>8547</v>
      </c>
      <c r="R1220" s="16" t="s">
        <v>10322</v>
      </c>
      <c r="S1220" s="16" t="s">
        <v>100</v>
      </c>
      <c r="T1220" s="18">
        <v>16938</v>
      </c>
      <c r="U1220" s="19">
        <v>79.594444444444449</v>
      </c>
      <c r="V1220" s="19" t="s">
        <v>10316</v>
      </c>
      <c r="W1220" s="20" t="s">
        <v>39</v>
      </c>
      <c r="X1220" s="16" t="s">
        <v>242</v>
      </c>
      <c r="Y1220" s="16" t="s">
        <v>54</v>
      </c>
      <c r="Z1220" s="16">
        <v>44272</v>
      </c>
      <c r="AA1220" s="16" t="s">
        <v>42</v>
      </c>
      <c r="AB1220" s="16" t="s">
        <v>103</v>
      </c>
      <c r="AC1220" s="16" t="s">
        <v>44</v>
      </c>
      <c r="AD1220" s="16">
        <v>4</v>
      </c>
      <c r="AE1220" s="21">
        <f>VLOOKUP(W1220,Sheet4!$A$4:$B$53,2,FALSE)</f>
        <v>0</v>
      </c>
    </row>
    <row r="1221" spans="1:31" x14ac:dyDescent="0.35">
      <c r="A1221" s="22">
        <v>2818</v>
      </c>
      <c r="B1221" s="23" t="s">
        <v>5588</v>
      </c>
      <c r="C1221" s="23" t="s">
        <v>2871</v>
      </c>
      <c r="D1221" s="24">
        <v>45135</v>
      </c>
      <c r="E1221" s="24">
        <v>45137</v>
      </c>
      <c r="F1221" s="23">
        <v>0</v>
      </c>
      <c r="G1221" s="23" t="s">
        <v>10308</v>
      </c>
      <c r="H1221" s="23" t="s">
        <v>28</v>
      </c>
      <c r="I1221" s="23" t="s">
        <v>8558</v>
      </c>
      <c r="J1221" s="23" t="s">
        <v>8559</v>
      </c>
      <c r="K1221" s="23" t="s">
        <v>167</v>
      </c>
      <c r="L1221" s="23" t="s">
        <v>32</v>
      </c>
      <c r="M1221" s="23" t="s">
        <v>51</v>
      </c>
      <c r="N1221" s="23" t="s">
        <v>63</v>
      </c>
      <c r="O1221" s="23" t="s">
        <v>35</v>
      </c>
      <c r="P1221" s="23" t="s">
        <v>98</v>
      </c>
      <c r="Q1221" s="23" t="s">
        <v>8560</v>
      </c>
      <c r="R1221" s="23" t="s">
        <v>10322</v>
      </c>
      <c r="S1221" s="23" t="s">
        <v>230</v>
      </c>
      <c r="T1221" s="25">
        <v>23395</v>
      </c>
      <c r="U1221" s="26">
        <v>61.919444444444444</v>
      </c>
      <c r="V1221" s="26" t="s">
        <v>10315</v>
      </c>
      <c r="W1221" s="27" t="s">
        <v>39</v>
      </c>
      <c r="X1221" s="23" t="s">
        <v>112</v>
      </c>
      <c r="Y1221" s="23" t="s">
        <v>54</v>
      </c>
      <c r="Z1221" s="23">
        <v>9992</v>
      </c>
      <c r="AA1221" s="23" t="s">
        <v>55</v>
      </c>
      <c r="AB1221" s="23" t="s">
        <v>74</v>
      </c>
      <c r="AC1221" s="23" t="s">
        <v>104</v>
      </c>
      <c r="AD1221" s="23">
        <v>2</v>
      </c>
      <c r="AE1221" s="28">
        <f>VLOOKUP(W1221,Sheet4!$A$4:$B$53,2,FALSE)</f>
        <v>0</v>
      </c>
    </row>
    <row r="1222" spans="1:31" x14ac:dyDescent="0.35">
      <c r="A1222" s="15">
        <v>2821</v>
      </c>
      <c r="B1222" s="16" t="s">
        <v>8565</v>
      </c>
      <c r="C1222" s="16" t="s">
        <v>8566</v>
      </c>
      <c r="D1222" s="17">
        <v>43716</v>
      </c>
      <c r="E1222" s="17">
        <v>44449</v>
      </c>
      <c r="F1222" s="16">
        <v>24</v>
      </c>
      <c r="G1222" s="16" t="s">
        <v>10308</v>
      </c>
      <c r="H1222" s="16" t="s">
        <v>28</v>
      </c>
      <c r="I1222" s="16" t="s">
        <v>8567</v>
      </c>
      <c r="J1222" s="16" t="s">
        <v>8568</v>
      </c>
      <c r="K1222" s="16" t="s">
        <v>61</v>
      </c>
      <c r="L1222" s="16" t="s">
        <v>32</v>
      </c>
      <c r="M1222" s="16" t="s">
        <v>62</v>
      </c>
      <c r="N1222" s="16" t="s">
        <v>63</v>
      </c>
      <c r="O1222" s="16" t="s">
        <v>35</v>
      </c>
      <c r="P1222" s="16" t="s">
        <v>139</v>
      </c>
      <c r="Q1222" s="16" t="s">
        <v>8569</v>
      </c>
      <c r="R1222" s="16" t="s">
        <v>10322</v>
      </c>
      <c r="S1222" s="16" t="s">
        <v>89</v>
      </c>
      <c r="T1222" s="18">
        <v>36060</v>
      </c>
      <c r="U1222" s="19">
        <v>27.244444444444444</v>
      </c>
      <c r="V1222" s="19" t="s">
        <v>10320</v>
      </c>
      <c r="W1222" s="20" t="s">
        <v>39</v>
      </c>
      <c r="X1222" s="16" t="s">
        <v>102</v>
      </c>
      <c r="Y1222" s="16" t="s">
        <v>54</v>
      </c>
      <c r="Z1222" s="16">
        <v>36681</v>
      </c>
      <c r="AA1222" s="16" t="s">
        <v>55</v>
      </c>
      <c r="AB1222" s="16" t="s">
        <v>74</v>
      </c>
      <c r="AC1222" s="16" t="s">
        <v>44</v>
      </c>
      <c r="AD1222" s="16">
        <v>2</v>
      </c>
      <c r="AE1222" s="21">
        <f>VLOOKUP(W1222,Sheet4!$A$4:$B$53,2,FALSE)</f>
        <v>0</v>
      </c>
    </row>
    <row r="1223" spans="1:31" x14ac:dyDescent="0.35">
      <c r="A1223" s="22">
        <v>2826</v>
      </c>
      <c r="B1223" s="23" t="s">
        <v>3785</v>
      </c>
      <c r="C1223" s="23" t="s">
        <v>4607</v>
      </c>
      <c r="D1223" s="24">
        <v>44784</v>
      </c>
      <c r="E1223" s="24">
        <v>44896</v>
      </c>
      <c r="F1223" s="23">
        <v>3</v>
      </c>
      <c r="G1223" s="23" t="s">
        <v>10308</v>
      </c>
      <c r="H1223" s="23" t="s">
        <v>727</v>
      </c>
      <c r="I1223" s="23" t="s">
        <v>8579</v>
      </c>
      <c r="J1223" s="23" t="s">
        <v>8580</v>
      </c>
      <c r="K1223" s="23" t="s">
        <v>79</v>
      </c>
      <c r="L1223" s="23" t="s">
        <v>1804</v>
      </c>
      <c r="M1223" s="23" t="s">
        <v>33</v>
      </c>
      <c r="N1223" s="23" t="s">
        <v>63</v>
      </c>
      <c r="O1223" s="23" t="s">
        <v>62</v>
      </c>
      <c r="P1223" s="23" t="s">
        <v>98</v>
      </c>
      <c r="Q1223" s="23" t="s">
        <v>8581</v>
      </c>
      <c r="R1223" s="23" t="s">
        <v>10322</v>
      </c>
      <c r="S1223" s="23" t="s">
        <v>80</v>
      </c>
      <c r="T1223" s="25">
        <v>19827</v>
      </c>
      <c r="U1223" s="26">
        <v>71.686111111111117</v>
      </c>
      <c r="V1223" s="26" t="s">
        <v>10316</v>
      </c>
      <c r="W1223" s="27" t="s">
        <v>39</v>
      </c>
      <c r="X1223" s="23" t="s">
        <v>102</v>
      </c>
      <c r="Y1223" s="23" t="s">
        <v>41</v>
      </c>
      <c r="Z1223" s="23">
        <v>96266</v>
      </c>
      <c r="AA1223" s="23" t="s">
        <v>55</v>
      </c>
      <c r="AB1223" s="23" t="s">
        <v>83</v>
      </c>
      <c r="AC1223" s="23" t="s">
        <v>44</v>
      </c>
      <c r="AD1223" s="23">
        <v>5</v>
      </c>
      <c r="AE1223" s="28">
        <f>VLOOKUP(W1223,Sheet4!$A$4:$B$53,2,FALSE)</f>
        <v>0</v>
      </c>
    </row>
    <row r="1224" spans="1:31" x14ac:dyDescent="0.35">
      <c r="A1224" s="15">
        <v>2827</v>
      </c>
      <c r="B1224" s="16" t="s">
        <v>4331</v>
      </c>
      <c r="C1224" s="16" t="s">
        <v>4692</v>
      </c>
      <c r="D1224" s="17">
        <v>43880</v>
      </c>
      <c r="E1224" s="17">
        <v>44905</v>
      </c>
      <c r="F1224" s="16">
        <v>33</v>
      </c>
      <c r="G1224" s="16" t="s">
        <v>10308</v>
      </c>
      <c r="H1224" s="16" t="s">
        <v>727</v>
      </c>
      <c r="I1224" s="16" t="s">
        <v>8582</v>
      </c>
      <c r="J1224" s="16" t="s">
        <v>8583</v>
      </c>
      <c r="K1224" s="16" t="s">
        <v>167</v>
      </c>
      <c r="L1224" s="16" t="s">
        <v>744</v>
      </c>
      <c r="M1224" s="16" t="s">
        <v>62</v>
      </c>
      <c r="N1224" s="16" t="s">
        <v>50</v>
      </c>
      <c r="O1224" s="16" t="s">
        <v>62</v>
      </c>
      <c r="P1224" s="16" t="s">
        <v>98</v>
      </c>
      <c r="Q1224" s="16" t="s">
        <v>8584</v>
      </c>
      <c r="R1224" s="16" t="s">
        <v>10322</v>
      </c>
      <c r="S1224" s="16" t="s">
        <v>89</v>
      </c>
      <c r="T1224" s="18">
        <v>29442</v>
      </c>
      <c r="U1224" s="19">
        <v>45.363888888888887</v>
      </c>
      <c r="V1224" s="19" t="s">
        <v>10317</v>
      </c>
      <c r="W1224" s="20" t="s">
        <v>39</v>
      </c>
      <c r="X1224" s="16" t="s">
        <v>91</v>
      </c>
      <c r="Y1224" s="16" t="s">
        <v>41</v>
      </c>
      <c r="Z1224" s="16">
        <v>23357</v>
      </c>
      <c r="AA1224" s="16" t="s">
        <v>73</v>
      </c>
      <c r="AB1224" s="16" t="s">
        <v>83</v>
      </c>
      <c r="AC1224" s="16" t="s">
        <v>44</v>
      </c>
      <c r="AD1224" s="16">
        <v>4</v>
      </c>
      <c r="AE1224" s="21">
        <f>VLOOKUP(W1224,Sheet4!$A$4:$B$53,2,FALSE)</f>
        <v>0</v>
      </c>
    </row>
    <row r="1225" spans="1:31" x14ac:dyDescent="0.35">
      <c r="A1225" s="22">
        <v>2828</v>
      </c>
      <c r="B1225" s="23" t="s">
        <v>221</v>
      </c>
      <c r="C1225" s="23" t="s">
        <v>1838</v>
      </c>
      <c r="D1225" s="24">
        <v>44484</v>
      </c>
      <c r="E1225" s="24">
        <v>45011</v>
      </c>
      <c r="F1225" s="23">
        <v>17</v>
      </c>
      <c r="G1225" s="23" t="s">
        <v>10308</v>
      </c>
      <c r="H1225" s="23" t="s">
        <v>727</v>
      </c>
      <c r="I1225" s="23" t="s">
        <v>8585</v>
      </c>
      <c r="J1225" s="23" t="s">
        <v>8586</v>
      </c>
      <c r="K1225" s="23" t="s">
        <v>97</v>
      </c>
      <c r="L1225" s="23" t="s">
        <v>744</v>
      </c>
      <c r="M1225" s="23" t="s">
        <v>62</v>
      </c>
      <c r="N1225" s="23" t="s">
        <v>50</v>
      </c>
      <c r="O1225" s="23" t="s">
        <v>35</v>
      </c>
      <c r="P1225" s="23" t="s">
        <v>139</v>
      </c>
      <c r="Q1225" s="23" t="s">
        <v>8587</v>
      </c>
      <c r="R1225" s="23" t="s">
        <v>10322</v>
      </c>
      <c r="S1225" s="23" t="s">
        <v>89</v>
      </c>
      <c r="T1225" s="25">
        <v>16203</v>
      </c>
      <c r="U1225" s="26">
        <v>81.608333333333334</v>
      </c>
      <c r="V1225" s="26" t="s">
        <v>10314</v>
      </c>
      <c r="W1225" s="27" t="s">
        <v>39</v>
      </c>
      <c r="X1225" s="23" t="s">
        <v>102</v>
      </c>
      <c r="Y1225" s="23" t="s">
        <v>41</v>
      </c>
      <c r="Z1225" s="23">
        <v>95784</v>
      </c>
      <c r="AA1225" s="23" t="s">
        <v>92</v>
      </c>
      <c r="AB1225" s="23" t="s">
        <v>74</v>
      </c>
      <c r="AC1225" s="23" t="s">
        <v>44</v>
      </c>
      <c r="AD1225" s="23">
        <v>2</v>
      </c>
      <c r="AE1225" s="28">
        <f>VLOOKUP(W1225,Sheet4!$A$4:$B$53,2,FALSE)</f>
        <v>0</v>
      </c>
    </row>
    <row r="1226" spans="1:31" x14ac:dyDescent="0.35">
      <c r="A1226" s="15">
        <v>2830</v>
      </c>
      <c r="B1226" s="16" t="s">
        <v>5599</v>
      </c>
      <c r="C1226" s="16" t="s">
        <v>2800</v>
      </c>
      <c r="D1226" s="17">
        <v>44742</v>
      </c>
      <c r="E1226" s="17">
        <v>44960</v>
      </c>
      <c r="F1226" s="16">
        <v>7</v>
      </c>
      <c r="G1226" s="16" t="s">
        <v>10308</v>
      </c>
      <c r="H1226" s="16" t="s">
        <v>28</v>
      </c>
      <c r="I1226" s="16" t="s">
        <v>8590</v>
      </c>
      <c r="J1226" s="16" t="s">
        <v>8591</v>
      </c>
      <c r="K1226" s="16" t="s">
        <v>117</v>
      </c>
      <c r="L1226" s="16" t="s">
        <v>32</v>
      </c>
      <c r="M1226" s="16" t="s">
        <v>62</v>
      </c>
      <c r="N1226" s="16" t="s">
        <v>63</v>
      </c>
      <c r="O1226" s="16" t="s">
        <v>51</v>
      </c>
      <c r="P1226" s="16" t="s">
        <v>125</v>
      </c>
      <c r="Q1226" s="16" t="s">
        <v>8592</v>
      </c>
      <c r="R1226" s="16" t="s">
        <v>10322</v>
      </c>
      <c r="S1226" s="16" t="s">
        <v>100</v>
      </c>
      <c r="T1226" s="18">
        <v>34480</v>
      </c>
      <c r="U1226" s="19">
        <v>31.566666666666666</v>
      </c>
      <c r="V1226" s="19" t="s">
        <v>10318</v>
      </c>
      <c r="W1226" s="20" t="s">
        <v>39</v>
      </c>
      <c r="X1226" s="16" t="s">
        <v>612</v>
      </c>
      <c r="Y1226" s="16" t="s">
        <v>54</v>
      </c>
      <c r="Z1226" s="16">
        <v>62490</v>
      </c>
      <c r="AA1226" s="16" t="s">
        <v>42</v>
      </c>
      <c r="AB1226" s="16" t="s">
        <v>83</v>
      </c>
      <c r="AC1226" s="16" t="s">
        <v>44</v>
      </c>
      <c r="AD1226" s="16">
        <v>1</v>
      </c>
      <c r="AE1226" s="21">
        <f>VLOOKUP(W1226,Sheet4!$A$4:$B$53,2,FALSE)</f>
        <v>0</v>
      </c>
    </row>
    <row r="1227" spans="1:31" x14ac:dyDescent="0.35">
      <c r="A1227" s="22">
        <v>2834</v>
      </c>
      <c r="B1227" s="23" t="s">
        <v>1097</v>
      </c>
      <c r="C1227" s="23" t="s">
        <v>2850</v>
      </c>
      <c r="D1227" s="24">
        <v>43375</v>
      </c>
      <c r="E1227" s="24">
        <v>44091</v>
      </c>
      <c r="F1227" s="23">
        <v>23</v>
      </c>
      <c r="G1227" s="23" t="s">
        <v>10308</v>
      </c>
      <c r="H1227" s="23" t="s">
        <v>28</v>
      </c>
      <c r="I1227" s="23" t="s">
        <v>8601</v>
      </c>
      <c r="J1227" s="23" t="s">
        <v>8602</v>
      </c>
      <c r="K1227" s="23" t="s">
        <v>132</v>
      </c>
      <c r="L1227" s="23" t="s">
        <v>32</v>
      </c>
      <c r="M1227" s="23" t="s">
        <v>62</v>
      </c>
      <c r="N1227" s="23" t="s">
        <v>50</v>
      </c>
      <c r="O1227" s="23" t="s">
        <v>62</v>
      </c>
      <c r="P1227" s="23" t="s">
        <v>98</v>
      </c>
      <c r="Q1227" s="23" t="s">
        <v>8603</v>
      </c>
      <c r="R1227" s="23" t="s">
        <v>10322</v>
      </c>
      <c r="S1227" s="23" t="s">
        <v>80</v>
      </c>
      <c r="T1227" s="25">
        <v>16026</v>
      </c>
      <c r="U1227" s="26">
        <v>82.094444444444449</v>
      </c>
      <c r="V1227" s="26" t="s">
        <v>10314</v>
      </c>
      <c r="W1227" s="27" t="s">
        <v>39</v>
      </c>
      <c r="X1227" s="23" t="s">
        <v>102</v>
      </c>
      <c r="Y1227" s="23" t="s">
        <v>41</v>
      </c>
      <c r="Z1227" s="23">
        <v>95191</v>
      </c>
      <c r="AA1227" s="23" t="s">
        <v>127</v>
      </c>
      <c r="AB1227" s="23" t="s">
        <v>103</v>
      </c>
      <c r="AC1227" s="23" t="s">
        <v>44</v>
      </c>
      <c r="AD1227" s="23">
        <v>5</v>
      </c>
      <c r="AE1227" s="28">
        <f>VLOOKUP(W1227,Sheet4!$A$4:$B$53,2,FALSE)</f>
        <v>0</v>
      </c>
    </row>
    <row r="1228" spans="1:31" x14ac:dyDescent="0.35">
      <c r="A1228" s="15">
        <v>2835</v>
      </c>
      <c r="B1228" s="16" t="s">
        <v>8604</v>
      </c>
      <c r="C1228" s="16" t="s">
        <v>7483</v>
      </c>
      <c r="D1228" s="17">
        <v>44394</v>
      </c>
      <c r="E1228" s="17">
        <v>44984</v>
      </c>
      <c r="F1228" s="16">
        <v>19</v>
      </c>
      <c r="G1228" s="16" t="s">
        <v>10308</v>
      </c>
      <c r="H1228" s="16" t="s">
        <v>28</v>
      </c>
      <c r="I1228" s="16" t="s">
        <v>8605</v>
      </c>
      <c r="J1228" s="16" t="s">
        <v>8606</v>
      </c>
      <c r="K1228" s="16" t="s">
        <v>49</v>
      </c>
      <c r="L1228" s="16" t="s">
        <v>32</v>
      </c>
      <c r="M1228" s="16" t="s">
        <v>33</v>
      </c>
      <c r="N1228" s="16" t="s">
        <v>34</v>
      </c>
      <c r="O1228" s="16" t="s">
        <v>51</v>
      </c>
      <c r="P1228" s="16" t="s">
        <v>125</v>
      </c>
      <c r="Q1228" s="16" t="s">
        <v>8607</v>
      </c>
      <c r="R1228" s="16" t="s">
        <v>10322</v>
      </c>
      <c r="S1228" s="16" t="s">
        <v>110</v>
      </c>
      <c r="T1228" s="18">
        <v>34800</v>
      </c>
      <c r="U1228" s="19">
        <v>30.691666666666666</v>
      </c>
      <c r="V1228" s="19" t="s">
        <v>10318</v>
      </c>
      <c r="W1228" s="20" t="s">
        <v>39</v>
      </c>
      <c r="X1228" s="16" t="s">
        <v>418</v>
      </c>
      <c r="Y1228" s="16" t="s">
        <v>41</v>
      </c>
      <c r="Z1228" s="16">
        <v>81501</v>
      </c>
      <c r="AA1228" s="16" t="s">
        <v>42</v>
      </c>
      <c r="AB1228" s="16" t="s">
        <v>103</v>
      </c>
      <c r="AC1228" s="16" t="s">
        <v>44</v>
      </c>
      <c r="AD1228" s="16">
        <v>5</v>
      </c>
      <c r="AE1228" s="21">
        <f>VLOOKUP(W1228,Sheet4!$A$4:$B$53,2,FALSE)</f>
        <v>0</v>
      </c>
    </row>
    <row r="1229" spans="1:31" x14ac:dyDescent="0.35">
      <c r="A1229" s="22">
        <v>2837</v>
      </c>
      <c r="B1229" s="23" t="s">
        <v>1072</v>
      </c>
      <c r="C1229" s="23" t="s">
        <v>3233</v>
      </c>
      <c r="D1229" s="24">
        <v>44275</v>
      </c>
      <c r="E1229" s="24">
        <v>44975</v>
      </c>
      <c r="F1229" s="23">
        <v>23</v>
      </c>
      <c r="G1229" s="23" t="s">
        <v>10308</v>
      </c>
      <c r="H1229" s="23" t="s">
        <v>28</v>
      </c>
      <c r="I1229" s="23" t="s">
        <v>8610</v>
      </c>
      <c r="J1229" s="23" t="s">
        <v>8611</v>
      </c>
      <c r="K1229" s="23" t="s">
        <v>79</v>
      </c>
      <c r="L1229" s="23" t="s">
        <v>32</v>
      </c>
      <c r="M1229" s="23" t="s">
        <v>51</v>
      </c>
      <c r="N1229" s="23" t="s">
        <v>34</v>
      </c>
      <c r="O1229" s="23" t="s">
        <v>35</v>
      </c>
      <c r="P1229" s="23" t="s">
        <v>98</v>
      </c>
      <c r="Q1229" s="23" t="s">
        <v>8612</v>
      </c>
      <c r="R1229" s="23" t="s">
        <v>10322</v>
      </c>
      <c r="S1229" s="23" t="s">
        <v>147</v>
      </c>
      <c r="T1229" s="25">
        <v>16263</v>
      </c>
      <c r="U1229" s="26">
        <v>81.444444444444443</v>
      </c>
      <c r="V1229" s="26" t="s">
        <v>10314</v>
      </c>
      <c r="W1229" s="27" t="s">
        <v>39</v>
      </c>
      <c r="X1229" s="23" t="s">
        <v>1505</v>
      </c>
      <c r="Y1229" s="23" t="s">
        <v>54</v>
      </c>
      <c r="Z1229" s="23">
        <v>32946</v>
      </c>
      <c r="AA1229" s="23" t="s">
        <v>127</v>
      </c>
      <c r="AB1229" s="23" t="s">
        <v>74</v>
      </c>
      <c r="AC1229" s="23" t="s">
        <v>44</v>
      </c>
      <c r="AD1229" s="23">
        <v>4</v>
      </c>
      <c r="AE1229" s="28">
        <f>VLOOKUP(W1229,Sheet4!$A$4:$B$53,2,FALSE)</f>
        <v>0</v>
      </c>
    </row>
    <row r="1230" spans="1:31" x14ac:dyDescent="0.35">
      <c r="A1230" s="15">
        <v>2838</v>
      </c>
      <c r="B1230" s="16" t="s">
        <v>8613</v>
      </c>
      <c r="C1230" s="16" t="s">
        <v>456</v>
      </c>
      <c r="D1230" s="17">
        <v>44448</v>
      </c>
      <c r="E1230" s="17">
        <v>44505</v>
      </c>
      <c r="F1230" s="16">
        <v>1</v>
      </c>
      <c r="G1230" s="16" t="s">
        <v>10308</v>
      </c>
      <c r="H1230" s="16" t="s">
        <v>28</v>
      </c>
      <c r="I1230" s="16" t="s">
        <v>8614</v>
      </c>
      <c r="J1230" s="16" t="s">
        <v>8615</v>
      </c>
      <c r="K1230" s="16" t="s">
        <v>167</v>
      </c>
      <c r="L1230" s="16" t="s">
        <v>32</v>
      </c>
      <c r="M1230" s="16" t="s">
        <v>51</v>
      </c>
      <c r="N1230" s="16" t="s">
        <v>50</v>
      </c>
      <c r="O1230" s="16" t="s">
        <v>35</v>
      </c>
      <c r="P1230" s="16" t="s">
        <v>174</v>
      </c>
      <c r="Q1230" s="16" t="s">
        <v>8616</v>
      </c>
      <c r="R1230" s="16" t="s">
        <v>10322</v>
      </c>
      <c r="S1230" s="16" t="s">
        <v>65</v>
      </c>
      <c r="T1230" s="18">
        <v>16570</v>
      </c>
      <c r="U1230" s="19">
        <v>80.602777777777774</v>
      </c>
      <c r="V1230" s="19" t="s">
        <v>10314</v>
      </c>
      <c r="W1230" s="20" t="s">
        <v>39</v>
      </c>
      <c r="X1230" s="16" t="s">
        <v>183</v>
      </c>
      <c r="Y1230" s="16" t="s">
        <v>54</v>
      </c>
      <c r="Z1230" s="16">
        <v>93005</v>
      </c>
      <c r="AA1230" s="16" t="s">
        <v>92</v>
      </c>
      <c r="AB1230" s="16" t="s">
        <v>74</v>
      </c>
      <c r="AC1230" s="16" t="s">
        <v>44</v>
      </c>
      <c r="AD1230" s="16">
        <v>5</v>
      </c>
      <c r="AE1230" s="21">
        <f>VLOOKUP(W1230,Sheet4!$A$4:$B$53,2,FALSE)</f>
        <v>0</v>
      </c>
    </row>
    <row r="1231" spans="1:31" x14ac:dyDescent="0.35">
      <c r="A1231" s="22">
        <v>2839</v>
      </c>
      <c r="B1231" s="23" t="s">
        <v>8617</v>
      </c>
      <c r="C1231" s="23" t="s">
        <v>5360</v>
      </c>
      <c r="D1231" s="24">
        <v>43805</v>
      </c>
      <c r="E1231" s="24">
        <v>44648</v>
      </c>
      <c r="F1231" s="23">
        <v>27</v>
      </c>
      <c r="G1231" s="23" t="s">
        <v>10308</v>
      </c>
      <c r="H1231" s="23" t="s">
        <v>28</v>
      </c>
      <c r="I1231" s="23" t="s">
        <v>8618</v>
      </c>
      <c r="J1231" s="23" t="s">
        <v>8619</v>
      </c>
      <c r="K1231" s="23" t="s">
        <v>97</v>
      </c>
      <c r="L1231" s="23" t="s">
        <v>32</v>
      </c>
      <c r="M1231" s="23" t="s">
        <v>51</v>
      </c>
      <c r="N1231" s="23" t="s">
        <v>34</v>
      </c>
      <c r="O1231" s="23" t="s">
        <v>51</v>
      </c>
      <c r="P1231" s="23" t="s">
        <v>174</v>
      </c>
      <c r="Q1231" s="23" t="s">
        <v>8620</v>
      </c>
      <c r="R1231" s="23" t="s">
        <v>10322</v>
      </c>
      <c r="S1231" s="23" t="s">
        <v>80</v>
      </c>
      <c r="T1231" s="25">
        <v>25452</v>
      </c>
      <c r="U1231" s="26">
        <v>56.288888888888891</v>
      </c>
      <c r="V1231" s="26" t="s">
        <v>10319</v>
      </c>
      <c r="W1231" s="27" t="s">
        <v>39</v>
      </c>
      <c r="X1231" s="23" t="s">
        <v>225</v>
      </c>
      <c r="Y1231" s="23" t="s">
        <v>54</v>
      </c>
      <c r="Z1231" s="23">
        <v>72072</v>
      </c>
      <c r="AA1231" s="23" t="s">
        <v>92</v>
      </c>
      <c r="AB1231" s="23" t="s">
        <v>83</v>
      </c>
      <c r="AC1231" s="23" t="s">
        <v>44</v>
      </c>
      <c r="AD1231" s="23">
        <v>1</v>
      </c>
      <c r="AE1231" s="28">
        <f>VLOOKUP(W1231,Sheet4!$A$4:$B$53,2,FALSE)</f>
        <v>0</v>
      </c>
    </row>
    <row r="1232" spans="1:31" x14ac:dyDescent="0.35">
      <c r="A1232" s="15">
        <v>2840</v>
      </c>
      <c r="B1232" s="16" t="s">
        <v>3169</v>
      </c>
      <c r="C1232" s="16" t="s">
        <v>1955</v>
      </c>
      <c r="D1232" s="17">
        <v>45042</v>
      </c>
      <c r="E1232" s="17">
        <v>45065</v>
      </c>
      <c r="F1232" s="16">
        <v>0</v>
      </c>
      <c r="G1232" s="16" t="s">
        <v>10308</v>
      </c>
      <c r="H1232" s="16" t="s">
        <v>28</v>
      </c>
      <c r="I1232" s="16" t="s">
        <v>8621</v>
      </c>
      <c r="J1232" s="16" t="s">
        <v>8622</v>
      </c>
      <c r="K1232" s="16" t="s">
        <v>117</v>
      </c>
      <c r="L1232" s="16" t="s">
        <v>32</v>
      </c>
      <c r="M1232" s="16" t="s">
        <v>33</v>
      </c>
      <c r="N1232" s="16" t="s">
        <v>63</v>
      </c>
      <c r="O1232" s="16" t="s">
        <v>51</v>
      </c>
      <c r="P1232" s="16" t="s">
        <v>174</v>
      </c>
      <c r="Q1232" s="16" t="s">
        <v>8623</v>
      </c>
      <c r="R1232" s="16" t="s">
        <v>10322</v>
      </c>
      <c r="S1232" s="16" t="s">
        <v>230</v>
      </c>
      <c r="T1232" s="18">
        <v>36645</v>
      </c>
      <c r="U1232" s="19">
        <v>25.641666666666666</v>
      </c>
      <c r="V1232" s="19" t="s">
        <v>10320</v>
      </c>
      <c r="W1232" s="20" t="s">
        <v>39</v>
      </c>
      <c r="X1232" s="16" t="s">
        <v>112</v>
      </c>
      <c r="Y1232" s="16" t="s">
        <v>54</v>
      </c>
      <c r="Z1232" s="16">
        <v>74671</v>
      </c>
      <c r="AA1232" s="16" t="s">
        <v>55</v>
      </c>
      <c r="AB1232" s="16" t="s">
        <v>103</v>
      </c>
      <c r="AC1232" s="16" t="s">
        <v>44</v>
      </c>
      <c r="AD1232" s="16">
        <v>2</v>
      </c>
      <c r="AE1232" s="21">
        <f>VLOOKUP(W1232,Sheet4!$A$4:$B$53,2,FALSE)</f>
        <v>0</v>
      </c>
    </row>
    <row r="1233" spans="1:31" x14ac:dyDescent="0.35">
      <c r="A1233" s="22">
        <v>2842</v>
      </c>
      <c r="B1233" s="23" t="s">
        <v>668</v>
      </c>
      <c r="C1233" s="23" t="s">
        <v>3189</v>
      </c>
      <c r="D1233" s="24">
        <v>44123</v>
      </c>
      <c r="E1233" s="24">
        <v>44985</v>
      </c>
      <c r="F1233" s="23">
        <v>28</v>
      </c>
      <c r="G1233" s="23" t="s">
        <v>10308</v>
      </c>
      <c r="H1233" s="23" t="s">
        <v>28</v>
      </c>
      <c r="I1233" s="23" t="s">
        <v>8626</v>
      </c>
      <c r="J1233" s="23" t="s">
        <v>8627</v>
      </c>
      <c r="K1233" s="23" t="s">
        <v>88</v>
      </c>
      <c r="L1233" s="23" t="s">
        <v>744</v>
      </c>
      <c r="M1233" s="23" t="s">
        <v>51</v>
      </c>
      <c r="N1233" s="23" t="s">
        <v>63</v>
      </c>
      <c r="O1233" s="23" t="s">
        <v>35</v>
      </c>
      <c r="P1233" s="23" t="s">
        <v>174</v>
      </c>
      <c r="Q1233" s="23" t="s">
        <v>8628</v>
      </c>
      <c r="R1233" s="23" t="s">
        <v>10322</v>
      </c>
      <c r="S1233" s="23" t="s">
        <v>80</v>
      </c>
      <c r="T1233" s="25">
        <v>23939</v>
      </c>
      <c r="U1233" s="26">
        <v>60.427777777777777</v>
      </c>
      <c r="V1233" s="26" t="s">
        <v>10315</v>
      </c>
      <c r="W1233" s="27" t="s">
        <v>39</v>
      </c>
      <c r="X1233" s="23" t="s">
        <v>82</v>
      </c>
      <c r="Y1233" s="23" t="s">
        <v>41</v>
      </c>
      <c r="Z1233" s="23">
        <v>90492</v>
      </c>
      <c r="AA1233" s="23" t="s">
        <v>92</v>
      </c>
      <c r="AB1233" s="23" t="s">
        <v>43</v>
      </c>
      <c r="AC1233" s="23" t="s">
        <v>44</v>
      </c>
      <c r="AD1233" s="23">
        <v>1</v>
      </c>
      <c r="AE1233" s="28">
        <f>VLOOKUP(W1233,Sheet4!$A$4:$B$53,2,FALSE)</f>
        <v>0</v>
      </c>
    </row>
    <row r="1234" spans="1:31" x14ac:dyDescent="0.35">
      <c r="A1234" s="15">
        <v>2844</v>
      </c>
      <c r="B1234" s="16" t="s">
        <v>2084</v>
      </c>
      <c r="C1234" s="16" t="s">
        <v>3653</v>
      </c>
      <c r="D1234" s="17">
        <v>44195</v>
      </c>
      <c r="E1234" s="17">
        <v>45132</v>
      </c>
      <c r="F1234" s="16">
        <v>30</v>
      </c>
      <c r="G1234" s="16" t="s">
        <v>10308</v>
      </c>
      <c r="H1234" s="16" t="s">
        <v>727</v>
      </c>
      <c r="I1234" s="16" t="s">
        <v>8631</v>
      </c>
      <c r="J1234" s="16" t="s">
        <v>8632</v>
      </c>
      <c r="K1234" s="16" t="s">
        <v>79</v>
      </c>
      <c r="L1234" s="16" t="s">
        <v>1804</v>
      </c>
      <c r="M1234" s="16" t="s">
        <v>33</v>
      </c>
      <c r="N1234" s="16" t="s">
        <v>50</v>
      </c>
      <c r="O1234" s="16" t="s">
        <v>51</v>
      </c>
      <c r="P1234" s="16" t="s">
        <v>139</v>
      </c>
      <c r="Q1234" s="16" t="s">
        <v>8633</v>
      </c>
      <c r="R1234" s="16" t="s">
        <v>10322</v>
      </c>
      <c r="S1234" s="16" t="s">
        <v>110</v>
      </c>
      <c r="T1234" s="18">
        <v>15591</v>
      </c>
      <c r="U1234" s="19">
        <v>83.286111111111111</v>
      </c>
      <c r="V1234" s="19" t="s">
        <v>10314</v>
      </c>
      <c r="W1234" s="20" t="s">
        <v>39</v>
      </c>
      <c r="X1234" s="16" t="s">
        <v>102</v>
      </c>
      <c r="Y1234" s="16" t="s">
        <v>54</v>
      </c>
      <c r="Z1234" s="16">
        <v>31828</v>
      </c>
      <c r="AA1234" s="16" t="s">
        <v>127</v>
      </c>
      <c r="AB1234" s="16" t="s">
        <v>43</v>
      </c>
      <c r="AC1234" s="16" t="s">
        <v>44</v>
      </c>
      <c r="AD1234" s="16">
        <v>5</v>
      </c>
      <c r="AE1234" s="21">
        <f>VLOOKUP(W1234,Sheet4!$A$4:$B$53,2,FALSE)</f>
        <v>0</v>
      </c>
    </row>
    <row r="1235" spans="1:31" x14ac:dyDescent="0.35">
      <c r="A1235" s="22">
        <v>2846</v>
      </c>
      <c r="B1235" s="23" t="s">
        <v>4708</v>
      </c>
      <c r="C1235" s="23" t="s">
        <v>5728</v>
      </c>
      <c r="D1235" s="24">
        <v>43752</v>
      </c>
      <c r="E1235" s="24">
        <v>44792</v>
      </c>
      <c r="F1235" s="23">
        <v>34</v>
      </c>
      <c r="G1235" s="23" t="s">
        <v>10308</v>
      </c>
      <c r="H1235" s="23" t="s">
        <v>727</v>
      </c>
      <c r="I1235" s="23" t="s">
        <v>8636</v>
      </c>
      <c r="J1235" s="23" t="s">
        <v>8637</v>
      </c>
      <c r="K1235" s="23" t="s">
        <v>88</v>
      </c>
      <c r="L1235" s="23" t="s">
        <v>744</v>
      </c>
      <c r="M1235" s="23" t="s">
        <v>33</v>
      </c>
      <c r="N1235" s="23" t="s">
        <v>34</v>
      </c>
      <c r="O1235" s="23" t="s">
        <v>62</v>
      </c>
      <c r="P1235" s="23" t="s">
        <v>125</v>
      </c>
      <c r="Q1235" s="23" t="s">
        <v>8638</v>
      </c>
      <c r="R1235" s="23" t="s">
        <v>10322</v>
      </c>
      <c r="S1235" s="23" t="s">
        <v>593</v>
      </c>
      <c r="T1235" s="25">
        <v>20334</v>
      </c>
      <c r="U1235" s="26">
        <v>70.3</v>
      </c>
      <c r="V1235" s="26" t="s">
        <v>10316</v>
      </c>
      <c r="W1235" s="27" t="s">
        <v>39</v>
      </c>
      <c r="X1235" s="23" t="s">
        <v>102</v>
      </c>
      <c r="Y1235" s="23" t="s">
        <v>41</v>
      </c>
      <c r="Z1235" s="23">
        <v>31642</v>
      </c>
      <c r="AA1235" s="23" t="s">
        <v>42</v>
      </c>
      <c r="AB1235" s="23" t="s">
        <v>103</v>
      </c>
      <c r="AC1235" s="23" t="s">
        <v>44</v>
      </c>
      <c r="AD1235" s="23">
        <v>5</v>
      </c>
      <c r="AE1235" s="28">
        <f>VLOOKUP(W1235,Sheet4!$A$4:$B$53,2,FALSE)</f>
        <v>0</v>
      </c>
    </row>
    <row r="1236" spans="1:31" x14ac:dyDescent="0.35">
      <c r="A1236" s="15">
        <v>2847</v>
      </c>
      <c r="B1236" s="16" t="s">
        <v>3944</v>
      </c>
      <c r="C1236" s="16" t="s">
        <v>3311</v>
      </c>
      <c r="D1236" s="17">
        <v>44246</v>
      </c>
      <c r="E1236" s="17">
        <v>44457</v>
      </c>
      <c r="F1236" s="16">
        <v>6</v>
      </c>
      <c r="G1236" s="16" t="s">
        <v>10308</v>
      </c>
      <c r="H1236" s="16" t="s">
        <v>727</v>
      </c>
      <c r="I1236" s="16" t="s">
        <v>8639</v>
      </c>
      <c r="J1236" s="16" t="s">
        <v>8640</v>
      </c>
      <c r="K1236" s="16" t="s">
        <v>31</v>
      </c>
      <c r="L1236" s="16" t="s">
        <v>197</v>
      </c>
      <c r="M1236" s="16" t="s">
        <v>51</v>
      </c>
      <c r="N1236" s="16" t="s">
        <v>34</v>
      </c>
      <c r="O1236" s="16" t="s">
        <v>62</v>
      </c>
      <c r="P1236" s="16" t="s">
        <v>98</v>
      </c>
      <c r="Q1236" s="16" t="s">
        <v>8641</v>
      </c>
      <c r="R1236" s="16" t="s">
        <v>10322</v>
      </c>
      <c r="S1236" s="16" t="s">
        <v>793</v>
      </c>
      <c r="T1236" s="18">
        <v>24284</v>
      </c>
      <c r="U1236" s="19">
        <v>59.483333333333334</v>
      </c>
      <c r="V1236" s="19" t="s">
        <v>10319</v>
      </c>
      <c r="W1236" s="20" t="s">
        <v>39</v>
      </c>
      <c r="X1236" s="16" t="s">
        <v>82</v>
      </c>
      <c r="Y1236" s="16" t="s">
        <v>41</v>
      </c>
      <c r="Z1236" s="16">
        <v>81717</v>
      </c>
      <c r="AA1236" s="16" t="s">
        <v>92</v>
      </c>
      <c r="AB1236" s="16" t="s">
        <v>83</v>
      </c>
      <c r="AC1236" s="16" t="s">
        <v>44</v>
      </c>
      <c r="AD1236" s="16">
        <v>2</v>
      </c>
      <c r="AE1236" s="21">
        <f>VLOOKUP(W1236,Sheet4!$A$4:$B$53,2,FALSE)</f>
        <v>0</v>
      </c>
    </row>
    <row r="1237" spans="1:31" x14ac:dyDescent="0.35">
      <c r="A1237" s="22">
        <v>2848</v>
      </c>
      <c r="B1237" s="23" t="s">
        <v>6517</v>
      </c>
      <c r="C1237" s="23" t="s">
        <v>171</v>
      </c>
      <c r="D1237" s="24">
        <v>44633</v>
      </c>
      <c r="E1237" s="24">
        <v>44806</v>
      </c>
      <c r="F1237" s="23">
        <v>5</v>
      </c>
      <c r="G1237" s="23" t="s">
        <v>10308</v>
      </c>
      <c r="H1237" s="23" t="s">
        <v>28</v>
      </c>
      <c r="I1237" s="23" t="s">
        <v>8642</v>
      </c>
      <c r="J1237" s="23" t="s">
        <v>8643</v>
      </c>
      <c r="K1237" s="23" t="s">
        <v>88</v>
      </c>
      <c r="L1237" s="23" t="s">
        <v>2299</v>
      </c>
      <c r="M1237" s="23" t="s">
        <v>62</v>
      </c>
      <c r="N1237" s="23" t="s">
        <v>50</v>
      </c>
      <c r="O1237" s="23" t="s">
        <v>35</v>
      </c>
      <c r="P1237" s="23" t="s">
        <v>98</v>
      </c>
      <c r="Q1237" s="23" t="s">
        <v>8644</v>
      </c>
      <c r="R1237" s="23" t="s">
        <v>10322</v>
      </c>
      <c r="S1237" s="23" t="s">
        <v>176</v>
      </c>
      <c r="T1237" s="25">
        <v>16830</v>
      </c>
      <c r="U1237" s="26">
        <v>79.894444444444446</v>
      </c>
      <c r="V1237" s="26" t="s">
        <v>10316</v>
      </c>
      <c r="W1237" s="27" t="s">
        <v>39</v>
      </c>
      <c r="X1237" s="23" t="s">
        <v>418</v>
      </c>
      <c r="Y1237" s="23" t="s">
        <v>54</v>
      </c>
      <c r="Z1237" s="23">
        <v>59518</v>
      </c>
      <c r="AA1237" s="23" t="s">
        <v>42</v>
      </c>
      <c r="AB1237" s="23" t="s">
        <v>74</v>
      </c>
      <c r="AC1237" s="23" t="s">
        <v>104</v>
      </c>
      <c r="AD1237" s="23">
        <v>1</v>
      </c>
      <c r="AE1237" s="28">
        <f>VLOOKUP(W1237,Sheet4!$A$4:$B$53,2,FALSE)</f>
        <v>0</v>
      </c>
    </row>
    <row r="1238" spans="1:31" x14ac:dyDescent="0.35">
      <c r="A1238" s="15">
        <v>2850</v>
      </c>
      <c r="B1238" s="16" t="s">
        <v>7379</v>
      </c>
      <c r="C1238" s="16" t="s">
        <v>194</v>
      </c>
      <c r="D1238" s="17">
        <v>44840</v>
      </c>
      <c r="E1238" s="17">
        <v>44850</v>
      </c>
      <c r="F1238" s="16">
        <v>0</v>
      </c>
      <c r="G1238" s="16" t="s">
        <v>10308</v>
      </c>
      <c r="H1238" s="16" t="s">
        <v>28</v>
      </c>
      <c r="I1238" s="16" t="s">
        <v>8647</v>
      </c>
      <c r="J1238" s="16" t="s">
        <v>8648</v>
      </c>
      <c r="K1238" s="16" t="s">
        <v>49</v>
      </c>
      <c r="L1238" s="16" t="s">
        <v>32</v>
      </c>
      <c r="M1238" s="16" t="s">
        <v>62</v>
      </c>
      <c r="N1238" s="16" t="s">
        <v>34</v>
      </c>
      <c r="O1238" s="16" t="s">
        <v>51</v>
      </c>
      <c r="P1238" s="16" t="s">
        <v>139</v>
      </c>
      <c r="Q1238" s="16" t="s">
        <v>8649</v>
      </c>
      <c r="R1238" s="16" t="s">
        <v>10322</v>
      </c>
      <c r="S1238" s="16" t="s">
        <v>80</v>
      </c>
      <c r="T1238" s="18">
        <v>26509</v>
      </c>
      <c r="U1238" s="19">
        <v>53.391666666666666</v>
      </c>
      <c r="V1238" s="19" t="s">
        <v>10319</v>
      </c>
      <c r="W1238" s="20" t="s">
        <v>39</v>
      </c>
      <c r="X1238" s="16" t="s">
        <v>102</v>
      </c>
      <c r="Y1238" s="16" t="s">
        <v>54</v>
      </c>
      <c r="Z1238" s="16">
        <v>6816</v>
      </c>
      <c r="AA1238" s="16" t="s">
        <v>55</v>
      </c>
      <c r="AB1238" s="16" t="s">
        <v>103</v>
      </c>
      <c r="AC1238" s="16" t="s">
        <v>104</v>
      </c>
      <c r="AD1238" s="16">
        <v>1</v>
      </c>
      <c r="AE1238" s="21">
        <f>VLOOKUP(W1238,Sheet4!$A$4:$B$53,2,FALSE)</f>
        <v>0</v>
      </c>
    </row>
    <row r="1239" spans="1:31" x14ac:dyDescent="0.35">
      <c r="A1239" s="22">
        <v>2853</v>
      </c>
      <c r="B1239" s="23" t="s">
        <v>2214</v>
      </c>
      <c r="C1239" s="23" t="s">
        <v>1524</v>
      </c>
      <c r="D1239" s="24">
        <v>44881</v>
      </c>
      <c r="E1239" s="24">
        <v>45006</v>
      </c>
      <c r="F1239" s="23">
        <v>4</v>
      </c>
      <c r="G1239" s="23" t="s">
        <v>10308</v>
      </c>
      <c r="H1239" s="23" t="s">
        <v>28</v>
      </c>
      <c r="I1239" s="23" t="s">
        <v>8655</v>
      </c>
      <c r="J1239" s="23" t="s">
        <v>8656</v>
      </c>
      <c r="K1239" s="23" t="s">
        <v>61</v>
      </c>
      <c r="L1239" s="23" t="s">
        <v>2299</v>
      </c>
      <c r="M1239" s="23" t="s">
        <v>33</v>
      </c>
      <c r="N1239" s="23" t="s">
        <v>63</v>
      </c>
      <c r="O1239" s="23" t="s">
        <v>51</v>
      </c>
      <c r="P1239" s="23" t="s">
        <v>174</v>
      </c>
      <c r="Q1239" s="23" t="s">
        <v>8657</v>
      </c>
      <c r="R1239" s="23" t="s">
        <v>10322</v>
      </c>
      <c r="S1239" s="23" t="s">
        <v>80</v>
      </c>
      <c r="T1239" s="25">
        <v>34430</v>
      </c>
      <c r="U1239" s="26">
        <v>31.705555555555556</v>
      </c>
      <c r="V1239" s="26" t="s">
        <v>10318</v>
      </c>
      <c r="W1239" s="27" t="s">
        <v>39</v>
      </c>
      <c r="X1239" s="23" t="s">
        <v>215</v>
      </c>
      <c r="Y1239" s="23" t="s">
        <v>54</v>
      </c>
      <c r="Z1239" s="23">
        <v>70147</v>
      </c>
      <c r="AA1239" s="23" t="s">
        <v>73</v>
      </c>
      <c r="AB1239" s="23" t="s">
        <v>43</v>
      </c>
      <c r="AC1239" s="23" t="s">
        <v>235</v>
      </c>
      <c r="AD1239" s="23">
        <v>5</v>
      </c>
      <c r="AE1239" s="28">
        <f>VLOOKUP(W1239,Sheet4!$A$4:$B$53,2,FALSE)</f>
        <v>0</v>
      </c>
    </row>
    <row r="1240" spans="1:31" x14ac:dyDescent="0.35">
      <c r="A1240" s="15">
        <v>2854</v>
      </c>
      <c r="B1240" s="16" t="s">
        <v>8658</v>
      </c>
      <c r="C1240" s="16" t="s">
        <v>232</v>
      </c>
      <c r="D1240" s="17">
        <v>44775</v>
      </c>
      <c r="E1240" s="17">
        <v>45134</v>
      </c>
      <c r="F1240" s="16">
        <v>11</v>
      </c>
      <c r="G1240" s="16" t="s">
        <v>10308</v>
      </c>
      <c r="H1240" s="16" t="s">
        <v>28</v>
      </c>
      <c r="I1240" s="16" t="s">
        <v>8659</v>
      </c>
      <c r="J1240" s="16" t="s">
        <v>8660</v>
      </c>
      <c r="K1240" s="16" t="s">
        <v>167</v>
      </c>
      <c r="L1240" s="16" t="s">
        <v>32</v>
      </c>
      <c r="M1240" s="16" t="s">
        <v>51</v>
      </c>
      <c r="N1240" s="16" t="s">
        <v>50</v>
      </c>
      <c r="O1240" s="16" t="s">
        <v>62</v>
      </c>
      <c r="P1240" s="16" t="s">
        <v>125</v>
      </c>
      <c r="Q1240" s="16" t="s">
        <v>8661</v>
      </c>
      <c r="R1240" s="16" t="s">
        <v>10322</v>
      </c>
      <c r="S1240" s="16" t="s">
        <v>118</v>
      </c>
      <c r="T1240" s="18">
        <v>16789</v>
      </c>
      <c r="U1240" s="19">
        <v>80.00555555555556</v>
      </c>
      <c r="V1240" s="19" t="s">
        <v>10314</v>
      </c>
      <c r="W1240" s="20" t="s">
        <v>39</v>
      </c>
      <c r="X1240" s="16" t="s">
        <v>118</v>
      </c>
      <c r="Y1240" s="16" t="s">
        <v>41</v>
      </c>
      <c r="Z1240" s="16">
        <v>76409</v>
      </c>
      <c r="AA1240" s="16" t="s">
        <v>55</v>
      </c>
      <c r="AB1240" s="16" t="s">
        <v>83</v>
      </c>
      <c r="AC1240" s="16" t="s">
        <v>235</v>
      </c>
      <c r="AD1240" s="16">
        <v>2</v>
      </c>
      <c r="AE1240" s="21">
        <f>VLOOKUP(W1240,Sheet4!$A$4:$B$53,2,FALSE)</f>
        <v>0</v>
      </c>
    </row>
    <row r="1241" spans="1:31" x14ac:dyDescent="0.35">
      <c r="A1241" s="22">
        <v>2857</v>
      </c>
      <c r="B1241" s="23" t="s">
        <v>3336</v>
      </c>
      <c r="C1241" s="23" t="s">
        <v>7137</v>
      </c>
      <c r="D1241" s="24">
        <v>43665</v>
      </c>
      <c r="E1241" s="24">
        <v>44781</v>
      </c>
      <c r="F1241" s="23">
        <v>36</v>
      </c>
      <c r="G1241" s="23" t="s">
        <v>10308</v>
      </c>
      <c r="H1241" s="23" t="s">
        <v>28</v>
      </c>
      <c r="I1241" s="23" t="s">
        <v>8666</v>
      </c>
      <c r="J1241" s="23" t="s">
        <v>8667</v>
      </c>
      <c r="K1241" s="23" t="s">
        <v>97</v>
      </c>
      <c r="L1241" s="23" t="s">
        <v>32</v>
      </c>
      <c r="M1241" s="23" t="s">
        <v>62</v>
      </c>
      <c r="N1241" s="23" t="s">
        <v>50</v>
      </c>
      <c r="O1241" s="23" t="s">
        <v>51</v>
      </c>
      <c r="P1241" s="23" t="s">
        <v>98</v>
      </c>
      <c r="Q1241" s="23" t="s">
        <v>8668</v>
      </c>
      <c r="R1241" s="23" t="s">
        <v>10322</v>
      </c>
      <c r="S1241" s="23" t="s">
        <v>80</v>
      </c>
      <c r="T1241" s="25">
        <v>27334</v>
      </c>
      <c r="U1241" s="26">
        <v>51.136111111111113</v>
      </c>
      <c r="V1241" s="26" t="s">
        <v>10319</v>
      </c>
      <c r="W1241" s="27" t="s">
        <v>39</v>
      </c>
      <c r="X1241" s="23" t="s">
        <v>82</v>
      </c>
      <c r="Y1241" s="23" t="s">
        <v>54</v>
      </c>
      <c r="Z1241" s="23">
        <v>93847</v>
      </c>
      <c r="AA1241" s="23" t="s">
        <v>42</v>
      </c>
      <c r="AB1241" s="23" t="s">
        <v>74</v>
      </c>
      <c r="AC1241" s="23" t="s">
        <v>44</v>
      </c>
      <c r="AD1241" s="23">
        <v>2</v>
      </c>
      <c r="AE1241" s="28">
        <f>VLOOKUP(W1241,Sheet4!$A$4:$B$53,2,FALSE)</f>
        <v>0</v>
      </c>
    </row>
    <row r="1242" spans="1:31" x14ac:dyDescent="0.35">
      <c r="A1242" s="15">
        <v>2858</v>
      </c>
      <c r="B1242" s="16" t="s">
        <v>5536</v>
      </c>
      <c r="C1242" s="16" t="s">
        <v>1915</v>
      </c>
      <c r="D1242" s="17">
        <v>44441</v>
      </c>
      <c r="E1242" s="17">
        <v>44879</v>
      </c>
      <c r="F1242" s="16">
        <v>14</v>
      </c>
      <c r="G1242" s="16" t="s">
        <v>10308</v>
      </c>
      <c r="H1242" s="16" t="s">
        <v>28</v>
      </c>
      <c r="I1242" s="16" t="s">
        <v>8669</v>
      </c>
      <c r="J1242" s="16" t="s">
        <v>8670</v>
      </c>
      <c r="K1242" s="16" t="s">
        <v>88</v>
      </c>
      <c r="L1242" s="16" t="s">
        <v>32</v>
      </c>
      <c r="M1242" s="16" t="s">
        <v>62</v>
      </c>
      <c r="N1242" s="16" t="s">
        <v>34</v>
      </c>
      <c r="O1242" s="16" t="s">
        <v>35</v>
      </c>
      <c r="P1242" s="16" t="s">
        <v>139</v>
      </c>
      <c r="Q1242" s="16" t="s">
        <v>8671</v>
      </c>
      <c r="R1242" s="16" t="s">
        <v>10322</v>
      </c>
      <c r="S1242" s="16" t="s">
        <v>110</v>
      </c>
      <c r="T1242" s="18">
        <v>27043</v>
      </c>
      <c r="U1242" s="19">
        <v>51.93333333333333</v>
      </c>
      <c r="V1242" s="19" t="s">
        <v>10319</v>
      </c>
      <c r="W1242" s="20" t="s">
        <v>39</v>
      </c>
      <c r="X1242" s="16" t="s">
        <v>112</v>
      </c>
      <c r="Y1242" s="16" t="s">
        <v>54</v>
      </c>
      <c r="Z1242" s="16">
        <v>22983</v>
      </c>
      <c r="AA1242" s="16" t="s">
        <v>73</v>
      </c>
      <c r="AB1242" s="16" t="s">
        <v>83</v>
      </c>
      <c r="AC1242" s="16" t="s">
        <v>44</v>
      </c>
      <c r="AD1242" s="16">
        <v>5</v>
      </c>
      <c r="AE1242" s="21">
        <f>VLOOKUP(W1242,Sheet4!$A$4:$B$53,2,FALSE)</f>
        <v>0</v>
      </c>
    </row>
    <row r="1243" spans="1:31" x14ac:dyDescent="0.35">
      <c r="A1243" s="22">
        <v>2860</v>
      </c>
      <c r="B1243" s="23" t="s">
        <v>1730</v>
      </c>
      <c r="C1243" s="23" t="s">
        <v>3425</v>
      </c>
      <c r="D1243" s="24">
        <v>45029</v>
      </c>
      <c r="E1243" s="24">
        <v>45072</v>
      </c>
      <c r="F1243" s="23">
        <v>1</v>
      </c>
      <c r="G1243" s="23" t="s">
        <v>10308</v>
      </c>
      <c r="H1243" s="23" t="s">
        <v>28</v>
      </c>
      <c r="I1243" s="23" t="s">
        <v>8674</v>
      </c>
      <c r="J1243" s="23" t="s">
        <v>8675</v>
      </c>
      <c r="K1243" s="23" t="s">
        <v>49</v>
      </c>
      <c r="L1243" s="23" t="s">
        <v>32</v>
      </c>
      <c r="M1243" s="23" t="s">
        <v>51</v>
      </c>
      <c r="N1243" s="23" t="s">
        <v>34</v>
      </c>
      <c r="O1243" s="23" t="s">
        <v>51</v>
      </c>
      <c r="P1243" s="23" t="s">
        <v>174</v>
      </c>
      <c r="Q1243" s="23" t="s">
        <v>8676</v>
      </c>
      <c r="R1243" s="23" t="s">
        <v>10322</v>
      </c>
      <c r="S1243" s="23" t="s">
        <v>80</v>
      </c>
      <c r="T1243" s="25">
        <v>22585</v>
      </c>
      <c r="U1243" s="26">
        <v>64.138888888888886</v>
      </c>
      <c r="V1243" s="26" t="s">
        <v>10315</v>
      </c>
      <c r="W1243" s="27" t="s">
        <v>39</v>
      </c>
      <c r="X1243" s="23" t="s">
        <v>82</v>
      </c>
      <c r="Y1243" s="23" t="s">
        <v>54</v>
      </c>
      <c r="Z1243" s="23">
        <v>54190</v>
      </c>
      <c r="AA1243" s="23" t="s">
        <v>92</v>
      </c>
      <c r="AB1243" s="23" t="s">
        <v>83</v>
      </c>
      <c r="AC1243" s="23" t="s">
        <v>44</v>
      </c>
      <c r="AD1243" s="23">
        <v>2</v>
      </c>
      <c r="AE1243" s="28">
        <f>VLOOKUP(W1243,Sheet4!$A$4:$B$53,2,FALSE)</f>
        <v>0</v>
      </c>
    </row>
    <row r="1244" spans="1:31" x14ac:dyDescent="0.35">
      <c r="A1244" s="15">
        <v>2862</v>
      </c>
      <c r="B1244" s="16" t="s">
        <v>698</v>
      </c>
      <c r="C1244" s="16" t="s">
        <v>1302</v>
      </c>
      <c r="D1244" s="17">
        <v>43914</v>
      </c>
      <c r="E1244" s="17">
        <v>44644</v>
      </c>
      <c r="F1244" s="16">
        <v>24</v>
      </c>
      <c r="G1244" s="16" t="s">
        <v>10308</v>
      </c>
      <c r="H1244" s="16" t="s">
        <v>727</v>
      </c>
      <c r="I1244" s="16" t="s">
        <v>8679</v>
      </c>
      <c r="J1244" s="16" t="s">
        <v>8680</v>
      </c>
      <c r="K1244" s="16" t="s">
        <v>132</v>
      </c>
      <c r="L1244" s="16" t="s">
        <v>32</v>
      </c>
      <c r="M1244" s="16" t="s">
        <v>51</v>
      </c>
      <c r="N1244" s="16" t="s">
        <v>63</v>
      </c>
      <c r="O1244" s="16" t="s">
        <v>51</v>
      </c>
      <c r="P1244" s="16" t="s">
        <v>174</v>
      </c>
      <c r="Q1244" s="16" t="s">
        <v>8681</v>
      </c>
      <c r="R1244" s="16" t="s">
        <v>10322</v>
      </c>
      <c r="S1244" s="16" t="s">
        <v>110</v>
      </c>
      <c r="T1244" s="18">
        <v>15901</v>
      </c>
      <c r="U1244" s="19">
        <v>82.433333333333337</v>
      </c>
      <c r="V1244" s="19" t="s">
        <v>10314</v>
      </c>
      <c r="W1244" s="20" t="s">
        <v>39</v>
      </c>
      <c r="X1244" s="16" t="s">
        <v>112</v>
      </c>
      <c r="Y1244" s="16" t="s">
        <v>54</v>
      </c>
      <c r="Z1244" s="16">
        <v>13985</v>
      </c>
      <c r="AA1244" s="16" t="s">
        <v>73</v>
      </c>
      <c r="AB1244" s="16" t="s">
        <v>74</v>
      </c>
      <c r="AC1244" s="16" t="s">
        <v>44</v>
      </c>
      <c r="AD1244" s="16">
        <v>4</v>
      </c>
      <c r="AE1244" s="21">
        <f>VLOOKUP(W1244,Sheet4!$A$4:$B$53,2,FALSE)</f>
        <v>0</v>
      </c>
    </row>
    <row r="1245" spans="1:31" x14ac:dyDescent="0.35">
      <c r="A1245" s="22">
        <v>2865</v>
      </c>
      <c r="B1245" s="23" t="s">
        <v>8687</v>
      </c>
      <c r="C1245" s="23" t="s">
        <v>343</v>
      </c>
      <c r="D1245" s="24">
        <v>44691</v>
      </c>
      <c r="E1245" s="24">
        <v>44851</v>
      </c>
      <c r="F1245" s="23">
        <v>5</v>
      </c>
      <c r="G1245" s="23" t="s">
        <v>10308</v>
      </c>
      <c r="H1245" s="23" t="s">
        <v>727</v>
      </c>
      <c r="I1245" s="23" t="s">
        <v>8688</v>
      </c>
      <c r="J1245" s="23" t="s">
        <v>8689</v>
      </c>
      <c r="K1245" s="23" t="s">
        <v>79</v>
      </c>
      <c r="L1245" s="23" t="s">
        <v>744</v>
      </c>
      <c r="M1245" s="23" t="s">
        <v>51</v>
      </c>
      <c r="N1245" s="23" t="s">
        <v>34</v>
      </c>
      <c r="O1245" s="23" t="s">
        <v>51</v>
      </c>
      <c r="P1245" s="23" t="s">
        <v>174</v>
      </c>
      <c r="Q1245" s="23" t="s">
        <v>8690</v>
      </c>
      <c r="R1245" s="23" t="s">
        <v>10322</v>
      </c>
      <c r="S1245" s="23" t="s">
        <v>80</v>
      </c>
      <c r="T1245" s="25">
        <v>25442</v>
      </c>
      <c r="U1245" s="26">
        <v>56.31388888888889</v>
      </c>
      <c r="V1245" s="26" t="s">
        <v>10319</v>
      </c>
      <c r="W1245" s="27" t="s">
        <v>39</v>
      </c>
      <c r="X1245" s="23" t="s">
        <v>225</v>
      </c>
      <c r="Y1245" s="23" t="s">
        <v>41</v>
      </c>
      <c r="Z1245" s="23">
        <v>26583</v>
      </c>
      <c r="AA1245" s="23" t="s">
        <v>42</v>
      </c>
      <c r="AB1245" s="23" t="s">
        <v>103</v>
      </c>
      <c r="AC1245" s="23" t="s">
        <v>44</v>
      </c>
      <c r="AD1245" s="23">
        <v>1</v>
      </c>
      <c r="AE1245" s="28">
        <f>VLOOKUP(W1245,Sheet4!$A$4:$B$53,2,FALSE)</f>
        <v>0</v>
      </c>
    </row>
    <row r="1246" spans="1:31" x14ac:dyDescent="0.35">
      <c r="A1246" s="15">
        <v>2870</v>
      </c>
      <c r="B1246" s="16" t="s">
        <v>6215</v>
      </c>
      <c r="C1246" s="16" t="s">
        <v>3768</v>
      </c>
      <c r="D1246" s="17">
        <v>45133</v>
      </c>
      <c r="E1246" s="17">
        <v>45138</v>
      </c>
      <c r="F1246" s="16">
        <v>0</v>
      </c>
      <c r="G1246" s="16" t="s">
        <v>10308</v>
      </c>
      <c r="H1246" s="16" t="s">
        <v>28</v>
      </c>
      <c r="I1246" s="16" t="s">
        <v>8700</v>
      </c>
      <c r="J1246" s="16" t="s">
        <v>8701</v>
      </c>
      <c r="K1246" s="16" t="s">
        <v>97</v>
      </c>
      <c r="L1246" s="16" t="s">
        <v>32</v>
      </c>
      <c r="M1246" s="16" t="s">
        <v>51</v>
      </c>
      <c r="N1246" s="16" t="s">
        <v>63</v>
      </c>
      <c r="O1246" s="16" t="s">
        <v>51</v>
      </c>
      <c r="P1246" s="16" t="s">
        <v>139</v>
      </c>
      <c r="Q1246" s="16" t="s">
        <v>8702</v>
      </c>
      <c r="R1246" s="16" t="s">
        <v>10322</v>
      </c>
      <c r="S1246" s="16" t="s">
        <v>2014</v>
      </c>
      <c r="T1246" s="18">
        <v>18514</v>
      </c>
      <c r="U1246" s="19">
        <v>75.283333333333331</v>
      </c>
      <c r="V1246" s="19" t="s">
        <v>10316</v>
      </c>
      <c r="W1246" s="20" t="s">
        <v>39</v>
      </c>
      <c r="X1246" s="16" t="s">
        <v>707</v>
      </c>
      <c r="Y1246" s="16" t="s">
        <v>54</v>
      </c>
      <c r="Z1246" s="16">
        <v>32806</v>
      </c>
      <c r="AA1246" s="16" t="s">
        <v>92</v>
      </c>
      <c r="AB1246" s="16" t="s">
        <v>83</v>
      </c>
      <c r="AC1246" s="16" t="s">
        <v>44</v>
      </c>
      <c r="AD1246" s="16">
        <v>4</v>
      </c>
      <c r="AE1246" s="21">
        <f>VLOOKUP(W1246,Sheet4!$A$4:$B$53,2,FALSE)</f>
        <v>0</v>
      </c>
    </row>
    <row r="1247" spans="1:31" x14ac:dyDescent="0.35">
      <c r="A1247" s="22">
        <v>2871</v>
      </c>
      <c r="B1247" s="23" t="s">
        <v>4953</v>
      </c>
      <c r="C1247" s="23" t="s">
        <v>2528</v>
      </c>
      <c r="D1247" s="24">
        <v>44631</v>
      </c>
      <c r="E1247" s="24">
        <v>44775</v>
      </c>
      <c r="F1247" s="23">
        <v>4</v>
      </c>
      <c r="G1247" s="23" t="s">
        <v>10308</v>
      </c>
      <c r="H1247" s="23" t="s">
        <v>28</v>
      </c>
      <c r="I1247" s="23" t="s">
        <v>8703</v>
      </c>
      <c r="J1247" s="23" t="s">
        <v>8704</v>
      </c>
      <c r="K1247" s="23" t="s">
        <v>117</v>
      </c>
      <c r="L1247" s="23" t="s">
        <v>32</v>
      </c>
      <c r="M1247" s="23" t="s">
        <v>33</v>
      </c>
      <c r="N1247" s="23" t="s">
        <v>50</v>
      </c>
      <c r="O1247" s="23" t="s">
        <v>51</v>
      </c>
      <c r="P1247" s="23" t="s">
        <v>125</v>
      </c>
      <c r="Q1247" s="23" t="s">
        <v>8705</v>
      </c>
      <c r="R1247" s="23" t="s">
        <v>10322</v>
      </c>
      <c r="S1247" s="23" t="s">
        <v>331</v>
      </c>
      <c r="T1247" s="25">
        <v>19476</v>
      </c>
      <c r="U1247" s="26">
        <v>72.647222222222226</v>
      </c>
      <c r="V1247" s="26" t="s">
        <v>10316</v>
      </c>
      <c r="W1247" s="27" t="s">
        <v>39</v>
      </c>
      <c r="X1247" s="23" t="s">
        <v>418</v>
      </c>
      <c r="Y1247" s="23" t="s">
        <v>54</v>
      </c>
      <c r="Z1247" s="23">
        <v>46150</v>
      </c>
      <c r="AA1247" s="23" t="s">
        <v>55</v>
      </c>
      <c r="AB1247" s="23" t="s">
        <v>103</v>
      </c>
      <c r="AC1247" s="23" t="s">
        <v>44</v>
      </c>
      <c r="AD1247" s="23">
        <v>5</v>
      </c>
      <c r="AE1247" s="28">
        <f>VLOOKUP(W1247,Sheet4!$A$4:$B$53,2,FALSE)</f>
        <v>0</v>
      </c>
    </row>
    <row r="1248" spans="1:31" x14ac:dyDescent="0.35">
      <c r="A1248" s="15">
        <v>2872</v>
      </c>
      <c r="B1248" s="16" t="s">
        <v>4914</v>
      </c>
      <c r="C1248" s="16" t="s">
        <v>343</v>
      </c>
      <c r="D1248" s="17">
        <v>44011</v>
      </c>
      <c r="E1248" s="17">
        <v>44336</v>
      </c>
      <c r="F1248" s="16">
        <v>10</v>
      </c>
      <c r="G1248" s="16" t="s">
        <v>10308</v>
      </c>
      <c r="H1248" s="16" t="s">
        <v>28</v>
      </c>
      <c r="I1248" s="16" t="s">
        <v>8706</v>
      </c>
      <c r="J1248" s="16" t="s">
        <v>8707</v>
      </c>
      <c r="K1248" s="16" t="s">
        <v>61</v>
      </c>
      <c r="L1248" s="16" t="s">
        <v>32</v>
      </c>
      <c r="M1248" s="16" t="s">
        <v>33</v>
      </c>
      <c r="N1248" s="16" t="s">
        <v>63</v>
      </c>
      <c r="O1248" s="16" t="s">
        <v>62</v>
      </c>
      <c r="P1248" s="16" t="s">
        <v>174</v>
      </c>
      <c r="Q1248" s="16" t="s">
        <v>8708</v>
      </c>
      <c r="R1248" s="16" t="s">
        <v>10322</v>
      </c>
      <c r="S1248" s="16" t="s">
        <v>304</v>
      </c>
      <c r="T1248" s="18">
        <v>24809</v>
      </c>
      <c r="U1248" s="19">
        <v>58.047222222222224</v>
      </c>
      <c r="V1248" s="19" t="s">
        <v>10319</v>
      </c>
      <c r="W1248" s="20" t="s">
        <v>39</v>
      </c>
      <c r="X1248" s="16" t="s">
        <v>215</v>
      </c>
      <c r="Y1248" s="16" t="s">
        <v>54</v>
      </c>
      <c r="Z1248" s="16">
        <v>97145</v>
      </c>
      <c r="AA1248" s="16" t="s">
        <v>55</v>
      </c>
      <c r="AB1248" s="16" t="s">
        <v>83</v>
      </c>
      <c r="AC1248" s="16" t="s">
        <v>44</v>
      </c>
      <c r="AD1248" s="16">
        <v>2</v>
      </c>
      <c r="AE1248" s="21">
        <f>VLOOKUP(W1248,Sheet4!$A$4:$B$53,2,FALSE)</f>
        <v>0</v>
      </c>
    </row>
    <row r="1249" spans="1:31" x14ac:dyDescent="0.35">
      <c r="A1249" s="22">
        <v>2875</v>
      </c>
      <c r="B1249" s="23" t="s">
        <v>3559</v>
      </c>
      <c r="C1249" s="23" t="s">
        <v>293</v>
      </c>
      <c r="D1249" s="24">
        <v>44190</v>
      </c>
      <c r="E1249" s="24">
        <v>44452</v>
      </c>
      <c r="F1249" s="23">
        <v>8</v>
      </c>
      <c r="G1249" s="23" t="s">
        <v>10308</v>
      </c>
      <c r="H1249" s="23" t="s">
        <v>28</v>
      </c>
      <c r="I1249" s="23" t="s">
        <v>8712</v>
      </c>
      <c r="J1249" s="23" t="s">
        <v>8713</v>
      </c>
      <c r="K1249" s="23" t="s">
        <v>132</v>
      </c>
      <c r="L1249" s="23" t="s">
        <v>32</v>
      </c>
      <c r="M1249" s="23" t="s">
        <v>62</v>
      </c>
      <c r="N1249" s="23" t="s">
        <v>34</v>
      </c>
      <c r="O1249" s="23" t="s">
        <v>35</v>
      </c>
      <c r="P1249" s="23" t="s">
        <v>98</v>
      </c>
      <c r="Q1249" s="23" t="s">
        <v>8714</v>
      </c>
      <c r="R1249" s="23" t="s">
        <v>10322</v>
      </c>
      <c r="S1249" s="23" t="s">
        <v>80</v>
      </c>
      <c r="T1249" s="25">
        <v>29740</v>
      </c>
      <c r="U1249" s="26">
        <v>44.547222222222224</v>
      </c>
      <c r="V1249" s="26" t="s">
        <v>10317</v>
      </c>
      <c r="W1249" s="27" t="s">
        <v>39</v>
      </c>
      <c r="X1249" s="23" t="s">
        <v>612</v>
      </c>
      <c r="Y1249" s="23" t="s">
        <v>41</v>
      </c>
      <c r="Z1249" s="23">
        <v>60773</v>
      </c>
      <c r="AA1249" s="23" t="s">
        <v>92</v>
      </c>
      <c r="AB1249" s="23" t="s">
        <v>103</v>
      </c>
      <c r="AC1249" s="23" t="s">
        <v>44</v>
      </c>
      <c r="AD1249" s="23">
        <v>4</v>
      </c>
      <c r="AE1249" s="28">
        <f>VLOOKUP(W1249,Sheet4!$A$4:$B$53,2,FALSE)</f>
        <v>0</v>
      </c>
    </row>
    <row r="1250" spans="1:31" x14ac:dyDescent="0.35">
      <c r="A1250" s="15">
        <v>2877</v>
      </c>
      <c r="B1250" s="16" t="s">
        <v>8718</v>
      </c>
      <c r="C1250" s="16" t="s">
        <v>1590</v>
      </c>
      <c r="D1250" s="17">
        <v>44876</v>
      </c>
      <c r="E1250" s="17">
        <v>44902</v>
      </c>
      <c r="F1250" s="16">
        <v>0</v>
      </c>
      <c r="G1250" s="16" t="s">
        <v>10308</v>
      </c>
      <c r="H1250" s="16" t="s">
        <v>28</v>
      </c>
      <c r="I1250" s="16" t="s">
        <v>8719</v>
      </c>
      <c r="J1250" s="16" t="s">
        <v>8720</v>
      </c>
      <c r="K1250" s="16" t="s">
        <v>138</v>
      </c>
      <c r="L1250" s="16" t="s">
        <v>32</v>
      </c>
      <c r="M1250" s="16" t="s">
        <v>33</v>
      </c>
      <c r="N1250" s="16" t="s">
        <v>63</v>
      </c>
      <c r="O1250" s="16" t="s">
        <v>51</v>
      </c>
      <c r="P1250" s="16" t="s">
        <v>125</v>
      </c>
      <c r="Q1250" s="16" t="s">
        <v>8721</v>
      </c>
      <c r="R1250" s="16" t="s">
        <v>10322</v>
      </c>
      <c r="S1250" s="16" t="s">
        <v>176</v>
      </c>
      <c r="T1250" s="18">
        <v>16434</v>
      </c>
      <c r="U1250" s="19">
        <v>80.977777777777774</v>
      </c>
      <c r="V1250" s="19" t="s">
        <v>10314</v>
      </c>
      <c r="W1250" s="20" t="s">
        <v>39</v>
      </c>
      <c r="X1250" s="16" t="s">
        <v>242</v>
      </c>
      <c r="Y1250" s="16" t="s">
        <v>41</v>
      </c>
      <c r="Z1250" s="16">
        <v>51590</v>
      </c>
      <c r="AA1250" s="16" t="s">
        <v>127</v>
      </c>
      <c r="AB1250" s="16" t="s">
        <v>43</v>
      </c>
      <c r="AC1250" s="16" t="s">
        <v>44</v>
      </c>
      <c r="AD1250" s="16">
        <v>2</v>
      </c>
      <c r="AE1250" s="21">
        <f>VLOOKUP(W1250,Sheet4!$A$4:$B$53,2,FALSE)</f>
        <v>0</v>
      </c>
    </row>
    <row r="1251" spans="1:31" x14ac:dyDescent="0.35">
      <c r="A1251" s="22">
        <v>2878</v>
      </c>
      <c r="B1251" s="23" t="s">
        <v>4103</v>
      </c>
      <c r="C1251" s="23" t="s">
        <v>3103</v>
      </c>
      <c r="D1251" s="24">
        <v>44320</v>
      </c>
      <c r="E1251" s="24">
        <v>44481</v>
      </c>
      <c r="F1251" s="23">
        <v>5</v>
      </c>
      <c r="G1251" s="23" t="s">
        <v>10308</v>
      </c>
      <c r="H1251" s="23" t="s">
        <v>28</v>
      </c>
      <c r="I1251" s="23" t="s">
        <v>8722</v>
      </c>
      <c r="J1251" s="23" t="s">
        <v>8723</v>
      </c>
      <c r="K1251" s="23" t="s">
        <v>79</v>
      </c>
      <c r="L1251" s="23" t="s">
        <v>32</v>
      </c>
      <c r="M1251" s="23" t="s">
        <v>51</v>
      </c>
      <c r="N1251" s="23" t="s">
        <v>50</v>
      </c>
      <c r="O1251" s="23" t="s">
        <v>51</v>
      </c>
      <c r="P1251" s="23" t="s">
        <v>125</v>
      </c>
      <c r="Q1251" s="23" t="s">
        <v>8724</v>
      </c>
      <c r="R1251" s="23" t="s">
        <v>10322</v>
      </c>
      <c r="S1251" s="23" t="s">
        <v>65</v>
      </c>
      <c r="T1251" s="25">
        <v>21043</v>
      </c>
      <c r="U1251" s="26">
        <v>68.358333333333334</v>
      </c>
      <c r="V1251" s="26" t="s">
        <v>10315</v>
      </c>
      <c r="W1251" s="27" t="s">
        <v>39</v>
      </c>
      <c r="X1251" s="23" t="s">
        <v>5082</v>
      </c>
      <c r="Y1251" s="23" t="s">
        <v>54</v>
      </c>
      <c r="Z1251" s="23">
        <v>26501</v>
      </c>
      <c r="AA1251" s="23" t="s">
        <v>92</v>
      </c>
      <c r="AB1251" s="23" t="s">
        <v>83</v>
      </c>
      <c r="AC1251" s="23" t="s">
        <v>44</v>
      </c>
      <c r="AD1251" s="23">
        <v>2</v>
      </c>
      <c r="AE1251" s="28">
        <f>VLOOKUP(W1251,Sheet4!$A$4:$B$53,2,FALSE)</f>
        <v>0</v>
      </c>
    </row>
    <row r="1252" spans="1:31" x14ac:dyDescent="0.35">
      <c r="A1252" s="15">
        <v>2880</v>
      </c>
      <c r="B1252" s="16" t="s">
        <v>3484</v>
      </c>
      <c r="C1252" s="16" t="s">
        <v>609</v>
      </c>
      <c r="D1252" s="17">
        <v>44358</v>
      </c>
      <c r="E1252" s="17">
        <v>44898</v>
      </c>
      <c r="F1252" s="16">
        <v>17</v>
      </c>
      <c r="G1252" s="16" t="s">
        <v>10308</v>
      </c>
      <c r="H1252" s="16" t="s">
        <v>28</v>
      </c>
      <c r="I1252" s="16" t="s">
        <v>8727</v>
      </c>
      <c r="J1252" s="16" t="s">
        <v>8728</v>
      </c>
      <c r="K1252" s="16" t="s">
        <v>97</v>
      </c>
      <c r="L1252" s="16" t="s">
        <v>32</v>
      </c>
      <c r="M1252" s="16" t="s">
        <v>33</v>
      </c>
      <c r="N1252" s="16" t="s">
        <v>50</v>
      </c>
      <c r="O1252" s="16" t="s">
        <v>35</v>
      </c>
      <c r="P1252" s="16" t="s">
        <v>139</v>
      </c>
      <c r="Q1252" s="16" t="s">
        <v>8729</v>
      </c>
      <c r="R1252" s="16" t="s">
        <v>10322</v>
      </c>
      <c r="S1252" s="16" t="s">
        <v>80</v>
      </c>
      <c r="T1252" s="18">
        <v>36759</v>
      </c>
      <c r="U1252" s="19">
        <v>25.330555555555556</v>
      </c>
      <c r="V1252" s="19" t="s">
        <v>10320</v>
      </c>
      <c r="W1252" s="20" t="s">
        <v>39</v>
      </c>
      <c r="X1252" s="16" t="s">
        <v>3809</v>
      </c>
      <c r="Y1252" s="16" t="s">
        <v>41</v>
      </c>
      <c r="Z1252" s="16">
        <v>89647</v>
      </c>
      <c r="AA1252" s="16" t="s">
        <v>92</v>
      </c>
      <c r="AB1252" s="16" t="s">
        <v>74</v>
      </c>
      <c r="AC1252" s="16" t="s">
        <v>44</v>
      </c>
      <c r="AD1252" s="16">
        <v>4</v>
      </c>
      <c r="AE1252" s="21">
        <f>VLOOKUP(W1252,Sheet4!$A$4:$B$53,2,FALSE)</f>
        <v>0</v>
      </c>
    </row>
    <row r="1253" spans="1:31" x14ac:dyDescent="0.35">
      <c r="A1253" s="22">
        <v>2882</v>
      </c>
      <c r="B1253" s="23" t="s">
        <v>8732</v>
      </c>
      <c r="C1253" s="23" t="s">
        <v>1531</v>
      </c>
      <c r="D1253" s="24">
        <v>43606</v>
      </c>
      <c r="E1253" s="24">
        <v>43835</v>
      </c>
      <c r="F1253" s="23">
        <v>7</v>
      </c>
      <c r="G1253" s="23" t="s">
        <v>10308</v>
      </c>
      <c r="H1253" s="23" t="s">
        <v>28</v>
      </c>
      <c r="I1253" s="23" t="s">
        <v>8733</v>
      </c>
      <c r="J1253" s="23" t="s">
        <v>8734</v>
      </c>
      <c r="K1253" s="23" t="s">
        <v>61</v>
      </c>
      <c r="L1253" s="23" t="s">
        <v>744</v>
      </c>
      <c r="M1253" s="23" t="s">
        <v>51</v>
      </c>
      <c r="N1253" s="23" t="s">
        <v>63</v>
      </c>
      <c r="O1253" s="23" t="s">
        <v>62</v>
      </c>
      <c r="P1253" s="23" t="s">
        <v>139</v>
      </c>
      <c r="Q1253" s="23" t="s">
        <v>8735</v>
      </c>
      <c r="R1253" s="23" t="s">
        <v>10322</v>
      </c>
      <c r="S1253" s="23" t="s">
        <v>285</v>
      </c>
      <c r="T1253" s="25">
        <v>28823</v>
      </c>
      <c r="U1253" s="26">
        <v>47.05833333333333</v>
      </c>
      <c r="V1253" s="26" t="s">
        <v>10317</v>
      </c>
      <c r="W1253" s="27" t="s">
        <v>39</v>
      </c>
      <c r="X1253" s="23" t="s">
        <v>948</v>
      </c>
      <c r="Y1253" s="23" t="s">
        <v>54</v>
      </c>
      <c r="Z1253" s="23">
        <v>85827</v>
      </c>
      <c r="AA1253" s="23" t="s">
        <v>127</v>
      </c>
      <c r="AB1253" s="23" t="s">
        <v>43</v>
      </c>
      <c r="AC1253" s="23" t="s">
        <v>44</v>
      </c>
      <c r="AD1253" s="23">
        <v>4</v>
      </c>
      <c r="AE1253" s="28">
        <f>VLOOKUP(W1253,Sheet4!$A$4:$B$53,2,FALSE)</f>
        <v>0</v>
      </c>
    </row>
    <row r="1254" spans="1:31" x14ac:dyDescent="0.35">
      <c r="A1254" s="15">
        <v>2885</v>
      </c>
      <c r="B1254" s="16" t="s">
        <v>4180</v>
      </c>
      <c r="C1254" s="16" t="s">
        <v>1969</v>
      </c>
      <c r="D1254" s="17">
        <v>44665</v>
      </c>
      <c r="E1254" s="17">
        <v>44844</v>
      </c>
      <c r="F1254" s="16">
        <v>5</v>
      </c>
      <c r="G1254" s="16" t="s">
        <v>10308</v>
      </c>
      <c r="H1254" s="16" t="s">
        <v>727</v>
      </c>
      <c r="I1254" s="16" t="s">
        <v>8741</v>
      </c>
      <c r="J1254" s="16" t="s">
        <v>8742</v>
      </c>
      <c r="K1254" s="16" t="s">
        <v>49</v>
      </c>
      <c r="L1254" s="16" t="s">
        <v>1804</v>
      </c>
      <c r="M1254" s="16" t="s">
        <v>62</v>
      </c>
      <c r="N1254" s="16" t="s">
        <v>63</v>
      </c>
      <c r="O1254" s="16" t="s">
        <v>51</v>
      </c>
      <c r="P1254" s="16" t="s">
        <v>174</v>
      </c>
      <c r="Q1254" s="16" t="s">
        <v>8743</v>
      </c>
      <c r="R1254" s="16" t="s">
        <v>10322</v>
      </c>
      <c r="S1254" s="16" t="s">
        <v>89</v>
      </c>
      <c r="T1254" s="18">
        <v>28152</v>
      </c>
      <c r="U1254" s="19">
        <v>48.897222222222226</v>
      </c>
      <c r="V1254" s="19" t="s">
        <v>10317</v>
      </c>
      <c r="W1254" s="20" t="s">
        <v>39</v>
      </c>
      <c r="X1254" s="16" t="s">
        <v>351</v>
      </c>
      <c r="Y1254" s="16" t="s">
        <v>54</v>
      </c>
      <c r="Z1254" s="16">
        <v>61247</v>
      </c>
      <c r="AA1254" s="16" t="s">
        <v>127</v>
      </c>
      <c r="AB1254" s="16" t="s">
        <v>74</v>
      </c>
      <c r="AC1254" s="16" t="s">
        <v>44</v>
      </c>
      <c r="AD1254" s="16">
        <v>1</v>
      </c>
      <c r="AE1254" s="21">
        <f>VLOOKUP(W1254,Sheet4!$A$4:$B$53,2,FALSE)</f>
        <v>0</v>
      </c>
    </row>
    <row r="1255" spans="1:31" x14ac:dyDescent="0.35">
      <c r="A1255" s="22">
        <v>2887</v>
      </c>
      <c r="B1255" s="23" t="s">
        <v>7601</v>
      </c>
      <c r="C1255" s="23" t="s">
        <v>1369</v>
      </c>
      <c r="D1255" s="24">
        <v>43858</v>
      </c>
      <c r="E1255" s="24">
        <v>44607</v>
      </c>
      <c r="F1255" s="23">
        <v>24</v>
      </c>
      <c r="G1255" s="23" t="s">
        <v>10308</v>
      </c>
      <c r="H1255" s="23" t="s">
        <v>727</v>
      </c>
      <c r="I1255" s="23" t="s">
        <v>8746</v>
      </c>
      <c r="J1255" s="23" t="s">
        <v>8747</v>
      </c>
      <c r="K1255" s="23" t="s">
        <v>79</v>
      </c>
      <c r="L1255" s="23" t="s">
        <v>744</v>
      </c>
      <c r="M1255" s="23" t="s">
        <v>62</v>
      </c>
      <c r="N1255" s="23" t="s">
        <v>50</v>
      </c>
      <c r="O1255" s="23" t="s">
        <v>35</v>
      </c>
      <c r="P1255" s="23" t="s">
        <v>174</v>
      </c>
      <c r="Q1255" s="23" t="s">
        <v>8748</v>
      </c>
      <c r="R1255" s="23" t="s">
        <v>10322</v>
      </c>
      <c r="S1255" s="23" t="s">
        <v>285</v>
      </c>
      <c r="T1255" s="25">
        <v>31894</v>
      </c>
      <c r="U1255" s="26">
        <v>38.647222222222226</v>
      </c>
      <c r="V1255" s="26" t="s">
        <v>10318</v>
      </c>
      <c r="W1255" s="27" t="s">
        <v>39</v>
      </c>
      <c r="X1255" s="23" t="s">
        <v>3106</v>
      </c>
      <c r="Y1255" s="23" t="s">
        <v>41</v>
      </c>
      <c r="Z1255" s="23">
        <v>22862</v>
      </c>
      <c r="AA1255" s="23" t="s">
        <v>92</v>
      </c>
      <c r="AB1255" s="23" t="s">
        <v>83</v>
      </c>
      <c r="AC1255" s="23" t="s">
        <v>44</v>
      </c>
      <c r="AD1255" s="23">
        <v>5</v>
      </c>
      <c r="AE1255" s="28">
        <f>VLOOKUP(W1255,Sheet4!$A$4:$B$53,2,FALSE)</f>
        <v>0</v>
      </c>
    </row>
    <row r="1256" spans="1:31" x14ac:dyDescent="0.35">
      <c r="A1256" s="15">
        <v>2888</v>
      </c>
      <c r="B1256" s="16" t="s">
        <v>297</v>
      </c>
      <c r="C1256" s="16" t="s">
        <v>1274</v>
      </c>
      <c r="D1256" s="17">
        <v>44303</v>
      </c>
      <c r="E1256" s="17">
        <v>44638</v>
      </c>
      <c r="F1256" s="16">
        <v>11</v>
      </c>
      <c r="G1256" s="16" t="s">
        <v>10308</v>
      </c>
      <c r="H1256" s="16" t="s">
        <v>727</v>
      </c>
      <c r="I1256" s="16" t="s">
        <v>8749</v>
      </c>
      <c r="J1256" s="16" t="s">
        <v>8750</v>
      </c>
      <c r="K1256" s="16" t="s">
        <v>167</v>
      </c>
      <c r="L1256" s="16" t="s">
        <v>197</v>
      </c>
      <c r="M1256" s="16" t="s">
        <v>33</v>
      </c>
      <c r="N1256" s="16" t="s">
        <v>50</v>
      </c>
      <c r="O1256" s="16" t="s">
        <v>35</v>
      </c>
      <c r="P1256" s="16" t="s">
        <v>139</v>
      </c>
      <c r="Q1256" s="16" t="s">
        <v>8751</v>
      </c>
      <c r="R1256" s="16" t="s">
        <v>10322</v>
      </c>
      <c r="S1256" s="16" t="s">
        <v>593</v>
      </c>
      <c r="T1256" s="18">
        <v>30432</v>
      </c>
      <c r="U1256" s="19">
        <v>42.65</v>
      </c>
      <c r="V1256" s="19" t="s">
        <v>10317</v>
      </c>
      <c r="W1256" s="20" t="s">
        <v>39</v>
      </c>
      <c r="X1256" s="16" t="s">
        <v>225</v>
      </c>
      <c r="Y1256" s="16" t="s">
        <v>41</v>
      </c>
      <c r="Z1256" s="16">
        <v>74469</v>
      </c>
      <c r="AA1256" s="16" t="s">
        <v>42</v>
      </c>
      <c r="AB1256" s="16" t="s">
        <v>43</v>
      </c>
      <c r="AC1256" s="16" t="s">
        <v>44</v>
      </c>
      <c r="AD1256" s="16">
        <v>5</v>
      </c>
      <c r="AE1256" s="21">
        <f>VLOOKUP(W1256,Sheet4!$A$4:$B$53,2,FALSE)</f>
        <v>0</v>
      </c>
    </row>
    <row r="1257" spans="1:31" x14ac:dyDescent="0.35">
      <c r="A1257" s="22">
        <v>2889</v>
      </c>
      <c r="B1257" s="23" t="s">
        <v>6565</v>
      </c>
      <c r="C1257" s="23" t="s">
        <v>755</v>
      </c>
      <c r="D1257" s="24">
        <v>43737</v>
      </c>
      <c r="E1257" s="24">
        <v>45105</v>
      </c>
      <c r="F1257" s="23">
        <v>44</v>
      </c>
      <c r="G1257" s="23" t="s">
        <v>10308</v>
      </c>
      <c r="H1257" s="23" t="s">
        <v>727</v>
      </c>
      <c r="I1257" s="23" t="s">
        <v>8752</v>
      </c>
      <c r="J1257" s="23" t="s">
        <v>8753</v>
      </c>
      <c r="K1257" s="23" t="s">
        <v>97</v>
      </c>
      <c r="L1257" s="23" t="s">
        <v>197</v>
      </c>
      <c r="M1257" s="23" t="s">
        <v>51</v>
      </c>
      <c r="N1257" s="23" t="s">
        <v>50</v>
      </c>
      <c r="O1257" s="23" t="s">
        <v>35</v>
      </c>
      <c r="P1257" s="23" t="s">
        <v>125</v>
      </c>
      <c r="Q1257" s="23" t="s">
        <v>8754</v>
      </c>
      <c r="R1257" s="23" t="s">
        <v>10322</v>
      </c>
      <c r="S1257" s="23" t="s">
        <v>230</v>
      </c>
      <c r="T1257" s="25">
        <v>32441</v>
      </c>
      <c r="U1257" s="26">
        <v>37.152777777777779</v>
      </c>
      <c r="V1257" s="26" t="s">
        <v>10318</v>
      </c>
      <c r="W1257" s="27" t="s">
        <v>39</v>
      </c>
      <c r="X1257" s="23" t="s">
        <v>112</v>
      </c>
      <c r="Y1257" s="23" t="s">
        <v>41</v>
      </c>
      <c r="Z1257" s="23">
        <v>53693</v>
      </c>
      <c r="AA1257" s="23" t="s">
        <v>55</v>
      </c>
      <c r="AB1257" s="23" t="s">
        <v>74</v>
      </c>
      <c r="AC1257" s="23" t="s">
        <v>44</v>
      </c>
      <c r="AD1257" s="23">
        <v>1</v>
      </c>
      <c r="AE1257" s="28">
        <f>VLOOKUP(W1257,Sheet4!$A$4:$B$53,2,FALSE)</f>
        <v>0</v>
      </c>
    </row>
    <row r="1258" spans="1:31" x14ac:dyDescent="0.35">
      <c r="A1258" s="15">
        <v>2891</v>
      </c>
      <c r="B1258" s="16" t="s">
        <v>8758</v>
      </c>
      <c r="C1258" s="16" t="s">
        <v>4982</v>
      </c>
      <c r="D1258" s="17">
        <v>44419</v>
      </c>
      <c r="E1258" s="17">
        <v>44507</v>
      </c>
      <c r="F1258" s="16">
        <v>2</v>
      </c>
      <c r="G1258" s="16" t="s">
        <v>10308</v>
      </c>
      <c r="H1258" s="16" t="s">
        <v>28</v>
      </c>
      <c r="I1258" s="16" t="s">
        <v>8759</v>
      </c>
      <c r="J1258" s="16" t="s">
        <v>8760</v>
      </c>
      <c r="K1258" s="16" t="s">
        <v>167</v>
      </c>
      <c r="L1258" s="16" t="s">
        <v>32</v>
      </c>
      <c r="M1258" s="16" t="s">
        <v>33</v>
      </c>
      <c r="N1258" s="16" t="s">
        <v>50</v>
      </c>
      <c r="O1258" s="16" t="s">
        <v>35</v>
      </c>
      <c r="P1258" s="16" t="s">
        <v>125</v>
      </c>
      <c r="Q1258" s="16" t="s">
        <v>8761</v>
      </c>
      <c r="R1258" s="16" t="s">
        <v>10322</v>
      </c>
      <c r="S1258" s="16" t="s">
        <v>304</v>
      </c>
      <c r="T1258" s="18">
        <v>34927</v>
      </c>
      <c r="U1258" s="19">
        <v>30.344444444444445</v>
      </c>
      <c r="V1258" s="19" t="s">
        <v>10318</v>
      </c>
      <c r="W1258" s="20" t="s">
        <v>39</v>
      </c>
      <c r="X1258" s="16" t="s">
        <v>82</v>
      </c>
      <c r="Y1258" s="16" t="s">
        <v>54</v>
      </c>
      <c r="Z1258" s="16">
        <v>7700</v>
      </c>
      <c r="AA1258" s="16" t="s">
        <v>92</v>
      </c>
      <c r="AB1258" s="16" t="s">
        <v>43</v>
      </c>
      <c r="AC1258" s="16" t="s">
        <v>44</v>
      </c>
      <c r="AD1258" s="16">
        <v>1</v>
      </c>
      <c r="AE1258" s="21">
        <f>VLOOKUP(W1258,Sheet4!$A$4:$B$53,2,FALSE)</f>
        <v>0</v>
      </c>
    </row>
    <row r="1259" spans="1:31" x14ac:dyDescent="0.35">
      <c r="A1259" s="22">
        <v>2892</v>
      </c>
      <c r="B1259" s="23" t="s">
        <v>472</v>
      </c>
      <c r="C1259" s="23" t="s">
        <v>660</v>
      </c>
      <c r="D1259" s="24">
        <v>44296</v>
      </c>
      <c r="E1259" s="24">
        <v>44866</v>
      </c>
      <c r="F1259" s="23">
        <v>18</v>
      </c>
      <c r="G1259" s="23" t="s">
        <v>10308</v>
      </c>
      <c r="H1259" s="23" t="s">
        <v>28</v>
      </c>
      <c r="I1259" s="23" t="s">
        <v>8762</v>
      </c>
      <c r="J1259" s="23" t="s">
        <v>8763</v>
      </c>
      <c r="K1259" s="23" t="s">
        <v>97</v>
      </c>
      <c r="L1259" s="23" t="s">
        <v>32</v>
      </c>
      <c r="M1259" s="23" t="s">
        <v>33</v>
      </c>
      <c r="N1259" s="23" t="s">
        <v>50</v>
      </c>
      <c r="O1259" s="23" t="s">
        <v>62</v>
      </c>
      <c r="P1259" s="23" t="s">
        <v>125</v>
      </c>
      <c r="Q1259" s="23" t="s">
        <v>8764</v>
      </c>
      <c r="R1259" s="23" t="s">
        <v>10322</v>
      </c>
      <c r="S1259" s="23" t="s">
        <v>331</v>
      </c>
      <c r="T1259" s="25">
        <v>22256</v>
      </c>
      <c r="U1259" s="26">
        <v>65.038888888888891</v>
      </c>
      <c r="V1259" s="26" t="s">
        <v>10315</v>
      </c>
      <c r="W1259" s="27" t="s">
        <v>39</v>
      </c>
      <c r="X1259" s="23" t="s">
        <v>162</v>
      </c>
      <c r="Y1259" s="23" t="s">
        <v>54</v>
      </c>
      <c r="Z1259" s="23">
        <v>26250</v>
      </c>
      <c r="AA1259" s="23" t="s">
        <v>55</v>
      </c>
      <c r="AB1259" s="23" t="s">
        <v>103</v>
      </c>
      <c r="AC1259" s="23" t="s">
        <v>44</v>
      </c>
      <c r="AD1259" s="23">
        <v>2</v>
      </c>
      <c r="AE1259" s="28">
        <f>VLOOKUP(W1259,Sheet4!$A$4:$B$53,2,FALSE)</f>
        <v>0</v>
      </c>
    </row>
    <row r="1260" spans="1:31" x14ac:dyDescent="0.35">
      <c r="A1260" s="15">
        <v>2895</v>
      </c>
      <c r="B1260" s="16" t="s">
        <v>5115</v>
      </c>
      <c r="C1260" s="16" t="s">
        <v>8771</v>
      </c>
      <c r="D1260" s="17">
        <v>45020</v>
      </c>
      <c r="E1260" s="17">
        <v>45097</v>
      </c>
      <c r="F1260" s="16">
        <v>2</v>
      </c>
      <c r="G1260" s="16" t="s">
        <v>10308</v>
      </c>
      <c r="H1260" s="16" t="s">
        <v>28</v>
      </c>
      <c r="I1260" s="16" t="s">
        <v>8772</v>
      </c>
      <c r="J1260" s="16" t="s">
        <v>8773</v>
      </c>
      <c r="K1260" s="16" t="s">
        <v>88</v>
      </c>
      <c r="L1260" s="16" t="s">
        <v>2299</v>
      </c>
      <c r="M1260" s="16" t="s">
        <v>62</v>
      </c>
      <c r="N1260" s="16" t="s">
        <v>50</v>
      </c>
      <c r="O1260" s="16" t="s">
        <v>35</v>
      </c>
      <c r="P1260" s="16" t="s">
        <v>174</v>
      </c>
      <c r="Q1260" s="16" t="s">
        <v>8774</v>
      </c>
      <c r="R1260" s="16" t="s">
        <v>10322</v>
      </c>
      <c r="S1260" s="16" t="s">
        <v>89</v>
      </c>
      <c r="T1260" s="18">
        <v>35896</v>
      </c>
      <c r="U1260" s="19">
        <v>27.691666666666666</v>
      </c>
      <c r="V1260" s="19" t="s">
        <v>10320</v>
      </c>
      <c r="W1260" s="20" t="s">
        <v>39</v>
      </c>
      <c r="X1260" s="16" t="s">
        <v>581</v>
      </c>
      <c r="Y1260" s="16" t="s">
        <v>54</v>
      </c>
      <c r="Z1260" s="16">
        <v>9647</v>
      </c>
      <c r="AA1260" s="16" t="s">
        <v>127</v>
      </c>
      <c r="AB1260" s="16" t="s">
        <v>83</v>
      </c>
      <c r="AC1260" s="16" t="s">
        <v>44</v>
      </c>
      <c r="AD1260" s="16">
        <v>2</v>
      </c>
      <c r="AE1260" s="21">
        <f>VLOOKUP(W1260,Sheet4!$A$4:$B$53,2,FALSE)</f>
        <v>0</v>
      </c>
    </row>
    <row r="1261" spans="1:31" x14ac:dyDescent="0.35">
      <c r="A1261" s="22">
        <v>2897</v>
      </c>
      <c r="B1261" s="23" t="s">
        <v>8777</v>
      </c>
      <c r="C1261" s="23" t="s">
        <v>8190</v>
      </c>
      <c r="D1261" s="24">
        <v>44624</v>
      </c>
      <c r="E1261" s="24">
        <v>45109</v>
      </c>
      <c r="F1261" s="23">
        <v>15</v>
      </c>
      <c r="G1261" s="23" t="s">
        <v>10308</v>
      </c>
      <c r="H1261" s="23" t="s">
        <v>28</v>
      </c>
      <c r="I1261" s="23" t="s">
        <v>8778</v>
      </c>
      <c r="J1261" s="23" t="s">
        <v>8779</v>
      </c>
      <c r="K1261" s="23" t="s">
        <v>132</v>
      </c>
      <c r="L1261" s="23" t="s">
        <v>32</v>
      </c>
      <c r="M1261" s="23" t="s">
        <v>62</v>
      </c>
      <c r="N1261" s="23" t="s">
        <v>34</v>
      </c>
      <c r="O1261" s="23" t="s">
        <v>51</v>
      </c>
      <c r="P1261" s="23" t="s">
        <v>174</v>
      </c>
      <c r="Q1261" s="23" t="s">
        <v>8780</v>
      </c>
      <c r="R1261" s="23" t="s">
        <v>10322</v>
      </c>
      <c r="S1261" s="23" t="s">
        <v>89</v>
      </c>
      <c r="T1261" s="25">
        <v>23172</v>
      </c>
      <c r="U1261" s="26">
        <v>62.527777777777779</v>
      </c>
      <c r="V1261" s="26" t="s">
        <v>10315</v>
      </c>
      <c r="W1261" s="27" t="s">
        <v>39</v>
      </c>
      <c r="X1261" s="23" t="s">
        <v>286</v>
      </c>
      <c r="Y1261" s="23" t="s">
        <v>41</v>
      </c>
      <c r="Z1261" s="23">
        <v>48860</v>
      </c>
      <c r="AA1261" s="23" t="s">
        <v>55</v>
      </c>
      <c r="AB1261" s="23" t="s">
        <v>43</v>
      </c>
      <c r="AC1261" s="23" t="s">
        <v>44</v>
      </c>
      <c r="AD1261" s="23">
        <v>4</v>
      </c>
      <c r="AE1261" s="28">
        <f>VLOOKUP(W1261,Sheet4!$A$4:$B$53,2,FALSE)</f>
        <v>0</v>
      </c>
    </row>
    <row r="1262" spans="1:31" x14ac:dyDescent="0.35">
      <c r="A1262" s="15">
        <v>2899</v>
      </c>
      <c r="B1262" s="16" t="s">
        <v>8784</v>
      </c>
      <c r="C1262" s="16" t="s">
        <v>3526</v>
      </c>
      <c r="D1262" s="17">
        <v>44085</v>
      </c>
      <c r="E1262" s="17">
        <v>44651</v>
      </c>
      <c r="F1262" s="16">
        <v>18</v>
      </c>
      <c r="G1262" s="16" t="s">
        <v>10308</v>
      </c>
      <c r="H1262" s="16" t="s">
        <v>28</v>
      </c>
      <c r="I1262" s="16" t="s">
        <v>8785</v>
      </c>
      <c r="J1262" s="16" t="s">
        <v>8786</v>
      </c>
      <c r="K1262" s="16" t="s">
        <v>138</v>
      </c>
      <c r="L1262" s="16" t="s">
        <v>32</v>
      </c>
      <c r="M1262" s="16" t="s">
        <v>51</v>
      </c>
      <c r="N1262" s="16" t="s">
        <v>63</v>
      </c>
      <c r="O1262" s="16" t="s">
        <v>51</v>
      </c>
      <c r="P1262" s="16" t="s">
        <v>125</v>
      </c>
      <c r="Q1262" s="16" t="s">
        <v>8787</v>
      </c>
      <c r="R1262" s="16" t="s">
        <v>10322</v>
      </c>
      <c r="S1262" s="16" t="s">
        <v>176</v>
      </c>
      <c r="T1262" s="18">
        <v>33723</v>
      </c>
      <c r="U1262" s="19">
        <v>33.641666666666666</v>
      </c>
      <c r="V1262" s="19" t="s">
        <v>10318</v>
      </c>
      <c r="W1262" s="20" t="s">
        <v>39</v>
      </c>
      <c r="X1262" s="16" t="s">
        <v>177</v>
      </c>
      <c r="Y1262" s="16" t="s">
        <v>54</v>
      </c>
      <c r="Z1262" s="16">
        <v>26846</v>
      </c>
      <c r="AA1262" s="16" t="s">
        <v>73</v>
      </c>
      <c r="AB1262" s="16" t="s">
        <v>74</v>
      </c>
      <c r="AC1262" s="16" t="s">
        <v>44</v>
      </c>
      <c r="AD1262" s="16">
        <v>5</v>
      </c>
      <c r="AE1262" s="21">
        <f>VLOOKUP(W1262,Sheet4!$A$4:$B$53,2,FALSE)</f>
        <v>0</v>
      </c>
    </row>
    <row r="1263" spans="1:31" x14ac:dyDescent="0.35">
      <c r="A1263" s="22">
        <v>2900</v>
      </c>
      <c r="B1263" s="23" t="s">
        <v>5138</v>
      </c>
      <c r="C1263" s="23" t="s">
        <v>8788</v>
      </c>
      <c r="D1263" s="24">
        <v>44500</v>
      </c>
      <c r="E1263" s="24">
        <v>45119</v>
      </c>
      <c r="F1263" s="23">
        <v>20</v>
      </c>
      <c r="G1263" s="23" t="s">
        <v>10308</v>
      </c>
      <c r="H1263" s="23" t="s">
        <v>28</v>
      </c>
      <c r="I1263" s="23" t="s">
        <v>8789</v>
      </c>
      <c r="J1263" s="23" t="s">
        <v>8790</v>
      </c>
      <c r="K1263" s="23" t="s">
        <v>79</v>
      </c>
      <c r="L1263" s="23" t="s">
        <v>32</v>
      </c>
      <c r="M1263" s="23" t="s">
        <v>51</v>
      </c>
      <c r="N1263" s="23" t="s">
        <v>63</v>
      </c>
      <c r="O1263" s="23" t="s">
        <v>35</v>
      </c>
      <c r="P1263" s="23" t="s">
        <v>125</v>
      </c>
      <c r="Q1263" s="23" t="s">
        <v>8791</v>
      </c>
      <c r="R1263" s="23" t="s">
        <v>10322</v>
      </c>
      <c r="S1263" s="23" t="s">
        <v>80</v>
      </c>
      <c r="T1263" s="25">
        <v>19268</v>
      </c>
      <c r="U1263" s="26">
        <v>73.219444444444449</v>
      </c>
      <c r="V1263" s="26" t="s">
        <v>10316</v>
      </c>
      <c r="W1263" s="27" t="s">
        <v>39</v>
      </c>
      <c r="X1263" s="23" t="s">
        <v>653</v>
      </c>
      <c r="Y1263" s="23" t="s">
        <v>54</v>
      </c>
      <c r="Z1263" s="23">
        <v>32806</v>
      </c>
      <c r="AA1263" s="23" t="s">
        <v>42</v>
      </c>
      <c r="AB1263" s="23" t="s">
        <v>43</v>
      </c>
      <c r="AC1263" s="23" t="s">
        <v>104</v>
      </c>
      <c r="AD1263" s="23">
        <v>2</v>
      </c>
      <c r="AE1263" s="28">
        <f>VLOOKUP(W1263,Sheet4!$A$4:$B$53,2,FALSE)</f>
        <v>0</v>
      </c>
    </row>
    <row r="1264" spans="1:31" x14ac:dyDescent="0.35">
      <c r="A1264" s="15">
        <v>2901</v>
      </c>
      <c r="B1264" s="16" t="s">
        <v>8792</v>
      </c>
      <c r="C1264" s="16" t="s">
        <v>3056</v>
      </c>
      <c r="D1264" s="17">
        <v>43394</v>
      </c>
      <c r="E1264" s="17">
        <v>43579</v>
      </c>
      <c r="F1264" s="16">
        <v>6</v>
      </c>
      <c r="G1264" s="16" t="s">
        <v>10308</v>
      </c>
      <c r="H1264" s="16" t="s">
        <v>28</v>
      </c>
      <c r="I1264" s="16" t="s">
        <v>8793</v>
      </c>
      <c r="J1264" s="16" t="s">
        <v>8794</v>
      </c>
      <c r="K1264" s="16" t="s">
        <v>167</v>
      </c>
      <c r="L1264" s="16" t="s">
        <v>32</v>
      </c>
      <c r="M1264" s="16" t="s">
        <v>51</v>
      </c>
      <c r="N1264" s="16" t="s">
        <v>50</v>
      </c>
      <c r="O1264" s="16" t="s">
        <v>51</v>
      </c>
      <c r="P1264" s="16" t="s">
        <v>98</v>
      </c>
      <c r="Q1264" s="16" t="s">
        <v>8795</v>
      </c>
      <c r="R1264" s="16" t="s">
        <v>10322</v>
      </c>
      <c r="S1264" s="16" t="s">
        <v>304</v>
      </c>
      <c r="T1264" s="18">
        <v>33593</v>
      </c>
      <c r="U1264" s="19">
        <v>33.99722222222222</v>
      </c>
      <c r="V1264" s="19" t="s">
        <v>10318</v>
      </c>
      <c r="W1264" s="20" t="s">
        <v>39</v>
      </c>
      <c r="X1264" s="16" t="s">
        <v>225</v>
      </c>
      <c r="Y1264" s="16" t="s">
        <v>41</v>
      </c>
      <c r="Z1264" s="16">
        <v>52065</v>
      </c>
      <c r="AA1264" s="16" t="s">
        <v>42</v>
      </c>
      <c r="AB1264" s="16" t="s">
        <v>74</v>
      </c>
      <c r="AC1264" s="16" t="s">
        <v>44</v>
      </c>
      <c r="AD1264" s="16">
        <v>4</v>
      </c>
      <c r="AE1264" s="21">
        <f>VLOOKUP(W1264,Sheet4!$A$4:$B$53,2,FALSE)</f>
        <v>0</v>
      </c>
    </row>
    <row r="1265" spans="1:31" x14ac:dyDescent="0.35">
      <c r="A1265" s="22">
        <v>2903</v>
      </c>
      <c r="B1265" s="23" t="s">
        <v>4663</v>
      </c>
      <c r="C1265" s="23" t="s">
        <v>3050</v>
      </c>
      <c r="D1265" s="24">
        <v>44966</v>
      </c>
      <c r="E1265" s="24">
        <v>45053</v>
      </c>
      <c r="F1265" s="23">
        <v>2</v>
      </c>
      <c r="G1265" s="23" t="s">
        <v>10308</v>
      </c>
      <c r="H1265" s="23" t="s">
        <v>28</v>
      </c>
      <c r="I1265" s="23" t="s">
        <v>8799</v>
      </c>
      <c r="J1265" s="23" t="s">
        <v>8800</v>
      </c>
      <c r="K1265" s="23" t="s">
        <v>117</v>
      </c>
      <c r="L1265" s="23" t="s">
        <v>32</v>
      </c>
      <c r="M1265" s="23" t="s">
        <v>51</v>
      </c>
      <c r="N1265" s="23" t="s">
        <v>50</v>
      </c>
      <c r="O1265" s="23" t="s">
        <v>62</v>
      </c>
      <c r="P1265" s="23" t="s">
        <v>125</v>
      </c>
      <c r="Q1265" s="23" t="s">
        <v>8801</v>
      </c>
      <c r="R1265" s="23" t="s">
        <v>10322</v>
      </c>
      <c r="S1265" s="23" t="s">
        <v>110</v>
      </c>
      <c r="T1265" s="25">
        <v>35852</v>
      </c>
      <c r="U1265" s="26">
        <v>27.816666666666666</v>
      </c>
      <c r="V1265" s="26" t="s">
        <v>10320</v>
      </c>
      <c r="W1265" s="27" t="s">
        <v>39</v>
      </c>
      <c r="X1265" s="23" t="s">
        <v>112</v>
      </c>
      <c r="Y1265" s="23" t="s">
        <v>54</v>
      </c>
      <c r="Z1265" s="23">
        <v>14416</v>
      </c>
      <c r="AA1265" s="23" t="s">
        <v>127</v>
      </c>
      <c r="AB1265" s="23" t="s">
        <v>74</v>
      </c>
      <c r="AC1265" s="23" t="s">
        <v>235</v>
      </c>
      <c r="AD1265" s="23">
        <v>5</v>
      </c>
      <c r="AE1265" s="28">
        <f>VLOOKUP(W1265,Sheet4!$A$4:$B$53,2,FALSE)</f>
        <v>0</v>
      </c>
    </row>
    <row r="1266" spans="1:31" x14ac:dyDescent="0.35">
      <c r="A1266" s="15">
        <v>2904</v>
      </c>
      <c r="B1266" s="16" t="s">
        <v>8802</v>
      </c>
      <c r="C1266" s="16" t="s">
        <v>673</v>
      </c>
      <c r="D1266" s="17">
        <v>43876</v>
      </c>
      <c r="E1266" s="17">
        <v>44124</v>
      </c>
      <c r="F1266" s="16">
        <v>8</v>
      </c>
      <c r="G1266" s="16" t="s">
        <v>10308</v>
      </c>
      <c r="H1266" s="16" t="s">
        <v>28</v>
      </c>
      <c r="I1266" s="16" t="s">
        <v>8803</v>
      </c>
      <c r="J1266" s="16" t="s">
        <v>8804</v>
      </c>
      <c r="K1266" s="16" t="s">
        <v>61</v>
      </c>
      <c r="L1266" s="16" t="s">
        <v>744</v>
      </c>
      <c r="M1266" s="16" t="s">
        <v>62</v>
      </c>
      <c r="N1266" s="16" t="s">
        <v>50</v>
      </c>
      <c r="O1266" s="16" t="s">
        <v>51</v>
      </c>
      <c r="P1266" s="16" t="s">
        <v>139</v>
      </c>
      <c r="Q1266" s="16" t="s">
        <v>8805</v>
      </c>
      <c r="R1266" s="16" t="s">
        <v>10322</v>
      </c>
      <c r="S1266" s="16" t="s">
        <v>176</v>
      </c>
      <c r="T1266" s="18">
        <v>17080</v>
      </c>
      <c r="U1266" s="19">
        <v>79.208333333333329</v>
      </c>
      <c r="V1266" s="19" t="s">
        <v>10316</v>
      </c>
      <c r="W1266" s="20" t="s">
        <v>39</v>
      </c>
      <c r="X1266" s="16" t="s">
        <v>102</v>
      </c>
      <c r="Y1266" s="16" t="s">
        <v>41</v>
      </c>
      <c r="Z1266" s="16">
        <v>84227</v>
      </c>
      <c r="AA1266" s="16" t="s">
        <v>73</v>
      </c>
      <c r="AB1266" s="16" t="s">
        <v>43</v>
      </c>
      <c r="AC1266" s="16" t="s">
        <v>104</v>
      </c>
      <c r="AD1266" s="16">
        <v>4</v>
      </c>
      <c r="AE1266" s="21">
        <f>VLOOKUP(W1266,Sheet4!$A$4:$B$53,2,FALSE)</f>
        <v>0</v>
      </c>
    </row>
    <row r="1267" spans="1:31" x14ac:dyDescent="0.35">
      <c r="A1267" s="22">
        <v>2914</v>
      </c>
      <c r="B1267" s="23" t="s">
        <v>8214</v>
      </c>
      <c r="C1267" s="23" t="s">
        <v>6555</v>
      </c>
      <c r="D1267" s="24">
        <v>43832</v>
      </c>
      <c r="E1267" s="24">
        <v>45141</v>
      </c>
      <c r="F1267" s="23">
        <v>43</v>
      </c>
      <c r="G1267" s="23" t="s">
        <v>10308</v>
      </c>
      <c r="H1267" s="23" t="s">
        <v>28</v>
      </c>
      <c r="I1267" s="23" t="s">
        <v>8827</v>
      </c>
      <c r="J1267" s="23" t="s">
        <v>8828</v>
      </c>
      <c r="K1267" s="23" t="s">
        <v>117</v>
      </c>
      <c r="L1267" s="23" t="s">
        <v>32</v>
      </c>
      <c r="M1267" s="23" t="s">
        <v>62</v>
      </c>
      <c r="N1267" s="23" t="s">
        <v>34</v>
      </c>
      <c r="O1267" s="23" t="s">
        <v>51</v>
      </c>
      <c r="P1267" s="23" t="s">
        <v>139</v>
      </c>
      <c r="Q1267" s="23" t="s">
        <v>8829</v>
      </c>
      <c r="R1267" s="23" t="s">
        <v>10322</v>
      </c>
      <c r="S1267" s="23" t="s">
        <v>147</v>
      </c>
      <c r="T1267" s="25">
        <v>26635</v>
      </c>
      <c r="U1267" s="26">
        <v>53.05</v>
      </c>
      <c r="V1267" s="26" t="s">
        <v>10319</v>
      </c>
      <c r="W1267" s="27" t="s">
        <v>39</v>
      </c>
      <c r="X1267" s="23" t="s">
        <v>82</v>
      </c>
      <c r="Y1267" s="23" t="s">
        <v>54</v>
      </c>
      <c r="Z1267" s="23">
        <v>56864</v>
      </c>
      <c r="AA1267" s="23" t="s">
        <v>55</v>
      </c>
      <c r="AB1267" s="23" t="s">
        <v>43</v>
      </c>
      <c r="AC1267" s="23" t="s">
        <v>104</v>
      </c>
      <c r="AD1267" s="23">
        <v>2</v>
      </c>
      <c r="AE1267" s="28">
        <f>VLOOKUP(W1267,Sheet4!$A$4:$B$53,2,FALSE)</f>
        <v>0</v>
      </c>
    </row>
    <row r="1268" spans="1:31" x14ac:dyDescent="0.35">
      <c r="A1268" s="15">
        <v>2915</v>
      </c>
      <c r="B1268" s="16" t="s">
        <v>3593</v>
      </c>
      <c r="C1268" s="16" t="s">
        <v>3417</v>
      </c>
      <c r="D1268" s="17">
        <v>44681</v>
      </c>
      <c r="E1268" s="17">
        <v>45140</v>
      </c>
      <c r="F1268" s="16">
        <v>15</v>
      </c>
      <c r="G1268" s="16" t="s">
        <v>10308</v>
      </c>
      <c r="H1268" s="16" t="s">
        <v>28</v>
      </c>
      <c r="I1268" s="16" t="s">
        <v>8830</v>
      </c>
      <c r="J1268" s="16" t="s">
        <v>8831</v>
      </c>
      <c r="K1268" s="16" t="s">
        <v>61</v>
      </c>
      <c r="L1268" s="16" t="s">
        <v>2299</v>
      </c>
      <c r="M1268" s="16" t="s">
        <v>62</v>
      </c>
      <c r="N1268" s="16" t="s">
        <v>63</v>
      </c>
      <c r="O1268" s="16" t="s">
        <v>51</v>
      </c>
      <c r="P1268" s="16" t="s">
        <v>98</v>
      </c>
      <c r="Q1268" s="16" t="s">
        <v>8832</v>
      </c>
      <c r="R1268" s="16" t="s">
        <v>10322</v>
      </c>
      <c r="S1268" s="16" t="s">
        <v>89</v>
      </c>
      <c r="T1268" s="18">
        <v>33850</v>
      </c>
      <c r="U1268" s="19">
        <v>33.297222222222224</v>
      </c>
      <c r="V1268" s="19" t="s">
        <v>10318</v>
      </c>
      <c r="W1268" s="20" t="s">
        <v>39</v>
      </c>
      <c r="X1268" s="16" t="s">
        <v>102</v>
      </c>
      <c r="Y1268" s="16" t="s">
        <v>54</v>
      </c>
      <c r="Z1268" s="16">
        <v>14468</v>
      </c>
      <c r="AA1268" s="16" t="s">
        <v>127</v>
      </c>
      <c r="AB1268" s="16" t="s">
        <v>43</v>
      </c>
      <c r="AC1268" s="16" t="s">
        <v>104</v>
      </c>
      <c r="AD1268" s="16">
        <v>1</v>
      </c>
      <c r="AE1268" s="21">
        <f>VLOOKUP(W1268,Sheet4!$A$4:$B$53,2,FALSE)</f>
        <v>0</v>
      </c>
    </row>
    <row r="1269" spans="1:31" x14ac:dyDescent="0.35">
      <c r="A1269" s="22">
        <v>2916</v>
      </c>
      <c r="B1269" s="23" t="s">
        <v>67</v>
      </c>
      <c r="C1269" s="23" t="s">
        <v>1073</v>
      </c>
      <c r="D1269" s="24">
        <v>44016</v>
      </c>
      <c r="E1269" s="24">
        <v>44262</v>
      </c>
      <c r="F1269" s="23">
        <v>8</v>
      </c>
      <c r="G1269" s="23" t="s">
        <v>10308</v>
      </c>
      <c r="H1269" s="23" t="s">
        <v>28</v>
      </c>
      <c r="I1269" s="23" t="s">
        <v>8833</v>
      </c>
      <c r="J1269" s="23" t="s">
        <v>8834</v>
      </c>
      <c r="K1269" s="23" t="s">
        <v>88</v>
      </c>
      <c r="L1269" s="23" t="s">
        <v>2299</v>
      </c>
      <c r="M1269" s="23" t="s">
        <v>51</v>
      </c>
      <c r="N1269" s="23" t="s">
        <v>34</v>
      </c>
      <c r="O1269" s="23" t="s">
        <v>35</v>
      </c>
      <c r="P1269" s="23" t="s">
        <v>125</v>
      </c>
      <c r="Q1269" s="23" t="s">
        <v>8835</v>
      </c>
      <c r="R1269" s="23" t="s">
        <v>10322</v>
      </c>
      <c r="S1269" s="23" t="s">
        <v>65</v>
      </c>
      <c r="T1269" s="25">
        <v>19386</v>
      </c>
      <c r="U1269" s="26">
        <v>72.897222222222226</v>
      </c>
      <c r="V1269" s="26" t="s">
        <v>10316</v>
      </c>
      <c r="W1269" s="27" t="s">
        <v>39</v>
      </c>
      <c r="X1269" s="23" t="s">
        <v>394</v>
      </c>
      <c r="Y1269" s="23" t="s">
        <v>54</v>
      </c>
      <c r="Z1269" s="23">
        <v>92604</v>
      </c>
      <c r="AA1269" s="23" t="s">
        <v>42</v>
      </c>
      <c r="AB1269" s="23" t="s">
        <v>74</v>
      </c>
      <c r="AC1269" s="23" t="s">
        <v>235</v>
      </c>
      <c r="AD1269" s="23">
        <v>2</v>
      </c>
      <c r="AE1269" s="28">
        <f>VLOOKUP(W1269,Sheet4!$A$4:$B$53,2,FALSE)</f>
        <v>0</v>
      </c>
    </row>
    <row r="1270" spans="1:31" x14ac:dyDescent="0.35">
      <c r="A1270" s="15">
        <v>2918</v>
      </c>
      <c r="B1270" s="16" t="s">
        <v>4552</v>
      </c>
      <c r="C1270" s="16" t="s">
        <v>887</v>
      </c>
      <c r="D1270" s="17">
        <v>43456</v>
      </c>
      <c r="E1270" s="17">
        <v>44763</v>
      </c>
      <c r="F1270" s="16">
        <v>42</v>
      </c>
      <c r="G1270" s="16" t="s">
        <v>10308</v>
      </c>
      <c r="H1270" s="16" t="s">
        <v>28</v>
      </c>
      <c r="I1270" s="16" t="s">
        <v>8840</v>
      </c>
      <c r="J1270" s="16" t="s">
        <v>8841</v>
      </c>
      <c r="K1270" s="16" t="s">
        <v>132</v>
      </c>
      <c r="L1270" s="16" t="s">
        <v>32</v>
      </c>
      <c r="M1270" s="16" t="s">
        <v>51</v>
      </c>
      <c r="N1270" s="16" t="s">
        <v>63</v>
      </c>
      <c r="O1270" s="16" t="s">
        <v>62</v>
      </c>
      <c r="P1270" s="16" t="s">
        <v>139</v>
      </c>
      <c r="Q1270" s="16" t="s">
        <v>8842</v>
      </c>
      <c r="R1270" s="16" t="s">
        <v>10322</v>
      </c>
      <c r="S1270" s="16" t="s">
        <v>89</v>
      </c>
      <c r="T1270" s="18">
        <v>28983</v>
      </c>
      <c r="U1270" s="19">
        <v>46.616666666666667</v>
      </c>
      <c r="V1270" s="19" t="s">
        <v>10317</v>
      </c>
      <c r="W1270" s="20" t="s">
        <v>39</v>
      </c>
      <c r="X1270" s="16" t="s">
        <v>162</v>
      </c>
      <c r="Y1270" s="16" t="s">
        <v>41</v>
      </c>
      <c r="Z1270" s="16">
        <v>2719</v>
      </c>
      <c r="AA1270" s="16" t="s">
        <v>92</v>
      </c>
      <c r="AB1270" s="16" t="s">
        <v>43</v>
      </c>
      <c r="AC1270" s="16" t="s">
        <v>104</v>
      </c>
      <c r="AD1270" s="16">
        <v>4</v>
      </c>
      <c r="AE1270" s="21">
        <f>VLOOKUP(W1270,Sheet4!$A$4:$B$53,2,FALSE)</f>
        <v>0</v>
      </c>
    </row>
    <row r="1271" spans="1:31" x14ac:dyDescent="0.35">
      <c r="A1271" s="22">
        <v>2921</v>
      </c>
      <c r="B1271" s="23" t="s">
        <v>2829</v>
      </c>
      <c r="C1271" s="23" t="s">
        <v>1373</v>
      </c>
      <c r="D1271" s="24">
        <v>43365</v>
      </c>
      <c r="E1271" s="24">
        <v>43748</v>
      </c>
      <c r="F1271" s="23">
        <v>12</v>
      </c>
      <c r="G1271" s="23" t="s">
        <v>10308</v>
      </c>
      <c r="H1271" s="23" t="s">
        <v>28</v>
      </c>
      <c r="I1271" s="23" t="s">
        <v>8848</v>
      </c>
      <c r="J1271" s="23" t="s">
        <v>8849</v>
      </c>
      <c r="K1271" s="23" t="s">
        <v>79</v>
      </c>
      <c r="L1271" s="23" t="s">
        <v>32</v>
      </c>
      <c r="M1271" s="23" t="s">
        <v>62</v>
      </c>
      <c r="N1271" s="23" t="s">
        <v>63</v>
      </c>
      <c r="O1271" s="23" t="s">
        <v>51</v>
      </c>
      <c r="P1271" s="23" t="s">
        <v>139</v>
      </c>
      <c r="Q1271" s="23" t="s">
        <v>8850</v>
      </c>
      <c r="R1271" s="23" t="s">
        <v>10322</v>
      </c>
      <c r="S1271" s="23" t="s">
        <v>52</v>
      </c>
      <c r="T1271" s="25">
        <v>21040</v>
      </c>
      <c r="U1271" s="26">
        <v>68.36666666666666</v>
      </c>
      <c r="V1271" s="26" t="s">
        <v>10315</v>
      </c>
      <c r="W1271" s="27" t="s">
        <v>39</v>
      </c>
      <c r="X1271" s="23" t="s">
        <v>162</v>
      </c>
      <c r="Y1271" s="23" t="s">
        <v>41</v>
      </c>
      <c r="Z1271" s="23">
        <v>66834</v>
      </c>
      <c r="AA1271" s="23" t="s">
        <v>127</v>
      </c>
      <c r="AB1271" s="23" t="s">
        <v>103</v>
      </c>
      <c r="AC1271" s="23" t="s">
        <v>104</v>
      </c>
      <c r="AD1271" s="23">
        <v>2</v>
      </c>
      <c r="AE1271" s="28">
        <f>VLOOKUP(W1271,Sheet4!$A$4:$B$53,2,FALSE)</f>
        <v>0</v>
      </c>
    </row>
    <row r="1272" spans="1:31" x14ac:dyDescent="0.35">
      <c r="A1272" s="15">
        <v>2922</v>
      </c>
      <c r="B1272" s="16" t="s">
        <v>4303</v>
      </c>
      <c r="C1272" s="16" t="s">
        <v>1716</v>
      </c>
      <c r="D1272" s="17">
        <v>44848</v>
      </c>
      <c r="E1272" s="17">
        <v>45113</v>
      </c>
      <c r="F1272" s="16">
        <v>8</v>
      </c>
      <c r="G1272" s="16" t="s">
        <v>10308</v>
      </c>
      <c r="H1272" s="16" t="s">
        <v>28</v>
      </c>
      <c r="I1272" s="16" t="s">
        <v>8851</v>
      </c>
      <c r="J1272" s="16" t="s">
        <v>8852</v>
      </c>
      <c r="K1272" s="16" t="s">
        <v>88</v>
      </c>
      <c r="L1272" s="16" t="s">
        <v>32</v>
      </c>
      <c r="M1272" s="16" t="s">
        <v>51</v>
      </c>
      <c r="N1272" s="16" t="s">
        <v>63</v>
      </c>
      <c r="O1272" s="16" t="s">
        <v>62</v>
      </c>
      <c r="P1272" s="16" t="s">
        <v>98</v>
      </c>
      <c r="Q1272" s="16" t="s">
        <v>8853</v>
      </c>
      <c r="R1272" s="16" t="s">
        <v>10322</v>
      </c>
      <c r="S1272" s="16" t="s">
        <v>80</v>
      </c>
      <c r="T1272" s="18">
        <v>34084</v>
      </c>
      <c r="U1272" s="19">
        <v>32.652777777777779</v>
      </c>
      <c r="V1272" s="19" t="s">
        <v>10318</v>
      </c>
      <c r="W1272" s="20" t="s">
        <v>39</v>
      </c>
      <c r="X1272" s="16" t="s">
        <v>82</v>
      </c>
      <c r="Y1272" s="16" t="s">
        <v>41</v>
      </c>
      <c r="Z1272" s="16">
        <v>69281</v>
      </c>
      <c r="AA1272" s="16" t="s">
        <v>73</v>
      </c>
      <c r="AB1272" s="16" t="s">
        <v>83</v>
      </c>
      <c r="AC1272" s="16" t="s">
        <v>104</v>
      </c>
      <c r="AD1272" s="16">
        <v>5</v>
      </c>
      <c r="AE1272" s="21">
        <f>VLOOKUP(W1272,Sheet4!$A$4:$B$53,2,FALSE)</f>
        <v>0</v>
      </c>
    </row>
    <row r="1273" spans="1:31" x14ac:dyDescent="0.35">
      <c r="A1273" s="22">
        <v>2923</v>
      </c>
      <c r="B1273" s="23" t="s">
        <v>436</v>
      </c>
      <c r="C1273" s="23" t="s">
        <v>3158</v>
      </c>
      <c r="D1273" s="24">
        <v>44604</v>
      </c>
      <c r="E1273" s="24">
        <v>44826</v>
      </c>
      <c r="F1273" s="23">
        <v>7</v>
      </c>
      <c r="G1273" s="23" t="s">
        <v>10308</v>
      </c>
      <c r="H1273" s="23" t="s">
        <v>28</v>
      </c>
      <c r="I1273" s="23" t="s">
        <v>8854</v>
      </c>
      <c r="J1273" s="23" t="s">
        <v>8855</v>
      </c>
      <c r="K1273" s="23" t="s">
        <v>31</v>
      </c>
      <c r="L1273" s="23" t="s">
        <v>32</v>
      </c>
      <c r="M1273" s="23" t="s">
        <v>51</v>
      </c>
      <c r="N1273" s="23" t="s">
        <v>50</v>
      </c>
      <c r="O1273" s="23" t="s">
        <v>51</v>
      </c>
      <c r="P1273" s="23" t="s">
        <v>174</v>
      </c>
      <c r="Q1273" s="23" t="s">
        <v>8856</v>
      </c>
      <c r="R1273" s="23" t="s">
        <v>10322</v>
      </c>
      <c r="S1273" s="23" t="s">
        <v>89</v>
      </c>
      <c r="T1273" s="25">
        <v>29403</v>
      </c>
      <c r="U1273" s="26">
        <v>45.469444444444441</v>
      </c>
      <c r="V1273" s="26" t="s">
        <v>10317</v>
      </c>
      <c r="W1273" s="27" t="s">
        <v>39</v>
      </c>
      <c r="X1273" s="23" t="s">
        <v>102</v>
      </c>
      <c r="Y1273" s="23" t="s">
        <v>41</v>
      </c>
      <c r="Z1273" s="23">
        <v>79321</v>
      </c>
      <c r="AA1273" s="23" t="s">
        <v>42</v>
      </c>
      <c r="AB1273" s="23" t="s">
        <v>83</v>
      </c>
      <c r="AC1273" s="23" t="s">
        <v>235</v>
      </c>
      <c r="AD1273" s="23">
        <v>4</v>
      </c>
      <c r="AE1273" s="28">
        <f>VLOOKUP(W1273,Sheet4!$A$4:$B$53,2,FALSE)</f>
        <v>0</v>
      </c>
    </row>
    <row r="1274" spans="1:31" x14ac:dyDescent="0.35">
      <c r="A1274" s="15">
        <v>2924</v>
      </c>
      <c r="B1274" s="16" t="s">
        <v>2606</v>
      </c>
      <c r="C1274" s="16" t="s">
        <v>6274</v>
      </c>
      <c r="D1274" s="17">
        <v>44278</v>
      </c>
      <c r="E1274" s="17">
        <v>45127</v>
      </c>
      <c r="F1274" s="16">
        <v>27</v>
      </c>
      <c r="G1274" s="16" t="s">
        <v>10308</v>
      </c>
      <c r="H1274" s="16" t="s">
        <v>28</v>
      </c>
      <c r="I1274" s="16" t="s">
        <v>8857</v>
      </c>
      <c r="J1274" s="16" t="s">
        <v>8858</v>
      </c>
      <c r="K1274" s="16" t="s">
        <v>49</v>
      </c>
      <c r="L1274" s="16" t="s">
        <v>744</v>
      </c>
      <c r="M1274" s="16" t="s">
        <v>33</v>
      </c>
      <c r="N1274" s="16" t="s">
        <v>63</v>
      </c>
      <c r="O1274" s="16" t="s">
        <v>51</v>
      </c>
      <c r="P1274" s="16" t="s">
        <v>139</v>
      </c>
      <c r="Q1274" s="16" t="s">
        <v>8859</v>
      </c>
      <c r="R1274" s="16" t="s">
        <v>10322</v>
      </c>
      <c r="S1274" s="16" t="s">
        <v>89</v>
      </c>
      <c r="T1274" s="18">
        <v>28990</v>
      </c>
      <c r="U1274" s="19">
        <v>46.597222222222221</v>
      </c>
      <c r="V1274" s="19" t="s">
        <v>10317</v>
      </c>
      <c r="W1274" s="20" t="s">
        <v>39</v>
      </c>
      <c r="X1274" s="16" t="s">
        <v>225</v>
      </c>
      <c r="Y1274" s="16" t="s">
        <v>54</v>
      </c>
      <c r="Z1274" s="16">
        <v>84575</v>
      </c>
      <c r="AA1274" s="16" t="s">
        <v>127</v>
      </c>
      <c r="AB1274" s="16" t="s">
        <v>83</v>
      </c>
      <c r="AC1274" s="16" t="s">
        <v>104</v>
      </c>
      <c r="AD1274" s="16">
        <v>5</v>
      </c>
      <c r="AE1274" s="21">
        <f>VLOOKUP(W1274,Sheet4!$A$4:$B$53,2,FALSE)</f>
        <v>0</v>
      </c>
    </row>
    <row r="1275" spans="1:31" x14ac:dyDescent="0.35">
      <c r="A1275" s="22">
        <v>2925</v>
      </c>
      <c r="B1275" s="23" t="s">
        <v>7996</v>
      </c>
      <c r="C1275" s="23" t="s">
        <v>8860</v>
      </c>
      <c r="D1275" s="24">
        <v>43342</v>
      </c>
      <c r="E1275" s="24">
        <v>44388</v>
      </c>
      <c r="F1275" s="23">
        <v>34</v>
      </c>
      <c r="G1275" s="23" t="s">
        <v>10308</v>
      </c>
      <c r="H1275" s="23" t="s">
        <v>727</v>
      </c>
      <c r="I1275" s="23" t="s">
        <v>8861</v>
      </c>
      <c r="J1275" s="23" t="s">
        <v>8862</v>
      </c>
      <c r="K1275" s="23" t="s">
        <v>31</v>
      </c>
      <c r="L1275" s="23" t="s">
        <v>32</v>
      </c>
      <c r="M1275" s="23" t="s">
        <v>51</v>
      </c>
      <c r="N1275" s="23" t="s">
        <v>63</v>
      </c>
      <c r="O1275" s="23" t="s">
        <v>35</v>
      </c>
      <c r="P1275" s="23" t="s">
        <v>98</v>
      </c>
      <c r="Q1275" s="23" t="s">
        <v>8863</v>
      </c>
      <c r="R1275" s="23" t="s">
        <v>10322</v>
      </c>
      <c r="S1275" s="23" t="s">
        <v>65</v>
      </c>
      <c r="T1275" s="25">
        <v>26560</v>
      </c>
      <c r="U1275" s="26">
        <v>53.255555555555553</v>
      </c>
      <c r="V1275" s="26" t="s">
        <v>10319</v>
      </c>
      <c r="W1275" s="27" t="s">
        <v>39</v>
      </c>
      <c r="X1275" s="23" t="s">
        <v>394</v>
      </c>
      <c r="Y1275" s="23" t="s">
        <v>54</v>
      </c>
      <c r="Z1275" s="23">
        <v>65881</v>
      </c>
      <c r="AA1275" s="23" t="s">
        <v>73</v>
      </c>
      <c r="AB1275" s="23" t="s">
        <v>103</v>
      </c>
      <c r="AC1275" s="23" t="s">
        <v>104</v>
      </c>
      <c r="AD1275" s="23">
        <v>4</v>
      </c>
      <c r="AE1275" s="28">
        <f>VLOOKUP(W1275,Sheet4!$A$4:$B$53,2,FALSE)</f>
        <v>0</v>
      </c>
    </row>
    <row r="1276" spans="1:31" x14ac:dyDescent="0.35">
      <c r="A1276" s="15">
        <v>2926</v>
      </c>
      <c r="B1276" s="16" t="s">
        <v>8864</v>
      </c>
      <c r="C1276" s="16" t="s">
        <v>7520</v>
      </c>
      <c r="D1276" s="17">
        <v>44905</v>
      </c>
      <c r="E1276" s="17">
        <v>45109</v>
      </c>
      <c r="F1276" s="16">
        <v>6</v>
      </c>
      <c r="G1276" s="16" t="s">
        <v>10308</v>
      </c>
      <c r="H1276" s="16" t="s">
        <v>727</v>
      </c>
      <c r="I1276" s="16" t="s">
        <v>8865</v>
      </c>
      <c r="J1276" s="16" t="s">
        <v>8866</v>
      </c>
      <c r="K1276" s="16" t="s">
        <v>132</v>
      </c>
      <c r="L1276" s="16" t="s">
        <v>1804</v>
      </c>
      <c r="M1276" s="16" t="s">
        <v>51</v>
      </c>
      <c r="N1276" s="16" t="s">
        <v>63</v>
      </c>
      <c r="O1276" s="16" t="s">
        <v>35</v>
      </c>
      <c r="P1276" s="16" t="s">
        <v>174</v>
      </c>
      <c r="Q1276" s="16" t="s">
        <v>8867</v>
      </c>
      <c r="R1276" s="16" t="s">
        <v>10322</v>
      </c>
      <c r="S1276" s="16" t="s">
        <v>89</v>
      </c>
      <c r="T1276" s="18">
        <v>36502</v>
      </c>
      <c r="U1276" s="19">
        <v>26.033333333333335</v>
      </c>
      <c r="V1276" s="19" t="s">
        <v>10320</v>
      </c>
      <c r="W1276" s="20" t="s">
        <v>39</v>
      </c>
      <c r="X1276" s="16" t="s">
        <v>91</v>
      </c>
      <c r="Y1276" s="16" t="s">
        <v>54</v>
      </c>
      <c r="Z1276" s="16">
        <v>27671</v>
      </c>
      <c r="AA1276" s="16" t="s">
        <v>92</v>
      </c>
      <c r="AB1276" s="16" t="s">
        <v>43</v>
      </c>
      <c r="AC1276" s="16" t="s">
        <v>235</v>
      </c>
      <c r="AD1276" s="16">
        <v>5</v>
      </c>
      <c r="AE1276" s="21">
        <f>VLOOKUP(W1276,Sheet4!$A$4:$B$53,2,FALSE)</f>
        <v>0</v>
      </c>
    </row>
    <row r="1277" spans="1:31" x14ac:dyDescent="0.35">
      <c r="A1277" s="22">
        <v>2927</v>
      </c>
      <c r="B1277" s="23" t="s">
        <v>7909</v>
      </c>
      <c r="C1277" s="23" t="s">
        <v>8868</v>
      </c>
      <c r="D1277" s="24">
        <v>44961</v>
      </c>
      <c r="E1277" s="24">
        <v>45132</v>
      </c>
      <c r="F1277" s="23">
        <v>5</v>
      </c>
      <c r="G1277" s="23" t="s">
        <v>10308</v>
      </c>
      <c r="H1277" s="23" t="s">
        <v>727</v>
      </c>
      <c r="I1277" s="23" t="s">
        <v>8869</v>
      </c>
      <c r="J1277" s="23" t="s">
        <v>8870</v>
      </c>
      <c r="K1277" s="23" t="s">
        <v>49</v>
      </c>
      <c r="L1277" s="23" t="s">
        <v>1804</v>
      </c>
      <c r="M1277" s="23" t="s">
        <v>51</v>
      </c>
      <c r="N1277" s="23" t="s">
        <v>50</v>
      </c>
      <c r="O1277" s="23" t="s">
        <v>51</v>
      </c>
      <c r="P1277" s="23" t="s">
        <v>174</v>
      </c>
      <c r="Q1277" s="23" t="s">
        <v>8871</v>
      </c>
      <c r="R1277" s="23" t="s">
        <v>10322</v>
      </c>
      <c r="S1277" s="23" t="s">
        <v>65</v>
      </c>
      <c r="T1277" s="25">
        <v>30000</v>
      </c>
      <c r="U1277" s="26">
        <v>43.838888888888889</v>
      </c>
      <c r="V1277" s="26" t="s">
        <v>10317</v>
      </c>
      <c r="W1277" s="27" t="s">
        <v>39</v>
      </c>
      <c r="X1277" s="23" t="s">
        <v>6</v>
      </c>
      <c r="Y1277" s="23" t="s">
        <v>54</v>
      </c>
      <c r="Z1277" s="23">
        <v>53549</v>
      </c>
      <c r="AA1277" s="23" t="s">
        <v>92</v>
      </c>
      <c r="AB1277" s="23" t="s">
        <v>103</v>
      </c>
      <c r="AC1277" s="23" t="s">
        <v>104</v>
      </c>
      <c r="AD1277" s="23">
        <v>1</v>
      </c>
      <c r="AE1277" s="28">
        <f>VLOOKUP(W1277,Sheet4!$A$4:$B$53,2,FALSE)</f>
        <v>0</v>
      </c>
    </row>
    <row r="1278" spans="1:31" x14ac:dyDescent="0.35">
      <c r="A1278" s="15">
        <v>2929</v>
      </c>
      <c r="B1278" s="16" t="s">
        <v>4374</v>
      </c>
      <c r="C1278" s="16" t="s">
        <v>2190</v>
      </c>
      <c r="D1278" s="17">
        <v>44062</v>
      </c>
      <c r="E1278" s="17">
        <v>44514</v>
      </c>
      <c r="F1278" s="16">
        <v>14</v>
      </c>
      <c r="G1278" s="16" t="s">
        <v>10308</v>
      </c>
      <c r="H1278" s="16" t="s">
        <v>727</v>
      </c>
      <c r="I1278" s="16" t="s">
        <v>8874</v>
      </c>
      <c r="J1278" s="16" t="s">
        <v>8875</v>
      </c>
      <c r="K1278" s="16" t="s">
        <v>79</v>
      </c>
      <c r="L1278" s="16" t="s">
        <v>744</v>
      </c>
      <c r="M1278" s="16" t="s">
        <v>62</v>
      </c>
      <c r="N1278" s="16" t="s">
        <v>63</v>
      </c>
      <c r="O1278" s="16" t="s">
        <v>35</v>
      </c>
      <c r="P1278" s="16" t="s">
        <v>174</v>
      </c>
      <c r="Q1278" s="16" t="s">
        <v>8876</v>
      </c>
      <c r="R1278" s="16" t="s">
        <v>10322</v>
      </c>
      <c r="S1278" s="16" t="s">
        <v>89</v>
      </c>
      <c r="T1278" s="18">
        <v>31568</v>
      </c>
      <c r="U1278" s="19">
        <v>39.541666666666664</v>
      </c>
      <c r="V1278" s="19" t="s">
        <v>10318</v>
      </c>
      <c r="W1278" s="20" t="s">
        <v>39</v>
      </c>
      <c r="X1278" s="16" t="s">
        <v>82</v>
      </c>
      <c r="Y1278" s="16" t="s">
        <v>41</v>
      </c>
      <c r="Z1278" s="16">
        <v>70404</v>
      </c>
      <c r="AA1278" s="16" t="s">
        <v>42</v>
      </c>
      <c r="AB1278" s="16" t="s">
        <v>43</v>
      </c>
      <c r="AC1278" s="16" t="s">
        <v>235</v>
      </c>
      <c r="AD1278" s="16">
        <v>2</v>
      </c>
      <c r="AE1278" s="21">
        <f>VLOOKUP(W1278,Sheet4!$A$4:$B$53,2,FALSE)</f>
        <v>0</v>
      </c>
    </row>
    <row r="1279" spans="1:31" x14ac:dyDescent="0.35">
      <c r="A1279" s="22">
        <v>2931</v>
      </c>
      <c r="B1279" s="23" t="s">
        <v>1470</v>
      </c>
      <c r="C1279" s="23" t="s">
        <v>5931</v>
      </c>
      <c r="D1279" s="24">
        <v>43859</v>
      </c>
      <c r="E1279" s="24">
        <v>44205</v>
      </c>
      <c r="F1279" s="23">
        <v>11</v>
      </c>
      <c r="G1279" s="23" t="s">
        <v>10308</v>
      </c>
      <c r="H1279" s="23" t="s">
        <v>28</v>
      </c>
      <c r="I1279" s="23" t="s">
        <v>8879</v>
      </c>
      <c r="J1279" s="23" t="s">
        <v>8880</v>
      </c>
      <c r="K1279" s="23" t="s">
        <v>138</v>
      </c>
      <c r="L1279" s="23" t="s">
        <v>2299</v>
      </c>
      <c r="M1279" s="23" t="s">
        <v>62</v>
      </c>
      <c r="N1279" s="23" t="s">
        <v>63</v>
      </c>
      <c r="O1279" s="23" t="s">
        <v>35</v>
      </c>
      <c r="P1279" s="23" t="s">
        <v>139</v>
      </c>
      <c r="Q1279" s="23" t="s">
        <v>8881</v>
      </c>
      <c r="R1279" s="23" t="s">
        <v>10322</v>
      </c>
      <c r="S1279" s="23" t="s">
        <v>89</v>
      </c>
      <c r="T1279" s="25">
        <v>25395</v>
      </c>
      <c r="U1279" s="26">
        <v>56.44166666666667</v>
      </c>
      <c r="V1279" s="26" t="s">
        <v>10319</v>
      </c>
      <c r="W1279" s="27" t="s">
        <v>39</v>
      </c>
      <c r="X1279" s="23" t="s">
        <v>102</v>
      </c>
      <c r="Y1279" s="23" t="s">
        <v>54</v>
      </c>
      <c r="Z1279" s="23">
        <v>12946</v>
      </c>
      <c r="AA1279" s="23" t="s">
        <v>55</v>
      </c>
      <c r="AB1279" s="23" t="s">
        <v>74</v>
      </c>
      <c r="AC1279" s="23" t="s">
        <v>104</v>
      </c>
      <c r="AD1279" s="23">
        <v>2</v>
      </c>
      <c r="AE1279" s="28">
        <f>VLOOKUP(W1279,Sheet4!$A$4:$B$53,2,FALSE)</f>
        <v>0</v>
      </c>
    </row>
    <row r="1280" spans="1:31" x14ac:dyDescent="0.35">
      <c r="A1280" s="15">
        <v>2932</v>
      </c>
      <c r="B1280" s="16" t="s">
        <v>8882</v>
      </c>
      <c r="C1280" s="16" t="s">
        <v>1768</v>
      </c>
      <c r="D1280" s="17">
        <v>44427</v>
      </c>
      <c r="E1280" s="17">
        <v>45071</v>
      </c>
      <c r="F1280" s="16">
        <v>21</v>
      </c>
      <c r="G1280" s="16" t="s">
        <v>10308</v>
      </c>
      <c r="H1280" s="16" t="s">
        <v>28</v>
      </c>
      <c r="I1280" s="16" t="s">
        <v>8883</v>
      </c>
      <c r="J1280" s="16" t="s">
        <v>8884</v>
      </c>
      <c r="K1280" s="16" t="s">
        <v>79</v>
      </c>
      <c r="L1280" s="16" t="s">
        <v>2299</v>
      </c>
      <c r="M1280" s="16" t="s">
        <v>51</v>
      </c>
      <c r="N1280" s="16" t="s">
        <v>50</v>
      </c>
      <c r="O1280" s="16" t="s">
        <v>62</v>
      </c>
      <c r="P1280" s="16" t="s">
        <v>98</v>
      </c>
      <c r="Q1280" s="16" t="s">
        <v>8885</v>
      </c>
      <c r="R1280" s="16" t="s">
        <v>10322</v>
      </c>
      <c r="S1280" s="16" t="s">
        <v>38</v>
      </c>
      <c r="T1280" s="18">
        <v>17545</v>
      </c>
      <c r="U1280" s="19">
        <v>77.936111111111117</v>
      </c>
      <c r="V1280" s="19" t="s">
        <v>10316</v>
      </c>
      <c r="W1280" s="20" t="s">
        <v>39</v>
      </c>
      <c r="X1280" s="16" t="s">
        <v>1505</v>
      </c>
      <c r="Y1280" s="16" t="s">
        <v>54</v>
      </c>
      <c r="Z1280" s="16">
        <v>6449</v>
      </c>
      <c r="AA1280" s="16" t="s">
        <v>55</v>
      </c>
      <c r="AB1280" s="16" t="s">
        <v>43</v>
      </c>
      <c r="AC1280" s="16" t="s">
        <v>44</v>
      </c>
      <c r="AD1280" s="16">
        <v>4</v>
      </c>
      <c r="AE1280" s="21">
        <f>VLOOKUP(W1280,Sheet4!$A$4:$B$53,2,FALSE)</f>
        <v>0</v>
      </c>
    </row>
    <row r="1281" spans="1:31" x14ac:dyDescent="0.35">
      <c r="A1281" s="22">
        <v>2934</v>
      </c>
      <c r="B1281" s="23" t="s">
        <v>8888</v>
      </c>
      <c r="C1281" s="23" t="s">
        <v>532</v>
      </c>
      <c r="D1281" s="24">
        <v>44493</v>
      </c>
      <c r="E1281" s="24">
        <v>44802</v>
      </c>
      <c r="F1281" s="23">
        <v>10</v>
      </c>
      <c r="G1281" s="23" t="s">
        <v>10308</v>
      </c>
      <c r="H1281" s="23" t="s">
        <v>28</v>
      </c>
      <c r="I1281" s="23" t="s">
        <v>8889</v>
      </c>
      <c r="J1281" s="23" t="s">
        <v>8890</v>
      </c>
      <c r="K1281" s="23" t="s">
        <v>97</v>
      </c>
      <c r="L1281" s="23" t="s">
        <v>32</v>
      </c>
      <c r="M1281" s="23" t="s">
        <v>33</v>
      </c>
      <c r="N1281" s="23" t="s">
        <v>63</v>
      </c>
      <c r="O1281" s="23" t="s">
        <v>35</v>
      </c>
      <c r="P1281" s="23" t="s">
        <v>125</v>
      </c>
      <c r="Q1281" s="23" t="s">
        <v>8891</v>
      </c>
      <c r="R1281" s="23" t="s">
        <v>10322</v>
      </c>
      <c r="S1281" s="23" t="s">
        <v>89</v>
      </c>
      <c r="T1281" s="25">
        <v>23329</v>
      </c>
      <c r="U1281" s="26">
        <v>62.1</v>
      </c>
      <c r="V1281" s="26" t="s">
        <v>10315</v>
      </c>
      <c r="W1281" s="27" t="s">
        <v>39</v>
      </c>
      <c r="X1281" s="23" t="s">
        <v>82</v>
      </c>
      <c r="Y1281" s="23" t="s">
        <v>54</v>
      </c>
      <c r="Z1281" s="23">
        <v>63659</v>
      </c>
      <c r="AA1281" s="23" t="s">
        <v>127</v>
      </c>
      <c r="AB1281" s="23" t="s">
        <v>43</v>
      </c>
      <c r="AC1281" s="23" t="s">
        <v>44</v>
      </c>
      <c r="AD1281" s="23">
        <v>2</v>
      </c>
      <c r="AE1281" s="28">
        <f>VLOOKUP(W1281,Sheet4!$A$4:$B$53,2,FALSE)</f>
        <v>0</v>
      </c>
    </row>
    <row r="1282" spans="1:31" x14ac:dyDescent="0.35">
      <c r="A1282" s="15">
        <v>2935</v>
      </c>
      <c r="B1282" s="16" t="s">
        <v>3318</v>
      </c>
      <c r="C1282" s="16" t="s">
        <v>4766</v>
      </c>
      <c r="D1282" s="17">
        <v>44107</v>
      </c>
      <c r="E1282" s="17">
        <v>45052</v>
      </c>
      <c r="F1282" s="16">
        <v>31</v>
      </c>
      <c r="G1282" s="16" t="s">
        <v>10308</v>
      </c>
      <c r="H1282" s="16" t="s">
        <v>28</v>
      </c>
      <c r="I1282" s="16" t="s">
        <v>8892</v>
      </c>
      <c r="J1282" s="16" t="s">
        <v>8893</v>
      </c>
      <c r="K1282" s="16" t="s">
        <v>117</v>
      </c>
      <c r="L1282" s="16" t="s">
        <v>32</v>
      </c>
      <c r="M1282" s="16" t="s">
        <v>33</v>
      </c>
      <c r="N1282" s="16" t="s">
        <v>63</v>
      </c>
      <c r="O1282" s="16" t="s">
        <v>51</v>
      </c>
      <c r="P1282" s="16" t="s">
        <v>98</v>
      </c>
      <c r="Q1282" s="16" t="s">
        <v>8894</v>
      </c>
      <c r="R1282" s="16" t="s">
        <v>10322</v>
      </c>
      <c r="S1282" s="16" t="s">
        <v>304</v>
      </c>
      <c r="T1282" s="18">
        <v>35042</v>
      </c>
      <c r="U1282" s="19">
        <v>30.030555555555555</v>
      </c>
      <c r="V1282" s="19" t="s">
        <v>10318</v>
      </c>
      <c r="W1282" s="20" t="s">
        <v>39</v>
      </c>
      <c r="X1282" s="16" t="s">
        <v>351</v>
      </c>
      <c r="Y1282" s="16" t="s">
        <v>54</v>
      </c>
      <c r="Z1282" s="16">
        <v>6131</v>
      </c>
      <c r="AA1282" s="16" t="s">
        <v>42</v>
      </c>
      <c r="AB1282" s="16" t="s">
        <v>103</v>
      </c>
      <c r="AC1282" s="16" t="s">
        <v>44</v>
      </c>
      <c r="AD1282" s="16">
        <v>5</v>
      </c>
      <c r="AE1282" s="21">
        <f>VLOOKUP(W1282,Sheet4!$A$4:$B$53,2,FALSE)</f>
        <v>0</v>
      </c>
    </row>
    <row r="1283" spans="1:31" x14ac:dyDescent="0.35">
      <c r="A1283" s="22">
        <v>2938</v>
      </c>
      <c r="B1283" s="23" t="s">
        <v>3958</v>
      </c>
      <c r="C1283" s="23" t="s">
        <v>4999</v>
      </c>
      <c r="D1283" s="24">
        <v>44934</v>
      </c>
      <c r="E1283" s="24">
        <v>45056</v>
      </c>
      <c r="F1283" s="23">
        <v>4</v>
      </c>
      <c r="G1283" s="23" t="s">
        <v>10308</v>
      </c>
      <c r="H1283" s="23" t="s">
        <v>28</v>
      </c>
      <c r="I1283" s="23" t="s">
        <v>8899</v>
      </c>
      <c r="J1283" s="23" t="s">
        <v>8900</v>
      </c>
      <c r="K1283" s="23" t="s">
        <v>31</v>
      </c>
      <c r="L1283" s="23" t="s">
        <v>32</v>
      </c>
      <c r="M1283" s="23" t="s">
        <v>62</v>
      </c>
      <c r="N1283" s="23" t="s">
        <v>34</v>
      </c>
      <c r="O1283" s="23" t="s">
        <v>62</v>
      </c>
      <c r="P1283" s="23" t="s">
        <v>98</v>
      </c>
      <c r="Q1283" s="23" t="s">
        <v>8901</v>
      </c>
      <c r="R1283" s="23" t="s">
        <v>10322</v>
      </c>
      <c r="S1283" s="23" t="s">
        <v>52</v>
      </c>
      <c r="T1283" s="25">
        <v>26644</v>
      </c>
      <c r="U1283" s="26">
        <v>53.024999999999999</v>
      </c>
      <c r="V1283" s="26" t="s">
        <v>10319</v>
      </c>
      <c r="W1283" s="27" t="s">
        <v>39</v>
      </c>
      <c r="X1283" s="23" t="s">
        <v>162</v>
      </c>
      <c r="Y1283" s="23" t="s">
        <v>54</v>
      </c>
      <c r="Z1283" s="23">
        <v>43780</v>
      </c>
      <c r="AA1283" s="23" t="s">
        <v>42</v>
      </c>
      <c r="AB1283" s="23" t="s">
        <v>83</v>
      </c>
      <c r="AC1283" s="23" t="s">
        <v>235</v>
      </c>
      <c r="AD1283" s="23">
        <v>1</v>
      </c>
      <c r="AE1283" s="28">
        <f>VLOOKUP(W1283,Sheet4!$A$4:$B$53,2,FALSE)</f>
        <v>0</v>
      </c>
    </row>
    <row r="1284" spans="1:31" x14ac:dyDescent="0.35">
      <c r="A1284" s="15">
        <v>2939</v>
      </c>
      <c r="B1284" s="16" t="s">
        <v>2326</v>
      </c>
      <c r="C1284" s="16" t="s">
        <v>211</v>
      </c>
      <c r="D1284" s="17">
        <v>44768</v>
      </c>
      <c r="E1284" s="17">
        <v>44873</v>
      </c>
      <c r="F1284" s="16">
        <v>3</v>
      </c>
      <c r="G1284" s="16" t="s">
        <v>10308</v>
      </c>
      <c r="H1284" s="16" t="s">
        <v>28</v>
      </c>
      <c r="I1284" s="16" t="s">
        <v>8902</v>
      </c>
      <c r="J1284" s="16" t="s">
        <v>8903</v>
      </c>
      <c r="K1284" s="16" t="s">
        <v>132</v>
      </c>
      <c r="L1284" s="16" t="s">
        <v>32</v>
      </c>
      <c r="M1284" s="16" t="s">
        <v>33</v>
      </c>
      <c r="N1284" s="16" t="s">
        <v>63</v>
      </c>
      <c r="O1284" s="16" t="s">
        <v>62</v>
      </c>
      <c r="P1284" s="16" t="s">
        <v>125</v>
      </c>
      <c r="Q1284" s="16" t="s">
        <v>8904</v>
      </c>
      <c r="R1284" s="16" t="s">
        <v>10322</v>
      </c>
      <c r="S1284" s="16" t="s">
        <v>100</v>
      </c>
      <c r="T1284" s="18">
        <v>29425</v>
      </c>
      <c r="U1284" s="19">
        <v>45.408333333333331</v>
      </c>
      <c r="V1284" s="19" t="s">
        <v>10317</v>
      </c>
      <c r="W1284" s="20" t="s">
        <v>39</v>
      </c>
      <c r="X1284" s="16" t="s">
        <v>612</v>
      </c>
      <c r="Y1284" s="16" t="s">
        <v>41</v>
      </c>
      <c r="Z1284" s="16">
        <v>40426</v>
      </c>
      <c r="AA1284" s="16" t="s">
        <v>55</v>
      </c>
      <c r="AB1284" s="16" t="s">
        <v>74</v>
      </c>
      <c r="AC1284" s="16" t="s">
        <v>235</v>
      </c>
      <c r="AD1284" s="16">
        <v>2</v>
      </c>
      <c r="AE1284" s="21">
        <f>VLOOKUP(W1284,Sheet4!$A$4:$B$53,2,FALSE)</f>
        <v>0</v>
      </c>
    </row>
    <row r="1285" spans="1:31" x14ac:dyDescent="0.35">
      <c r="A1285" s="22">
        <v>2940</v>
      </c>
      <c r="B1285" s="23" t="s">
        <v>3635</v>
      </c>
      <c r="C1285" s="23" t="s">
        <v>2528</v>
      </c>
      <c r="D1285" s="24">
        <v>44074</v>
      </c>
      <c r="E1285" s="24">
        <v>45086</v>
      </c>
      <c r="F1285" s="23">
        <v>33</v>
      </c>
      <c r="G1285" s="23" t="s">
        <v>10308</v>
      </c>
      <c r="H1285" s="23" t="s">
        <v>28</v>
      </c>
      <c r="I1285" s="23" t="s">
        <v>8905</v>
      </c>
      <c r="J1285" s="23" t="s">
        <v>8906</v>
      </c>
      <c r="K1285" s="23" t="s">
        <v>49</v>
      </c>
      <c r="L1285" s="23" t="s">
        <v>32</v>
      </c>
      <c r="M1285" s="23" t="s">
        <v>33</v>
      </c>
      <c r="N1285" s="23" t="s">
        <v>50</v>
      </c>
      <c r="O1285" s="23" t="s">
        <v>51</v>
      </c>
      <c r="P1285" s="23" t="s">
        <v>125</v>
      </c>
      <c r="Q1285" s="23" t="s">
        <v>8907</v>
      </c>
      <c r="R1285" s="23" t="s">
        <v>10322</v>
      </c>
      <c r="S1285" s="23" t="s">
        <v>503</v>
      </c>
      <c r="T1285" s="25">
        <v>26638</v>
      </c>
      <c r="U1285" s="26">
        <v>53.041666666666664</v>
      </c>
      <c r="V1285" s="26" t="s">
        <v>10319</v>
      </c>
      <c r="W1285" s="27" t="s">
        <v>39</v>
      </c>
      <c r="X1285" s="23" t="s">
        <v>6</v>
      </c>
      <c r="Y1285" s="23" t="s">
        <v>41</v>
      </c>
      <c r="Z1285" s="23">
        <v>2982</v>
      </c>
      <c r="AA1285" s="23" t="s">
        <v>92</v>
      </c>
      <c r="AB1285" s="23" t="s">
        <v>74</v>
      </c>
      <c r="AC1285" s="23" t="s">
        <v>235</v>
      </c>
      <c r="AD1285" s="23">
        <v>5</v>
      </c>
      <c r="AE1285" s="28">
        <f>VLOOKUP(W1285,Sheet4!$A$4:$B$53,2,FALSE)</f>
        <v>0</v>
      </c>
    </row>
    <row r="1286" spans="1:31" x14ac:dyDescent="0.35">
      <c r="A1286" s="15">
        <v>2941</v>
      </c>
      <c r="B1286" s="16" t="s">
        <v>8908</v>
      </c>
      <c r="C1286" s="16" t="s">
        <v>6315</v>
      </c>
      <c r="D1286" s="17">
        <v>44870</v>
      </c>
      <c r="E1286" s="17">
        <v>44979</v>
      </c>
      <c r="F1286" s="16">
        <v>3</v>
      </c>
      <c r="G1286" s="16" t="s">
        <v>10308</v>
      </c>
      <c r="H1286" s="16" t="s">
        <v>28</v>
      </c>
      <c r="I1286" s="16" t="s">
        <v>8909</v>
      </c>
      <c r="J1286" s="16" t="s">
        <v>8910</v>
      </c>
      <c r="K1286" s="16" t="s">
        <v>138</v>
      </c>
      <c r="L1286" s="16" t="s">
        <v>32</v>
      </c>
      <c r="M1286" s="16" t="s">
        <v>51</v>
      </c>
      <c r="N1286" s="16" t="s">
        <v>63</v>
      </c>
      <c r="O1286" s="16" t="s">
        <v>62</v>
      </c>
      <c r="P1286" s="16" t="s">
        <v>98</v>
      </c>
      <c r="Q1286" s="16" t="s">
        <v>8911</v>
      </c>
      <c r="R1286" s="16" t="s">
        <v>10322</v>
      </c>
      <c r="S1286" s="16" t="s">
        <v>110</v>
      </c>
      <c r="T1286" s="18">
        <v>34450</v>
      </c>
      <c r="U1286" s="19">
        <v>31.65</v>
      </c>
      <c r="V1286" s="19" t="s">
        <v>10318</v>
      </c>
      <c r="W1286" s="20" t="s">
        <v>39</v>
      </c>
      <c r="X1286" s="16" t="s">
        <v>112</v>
      </c>
      <c r="Y1286" s="16" t="s">
        <v>54</v>
      </c>
      <c r="Z1286" s="16">
        <v>16333</v>
      </c>
      <c r="AA1286" s="16" t="s">
        <v>55</v>
      </c>
      <c r="AB1286" s="16" t="s">
        <v>103</v>
      </c>
      <c r="AC1286" s="16" t="s">
        <v>235</v>
      </c>
      <c r="AD1286" s="16">
        <v>2</v>
      </c>
      <c r="AE1286" s="21">
        <f>VLOOKUP(W1286,Sheet4!$A$4:$B$53,2,FALSE)</f>
        <v>0</v>
      </c>
    </row>
    <row r="1287" spans="1:31" x14ac:dyDescent="0.35">
      <c r="A1287" s="22">
        <v>2942</v>
      </c>
      <c r="B1287" s="23" t="s">
        <v>8912</v>
      </c>
      <c r="C1287" s="23" t="s">
        <v>3935</v>
      </c>
      <c r="D1287" s="24">
        <v>43615</v>
      </c>
      <c r="E1287" s="24">
        <v>43838</v>
      </c>
      <c r="F1287" s="23">
        <v>7</v>
      </c>
      <c r="G1287" s="23" t="s">
        <v>10308</v>
      </c>
      <c r="H1287" s="23" t="s">
        <v>28</v>
      </c>
      <c r="I1287" s="23" t="s">
        <v>8913</v>
      </c>
      <c r="J1287" s="23" t="s">
        <v>8914</v>
      </c>
      <c r="K1287" s="23" t="s">
        <v>79</v>
      </c>
      <c r="L1287" s="23" t="s">
        <v>32</v>
      </c>
      <c r="M1287" s="23" t="s">
        <v>62</v>
      </c>
      <c r="N1287" s="23" t="s">
        <v>34</v>
      </c>
      <c r="O1287" s="23" t="s">
        <v>51</v>
      </c>
      <c r="P1287" s="23" t="s">
        <v>139</v>
      </c>
      <c r="Q1287" s="23" t="s">
        <v>8915</v>
      </c>
      <c r="R1287" s="23" t="s">
        <v>10322</v>
      </c>
      <c r="S1287" s="23" t="s">
        <v>65</v>
      </c>
      <c r="T1287" s="25">
        <v>17958</v>
      </c>
      <c r="U1287" s="26">
        <v>76.802777777777777</v>
      </c>
      <c r="V1287" s="26" t="s">
        <v>10316</v>
      </c>
      <c r="W1287" s="27" t="s">
        <v>39</v>
      </c>
      <c r="X1287" s="23" t="s">
        <v>102</v>
      </c>
      <c r="Y1287" s="23" t="s">
        <v>41</v>
      </c>
      <c r="Z1287" s="23">
        <v>21328</v>
      </c>
      <c r="AA1287" s="23" t="s">
        <v>92</v>
      </c>
      <c r="AB1287" s="23" t="s">
        <v>43</v>
      </c>
      <c r="AC1287" s="23" t="s">
        <v>235</v>
      </c>
      <c r="AD1287" s="23">
        <v>2</v>
      </c>
      <c r="AE1287" s="28">
        <f>VLOOKUP(W1287,Sheet4!$A$4:$B$53,2,FALSE)</f>
        <v>0</v>
      </c>
    </row>
    <row r="1288" spans="1:31" x14ac:dyDescent="0.35">
      <c r="A1288" s="15">
        <v>2945</v>
      </c>
      <c r="B1288" s="16" t="s">
        <v>2629</v>
      </c>
      <c r="C1288" s="16" t="s">
        <v>3245</v>
      </c>
      <c r="D1288" s="17">
        <v>43711</v>
      </c>
      <c r="E1288" s="17">
        <v>44638</v>
      </c>
      <c r="F1288" s="16">
        <v>30</v>
      </c>
      <c r="G1288" s="16" t="s">
        <v>10308</v>
      </c>
      <c r="H1288" s="16" t="s">
        <v>28</v>
      </c>
      <c r="I1288" s="16" t="s">
        <v>8921</v>
      </c>
      <c r="J1288" s="16" t="s">
        <v>8922</v>
      </c>
      <c r="K1288" s="16" t="s">
        <v>117</v>
      </c>
      <c r="L1288" s="16" t="s">
        <v>744</v>
      </c>
      <c r="M1288" s="16" t="s">
        <v>62</v>
      </c>
      <c r="N1288" s="16" t="s">
        <v>63</v>
      </c>
      <c r="O1288" s="16" t="s">
        <v>35</v>
      </c>
      <c r="P1288" s="16" t="s">
        <v>174</v>
      </c>
      <c r="Q1288" s="16" t="s">
        <v>8923</v>
      </c>
      <c r="R1288" s="16" t="s">
        <v>10322</v>
      </c>
      <c r="S1288" s="16" t="s">
        <v>52</v>
      </c>
      <c r="T1288" s="18">
        <v>27993</v>
      </c>
      <c r="U1288" s="19">
        <v>49.330555555555556</v>
      </c>
      <c r="V1288" s="19" t="s">
        <v>10317</v>
      </c>
      <c r="W1288" s="20" t="s">
        <v>39</v>
      </c>
      <c r="X1288" s="16" t="s">
        <v>225</v>
      </c>
      <c r="Y1288" s="16" t="s">
        <v>54</v>
      </c>
      <c r="Z1288" s="16">
        <v>26477</v>
      </c>
      <c r="AA1288" s="16" t="s">
        <v>42</v>
      </c>
      <c r="AB1288" s="16" t="s">
        <v>43</v>
      </c>
      <c r="AC1288" s="16" t="s">
        <v>235</v>
      </c>
      <c r="AD1288" s="16">
        <v>4</v>
      </c>
      <c r="AE1288" s="21">
        <f>VLOOKUP(W1288,Sheet4!$A$4:$B$53,2,FALSE)</f>
        <v>0</v>
      </c>
    </row>
    <row r="1289" spans="1:31" x14ac:dyDescent="0.35">
      <c r="A1289" s="22">
        <v>2948</v>
      </c>
      <c r="B1289" s="23" t="s">
        <v>3559</v>
      </c>
      <c r="C1289" s="23" t="s">
        <v>320</v>
      </c>
      <c r="D1289" s="24">
        <v>43746</v>
      </c>
      <c r="E1289" s="24">
        <v>45093</v>
      </c>
      <c r="F1289" s="23">
        <v>44</v>
      </c>
      <c r="G1289" s="23" t="s">
        <v>10308</v>
      </c>
      <c r="H1289" s="23" t="s">
        <v>727</v>
      </c>
      <c r="I1289" s="23" t="s">
        <v>8930</v>
      </c>
      <c r="J1289" s="23" t="s">
        <v>8931</v>
      </c>
      <c r="K1289" s="23" t="s">
        <v>132</v>
      </c>
      <c r="L1289" s="23" t="s">
        <v>1804</v>
      </c>
      <c r="M1289" s="23" t="s">
        <v>33</v>
      </c>
      <c r="N1289" s="23" t="s">
        <v>63</v>
      </c>
      <c r="O1289" s="23" t="s">
        <v>35</v>
      </c>
      <c r="P1289" s="23" t="s">
        <v>98</v>
      </c>
      <c r="Q1289" s="23" t="s">
        <v>8932</v>
      </c>
      <c r="R1289" s="23" t="s">
        <v>10322</v>
      </c>
      <c r="S1289" s="23" t="s">
        <v>285</v>
      </c>
      <c r="T1289" s="25">
        <v>36462</v>
      </c>
      <c r="U1289" s="26">
        <v>26.141666666666666</v>
      </c>
      <c r="V1289" s="26" t="s">
        <v>10320</v>
      </c>
      <c r="W1289" s="27" t="s">
        <v>39</v>
      </c>
      <c r="X1289" s="23" t="s">
        <v>242</v>
      </c>
      <c r="Y1289" s="23" t="s">
        <v>54</v>
      </c>
      <c r="Z1289" s="23">
        <v>10150</v>
      </c>
      <c r="AA1289" s="23" t="s">
        <v>73</v>
      </c>
      <c r="AB1289" s="23" t="s">
        <v>74</v>
      </c>
      <c r="AC1289" s="23" t="s">
        <v>235</v>
      </c>
      <c r="AD1289" s="23">
        <v>2</v>
      </c>
      <c r="AE1289" s="28">
        <f>VLOOKUP(W1289,Sheet4!$A$4:$B$53,2,FALSE)</f>
        <v>0</v>
      </c>
    </row>
    <row r="1290" spans="1:31" x14ac:dyDescent="0.35">
      <c r="A1290" s="15">
        <v>2949</v>
      </c>
      <c r="B1290" s="16" t="s">
        <v>8933</v>
      </c>
      <c r="C1290" s="16" t="s">
        <v>2794</v>
      </c>
      <c r="D1290" s="17">
        <v>44350</v>
      </c>
      <c r="E1290" s="17">
        <v>45030</v>
      </c>
      <c r="F1290" s="16">
        <v>22</v>
      </c>
      <c r="G1290" s="16" t="s">
        <v>10308</v>
      </c>
      <c r="H1290" s="16" t="s">
        <v>727</v>
      </c>
      <c r="I1290" s="16" t="s">
        <v>8934</v>
      </c>
      <c r="J1290" s="16" t="s">
        <v>8935</v>
      </c>
      <c r="K1290" s="16" t="s">
        <v>49</v>
      </c>
      <c r="L1290" s="16" t="s">
        <v>1804</v>
      </c>
      <c r="M1290" s="16" t="s">
        <v>33</v>
      </c>
      <c r="N1290" s="16" t="s">
        <v>50</v>
      </c>
      <c r="O1290" s="16" t="s">
        <v>35</v>
      </c>
      <c r="P1290" s="16" t="s">
        <v>174</v>
      </c>
      <c r="Q1290" s="16" t="s">
        <v>8936</v>
      </c>
      <c r="R1290" s="16" t="s">
        <v>10322</v>
      </c>
      <c r="S1290" s="16" t="s">
        <v>147</v>
      </c>
      <c r="T1290" s="18">
        <v>21128</v>
      </c>
      <c r="U1290" s="19">
        <v>68.12777777777778</v>
      </c>
      <c r="V1290" s="19" t="s">
        <v>10315</v>
      </c>
      <c r="W1290" s="20" t="s">
        <v>39</v>
      </c>
      <c r="X1290" s="16" t="s">
        <v>149</v>
      </c>
      <c r="Y1290" s="16" t="s">
        <v>41</v>
      </c>
      <c r="Z1290" s="16">
        <v>92718</v>
      </c>
      <c r="AA1290" s="16" t="s">
        <v>55</v>
      </c>
      <c r="AB1290" s="16" t="s">
        <v>74</v>
      </c>
      <c r="AC1290" s="16" t="s">
        <v>44</v>
      </c>
      <c r="AD1290" s="16">
        <v>4</v>
      </c>
      <c r="AE1290" s="21">
        <f>VLOOKUP(W1290,Sheet4!$A$4:$B$53,2,FALSE)</f>
        <v>0</v>
      </c>
    </row>
    <row r="1291" spans="1:31" x14ac:dyDescent="0.35">
      <c r="A1291" s="22">
        <v>2950</v>
      </c>
      <c r="B1291" s="23" t="s">
        <v>2404</v>
      </c>
      <c r="C1291" s="23" t="s">
        <v>896</v>
      </c>
      <c r="D1291" s="24">
        <v>43357</v>
      </c>
      <c r="E1291" s="24">
        <v>43469</v>
      </c>
      <c r="F1291" s="23">
        <v>3</v>
      </c>
      <c r="G1291" s="23" t="s">
        <v>10308</v>
      </c>
      <c r="H1291" s="23" t="s">
        <v>727</v>
      </c>
      <c r="I1291" s="23" t="s">
        <v>8937</v>
      </c>
      <c r="J1291" s="23" t="s">
        <v>8938</v>
      </c>
      <c r="K1291" s="23" t="s">
        <v>138</v>
      </c>
      <c r="L1291" s="23" t="s">
        <v>744</v>
      </c>
      <c r="M1291" s="23" t="s">
        <v>51</v>
      </c>
      <c r="N1291" s="23" t="s">
        <v>34</v>
      </c>
      <c r="O1291" s="23" t="s">
        <v>35</v>
      </c>
      <c r="P1291" s="23" t="s">
        <v>98</v>
      </c>
      <c r="Q1291" s="23" t="s">
        <v>8939</v>
      </c>
      <c r="R1291" s="23" t="s">
        <v>10322</v>
      </c>
      <c r="S1291" s="23" t="s">
        <v>695</v>
      </c>
      <c r="T1291" s="25">
        <v>15710</v>
      </c>
      <c r="U1291" s="26">
        <v>82.961111111111109</v>
      </c>
      <c r="V1291" s="26" t="s">
        <v>10314</v>
      </c>
      <c r="W1291" s="27" t="s">
        <v>39</v>
      </c>
      <c r="X1291" s="23" t="s">
        <v>242</v>
      </c>
      <c r="Y1291" s="23" t="s">
        <v>41</v>
      </c>
      <c r="Z1291" s="23">
        <v>75308</v>
      </c>
      <c r="AA1291" s="23" t="s">
        <v>42</v>
      </c>
      <c r="AB1291" s="23" t="s">
        <v>83</v>
      </c>
      <c r="AC1291" s="23" t="s">
        <v>235</v>
      </c>
      <c r="AD1291" s="23">
        <v>4</v>
      </c>
      <c r="AE1291" s="28">
        <f>VLOOKUP(W1291,Sheet4!$A$4:$B$53,2,FALSE)</f>
        <v>0</v>
      </c>
    </row>
    <row r="1292" spans="1:31" x14ac:dyDescent="0.35">
      <c r="A1292" s="15">
        <v>2954</v>
      </c>
      <c r="B1292" s="16" t="s">
        <v>403</v>
      </c>
      <c r="C1292" s="16" t="s">
        <v>7406</v>
      </c>
      <c r="D1292" s="17">
        <v>43668</v>
      </c>
      <c r="E1292" s="17">
        <v>44487</v>
      </c>
      <c r="F1292" s="16">
        <v>26</v>
      </c>
      <c r="G1292" s="16" t="s">
        <v>10308</v>
      </c>
      <c r="H1292" s="16" t="s">
        <v>28</v>
      </c>
      <c r="I1292" s="16" t="s">
        <v>8946</v>
      </c>
      <c r="J1292" s="16" t="s">
        <v>8947</v>
      </c>
      <c r="K1292" s="16" t="s">
        <v>97</v>
      </c>
      <c r="L1292" s="16" t="s">
        <v>32</v>
      </c>
      <c r="M1292" s="16" t="s">
        <v>51</v>
      </c>
      <c r="N1292" s="16" t="s">
        <v>63</v>
      </c>
      <c r="O1292" s="16" t="s">
        <v>51</v>
      </c>
      <c r="P1292" s="16" t="s">
        <v>174</v>
      </c>
      <c r="Q1292" s="16" t="s">
        <v>8948</v>
      </c>
      <c r="R1292" s="16" t="s">
        <v>10322</v>
      </c>
      <c r="S1292" s="16" t="s">
        <v>89</v>
      </c>
      <c r="T1292" s="18">
        <v>20311</v>
      </c>
      <c r="U1292" s="19">
        <v>70.361111111111114</v>
      </c>
      <c r="V1292" s="19" t="s">
        <v>10316</v>
      </c>
      <c r="W1292" s="20" t="s">
        <v>39</v>
      </c>
      <c r="X1292" s="16" t="s">
        <v>177</v>
      </c>
      <c r="Y1292" s="16" t="s">
        <v>41</v>
      </c>
      <c r="Z1292" s="16">
        <v>10422</v>
      </c>
      <c r="AA1292" s="16" t="s">
        <v>92</v>
      </c>
      <c r="AB1292" s="16" t="s">
        <v>43</v>
      </c>
      <c r="AC1292" s="16" t="s">
        <v>44</v>
      </c>
      <c r="AD1292" s="16">
        <v>2</v>
      </c>
      <c r="AE1292" s="21">
        <f>VLOOKUP(W1292,Sheet4!$A$4:$B$53,2,FALSE)</f>
        <v>0</v>
      </c>
    </row>
    <row r="1293" spans="1:31" x14ac:dyDescent="0.35">
      <c r="A1293" s="22">
        <v>2955</v>
      </c>
      <c r="B1293" s="23" t="s">
        <v>7811</v>
      </c>
      <c r="C1293" s="23" t="s">
        <v>1381</v>
      </c>
      <c r="D1293" s="24">
        <v>44095</v>
      </c>
      <c r="E1293" s="24">
        <v>45007</v>
      </c>
      <c r="F1293" s="23">
        <v>29</v>
      </c>
      <c r="G1293" s="23" t="s">
        <v>10308</v>
      </c>
      <c r="H1293" s="23" t="s">
        <v>28</v>
      </c>
      <c r="I1293" s="23" t="s">
        <v>8949</v>
      </c>
      <c r="J1293" s="23" t="s">
        <v>8950</v>
      </c>
      <c r="K1293" s="23" t="s">
        <v>167</v>
      </c>
      <c r="L1293" s="23" t="s">
        <v>32</v>
      </c>
      <c r="M1293" s="23" t="s">
        <v>62</v>
      </c>
      <c r="N1293" s="23" t="s">
        <v>50</v>
      </c>
      <c r="O1293" s="23" t="s">
        <v>51</v>
      </c>
      <c r="P1293" s="23" t="s">
        <v>139</v>
      </c>
      <c r="Q1293" s="23" t="s">
        <v>8951</v>
      </c>
      <c r="R1293" s="23" t="s">
        <v>10322</v>
      </c>
      <c r="S1293" s="23" t="s">
        <v>80</v>
      </c>
      <c r="T1293" s="25">
        <v>21715</v>
      </c>
      <c r="U1293" s="26">
        <v>66.516666666666666</v>
      </c>
      <c r="V1293" s="26" t="s">
        <v>10315</v>
      </c>
      <c r="W1293" s="27" t="s">
        <v>39</v>
      </c>
      <c r="X1293" s="23" t="s">
        <v>102</v>
      </c>
      <c r="Y1293" s="23" t="s">
        <v>54</v>
      </c>
      <c r="Z1293" s="23">
        <v>17669</v>
      </c>
      <c r="AA1293" s="23" t="s">
        <v>73</v>
      </c>
      <c r="AB1293" s="23" t="s">
        <v>83</v>
      </c>
      <c r="AC1293" s="23" t="s">
        <v>44</v>
      </c>
      <c r="AD1293" s="23">
        <v>1</v>
      </c>
      <c r="AE1293" s="28">
        <f>VLOOKUP(W1293,Sheet4!$A$4:$B$53,2,FALSE)</f>
        <v>0</v>
      </c>
    </row>
    <row r="1294" spans="1:31" x14ac:dyDescent="0.35">
      <c r="A1294" s="15">
        <v>2959</v>
      </c>
      <c r="B1294" s="16" t="s">
        <v>8802</v>
      </c>
      <c r="C1294" s="16" t="s">
        <v>5584</v>
      </c>
      <c r="D1294" s="17">
        <v>44860</v>
      </c>
      <c r="E1294" s="17">
        <v>44866</v>
      </c>
      <c r="F1294" s="16">
        <v>0</v>
      </c>
      <c r="G1294" s="16" t="s">
        <v>10308</v>
      </c>
      <c r="H1294" s="16" t="s">
        <v>28</v>
      </c>
      <c r="I1294" s="16" t="s">
        <v>8960</v>
      </c>
      <c r="J1294" s="16" t="s">
        <v>8961</v>
      </c>
      <c r="K1294" s="16" t="s">
        <v>88</v>
      </c>
      <c r="L1294" s="16" t="s">
        <v>2299</v>
      </c>
      <c r="M1294" s="16" t="s">
        <v>51</v>
      </c>
      <c r="N1294" s="16" t="s">
        <v>50</v>
      </c>
      <c r="O1294" s="16" t="s">
        <v>35</v>
      </c>
      <c r="P1294" s="16" t="s">
        <v>125</v>
      </c>
      <c r="Q1294" s="16" t="s">
        <v>8962</v>
      </c>
      <c r="R1294" s="16" t="s">
        <v>10322</v>
      </c>
      <c r="S1294" s="16" t="s">
        <v>52</v>
      </c>
      <c r="T1294" s="18">
        <v>15583</v>
      </c>
      <c r="U1294" s="19">
        <v>83.305555555555557</v>
      </c>
      <c r="V1294" s="19" t="s">
        <v>10314</v>
      </c>
      <c r="W1294" s="20" t="s">
        <v>39</v>
      </c>
      <c r="X1294" s="16" t="s">
        <v>162</v>
      </c>
      <c r="Y1294" s="16" t="s">
        <v>54</v>
      </c>
      <c r="Z1294" s="16">
        <v>1015</v>
      </c>
      <c r="AA1294" s="16" t="s">
        <v>55</v>
      </c>
      <c r="AB1294" s="16" t="s">
        <v>43</v>
      </c>
      <c r="AC1294" s="16" t="s">
        <v>44</v>
      </c>
      <c r="AD1294" s="16">
        <v>2</v>
      </c>
      <c r="AE1294" s="21">
        <f>VLOOKUP(W1294,Sheet4!$A$4:$B$53,2,FALSE)</f>
        <v>0</v>
      </c>
    </row>
    <row r="1295" spans="1:31" x14ac:dyDescent="0.35">
      <c r="A1295" s="22">
        <v>2960</v>
      </c>
      <c r="B1295" s="23" t="s">
        <v>8963</v>
      </c>
      <c r="C1295" s="23" t="s">
        <v>485</v>
      </c>
      <c r="D1295" s="24">
        <v>43508</v>
      </c>
      <c r="E1295" s="24">
        <v>45033</v>
      </c>
      <c r="F1295" s="23">
        <v>50</v>
      </c>
      <c r="G1295" s="23" t="s">
        <v>10308</v>
      </c>
      <c r="H1295" s="23" t="s">
        <v>28</v>
      </c>
      <c r="I1295" s="23" t="s">
        <v>8964</v>
      </c>
      <c r="J1295" s="23" t="s">
        <v>8965</v>
      </c>
      <c r="K1295" s="23" t="s">
        <v>31</v>
      </c>
      <c r="L1295" s="23" t="s">
        <v>32</v>
      </c>
      <c r="M1295" s="23" t="s">
        <v>62</v>
      </c>
      <c r="N1295" s="23" t="s">
        <v>34</v>
      </c>
      <c r="O1295" s="23" t="s">
        <v>51</v>
      </c>
      <c r="P1295" s="23" t="s">
        <v>125</v>
      </c>
      <c r="Q1295" s="23" t="s">
        <v>8966</v>
      </c>
      <c r="R1295" s="23" t="s">
        <v>10322</v>
      </c>
      <c r="S1295" s="23" t="s">
        <v>80</v>
      </c>
      <c r="T1295" s="25">
        <v>28024</v>
      </c>
      <c r="U1295" s="26">
        <v>49.24722222222222</v>
      </c>
      <c r="V1295" s="26" t="s">
        <v>10317</v>
      </c>
      <c r="W1295" s="27" t="s">
        <v>39</v>
      </c>
      <c r="X1295" s="23" t="s">
        <v>102</v>
      </c>
      <c r="Y1295" s="23" t="s">
        <v>41</v>
      </c>
      <c r="Z1295" s="23">
        <v>30280</v>
      </c>
      <c r="AA1295" s="23" t="s">
        <v>42</v>
      </c>
      <c r="AB1295" s="23" t="s">
        <v>103</v>
      </c>
      <c r="AC1295" s="23" t="s">
        <v>44</v>
      </c>
      <c r="AD1295" s="23">
        <v>2</v>
      </c>
      <c r="AE1295" s="28">
        <f>VLOOKUP(W1295,Sheet4!$A$4:$B$53,2,FALSE)</f>
        <v>0</v>
      </c>
    </row>
    <row r="1296" spans="1:31" x14ac:dyDescent="0.35">
      <c r="A1296" s="15">
        <v>2961</v>
      </c>
      <c r="B1296" s="16" t="s">
        <v>4086</v>
      </c>
      <c r="C1296" s="16" t="s">
        <v>8967</v>
      </c>
      <c r="D1296" s="17">
        <v>44853</v>
      </c>
      <c r="E1296" s="17">
        <v>45129</v>
      </c>
      <c r="F1296" s="16">
        <v>9</v>
      </c>
      <c r="G1296" s="16" t="s">
        <v>10308</v>
      </c>
      <c r="H1296" s="16" t="s">
        <v>28</v>
      </c>
      <c r="I1296" s="16" t="s">
        <v>8968</v>
      </c>
      <c r="J1296" s="16" t="s">
        <v>8969</v>
      </c>
      <c r="K1296" s="16" t="s">
        <v>132</v>
      </c>
      <c r="L1296" s="16" t="s">
        <v>32</v>
      </c>
      <c r="M1296" s="16" t="s">
        <v>62</v>
      </c>
      <c r="N1296" s="16" t="s">
        <v>50</v>
      </c>
      <c r="O1296" s="16" t="s">
        <v>62</v>
      </c>
      <c r="P1296" s="16" t="s">
        <v>174</v>
      </c>
      <c r="Q1296" s="16" t="s">
        <v>8970</v>
      </c>
      <c r="R1296" s="16" t="s">
        <v>10322</v>
      </c>
      <c r="S1296" s="16" t="s">
        <v>89</v>
      </c>
      <c r="T1296" s="18">
        <v>28479</v>
      </c>
      <c r="U1296" s="19">
        <v>48</v>
      </c>
      <c r="V1296" s="19" t="s">
        <v>10317</v>
      </c>
      <c r="W1296" s="20" t="s">
        <v>39</v>
      </c>
      <c r="X1296" s="16" t="s">
        <v>82</v>
      </c>
      <c r="Y1296" s="16" t="s">
        <v>41</v>
      </c>
      <c r="Z1296" s="16">
        <v>24889</v>
      </c>
      <c r="AA1296" s="16" t="s">
        <v>127</v>
      </c>
      <c r="AB1296" s="16" t="s">
        <v>103</v>
      </c>
      <c r="AC1296" s="16" t="s">
        <v>44</v>
      </c>
      <c r="AD1296" s="16">
        <v>2</v>
      </c>
      <c r="AE1296" s="21">
        <f>VLOOKUP(W1296,Sheet4!$A$4:$B$53,2,FALSE)</f>
        <v>0</v>
      </c>
    </row>
    <row r="1297" spans="1:31" x14ac:dyDescent="0.35">
      <c r="A1297" s="22">
        <v>2965</v>
      </c>
      <c r="B1297" s="23" t="s">
        <v>8629</v>
      </c>
      <c r="C1297" s="23" t="s">
        <v>8979</v>
      </c>
      <c r="D1297" s="24">
        <v>44953</v>
      </c>
      <c r="E1297" s="24">
        <v>45052</v>
      </c>
      <c r="F1297" s="23">
        <v>3</v>
      </c>
      <c r="G1297" s="23" t="s">
        <v>10308</v>
      </c>
      <c r="H1297" s="23" t="s">
        <v>28</v>
      </c>
      <c r="I1297" s="23" t="s">
        <v>8980</v>
      </c>
      <c r="J1297" s="23" t="s">
        <v>8981</v>
      </c>
      <c r="K1297" s="23" t="s">
        <v>167</v>
      </c>
      <c r="L1297" s="23" t="s">
        <v>32</v>
      </c>
      <c r="M1297" s="23" t="s">
        <v>33</v>
      </c>
      <c r="N1297" s="23" t="s">
        <v>63</v>
      </c>
      <c r="O1297" s="23" t="s">
        <v>35</v>
      </c>
      <c r="P1297" s="23" t="s">
        <v>98</v>
      </c>
      <c r="Q1297" s="23" t="s">
        <v>8982</v>
      </c>
      <c r="R1297" s="23" t="s">
        <v>10322</v>
      </c>
      <c r="S1297" s="23" t="s">
        <v>89</v>
      </c>
      <c r="T1297" s="25">
        <v>20824</v>
      </c>
      <c r="U1297" s="26">
        <v>68.961111111111109</v>
      </c>
      <c r="V1297" s="26" t="s">
        <v>10315</v>
      </c>
      <c r="W1297" s="27" t="s">
        <v>39</v>
      </c>
      <c r="X1297" s="23" t="s">
        <v>192</v>
      </c>
      <c r="Y1297" s="23" t="s">
        <v>41</v>
      </c>
      <c r="Z1297" s="23">
        <v>90813</v>
      </c>
      <c r="AA1297" s="23" t="s">
        <v>55</v>
      </c>
      <c r="AB1297" s="23" t="s">
        <v>103</v>
      </c>
      <c r="AC1297" s="23" t="s">
        <v>44</v>
      </c>
      <c r="AD1297" s="23">
        <v>1</v>
      </c>
      <c r="AE1297" s="28">
        <f>VLOOKUP(W1297,Sheet4!$A$4:$B$53,2,FALSE)</f>
        <v>0</v>
      </c>
    </row>
    <row r="1298" spans="1:31" x14ac:dyDescent="0.35">
      <c r="A1298" s="15">
        <v>2966</v>
      </c>
      <c r="B1298" s="16" t="s">
        <v>2661</v>
      </c>
      <c r="C1298" s="16" t="s">
        <v>4363</v>
      </c>
      <c r="D1298" s="17">
        <v>44015</v>
      </c>
      <c r="E1298" s="17">
        <v>45109</v>
      </c>
      <c r="F1298" s="16">
        <v>35</v>
      </c>
      <c r="G1298" s="16" t="s">
        <v>10308</v>
      </c>
      <c r="H1298" s="16" t="s">
        <v>28</v>
      </c>
      <c r="I1298" s="16" t="s">
        <v>8983</v>
      </c>
      <c r="J1298" s="16" t="s">
        <v>8984</v>
      </c>
      <c r="K1298" s="16" t="s">
        <v>97</v>
      </c>
      <c r="L1298" s="16" t="s">
        <v>32</v>
      </c>
      <c r="M1298" s="16" t="s">
        <v>62</v>
      </c>
      <c r="N1298" s="16" t="s">
        <v>50</v>
      </c>
      <c r="O1298" s="16" t="s">
        <v>35</v>
      </c>
      <c r="P1298" s="16" t="s">
        <v>174</v>
      </c>
      <c r="Q1298" s="16" t="s">
        <v>8985</v>
      </c>
      <c r="R1298" s="16" t="s">
        <v>10322</v>
      </c>
      <c r="S1298" s="16" t="s">
        <v>52</v>
      </c>
      <c r="T1298" s="18">
        <v>22394</v>
      </c>
      <c r="U1298" s="19">
        <v>64.658333333333331</v>
      </c>
      <c r="V1298" s="19" t="s">
        <v>10315</v>
      </c>
      <c r="W1298" s="20" t="s">
        <v>39</v>
      </c>
      <c r="X1298" s="16" t="s">
        <v>82</v>
      </c>
      <c r="Y1298" s="16" t="s">
        <v>54</v>
      </c>
      <c r="Z1298" s="16">
        <v>24429</v>
      </c>
      <c r="AA1298" s="16" t="s">
        <v>42</v>
      </c>
      <c r="AB1298" s="16" t="s">
        <v>103</v>
      </c>
      <c r="AC1298" s="16" t="s">
        <v>44</v>
      </c>
      <c r="AD1298" s="16">
        <v>4</v>
      </c>
      <c r="AE1298" s="21">
        <f>VLOOKUP(W1298,Sheet4!$A$4:$B$53,2,FALSE)</f>
        <v>0</v>
      </c>
    </row>
    <row r="1299" spans="1:31" x14ac:dyDescent="0.35">
      <c r="A1299" s="22">
        <v>2967</v>
      </c>
      <c r="B1299" s="23" t="s">
        <v>8986</v>
      </c>
      <c r="C1299" s="23" t="s">
        <v>1626</v>
      </c>
      <c r="D1299" s="24">
        <v>44921</v>
      </c>
      <c r="E1299" s="24">
        <v>45102</v>
      </c>
      <c r="F1299" s="23">
        <v>5</v>
      </c>
      <c r="G1299" s="23" t="s">
        <v>10308</v>
      </c>
      <c r="H1299" s="23" t="s">
        <v>28</v>
      </c>
      <c r="I1299" s="23" t="s">
        <v>8987</v>
      </c>
      <c r="J1299" s="23" t="s">
        <v>8988</v>
      </c>
      <c r="K1299" s="23" t="s">
        <v>117</v>
      </c>
      <c r="L1299" s="23" t="s">
        <v>32</v>
      </c>
      <c r="M1299" s="23" t="s">
        <v>62</v>
      </c>
      <c r="N1299" s="23" t="s">
        <v>50</v>
      </c>
      <c r="O1299" s="23" t="s">
        <v>51</v>
      </c>
      <c r="P1299" s="23" t="s">
        <v>139</v>
      </c>
      <c r="Q1299" s="23" t="s">
        <v>8989</v>
      </c>
      <c r="R1299" s="23" t="s">
        <v>10322</v>
      </c>
      <c r="S1299" s="23" t="s">
        <v>89</v>
      </c>
      <c r="T1299" s="25">
        <v>30656</v>
      </c>
      <c r="U1299" s="26">
        <v>42.038888888888891</v>
      </c>
      <c r="V1299" s="26" t="s">
        <v>10317</v>
      </c>
      <c r="W1299" s="27" t="s">
        <v>39</v>
      </c>
      <c r="X1299" s="23" t="s">
        <v>394</v>
      </c>
      <c r="Y1299" s="23" t="s">
        <v>41</v>
      </c>
      <c r="Z1299" s="23">
        <v>2130</v>
      </c>
      <c r="AA1299" s="23" t="s">
        <v>73</v>
      </c>
      <c r="AB1299" s="23" t="s">
        <v>83</v>
      </c>
      <c r="AC1299" s="23" t="s">
        <v>44</v>
      </c>
      <c r="AD1299" s="23">
        <v>4</v>
      </c>
      <c r="AE1299" s="28">
        <f>VLOOKUP(W1299,Sheet4!$A$4:$B$53,2,FALSE)</f>
        <v>0</v>
      </c>
    </row>
    <row r="1300" spans="1:31" x14ac:dyDescent="0.35">
      <c r="A1300" s="15">
        <v>2969</v>
      </c>
      <c r="B1300" s="16" t="s">
        <v>5291</v>
      </c>
      <c r="C1300" s="16" t="s">
        <v>1183</v>
      </c>
      <c r="D1300" s="17">
        <v>44102</v>
      </c>
      <c r="E1300" s="17">
        <v>44485</v>
      </c>
      <c r="F1300" s="16">
        <v>12</v>
      </c>
      <c r="G1300" s="16" t="s">
        <v>10308</v>
      </c>
      <c r="H1300" s="16" t="s">
        <v>727</v>
      </c>
      <c r="I1300" s="16" t="s">
        <v>8994</v>
      </c>
      <c r="J1300" s="16" t="s">
        <v>8995</v>
      </c>
      <c r="K1300" s="16" t="s">
        <v>97</v>
      </c>
      <c r="L1300" s="16" t="s">
        <v>744</v>
      </c>
      <c r="M1300" s="16" t="s">
        <v>33</v>
      </c>
      <c r="N1300" s="16" t="s">
        <v>50</v>
      </c>
      <c r="O1300" s="16" t="s">
        <v>51</v>
      </c>
      <c r="P1300" s="16" t="s">
        <v>174</v>
      </c>
      <c r="Q1300" s="16" t="s">
        <v>8996</v>
      </c>
      <c r="R1300" s="16" t="s">
        <v>10322</v>
      </c>
      <c r="S1300" s="16" t="s">
        <v>80</v>
      </c>
      <c r="T1300" s="18">
        <v>32139</v>
      </c>
      <c r="U1300" s="19">
        <v>37.977777777777774</v>
      </c>
      <c r="V1300" s="19" t="s">
        <v>10318</v>
      </c>
      <c r="W1300" s="20" t="s">
        <v>39</v>
      </c>
      <c r="X1300" s="16" t="s">
        <v>82</v>
      </c>
      <c r="Y1300" s="16" t="s">
        <v>41</v>
      </c>
      <c r="Z1300" s="16">
        <v>1886</v>
      </c>
      <c r="AA1300" s="16" t="s">
        <v>55</v>
      </c>
      <c r="AB1300" s="16" t="s">
        <v>83</v>
      </c>
      <c r="AC1300" s="16" t="s">
        <v>44</v>
      </c>
      <c r="AD1300" s="16">
        <v>2</v>
      </c>
      <c r="AE1300" s="21">
        <f>VLOOKUP(W1300,Sheet4!$A$4:$B$53,2,FALSE)</f>
        <v>0</v>
      </c>
    </row>
    <row r="1301" spans="1:31" x14ac:dyDescent="0.35">
      <c r="A1301" s="22">
        <v>2970</v>
      </c>
      <c r="B1301" s="23" t="s">
        <v>8997</v>
      </c>
      <c r="C1301" s="23" t="s">
        <v>8998</v>
      </c>
      <c r="D1301" s="24">
        <v>44090</v>
      </c>
      <c r="E1301" s="24">
        <v>44449</v>
      </c>
      <c r="F1301" s="23">
        <v>11</v>
      </c>
      <c r="G1301" s="23" t="s">
        <v>10308</v>
      </c>
      <c r="H1301" s="23" t="s">
        <v>28</v>
      </c>
      <c r="I1301" s="23" t="s">
        <v>8999</v>
      </c>
      <c r="J1301" s="23" t="s">
        <v>9000</v>
      </c>
      <c r="K1301" s="23" t="s">
        <v>138</v>
      </c>
      <c r="L1301" s="23" t="s">
        <v>32</v>
      </c>
      <c r="M1301" s="23" t="s">
        <v>62</v>
      </c>
      <c r="N1301" s="23" t="s">
        <v>63</v>
      </c>
      <c r="O1301" s="23" t="s">
        <v>35</v>
      </c>
      <c r="P1301" s="23" t="s">
        <v>174</v>
      </c>
      <c r="Q1301" s="23" t="s">
        <v>9001</v>
      </c>
      <c r="R1301" s="23" t="s">
        <v>10322</v>
      </c>
      <c r="S1301" s="23" t="s">
        <v>80</v>
      </c>
      <c r="T1301" s="25">
        <v>30071</v>
      </c>
      <c r="U1301" s="26">
        <v>43.638888888888886</v>
      </c>
      <c r="V1301" s="26" t="s">
        <v>10317</v>
      </c>
      <c r="W1301" s="27" t="s">
        <v>39</v>
      </c>
      <c r="X1301" s="23" t="s">
        <v>72</v>
      </c>
      <c r="Y1301" s="23" t="s">
        <v>41</v>
      </c>
      <c r="Z1301" s="23">
        <v>2451</v>
      </c>
      <c r="AA1301" s="23" t="s">
        <v>55</v>
      </c>
      <c r="AB1301" s="23" t="s">
        <v>43</v>
      </c>
      <c r="AC1301" s="23" t="s">
        <v>44</v>
      </c>
      <c r="AD1301" s="23">
        <v>5</v>
      </c>
      <c r="AE1301" s="28">
        <f>VLOOKUP(W1301,Sheet4!$A$4:$B$53,2,FALSE)</f>
        <v>0</v>
      </c>
    </row>
    <row r="1302" spans="1:31" x14ac:dyDescent="0.35">
      <c r="A1302" s="15">
        <v>2971</v>
      </c>
      <c r="B1302" s="16" t="s">
        <v>9002</v>
      </c>
      <c r="C1302" s="16" t="s">
        <v>9003</v>
      </c>
      <c r="D1302" s="17">
        <v>43870</v>
      </c>
      <c r="E1302" s="17">
        <v>44269</v>
      </c>
      <c r="F1302" s="16">
        <v>13</v>
      </c>
      <c r="G1302" s="16" t="s">
        <v>10308</v>
      </c>
      <c r="H1302" s="16" t="s">
        <v>727</v>
      </c>
      <c r="I1302" s="16" t="s">
        <v>9004</v>
      </c>
      <c r="J1302" s="16" t="s">
        <v>9005</v>
      </c>
      <c r="K1302" s="16" t="s">
        <v>79</v>
      </c>
      <c r="L1302" s="16" t="s">
        <v>32</v>
      </c>
      <c r="M1302" s="16" t="s">
        <v>33</v>
      </c>
      <c r="N1302" s="16" t="s">
        <v>34</v>
      </c>
      <c r="O1302" s="16" t="s">
        <v>35</v>
      </c>
      <c r="P1302" s="16" t="s">
        <v>98</v>
      </c>
      <c r="Q1302" s="16" t="s">
        <v>9006</v>
      </c>
      <c r="R1302" s="16" t="s">
        <v>10322</v>
      </c>
      <c r="S1302" s="16" t="s">
        <v>52</v>
      </c>
      <c r="T1302" s="18">
        <v>35345</v>
      </c>
      <c r="U1302" s="19">
        <v>29.202777777777779</v>
      </c>
      <c r="V1302" s="19" t="s">
        <v>10320</v>
      </c>
      <c r="W1302" s="20" t="s">
        <v>39</v>
      </c>
      <c r="X1302" s="16" t="s">
        <v>149</v>
      </c>
      <c r="Y1302" s="16" t="s">
        <v>41</v>
      </c>
      <c r="Z1302" s="16">
        <v>2149</v>
      </c>
      <c r="AA1302" s="16" t="s">
        <v>42</v>
      </c>
      <c r="AB1302" s="16" t="s">
        <v>103</v>
      </c>
      <c r="AC1302" s="16" t="s">
        <v>44</v>
      </c>
      <c r="AD1302" s="16">
        <v>1</v>
      </c>
      <c r="AE1302" s="21">
        <f>VLOOKUP(W1302,Sheet4!$A$4:$B$53,2,FALSE)</f>
        <v>0</v>
      </c>
    </row>
    <row r="1303" spans="1:31" x14ac:dyDescent="0.35">
      <c r="A1303" s="22">
        <v>2975</v>
      </c>
      <c r="B1303" s="23" t="s">
        <v>9014</v>
      </c>
      <c r="C1303" s="23" t="s">
        <v>9015</v>
      </c>
      <c r="D1303" s="24">
        <v>44300</v>
      </c>
      <c r="E1303" s="24">
        <v>44734</v>
      </c>
      <c r="F1303" s="23">
        <v>14</v>
      </c>
      <c r="G1303" s="23" t="s">
        <v>10308</v>
      </c>
      <c r="H1303" s="23" t="s">
        <v>28</v>
      </c>
      <c r="I1303" s="23" t="s">
        <v>9016</v>
      </c>
      <c r="J1303" s="23" t="s">
        <v>9017</v>
      </c>
      <c r="K1303" s="23" t="s">
        <v>97</v>
      </c>
      <c r="L1303" s="23" t="s">
        <v>32</v>
      </c>
      <c r="M1303" s="23" t="s">
        <v>62</v>
      </c>
      <c r="N1303" s="23" t="s">
        <v>50</v>
      </c>
      <c r="O1303" s="23" t="s">
        <v>35</v>
      </c>
      <c r="P1303" s="23" t="s">
        <v>174</v>
      </c>
      <c r="Q1303" s="23" t="s">
        <v>9018</v>
      </c>
      <c r="R1303" s="23" t="s">
        <v>10322</v>
      </c>
      <c r="S1303" s="23" t="s">
        <v>935</v>
      </c>
      <c r="T1303" s="25">
        <v>17701</v>
      </c>
      <c r="U1303" s="26">
        <v>77.50833333333334</v>
      </c>
      <c r="V1303" s="26" t="s">
        <v>10316</v>
      </c>
      <c r="W1303" s="27" t="s">
        <v>39</v>
      </c>
      <c r="X1303" s="23" t="s">
        <v>112</v>
      </c>
      <c r="Y1303" s="23" t="s">
        <v>54</v>
      </c>
      <c r="Z1303" s="23">
        <v>1721</v>
      </c>
      <c r="AA1303" s="23" t="s">
        <v>127</v>
      </c>
      <c r="AB1303" s="23" t="s">
        <v>83</v>
      </c>
      <c r="AC1303" s="23" t="s">
        <v>44</v>
      </c>
      <c r="AD1303" s="23">
        <v>4</v>
      </c>
      <c r="AE1303" s="28">
        <f>VLOOKUP(W1303,Sheet4!$A$4:$B$53,2,FALSE)</f>
        <v>0</v>
      </c>
    </row>
    <row r="1304" spans="1:31" x14ac:dyDescent="0.35">
      <c r="A1304" s="15">
        <v>2976</v>
      </c>
      <c r="B1304" s="16" t="s">
        <v>3035</v>
      </c>
      <c r="C1304" s="16" t="s">
        <v>6085</v>
      </c>
      <c r="D1304" s="17">
        <v>44421</v>
      </c>
      <c r="E1304" s="17">
        <v>44481</v>
      </c>
      <c r="F1304" s="16">
        <v>1</v>
      </c>
      <c r="G1304" s="16" t="s">
        <v>10308</v>
      </c>
      <c r="H1304" s="16" t="s">
        <v>28</v>
      </c>
      <c r="I1304" s="16" t="s">
        <v>9019</v>
      </c>
      <c r="J1304" s="16" t="s">
        <v>9020</v>
      </c>
      <c r="K1304" s="16" t="s">
        <v>79</v>
      </c>
      <c r="L1304" s="16" t="s">
        <v>1804</v>
      </c>
      <c r="M1304" s="16" t="s">
        <v>62</v>
      </c>
      <c r="N1304" s="16" t="s">
        <v>50</v>
      </c>
      <c r="O1304" s="16" t="s">
        <v>35</v>
      </c>
      <c r="P1304" s="16" t="s">
        <v>98</v>
      </c>
      <c r="Q1304" s="16" t="s">
        <v>9021</v>
      </c>
      <c r="R1304" s="16" t="s">
        <v>10322</v>
      </c>
      <c r="S1304" s="16" t="s">
        <v>89</v>
      </c>
      <c r="T1304" s="18">
        <v>33622</v>
      </c>
      <c r="U1304" s="19">
        <v>33.919444444444444</v>
      </c>
      <c r="V1304" s="19" t="s">
        <v>10318</v>
      </c>
      <c r="W1304" s="20" t="s">
        <v>39</v>
      </c>
      <c r="X1304" s="16" t="s">
        <v>82</v>
      </c>
      <c r="Y1304" s="16" t="s">
        <v>54</v>
      </c>
      <c r="Z1304" s="16">
        <v>2136</v>
      </c>
      <c r="AA1304" s="16" t="s">
        <v>55</v>
      </c>
      <c r="AB1304" s="16" t="s">
        <v>103</v>
      </c>
      <c r="AC1304" s="16" t="s">
        <v>44</v>
      </c>
      <c r="AD1304" s="16">
        <v>1</v>
      </c>
      <c r="AE1304" s="21">
        <f>VLOOKUP(W1304,Sheet4!$A$4:$B$53,2,FALSE)</f>
        <v>0</v>
      </c>
    </row>
    <row r="1305" spans="1:31" x14ac:dyDescent="0.35">
      <c r="A1305" s="22">
        <v>2981</v>
      </c>
      <c r="B1305" s="23" t="s">
        <v>9033</v>
      </c>
      <c r="C1305" s="23" t="s">
        <v>9034</v>
      </c>
      <c r="D1305" s="24">
        <v>44765</v>
      </c>
      <c r="E1305" s="24">
        <v>44991</v>
      </c>
      <c r="F1305" s="23">
        <v>7</v>
      </c>
      <c r="G1305" s="23" t="s">
        <v>10308</v>
      </c>
      <c r="H1305" s="23" t="s">
        <v>28</v>
      </c>
      <c r="I1305" s="23" t="s">
        <v>9035</v>
      </c>
      <c r="J1305" s="23" t="s">
        <v>9036</v>
      </c>
      <c r="K1305" s="23" t="s">
        <v>79</v>
      </c>
      <c r="L1305" s="23" t="s">
        <v>32</v>
      </c>
      <c r="M1305" s="23" t="s">
        <v>51</v>
      </c>
      <c r="N1305" s="23" t="s">
        <v>63</v>
      </c>
      <c r="O1305" s="23" t="s">
        <v>62</v>
      </c>
      <c r="P1305" s="23" t="s">
        <v>174</v>
      </c>
      <c r="Q1305" s="23" t="s">
        <v>9037</v>
      </c>
      <c r="R1305" s="23" t="s">
        <v>10322</v>
      </c>
      <c r="S1305" s="23" t="s">
        <v>52</v>
      </c>
      <c r="T1305" s="25">
        <v>29214</v>
      </c>
      <c r="U1305" s="26">
        <v>45.986111111111114</v>
      </c>
      <c r="V1305" s="26" t="s">
        <v>10317</v>
      </c>
      <c r="W1305" s="27" t="s">
        <v>39</v>
      </c>
      <c r="X1305" s="23" t="s">
        <v>225</v>
      </c>
      <c r="Y1305" s="23" t="s">
        <v>41</v>
      </c>
      <c r="Z1305" s="23">
        <v>2044</v>
      </c>
      <c r="AA1305" s="23" t="s">
        <v>92</v>
      </c>
      <c r="AB1305" s="23" t="s">
        <v>74</v>
      </c>
      <c r="AC1305" s="23" t="s">
        <v>44</v>
      </c>
      <c r="AD1305" s="23">
        <v>1</v>
      </c>
      <c r="AE1305" s="28">
        <f>VLOOKUP(W1305,Sheet4!$A$4:$B$53,2,FALSE)</f>
        <v>0</v>
      </c>
    </row>
    <row r="1306" spans="1:31" x14ac:dyDescent="0.35">
      <c r="A1306" s="15">
        <v>2984</v>
      </c>
      <c r="B1306" s="16" t="s">
        <v>9042</v>
      </c>
      <c r="C1306" s="16" t="s">
        <v>9043</v>
      </c>
      <c r="D1306" s="17">
        <v>43918</v>
      </c>
      <c r="E1306" s="17">
        <v>44156</v>
      </c>
      <c r="F1306" s="16">
        <v>7</v>
      </c>
      <c r="G1306" s="16" t="s">
        <v>10308</v>
      </c>
      <c r="H1306" s="16" t="s">
        <v>727</v>
      </c>
      <c r="I1306" s="16" t="s">
        <v>9044</v>
      </c>
      <c r="J1306" s="16" t="s">
        <v>9045</v>
      </c>
      <c r="K1306" s="16" t="s">
        <v>167</v>
      </c>
      <c r="L1306" s="16" t="s">
        <v>32</v>
      </c>
      <c r="M1306" s="16" t="s">
        <v>33</v>
      </c>
      <c r="N1306" s="16" t="s">
        <v>63</v>
      </c>
      <c r="O1306" s="16" t="s">
        <v>35</v>
      </c>
      <c r="P1306" s="16" t="s">
        <v>174</v>
      </c>
      <c r="Q1306" s="16" t="s">
        <v>9046</v>
      </c>
      <c r="R1306" s="16" t="s">
        <v>10322</v>
      </c>
      <c r="S1306" s="16" t="s">
        <v>110</v>
      </c>
      <c r="T1306" s="18">
        <v>27487</v>
      </c>
      <c r="U1306" s="19">
        <v>50.713888888888889</v>
      </c>
      <c r="V1306" s="19" t="s">
        <v>10319</v>
      </c>
      <c r="W1306" s="20" t="s">
        <v>39</v>
      </c>
      <c r="X1306" s="16" t="s">
        <v>112</v>
      </c>
      <c r="Y1306" s="16" t="s">
        <v>41</v>
      </c>
      <c r="Z1306" s="16">
        <v>1821</v>
      </c>
      <c r="AA1306" s="16" t="s">
        <v>92</v>
      </c>
      <c r="AB1306" s="16" t="s">
        <v>103</v>
      </c>
      <c r="AC1306" s="16" t="s">
        <v>44</v>
      </c>
      <c r="AD1306" s="16">
        <v>5</v>
      </c>
      <c r="AE1306" s="21">
        <f>VLOOKUP(W1306,Sheet4!$A$4:$B$53,2,FALSE)</f>
        <v>0</v>
      </c>
    </row>
    <row r="1307" spans="1:31" x14ac:dyDescent="0.35">
      <c r="A1307" s="22">
        <v>2985</v>
      </c>
      <c r="B1307" s="23" t="s">
        <v>1810</v>
      </c>
      <c r="C1307" s="23" t="s">
        <v>9047</v>
      </c>
      <c r="D1307" s="24">
        <v>43501</v>
      </c>
      <c r="E1307" s="24">
        <v>44022</v>
      </c>
      <c r="F1307" s="23">
        <v>17</v>
      </c>
      <c r="G1307" s="23" t="s">
        <v>10308</v>
      </c>
      <c r="H1307" s="23" t="s">
        <v>28</v>
      </c>
      <c r="I1307" s="23" t="s">
        <v>9048</v>
      </c>
      <c r="J1307" s="23" t="s">
        <v>9049</v>
      </c>
      <c r="K1307" s="23" t="s">
        <v>132</v>
      </c>
      <c r="L1307" s="23" t="s">
        <v>32</v>
      </c>
      <c r="M1307" s="23" t="s">
        <v>33</v>
      </c>
      <c r="N1307" s="23" t="s">
        <v>50</v>
      </c>
      <c r="O1307" s="23" t="s">
        <v>51</v>
      </c>
      <c r="P1307" s="23" t="s">
        <v>139</v>
      </c>
      <c r="Q1307" s="23" t="s">
        <v>9050</v>
      </c>
      <c r="R1307" s="23" t="s">
        <v>10322</v>
      </c>
      <c r="S1307" s="23" t="s">
        <v>65</v>
      </c>
      <c r="T1307" s="25">
        <v>25828</v>
      </c>
      <c r="U1307" s="26">
        <v>55.258333333333333</v>
      </c>
      <c r="V1307" s="26" t="s">
        <v>10319</v>
      </c>
      <c r="W1307" s="27" t="s">
        <v>39</v>
      </c>
      <c r="X1307" s="23" t="s">
        <v>6</v>
      </c>
      <c r="Y1307" s="23" t="s">
        <v>54</v>
      </c>
      <c r="Z1307" s="23">
        <v>2149</v>
      </c>
      <c r="AA1307" s="23" t="s">
        <v>55</v>
      </c>
      <c r="AB1307" s="23" t="s">
        <v>83</v>
      </c>
      <c r="AC1307" s="23" t="s">
        <v>44</v>
      </c>
      <c r="AD1307" s="23">
        <v>1</v>
      </c>
      <c r="AE1307" s="28">
        <f>VLOOKUP(W1307,Sheet4!$A$4:$B$53,2,FALSE)</f>
        <v>0</v>
      </c>
    </row>
    <row r="1308" spans="1:31" x14ac:dyDescent="0.35">
      <c r="A1308" s="15">
        <v>2988</v>
      </c>
      <c r="B1308" s="16" t="s">
        <v>1338</v>
      </c>
      <c r="C1308" s="16" t="s">
        <v>713</v>
      </c>
      <c r="D1308" s="17">
        <v>44149</v>
      </c>
      <c r="E1308" s="17">
        <v>44941</v>
      </c>
      <c r="F1308" s="16">
        <v>26</v>
      </c>
      <c r="G1308" s="16" t="s">
        <v>10308</v>
      </c>
      <c r="H1308" s="16" t="s">
        <v>28</v>
      </c>
      <c r="I1308" s="16" t="s">
        <v>9059</v>
      </c>
      <c r="J1308" s="16" t="s">
        <v>9060</v>
      </c>
      <c r="K1308" s="16" t="s">
        <v>138</v>
      </c>
      <c r="L1308" s="16" t="s">
        <v>32</v>
      </c>
      <c r="M1308" s="16" t="s">
        <v>62</v>
      </c>
      <c r="N1308" s="16" t="s">
        <v>50</v>
      </c>
      <c r="O1308" s="16" t="s">
        <v>51</v>
      </c>
      <c r="P1308" s="16" t="s">
        <v>125</v>
      </c>
      <c r="Q1308" s="16" t="s">
        <v>9061</v>
      </c>
      <c r="R1308" s="16" t="s">
        <v>10322</v>
      </c>
      <c r="S1308" s="16" t="s">
        <v>80</v>
      </c>
      <c r="T1308" s="18">
        <v>26316</v>
      </c>
      <c r="U1308" s="19">
        <v>53.922222222222224</v>
      </c>
      <c r="V1308" s="19" t="s">
        <v>10319</v>
      </c>
      <c r="W1308" s="20" t="s">
        <v>39</v>
      </c>
      <c r="X1308" s="16" t="s">
        <v>162</v>
      </c>
      <c r="Y1308" s="16" t="s">
        <v>54</v>
      </c>
      <c r="Z1308" s="16">
        <v>85255</v>
      </c>
      <c r="AA1308" s="16" t="s">
        <v>55</v>
      </c>
      <c r="AB1308" s="16" t="s">
        <v>83</v>
      </c>
      <c r="AC1308" s="16" t="s">
        <v>44</v>
      </c>
      <c r="AD1308" s="16">
        <v>1</v>
      </c>
      <c r="AE1308" s="21">
        <f>VLOOKUP(W1308,Sheet4!$A$4:$B$53,2,FALSE)</f>
        <v>0</v>
      </c>
    </row>
    <row r="1309" spans="1:31" x14ac:dyDescent="0.35">
      <c r="A1309" s="22">
        <v>2992</v>
      </c>
      <c r="B1309" s="23" t="s">
        <v>3703</v>
      </c>
      <c r="C1309" s="23" t="s">
        <v>2206</v>
      </c>
      <c r="D1309" s="24">
        <v>44667</v>
      </c>
      <c r="E1309" s="24">
        <v>45036</v>
      </c>
      <c r="F1309" s="23">
        <v>12</v>
      </c>
      <c r="G1309" s="23" t="s">
        <v>10308</v>
      </c>
      <c r="H1309" s="23" t="s">
        <v>28</v>
      </c>
      <c r="I1309" s="23" t="s">
        <v>9069</v>
      </c>
      <c r="J1309" s="23" t="s">
        <v>9070</v>
      </c>
      <c r="K1309" s="23" t="s">
        <v>117</v>
      </c>
      <c r="L1309" s="23" t="s">
        <v>32</v>
      </c>
      <c r="M1309" s="23" t="s">
        <v>62</v>
      </c>
      <c r="N1309" s="23" t="s">
        <v>50</v>
      </c>
      <c r="O1309" s="23" t="s">
        <v>51</v>
      </c>
      <c r="P1309" s="23" t="s">
        <v>125</v>
      </c>
      <c r="Q1309" s="23" t="s">
        <v>9071</v>
      </c>
      <c r="R1309" s="23" t="s">
        <v>10322</v>
      </c>
      <c r="S1309" s="23" t="s">
        <v>89</v>
      </c>
      <c r="T1309" s="25">
        <v>26955</v>
      </c>
      <c r="U1309" s="26">
        <v>52.172222222222224</v>
      </c>
      <c r="V1309" s="26" t="s">
        <v>10319</v>
      </c>
      <c r="W1309" s="27" t="s">
        <v>39</v>
      </c>
      <c r="X1309" s="23" t="s">
        <v>82</v>
      </c>
      <c r="Y1309" s="23" t="s">
        <v>41</v>
      </c>
      <c r="Z1309" s="23">
        <v>59966</v>
      </c>
      <c r="AA1309" s="23" t="s">
        <v>127</v>
      </c>
      <c r="AB1309" s="23" t="s">
        <v>83</v>
      </c>
      <c r="AC1309" s="23" t="s">
        <v>44</v>
      </c>
      <c r="AD1309" s="23">
        <v>4</v>
      </c>
      <c r="AE1309" s="28">
        <f>VLOOKUP(W1309,Sheet4!$A$4:$B$53,2,FALSE)</f>
        <v>0</v>
      </c>
    </row>
    <row r="1310" spans="1:31" x14ac:dyDescent="0.35">
      <c r="A1310" s="15">
        <v>2993</v>
      </c>
      <c r="B1310" s="16" t="s">
        <v>3559</v>
      </c>
      <c r="C1310" s="16" t="s">
        <v>3349</v>
      </c>
      <c r="D1310" s="17">
        <v>43542</v>
      </c>
      <c r="E1310" s="17">
        <v>44888</v>
      </c>
      <c r="F1310" s="16">
        <v>44</v>
      </c>
      <c r="G1310" s="16" t="s">
        <v>10308</v>
      </c>
      <c r="H1310" s="16" t="s">
        <v>28</v>
      </c>
      <c r="I1310" s="16" t="s">
        <v>9072</v>
      </c>
      <c r="J1310" s="16" t="s">
        <v>9073</v>
      </c>
      <c r="K1310" s="16" t="s">
        <v>61</v>
      </c>
      <c r="L1310" s="16" t="s">
        <v>32</v>
      </c>
      <c r="M1310" s="16" t="s">
        <v>62</v>
      </c>
      <c r="N1310" s="16" t="s">
        <v>50</v>
      </c>
      <c r="O1310" s="16" t="s">
        <v>62</v>
      </c>
      <c r="P1310" s="16" t="s">
        <v>98</v>
      </c>
      <c r="Q1310" s="16" t="s">
        <v>9074</v>
      </c>
      <c r="R1310" s="16" t="s">
        <v>10322</v>
      </c>
      <c r="S1310" s="16" t="s">
        <v>80</v>
      </c>
      <c r="T1310" s="18">
        <v>16809</v>
      </c>
      <c r="U1310" s="19">
        <v>79.952777777777783</v>
      </c>
      <c r="V1310" s="19" t="s">
        <v>10316</v>
      </c>
      <c r="W1310" s="20" t="s">
        <v>39</v>
      </c>
      <c r="X1310" s="16" t="s">
        <v>102</v>
      </c>
      <c r="Y1310" s="16" t="s">
        <v>54</v>
      </c>
      <c r="Z1310" s="16">
        <v>81311</v>
      </c>
      <c r="AA1310" s="16" t="s">
        <v>42</v>
      </c>
      <c r="AB1310" s="16" t="s">
        <v>43</v>
      </c>
      <c r="AC1310" s="16" t="s">
        <v>44</v>
      </c>
      <c r="AD1310" s="16">
        <v>4</v>
      </c>
      <c r="AE1310" s="21">
        <f>VLOOKUP(W1310,Sheet4!$A$4:$B$53,2,FALSE)</f>
        <v>0</v>
      </c>
    </row>
    <row r="1311" spans="1:31" x14ac:dyDescent="0.35">
      <c r="A1311" s="22">
        <v>2995</v>
      </c>
      <c r="B1311" s="23" t="s">
        <v>585</v>
      </c>
      <c r="C1311" s="23" t="s">
        <v>2105</v>
      </c>
      <c r="D1311" s="24">
        <v>43346</v>
      </c>
      <c r="E1311" s="24">
        <v>43433</v>
      </c>
      <c r="F1311" s="23">
        <v>2</v>
      </c>
      <c r="G1311" s="23" t="s">
        <v>10308</v>
      </c>
      <c r="H1311" s="23" t="s">
        <v>28</v>
      </c>
      <c r="I1311" s="23" t="s">
        <v>9078</v>
      </c>
      <c r="J1311" s="23" t="s">
        <v>9079</v>
      </c>
      <c r="K1311" s="23" t="s">
        <v>31</v>
      </c>
      <c r="L1311" s="23" t="s">
        <v>32</v>
      </c>
      <c r="M1311" s="23" t="s">
        <v>62</v>
      </c>
      <c r="N1311" s="23" t="s">
        <v>50</v>
      </c>
      <c r="O1311" s="23" t="s">
        <v>62</v>
      </c>
      <c r="P1311" s="23" t="s">
        <v>125</v>
      </c>
      <c r="Q1311" s="23" t="s">
        <v>9080</v>
      </c>
      <c r="R1311" s="23" t="s">
        <v>10322</v>
      </c>
      <c r="S1311" s="23" t="s">
        <v>80</v>
      </c>
      <c r="T1311" s="25">
        <v>20014</v>
      </c>
      <c r="U1311" s="26">
        <v>71.174999999999997</v>
      </c>
      <c r="V1311" s="26" t="s">
        <v>10316</v>
      </c>
      <c r="W1311" s="27" t="s">
        <v>39</v>
      </c>
      <c r="X1311" s="23" t="s">
        <v>102</v>
      </c>
      <c r="Y1311" s="23" t="s">
        <v>54</v>
      </c>
      <c r="Z1311" s="23">
        <v>43823</v>
      </c>
      <c r="AA1311" s="23" t="s">
        <v>73</v>
      </c>
      <c r="AB1311" s="23" t="s">
        <v>74</v>
      </c>
      <c r="AC1311" s="23" t="s">
        <v>235</v>
      </c>
      <c r="AD1311" s="23">
        <v>4</v>
      </c>
      <c r="AE1311" s="28">
        <f>VLOOKUP(W1311,Sheet4!$A$4:$B$53,2,FALSE)</f>
        <v>0</v>
      </c>
    </row>
    <row r="1312" spans="1:31" x14ac:dyDescent="0.35">
      <c r="A1312" s="15">
        <v>2996</v>
      </c>
      <c r="B1312" s="16" t="s">
        <v>3472</v>
      </c>
      <c r="C1312" s="16" t="s">
        <v>3522</v>
      </c>
      <c r="D1312" s="17">
        <v>44727</v>
      </c>
      <c r="E1312" s="17">
        <v>44789</v>
      </c>
      <c r="F1312" s="16">
        <v>2</v>
      </c>
      <c r="G1312" s="16" t="s">
        <v>10308</v>
      </c>
      <c r="H1312" s="16" t="s">
        <v>28</v>
      </c>
      <c r="I1312" s="16" t="s">
        <v>9081</v>
      </c>
      <c r="J1312" s="16" t="s">
        <v>9082</v>
      </c>
      <c r="K1312" s="16" t="s">
        <v>132</v>
      </c>
      <c r="L1312" s="16" t="s">
        <v>32</v>
      </c>
      <c r="M1312" s="16" t="s">
        <v>33</v>
      </c>
      <c r="N1312" s="16" t="s">
        <v>63</v>
      </c>
      <c r="O1312" s="16" t="s">
        <v>35</v>
      </c>
      <c r="P1312" s="16" t="s">
        <v>98</v>
      </c>
      <c r="Q1312" s="16" t="s">
        <v>9083</v>
      </c>
      <c r="R1312" s="16" t="s">
        <v>10322</v>
      </c>
      <c r="S1312" s="16" t="s">
        <v>80</v>
      </c>
      <c r="T1312" s="18">
        <v>32781</v>
      </c>
      <c r="U1312" s="19">
        <v>36.222222222222221</v>
      </c>
      <c r="V1312" s="19" t="s">
        <v>10318</v>
      </c>
      <c r="W1312" s="20" t="s">
        <v>39</v>
      </c>
      <c r="X1312" s="16" t="s">
        <v>653</v>
      </c>
      <c r="Y1312" s="16" t="s">
        <v>41</v>
      </c>
      <c r="Z1312" s="16">
        <v>30175</v>
      </c>
      <c r="AA1312" s="16" t="s">
        <v>73</v>
      </c>
      <c r="AB1312" s="16" t="s">
        <v>43</v>
      </c>
      <c r="AC1312" s="16" t="s">
        <v>44</v>
      </c>
      <c r="AD1312" s="16">
        <v>4</v>
      </c>
      <c r="AE1312" s="21">
        <f>VLOOKUP(W1312,Sheet4!$A$4:$B$53,2,FALSE)</f>
        <v>0</v>
      </c>
    </row>
    <row r="1313" spans="1:31" x14ac:dyDescent="0.35">
      <c r="A1313" s="22">
        <v>2999</v>
      </c>
      <c r="B1313" s="23" t="s">
        <v>2793</v>
      </c>
      <c r="C1313" s="23" t="s">
        <v>5584</v>
      </c>
      <c r="D1313" s="24">
        <v>43401</v>
      </c>
      <c r="E1313" s="24">
        <v>43681</v>
      </c>
      <c r="F1313" s="23">
        <v>9</v>
      </c>
      <c r="G1313" s="23" t="s">
        <v>10308</v>
      </c>
      <c r="H1313" s="23" t="s">
        <v>28</v>
      </c>
      <c r="I1313" s="23" t="s">
        <v>9088</v>
      </c>
      <c r="J1313" s="23" t="s">
        <v>9089</v>
      </c>
      <c r="K1313" s="23" t="s">
        <v>79</v>
      </c>
      <c r="L1313" s="23" t="s">
        <v>32</v>
      </c>
      <c r="M1313" s="23" t="s">
        <v>33</v>
      </c>
      <c r="N1313" s="23" t="s">
        <v>63</v>
      </c>
      <c r="O1313" s="23" t="s">
        <v>51</v>
      </c>
      <c r="P1313" s="23" t="s">
        <v>174</v>
      </c>
      <c r="Q1313" s="23" t="s">
        <v>9090</v>
      </c>
      <c r="R1313" s="23" t="s">
        <v>10322</v>
      </c>
      <c r="S1313" s="23" t="s">
        <v>89</v>
      </c>
      <c r="T1313" s="25">
        <v>25643</v>
      </c>
      <c r="U1313" s="26">
        <v>55.761111111111113</v>
      </c>
      <c r="V1313" s="26" t="s">
        <v>10319</v>
      </c>
      <c r="W1313" s="27" t="s">
        <v>39</v>
      </c>
      <c r="X1313" s="23" t="s">
        <v>418</v>
      </c>
      <c r="Y1313" s="23" t="s">
        <v>54</v>
      </c>
      <c r="Z1313" s="23">
        <v>3588</v>
      </c>
      <c r="AA1313" s="23" t="s">
        <v>127</v>
      </c>
      <c r="AB1313" s="23" t="s">
        <v>103</v>
      </c>
      <c r="AC1313" s="23" t="s">
        <v>44</v>
      </c>
      <c r="AD1313" s="23">
        <v>2</v>
      </c>
      <c r="AE1313" s="28">
        <f>VLOOKUP(W1313,Sheet4!$A$4:$B$53,2,FALSE)</f>
        <v>0</v>
      </c>
    </row>
    <row r="1314" spans="1:31" x14ac:dyDescent="0.35">
      <c r="A1314" s="15">
        <v>3001</v>
      </c>
      <c r="B1314" s="16" t="s">
        <v>3148</v>
      </c>
      <c r="C1314" s="16" t="s">
        <v>1017</v>
      </c>
      <c r="D1314" s="17">
        <v>43370</v>
      </c>
      <c r="E1314" s="17">
        <v>44907</v>
      </c>
      <c r="F1314" s="16">
        <v>50</v>
      </c>
      <c r="G1314" s="16" t="s">
        <v>10308</v>
      </c>
      <c r="H1314" s="16" t="s">
        <v>28</v>
      </c>
      <c r="I1314" s="16" t="s">
        <v>9093</v>
      </c>
      <c r="J1314" s="16" t="s">
        <v>9094</v>
      </c>
      <c r="K1314" s="16" t="s">
        <v>97</v>
      </c>
      <c r="L1314" s="16" t="s">
        <v>32</v>
      </c>
      <c r="M1314" s="16" t="s">
        <v>62</v>
      </c>
      <c r="N1314" s="16" t="s">
        <v>34</v>
      </c>
      <c r="O1314" s="16" t="s">
        <v>51</v>
      </c>
      <c r="P1314" s="16" t="s">
        <v>139</v>
      </c>
      <c r="Q1314" s="16" t="s">
        <v>9095</v>
      </c>
      <c r="R1314" s="16" t="s">
        <v>10322</v>
      </c>
      <c r="S1314" s="16" t="s">
        <v>80</v>
      </c>
      <c r="T1314" s="18">
        <v>15629</v>
      </c>
      <c r="U1314" s="19">
        <v>83.180555555555557</v>
      </c>
      <c r="V1314" s="19" t="s">
        <v>10314</v>
      </c>
      <c r="W1314" s="20" t="s">
        <v>39</v>
      </c>
      <c r="X1314" s="16" t="s">
        <v>82</v>
      </c>
      <c r="Y1314" s="16" t="s">
        <v>54</v>
      </c>
      <c r="Z1314" s="16">
        <v>5140</v>
      </c>
      <c r="AA1314" s="16" t="s">
        <v>127</v>
      </c>
      <c r="AB1314" s="16" t="s">
        <v>43</v>
      </c>
      <c r="AC1314" s="16" t="s">
        <v>44</v>
      </c>
      <c r="AD1314" s="16">
        <v>5</v>
      </c>
      <c r="AE1314" s="21">
        <f>VLOOKUP(W1314,Sheet4!$A$4:$B$53,2,FALSE)</f>
        <v>0</v>
      </c>
    </row>
    <row r="1315" spans="1:31" x14ac:dyDescent="0.35">
      <c r="A1315" s="22">
        <v>3004</v>
      </c>
      <c r="B1315" s="23" t="s">
        <v>9100</v>
      </c>
      <c r="C1315" s="23" t="s">
        <v>3413</v>
      </c>
      <c r="D1315" s="24">
        <v>43706</v>
      </c>
      <c r="E1315" s="24">
        <v>44731</v>
      </c>
      <c r="F1315" s="23">
        <v>33</v>
      </c>
      <c r="G1315" s="23" t="s">
        <v>10308</v>
      </c>
      <c r="H1315" s="23" t="s">
        <v>727</v>
      </c>
      <c r="I1315" s="23" t="s">
        <v>9101</v>
      </c>
      <c r="J1315" s="23" t="s">
        <v>9102</v>
      </c>
      <c r="K1315" s="23" t="s">
        <v>49</v>
      </c>
      <c r="L1315" s="23" t="s">
        <v>32</v>
      </c>
      <c r="M1315" s="23" t="s">
        <v>62</v>
      </c>
      <c r="N1315" s="23" t="s">
        <v>63</v>
      </c>
      <c r="O1315" s="23" t="s">
        <v>62</v>
      </c>
      <c r="P1315" s="23" t="s">
        <v>139</v>
      </c>
      <c r="Q1315" s="23" t="s">
        <v>9103</v>
      </c>
      <c r="R1315" s="23" t="s">
        <v>10322</v>
      </c>
      <c r="S1315" s="23" t="s">
        <v>80</v>
      </c>
      <c r="T1315" s="25">
        <v>35088</v>
      </c>
      <c r="U1315" s="26">
        <v>29.905555555555555</v>
      </c>
      <c r="V1315" s="26" t="s">
        <v>10320</v>
      </c>
      <c r="W1315" s="27" t="s">
        <v>39</v>
      </c>
      <c r="X1315" s="23" t="s">
        <v>82</v>
      </c>
      <c r="Y1315" s="23" t="s">
        <v>41</v>
      </c>
      <c r="Z1315" s="23">
        <v>77466</v>
      </c>
      <c r="AA1315" s="23" t="s">
        <v>127</v>
      </c>
      <c r="AB1315" s="23" t="s">
        <v>103</v>
      </c>
      <c r="AC1315" s="23" t="s">
        <v>44</v>
      </c>
      <c r="AD1315" s="23">
        <v>5</v>
      </c>
      <c r="AE1315" s="28">
        <f>VLOOKUP(W1315,Sheet4!$A$4:$B$53,2,FALSE)</f>
        <v>0</v>
      </c>
    </row>
    <row r="1316" spans="1:31" x14ac:dyDescent="0.35">
      <c r="A1316" s="15">
        <v>3007</v>
      </c>
      <c r="B1316" s="16" t="s">
        <v>4148</v>
      </c>
      <c r="C1316" s="16" t="s">
        <v>9109</v>
      </c>
      <c r="D1316" s="17">
        <v>43545</v>
      </c>
      <c r="E1316" s="17">
        <v>44829</v>
      </c>
      <c r="F1316" s="16">
        <v>42</v>
      </c>
      <c r="G1316" s="16" t="s">
        <v>10308</v>
      </c>
      <c r="H1316" s="16" t="s">
        <v>727</v>
      </c>
      <c r="I1316" s="16" t="s">
        <v>9110</v>
      </c>
      <c r="J1316" s="16" t="s">
        <v>9111</v>
      </c>
      <c r="K1316" s="16" t="s">
        <v>61</v>
      </c>
      <c r="L1316" s="16" t="s">
        <v>32</v>
      </c>
      <c r="M1316" s="16" t="s">
        <v>51</v>
      </c>
      <c r="N1316" s="16" t="s">
        <v>50</v>
      </c>
      <c r="O1316" s="16" t="s">
        <v>62</v>
      </c>
      <c r="P1316" s="16" t="s">
        <v>125</v>
      </c>
      <c r="Q1316" s="16" t="s">
        <v>9112</v>
      </c>
      <c r="R1316" s="16" t="s">
        <v>10322</v>
      </c>
      <c r="S1316" s="16" t="s">
        <v>80</v>
      </c>
      <c r="T1316" s="18">
        <v>18184</v>
      </c>
      <c r="U1316" s="19">
        <v>76.186111111111117</v>
      </c>
      <c r="V1316" s="19" t="s">
        <v>10316</v>
      </c>
      <c r="W1316" s="20" t="s">
        <v>39</v>
      </c>
      <c r="X1316" s="16" t="s">
        <v>102</v>
      </c>
      <c r="Y1316" s="16" t="s">
        <v>41</v>
      </c>
      <c r="Z1316" s="16">
        <v>22812</v>
      </c>
      <c r="AA1316" s="16" t="s">
        <v>92</v>
      </c>
      <c r="AB1316" s="16" t="s">
        <v>83</v>
      </c>
      <c r="AC1316" s="16" t="s">
        <v>44</v>
      </c>
      <c r="AD1316" s="16">
        <v>2</v>
      </c>
      <c r="AE1316" s="21">
        <f>VLOOKUP(W1316,Sheet4!$A$4:$B$53,2,FALSE)</f>
        <v>0</v>
      </c>
    </row>
    <row r="1317" spans="1:31" x14ac:dyDescent="0.35">
      <c r="A1317" s="22">
        <v>3008</v>
      </c>
      <c r="B1317" s="23" t="s">
        <v>6267</v>
      </c>
      <c r="C1317" s="23" t="s">
        <v>1417</v>
      </c>
      <c r="D1317" s="24">
        <v>43924</v>
      </c>
      <c r="E1317" s="24">
        <v>44557</v>
      </c>
      <c r="F1317" s="23">
        <v>20</v>
      </c>
      <c r="G1317" s="23" t="s">
        <v>10308</v>
      </c>
      <c r="H1317" s="23" t="s">
        <v>727</v>
      </c>
      <c r="I1317" s="23" t="s">
        <v>9113</v>
      </c>
      <c r="J1317" s="23" t="s">
        <v>9114</v>
      </c>
      <c r="K1317" s="23" t="s">
        <v>167</v>
      </c>
      <c r="L1317" s="23" t="s">
        <v>32</v>
      </c>
      <c r="M1317" s="23" t="s">
        <v>62</v>
      </c>
      <c r="N1317" s="23" t="s">
        <v>50</v>
      </c>
      <c r="O1317" s="23" t="s">
        <v>62</v>
      </c>
      <c r="P1317" s="23" t="s">
        <v>98</v>
      </c>
      <c r="Q1317" s="23" t="s">
        <v>9115</v>
      </c>
      <c r="R1317" s="23" t="s">
        <v>10322</v>
      </c>
      <c r="S1317" s="23" t="s">
        <v>65</v>
      </c>
      <c r="T1317" s="25">
        <v>28190</v>
      </c>
      <c r="U1317" s="26">
        <v>48.788888888888891</v>
      </c>
      <c r="V1317" s="26" t="s">
        <v>10317</v>
      </c>
      <c r="W1317" s="27" t="s">
        <v>39</v>
      </c>
      <c r="X1317" s="23" t="s">
        <v>833</v>
      </c>
      <c r="Y1317" s="23" t="s">
        <v>41</v>
      </c>
      <c r="Z1317" s="23">
        <v>96960</v>
      </c>
      <c r="AA1317" s="23" t="s">
        <v>92</v>
      </c>
      <c r="AB1317" s="23" t="s">
        <v>43</v>
      </c>
      <c r="AC1317" s="23" t="s">
        <v>44</v>
      </c>
      <c r="AD1317" s="23">
        <v>4</v>
      </c>
      <c r="AE1317" s="28">
        <f>VLOOKUP(W1317,Sheet4!$A$4:$B$53,2,FALSE)</f>
        <v>0</v>
      </c>
    </row>
    <row r="1318" spans="1:31" x14ac:dyDescent="0.35">
      <c r="A1318" s="15">
        <v>3009</v>
      </c>
      <c r="B1318" s="16" t="s">
        <v>9116</v>
      </c>
      <c r="C1318" s="16" t="s">
        <v>2101</v>
      </c>
      <c r="D1318" s="17">
        <v>43618</v>
      </c>
      <c r="E1318" s="17">
        <v>44391</v>
      </c>
      <c r="F1318" s="16">
        <v>25</v>
      </c>
      <c r="G1318" s="16" t="s">
        <v>10308</v>
      </c>
      <c r="H1318" s="16" t="s">
        <v>28</v>
      </c>
      <c r="I1318" s="16" t="s">
        <v>9117</v>
      </c>
      <c r="J1318" s="16" t="s">
        <v>9118</v>
      </c>
      <c r="K1318" s="16" t="s">
        <v>49</v>
      </c>
      <c r="L1318" s="16" t="s">
        <v>32</v>
      </c>
      <c r="M1318" s="16" t="s">
        <v>51</v>
      </c>
      <c r="N1318" s="16" t="s">
        <v>34</v>
      </c>
      <c r="O1318" s="16" t="s">
        <v>51</v>
      </c>
      <c r="P1318" s="16" t="s">
        <v>125</v>
      </c>
      <c r="Q1318" s="16" t="s">
        <v>9119</v>
      </c>
      <c r="R1318" s="16" t="s">
        <v>10322</v>
      </c>
      <c r="S1318" s="16" t="s">
        <v>935</v>
      </c>
      <c r="T1318" s="18">
        <v>35551</v>
      </c>
      <c r="U1318" s="19">
        <v>28.636111111111113</v>
      </c>
      <c r="V1318" s="19" t="s">
        <v>10320</v>
      </c>
      <c r="W1318" s="20" t="s">
        <v>39</v>
      </c>
      <c r="X1318" s="16" t="s">
        <v>112</v>
      </c>
      <c r="Y1318" s="16" t="s">
        <v>54</v>
      </c>
      <c r="Z1318" s="16">
        <v>14887</v>
      </c>
      <c r="AA1318" s="16" t="s">
        <v>42</v>
      </c>
      <c r="AB1318" s="16" t="s">
        <v>83</v>
      </c>
      <c r="AC1318" s="16" t="s">
        <v>44</v>
      </c>
      <c r="AD1318" s="16">
        <v>2</v>
      </c>
      <c r="AE1318" s="21">
        <f>VLOOKUP(W1318,Sheet4!$A$4:$B$53,2,FALSE)</f>
        <v>0</v>
      </c>
    </row>
    <row r="1319" spans="1:31" x14ac:dyDescent="0.35">
      <c r="A1319" s="22">
        <v>3010</v>
      </c>
      <c r="B1319" s="23" t="s">
        <v>1614</v>
      </c>
      <c r="C1319" s="23" t="s">
        <v>2488</v>
      </c>
      <c r="D1319" s="24">
        <v>43616</v>
      </c>
      <c r="E1319" s="24">
        <v>44078</v>
      </c>
      <c r="F1319" s="23">
        <v>15</v>
      </c>
      <c r="G1319" s="23" t="s">
        <v>10308</v>
      </c>
      <c r="H1319" s="23" t="s">
        <v>28</v>
      </c>
      <c r="I1319" s="23" t="s">
        <v>9120</v>
      </c>
      <c r="J1319" s="23" t="s">
        <v>9121</v>
      </c>
      <c r="K1319" s="23" t="s">
        <v>138</v>
      </c>
      <c r="L1319" s="23" t="s">
        <v>1804</v>
      </c>
      <c r="M1319" s="23" t="s">
        <v>51</v>
      </c>
      <c r="N1319" s="23" t="s">
        <v>34</v>
      </c>
      <c r="O1319" s="23" t="s">
        <v>35</v>
      </c>
      <c r="P1319" s="23" t="s">
        <v>139</v>
      </c>
      <c r="Q1319" s="23" t="s">
        <v>9122</v>
      </c>
      <c r="R1319" s="23" t="s">
        <v>10322</v>
      </c>
      <c r="S1319" s="23" t="s">
        <v>80</v>
      </c>
      <c r="T1319" s="25">
        <v>17241</v>
      </c>
      <c r="U1319" s="26">
        <v>78.763888888888886</v>
      </c>
      <c r="V1319" s="26" t="s">
        <v>10316</v>
      </c>
      <c r="W1319" s="27" t="s">
        <v>39</v>
      </c>
      <c r="X1319" s="23" t="s">
        <v>291</v>
      </c>
      <c r="Y1319" s="23" t="s">
        <v>54</v>
      </c>
      <c r="Z1319" s="23">
        <v>33080</v>
      </c>
      <c r="AA1319" s="23" t="s">
        <v>73</v>
      </c>
      <c r="AB1319" s="23" t="s">
        <v>83</v>
      </c>
      <c r="AC1319" s="23" t="s">
        <v>44</v>
      </c>
      <c r="AD1319" s="23">
        <v>1</v>
      </c>
      <c r="AE1319" s="28">
        <f>VLOOKUP(W1319,Sheet4!$A$4:$B$53,2,FALSE)</f>
        <v>0</v>
      </c>
    </row>
    <row r="1320" spans="1:31" x14ac:dyDescent="0.35">
      <c r="A1320" s="15">
        <v>3011</v>
      </c>
      <c r="B1320" s="16" t="s">
        <v>6765</v>
      </c>
      <c r="C1320" s="16" t="s">
        <v>1039</v>
      </c>
      <c r="D1320" s="17">
        <v>43836</v>
      </c>
      <c r="E1320" s="17">
        <v>43955</v>
      </c>
      <c r="F1320" s="16">
        <v>3</v>
      </c>
      <c r="G1320" s="16" t="s">
        <v>10308</v>
      </c>
      <c r="H1320" s="16" t="s">
        <v>28</v>
      </c>
      <c r="I1320" s="16" t="s">
        <v>9123</v>
      </c>
      <c r="J1320" s="16" t="s">
        <v>9124</v>
      </c>
      <c r="K1320" s="16" t="s">
        <v>79</v>
      </c>
      <c r="L1320" s="16" t="s">
        <v>1804</v>
      </c>
      <c r="M1320" s="16" t="s">
        <v>51</v>
      </c>
      <c r="N1320" s="16" t="s">
        <v>50</v>
      </c>
      <c r="O1320" s="16" t="s">
        <v>62</v>
      </c>
      <c r="P1320" s="16" t="s">
        <v>98</v>
      </c>
      <c r="Q1320" s="16" t="s">
        <v>9125</v>
      </c>
      <c r="R1320" s="16" t="s">
        <v>10322</v>
      </c>
      <c r="S1320" s="16" t="s">
        <v>110</v>
      </c>
      <c r="T1320" s="18">
        <v>19766</v>
      </c>
      <c r="U1320" s="19">
        <v>71.858333333333334</v>
      </c>
      <c r="V1320" s="19" t="s">
        <v>10316</v>
      </c>
      <c r="W1320" s="20" t="s">
        <v>39</v>
      </c>
      <c r="X1320" s="16" t="s">
        <v>112</v>
      </c>
      <c r="Y1320" s="16" t="s">
        <v>41</v>
      </c>
      <c r="Z1320" s="16">
        <v>51348</v>
      </c>
      <c r="AA1320" s="16" t="s">
        <v>55</v>
      </c>
      <c r="AB1320" s="16" t="s">
        <v>43</v>
      </c>
      <c r="AC1320" s="16" t="s">
        <v>44</v>
      </c>
      <c r="AD1320" s="16">
        <v>5</v>
      </c>
      <c r="AE1320" s="21">
        <f>VLOOKUP(W1320,Sheet4!$A$4:$B$53,2,FALSE)</f>
        <v>0</v>
      </c>
    </row>
    <row r="1321" spans="1:31" x14ac:dyDescent="0.35">
      <c r="A1321" s="22">
        <v>3012</v>
      </c>
      <c r="B1321" s="23" t="s">
        <v>3478</v>
      </c>
      <c r="C1321" s="23" t="s">
        <v>8868</v>
      </c>
      <c r="D1321" s="24">
        <v>43331</v>
      </c>
      <c r="E1321" s="24">
        <v>44245</v>
      </c>
      <c r="F1321" s="23">
        <v>30</v>
      </c>
      <c r="G1321" s="23" t="s">
        <v>10308</v>
      </c>
      <c r="H1321" s="23" t="s">
        <v>28</v>
      </c>
      <c r="I1321" s="23" t="s">
        <v>9126</v>
      </c>
      <c r="J1321" s="23" t="s">
        <v>9127</v>
      </c>
      <c r="K1321" s="23" t="s">
        <v>88</v>
      </c>
      <c r="L1321" s="23" t="s">
        <v>1804</v>
      </c>
      <c r="M1321" s="23" t="s">
        <v>33</v>
      </c>
      <c r="N1321" s="23" t="s">
        <v>50</v>
      </c>
      <c r="O1321" s="23" t="s">
        <v>35</v>
      </c>
      <c r="P1321" s="23" t="s">
        <v>139</v>
      </c>
      <c r="Q1321" s="23" t="s">
        <v>9128</v>
      </c>
      <c r="R1321" s="23" t="s">
        <v>10322</v>
      </c>
      <c r="S1321" s="23" t="s">
        <v>65</v>
      </c>
      <c r="T1321" s="25">
        <v>18411</v>
      </c>
      <c r="U1321" s="26">
        <v>75.561111111111117</v>
      </c>
      <c r="V1321" s="26" t="s">
        <v>10316</v>
      </c>
      <c r="W1321" s="27" t="s">
        <v>39</v>
      </c>
      <c r="X1321" s="23" t="s">
        <v>242</v>
      </c>
      <c r="Y1321" s="23" t="s">
        <v>41</v>
      </c>
      <c r="Z1321" s="23">
        <v>3143</v>
      </c>
      <c r="AA1321" s="23" t="s">
        <v>127</v>
      </c>
      <c r="AB1321" s="23" t="s">
        <v>74</v>
      </c>
      <c r="AC1321" s="23" t="s">
        <v>104</v>
      </c>
      <c r="AD1321" s="23">
        <v>1</v>
      </c>
      <c r="AE1321" s="28">
        <f>VLOOKUP(W1321,Sheet4!$A$4:$B$53,2,FALSE)</f>
        <v>0</v>
      </c>
    </row>
    <row r="1322" spans="1:31" x14ac:dyDescent="0.35">
      <c r="A1322" s="15">
        <v>3014</v>
      </c>
      <c r="B1322" s="16" t="s">
        <v>9132</v>
      </c>
      <c r="C1322" s="16" t="s">
        <v>2259</v>
      </c>
      <c r="D1322" s="17">
        <v>44888</v>
      </c>
      <c r="E1322" s="17">
        <v>44904</v>
      </c>
      <c r="F1322" s="16">
        <v>0</v>
      </c>
      <c r="G1322" s="16" t="s">
        <v>10308</v>
      </c>
      <c r="H1322" s="16" t="s">
        <v>28</v>
      </c>
      <c r="I1322" s="16" t="s">
        <v>9133</v>
      </c>
      <c r="J1322" s="16" t="s">
        <v>9134</v>
      </c>
      <c r="K1322" s="16" t="s">
        <v>49</v>
      </c>
      <c r="L1322" s="16" t="s">
        <v>32</v>
      </c>
      <c r="M1322" s="16" t="s">
        <v>33</v>
      </c>
      <c r="N1322" s="16" t="s">
        <v>63</v>
      </c>
      <c r="O1322" s="16" t="s">
        <v>35</v>
      </c>
      <c r="P1322" s="16" t="s">
        <v>125</v>
      </c>
      <c r="Q1322" s="16" t="s">
        <v>9135</v>
      </c>
      <c r="R1322" s="16" t="s">
        <v>10322</v>
      </c>
      <c r="S1322" s="16" t="s">
        <v>89</v>
      </c>
      <c r="T1322" s="18">
        <v>24670</v>
      </c>
      <c r="U1322" s="19">
        <v>58.424999999999997</v>
      </c>
      <c r="V1322" s="19" t="s">
        <v>10319</v>
      </c>
      <c r="W1322" s="20" t="s">
        <v>39</v>
      </c>
      <c r="X1322" s="16" t="s">
        <v>291</v>
      </c>
      <c r="Y1322" s="16" t="s">
        <v>54</v>
      </c>
      <c r="Z1322" s="16">
        <v>81914</v>
      </c>
      <c r="AA1322" s="16" t="s">
        <v>55</v>
      </c>
      <c r="AB1322" s="16" t="s">
        <v>74</v>
      </c>
      <c r="AC1322" s="16" t="s">
        <v>739</v>
      </c>
      <c r="AD1322" s="16">
        <v>2</v>
      </c>
      <c r="AE1322" s="21">
        <f>VLOOKUP(W1322,Sheet4!$A$4:$B$53,2,FALSE)</f>
        <v>0</v>
      </c>
    </row>
    <row r="1323" spans="1:31" x14ac:dyDescent="0.35">
      <c r="A1323" s="22">
        <v>3017</v>
      </c>
      <c r="B1323" s="23" t="s">
        <v>2292</v>
      </c>
      <c r="C1323" s="23" t="s">
        <v>1685</v>
      </c>
      <c r="D1323" s="24">
        <v>45032</v>
      </c>
      <c r="E1323" s="24">
        <v>45142</v>
      </c>
      <c r="F1323" s="23">
        <v>3</v>
      </c>
      <c r="G1323" s="23" t="s">
        <v>10308</v>
      </c>
      <c r="H1323" s="23" t="s">
        <v>28</v>
      </c>
      <c r="I1323" s="23" t="s">
        <v>9141</v>
      </c>
      <c r="J1323" s="23" t="s">
        <v>9142</v>
      </c>
      <c r="K1323" s="23" t="s">
        <v>61</v>
      </c>
      <c r="L1323" s="23" t="s">
        <v>32</v>
      </c>
      <c r="M1323" s="23" t="s">
        <v>62</v>
      </c>
      <c r="N1323" s="23" t="s">
        <v>63</v>
      </c>
      <c r="O1323" s="23" t="s">
        <v>62</v>
      </c>
      <c r="P1323" s="23" t="s">
        <v>174</v>
      </c>
      <c r="Q1323" s="23" t="s">
        <v>9143</v>
      </c>
      <c r="R1323" s="23" t="s">
        <v>10322</v>
      </c>
      <c r="S1323" s="23" t="s">
        <v>89</v>
      </c>
      <c r="T1323" s="25">
        <v>34680</v>
      </c>
      <c r="U1323" s="26">
        <v>31.022222222222222</v>
      </c>
      <c r="V1323" s="26" t="s">
        <v>10318</v>
      </c>
      <c r="W1323" s="27" t="s">
        <v>39</v>
      </c>
      <c r="X1323" s="23" t="s">
        <v>82</v>
      </c>
      <c r="Y1323" s="23" t="s">
        <v>41</v>
      </c>
      <c r="Z1323" s="23">
        <v>89360</v>
      </c>
      <c r="AA1323" s="23" t="s">
        <v>73</v>
      </c>
      <c r="AB1323" s="23" t="s">
        <v>103</v>
      </c>
      <c r="AC1323" s="23" t="s">
        <v>739</v>
      </c>
      <c r="AD1323" s="23">
        <v>5</v>
      </c>
      <c r="AE1323" s="28">
        <f>VLOOKUP(W1323,Sheet4!$A$4:$B$53,2,FALSE)</f>
        <v>0</v>
      </c>
    </row>
    <row r="1324" spans="1:31" x14ac:dyDescent="0.35">
      <c r="A1324" s="15">
        <v>3018</v>
      </c>
      <c r="B1324" s="16" t="s">
        <v>9144</v>
      </c>
      <c r="C1324" s="16" t="s">
        <v>2653</v>
      </c>
      <c r="D1324" s="17">
        <v>44114</v>
      </c>
      <c r="E1324" s="17">
        <v>45100</v>
      </c>
      <c r="F1324" s="16">
        <v>32</v>
      </c>
      <c r="G1324" s="16" t="s">
        <v>10308</v>
      </c>
      <c r="H1324" s="16" t="s">
        <v>28</v>
      </c>
      <c r="I1324" s="16" t="s">
        <v>5458</v>
      </c>
      <c r="J1324" s="16" t="s">
        <v>9145</v>
      </c>
      <c r="K1324" s="16" t="s">
        <v>167</v>
      </c>
      <c r="L1324" s="16" t="s">
        <v>32</v>
      </c>
      <c r="M1324" s="16" t="s">
        <v>33</v>
      </c>
      <c r="N1324" s="16" t="s">
        <v>34</v>
      </c>
      <c r="O1324" s="16" t="s">
        <v>51</v>
      </c>
      <c r="P1324" s="16" t="s">
        <v>139</v>
      </c>
      <c r="Q1324" s="16" t="s">
        <v>9146</v>
      </c>
      <c r="R1324" s="16" t="s">
        <v>10322</v>
      </c>
      <c r="S1324" s="16" t="s">
        <v>176</v>
      </c>
      <c r="T1324" s="18">
        <v>27193</v>
      </c>
      <c r="U1324" s="19">
        <v>51.519444444444446</v>
      </c>
      <c r="V1324" s="19" t="s">
        <v>10319</v>
      </c>
      <c r="W1324" s="20" t="s">
        <v>39</v>
      </c>
      <c r="X1324" s="16" t="s">
        <v>242</v>
      </c>
      <c r="Y1324" s="16" t="s">
        <v>41</v>
      </c>
      <c r="Z1324" s="16">
        <v>77355</v>
      </c>
      <c r="AA1324" s="16" t="s">
        <v>92</v>
      </c>
      <c r="AB1324" s="16" t="s">
        <v>43</v>
      </c>
      <c r="AC1324" s="16" t="s">
        <v>739</v>
      </c>
      <c r="AD1324" s="16">
        <v>2</v>
      </c>
      <c r="AE1324" s="21">
        <f>VLOOKUP(W1324,Sheet4!$A$4:$B$53,2,FALSE)</f>
        <v>0</v>
      </c>
    </row>
    <row r="1325" spans="1:31" x14ac:dyDescent="0.35">
      <c r="A1325" s="22">
        <v>3019</v>
      </c>
      <c r="B1325" s="23" t="s">
        <v>3525</v>
      </c>
      <c r="C1325" s="23" t="s">
        <v>2747</v>
      </c>
      <c r="D1325" s="24">
        <v>44666</v>
      </c>
      <c r="E1325" s="24">
        <v>45111</v>
      </c>
      <c r="F1325" s="23">
        <v>14</v>
      </c>
      <c r="G1325" s="23" t="s">
        <v>10308</v>
      </c>
      <c r="H1325" s="23" t="s">
        <v>28</v>
      </c>
      <c r="I1325" s="23" t="s">
        <v>9147</v>
      </c>
      <c r="J1325" s="23" t="s">
        <v>9148</v>
      </c>
      <c r="K1325" s="23" t="s">
        <v>132</v>
      </c>
      <c r="L1325" s="23" t="s">
        <v>32</v>
      </c>
      <c r="M1325" s="23" t="s">
        <v>33</v>
      </c>
      <c r="N1325" s="23" t="s">
        <v>63</v>
      </c>
      <c r="O1325" s="23" t="s">
        <v>62</v>
      </c>
      <c r="P1325" s="23" t="s">
        <v>174</v>
      </c>
      <c r="Q1325" s="23" t="s">
        <v>9149</v>
      </c>
      <c r="R1325" s="23" t="s">
        <v>10322</v>
      </c>
      <c r="S1325" s="23" t="s">
        <v>38</v>
      </c>
      <c r="T1325" s="25">
        <v>29119</v>
      </c>
      <c r="U1325" s="26">
        <v>46.24722222222222</v>
      </c>
      <c r="V1325" s="26" t="s">
        <v>10317</v>
      </c>
      <c r="W1325" s="27" t="s">
        <v>39</v>
      </c>
      <c r="X1325" s="23" t="s">
        <v>612</v>
      </c>
      <c r="Y1325" s="23" t="s">
        <v>41</v>
      </c>
      <c r="Z1325" s="23">
        <v>26467</v>
      </c>
      <c r="AA1325" s="23" t="s">
        <v>127</v>
      </c>
      <c r="AB1325" s="23" t="s">
        <v>83</v>
      </c>
      <c r="AC1325" s="23" t="s">
        <v>739</v>
      </c>
      <c r="AD1325" s="23">
        <v>2</v>
      </c>
      <c r="AE1325" s="28">
        <f>VLOOKUP(W1325,Sheet4!$A$4:$B$53,2,FALSE)</f>
        <v>0</v>
      </c>
    </row>
    <row r="1326" spans="1:31" x14ac:dyDescent="0.35">
      <c r="A1326" s="15">
        <v>3022</v>
      </c>
      <c r="B1326" s="16" t="s">
        <v>2536</v>
      </c>
      <c r="C1326" s="16" t="s">
        <v>7367</v>
      </c>
      <c r="D1326" s="17">
        <v>43383</v>
      </c>
      <c r="E1326" s="17">
        <v>43968</v>
      </c>
      <c r="F1326" s="16">
        <v>19</v>
      </c>
      <c r="G1326" s="16" t="s">
        <v>10308</v>
      </c>
      <c r="H1326" s="16" t="s">
        <v>28</v>
      </c>
      <c r="I1326" s="16" t="s">
        <v>9155</v>
      </c>
      <c r="J1326" s="16" t="s">
        <v>9156</v>
      </c>
      <c r="K1326" s="16" t="s">
        <v>88</v>
      </c>
      <c r="L1326" s="16" t="s">
        <v>32</v>
      </c>
      <c r="M1326" s="16" t="s">
        <v>62</v>
      </c>
      <c r="N1326" s="16" t="s">
        <v>34</v>
      </c>
      <c r="O1326" s="16" t="s">
        <v>62</v>
      </c>
      <c r="P1326" s="16" t="s">
        <v>139</v>
      </c>
      <c r="Q1326" s="16" t="s">
        <v>9157</v>
      </c>
      <c r="R1326" s="16" t="s">
        <v>10322</v>
      </c>
      <c r="S1326" s="16" t="s">
        <v>147</v>
      </c>
      <c r="T1326" s="18">
        <v>27957</v>
      </c>
      <c r="U1326" s="19">
        <v>49.427777777777777</v>
      </c>
      <c r="V1326" s="19" t="s">
        <v>10317</v>
      </c>
      <c r="W1326" s="20" t="s">
        <v>39</v>
      </c>
      <c r="X1326" s="16" t="s">
        <v>82</v>
      </c>
      <c r="Y1326" s="16" t="s">
        <v>54</v>
      </c>
      <c r="Z1326" s="16">
        <v>23955</v>
      </c>
      <c r="AA1326" s="16" t="s">
        <v>73</v>
      </c>
      <c r="AB1326" s="16" t="s">
        <v>83</v>
      </c>
      <c r="AC1326" s="16" t="s">
        <v>739</v>
      </c>
      <c r="AD1326" s="16">
        <v>1</v>
      </c>
      <c r="AE1326" s="21">
        <f>VLOOKUP(W1326,Sheet4!$A$4:$B$53,2,FALSE)</f>
        <v>0</v>
      </c>
    </row>
    <row r="1327" spans="1:31" x14ac:dyDescent="0.35">
      <c r="A1327" s="22">
        <v>3023</v>
      </c>
      <c r="B1327" s="23" t="s">
        <v>3788</v>
      </c>
      <c r="C1327" s="23" t="s">
        <v>446</v>
      </c>
      <c r="D1327" s="24">
        <v>43480</v>
      </c>
      <c r="E1327" s="24">
        <v>44289</v>
      </c>
      <c r="F1327" s="23">
        <v>26</v>
      </c>
      <c r="G1327" s="23" t="s">
        <v>10308</v>
      </c>
      <c r="H1327" s="23" t="s">
        <v>727</v>
      </c>
      <c r="I1327" s="23" t="s">
        <v>9158</v>
      </c>
      <c r="J1327" s="23" t="s">
        <v>9159</v>
      </c>
      <c r="K1327" s="23" t="s">
        <v>79</v>
      </c>
      <c r="L1327" s="23" t="s">
        <v>744</v>
      </c>
      <c r="M1327" s="23" t="s">
        <v>33</v>
      </c>
      <c r="N1327" s="23" t="s">
        <v>63</v>
      </c>
      <c r="O1327" s="23" t="s">
        <v>51</v>
      </c>
      <c r="P1327" s="23" t="s">
        <v>139</v>
      </c>
      <c r="Q1327" s="23" t="s">
        <v>9160</v>
      </c>
      <c r="R1327" s="23" t="s">
        <v>10322</v>
      </c>
      <c r="S1327" s="23" t="s">
        <v>80</v>
      </c>
      <c r="T1327" s="25">
        <v>21215</v>
      </c>
      <c r="U1327" s="26">
        <v>67.888888888888886</v>
      </c>
      <c r="V1327" s="26" t="s">
        <v>10315</v>
      </c>
      <c r="W1327" s="27" t="s">
        <v>39</v>
      </c>
      <c r="X1327" s="23" t="s">
        <v>102</v>
      </c>
      <c r="Y1327" s="23" t="s">
        <v>41</v>
      </c>
      <c r="Z1327" s="23">
        <v>46410</v>
      </c>
      <c r="AA1327" s="23" t="s">
        <v>92</v>
      </c>
      <c r="AB1327" s="23" t="s">
        <v>43</v>
      </c>
      <c r="AC1327" s="23" t="s">
        <v>739</v>
      </c>
      <c r="AD1327" s="23">
        <v>2</v>
      </c>
      <c r="AE1327" s="28">
        <f>VLOOKUP(W1327,Sheet4!$A$4:$B$53,2,FALSE)</f>
        <v>0</v>
      </c>
    </row>
    <row r="1328" spans="1:31" x14ac:dyDescent="0.35">
      <c r="A1328" s="15">
        <v>3027</v>
      </c>
      <c r="B1328" s="16" t="s">
        <v>2117</v>
      </c>
      <c r="C1328" s="16" t="s">
        <v>6150</v>
      </c>
      <c r="D1328" s="17">
        <v>45073</v>
      </c>
      <c r="E1328" s="17">
        <v>45135</v>
      </c>
      <c r="F1328" s="16">
        <v>2</v>
      </c>
      <c r="G1328" s="16" t="s">
        <v>10308</v>
      </c>
      <c r="H1328" s="16" t="s">
        <v>727</v>
      </c>
      <c r="I1328" s="16" t="s">
        <v>9167</v>
      </c>
      <c r="J1328" s="16" t="s">
        <v>9168</v>
      </c>
      <c r="K1328" s="16" t="s">
        <v>138</v>
      </c>
      <c r="L1328" s="16" t="s">
        <v>32</v>
      </c>
      <c r="M1328" s="16" t="s">
        <v>51</v>
      </c>
      <c r="N1328" s="16" t="s">
        <v>50</v>
      </c>
      <c r="O1328" s="16" t="s">
        <v>62</v>
      </c>
      <c r="P1328" s="16" t="s">
        <v>174</v>
      </c>
      <c r="Q1328" s="16" t="s">
        <v>9169</v>
      </c>
      <c r="R1328" s="16" t="s">
        <v>10322</v>
      </c>
      <c r="S1328" s="16" t="s">
        <v>100</v>
      </c>
      <c r="T1328" s="18">
        <v>15834</v>
      </c>
      <c r="U1328" s="19">
        <v>82.61666666666666</v>
      </c>
      <c r="V1328" s="19" t="s">
        <v>10314</v>
      </c>
      <c r="W1328" s="20" t="s">
        <v>39</v>
      </c>
      <c r="X1328" s="16" t="s">
        <v>612</v>
      </c>
      <c r="Y1328" s="16" t="s">
        <v>41</v>
      </c>
      <c r="Z1328" s="16">
        <v>7984</v>
      </c>
      <c r="AA1328" s="16" t="s">
        <v>42</v>
      </c>
      <c r="AB1328" s="16" t="s">
        <v>74</v>
      </c>
      <c r="AC1328" s="16" t="s">
        <v>44</v>
      </c>
      <c r="AD1328" s="16">
        <v>5</v>
      </c>
      <c r="AE1328" s="21">
        <f>VLOOKUP(W1328,Sheet4!$A$4:$B$53,2,FALSE)</f>
        <v>0</v>
      </c>
    </row>
    <row r="1329" spans="1:31" x14ac:dyDescent="0.35">
      <c r="A1329" s="22">
        <v>3028</v>
      </c>
      <c r="B1329" s="23" t="s">
        <v>5819</v>
      </c>
      <c r="C1329" s="23" t="s">
        <v>2471</v>
      </c>
      <c r="D1329" s="24">
        <v>43322</v>
      </c>
      <c r="E1329" s="24">
        <v>44402</v>
      </c>
      <c r="F1329" s="23">
        <v>35</v>
      </c>
      <c r="G1329" s="23" t="s">
        <v>10308</v>
      </c>
      <c r="H1329" s="23" t="s">
        <v>727</v>
      </c>
      <c r="I1329" s="23" t="s">
        <v>9170</v>
      </c>
      <c r="J1329" s="23" t="s">
        <v>9171</v>
      </c>
      <c r="K1329" s="23" t="s">
        <v>117</v>
      </c>
      <c r="L1329" s="23" t="s">
        <v>744</v>
      </c>
      <c r="M1329" s="23" t="s">
        <v>33</v>
      </c>
      <c r="N1329" s="23" t="s">
        <v>63</v>
      </c>
      <c r="O1329" s="23" t="s">
        <v>35</v>
      </c>
      <c r="P1329" s="23" t="s">
        <v>125</v>
      </c>
      <c r="Q1329" s="23" t="s">
        <v>9172</v>
      </c>
      <c r="R1329" s="23" t="s">
        <v>10322</v>
      </c>
      <c r="S1329" s="23" t="s">
        <v>110</v>
      </c>
      <c r="T1329" s="25">
        <v>36648</v>
      </c>
      <c r="U1329" s="26">
        <v>25.633333333333333</v>
      </c>
      <c r="V1329" s="26" t="s">
        <v>10320</v>
      </c>
      <c r="W1329" s="27" t="s">
        <v>39</v>
      </c>
      <c r="X1329" s="23" t="s">
        <v>112</v>
      </c>
      <c r="Y1329" s="23" t="s">
        <v>41</v>
      </c>
      <c r="Z1329" s="23">
        <v>32254</v>
      </c>
      <c r="AA1329" s="23" t="s">
        <v>127</v>
      </c>
      <c r="AB1329" s="23" t="s">
        <v>83</v>
      </c>
      <c r="AC1329" s="23" t="s">
        <v>44</v>
      </c>
      <c r="AD1329" s="23">
        <v>2</v>
      </c>
      <c r="AE1329" s="28">
        <f>VLOOKUP(W1329,Sheet4!$A$4:$B$53,2,FALSE)</f>
        <v>0</v>
      </c>
    </row>
    <row r="1330" spans="1:31" x14ac:dyDescent="0.35">
      <c r="A1330" s="15">
        <v>3029</v>
      </c>
      <c r="B1330" s="16" t="s">
        <v>3584</v>
      </c>
      <c r="C1330" s="16" t="s">
        <v>2860</v>
      </c>
      <c r="D1330" s="17">
        <v>44493</v>
      </c>
      <c r="E1330" s="17">
        <v>44960</v>
      </c>
      <c r="F1330" s="16">
        <v>15</v>
      </c>
      <c r="G1330" s="16" t="s">
        <v>10308</v>
      </c>
      <c r="H1330" s="16" t="s">
        <v>727</v>
      </c>
      <c r="I1330" s="16" t="s">
        <v>9173</v>
      </c>
      <c r="J1330" s="16" t="s">
        <v>9174</v>
      </c>
      <c r="K1330" s="16" t="s">
        <v>61</v>
      </c>
      <c r="L1330" s="16" t="s">
        <v>32</v>
      </c>
      <c r="M1330" s="16" t="s">
        <v>33</v>
      </c>
      <c r="N1330" s="16" t="s">
        <v>34</v>
      </c>
      <c r="O1330" s="16" t="s">
        <v>62</v>
      </c>
      <c r="P1330" s="16" t="s">
        <v>174</v>
      </c>
      <c r="Q1330" s="16" t="s">
        <v>9175</v>
      </c>
      <c r="R1330" s="16" t="s">
        <v>10322</v>
      </c>
      <c r="S1330" s="16" t="s">
        <v>38</v>
      </c>
      <c r="T1330" s="18">
        <v>21715</v>
      </c>
      <c r="U1330" s="19">
        <v>66.516666666666666</v>
      </c>
      <c r="V1330" s="19" t="s">
        <v>10315</v>
      </c>
      <c r="W1330" s="20" t="s">
        <v>39</v>
      </c>
      <c r="X1330" s="16" t="s">
        <v>72</v>
      </c>
      <c r="Y1330" s="16" t="s">
        <v>41</v>
      </c>
      <c r="Z1330" s="16">
        <v>5819</v>
      </c>
      <c r="AA1330" s="16" t="s">
        <v>127</v>
      </c>
      <c r="AB1330" s="16" t="s">
        <v>43</v>
      </c>
      <c r="AC1330" s="16" t="s">
        <v>44</v>
      </c>
      <c r="AD1330" s="16">
        <v>4</v>
      </c>
      <c r="AE1330" s="21">
        <f>VLOOKUP(W1330,Sheet4!$A$4:$B$53,2,FALSE)</f>
        <v>0</v>
      </c>
    </row>
    <row r="1331" spans="1:31" x14ac:dyDescent="0.35">
      <c r="A1331" s="22">
        <v>3030</v>
      </c>
      <c r="B1331" s="23" t="s">
        <v>9176</v>
      </c>
      <c r="C1331" s="23" t="s">
        <v>4651</v>
      </c>
      <c r="D1331" s="24">
        <v>44747</v>
      </c>
      <c r="E1331" s="24">
        <v>44929</v>
      </c>
      <c r="F1331" s="23">
        <v>5</v>
      </c>
      <c r="G1331" s="23" t="s">
        <v>10308</v>
      </c>
      <c r="H1331" s="23" t="s">
        <v>727</v>
      </c>
      <c r="I1331" s="23" t="s">
        <v>9177</v>
      </c>
      <c r="J1331" s="23" t="s">
        <v>9178</v>
      </c>
      <c r="K1331" s="23" t="s">
        <v>167</v>
      </c>
      <c r="L1331" s="23" t="s">
        <v>32</v>
      </c>
      <c r="M1331" s="23" t="s">
        <v>62</v>
      </c>
      <c r="N1331" s="23" t="s">
        <v>34</v>
      </c>
      <c r="O1331" s="23" t="s">
        <v>51</v>
      </c>
      <c r="P1331" s="23" t="s">
        <v>174</v>
      </c>
      <c r="Q1331" s="23" t="s">
        <v>9179</v>
      </c>
      <c r="R1331" s="23" t="s">
        <v>10322</v>
      </c>
      <c r="S1331" s="23" t="s">
        <v>304</v>
      </c>
      <c r="T1331" s="25">
        <v>19581</v>
      </c>
      <c r="U1331" s="26">
        <v>72.361111111111114</v>
      </c>
      <c r="V1331" s="26" t="s">
        <v>10316</v>
      </c>
      <c r="W1331" s="27" t="s">
        <v>39</v>
      </c>
      <c r="X1331" s="23" t="s">
        <v>82</v>
      </c>
      <c r="Y1331" s="23" t="s">
        <v>41</v>
      </c>
      <c r="Z1331" s="23">
        <v>51064</v>
      </c>
      <c r="AA1331" s="23" t="s">
        <v>42</v>
      </c>
      <c r="AB1331" s="23" t="s">
        <v>74</v>
      </c>
      <c r="AC1331" s="23" t="s">
        <v>44</v>
      </c>
      <c r="AD1331" s="23">
        <v>1</v>
      </c>
      <c r="AE1331" s="28">
        <f>VLOOKUP(W1331,Sheet4!$A$4:$B$53,2,FALSE)</f>
        <v>0</v>
      </c>
    </row>
    <row r="1332" spans="1:31" x14ac:dyDescent="0.35">
      <c r="A1332" s="15">
        <v>3031</v>
      </c>
      <c r="B1332" s="16" t="s">
        <v>2825</v>
      </c>
      <c r="C1332" s="16" t="s">
        <v>1412</v>
      </c>
      <c r="D1332" s="17">
        <v>44583</v>
      </c>
      <c r="E1332" s="17">
        <v>44988</v>
      </c>
      <c r="F1332" s="16">
        <v>13</v>
      </c>
      <c r="G1332" s="16" t="s">
        <v>10308</v>
      </c>
      <c r="H1332" s="16" t="s">
        <v>28</v>
      </c>
      <c r="I1332" s="16" t="s">
        <v>5634</v>
      </c>
      <c r="J1332" s="16" t="s">
        <v>9180</v>
      </c>
      <c r="K1332" s="16" t="s">
        <v>132</v>
      </c>
      <c r="L1332" s="16" t="s">
        <v>32</v>
      </c>
      <c r="M1332" s="16" t="s">
        <v>33</v>
      </c>
      <c r="N1332" s="16" t="s">
        <v>63</v>
      </c>
      <c r="O1332" s="16" t="s">
        <v>35</v>
      </c>
      <c r="P1332" s="16" t="s">
        <v>125</v>
      </c>
      <c r="Q1332" s="16" t="s">
        <v>9181</v>
      </c>
      <c r="R1332" s="16" t="s">
        <v>10322</v>
      </c>
      <c r="S1332" s="16" t="s">
        <v>176</v>
      </c>
      <c r="T1332" s="18">
        <v>22110</v>
      </c>
      <c r="U1332" s="19">
        <v>65.436111111111117</v>
      </c>
      <c r="V1332" s="19" t="s">
        <v>10315</v>
      </c>
      <c r="W1332" s="20" t="s">
        <v>39</v>
      </c>
      <c r="X1332" s="16" t="s">
        <v>6</v>
      </c>
      <c r="Y1332" s="16" t="s">
        <v>54</v>
      </c>
      <c r="Z1332" s="16">
        <v>88435</v>
      </c>
      <c r="AA1332" s="16" t="s">
        <v>127</v>
      </c>
      <c r="AB1332" s="16" t="s">
        <v>83</v>
      </c>
      <c r="AC1332" s="16" t="s">
        <v>44</v>
      </c>
      <c r="AD1332" s="16">
        <v>1</v>
      </c>
      <c r="AE1332" s="21">
        <f>VLOOKUP(W1332,Sheet4!$A$4:$B$53,2,FALSE)</f>
        <v>0</v>
      </c>
    </row>
    <row r="1333" spans="1:31" x14ac:dyDescent="0.35">
      <c r="A1333" s="22">
        <v>3032</v>
      </c>
      <c r="B1333" s="23" t="s">
        <v>6605</v>
      </c>
      <c r="C1333" s="23" t="s">
        <v>1432</v>
      </c>
      <c r="D1333" s="24">
        <v>45012</v>
      </c>
      <c r="E1333" s="24">
        <v>45130</v>
      </c>
      <c r="F1333" s="23">
        <v>3</v>
      </c>
      <c r="G1333" s="23" t="s">
        <v>10308</v>
      </c>
      <c r="H1333" s="23" t="s">
        <v>28</v>
      </c>
      <c r="I1333" s="23" t="s">
        <v>9182</v>
      </c>
      <c r="J1333" s="23" t="s">
        <v>9183</v>
      </c>
      <c r="K1333" s="23" t="s">
        <v>49</v>
      </c>
      <c r="L1333" s="23" t="s">
        <v>1804</v>
      </c>
      <c r="M1333" s="23" t="s">
        <v>51</v>
      </c>
      <c r="N1333" s="23" t="s">
        <v>50</v>
      </c>
      <c r="O1333" s="23" t="s">
        <v>62</v>
      </c>
      <c r="P1333" s="23" t="s">
        <v>174</v>
      </c>
      <c r="Q1333" s="23" t="s">
        <v>9184</v>
      </c>
      <c r="R1333" s="23" t="s">
        <v>10322</v>
      </c>
      <c r="S1333" s="23" t="s">
        <v>80</v>
      </c>
      <c r="T1333" s="25">
        <v>15290</v>
      </c>
      <c r="U1333" s="26">
        <v>84.111111111111114</v>
      </c>
      <c r="V1333" s="26" t="s">
        <v>10314</v>
      </c>
      <c r="W1333" s="27" t="s">
        <v>39</v>
      </c>
      <c r="X1333" s="23" t="s">
        <v>6</v>
      </c>
      <c r="Y1333" s="23" t="s">
        <v>54</v>
      </c>
      <c r="Z1333" s="23">
        <v>48042</v>
      </c>
      <c r="AA1333" s="23" t="s">
        <v>127</v>
      </c>
      <c r="AB1333" s="23" t="s">
        <v>83</v>
      </c>
      <c r="AC1333" s="23" t="s">
        <v>44</v>
      </c>
      <c r="AD1333" s="23">
        <v>2</v>
      </c>
      <c r="AE1333" s="28">
        <f>VLOOKUP(W1333,Sheet4!$A$4:$B$53,2,FALSE)</f>
        <v>0</v>
      </c>
    </row>
    <row r="1334" spans="1:31" x14ac:dyDescent="0.35">
      <c r="A1334" s="15">
        <v>3033</v>
      </c>
      <c r="B1334" s="16" t="s">
        <v>9185</v>
      </c>
      <c r="C1334" s="16" t="s">
        <v>2768</v>
      </c>
      <c r="D1334" s="17">
        <v>43703</v>
      </c>
      <c r="E1334" s="17">
        <v>44629</v>
      </c>
      <c r="F1334" s="16">
        <v>30</v>
      </c>
      <c r="G1334" s="16" t="s">
        <v>10308</v>
      </c>
      <c r="H1334" s="16" t="s">
        <v>28</v>
      </c>
      <c r="I1334" s="16" t="s">
        <v>9186</v>
      </c>
      <c r="J1334" s="16" t="s">
        <v>9187</v>
      </c>
      <c r="K1334" s="16" t="s">
        <v>138</v>
      </c>
      <c r="L1334" s="16" t="s">
        <v>1804</v>
      </c>
      <c r="M1334" s="16" t="s">
        <v>33</v>
      </c>
      <c r="N1334" s="16" t="s">
        <v>34</v>
      </c>
      <c r="O1334" s="16" t="s">
        <v>51</v>
      </c>
      <c r="P1334" s="16" t="s">
        <v>174</v>
      </c>
      <c r="Q1334" s="16" t="s">
        <v>9188</v>
      </c>
      <c r="R1334" s="16" t="s">
        <v>10322</v>
      </c>
      <c r="S1334" s="16" t="s">
        <v>110</v>
      </c>
      <c r="T1334" s="18">
        <v>16878</v>
      </c>
      <c r="U1334" s="19">
        <v>79.75833333333334</v>
      </c>
      <c r="V1334" s="19" t="s">
        <v>10316</v>
      </c>
      <c r="W1334" s="20" t="s">
        <v>39</v>
      </c>
      <c r="X1334" s="16" t="s">
        <v>968</v>
      </c>
      <c r="Y1334" s="16" t="s">
        <v>54</v>
      </c>
      <c r="Z1334" s="16">
        <v>54212</v>
      </c>
      <c r="AA1334" s="16" t="s">
        <v>42</v>
      </c>
      <c r="AB1334" s="16" t="s">
        <v>103</v>
      </c>
      <c r="AC1334" s="16" t="s">
        <v>44</v>
      </c>
      <c r="AD1334" s="16">
        <v>2</v>
      </c>
      <c r="AE1334" s="21">
        <f>VLOOKUP(W1334,Sheet4!$A$4:$B$53,2,FALSE)</f>
        <v>0</v>
      </c>
    </row>
    <row r="1335" spans="1:31" x14ac:dyDescent="0.35">
      <c r="A1335" s="22">
        <v>3038</v>
      </c>
      <c r="B1335" s="23" t="s">
        <v>9200</v>
      </c>
      <c r="C1335" s="23" t="s">
        <v>6268</v>
      </c>
      <c r="D1335" s="24">
        <v>44146</v>
      </c>
      <c r="E1335" s="24">
        <v>44314</v>
      </c>
      <c r="F1335" s="23">
        <v>5</v>
      </c>
      <c r="G1335" s="23" t="s">
        <v>10308</v>
      </c>
      <c r="H1335" s="23" t="s">
        <v>28</v>
      </c>
      <c r="I1335" s="23" t="s">
        <v>9201</v>
      </c>
      <c r="J1335" s="23" t="s">
        <v>9202</v>
      </c>
      <c r="K1335" s="23" t="s">
        <v>61</v>
      </c>
      <c r="L1335" s="23" t="s">
        <v>32</v>
      </c>
      <c r="M1335" s="23" t="s">
        <v>51</v>
      </c>
      <c r="N1335" s="23" t="s">
        <v>63</v>
      </c>
      <c r="O1335" s="23" t="s">
        <v>35</v>
      </c>
      <c r="P1335" s="23" t="s">
        <v>98</v>
      </c>
      <c r="Q1335" s="23" t="s">
        <v>9203</v>
      </c>
      <c r="R1335" s="23" t="s">
        <v>10322</v>
      </c>
      <c r="S1335" s="23" t="s">
        <v>89</v>
      </c>
      <c r="T1335" s="25">
        <v>20321</v>
      </c>
      <c r="U1335" s="26">
        <v>70.333333333333329</v>
      </c>
      <c r="V1335" s="26" t="s">
        <v>10316</v>
      </c>
      <c r="W1335" s="27" t="s">
        <v>39</v>
      </c>
      <c r="X1335" s="23" t="s">
        <v>82</v>
      </c>
      <c r="Y1335" s="23" t="s">
        <v>54</v>
      </c>
      <c r="Z1335" s="23">
        <v>76217</v>
      </c>
      <c r="AA1335" s="23" t="s">
        <v>42</v>
      </c>
      <c r="AB1335" s="23" t="s">
        <v>103</v>
      </c>
      <c r="AC1335" s="23" t="s">
        <v>44</v>
      </c>
      <c r="AD1335" s="23">
        <v>2</v>
      </c>
      <c r="AE1335" s="28">
        <f>VLOOKUP(W1335,Sheet4!$A$4:$B$53,2,FALSE)</f>
        <v>0</v>
      </c>
    </row>
    <row r="1336" spans="1:31" x14ac:dyDescent="0.35">
      <c r="A1336" s="15">
        <v>3042</v>
      </c>
      <c r="B1336" s="16" t="s">
        <v>1548</v>
      </c>
      <c r="C1336" s="16" t="s">
        <v>1146</v>
      </c>
      <c r="D1336" s="17">
        <v>45086</v>
      </c>
      <c r="E1336" s="17">
        <v>45119</v>
      </c>
      <c r="F1336" s="16">
        <v>1</v>
      </c>
      <c r="G1336" s="16" t="s">
        <v>10308</v>
      </c>
      <c r="H1336" s="16" t="s">
        <v>28</v>
      </c>
      <c r="I1336" s="16" t="s">
        <v>9210</v>
      </c>
      <c r="J1336" s="16" t="s">
        <v>9211</v>
      </c>
      <c r="K1336" s="16" t="s">
        <v>49</v>
      </c>
      <c r="L1336" s="16" t="s">
        <v>32</v>
      </c>
      <c r="M1336" s="16" t="s">
        <v>33</v>
      </c>
      <c r="N1336" s="16" t="s">
        <v>63</v>
      </c>
      <c r="O1336" s="16" t="s">
        <v>35</v>
      </c>
      <c r="P1336" s="16" t="s">
        <v>125</v>
      </c>
      <c r="Q1336" s="16" t="s">
        <v>9212</v>
      </c>
      <c r="R1336" s="16" t="s">
        <v>10322</v>
      </c>
      <c r="S1336" s="16" t="s">
        <v>230</v>
      </c>
      <c r="T1336" s="18">
        <v>22456</v>
      </c>
      <c r="U1336" s="19">
        <v>64.488888888888894</v>
      </c>
      <c r="V1336" s="19" t="s">
        <v>10315</v>
      </c>
      <c r="W1336" s="20" t="s">
        <v>39</v>
      </c>
      <c r="X1336" s="16" t="s">
        <v>112</v>
      </c>
      <c r="Y1336" s="16" t="s">
        <v>41</v>
      </c>
      <c r="Z1336" s="16">
        <v>44194</v>
      </c>
      <c r="AA1336" s="16" t="s">
        <v>42</v>
      </c>
      <c r="AB1336" s="16" t="s">
        <v>43</v>
      </c>
      <c r="AC1336" s="16" t="s">
        <v>104</v>
      </c>
      <c r="AD1336" s="16">
        <v>4</v>
      </c>
      <c r="AE1336" s="21">
        <f>VLOOKUP(W1336,Sheet4!$A$4:$B$53,2,FALSE)</f>
        <v>0</v>
      </c>
    </row>
    <row r="1337" spans="1:31" x14ac:dyDescent="0.35">
      <c r="A1337" s="22">
        <v>3044</v>
      </c>
      <c r="B1337" s="23" t="s">
        <v>9215</v>
      </c>
      <c r="C1337" s="23" t="s">
        <v>1112</v>
      </c>
      <c r="D1337" s="24">
        <v>44069</v>
      </c>
      <c r="E1337" s="24">
        <v>44195</v>
      </c>
      <c r="F1337" s="23">
        <v>4</v>
      </c>
      <c r="G1337" s="23" t="s">
        <v>10308</v>
      </c>
      <c r="H1337" s="23" t="s">
        <v>28</v>
      </c>
      <c r="I1337" s="23" t="s">
        <v>9216</v>
      </c>
      <c r="J1337" s="23" t="s">
        <v>9217</v>
      </c>
      <c r="K1337" s="23" t="s">
        <v>79</v>
      </c>
      <c r="L1337" s="23" t="s">
        <v>32</v>
      </c>
      <c r="M1337" s="23" t="s">
        <v>33</v>
      </c>
      <c r="N1337" s="23" t="s">
        <v>63</v>
      </c>
      <c r="O1337" s="23" t="s">
        <v>51</v>
      </c>
      <c r="P1337" s="23" t="s">
        <v>139</v>
      </c>
      <c r="Q1337" s="23" t="s">
        <v>9218</v>
      </c>
      <c r="R1337" s="23" t="s">
        <v>10322</v>
      </c>
      <c r="S1337" s="23" t="s">
        <v>80</v>
      </c>
      <c r="T1337" s="25">
        <v>24165</v>
      </c>
      <c r="U1337" s="26">
        <v>59.81388888888889</v>
      </c>
      <c r="V1337" s="26" t="s">
        <v>10319</v>
      </c>
      <c r="W1337" s="27" t="s">
        <v>39</v>
      </c>
      <c r="X1337" s="23" t="s">
        <v>82</v>
      </c>
      <c r="Y1337" s="23" t="s">
        <v>54</v>
      </c>
      <c r="Z1337" s="23">
        <v>16165</v>
      </c>
      <c r="AA1337" s="23" t="s">
        <v>42</v>
      </c>
      <c r="AB1337" s="23" t="s">
        <v>74</v>
      </c>
      <c r="AC1337" s="23" t="s">
        <v>104</v>
      </c>
      <c r="AD1337" s="23">
        <v>2</v>
      </c>
      <c r="AE1337" s="28">
        <f>VLOOKUP(W1337,Sheet4!$A$4:$B$53,2,FALSE)</f>
        <v>0</v>
      </c>
    </row>
    <row r="1338" spans="1:31" x14ac:dyDescent="0.35">
      <c r="A1338" s="15">
        <v>3046</v>
      </c>
      <c r="B1338" s="16" t="s">
        <v>9221</v>
      </c>
      <c r="C1338" s="16" t="s">
        <v>3708</v>
      </c>
      <c r="D1338" s="17">
        <v>45079</v>
      </c>
      <c r="E1338" s="17">
        <v>45116</v>
      </c>
      <c r="F1338" s="16">
        <v>1</v>
      </c>
      <c r="G1338" s="16" t="s">
        <v>10308</v>
      </c>
      <c r="H1338" s="16" t="s">
        <v>727</v>
      </c>
      <c r="I1338" s="16" t="s">
        <v>9222</v>
      </c>
      <c r="J1338" s="16" t="s">
        <v>9223</v>
      </c>
      <c r="K1338" s="16" t="s">
        <v>79</v>
      </c>
      <c r="L1338" s="16" t="s">
        <v>744</v>
      </c>
      <c r="M1338" s="16" t="s">
        <v>51</v>
      </c>
      <c r="N1338" s="16" t="s">
        <v>50</v>
      </c>
      <c r="O1338" s="16" t="s">
        <v>62</v>
      </c>
      <c r="P1338" s="16" t="s">
        <v>125</v>
      </c>
      <c r="Q1338" s="16" t="s">
        <v>9224</v>
      </c>
      <c r="R1338" s="16" t="s">
        <v>10322</v>
      </c>
      <c r="S1338" s="16" t="s">
        <v>304</v>
      </c>
      <c r="T1338" s="18">
        <v>30472</v>
      </c>
      <c r="U1338" s="19">
        <v>42.541666666666664</v>
      </c>
      <c r="V1338" s="19" t="s">
        <v>10317</v>
      </c>
      <c r="W1338" s="20" t="s">
        <v>39</v>
      </c>
      <c r="X1338" s="16" t="s">
        <v>6</v>
      </c>
      <c r="Y1338" s="16" t="s">
        <v>41</v>
      </c>
      <c r="Z1338" s="16">
        <v>85307</v>
      </c>
      <c r="AA1338" s="16" t="s">
        <v>73</v>
      </c>
      <c r="AB1338" s="16" t="s">
        <v>74</v>
      </c>
      <c r="AC1338" s="16" t="s">
        <v>104</v>
      </c>
      <c r="AD1338" s="16">
        <v>4</v>
      </c>
      <c r="AE1338" s="21">
        <f>VLOOKUP(W1338,Sheet4!$A$4:$B$53,2,FALSE)</f>
        <v>0</v>
      </c>
    </row>
    <row r="1339" spans="1:31" x14ac:dyDescent="0.35">
      <c r="A1339" s="22">
        <v>3049</v>
      </c>
      <c r="B1339" s="23" t="s">
        <v>3201</v>
      </c>
      <c r="C1339" s="23" t="s">
        <v>2405</v>
      </c>
      <c r="D1339" s="24">
        <v>45109</v>
      </c>
      <c r="E1339" s="24">
        <v>45132</v>
      </c>
      <c r="F1339" s="23">
        <v>0</v>
      </c>
      <c r="G1339" s="23" t="s">
        <v>10308</v>
      </c>
      <c r="H1339" s="23" t="s">
        <v>727</v>
      </c>
      <c r="I1339" s="23" t="s">
        <v>9229</v>
      </c>
      <c r="J1339" s="23" t="s">
        <v>9230</v>
      </c>
      <c r="K1339" s="23" t="s">
        <v>117</v>
      </c>
      <c r="L1339" s="23" t="s">
        <v>32</v>
      </c>
      <c r="M1339" s="23" t="s">
        <v>51</v>
      </c>
      <c r="N1339" s="23" t="s">
        <v>50</v>
      </c>
      <c r="O1339" s="23" t="s">
        <v>35</v>
      </c>
      <c r="P1339" s="23" t="s">
        <v>98</v>
      </c>
      <c r="Q1339" s="23" t="s">
        <v>9231</v>
      </c>
      <c r="R1339" s="23" t="s">
        <v>10322</v>
      </c>
      <c r="S1339" s="23" t="s">
        <v>80</v>
      </c>
      <c r="T1339" s="25">
        <v>17665</v>
      </c>
      <c r="U1339" s="26">
        <v>77.605555555555554</v>
      </c>
      <c r="V1339" s="26" t="s">
        <v>10316</v>
      </c>
      <c r="W1339" s="27" t="s">
        <v>39</v>
      </c>
      <c r="X1339" s="23" t="s">
        <v>82</v>
      </c>
      <c r="Y1339" s="23" t="s">
        <v>41</v>
      </c>
      <c r="Z1339" s="23">
        <v>96062</v>
      </c>
      <c r="AA1339" s="23" t="s">
        <v>127</v>
      </c>
      <c r="AB1339" s="23" t="s">
        <v>83</v>
      </c>
      <c r="AC1339" s="23" t="s">
        <v>44</v>
      </c>
      <c r="AD1339" s="23">
        <v>4</v>
      </c>
      <c r="AE1339" s="28">
        <f>VLOOKUP(W1339,Sheet4!$A$4:$B$53,2,FALSE)</f>
        <v>0</v>
      </c>
    </row>
    <row r="1340" spans="1:31" x14ac:dyDescent="0.35">
      <c r="A1340" s="15">
        <v>3051</v>
      </c>
      <c r="B1340" s="16" t="s">
        <v>3607</v>
      </c>
      <c r="C1340" s="16" t="s">
        <v>3526</v>
      </c>
      <c r="D1340" s="17">
        <v>44435</v>
      </c>
      <c r="E1340" s="17">
        <v>44682</v>
      </c>
      <c r="F1340" s="16">
        <v>8</v>
      </c>
      <c r="G1340" s="16" t="s">
        <v>10308</v>
      </c>
      <c r="H1340" s="16" t="s">
        <v>727</v>
      </c>
      <c r="I1340" s="16" t="s">
        <v>9235</v>
      </c>
      <c r="J1340" s="16" t="s">
        <v>9236</v>
      </c>
      <c r="K1340" s="16" t="s">
        <v>88</v>
      </c>
      <c r="L1340" s="16" t="s">
        <v>744</v>
      </c>
      <c r="M1340" s="16" t="s">
        <v>33</v>
      </c>
      <c r="N1340" s="16" t="s">
        <v>63</v>
      </c>
      <c r="O1340" s="16" t="s">
        <v>35</v>
      </c>
      <c r="P1340" s="16" t="s">
        <v>174</v>
      </c>
      <c r="Q1340" s="16" t="s">
        <v>9237</v>
      </c>
      <c r="R1340" s="16" t="s">
        <v>10322</v>
      </c>
      <c r="S1340" s="16" t="s">
        <v>793</v>
      </c>
      <c r="T1340" s="18">
        <v>26342</v>
      </c>
      <c r="U1340" s="19">
        <v>53.852777777777774</v>
      </c>
      <c r="V1340" s="19" t="s">
        <v>10319</v>
      </c>
      <c r="W1340" s="20" t="s">
        <v>39</v>
      </c>
      <c r="X1340" s="16" t="s">
        <v>162</v>
      </c>
      <c r="Y1340" s="16" t="s">
        <v>41</v>
      </c>
      <c r="Z1340" s="16">
        <v>96336</v>
      </c>
      <c r="AA1340" s="16" t="s">
        <v>127</v>
      </c>
      <c r="AB1340" s="16" t="s">
        <v>43</v>
      </c>
      <c r="AC1340" s="16" t="s">
        <v>44</v>
      </c>
      <c r="AD1340" s="16">
        <v>5</v>
      </c>
      <c r="AE1340" s="21">
        <f>VLOOKUP(W1340,Sheet4!$A$4:$B$53,2,FALSE)</f>
        <v>0</v>
      </c>
    </row>
    <row r="1341" spans="1:31" x14ac:dyDescent="0.35">
      <c r="A1341" s="22">
        <v>3052</v>
      </c>
      <c r="B1341" s="23" t="s">
        <v>9238</v>
      </c>
      <c r="C1341" s="23" t="s">
        <v>5401</v>
      </c>
      <c r="D1341" s="24">
        <v>43855</v>
      </c>
      <c r="E1341" s="24">
        <v>44962</v>
      </c>
      <c r="F1341" s="23">
        <v>36</v>
      </c>
      <c r="G1341" s="23" t="s">
        <v>10308</v>
      </c>
      <c r="H1341" s="23" t="s">
        <v>727</v>
      </c>
      <c r="I1341" s="23" t="s">
        <v>9239</v>
      </c>
      <c r="J1341" s="23" t="s">
        <v>9240</v>
      </c>
      <c r="K1341" s="23" t="s">
        <v>31</v>
      </c>
      <c r="L1341" s="23" t="s">
        <v>32</v>
      </c>
      <c r="M1341" s="23" t="s">
        <v>62</v>
      </c>
      <c r="N1341" s="23" t="s">
        <v>50</v>
      </c>
      <c r="O1341" s="23" t="s">
        <v>62</v>
      </c>
      <c r="P1341" s="23" t="s">
        <v>98</v>
      </c>
      <c r="Q1341" s="23" t="s">
        <v>9241</v>
      </c>
      <c r="R1341" s="23" t="s">
        <v>10322</v>
      </c>
      <c r="S1341" s="23" t="s">
        <v>65</v>
      </c>
      <c r="T1341" s="25">
        <v>17693</v>
      </c>
      <c r="U1341" s="26">
        <v>77.530555555555551</v>
      </c>
      <c r="V1341" s="26" t="s">
        <v>10316</v>
      </c>
      <c r="W1341" s="27" t="s">
        <v>39</v>
      </c>
      <c r="X1341" s="23" t="s">
        <v>3176</v>
      </c>
      <c r="Y1341" s="23" t="s">
        <v>41</v>
      </c>
      <c r="Z1341" s="23">
        <v>60154</v>
      </c>
      <c r="AA1341" s="23" t="s">
        <v>42</v>
      </c>
      <c r="AB1341" s="23" t="s">
        <v>74</v>
      </c>
      <c r="AC1341" s="23" t="s">
        <v>44</v>
      </c>
      <c r="AD1341" s="23">
        <v>5</v>
      </c>
      <c r="AE1341" s="28">
        <f>VLOOKUP(W1341,Sheet4!$A$4:$B$53,2,FALSE)</f>
        <v>0</v>
      </c>
    </row>
    <row r="1342" spans="1:31" x14ac:dyDescent="0.35">
      <c r="A1342" s="15">
        <v>3053</v>
      </c>
      <c r="B1342" s="16" t="s">
        <v>9242</v>
      </c>
      <c r="C1342" s="16" t="s">
        <v>9243</v>
      </c>
      <c r="D1342" s="17">
        <v>43916</v>
      </c>
      <c r="E1342" s="17">
        <v>44477</v>
      </c>
      <c r="F1342" s="16">
        <v>18</v>
      </c>
      <c r="G1342" s="16" t="s">
        <v>10308</v>
      </c>
      <c r="H1342" s="16" t="s">
        <v>727</v>
      </c>
      <c r="I1342" s="16" t="s">
        <v>9244</v>
      </c>
      <c r="J1342" s="16" t="s">
        <v>9245</v>
      </c>
      <c r="K1342" s="16" t="s">
        <v>132</v>
      </c>
      <c r="L1342" s="16" t="s">
        <v>32</v>
      </c>
      <c r="M1342" s="16" t="s">
        <v>51</v>
      </c>
      <c r="N1342" s="16" t="s">
        <v>50</v>
      </c>
      <c r="O1342" s="16" t="s">
        <v>62</v>
      </c>
      <c r="P1342" s="16" t="s">
        <v>125</v>
      </c>
      <c r="Q1342" s="16" t="s">
        <v>9246</v>
      </c>
      <c r="R1342" s="16" t="s">
        <v>10322</v>
      </c>
      <c r="S1342" s="16" t="s">
        <v>80</v>
      </c>
      <c r="T1342" s="18">
        <v>21189</v>
      </c>
      <c r="U1342" s="19">
        <v>67.961111111111109</v>
      </c>
      <c r="V1342" s="19" t="s">
        <v>10315</v>
      </c>
      <c r="W1342" s="20" t="s">
        <v>39</v>
      </c>
      <c r="X1342" s="16" t="s">
        <v>162</v>
      </c>
      <c r="Y1342" s="16" t="s">
        <v>41</v>
      </c>
      <c r="Z1342" s="16">
        <v>34734</v>
      </c>
      <c r="AA1342" s="16" t="s">
        <v>127</v>
      </c>
      <c r="AB1342" s="16" t="s">
        <v>43</v>
      </c>
      <c r="AC1342" s="16" t="s">
        <v>44</v>
      </c>
      <c r="AD1342" s="16">
        <v>2</v>
      </c>
      <c r="AE1342" s="21">
        <f>VLOOKUP(W1342,Sheet4!$A$4:$B$53,2,FALSE)</f>
        <v>0</v>
      </c>
    </row>
    <row r="1343" spans="1:31" x14ac:dyDescent="0.35">
      <c r="A1343" s="22">
        <v>3055</v>
      </c>
      <c r="B1343" s="23" t="s">
        <v>7272</v>
      </c>
      <c r="C1343" s="23" t="s">
        <v>3144</v>
      </c>
      <c r="D1343" s="24">
        <v>44192</v>
      </c>
      <c r="E1343" s="24">
        <v>44537</v>
      </c>
      <c r="F1343" s="23">
        <v>11</v>
      </c>
      <c r="G1343" s="23" t="s">
        <v>10308</v>
      </c>
      <c r="H1343" s="23" t="s">
        <v>28</v>
      </c>
      <c r="I1343" s="23" t="s">
        <v>9249</v>
      </c>
      <c r="J1343" s="23" t="s">
        <v>9250</v>
      </c>
      <c r="K1343" s="23" t="s">
        <v>49</v>
      </c>
      <c r="L1343" s="23" t="s">
        <v>1804</v>
      </c>
      <c r="M1343" s="23" t="s">
        <v>51</v>
      </c>
      <c r="N1343" s="23" t="s">
        <v>50</v>
      </c>
      <c r="O1343" s="23" t="s">
        <v>51</v>
      </c>
      <c r="P1343" s="23" t="s">
        <v>139</v>
      </c>
      <c r="Q1343" s="23" t="s">
        <v>9251</v>
      </c>
      <c r="R1343" s="23" t="s">
        <v>10322</v>
      </c>
      <c r="S1343" s="23" t="s">
        <v>89</v>
      </c>
      <c r="T1343" s="25">
        <v>32085</v>
      </c>
      <c r="U1343" s="26">
        <v>38.12777777777778</v>
      </c>
      <c r="V1343" s="26" t="s">
        <v>10318</v>
      </c>
      <c r="W1343" s="27" t="s">
        <v>39</v>
      </c>
      <c r="X1343" s="23" t="s">
        <v>102</v>
      </c>
      <c r="Y1343" s="23" t="s">
        <v>54</v>
      </c>
      <c r="Z1343" s="23">
        <v>83604</v>
      </c>
      <c r="AA1343" s="23" t="s">
        <v>73</v>
      </c>
      <c r="AB1343" s="23" t="s">
        <v>103</v>
      </c>
      <c r="AC1343" s="23" t="s">
        <v>44</v>
      </c>
      <c r="AD1343" s="23">
        <v>2</v>
      </c>
      <c r="AE1343" s="28">
        <f>VLOOKUP(W1343,Sheet4!$A$4:$B$53,2,FALSE)</f>
        <v>0</v>
      </c>
    </row>
    <row r="1344" spans="1:31" x14ac:dyDescent="0.35">
      <c r="A1344" s="15">
        <v>3057</v>
      </c>
      <c r="B1344" s="16" t="s">
        <v>226</v>
      </c>
      <c r="C1344" s="16" t="s">
        <v>9253</v>
      </c>
      <c r="D1344" s="17">
        <v>44874</v>
      </c>
      <c r="E1344" s="17">
        <v>45116</v>
      </c>
      <c r="F1344" s="16">
        <v>7</v>
      </c>
      <c r="G1344" s="16" t="s">
        <v>10308</v>
      </c>
      <c r="H1344" s="16" t="s">
        <v>28</v>
      </c>
      <c r="I1344" s="16" t="s">
        <v>9254</v>
      </c>
      <c r="J1344" s="16" t="s">
        <v>9255</v>
      </c>
      <c r="K1344" s="16" t="s">
        <v>79</v>
      </c>
      <c r="L1344" s="16" t="s">
        <v>1804</v>
      </c>
      <c r="M1344" s="16" t="s">
        <v>62</v>
      </c>
      <c r="N1344" s="16" t="s">
        <v>50</v>
      </c>
      <c r="O1344" s="16" t="s">
        <v>35</v>
      </c>
      <c r="P1344" s="16" t="s">
        <v>139</v>
      </c>
      <c r="Q1344" s="16" t="s">
        <v>9256</v>
      </c>
      <c r="R1344" s="16" t="s">
        <v>10322</v>
      </c>
      <c r="S1344" s="16" t="s">
        <v>80</v>
      </c>
      <c r="T1344" s="18">
        <v>32174</v>
      </c>
      <c r="U1344" s="19">
        <v>37.886111111111113</v>
      </c>
      <c r="V1344" s="19" t="s">
        <v>10318</v>
      </c>
      <c r="W1344" s="20" t="s">
        <v>39</v>
      </c>
      <c r="X1344" s="16" t="s">
        <v>82</v>
      </c>
      <c r="Y1344" s="16" t="s">
        <v>41</v>
      </c>
      <c r="Z1344" s="16">
        <v>58387</v>
      </c>
      <c r="AA1344" s="16" t="s">
        <v>92</v>
      </c>
      <c r="AB1344" s="16" t="s">
        <v>103</v>
      </c>
      <c r="AC1344" s="16" t="s">
        <v>44</v>
      </c>
      <c r="AD1344" s="16">
        <v>4</v>
      </c>
      <c r="AE1344" s="21">
        <f>VLOOKUP(W1344,Sheet4!$A$4:$B$53,2,FALSE)</f>
        <v>0</v>
      </c>
    </row>
    <row r="1345" spans="1:31" x14ac:dyDescent="0.35">
      <c r="A1345" s="22">
        <v>3058</v>
      </c>
      <c r="B1345" s="23" t="s">
        <v>960</v>
      </c>
      <c r="C1345" s="23" t="s">
        <v>3688</v>
      </c>
      <c r="D1345" s="24">
        <v>43507</v>
      </c>
      <c r="E1345" s="24">
        <v>44042</v>
      </c>
      <c r="F1345" s="23">
        <v>17</v>
      </c>
      <c r="G1345" s="23" t="s">
        <v>10308</v>
      </c>
      <c r="H1345" s="23" t="s">
        <v>28</v>
      </c>
      <c r="I1345" s="23" t="s">
        <v>9257</v>
      </c>
      <c r="J1345" s="23" t="s">
        <v>9258</v>
      </c>
      <c r="K1345" s="23" t="s">
        <v>167</v>
      </c>
      <c r="L1345" s="23" t="s">
        <v>1804</v>
      </c>
      <c r="M1345" s="23" t="s">
        <v>51</v>
      </c>
      <c r="N1345" s="23" t="s">
        <v>50</v>
      </c>
      <c r="O1345" s="23" t="s">
        <v>35</v>
      </c>
      <c r="P1345" s="23" t="s">
        <v>98</v>
      </c>
      <c r="Q1345" s="23" t="s">
        <v>9259</v>
      </c>
      <c r="R1345" s="23" t="s">
        <v>10322</v>
      </c>
      <c r="S1345" s="23" t="s">
        <v>503</v>
      </c>
      <c r="T1345" s="25">
        <v>23973</v>
      </c>
      <c r="U1345" s="26">
        <v>60.336111111111109</v>
      </c>
      <c r="V1345" s="26" t="s">
        <v>10315</v>
      </c>
      <c r="W1345" s="27" t="s">
        <v>39</v>
      </c>
      <c r="X1345" s="23" t="s">
        <v>177</v>
      </c>
      <c r="Y1345" s="23" t="s">
        <v>54</v>
      </c>
      <c r="Z1345" s="23">
        <v>93290</v>
      </c>
      <c r="AA1345" s="23" t="s">
        <v>127</v>
      </c>
      <c r="AB1345" s="23" t="s">
        <v>103</v>
      </c>
      <c r="AC1345" s="23" t="s">
        <v>44</v>
      </c>
      <c r="AD1345" s="23">
        <v>1</v>
      </c>
      <c r="AE1345" s="28">
        <f>VLOOKUP(W1345,Sheet4!$A$4:$B$53,2,FALSE)</f>
        <v>0</v>
      </c>
    </row>
    <row r="1346" spans="1:31" x14ac:dyDescent="0.35">
      <c r="A1346" s="15">
        <v>3061</v>
      </c>
      <c r="B1346" s="16" t="s">
        <v>3851</v>
      </c>
      <c r="C1346" s="16" t="s">
        <v>9264</v>
      </c>
      <c r="D1346" s="17">
        <v>44929</v>
      </c>
      <c r="E1346" s="17">
        <v>45143</v>
      </c>
      <c r="F1346" s="16">
        <v>7</v>
      </c>
      <c r="G1346" s="16" t="s">
        <v>10308</v>
      </c>
      <c r="H1346" s="16" t="s">
        <v>28</v>
      </c>
      <c r="I1346" s="16" t="s">
        <v>9265</v>
      </c>
      <c r="J1346" s="16" t="s">
        <v>9266</v>
      </c>
      <c r="K1346" s="16" t="s">
        <v>61</v>
      </c>
      <c r="L1346" s="16" t="s">
        <v>32</v>
      </c>
      <c r="M1346" s="16" t="s">
        <v>51</v>
      </c>
      <c r="N1346" s="16" t="s">
        <v>34</v>
      </c>
      <c r="O1346" s="16" t="s">
        <v>62</v>
      </c>
      <c r="P1346" s="16" t="s">
        <v>125</v>
      </c>
      <c r="Q1346" s="16" t="s">
        <v>9267</v>
      </c>
      <c r="R1346" s="16" t="s">
        <v>10322</v>
      </c>
      <c r="S1346" s="16" t="s">
        <v>304</v>
      </c>
      <c r="T1346" s="18">
        <v>20724</v>
      </c>
      <c r="U1346" s="19">
        <v>69.233333333333334</v>
      </c>
      <c r="V1346" s="19" t="s">
        <v>10315</v>
      </c>
      <c r="W1346" s="20" t="s">
        <v>39</v>
      </c>
      <c r="X1346" s="16" t="s">
        <v>225</v>
      </c>
      <c r="Y1346" s="16" t="s">
        <v>54</v>
      </c>
      <c r="Z1346" s="16">
        <v>51434</v>
      </c>
      <c r="AA1346" s="16" t="s">
        <v>73</v>
      </c>
      <c r="AB1346" s="16" t="s">
        <v>83</v>
      </c>
      <c r="AC1346" s="16" t="s">
        <v>44</v>
      </c>
      <c r="AD1346" s="16">
        <v>4</v>
      </c>
      <c r="AE1346" s="21">
        <f>VLOOKUP(W1346,Sheet4!$A$4:$B$53,2,FALSE)</f>
        <v>0</v>
      </c>
    </row>
    <row r="1347" spans="1:31" x14ac:dyDescent="0.35">
      <c r="A1347" s="22">
        <v>3063</v>
      </c>
      <c r="B1347" s="23" t="s">
        <v>9270</v>
      </c>
      <c r="C1347" s="23" t="s">
        <v>1606</v>
      </c>
      <c r="D1347" s="24">
        <v>44552</v>
      </c>
      <c r="E1347" s="24">
        <v>45141</v>
      </c>
      <c r="F1347" s="23">
        <v>19</v>
      </c>
      <c r="G1347" s="23" t="s">
        <v>10308</v>
      </c>
      <c r="H1347" s="23" t="s">
        <v>28</v>
      </c>
      <c r="I1347" s="23" t="s">
        <v>9271</v>
      </c>
      <c r="J1347" s="23" t="s">
        <v>9272</v>
      </c>
      <c r="K1347" s="23" t="s">
        <v>31</v>
      </c>
      <c r="L1347" s="23" t="s">
        <v>32</v>
      </c>
      <c r="M1347" s="23" t="s">
        <v>33</v>
      </c>
      <c r="N1347" s="23" t="s">
        <v>63</v>
      </c>
      <c r="O1347" s="23" t="s">
        <v>51</v>
      </c>
      <c r="P1347" s="23" t="s">
        <v>174</v>
      </c>
      <c r="Q1347" s="23" t="s">
        <v>9273</v>
      </c>
      <c r="R1347" s="23" t="s">
        <v>10322</v>
      </c>
      <c r="S1347" s="23" t="s">
        <v>89</v>
      </c>
      <c r="T1347" s="25">
        <v>30610</v>
      </c>
      <c r="U1347" s="26">
        <v>42.163888888888891</v>
      </c>
      <c r="V1347" s="26" t="s">
        <v>10317</v>
      </c>
      <c r="W1347" s="27" t="s">
        <v>39</v>
      </c>
      <c r="X1347" s="23" t="s">
        <v>6</v>
      </c>
      <c r="Y1347" s="23" t="s">
        <v>41</v>
      </c>
      <c r="Z1347" s="23">
        <v>46847</v>
      </c>
      <c r="AA1347" s="23" t="s">
        <v>73</v>
      </c>
      <c r="AB1347" s="23" t="s">
        <v>43</v>
      </c>
      <c r="AC1347" s="23" t="s">
        <v>44</v>
      </c>
      <c r="AD1347" s="23">
        <v>5</v>
      </c>
      <c r="AE1347" s="28">
        <f>VLOOKUP(W1347,Sheet4!$A$4:$B$53,2,FALSE)</f>
        <v>0</v>
      </c>
    </row>
    <row r="1348" spans="1:31" x14ac:dyDescent="0.35">
      <c r="A1348" s="15">
        <v>3065</v>
      </c>
      <c r="B1348" s="16" t="s">
        <v>788</v>
      </c>
      <c r="C1348" s="16" t="s">
        <v>2768</v>
      </c>
      <c r="D1348" s="17">
        <v>44307</v>
      </c>
      <c r="E1348" s="17">
        <v>44460</v>
      </c>
      <c r="F1348" s="16">
        <v>5</v>
      </c>
      <c r="G1348" s="16" t="s">
        <v>10308</v>
      </c>
      <c r="H1348" s="16" t="s">
        <v>28</v>
      </c>
      <c r="I1348" s="16" t="s">
        <v>1147</v>
      </c>
      <c r="J1348" s="16" t="s">
        <v>9276</v>
      </c>
      <c r="K1348" s="16" t="s">
        <v>49</v>
      </c>
      <c r="L1348" s="16" t="s">
        <v>32</v>
      </c>
      <c r="M1348" s="16" t="s">
        <v>51</v>
      </c>
      <c r="N1348" s="16" t="s">
        <v>50</v>
      </c>
      <c r="O1348" s="16" t="s">
        <v>35</v>
      </c>
      <c r="P1348" s="16" t="s">
        <v>125</v>
      </c>
      <c r="Q1348" s="16" t="s">
        <v>9277</v>
      </c>
      <c r="R1348" s="16" t="s">
        <v>10322</v>
      </c>
      <c r="S1348" s="16" t="s">
        <v>89</v>
      </c>
      <c r="T1348" s="18">
        <v>28040</v>
      </c>
      <c r="U1348" s="19">
        <v>49.202777777777776</v>
      </c>
      <c r="V1348" s="19" t="s">
        <v>10317</v>
      </c>
      <c r="W1348" s="20" t="s">
        <v>39</v>
      </c>
      <c r="X1348" s="16" t="s">
        <v>280</v>
      </c>
      <c r="Y1348" s="16" t="s">
        <v>41</v>
      </c>
      <c r="Z1348" s="16">
        <v>15364</v>
      </c>
      <c r="AA1348" s="16" t="s">
        <v>92</v>
      </c>
      <c r="AB1348" s="16" t="s">
        <v>103</v>
      </c>
      <c r="AC1348" s="16" t="s">
        <v>44</v>
      </c>
      <c r="AD1348" s="16">
        <v>4</v>
      </c>
      <c r="AE1348" s="21">
        <f>VLOOKUP(W1348,Sheet4!$A$4:$B$53,2,FALSE)</f>
        <v>0</v>
      </c>
    </row>
    <row r="1349" spans="1:31" x14ac:dyDescent="0.35">
      <c r="A1349" s="22">
        <v>3066</v>
      </c>
      <c r="B1349" s="23" t="s">
        <v>410</v>
      </c>
      <c r="C1349" s="23" t="s">
        <v>1524</v>
      </c>
      <c r="D1349" s="24">
        <v>44770</v>
      </c>
      <c r="E1349" s="24">
        <v>44854</v>
      </c>
      <c r="F1349" s="23">
        <v>2</v>
      </c>
      <c r="G1349" s="23" t="s">
        <v>10308</v>
      </c>
      <c r="H1349" s="23" t="s">
        <v>28</v>
      </c>
      <c r="I1349" s="23" t="s">
        <v>9278</v>
      </c>
      <c r="J1349" s="23" t="s">
        <v>9279</v>
      </c>
      <c r="K1349" s="23" t="s">
        <v>138</v>
      </c>
      <c r="L1349" s="23" t="s">
        <v>32</v>
      </c>
      <c r="M1349" s="23" t="s">
        <v>62</v>
      </c>
      <c r="N1349" s="23" t="s">
        <v>63</v>
      </c>
      <c r="O1349" s="23" t="s">
        <v>62</v>
      </c>
      <c r="P1349" s="23" t="s">
        <v>139</v>
      </c>
      <c r="Q1349" s="23" t="s">
        <v>9280</v>
      </c>
      <c r="R1349" s="23" t="s">
        <v>10322</v>
      </c>
      <c r="S1349" s="23" t="s">
        <v>89</v>
      </c>
      <c r="T1349" s="25">
        <v>24574</v>
      </c>
      <c r="U1349" s="26">
        <v>58.68888888888889</v>
      </c>
      <c r="V1349" s="26" t="s">
        <v>10319</v>
      </c>
      <c r="W1349" s="27" t="s">
        <v>39</v>
      </c>
      <c r="X1349" s="23" t="s">
        <v>215</v>
      </c>
      <c r="Y1349" s="23" t="s">
        <v>54</v>
      </c>
      <c r="Z1349" s="23">
        <v>2005</v>
      </c>
      <c r="AA1349" s="23" t="s">
        <v>55</v>
      </c>
      <c r="AB1349" s="23" t="s">
        <v>103</v>
      </c>
      <c r="AC1349" s="23" t="s">
        <v>44</v>
      </c>
      <c r="AD1349" s="23">
        <v>1</v>
      </c>
      <c r="AE1349" s="28">
        <f>VLOOKUP(W1349,Sheet4!$A$4:$B$53,2,FALSE)</f>
        <v>0</v>
      </c>
    </row>
    <row r="1350" spans="1:31" x14ac:dyDescent="0.35">
      <c r="A1350" s="15">
        <v>3068</v>
      </c>
      <c r="B1350" s="16" t="s">
        <v>2058</v>
      </c>
      <c r="C1350" s="16" t="s">
        <v>3349</v>
      </c>
      <c r="D1350" s="17">
        <v>44703</v>
      </c>
      <c r="E1350" s="17">
        <v>44903</v>
      </c>
      <c r="F1350" s="16">
        <v>6</v>
      </c>
      <c r="G1350" s="16" t="s">
        <v>10308</v>
      </c>
      <c r="H1350" s="16" t="s">
        <v>28</v>
      </c>
      <c r="I1350" s="16" t="s">
        <v>9284</v>
      </c>
      <c r="J1350" s="16" t="s">
        <v>9285</v>
      </c>
      <c r="K1350" s="16" t="s">
        <v>167</v>
      </c>
      <c r="L1350" s="16" t="s">
        <v>2299</v>
      </c>
      <c r="M1350" s="16" t="s">
        <v>62</v>
      </c>
      <c r="N1350" s="16" t="s">
        <v>50</v>
      </c>
      <c r="O1350" s="16" t="s">
        <v>35</v>
      </c>
      <c r="P1350" s="16" t="s">
        <v>125</v>
      </c>
      <c r="Q1350" s="16" t="s">
        <v>9286</v>
      </c>
      <c r="R1350" s="16" t="s">
        <v>10322</v>
      </c>
      <c r="S1350" s="16" t="s">
        <v>38</v>
      </c>
      <c r="T1350" s="18">
        <v>17289</v>
      </c>
      <c r="U1350" s="19">
        <v>78.63333333333334</v>
      </c>
      <c r="V1350" s="19" t="s">
        <v>10316</v>
      </c>
      <c r="W1350" s="20" t="s">
        <v>39</v>
      </c>
      <c r="X1350" s="16" t="s">
        <v>66</v>
      </c>
      <c r="Y1350" s="16" t="s">
        <v>54</v>
      </c>
      <c r="Z1350" s="16">
        <v>21620</v>
      </c>
      <c r="AA1350" s="16" t="s">
        <v>127</v>
      </c>
      <c r="AB1350" s="16" t="s">
        <v>74</v>
      </c>
      <c r="AC1350" s="16" t="s">
        <v>44</v>
      </c>
      <c r="AD1350" s="16">
        <v>5</v>
      </c>
      <c r="AE1350" s="21">
        <f>VLOOKUP(W1350,Sheet4!$A$4:$B$53,2,FALSE)</f>
        <v>0</v>
      </c>
    </row>
    <row r="1351" spans="1:31" x14ac:dyDescent="0.35">
      <c r="A1351" s="22">
        <v>3069</v>
      </c>
      <c r="B1351" s="23" t="s">
        <v>1072</v>
      </c>
      <c r="C1351" s="23" t="s">
        <v>5803</v>
      </c>
      <c r="D1351" s="24">
        <v>43757</v>
      </c>
      <c r="E1351" s="24">
        <v>44533</v>
      </c>
      <c r="F1351" s="23">
        <v>25</v>
      </c>
      <c r="G1351" s="23" t="s">
        <v>10308</v>
      </c>
      <c r="H1351" s="23" t="s">
        <v>727</v>
      </c>
      <c r="I1351" s="23" t="s">
        <v>9287</v>
      </c>
      <c r="J1351" s="23" t="s">
        <v>9288</v>
      </c>
      <c r="K1351" s="23" t="s">
        <v>97</v>
      </c>
      <c r="L1351" s="23" t="s">
        <v>32</v>
      </c>
      <c r="M1351" s="23" t="s">
        <v>62</v>
      </c>
      <c r="N1351" s="23" t="s">
        <v>50</v>
      </c>
      <c r="O1351" s="23" t="s">
        <v>35</v>
      </c>
      <c r="P1351" s="23" t="s">
        <v>98</v>
      </c>
      <c r="Q1351" s="23" t="s">
        <v>9289</v>
      </c>
      <c r="R1351" s="23" t="s">
        <v>10322</v>
      </c>
      <c r="S1351" s="23" t="s">
        <v>80</v>
      </c>
      <c r="T1351" s="25">
        <v>36205</v>
      </c>
      <c r="U1351" s="26">
        <v>26.85</v>
      </c>
      <c r="V1351" s="26" t="s">
        <v>10320</v>
      </c>
      <c r="W1351" s="27" t="s">
        <v>39</v>
      </c>
      <c r="X1351" s="23" t="s">
        <v>72</v>
      </c>
      <c r="Y1351" s="23" t="s">
        <v>41</v>
      </c>
      <c r="Z1351" s="23">
        <v>92533</v>
      </c>
      <c r="AA1351" s="23" t="s">
        <v>42</v>
      </c>
      <c r="AB1351" s="23" t="s">
        <v>83</v>
      </c>
      <c r="AC1351" s="23" t="s">
        <v>44</v>
      </c>
      <c r="AD1351" s="23">
        <v>4</v>
      </c>
      <c r="AE1351" s="28">
        <f>VLOOKUP(W1351,Sheet4!$A$4:$B$53,2,FALSE)</f>
        <v>0</v>
      </c>
    </row>
    <row r="1352" spans="1:31" x14ac:dyDescent="0.35">
      <c r="A1352" s="15">
        <v>3070</v>
      </c>
      <c r="B1352" s="16" t="s">
        <v>7088</v>
      </c>
      <c r="C1352" s="16" t="s">
        <v>9290</v>
      </c>
      <c r="D1352" s="17">
        <v>43824</v>
      </c>
      <c r="E1352" s="17">
        <v>44401</v>
      </c>
      <c r="F1352" s="16">
        <v>18</v>
      </c>
      <c r="G1352" s="16" t="s">
        <v>10308</v>
      </c>
      <c r="H1352" s="16" t="s">
        <v>727</v>
      </c>
      <c r="I1352" s="16" t="s">
        <v>9291</v>
      </c>
      <c r="J1352" s="16" t="s">
        <v>9292</v>
      </c>
      <c r="K1352" s="16" t="s">
        <v>88</v>
      </c>
      <c r="L1352" s="16" t="s">
        <v>32</v>
      </c>
      <c r="M1352" s="16" t="s">
        <v>62</v>
      </c>
      <c r="N1352" s="16" t="s">
        <v>34</v>
      </c>
      <c r="O1352" s="16" t="s">
        <v>35</v>
      </c>
      <c r="P1352" s="16" t="s">
        <v>98</v>
      </c>
      <c r="Q1352" s="16" t="s">
        <v>9293</v>
      </c>
      <c r="R1352" s="16" t="s">
        <v>10322</v>
      </c>
      <c r="S1352" s="16" t="s">
        <v>304</v>
      </c>
      <c r="T1352" s="18">
        <v>26424</v>
      </c>
      <c r="U1352" s="19">
        <v>53.625</v>
      </c>
      <c r="V1352" s="19" t="s">
        <v>10319</v>
      </c>
      <c r="W1352" s="20" t="s">
        <v>39</v>
      </c>
      <c r="X1352" s="16" t="s">
        <v>82</v>
      </c>
      <c r="Y1352" s="16" t="s">
        <v>41</v>
      </c>
      <c r="Z1352" s="16">
        <v>7528</v>
      </c>
      <c r="AA1352" s="16" t="s">
        <v>42</v>
      </c>
      <c r="AB1352" s="16" t="s">
        <v>103</v>
      </c>
      <c r="AC1352" s="16" t="s">
        <v>44</v>
      </c>
      <c r="AD1352" s="16">
        <v>1</v>
      </c>
      <c r="AE1352" s="21">
        <f>VLOOKUP(W1352,Sheet4!$A$4:$B$53,2,FALSE)</f>
        <v>0</v>
      </c>
    </row>
    <row r="1353" spans="1:31" x14ac:dyDescent="0.35">
      <c r="A1353" s="22">
        <v>3071</v>
      </c>
      <c r="B1353" s="23" t="s">
        <v>9294</v>
      </c>
      <c r="C1353" s="23" t="s">
        <v>4907</v>
      </c>
      <c r="D1353" s="24">
        <v>44869</v>
      </c>
      <c r="E1353" s="24">
        <v>44891</v>
      </c>
      <c r="F1353" s="23">
        <v>0</v>
      </c>
      <c r="G1353" s="23" t="s">
        <v>10308</v>
      </c>
      <c r="H1353" s="23" t="s">
        <v>727</v>
      </c>
      <c r="I1353" s="23" t="s">
        <v>9295</v>
      </c>
      <c r="J1353" s="23" t="s">
        <v>9296</v>
      </c>
      <c r="K1353" s="23" t="s">
        <v>31</v>
      </c>
      <c r="L1353" s="23" t="s">
        <v>32</v>
      </c>
      <c r="M1353" s="23" t="s">
        <v>62</v>
      </c>
      <c r="N1353" s="23" t="s">
        <v>63</v>
      </c>
      <c r="O1353" s="23" t="s">
        <v>51</v>
      </c>
      <c r="P1353" s="23" t="s">
        <v>174</v>
      </c>
      <c r="Q1353" s="23" t="s">
        <v>9297</v>
      </c>
      <c r="R1353" s="23" t="s">
        <v>10322</v>
      </c>
      <c r="S1353" s="23" t="s">
        <v>80</v>
      </c>
      <c r="T1353" s="25">
        <v>20480</v>
      </c>
      <c r="U1353" s="26">
        <v>69.900000000000006</v>
      </c>
      <c r="V1353" s="26" t="s">
        <v>10315</v>
      </c>
      <c r="W1353" s="27" t="s">
        <v>39</v>
      </c>
      <c r="X1353" s="23" t="s">
        <v>162</v>
      </c>
      <c r="Y1353" s="23" t="s">
        <v>41</v>
      </c>
      <c r="Z1353" s="23">
        <v>34566</v>
      </c>
      <c r="AA1353" s="23" t="s">
        <v>92</v>
      </c>
      <c r="AB1353" s="23" t="s">
        <v>83</v>
      </c>
      <c r="AC1353" s="23" t="s">
        <v>44</v>
      </c>
      <c r="AD1353" s="23">
        <v>2</v>
      </c>
      <c r="AE1353" s="28">
        <f>VLOOKUP(W1353,Sheet4!$A$4:$B$53,2,FALSE)</f>
        <v>0</v>
      </c>
    </row>
    <row r="1354" spans="1:31" x14ac:dyDescent="0.35">
      <c r="A1354" s="15">
        <v>3072</v>
      </c>
      <c r="B1354" s="16" t="s">
        <v>3614</v>
      </c>
      <c r="C1354" s="16" t="s">
        <v>600</v>
      </c>
      <c r="D1354" s="17">
        <v>45042</v>
      </c>
      <c r="E1354" s="17">
        <v>45076</v>
      </c>
      <c r="F1354" s="16">
        <v>1</v>
      </c>
      <c r="G1354" s="16" t="s">
        <v>10308</v>
      </c>
      <c r="H1354" s="16" t="s">
        <v>727</v>
      </c>
      <c r="I1354" s="16" t="s">
        <v>9298</v>
      </c>
      <c r="J1354" s="16" t="s">
        <v>9299</v>
      </c>
      <c r="K1354" s="16" t="s">
        <v>49</v>
      </c>
      <c r="L1354" s="16" t="s">
        <v>32</v>
      </c>
      <c r="M1354" s="16" t="s">
        <v>62</v>
      </c>
      <c r="N1354" s="16" t="s">
        <v>63</v>
      </c>
      <c r="O1354" s="16" t="s">
        <v>51</v>
      </c>
      <c r="P1354" s="16" t="s">
        <v>98</v>
      </c>
      <c r="Q1354" s="16" t="s">
        <v>9300</v>
      </c>
      <c r="R1354" s="16" t="s">
        <v>10322</v>
      </c>
      <c r="S1354" s="16" t="s">
        <v>593</v>
      </c>
      <c r="T1354" s="18">
        <v>31458</v>
      </c>
      <c r="U1354" s="19">
        <v>39.847222222222221</v>
      </c>
      <c r="V1354" s="19" t="s">
        <v>10318</v>
      </c>
      <c r="W1354" s="20" t="s">
        <v>39</v>
      </c>
      <c r="X1354" s="16" t="s">
        <v>225</v>
      </c>
      <c r="Y1354" s="16" t="s">
        <v>41</v>
      </c>
      <c r="Z1354" s="16">
        <v>48363</v>
      </c>
      <c r="AA1354" s="16" t="s">
        <v>127</v>
      </c>
      <c r="AB1354" s="16" t="s">
        <v>103</v>
      </c>
      <c r="AC1354" s="16" t="s">
        <v>44</v>
      </c>
      <c r="AD1354" s="16">
        <v>1</v>
      </c>
      <c r="AE1354" s="21">
        <f>VLOOKUP(W1354,Sheet4!$A$4:$B$53,2,FALSE)</f>
        <v>0</v>
      </c>
    </row>
    <row r="1355" spans="1:31" x14ac:dyDescent="0.35">
      <c r="A1355" s="22">
        <v>3073</v>
      </c>
      <c r="B1355" s="23" t="s">
        <v>9301</v>
      </c>
      <c r="C1355" s="23" t="s">
        <v>1915</v>
      </c>
      <c r="D1355" s="24">
        <v>44860</v>
      </c>
      <c r="E1355" s="24">
        <v>45062</v>
      </c>
      <c r="F1355" s="23">
        <v>6</v>
      </c>
      <c r="G1355" s="23" t="s">
        <v>10308</v>
      </c>
      <c r="H1355" s="23" t="s">
        <v>727</v>
      </c>
      <c r="I1355" s="23" t="s">
        <v>9302</v>
      </c>
      <c r="J1355" s="23" t="s">
        <v>9303</v>
      </c>
      <c r="K1355" s="23" t="s">
        <v>138</v>
      </c>
      <c r="L1355" s="23" t="s">
        <v>744</v>
      </c>
      <c r="M1355" s="23" t="s">
        <v>33</v>
      </c>
      <c r="N1355" s="23" t="s">
        <v>50</v>
      </c>
      <c r="O1355" s="23" t="s">
        <v>51</v>
      </c>
      <c r="P1355" s="23" t="s">
        <v>139</v>
      </c>
      <c r="Q1355" s="23" t="s">
        <v>9304</v>
      </c>
      <c r="R1355" s="23" t="s">
        <v>10322</v>
      </c>
      <c r="S1355" s="23" t="s">
        <v>80</v>
      </c>
      <c r="T1355" s="25">
        <v>31893</v>
      </c>
      <c r="U1355" s="26">
        <v>38.65</v>
      </c>
      <c r="V1355" s="26" t="s">
        <v>10318</v>
      </c>
      <c r="W1355" s="27" t="s">
        <v>39</v>
      </c>
      <c r="X1355" s="23" t="s">
        <v>82</v>
      </c>
      <c r="Y1355" s="23" t="s">
        <v>41</v>
      </c>
      <c r="Z1355" s="23">
        <v>27147</v>
      </c>
      <c r="AA1355" s="23" t="s">
        <v>92</v>
      </c>
      <c r="AB1355" s="23" t="s">
        <v>74</v>
      </c>
      <c r="AC1355" s="23" t="s">
        <v>44</v>
      </c>
      <c r="AD1355" s="23">
        <v>4</v>
      </c>
      <c r="AE1355" s="28">
        <f>VLOOKUP(W1355,Sheet4!$A$4:$B$53,2,FALSE)</f>
        <v>0</v>
      </c>
    </row>
    <row r="1356" spans="1:31" x14ac:dyDescent="0.35">
      <c r="A1356" s="15">
        <v>3074</v>
      </c>
      <c r="B1356" s="16" t="s">
        <v>6846</v>
      </c>
      <c r="C1356" s="16" t="s">
        <v>3585</v>
      </c>
      <c r="D1356" s="17">
        <v>44026</v>
      </c>
      <c r="E1356" s="17">
        <v>44739</v>
      </c>
      <c r="F1356" s="16">
        <v>23</v>
      </c>
      <c r="G1356" s="16" t="s">
        <v>10308</v>
      </c>
      <c r="H1356" s="16" t="s">
        <v>727</v>
      </c>
      <c r="I1356" s="16" t="s">
        <v>9305</v>
      </c>
      <c r="J1356" s="16" t="s">
        <v>9306</v>
      </c>
      <c r="K1356" s="16" t="s">
        <v>117</v>
      </c>
      <c r="L1356" s="16" t="s">
        <v>744</v>
      </c>
      <c r="M1356" s="16" t="s">
        <v>33</v>
      </c>
      <c r="N1356" s="16" t="s">
        <v>50</v>
      </c>
      <c r="O1356" s="16" t="s">
        <v>62</v>
      </c>
      <c r="P1356" s="16" t="s">
        <v>125</v>
      </c>
      <c r="Q1356" s="16" t="s">
        <v>9307</v>
      </c>
      <c r="R1356" s="16" t="s">
        <v>10322</v>
      </c>
      <c r="S1356" s="16" t="s">
        <v>147</v>
      </c>
      <c r="T1356" s="18">
        <v>23288</v>
      </c>
      <c r="U1356" s="19">
        <v>62.211111111111109</v>
      </c>
      <c r="V1356" s="19" t="s">
        <v>10315</v>
      </c>
      <c r="W1356" s="20" t="s">
        <v>39</v>
      </c>
      <c r="X1356" s="16" t="s">
        <v>149</v>
      </c>
      <c r="Y1356" s="16" t="s">
        <v>41</v>
      </c>
      <c r="Z1356" s="16">
        <v>79280</v>
      </c>
      <c r="AA1356" s="16" t="s">
        <v>55</v>
      </c>
      <c r="AB1356" s="16" t="s">
        <v>74</v>
      </c>
      <c r="AC1356" s="16" t="s">
        <v>44</v>
      </c>
      <c r="AD1356" s="16">
        <v>1</v>
      </c>
      <c r="AE1356" s="21">
        <f>VLOOKUP(W1356,Sheet4!$A$4:$B$53,2,FALSE)</f>
        <v>0</v>
      </c>
    </row>
    <row r="1357" spans="1:31" x14ac:dyDescent="0.35">
      <c r="A1357" s="22">
        <v>3077</v>
      </c>
      <c r="B1357" s="23" t="s">
        <v>9313</v>
      </c>
      <c r="C1357" s="23" t="s">
        <v>4303</v>
      </c>
      <c r="D1357" s="24">
        <v>44821</v>
      </c>
      <c r="E1357" s="24">
        <v>45089</v>
      </c>
      <c r="F1357" s="23">
        <v>8</v>
      </c>
      <c r="G1357" s="23" t="s">
        <v>10308</v>
      </c>
      <c r="H1357" s="23" t="s">
        <v>28</v>
      </c>
      <c r="I1357" s="23" t="s">
        <v>9314</v>
      </c>
      <c r="J1357" s="23" t="s">
        <v>9315</v>
      </c>
      <c r="K1357" s="23" t="s">
        <v>31</v>
      </c>
      <c r="L1357" s="23" t="s">
        <v>32</v>
      </c>
      <c r="M1357" s="23" t="s">
        <v>33</v>
      </c>
      <c r="N1357" s="23" t="s">
        <v>50</v>
      </c>
      <c r="O1357" s="23" t="s">
        <v>35</v>
      </c>
      <c r="P1357" s="23" t="s">
        <v>98</v>
      </c>
      <c r="Q1357" s="23" t="s">
        <v>9316</v>
      </c>
      <c r="R1357" s="23" t="s">
        <v>10322</v>
      </c>
      <c r="S1357" s="23" t="s">
        <v>80</v>
      </c>
      <c r="T1357" s="25">
        <v>21413</v>
      </c>
      <c r="U1357" s="26">
        <v>67.344444444444449</v>
      </c>
      <c r="V1357" s="26" t="s">
        <v>10315</v>
      </c>
      <c r="W1357" s="27" t="s">
        <v>39</v>
      </c>
      <c r="X1357" s="23" t="s">
        <v>72</v>
      </c>
      <c r="Y1357" s="23" t="s">
        <v>54</v>
      </c>
      <c r="Z1357" s="23">
        <v>16185</v>
      </c>
      <c r="AA1357" s="23" t="s">
        <v>55</v>
      </c>
      <c r="AB1357" s="23" t="s">
        <v>83</v>
      </c>
      <c r="AC1357" s="23" t="s">
        <v>44</v>
      </c>
      <c r="AD1357" s="23">
        <v>1</v>
      </c>
      <c r="AE1357" s="28">
        <f>VLOOKUP(W1357,Sheet4!$A$4:$B$53,2,FALSE)</f>
        <v>0</v>
      </c>
    </row>
    <row r="1358" spans="1:31" x14ac:dyDescent="0.35">
      <c r="A1358" s="15">
        <v>3078</v>
      </c>
      <c r="B1358" s="16" t="s">
        <v>2380</v>
      </c>
      <c r="C1358" s="16" t="s">
        <v>618</v>
      </c>
      <c r="D1358" s="17">
        <v>44204</v>
      </c>
      <c r="E1358" s="17">
        <v>45017</v>
      </c>
      <c r="F1358" s="16">
        <v>26</v>
      </c>
      <c r="G1358" s="16" t="s">
        <v>10308</v>
      </c>
      <c r="H1358" s="16" t="s">
        <v>28</v>
      </c>
      <c r="I1358" s="16" t="s">
        <v>9317</v>
      </c>
      <c r="J1358" s="16" t="s">
        <v>9318</v>
      </c>
      <c r="K1358" s="16" t="s">
        <v>132</v>
      </c>
      <c r="L1358" s="16" t="s">
        <v>32</v>
      </c>
      <c r="M1358" s="16" t="s">
        <v>33</v>
      </c>
      <c r="N1358" s="16" t="s">
        <v>63</v>
      </c>
      <c r="O1358" s="16" t="s">
        <v>51</v>
      </c>
      <c r="P1358" s="16" t="s">
        <v>174</v>
      </c>
      <c r="Q1358" s="16" t="s">
        <v>9319</v>
      </c>
      <c r="R1358" s="16" t="s">
        <v>10322</v>
      </c>
      <c r="S1358" s="16" t="s">
        <v>80</v>
      </c>
      <c r="T1358" s="18">
        <v>22020</v>
      </c>
      <c r="U1358" s="19">
        <v>65.683333333333337</v>
      </c>
      <c r="V1358" s="19" t="s">
        <v>10315</v>
      </c>
      <c r="W1358" s="20" t="s">
        <v>39</v>
      </c>
      <c r="X1358" s="16" t="s">
        <v>225</v>
      </c>
      <c r="Y1358" s="16" t="s">
        <v>54</v>
      </c>
      <c r="Z1358" s="16">
        <v>10871</v>
      </c>
      <c r="AA1358" s="16" t="s">
        <v>92</v>
      </c>
      <c r="AB1358" s="16" t="s">
        <v>43</v>
      </c>
      <c r="AC1358" s="16" t="s">
        <v>44</v>
      </c>
      <c r="AD1358" s="16">
        <v>1</v>
      </c>
      <c r="AE1358" s="21">
        <f>VLOOKUP(W1358,Sheet4!$A$4:$B$53,2,FALSE)</f>
        <v>0</v>
      </c>
    </row>
    <row r="1359" spans="1:31" x14ac:dyDescent="0.35">
      <c r="A1359" s="22">
        <v>3079</v>
      </c>
      <c r="B1359" s="23" t="s">
        <v>9320</v>
      </c>
      <c r="C1359" s="23" t="s">
        <v>227</v>
      </c>
      <c r="D1359" s="24">
        <v>44183</v>
      </c>
      <c r="E1359" s="24">
        <v>44820</v>
      </c>
      <c r="F1359" s="23">
        <v>20</v>
      </c>
      <c r="G1359" s="23" t="s">
        <v>10308</v>
      </c>
      <c r="H1359" s="23" t="s">
        <v>28</v>
      </c>
      <c r="I1359" s="23" t="s">
        <v>3104</v>
      </c>
      <c r="J1359" s="23" t="s">
        <v>9321</v>
      </c>
      <c r="K1359" s="23" t="s">
        <v>49</v>
      </c>
      <c r="L1359" s="23" t="s">
        <v>1804</v>
      </c>
      <c r="M1359" s="23" t="s">
        <v>51</v>
      </c>
      <c r="N1359" s="23" t="s">
        <v>63</v>
      </c>
      <c r="O1359" s="23" t="s">
        <v>51</v>
      </c>
      <c r="P1359" s="23" t="s">
        <v>139</v>
      </c>
      <c r="Q1359" s="23" t="s">
        <v>9322</v>
      </c>
      <c r="R1359" s="23" t="s">
        <v>10322</v>
      </c>
      <c r="S1359" s="23" t="s">
        <v>52</v>
      </c>
      <c r="T1359" s="25">
        <v>26854</v>
      </c>
      <c r="U1359" s="26">
        <v>52.447222222222223</v>
      </c>
      <c r="V1359" s="26" t="s">
        <v>10319</v>
      </c>
      <c r="W1359" s="27" t="s">
        <v>39</v>
      </c>
      <c r="X1359" s="23" t="s">
        <v>112</v>
      </c>
      <c r="Y1359" s="23" t="s">
        <v>41</v>
      </c>
      <c r="Z1359" s="23">
        <v>54361</v>
      </c>
      <c r="AA1359" s="23" t="s">
        <v>92</v>
      </c>
      <c r="AB1359" s="23" t="s">
        <v>74</v>
      </c>
      <c r="AC1359" s="23" t="s">
        <v>44</v>
      </c>
      <c r="AD1359" s="23">
        <v>4</v>
      </c>
      <c r="AE1359" s="28">
        <f>VLOOKUP(W1359,Sheet4!$A$4:$B$53,2,FALSE)</f>
        <v>0</v>
      </c>
    </row>
    <row r="1360" spans="1:31" x14ac:dyDescent="0.35">
      <c r="A1360" s="15">
        <v>3080</v>
      </c>
      <c r="B1360" s="16" t="s">
        <v>9323</v>
      </c>
      <c r="C1360" s="16" t="s">
        <v>2616</v>
      </c>
      <c r="D1360" s="17">
        <v>44086</v>
      </c>
      <c r="E1360" s="17">
        <v>44887</v>
      </c>
      <c r="F1360" s="16">
        <v>26</v>
      </c>
      <c r="G1360" s="16" t="s">
        <v>10308</v>
      </c>
      <c r="H1360" s="16" t="s">
        <v>28</v>
      </c>
      <c r="I1360" s="16" t="s">
        <v>9324</v>
      </c>
      <c r="J1360" s="16" t="s">
        <v>9325</v>
      </c>
      <c r="K1360" s="16" t="s">
        <v>138</v>
      </c>
      <c r="L1360" s="16" t="s">
        <v>1804</v>
      </c>
      <c r="M1360" s="16" t="s">
        <v>33</v>
      </c>
      <c r="N1360" s="16" t="s">
        <v>63</v>
      </c>
      <c r="O1360" s="16" t="s">
        <v>51</v>
      </c>
      <c r="P1360" s="16" t="s">
        <v>174</v>
      </c>
      <c r="Q1360" s="16" t="s">
        <v>9326</v>
      </c>
      <c r="R1360" s="16" t="s">
        <v>10322</v>
      </c>
      <c r="S1360" s="16" t="s">
        <v>80</v>
      </c>
      <c r="T1360" s="18">
        <v>36330</v>
      </c>
      <c r="U1360" s="19">
        <v>26.502777777777776</v>
      </c>
      <c r="V1360" s="19" t="s">
        <v>10320</v>
      </c>
      <c r="W1360" s="20" t="s">
        <v>39</v>
      </c>
      <c r="X1360" s="16" t="s">
        <v>162</v>
      </c>
      <c r="Y1360" s="16" t="s">
        <v>41</v>
      </c>
      <c r="Z1360" s="16">
        <v>82524</v>
      </c>
      <c r="AA1360" s="16" t="s">
        <v>55</v>
      </c>
      <c r="AB1360" s="16" t="s">
        <v>43</v>
      </c>
      <c r="AC1360" s="16" t="s">
        <v>44</v>
      </c>
      <c r="AD1360" s="16">
        <v>2</v>
      </c>
      <c r="AE1360" s="21">
        <f>VLOOKUP(W1360,Sheet4!$A$4:$B$53,2,FALSE)</f>
        <v>0</v>
      </c>
    </row>
    <row r="1361" spans="1:31" x14ac:dyDescent="0.35">
      <c r="A1361" s="22">
        <v>3084</v>
      </c>
      <c r="B1361" s="23" t="s">
        <v>9334</v>
      </c>
      <c r="C1361" s="23" t="s">
        <v>8179</v>
      </c>
      <c r="D1361" s="24">
        <v>44131</v>
      </c>
      <c r="E1361" s="24">
        <v>44720</v>
      </c>
      <c r="F1361" s="23">
        <v>19</v>
      </c>
      <c r="G1361" s="23" t="s">
        <v>10308</v>
      </c>
      <c r="H1361" s="23" t="s">
        <v>28</v>
      </c>
      <c r="I1361" s="23" t="s">
        <v>9335</v>
      </c>
      <c r="J1361" s="23" t="s">
        <v>9336</v>
      </c>
      <c r="K1361" s="23" t="s">
        <v>117</v>
      </c>
      <c r="L1361" s="23" t="s">
        <v>32</v>
      </c>
      <c r="M1361" s="23" t="s">
        <v>51</v>
      </c>
      <c r="N1361" s="23" t="s">
        <v>50</v>
      </c>
      <c r="O1361" s="23" t="s">
        <v>35</v>
      </c>
      <c r="P1361" s="23" t="s">
        <v>174</v>
      </c>
      <c r="Q1361" s="23" t="s">
        <v>9337</v>
      </c>
      <c r="R1361" s="23" t="s">
        <v>10322</v>
      </c>
      <c r="S1361" s="23" t="s">
        <v>80</v>
      </c>
      <c r="T1361" s="25">
        <v>35245</v>
      </c>
      <c r="U1361" s="26">
        <v>29.475000000000001</v>
      </c>
      <c r="V1361" s="26" t="s">
        <v>10320</v>
      </c>
      <c r="W1361" s="27" t="s">
        <v>39</v>
      </c>
      <c r="X1361" s="23" t="s">
        <v>72</v>
      </c>
      <c r="Y1361" s="23" t="s">
        <v>54</v>
      </c>
      <c r="Z1361" s="23">
        <v>64716</v>
      </c>
      <c r="AA1361" s="23" t="s">
        <v>92</v>
      </c>
      <c r="AB1361" s="23" t="s">
        <v>43</v>
      </c>
      <c r="AC1361" s="23" t="s">
        <v>44</v>
      </c>
      <c r="AD1361" s="23">
        <v>4</v>
      </c>
      <c r="AE1361" s="28">
        <f>VLOOKUP(W1361,Sheet4!$A$4:$B$53,2,FALSE)</f>
        <v>0</v>
      </c>
    </row>
    <row r="1362" spans="1:31" x14ac:dyDescent="0.35">
      <c r="A1362" s="15">
        <v>3086</v>
      </c>
      <c r="B1362" s="16" t="s">
        <v>9340</v>
      </c>
      <c r="C1362" s="16" t="s">
        <v>5491</v>
      </c>
      <c r="D1362" s="17">
        <v>43822</v>
      </c>
      <c r="E1362" s="17">
        <v>45143</v>
      </c>
      <c r="F1362" s="16">
        <v>43</v>
      </c>
      <c r="G1362" s="16" t="s">
        <v>10308</v>
      </c>
      <c r="H1362" s="16" t="s">
        <v>28</v>
      </c>
      <c r="I1362" s="16" t="s">
        <v>9341</v>
      </c>
      <c r="J1362" s="16" t="s">
        <v>9342</v>
      </c>
      <c r="K1362" s="16" t="s">
        <v>88</v>
      </c>
      <c r="L1362" s="16" t="s">
        <v>32</v>
      </c>
      <c r="M1362" s="16" t="s">
        <v>51</v>
      </c>
      <c r="N1362" s="16" t="s">
        <v>63</v>
      </c>
      <c r="O1362" s="16" t="s">
        <v>35</v>
      </c>
      <c r="P1362" s="16" t="s">
        <v>139</v>
      </c>
      <c r="Q1362" s="16" t="s">
        <v>9343</v>
      </c>
      <c r="R1362" s="16" t="s">
        <v>10322</v>
      </c>
      <c r="S1362" s="16" t="s">
        <v>52</v>
      </c>
      <c r="T1362" s="18">
        <v>31865</v>
      </c>
      <c r="U1362" s="19">
        <v>38.725000000000001</v>
      </c>
      <c r="V1362" s="19" t="s">
        <v>10318</v>
      </c>
      <c r="W1362" s="20" t="s">
        <v>39</v>
      </c>
      <c r="X1362" s="16" t="s">
        <v>225</v>
      </c>
      <c r="Y1362" s="16" t="s">
        <v>41</v>
      </c>
      <c r="Z1362" s="16">
        <v>51176</v>
      </c>
      <c r="AA1362" s="16" t="s">
        <v>127</v>
      </c>
      <c r="AB1362" s="16" t="s">
        <v>103</v>
      </c>
      <c r="AC1362" s="16" t="s">
        <v>44</v>
      </c>
      <c r="AD1362" s="16">
        <v>1</v>
      </c>
      <c r="AE1362" s="21">
        <f>VLOOKUP(W1362,Sheet4!$A$4:$B$53,2,FALSE)</f>
        <v>0</v>
      </c>
    </row>
    <row r="1363" spans="1:31" x14ac:dyDescent="0.35">
      <c r="A1363" s="22">
        <v>3089</v>
      </c>
      <c r="B1363" s="23" t="s">
        <v>9349</v>
      </c>
      <c r="C1363" s="23" t="s">
        <v>6627</v>
      </c>
      <c r="D1363" s="24">
        <v>43960</v>
      </c>
      <c r="E1363" s="24">
        <v>45132</v>
      </c>
      <c r="F1363" s="23">
        <v>38</v>
      </c>
      <c r="G1363" s="23" t="s">
        <v>10308</v>
      </c>
      <c r="H1363" s="23" t="s">
        <v>28</v>
      </c>
      <c r="I1363" s="23" t="s">
        <v>9350</v>
      </c>
      <c r="J1363" s="23" t="s">
        <v>9351</v>
      </c>
      <c r="K1363" s="23" t="s">
        <v>49</v>
      </c>
      <c r="L1363" s="23" t="s">
        <v>32</v>
      </c>
      <c r="M1363" s="23" t="s">
        <v>33</v>
      </c>
      <c r="N1363" s="23" t="s">
        <v>50</v>
      </c>
      <c r="O1363" s="23" t="s">
        <v>35</v>
      </c>
      <c r="P1363" s="23" t="s">
        <v>174</v>
      </c>
      <c r="Q1363" s="23" t="s">
        <v>9352</v>
      </c>
      <c r="R1363" s="23" t="s">
        <v>10322</v>
      </c>
      <c r="S1363" s="23" t="s">
        <v>89</v>
      </c>
      <c r="T1363" s="25">
        <v>23147</v>
      </c>
      <c r="U1363" s="26">
        <v>62.594444444444441</v>
      </c>
      <c r="V1363" s="26" t="s">
        <v>10315</v>
      </c>
      <c r="W1363" s="27" t="s">
        <v>39</v>
      </c>
      <c r="X1363" s="23" t="s">
        <v>82</v>
      </c>
      <c r="Y1363" s="23" t="s">
        <v>41</v>
      </c>
      <c r="Z1363" s="23">
        <v>51728</v>
      </c>
      <c r="AA1363" s="23" t="s">
        <v>92</v>
      </c>
      <c r="AB1363" s="23" t="s">
        <v>74</v>
      </c>
      <c r="AC1363" s="23" t="s">
        <v>44</v>
      </c>
      <c r="AD1363" s="23">
        <v>4</v>
      </c>
      <c r="AE1363" s="28">
        <f>VLOOKUP(W1363,Sheet4!$A$4:$B$53,2,FALSE)</f>
        <v>0</v>
      </c>
    </row>
    <row r="1364" spans="1:31" x14ac:dyDescent="0.35">
      <c r="A1364" s="15">
        <v>3091</v>
      </c>
      <c r="B1364" s="16" t="s">
        <v>6887</v>
      </c>
      <c r="C1364" s="16" t="s">
        <v>1108</v>
      </c>
      <c r="D1364" s="17">
        <v>43523</v>
      </c>
      <c r="E1364" s="17">
        <v>44074</v>
      </c>
      <c r="F1364" s="16">
        <v>18</v>
      </c>
      <c r="G1364" s="16" t="s">
        <v>10308</v>
      </c>
      <c r="H1364" s="16" t="s">
        <v>28</v>
      </c>
      <c r="I1364" s="16" t="s">
        <v>9355</v>
      </c>
      <c r="J1364" s="16" t="s">
        <v>9356</v>
      </c>
      <c r="K1364" s="16" t="s">
        <v>79</v>
      </c>
      <c r="L1364" s="16" t="s">
        <v>2299</v>
      </c>
      <c r="M1364" s="16" t="s">
        <v>33</v>
      </c>
      <c r="N1364" s="16" t="s">
        <v>63</v>
      </c>
      <c r="O1364" s="16" t="s">
        <v>51</v>
      </c>
      <c r="P1364" s="16" t="s">
        <v>98</v>
      </c>
      <c r="Q1364" s="16" t="s">
        <v>9357</v>
      </c>
      <c r="R1364" s="16" t="s">
        <v>10322</v>
      </c>
      <c r="S1364" s="16" t="s">
        <v>935</v>
      </c>
      <c r="T1364" s="18">
        <v>21250</v>
      </c>
      <c r="U1364" s="19">
        <v>67.788888888888891</v>
      </c>
      <c r="V1364" s="19" t="s">
        <v>10315</v>
      </c>
      <c r="W1364" s="20" t="s">
        <v>39</v>
      </c>
      <c r="X1364" s="16" t="s">
        <v>102</v>
      </c>
      <c r="Y1364" s="16" t="s">
        <v>54</v>
      </c>
      <c r="Z1364" s="16">
        <v>6649</v>
      </c>
      <c r="AA1364" s="16" t="s">
        <v>42</v>
      </c>
      <c r="AB1364" s="16" t="s">
        <v>74</v>
      </c>
      <c r="AC1364" s="16" t="s">
        <v>44</v>
      </c>
      <c r="AD1364" s="16">
        <v>5</v>
      </c>
      <c r="AE1364" s="21">
        <f>VLOOKUP(W1364,Sheet4!$A$4:$B$53,2,FALSE)</f>
        <v>0</v>
      </c>
    </row>
    <row r="1365" spans="1:31" x14ac:dyDescent="0.35">
      <c r="A1365" s="22">
        <v>3092</v>
      </c>
      <c r="B1365" s="23" t="s">
        <v>5010</v>
      </c>
      <c r="C1365" s="23" t="s">
        <v>1017</v>
      </c>
      <c r="D1365" s="24">
        <v>43842</v>
      </c>
      <c r="E1365" s="24">
        <v>45119</v>
      </c>
      <c r="F1365" s="23">
        <v>41</v>
      </c>
      <c r="G1365" s="23" t="s">
        <v>10308</v>
      </c>
      <c r="H1365" s="23" t="s">
        <v>727</v>
      </c>
      <c r="I1365" s="23" t="s">
        <v>9358</v>
      </c>
      <c r="J1365" s="23" t="s">
        <v>9359</v>
      </c>
      <c r="K1365" s="23" t="s">
        <v>79</v>
      </c>
      <c r="L1365" s="23" t="s">
        <v>32</v>
      </c>
      <c r="M1365" s="23" t="s">
        <v>33</v>
      </c>
      <c r="N1365" s="23" t="s">
        <v>50</v>
      </c>
      <c r="O1365" s="23" t="s">
        <v>62</v>
      </c>
      <c r="P1365" s="23" t="s">
        <v>174</v>
      </c>
      <c r="Q1365" s="23" t="s">
        <v>9360</v>
      </c>
      <c r="R1365" s="23" t="s">
        <v>10322</v>
      </c>
      <c r="S1365" s="23" t="s">
        <v>89</v>
      </c>
      <c r="T1365" s="25">
        <v>29199</v>
      </c>
      <c r="U1365" s="26">
        <v>46.027777777777779</v>
      </c>
      <c r="V1365" s="26" t="s">
        <v>10317</v>
      </c>
      <c r="W1365" s="27" t="s">
        <v>39</v>
      </c>
      <c r="X1365" s="23" t="s">
        <v>162</v>
      </c>
      <c r="Y1365" s="23" t="s">
        <v>41</v>
      </c>
      <c r="Z1365" s="23">
        <v>48374</v>
      </c>
      <c r="AA1365" s="23" t="s">
        <v>73</v>
      </c>
      <c r="AB1365" s="23" t="s">
        <v>83</v>
      </c>
      <c r="AC1365" s="23" t="s">
        <v>44</v>
      </c>
      <c r="AD1365" s="23">
        <v>2</v>
      </c>
      <c r="AE1365" s="28">
        <f>VLOOKUP(W1365,Sheet4!$A$4:$B$53,2,FALSE)</f>
        <v>0</v>
      </c>
    </row>
    <row r="1366" spans="1:31" x14ac:dyDescent="0.35">
      <c r="A1366" s="15">
        <v>3093</v>
      </c>
      <c r="B1366" s="16" t="s">
        <v>9361</v>
      </c>
      <c r="C1366" s="16" t="s">
        <v>3170</v>
      </c>
      <c r="D1366" s="17">
        <v>43645</v>
      </c>
      <c r="E1366" s="17">
        <v>44206</v>
      </c>
      <c r="F1366" s="16">
        <v>18</v>
      </c>
      <c r="G1366" s="16" t="s">
        <v>10308</v>
      </c>
      <c r="H1366" s="16" t="s">
        <v>727</v>
      </c>
      <c r="I1366" s="16" t="s">
        <v>9362</v>
      </c>
      <c r="J1366" s="16" t="s">
        <v>9363</v>
      </c>
      <c r="K1366" s="16" t="s">
        <v>167</v>
      </c>
      <c r="L1366" s="16" t="s">
        <v>32</v>
      </c>
      <c r="M1366" s="16" t="s">
        <v>62</v>
      </c>
      <c r="N1366" s="16" t="s">
        <v>63</v>
      </c>
      <c r="O1366" s="16" t="s">
        <v>62</v>
      </c>
      <c r="P1366" s="16" t="s">
        <v>174</v>
      </c>
      <c r="Q1366" s="16" t="s">
        <v>9364</v>
      </c>
      <c r="R1366" s="16" t="s">
        <v>10322</v>
      </c>
      <c r="S1366" s="16" t="s">
        <v>147</v>
      </c>
      <c r="T1366" s="18">
        <v>28024</v>
      </c>
      <c r="U1366" s="19">
        <v>49.24722222222222</v>
      </c>
      <c r="V1366" s="19" t="s">
        <v>10317</v>
      </c>
      <c r="W1366" s="20" t="s">
        <v>39</v>
      </c>
      <c r="X1366" s="16" t="s">
        <v>53</v>
      </c>
      <c r="Y1366" s="16" t="s">
        <v>41</v>
      </c>
      <c r="Z1366" s="16">
        <v>31227</v>
      </c>
      <c r="AA1366" s="16" t="s">
        <v>127</v>
      </c>
      <c r="AB1366" s="16" t="s">
        <v>103</v>
      </c>
      <c r="AC1366" s="16" t="s">
        <v>44</v>
      </c>
      <c r="AD1366" s="16">
        <v>2</v>
      </c>
      <c r="AE1366" s="21">
        <f>VLOOKUP(W1366,Sheet4!$A$4:$B$53,2,FALSE)</f>
        <v>0</v>
      </c>
    </row>
    <row r="1367" spans="1:31" x14ac:dyDescent="0.35">
      <c r="A1367" s="22">
        <v>3094</v>
      </c>
      <c r="B1367" s="23" t="s">
        <v>5857</v>
      </c>
      <c r="C1367" s="23" t="s">
        <v>5305</v>
      </c>
      <c r="D1367" s="24">
        <v>44392</v>
      </c>
      <c r="E1367" s="24">
        <v>44468</v>
      </c>
      <c r="F1367" s="23">
        <v>2</v>
      </c>
      <c r="G1367" s="23" t="s">
        <v>10308</v>
      </c>
      <c r="H1367" s="23" t="s">
        <v>727</v>
      </c>
      <c r="I1367" s="23" t="s">
        <v>9365</v>
      </c>
      <c r="J1367" s="23" t="s">
        <v>9366</v>
      </c>
      <c r="K1367" s="23" t="s">
        <v>97</v>
      </c>
      <c r="L1367" s="23" t="s">
        <v>32</v>
      </c>
      <c r="M1367" s="23" t="s">
        <v>33</v>
      </c>
      <c r="N1367" s="23" t="s">
        <v>34</v>
      </c>
      <c r="O1367" s="23" t="s">
        <v>62</v>
      </c>
      <c r="P1367" s="23" t="s">
        <v>174</v>
      </c>
      <c r="Q1367" s="23" t="s">
        <v>9367</v>
      </c>
      <c r="R1367" s="23" t="s">
        <v>10322</v>
      </c>
      <c r="S1367" s="23" t="s">
        <v>110</v>
      </c>
      <c r="T1367" s="25">
        <v>23302</v>
      </c>
      <c r="U1367" s="26">
        <v>62.172222222222224</v>
      </c>
      <c r="V1367" s="26" t="s">
        <v>10315</v>
      </c>
      <c r="W1367" s="27" t="s">
        <v>39</v>
      </c>
      <c r="X1367" s="23" t="s">
        <v>112</v>
      </c>
      <c r="Y1367" s="23" t="s">
        <v>41</v>
      </c>
      <c r="Z1367" s="23">
        <v>84169</v>
      </c>
      <c r="AA1367" s="23" t="s">
        <v>73</v>
      </c>
      <c r="AB1367" s="23" t="s">
        <v>43</v>
      </c>
      <c r="AC1367" s="23" t="s">
        <v>44</v>
      </c>
      <c r="AD1367" s="23">
        <v>1</v>
      </c>
      <c r="AE1367" s="28">
        <f>VLOOKUP(W1367,Sheet4!$A$4:$B$53,2,FALSE)</f>
        <v>0</v>
      </c>
    </row>
    <row r="1368" spans="1:31" x14ac:dyDescent="0.35">
      <c r="A1368" s="15">
        <v>3096</v>
      </c>
      <c r="B1368" s="16" t="s">
        <v>5690</v>
      </c>
      <c r="C1368" s="16" t="s">
        <v>1475</v>
      </c>
      <c r="D1368" s="17">
        <v>43731</v>
      </c>
      <c r="E1368" s="17">
        <v>45025</v>
      </c>
      <c r="F1368" s="16">
        <v>42</v>
      </c>
      <c r="G1368" s="16" t="s">
        <v>10308</v>
      </c>
      <c r="H1368" s="16" t="s">
        <v>727</v>
      </c>
      <c r="I1368" s="16" t="s">
        <v>9370</v>
      </c>
      <c r="J1368" s="16" t="s">
        <v>9371</v>
      </c>
      <c r="K1368" s="16" t="s">
        <v>61</v>
      </c>
      <c r="L1368" s="16" t="s">
        <v>744</v>
      </c>
      <c r="M1368" s="16" t="s">
        <v>33</v>
      </c>
      <c r="N1368" s="16" t="s">
        <v>63</v>
      </c>
      <c r="O1368" s="16" t="s">
        <v>51</v>
      </c>
      <c r="P1368" s="16" t="s">
        <v>98</v>
      </c>
      <c r="Q1368" s="16" t="s">
        <v>9372</v>
      </c>
      <c r="R1368" s="16" t="s">
        <v>10322</v>
      </c>
      <c r="S1368" s="16" t="s">
        <v>110</v>
      </c>
      <c r="T1368" s="18">
        <v>27279</v>
      </c>
      <c r="U1368" s="19">
        <v>51.286111111111111</v>
      </c>
      <c r="V1368" s="19" t="s">
        <v>10319</v>
      </c>
      <c r="W1368" s="20" t="s">
        <v>39</v>
      </c>
      <c r="X1368" s="16" t="s">
        <v>102</v>
      </c>
      <c r="Y1368" s="16" t="s">
        <v>41</v>
      </c>
      <c r="Z1368" s="16">
        <v>59014</v>
      </c>
      <c r="AA1368" s="16" t="s">
        <v>55</v>
      </c>
      <c r="AB1368" s="16" t="s">
        <v>74</v>
      </c>
      <c r="AC1368" s="16" t="s">
        <v>44</v>
      </c>
      <c r="AD1368" s="16">
        <v>5</v>
      </c>
      <c r="AE1368" s="21">
        <f>VLOOKUP(W1368,Sheet4!$A$4:$B$53,2,FALSE)</f>
        <v>0</v>
      </c>
    </row>
    <row r="1369" spans="1:31" x14ac:dyDescent="0.35">
      <c r="A1369" s="22">
        <v>3097</v>
      </c>
      <c r="B1369" s="23" t="s">
        <v>3255</v>
      </c>
      <c r="C1369" s="23" t="s">
        <v>713</v>
      </c>
      <c r="D1369" s="24">
        <v>44115</v>
      </c>
      <c r="E1369" s="24">
        <v>44202</v>
      </c>
      <c r="F1369" s="23">
        <v>2</v>
      </c>
      <c r="G1369" s="23" t="s">
        <v>10308</v>
      </c>
      <c r="H1369" s="23" t="s">
        <v>727</v>
      </c>
      <c r="I1369" s="23" t="s">
        <v>9373</v>
      </c>
      <c r="J1369" s="23" t="s">
        <v>9374</v>
      </c>
      <c r="K1369" s="23" t="s">
        <v>88</v>
      </c>
      <c r="L1369" s="23" t="s">
        <v>744</v>
      </c>
      <c r="M1369" s="23" t="s">
        <v>51</v>
      </c>
      <c r="N1369" s="23" t="s">
        <v>34</v>
      </c>
      <c r="O1369" s="23" t="s">
        <v>35</v>
      </c>
      <c r="P1369" s="23" t="s">
        <v>139</v>
      </c>
      <c r="Q1369" s="23" t="s">
        <v>9375</v>
      </c>
      <c r="R1369" s="23" t="s">
        <v>10322</v>
      </c>
      <c r="S1369" s="23" t="s">
        <v>176</v>
      </c>
      <c r="T1369" s="25">
        <v>22443</v>
      </c>
      <c r="U1369" s="26">
        <v>64.525000000000006</v>
      </c>
      <c r="V1369" s="26" t="s">
        <v>10315</v>
      </c>
      <c r="W1369" s="27" t="s">
        <v>39</v>
      </c>
      <c r="X1369" s="23" t="s">
        <v>394</v>
      </c>
      <c r="Y1369" s="23" t="s">
        <v>41</v>
      </c>
      <c r="Z1369" s="23">
        <v>97514</v>
      </c>
      <c r="AA1369" s="23" t="s">
        <v>42</v>
      </c>
      <c r="AB1369" s="23" t="s">
        <v>83</v>
      </c>
      <c r="AC1369" s="23" t="s">
        <v>44</v>
      </c>
      <c r="AD1369" s="23">
        <v>4</v>
      </c>
      <c r="AE1369" s="28">
        <f>VLOOKUP(W1369,Sheet4!$A$4:$B$53,2,FALSE)</f>
        <v>0</v>
      </c>
    </row>
    <row r="1370" spans="1:31" x14ac:dyDescent="0.35">
      <c r="A1370" s="15">
        <v>3100</v>
      </c>
      <c r="B1370" s="16" t="s">
        <v>1481</v>
      </c>
      <c r="C1370" s="16" t="s">
        <v>2666</v>
      </c>
      <c r="D1370" s="17">
        <v>44129</v>
      </c>
      <c r="E1370" s="17">
        <v>44558</v>
      </c>
      <c r="F1370" s="16">
        <v>14</v>
      </c>
      <c r="G1370" s="16" t="s">
        <v>10308</v>
      </c>
      <c r="H1370" s="16" t="s">
        <v>28</v>
      </c>
      <c r="I1370" s="16" t="s">
        <v>9177</v>
      </c>
      <c r="J1370" s="16" t="s">
        <v>9381</v>
      </c>
      <c r="K1370" s="16" t="s">
        <v>132</v>
      </c>
      <c r="L1370" s="16" t="s">
        <v>32</v>
      </c>
      <c r="M1370" s="16" t="s">
        <v>33</v>
      </c>
      <c r="N1370" s="16" t="s">
        <v>63</v>
      </c>
      <c r="O1370" s="16" t="s">
        <v>35</v>
      </c>
      <c r="P1370" s="16" t="s">
        <v>139</v>
      </c>
      <c r="Q1370" s="16" t="s">
        <v>9382</v>
      </c>
      <c r="R1370" s="16" t="s">
        <v>10322</v>
      </c>
      <c r="S1370" s="16" t="s">
        <v>80</v>
      </c>
      <c r="T1370" s="18">
        <v>18422</v>
      </c>
      <c r="U1370" s="19">
        <v>75.533333333333331</v>
      </c>
      <c r="V1370" s="19" t="s">
        <v>10316</v>
      </c>
      <c r="W1370" s="20" t="s">
        <v>39</v>
      </c>
      <c r="X1370" s="16" t="s">
        <v>82</v>
      </c>
      <c r="Y1370" s="16" t="s">
        <v>41</v>
      </c>
      <c r="Z1370" s="16">
        <v>58513</v>
      </c>
      <c r="AA1370" s="16" t="s">
        <v>42</v>
      </c>
      <c r="AB1370" s="16" t="s">
        <v>74</v>
      </c>
      <c r="AC1370" s="16" t="s">
        <v>44</v>
      </c>
      <c r="AD1370" s="16">
        <v>5</v>
      </c>
      <c r="AE1370" s="21">
        <f>VLOOKUP(W1370,Sheet4!$A$4:$B$53,2,FALSE)</f>
        <v>0</v>
      </c>
    </row>
    <row r="1371" spans="1:31" x14ac:dyDescent="0.35">
      <c r="A1371" s="22">
        <v>3102</v>
      </c>
      <c r="B1371" s="23" t="s">
        <v>1999</v>
      </c>
      <c r="C1371" s="23" t="s">
        <v>3774</v>
      </c>
      <c r="D1371" s="24">
        <v>43539</v>
      </c>
      <c r="E1371" s="24">
        <v>44776</v>
      </c>
      <c r="F1371" s="23">
        <v>40</v>
      </c>
      <c r="G1371" s="23" t="s">
        <v>10308</v>
      </c>
      <c r="H1371" s="23" t="s">
        <v>28</v>
      </c>
      <c r="I1371" s="23" t="s">
        <v>9385</v>
      </c>
      <c r="J1371" s="23" t="s">
        <v>9386</v>
      </c>
      <c r="K1371" s="23" t="s">
        <v>138</v>
      </c>
      <c r="L1371" s="23" t="s">
        <v>1804</v>
      </c>
      <c r="M1371" s="23" t="s">
        <v>62</v>
      </c>
      <c r="N1371" s="23" t="s">
        <v>34</v>
      </c>
      <c r="O1371" s="23" t="s">
        <v>51</v>
      </c>
      <c r="P1371" s="23" t="s">
        <v>125</v>
      </c>
      <c r="Q1371" s="23" t="s">
        <v>9387</v>
      </c>
      <c r="R1371" s="23" t="s">
        <v>10322</v>
      </c>
      <c r="S1371" s="23" t="s">
        <v>89</v>
      </c>
      <c r="T1371" s="25">
        <v>33887</v>
      </c>
      <c r="U1371" s="26">
        <v>33.194444444444443</v>
      </c>
      <c r="V1371" s="26" t="s">
        <v>10318</v>
      </c>
      <c r="W1371" s="27" t="s">
        <v>39</v>
      </c>
      <c r="X1371" s="23" t="s">
        <v>82</v>
      </c>
      <c r="Y1371" s="23" t="s">
        <v>54</v>
      </c>
      <c r="Z1371" s="23">
        <v>11092</v>
      </c>
      <c r="AA1371" s="23" t="s">
        <v>92</v>
      </c>
      <c r="AB1371" s="23" t="s">
        <v>43</v>
      </c>
      <c r="AC1371" s="23" t="s">
        <v>104</v>
      </c>
      <c r="AD1371" s="23">
        <v>2</v>
      </c>
      <c r="AE1371" s="28">
        <f>VLOOKUP(W1371,Sheet4!$A$4:$B$53,2,FALSE)</f>
        <v>0</v>
      </c>
    </row>
    <row r="1372" spans="1:31" x14ac:dyDescent="0.35">
      <c r="A1372" s="15">
        <v>3103</v>
      </c>
      <c r="B1372" s="16" t="s">
        <v>2159</v>
      </c>
      <c r="C1372" s="16" t="s">
        <v>2521</v>
      </c>
      <c r="D1372" s="17">
        <v>45113</v>
      </c>
      <c r="E1372" s="17">
        <v>45130</v>
      </c>
      <c r="F1372" s="16">
        <v>0</v>
      </c>
      <c r="G1372" s="16" t="s">
        <v>10308</v>
      </c>
      <c r="H1372" s="16" t="s">
        <v>28</v>
      </c>
      <c r="I1372" s="16" t="s">
        <v>9388</v>
      </c>
      <c r="J1372" s="16" t="s">
        <v>9389</v>
      </c>
      <c r="K1372" s="16" t="s">
        <v>79</v>
      </c>
      <c r="L1372" s="16" t="s">
        <v>1804</v>
      </c>
      <c r="M1372" s="16" t="s">
        <v>62</v>
      </c>
      <c r="N1372" s="16" t="s">
        <v>50</v>
      </c>
      <c r="O1372" s="16" t="s">
        <v>51</v>
      </c>
      <c r="P1372" s="16" t="s">
        <v>98</v>
      </c>
      <c r="Q1372" s="16" t="s">
        <v>9390</v>
      </c>
      <c r="R1372" s="16" t="s">
        <v>10322</v>
      </c>
      <c r="S1372" s="16" t="s">
        <v>89</v>
      </c>
      <c r="T1372" s="18">
        <v>21931</v>
      </c>
      <c r="U1372" s="19">
        <v>65.927777777777777</v>
      </c>
      <c r="V1372" s="19" t="s">
        <v>10315</v>
      </c>
      <c r="W1372" s="20" t="s">
        <v>39</v>
      </c>
      <c r="X1372" s="16" t="s">
        <v>6</v>
      </c>
      <c r="Y1372" s="16" t="s">
        <v>54</v>
      </c>
      <c r="Z1372" s="16">
        <v>87665</v>
      </c>
      <c r="AA1372" s="16" t="s">
        <v>127</v>
      </c>
      <c r="AB1372" s="16" t="s">
        <v>74</v>
      </c>
      <c r="AC1372" s="16" t="s">
        <v>44</v>
      </c>
      <c r="AD1372" s="16">
        <v>4</v>
      </c>
      <c r="AE1372" s="21">
        <f>VLOOKUP(W1372,Sheet4!$A$4:$B$53,2,FALSE)</f>
        <v>0</v>
      </c>
    </row>
    <row r="1373" spans="1:31" x14ac:dyDescent="0.35">
      <c r="A1373" s="22">
        <v>3105</v>
      </c>
      <c r="B1373" s="23" t="s">
        <v>6670</v>
      </c>
      <c r="C1373" s="23" t="s">
        <v>3708</v>
      </c>
      <c r="D1373" s="24">
        <v>43989</v>
      </c>
      <c r="E1373" s="24">
        <v>44751</v>
      </c>
      <c r="F1373" s="23">
        <v>25</v>
      </c>
      <c r="G1373" s="23" t="s">
        <v>10308</v>
      </c>
      <c r="H1373" s="23" t="s">
        <v>28</v>
      </c>
      <c r="I1373" s="23" t="s">
        <v>9393</v>
      </c>
      <c r="J1373" s="23" t="s">
        <v>9394</v>
      </c>
      <c r="K1373" s="23" t="s">
        <v>97</v>
      </c>
      <c r="L1373" s="23" t="s">
        <v>32</v>
      </c>
      <c r="M1373" s="23" t="s">
        <v>62</v>
      </c>
      <c r="N1373" s="23" t="s">
        <v>63</v>
      </c>
      <c r="O1373" s="23" t="s">
        <v>35</v>
      </c>
      <c r="P1373" s="23" t="s">
        <v>125</v>
      </c>
      <c r="Q1373" s="23" t="s">
        <v>9395</v>
      </c>
      <c r="R1373" s="23" t="s">
        <v>10322</v>
      </c>
      <c r="S1373" s="23" t="s">
        <v>230</v>
      </c>
      <c r="T1373" s="25">
        <v>15838</v>
      </c>
      <c r="U1373" s="26">
        <v>82.605555555555554</v>
      </c>
      <c r="V1373" s="26" t="s">
        <v>10314</v>
      </c>
      <c r="W1373" s="27" t="s">
        <v>39</v>
      </c>
      <c r="X1373" s="23" t="s">
        <v>112</v>
      </c>
      <c r="Y1373" s="23" t="s">
        <v>54</v>
      </c>
      <c r="Z1373" s="23">
        <v>86764</v>
      </c>
      <c r="AA1373" s="23" t="s">
        <v>92</v>
      </c>
      <c r="AB1373" s="23" t="s">
        <v>83</v>
      </c>
      <c r="AC1373" s="23" t="s">
        <v>44</v>
      </c>
      <c r="AD1373" s="23">
        <v>1</v>
      </c>
      <c r="AE1373" s="28">
        <f>VLOOKUP(W1373,Sheet4!$A$4:$B$53,2,FALSE)</f>
        <v>0</v>
      </c>
    </row>
    <row r="1374" spans="1:31" x14ac:dyDescent="0.35">
      <c r="A1374" s="15">
        <v>3107</v>
      </c>
      <c r="B1374" s="16" t="s">
        <v>9399</v>
      </c>
      <c r="C1374" s="16" t="s">
        <v>9400</v>
      </c>
      <c r="D1374" s="17">
        <v>44368</v>
      </c>
      <c r="E1374" s="17">
        <v>44876</v>
      </c>
      <c r="F1374" s="16">
        <v>16</v>
      </c>
      <c r="G1374" s="16" t="s">
        <v>10308</v>
      </c>
      <c r="H1374" s="16" t="s">
        <v>28</v>
      </c>
      <c r="I1374" s="16" t="s">
        <v>9401</v>
      </c>
      <c r="J1374" s="16" t="s">
        <v>9402</v>
      </c>
      <c r="K1374" s="16" t="s">
        <v>61</v>
      </c>
      <c r="L1374" s="16" t="s">
        <v>32</v>
      </c>
      <c r="M1374" s="16" t="s">
        <v>62</v>
      </c>
      <c r="N1374" s="16" t="s">
        <v>50</v>
      </c>
      <c r="O1374" s="16" t="s">
        <v>35</v>
      </c>
      <c r="P1374" s="16" t="s">
        <v>174</v>
      </c>
      <c r="Q1374" s="16" t="s">
        <v>9403</v>
      </c>
      <c r="R1374" s="16" t="s">
        <v>10322</v>
      </c>
      <c r="S1374" s="16" t="s">
        <v>304</v>
      </c>
      <c r="T1374" s="18">
        <v>26293</v>
      </c>
      <c r="U1374" s="19">
        <v>53.983333333333334</v>
      </c>
      <c r="V1374" s="19" t="s">
        <v>10319</v>
      </c>
      <c r="W1374" s="20" t="s">
        <v>39</v>
      </c>
      <c r="X1374" s="16" t="s">
        <v>215</v>
      </c>
      <c r="Y1374" s="16" t="s">
        <v>41</v>
      </c>
      <c r="Z1374" s="16">
        <v>5797</v>
      </c>
      <c r="AA1374" s="16" t="s">
        <v>92</v>
      </c>
      <c r="AB1374" s="16" t="s">
        <v>43</v>
      </c>
      <c r="AC1374" s="16" t="s">
        <v>44</v>
      </c>
      <c r="AD1374" s="16">
        <v>4</v>
      </c>
      <c r="AE1374" s="21">
        <f>VLOOKUP(W1374,Sheet4!$A$4:$B$53,2,FALSE)</f>
        <v>0</v>
      </c>
    </row>
    <row r="1375" spans="1:31" x14ac:dyDescent="0.35">
      <c r="A1375" s="22">
        <v>3108</v>
      </c>
      <c r="B1375" s="23" t="s">
        <v>9404</v>
      </c>
      <c r="C1375" s="23" t="s">
        <v>3608</v>
      </c>
      <c r="D1375" s="24">
        <v>44491</v>
      </c>
      <c r="E1375" s="24">
        <v>44693</v>
      </c>
      <c r="F1375" s="23">
        <v>6</v>
      </c>
      <c r="G1375" s="23" t="s">
        <v>10308</v>
      </c>
      <c r="H1375" s="23" t="s">
        <v>28</v>
      </c>
      <c r="I1375" s="23" t="s">
        <v>9405</v>
      </c>
      <c r="J1375" s="23" t="s">
        <v>9406</v>
      </c>
      <c r="K1375" s="23" t="s">
        <v>88</v>
      </c>
      <c r="L1375" s="23" t="s">
        <v>32</v>
      </c>
      <c r="M1375" s="23" t="s">
        <v>62</v>
      </c>
      <c r="N1375" s="23" t="s">
        <v>63</v>
      </c>
      <c r="O1375" s="23" t="s">
        <v>35</v>
      </c>
      <c r="P1375" s="23" t="s">
        <v>139</v>
      </c>
      <c r="Q1375" s="23" t="s">
        <v>9407</v>
      </c>
      <c r="R1375" s="23" t="s">
        <v>10322</v>
      </c>
      <c r="S1375" s="23" t="s">
        <v>80</v>
      </c>
      <c r="T1375" s="25">
        <v>16623</v>
      </c>
      <c r="U1375" s="26">
        <v>80.458333333333329</v>
      </c>
      <c r="V1375" s="26" t="s">
        <v>10314</v>
      </c>
      <c r="W1375" s="27" t="s">
        <v>39</v>
      </c>
      <c r="X1375" s="23" t="s">
        <v>82</v>
      </c>
      <c r="Y1375" s="23" t="s">
        <v>41</v>
      </c>
      <c r="Z1375" s="23">
        <v>91007</v>
      </c>
      <c r="AA1375" s="23" t="s">
        <v>55</v>
      </c>
      <c r="AB1375" s="23" t="s">
        <v>83</v>
      </c>
      <c r="AC1375" s="23" t="s">
        <v>44</v>
      </c>
      <c r="AD1375" s="23">
        <v>2</v>
      </c>
      <c r="AE1375" s="28">
        <f>VLOOKUP(W1375,Sheet4!$A$4:$B$53,2,FALSE)</f>
        <v>0</v>
      </c>
    </row>
    <row r="1376" spans="1:31" x14ac:dyDescent="0.35">
      <c r="A1376" s="15">
        <v>3112</v>
      </c>
      <c r="B1376" s="16" t="s">
        <v>2104</v>
      </c>
      <c r="C1376" s="16" t="s">
        <v>794</v>
      </c>
      <c r="D1376" s="17">
        <v>44477</v>
      </c>
      <c r="E1376" s="17">
        <v>44784</v>
      </c>
      <c r="F1376" s="16">
        <v>10</v>
      </c>
      <c r="G1376" s="16" t="s">
        <v>10308</v>
      </c>
      <c r="H1376" s="16" t="s">
        <v>28</v>
      </c>
      <c r="I1376" s="16" t="s">
        <v>9415</v>
      </c>
      <c r="J1376" s="16" t="s">
        <v>9416</v>
      </c>
      <c r="K1376" s="16" t="s">
        <v>138</v>
      </c>
      <c r="L1376" s="16" t="s">
        <v>2299</v>
      </c>
      <c r="M1376" s="16" t="s">
        <v>51</v>
      </c>
      <c r="N1376" s="16" t="s">
        <v>63</v>
      </c>
      <c r="O1376" s="16" t="s">
        <v>62</v>
      </c>
      <c r="P1376" s="16" t="s">
        <v>98</v>
      </c>
      <c r="Q1376" s="16" t="s">
        <v>9417</v>
      </c>
      <c r="R1376" s="16" t="s">
        <v>10322</v>
      </c>
      <c r="S1376" s="16" t="s">
        <v>285</v>
      </c>
      <c r="T1376" s="18">
        <v>17121</v>
      </c>
      <c r="U1376" s="19">
        <v>79.097222222222229</v>
      </c>
      <c r="V1376" s="19" t="s">
        <v>10316</v>
      </c>
      <c r="W1376" s="20" t="s">
        <v>39</v>
      </c>
      <c r="X1376" s="16" t="s">
        <v>286</v>
      </c>
      <c r="Y1376" s="16" t="s">
        <v>54</v>
      </c>
      <c r="Z1376" s="16">
        <v>85416</v>
      </c>
      <c r="AA1376" s="16" t="s">
        <v>127</v>
      </c>
      <c r="AB1376" s="16" t="s">
        <v>74</v>
      </c>
      <c r="AC1376" s="16" t="s">
        <v>44</v>
      </c>
      <c r="AD1376" s="16">
        <v>4</v>
      </c>
      <c r="AE1376" s="21">
        <f>VLOOKUP(W1376,Sheet4!$A$4:$B$53,2,FALSE)</f>
        <v>0</v>
      </c>
    </row>
    <row r="1377" spans="1:31" x14ac:dyDescent="0.35">
      <c r="A1377" s="22">
        <v>3113</v>
      </c>
      <c r="B1377" s="23" t="s">
        <v>5695</v>
      </c>
      <c r="C1377" s="23" t="s">
        <v>5094</v>
      </c>
      <c r="D1377" s="24">
        <v>43499</v>
      </c>
      <c r="E1377" s="24">
        <v>43557</v>
      </c>
      <c r="F1377" s="23">
        <v>1</v>
      </c>
      <c r="G1377" s="23" t="s">
        <v>10308</v>
      </c>
      <c r="H1377" s="23" t="s">
        <v>727</v>
      </c>
      <c r="I1377" s="23" t="s">
        <v>9418</v>
      </c>
      <c r="J1377" s="23" t="s">
        <v>9419</v>
      </c>
      <c r="K1377" s="23" t="s">
        <v>79</v>
      </c>
      <c r="L1377" s="23" t="s">
        <v>32</v>
      </c>
      <c r="M1377" s="23" t="s">
        <v>33</v>
      </c>
      <c r="N1377" s="23" t="s">
        <v>34</v>
      </c>
      <c r="O1377" s="23" t="s">
        <v>62</v>
      </c>
      <c r="P1377" s="23" t="s">
        <v>174</v>
      </c>
      <c r="Q1377" s="23" t="s">
        <v>9420</v>
      </c>
      <c r="R1377" s="23" t="s">
        <v>10322</v>
      </c>
      <c r="S1377" s="23" t="s">
        <v>176</v>
      </c>
      <c r="T1377" s="25">
        <v>29769</v>
      </c>
      <c r="U1377" s="26">
        <v>44.466666666666669</v>
      </c>
      <c r="V1377" s="26" t="s">
        <v>10317</v>
      </c>
      <c r="W1377" s="27" t="s">
        <v>39</v>
      </c>
      <c r="X1377" s="23" t="s">
        <v>177</v>
      </c>
      <c r="Y1377" s="23" t="s">
        <v>41</v>
      </c>
      <c r="Z1377" s="23">
        <v>96092</v>
      </c>
      <c r="AA1377" s="23" t="s">
        <v>42</v>
      </c>
      <c r="AB1377" s="23" t="s">
        <v>103</v>
      </c>
      <c r="AC1377" s="23" t="s">
        <v>44</v>
      </c>
      <c r="AD1377" s="23">
        <v>4</v>
      </c>
      <c r="AE1377" s="28">
        <f>VLOOKUP(W1377,Sheet4!$A$4:$B$53,2,FALSE)</f>
        <v>0</v>
      </c>
    </row>
    <row r="1378" spans="1:31" x14ac:dyDescent="0.35">
      <c r="A1378" s="15">
        <v>3115</v>
      </c>
      <c r="B1378" s="16" t="s">
        <v>9423</v>
      </c>
      <c r="C1378" s="16" t="s">
        <v>4296</v>
      </c>
      <c r="D1378" s="17">
        <v>44389</v>
      </c>
      <c r="E1378" s="17">
        <v>44425</v>
      </c>
      <c r="F1378" s="16">
        <v>1</v>
      </c>
      <c r="G1378" s="16" t="s">
        <v>10308</v>
      </c>
      <c r="H1378" s="16" t="s">
        <v>727</v>
      </c>
      <c r="I1378" s="16" t="s">
        <v>9424</v>
      </c>
      <c r="J1378" s="16" t="s">
        <v>9425</v>
      </c>
      <c r="K1378" s="16" t="s">
        <v>97</v>
      </c>
      <c r="L1378" s="16" t="s">
        <v>32</v>
      </c>
      <c r="M1378" s="16" t="s">
        <v>33</v>
      </c>
      <c r="N1378" s="16" t="s">
        <v>50</v>
      </c>
      <c r="O1378" s="16" t="s">
        <v>35</v>
      </c>
      <c r="P1378" s="16" t="s">
        <v>174</v>
      </c>
      <c r="Q1378" s="16" t="s">
        <v>9426</v>
      </c>
      <c r="R1378" s="16" t="s">
        <v>10322</v>
      </c>
      <c r="S1378" s="16" t="s">
        <v>176</v>
      </c>
      <c r="T1378" s="18">
        <v>23377</v>
      </c>
      <c r="U1378" s="19">
        <v>61.969444444444441</v>
      </c>
      <c r="V1378" s="19" t="s">
        <v>10315</v>
      </c>
      <c r="W1378" s="20" t="s">
        <v>39</v>
      </c>
      <c r="X1378" s="16" t="s">
        <v>6</v>
      </c>
      <c r="Y1378" s="16" t="s">
        <v>41</v>
      </c>
      <c r="Z1378" s="16">
        <v>10137</v>
      </c>
      <c r="AA1378" s="16" t="s">
        <v>55</v>
      </c>
      <c r="AB1378" s="16" t="s">
        <v>103</v>
      </c>
      <c r="AC1378" s="16" t="s">
        <v>44</v>
      </c>
      <c r="AD1378" s="16">
        <v>4</v>
      </c>
      <c r="AE1378" s="21">
        <f>VLOOKUP(W1378,Sheet4!$A$4:$B$53,2,FALSE)</f>
        <v>0</v>
      </c>
    </row>
    <row r="1379" spans="1:31" x14ac:dyDescent="0.35">
      <c r="A1379" s="22">
        <v>3118</v>
      </c>
      <c r="B1379" s="23" t="s">
        <v>2270</v>
      </c>
      <c r="C1379" s="23" t="s">
        <v>347</v>
      </c>
      <c r="D1379" s="24">
        <v>43493</v>
      </c>
      <c r="E1379" s="24">
        <v>44179</v>
      </c>
      <c r="F1379" s="23">
        <v>22</v>
      </c>
      <c r="G1379" s="23" t="s">
        <v>10308</v>
      </c>
      <c r="H1379" s="23" t="s">
        <v>727</v>
      </c>
      <c r="I1379" s="23" t="s">
        <v>9432</v>
      </c>
      <c r="J1379" s="23" t="s">
        <v>9433</v>
      </c>
      <c r="K1379" s="23" t="s">
        <v>88</v>
      </c>
      <c r="L1379" s="23" t="s">
        <v>744</v>
      </c>
      <c r="M1379" s="23" t="s">
        <v>51</v>
      </c>
      <c r="N1379" s="23" t="s">
        <v>50</v>
      </c>
      <c r="O1379" s="23" t="s">
        <v>62</v>
      </c>
      <c r="P1379" s="23" t="s">
        <v>174</v>
      </c>
      <c r="Q1379" s="23" t="s">
        <v>9434</v>
      </c>
      <c r="R1379" s="23" t="s">
        <v>10322</v>
      </c>
      <c r="S1379" s="23" t="s">
        <v>331</v>
      </c>
      <c r="T1379" s="25">
        <v>20803</v>
      </c>
      <c r="U1379" s="26">
        <v>69.016666666666666</v>
      </c>
      <c r="V1379" s="26" t="s">
        <v>10315</v>
      </c>
      <c r="W1379" s="27" t="s">
        <v>39</v>
      </c>
      <c r="X1379" s="23" t="s">
        <v>102</v>
      </c>
      <c r="Y1379" s="23" t="s">
        <v>41</v>
      </c>
      <c r="Z1379" s="23">
        <v>48848</v>
      </c>
      <c r="AA1379" s="23" t="s">
        <v>92</v>
      </c>
      <c r="AB1379" s="23" t="s">
        <v>103</v>
      </c>
      <c r="AC1379" s="23" t="s">
        <v>44</v>
      </c>
      <c r="AD1379" s="23">
        <v>2</v>
      </c>
      <c r="AE1379" s="28">
        <f>VLOOKUP(W1379,Sheet4!$A$4:$B$53,2,FALSE)</f>
        <v>0</v>
      </c>
    </row>
    <row r="1380" spans="1:31" x14ac:dyDescent="0.35">
      <c r="A1380" s="15">
        <v>3120</v>
      </c>
      <c r="B1380" s="16" t="s">
        <v>2551</v>
      </c>
      <c r="C1380" s="16" t="s">
        <v>3825</v>
      </c>
      <c r="D1380" s="17">
        <v>44413</v>
      </c>
      <c r="E1380" s="17">
        <v>44987</v>
      </c>
      <c r="F1380" s="16">
        <v>18</v>
      </c>
      <c r="G1380" s="16" t="s">
        <v>10308</v>
      </c>
      <c r="H1380" s="16" t="s">
        <v>28</v>
      </c>
      <c r="I1380" s="16" t="s">
        <v>9438</v>
      </c>
      <c r="J1380" s="16" t="s">
        <v>9439</v>
      </c>
      <c r="K1380" s="16" t="s">
        <v>61</v>
      </c>
      <c r="L1380" s="16" t="s">
        <v>32</v>
      </c>
      <c r="M1380" s="16" t="s">
        <v>51</v>
      </c>
      <c r="N1380" s="16" t="s">
        <v>50</v>
      </c>
      <c r="O1380" s="16" t="s">
        <v>62</v>
      </c>
      <c r="P1380" s="16" t="s">
        <v>125</v>
      </c>
      <c r="Q1380" s="16" t="s">
        <v>9440</v>
      </c>
      <c r="R1380" s="16" t="s">
        <v>10322</v>
      </c>
      <c r="S1380" s="16" t="s">
        <v>52</v>
      </c>
      <c r="T1380" s="18">
        <v>16836</v>
      </c>
      <c r="U1380" s="19">
        <v>79.88055555555556</v>
      </c>
      <c r="V1380" s="19" t="s">
        <v>10316</v>
      </c>
      <c r="W1380" s="20" t="s">
        <v>39</v>
      </c>
      <c r="X1380" s="16" t="s">
        <v>162</v>
      </c>
      <c r="Y1380" s="16" t="s">
        <v>41</v>
      </c>
      <c r="Z1380" s="16">
        <v>28645</v>
      </c>
      <c r="AA1380" s="16" t="s">
        <v>127</v>
      </c>
      <c r="AB1380" s="16" t="s">
        <v>43</v>
      </c>
      <c r="AC1380" s="16" t="s">
        <v>44</v>
      </c>
      <c r="AD1380" s="16">
        <v>4</v>
      </c>
      <c r="AE1380" s="21">
        <f>VLOOKUP(W1380,Sheet4!$A$4:$B$53,2,FALSE)</f>
        <v>0</v>
      </c>
    </row>
    <row r="1381" spans="1:31" x14ac:dyDescent="0.35">
      <c r="A1381" s="22">
        <v>3121</v>
      </c>
      <c r="B1381" s="23" t="s">
        <v>9441</v>
      </c>
      <c r="C1381" s="23" t="s">
        <v>276</v>
      </c>
      <c r="D1381" s="24">
        <v>44872</v>
      </c>
      <c r="E1381" s="24">
        <v>44987</v>
      </c>
      <c r="F1381" s="23">
        <v>3</v>
      </c>
      <c r="G1381" s="23" t="s">
        <v>10308</v>
      </c>
      <c r="H1381" s="23" t="s">
        <v>28</v>
      </c>
      <c r="I1381" s="23" t="s">
        <v>9442</v>
      </c>
      <c r="J1381" s="23" t="s">
        <v>9443</v>
      </c>
      <c r="K1381" s="23" t="s">
        <v>167</v>
      </c>
      <c r="L1381" s="23" t="s">
        <v>32</v>
      </c>
      <c r="M1381" s="23" t="s">
        <v>51</v>
      </c>
      <c r="N1381" s="23" t="s">
        <v>34</v>
      </c>
      <c r="O1381" s="23" t="s">
        <v>62</v>
      </c>
      <c r="P1381" s="23" t="s">
        <v>139</v>
      </c>
      <c r="Q1381" s="23" t="s">
        <v>9444</v>
      </c>
      <c r="R1381" s="23" t="s">
        <v>10322</v>
      </c>
      <c r="S1381" s="23" t="s">
        <v>176</v>
      </c>
      <c r="T1381" s="25">
        <v>18188</v>
      </c>
      <c r="U1381" s="26">
        <v>76.174999999999997</v>
      </c>
      <c r="V1381" s="26" t="s">
        <v>10316</v>
      </c>
      <c r="W1381" s="27" t="s">
        <v>39</v>
      </c>
      <c r="X1381" s="23" t="s">
        <v>418</v>
      </c>
      <c r="Y1381" s="23" t="s">
        <v>41</v>
      </c>
      <c r="Z1381" s="23">
        <v>58015</v>
      </c>
      <c r="AA1381" s="23" t="s">
        <v>92</v>
      </c>
      <c r="AB1381" s="23" t="s">
        <v>74</v>
      </c>
      <c r="AC1381" s="23" t="s">
        <v>44</v>
      </c>
      <c r="AD1381" s="23">
        <v>4</v>
      </c>
      <c r="AE1381" s="28">
        <f>VLOOKUP(W1381,Sheet4!$A$4:$B$53,2,FALSE)</f>
        <v>0</v>
      </c>
    </row>
    <row r="1382" spans="1:31" x14ac:dyDescent="0.35">
      <c r="A1382" s="15">
        <v>3122</v>
      </c>
      <c r="B1382" s="16" t="s">
        <v>4198</v>
      </c>
      <c r="C1382" s="16" t="s">
        <v>1126</v>
      </c>
      <c r="D1382" s="17">
        <v>44584</v>
      </c>
      <c r="E1382" s="17">
        <v>44738</v>
      </c>
      <c r="F1382" s="16">
        <v>5</v>
      </c>
      <c r="G1382" s="16" t="s">
        <v>10308</v>
      </c>
      <c r="H1382" s="16" t="s">
        <v>28</v>
      </c>
      <c r="I1382" s="16" t="s">
        <v>9445</v>
      </c>
      <c r="J1382" s="16" t="s">
        <v>9446</v>
      </c>
      <c r="K1382" s="16" t="s">
        <v>132</v>
      </c>
      <c r="L1382" s="16" t="s">
        <v>1804</v>
      </c>
      <c r="M1382" s="16" t="s">
        <v>33</v>
      </c>
      <c r="N1382" s="16" t="s">
        <v>34</v>
      </c>
      <c r="O1382" s="16" t="s">
        <v>51</v>
      </c>
      <c r="P1382" s="16" t="s">
        <v>174</v>
      </c>
      <c r="Q1382" s="16" t="s">
        <v>9447</v>
      </c>
      <c r="R1382" s="16" t="s">
        <v>10322</v>
      </c>
      <c r="S1382" s="16" t="s">
        <v>176</v>
      </c>
      <c r="T1382" s="18">
        <v>17068</v>
      </c>
      <c r="U1382" s="19">
        <v>79.24166666666666</v>
      </c>
      <c r="V1382" s="19" t="s">
        <v>10316</v>
      </c>
      <c r="W1382" s="20" t="s">
        <v>39</v>
      </c>
      <c r="X1382" s="16" t="s">
        <v>418</v>
      </c>
      <c r="Y1382" s="16" t="s">
        <v>41</v>
      </c>
      <c r="Z1382" s="16">
        <v>18652</v>
      </c>
      <c r="AA1382" s="16" t="s">
        <v>42</v>
      </c>
      <c r="AB1382" s="16" t="s">
        <v>74</v>
      </c>
      <c r="AC1382" s="16" t="s">
        <v>44</v>
      </c>
      <c r="AD1382" s="16">
        <v>5</v>
      </c>
      <c r="AE1382" s="21">
        <f>VLOOKUP(W1382,Sheet4!$A$4:$B$53,2,FALSE)</f>
        <v>0</v>
      </c>
    </row>
    <row r="1383" spans="1:31" x14ac:dyDescent="0.35">
      <c r="A1383" s="22">
        <v>3124</v>
      </c>
      <c r="B1383" s="23" t="s">
        <v>9451</v>
      </c>
      <c r="C1383" s="23" t="s">
        <v>7353</v>
      </c>
      <c r="D1383" s="24">
        <v>43470</v>
      </c>
      <c r="E1383" s="24">
        <v>44504</v>
      </c>
      <c r="F1383" s="23">
        <v>33</v>
      </c>
      <c r="G1383" s="23" t="s">
        <v>10308</v>
      </c>
      <c r="H1383" s="23" t="s">
        <v>28</v>
      </c>
      <c r="I1383" s="23" t="s">
        <v>9452</v>
      </c>
      <c r="J1383" s="23" t="s">
        <v>9453</v>
      </c>
      <c r="K1383" s="23" t="s">
        <v>97</v>
      </c>
      <c r="L1383" s="23" t="s">
        <v>1804</v>
      </c>
      <c r="M1383" s="23" t="s">
        <v>62</v>
      </c>
      <c r="N1383" s="23" t="s">
        <v>63</v>
      </c>
      <c r="O1383" s="23" t="s">
        <v>51</v>
      </c>
      <c r="P1383" s="23" t="s">
        <v>125</v>
      </c>
      <c r="Q1383" s="23" t="s">
        <v>9454</v>
      </c>
      <c r="R1383" s="23" t="s">
        <v>10322</v>
      </c>
      <c r="S1383" s="23" t="s">
        <v>110</v>
      </c>
      <c r="T1383" s="25">
        <v>33478</v>
      </c>
      <c r="U1383" s="26">
        <v>34.31111111111111</v>
      </c>
      <c r="V1383" s="26" t="s">
        <v>10318</v>
      </c>
      <c r="W1383" s="27" t="s">
        <v>39</v>
      </c>
      <c r="X1383" s="23" t="s">
        <v>102</v>
      </c>
      <c r="Y1383" s="23" t="s">
        <v>41</v>
      </c>
      <c r="Z1383" s="23">
        <v>97060</v>
      </c>
      <c r="AA1383" s="23" t="s">
        <v>42</v>
      </c>
      <c r="AB1383" s="23" t="s">
        <v>74</v>
      </c>
      <c r="AC1383" s="23" t="s">
        <v>44</v>
      </c>
      <c r="AD1383" s="23">
        <v>5</v>
      </c>
      <c r="AE1383" s="28">
        <f>VLOOKUP(W1383,Sheet4!$A$4:$B$53,2,FALSE)</f>
        <v>0</v>
      </c>
    </row>
    <row r="1384" spans="1:31" x14ac:dyDescent="0.35">
      <c r="A1384" s="15">
        <v>3125</v>
      </c>
      <c r="B1384" s="16" t="s">
        <v>5256</v>
      </c>
      <c r="C1384" s="16" t="s">
        <v>4539</v>
      </c>
      <c r="D1384" s="17">
        <v>43928</v>
      </c>
      <c r="E1384" s="17">
        <v>44276</v>
      </c>
      <c r="F1384" s="16">
        <v>11</v>
      </c>
      <c r="G1384" s="16" t="s">
        <v>10308</v>
      </c>
      <c r="H1384" s="16" t="s">
        <v>28</v>
      </c>
      <c r="I1384" s="16" t="s">
        <v>9455</v>
      </c>
      <c r="J1384" s="16" t="s">
        <v>9456</v>
      </c>
      <c r="K1384" s="16" t="s">
        <v>167</v>
      </c>
      <c r="L1384" s="16" t="s">
        <v>1804</v>
      </c>
      <c r="M1384" s="16" t="s">
        <v>51</v>
      </c>
      <c r="N1384" s="16" t="s">
        <v>34</v>
      </c>
      <c r="O1384" s="16" t="s">
        <v>51</v>
      </c>
      <c r="P1384" s="16" t="s">
        <v>125</v>
      </c>
      <c r="Q1384" s="16" t="s">
        <v>9457</v>
      </c>
      <c r="R1384" s="16" t="s">
        <v>10322</v>
      </c>
      <c r="S1384" s="16" t="s">
        <v>52</v>
      </c>
      <c r="T1384" s="18">
        <v>33855</v>
      </c>
      <c r="U1384" s="19">
        <v>33.283333333333331</v>
      </c>
      <c r="V1384" s="19" t="s">
        <v>10318</v>
      </c>
      <c r="W1384" s="20" t="s">
        <v>39</v>
      </c>
      <c r="X1384" s="16" t="s">
        <v>82</v>
      </c>
      <c r="Y1384" s="16" t="s">
        <v>54</v>
      </c>
      <c r="Z1384" s="16">
        <v>10433</v>
      </c>
      <c r="AA1384" s="16" t="s">
        <v>92</v>
      </c>
      <c r="AB1384" s="16" t="s">
        <v>103</v>
      </c>
      <c r="AC1384" s="16" t="s">
        <v>44</v>
      </c>
      <c r="AD1384" s="16">
        <v>4</v>
      </c>
      <c r="AE1384" s="21">
        <f>VLOOKUP(W1384,Sheet4!$A$4:$B$53,2,FALSE)</f>
        <v>0</v>
      </c>
    </row>
    <row r="1385" spans="1:31" x14ac:dyDescent="0.35">
      <c r="A1385" s="22">
        <v>3127</v>
      </c>
      <c r="B1385" s="23" t="s">
        <v>9460</v>
      </c>
      <c r="C1385" s="23" t="s">
        <v>7122</v>
      </c>
      <c r="D1385" s="24">
        <v>44726</v>
      </c>
      <c r="E1385" s="24">
        <v>44900</v>
      </c>
      <c r="F1385" s="23">
        <v>5</v>
      </c>
      <c r="G1385" s="23" t="s">
        <v>10308</v>
      </c>
      <c r="H1385" s="23" t="s">
        <v>28</v>
      </c>
      <c r="I1385" s="23" t="s">
        <v>9461</v>
      </c>
      <c r="J1385" s="23" t="s">
        <v>9462</v>
      </c>
      <c r="K1385" s="23" t="s">
        <v>117</v>
      </c>
      <c r="L1385" s="23" t="s">
        <v>32</v>
      </c>
      <c r="M1385" s="23" t="s">
        <v>51</v>
      </c>
      <c r="N1385" s="23" t="s">
        <v>50</v>
      </c>
      <c r="O1385" s="23" t="s">
        <v>51</v>
      </c>
      <c r="P1385" s="23" t="s">
        <v>125</v>
      </c>
      <c r="Q1385" s="23" t="s">
        <v>9463</v>
      </c>
      <c r="R1385" s="23" t="s">
        <v>10322</v>
      </c>
      <c r="S1385" s="23" t="s">
        <v>176</v>
      </c>
      <c r="T1385" s="25">
        <v>33537</v>
      </c>
      <c r="U1385" s="26">
        <v>34.15</v>
      </c>
      <c r="V1385" s="26" t="s">
        <v>10318</v>
      </c>
      <c r="W1385" s="27" t="s">
        <v>39</v>
      </c>
      <c r="X1385" s="23" t="s">
        <v>6</v>
      </c>
      <c r="Y1385" s="23" t="s">
        <v>54</v>
      </c>
      <c r="Z1385" s="23">
        <v>3213</v>
      </c>
      <c r="AA1385" s="23" t="s">
        <v>42</v>
      </c>
      <c r="AB1385" s="23" t="s">
        <v>83</v>
      </c>
      <c r="AC1385" s="23" t="s">
        <v>44</v>
      </c>
      <c r="AD1385" s="23">
        <v>2</v>
      </c>
      <c r="AE1385" s="28">
        <f>VLOOKUP(W1385,Sheet4!$A$4:$B$53,2,FALSE)</f>
        <v>0</v>
      </c>
    </row>
    <row r="1386" spans="1:31" x14ac:dyDescent="0.35">
      <c r="A1386" s="15">
        <v>3130</v>
      </c>
      <c r="B1386" s="16" t="s">
        <v>1386</v>
      </c>
      <c r="C1386" s="16" t="s">
        <v>232</v>
      </c>
      <c r="D1386" s="17">
        <v>44053</v>
      </c>
      <c r="E1386" s="17">
        <v>44940</v>
      </c>
      <c r="F1386" s="16">
        <v>29</v>
      </c>
      <c r="G1386" s="16" t="s">
        <v>10308</v>
      </c>
      <c r="H1386" s="16" t="s">
        <v>28</v>
      </c>
      <c r="I1386" s="16" t="s">
        <v>9468</v>
      </c>
      <c r="J1386" s="16" t="s">
        <v>9469</v>
      </c>
      <c r="K1386" s="16" t="s">
        <v>31</v>
      </c>
      <c r="L1386" s="16" t="s">
        <v>32</v>
      </c>
      <c r="M1386" s="16" t="s">
        <v>51</v>
      </c>
      <c r="N1386" s="16" t="s">
        <v>50</v>
      </c>
      <c r="O1386" s="16" t="s">
        <v>35</v>
      </c>
      <c r="P1386" s="16" t="s">
        <v>174</v>
      </c>
      <c r="Q1386" s="16" t="s">
        <v>9470</v>
      </c>
      <c r="R1386" s="16" t="s">
        <v>10322</v>
      </c>
      <c r="S1386" s="16" t="s">
        <v>304</v>
      </c>
      <c r="T1386" s="18">
        <v>29715</v>
      </c>
      <c r="U1386" s="19">
        <v>44.613888888888887</v>
      </c>
      <c r="V1386" s="19" t="s">
        <v>10317</v>
      </c>
      <c r="W1386" s="20" t="s">
        <v>39</v>
      </c>
      <c r="X1386" s="16" t="s">
        <v>242</v>
      </c>
      <c r="Y1386" s="16" t="s">
        <v>41</v>
      </c>
      <c r="Z1386" s="16">
        <v>73890</v>
      </c>
      <c r="AA1386" s="16" t="s">
        <v>92</v>
      </c>
      <c r="AB1386" s="16" t="s">
        <v>43</v>
      </c>
      <c r="AC1386" s="16" t="s">
        <v>44</v>
      </c>
      <c r="AD1386" s="16">
        <v>5</v>
      </c>
      <c r="AE1386" s="21">
        <f>VLOOKUP(W1386,Sheet4!$A$4:$B$53,2,FALSE)</f>
        <v>0</v>
      </c>
    </row>
    <row r="1387" spans="1:31" x14ac:dyDescent="0.35">
      <c r="A1387" s="22">
        <v>3131</v>
      </c>
      <c r="B1387" s="23" t="s">
        <v>4836</v>
      </c>
      <c r="C1387" s="23" t="s">
        <v>2071</v>
      </c>
      <c r="D1387" s="24">
        <v>44299</v>
      </c>
      <c r="E1387" s="24">
        <v>44723</v>
      </c>
      <c r="F1387" s="23">
        <v>13</v>
      </c>
      <c r="G1387" s="23" t="s">
        <v>10308</v>
      </c>
      <c r="H1387" s="23" t="s">
        <v>28</v>
      </c>
      <c r="I1387" s="23" t="s">
        <v>9471</v>
      </c>
      <c r="J1387" s="23" t="s">
        <v>9472</v>
      </c>
      <c r="K1387" s="23" t="s">
        <v>132</v>
      </c>
      <c r="L1387" s="23" t="s">
        <v>32</v>
      </c>
      <c r="M1387" s="23" t="s">
        <v>33</v>
      </c>
      <c r="N1387" s="23" t="s">
        <v>34</v>
      </c>
      <c r="O1387" s="23" t="s">
        <v>35</v>
      </c>
      <c r="P1387" s="23" t="s">
        <v>125</v>
      </c>
      <c r="Q1387" s="23" t="s">
        <v>9473</v>
      </c>
      <c r="R1387" s="23" t="s">
        <v>10322</v>
      </c>
      <c r="S1387" s="23" t="s">
        <v>304</v>
      </c>
      <c r="T1387" s="25">
        <v>19752</v>
      </c>
      <c r="U1387" s="26">
        <v>71.894444444444446</v>
      </c>
      <c r="V1387" s="26" t="s">
        <v>10316</v>
      </c>
      <c r="W1387" s="27" t="s">
        <v>39</v>
      </c>
      <c r="X1387" s="23" t="s">
        <v>82</v>
      </c>
      <c r="Y1387" s="23" t="s">
        <v>41</v>
      </c>
      <c r="Z1387" s="23">
        <v>28053</v>
      </c>
      <c r="AA1387" s="23" t="s">
        <v>55</v>
      </c>
      <c r="AB1387" s="23" t="s">
        <v>74</v>
      </c>
      <c r="AC1387" s="23" t="s">
        <v>44</v>
      </c>
      <c r="AD1387" s="23">
        <v>2</v>
      </c>
      <c r="AE1387" s="28">
        <f>VLOOKUP(W1387,Sheet4!$A$4:$B$53,2,FALSE)</f>
        <v>0</v>
      </c>
    </row>
    <row r="1388" spans="1:31" x14ac:dyDescent="0.35">
      <c r="A1388" s="15">
        <v>3132</v>
      </c>
      <c r="B1388" s="16" t="s">
        <v>9474</v>
      </c>
      <c r="C1388" s="16" t="s">
        <v>8029</v>
      </c>
      <c r="D1388" s="17">
        <v>43948</v>
      </c>
      <c r="E1388" s="17">
        <v>44852</v>
      </c>
      <c r="F1388" s="16">
        <v>29</v>
      </c>
      <c r="G1388" s="16" t="s">
        <v>10308</v>
      </c>
      <c r="H1388" s="16" t="s">
        <v>28</v>
      </c>
      <c r="I1388" s="16" t="s">
        <v>9475</v>
      </c>
      <c r="J1388" s="16" t="s">
        <v>9476</v>
      </c>
      <c r="K1388" s="16" t="s">
        <v>49</v>
      </c>
      <c r="L1388" s="16" t="s">
        <v>32</v>
      </c>
      <c r="M1388" s="16" t="s">
        <v>62</v>
      </c>
      <c r="N1388" s="16" t="s">
        <v>50</v>
      </c>
      <c r="O1388" s="16" t="s">
        <v>62</v>
      </c>
      <c r="P1388" s="16" t="s">
        <v>98</v>
      </c>
      <c r="Q1388" s="16" t="s">
        <v>9477</v>
      </c>
      <c r="R1388" s="16" t="s">
        <v>10322</v>
      </c>
      <c r="S1388" s="16" t="s">
        <v>89</v>
      </c>
      <c r="T1388" s="18">
        <v>29118</v>
      </c>
      <c r="U1388" s="19">
        <v>46.25</v>
      </c>
      <c r="V1388" s="19" t="s">
        <v>10317</v>
      </c>
      <c r="W1388" s="20" t="s">
        <v>39</v>
      </c>
      <c r="X1388" s="16" t="s">
        <v>82</v>
      </c>
      <c r="Y1388" s="16" t="s">
        <v>41</v>
      </c>
      <c r="Z1388" s="16">
        <v>12694</v>
      </c>
      <c r="AA1388" s="16" t="s">
        <v>127</v>
      </c>
      <c r="AB1388" s="16" t="s">
        <v>103</v>
      </c>
      <c r="AC1388" s="16" t="s">
        <v>44</v>
      </c>
      <c r="AD1388" s="16">
        <v>4</v>
      </c>
      <c r="AE1388" s="21">
        <f>VLOOKUP(W1388,Sheet4!$A$4:$B$53,2,FALSE)</f>
        <v>0</v>
      </c>
    </row>
    <row r="1389" spans="1:31" x14ac:dyDescent="0.35">
      <c r="A1389" s="22">
        <v>3133</v>
      </c>
      <c r="B1389" s="23" t="s">
        <v>3242</v>
      </c>
      <c r="C1389" s="23" t="s">
        <v>904</v>
      </c>
      <c r="D1389" s="24">
        <v>44617</v>
      </c>
      <c r="E1389" s="24">
        <v>44622</v>
      </c>
      <c r="F1389" s="23">
        <v>0</v>
      </c>
      <c r="G1389" s="23" t="s">
        <v>10308</v>
      </c>
      <c r="H1389" s="23" t="s">
        <v>28</v>
      </c>
      <c r="I1389" s="23" t="s">
        <v>9478</v>
      </c>
      <c r="J1389" s="23" t="s">
        <v>9479</v>
      </c>
      <c r="K1389" s="23" t="s">
        <v>138</v>
      </c>
      <c r="L1389" s="23" t="s">
        <v>2299</v>
      </c>
      <c r="M1389" s="23" t="s">
        <v>33</v>
      </c>
      <c r="N1389" s="23" t="s">
        <v>34</v>
      </c>
      <c r="O1389" s="23" t="s">
        <v>51</v>
      </c>
      <c r="P1389" s="23" t="s">
        <v>125</v>
      </c>
      <c r="Q1389" s="23" t="s">
        <v>9480</v>
      </c>
      <c r="R1389" s="23" t="s">
        <v>10322</v>
      </c>
      <c r="S1389" s="23" t="s">
        <v>176</v>
      </c>
      <c r="T1389" s="25">
        <v>21481</v>
      </c>
      <c r="U1389" s="26">
        <v>67.158333333333331</v>
      </c>
      <c r="V1389" s="26" t="s">
        <v>10315</v>
      </c>
      <c r="W1389" s="27" t="s">
        <v>39</v>
      </c>
      <c r="X1389" s="23" t="s">
        <v>177</v>
      </c>
      <c r="Y1389" s="23" t="s">
        <v>54</v>
      </c>
      <c r="Z1389" s="23">
        <v>83481</v>
      </c>
      <c r="AA1389" s="23" t="s">
        <v>42</v>
      </c>
      <c r="AB1389" s="23" t="s">
        <v>83</v>
      </c>
      <c r="AC1389" s="23" t="s">
        <v>44</v>
      </c>
      <c r="AD1389" s="23">
        <v>5</v>
      </c>
      <c r="AE1389" s="28">
        <f>VLOOKUP(W1389,Sheet4!$A$4:$B$53,2,FALSE)</f>
        <v>0</v>
      </c>
    </row>
    <row r="1390" spans="1:31" x14ac:dyDescent="0.35">
      <c r="A1390" s="15">
        <v>3134</v>
      </c>
      <c r="B1390" s="16" t="s">
        <v>9200</v>
      </c>
      <c r="C1390" s="16" t="s">
        <v>7376</v>
      </c>
      <c r="D1390" s="17">
        <v>43440</v>
      </c>
      <c r="E1390" s="17">
        <v>44896</v>
      </c>
      <c r="F1390" s="16">
        <v>47</v>
      </c>
      <c r="G1390" s="16" t="s">
        <v>10308</v>
      </c>
      <c r="H1390" s="16" t="s">
        <v>727</v>
      </c>
      <c r="I1390" s="16" t="s">
        <v>9481</v>
      </c>
      <c r="J1390" s="16" t="s">
        <v>9482</v>
      </c>
      <c r="K1390" s="16" t="s">
        <v>79</v>
      </c>
      <c r="L1390" s="16" t="s">
        <v>32</v>
      </c>
      <c r="M1390" s="16" t="s">
        <v>51</v>
      </c>
      <c r="N1390" s="16" t="s">
        <v>34</v>
      </c>
      <c r="O1390" s="16" t="s">
        <v>62</v>
      </c>
      <c r="P1390" s="16" t="s">
        <v>174</v>
      </c>
      <c r="Q1390" s="16" t="s">
        <v>9483</v>
      </c>
      <c r="R1390" s="16" t="s">
        <v>10322</v>
      </c>
      <c r="S1390" s="16" t="s">
        <v>230</v>
      </c>
      <c r="T1390" s="18">
        <v>17272</v>
      </c>
      <c r="U1390" s="19">
        <v>78.680555555555557</v>
      </c>
      <c r="V1390" s="19" t="s">
        <v>10316</v>
      </c>
      <c r="W1390" s="20" t="s">
        <v>39</v>
      </c>
      <c r="X1390" s="16" t="s">
        <v>112</v>
      </c>
      <c r="Y1390" s="16" t="s">
        <v>41</v>
      </c>
      <c r="Z1390" s="16">
        <v>2140</v>
      </c>
      <c r="AA1390" s="16" t="s">
        <v>55</v>
      </c>
      <c r="AB1390" s="16" t="s">
        <v>83</v>
      </c>
      <c r="AC1390" s="16" t="s">
        <v>104</v>
      </c>
      <c r="AD1390" s="16">
        <v>5</v>
      </c>
      <c r="AE1390" s="21">
        <f>VLOOKUP(W1390,Sheet4!$A$4:$B$53,2,FALSE)</f>
        <v>0</v>
      </c>
    </row>
    <row r="1391" spans="1:31" x14ac:dyDescent="0.35">
      <c r="A1391" s="22">
        <v>3135</v>
      </c>
      <c r="B1391" s="23" t="s">
        <v>3896</v>
      </c>
      <c r="C1391" s="23" t="s">
        <v>5708</v>
      </c>
      <c r="D1391" s="24">
        <v>43902</v>
      </c>
      <c r="E1391" s="24">
        <v>45083</v>
      </c>
      <c r="F1391" s="23">
        <v>38</v>
      </c>
      <c r="G1391" s="23" t="s">
        <v>10308</v>
      </c>
      <c r="H1391" s="23" t="s">
        <v>727</v>
      </c>
      <c r="I1391" s="23" t="s">
        <v>9484</v>
      </c>
      <c r="J1391" s="23" t="s">
        <v>9485</v>
      </c>
      <c r="K1391" s="23" t="s">
        <v>88</v>
      </c>
      <c r="L1391" s="23" t="s">
        <v>32</v>
      </c>
      <c r="M1391" s="23" t="s">
        <v>51</v>
      </c>
      <c r="N1391" s="23" t="s">
        <v>50</v>
      </c>
      <c r="O1391" s="23" t="s">
        <v>35</v>
      </c>
      <c r="P1391" s="23" t="s">
        <v>98</v>
      </c>
      <c r="Q1391" s="23" t="s">
        <v>9486</v>
      </c>
      <c r="R1391" s="23" t="s">
        <v>10322</v>
      </c>
      <c r="S1391" s="23" t="s">
        <v>176</v>
      </c>
      <c r="T1391" s="25">
        <v>34084</v>
      </c>
      <c r="U1391" s="26">
        <v>32.652777777777779</v>
      </c>
      <c r="V1391" s="26" t="s">
        <v>10318</v>
      </c>
      <c r="W1391" s="27" t="s">
        <v>39</v>
      </c>
      <c r="X1391" s="23" t="s">
        <v>612</v>
      </c>
      <c r="Y1391" s="23" t="s">
        <v>41</v>
      </c>
      <c r="Z1391" s="23">
        <v>9790</v>
      </c>
      <c r="AA1391" s="23" t="s">
        <v>42</v>
      </c>
      <c r="AB1391" s="23" t="s">
        <v>74</v>
      </c>
      <c r="AC1391" s="23" t="s">
        <v>44</v>
      </c>
      <c r="AD1391" s="23">
        <v>4</v>
      </c>
      <c r="AE1391" s="28">
        <f>VLOOKUP(W1391,Sheet4!$A$4:$B$53,2,FALSE)</f>
        <v>0</v>
      </c>
    </row>
    <row r="1392" spans="1:31" x14ac:dyDescent="0.35">
      <c r="A1392" s="15">
        <v>3137</v>
      </c>
      <c r="B1392" s="16" t="s">
        <v>1373</v>
      </c>
      <c r="C1392" s="16" t="s">
        <v>5027</v>
      </c>
      <c r="D1392" s="17">
        <v>43443</v>
      </c>
      <c r="E1392" s="17">
        <v>45102</v>
      </c>
      <c r="F1392" s="16">
        <v>54</v>
      </c>
      <c r="G1392" s="16" t="s">
        <v>10308</v>
      </c>
      <c r="H1392" s="16" t="s">
        <v>727</v>
      </c>
      <c r="I1392" s="16" t="s">
        <v>9488</v>
      </c>
      <c r="J1392" s="16" t="s">
        <v>9489</v>
      </c>
      <c r="K1392" s="16" t="s">
        <v>49</v>
      </c>
      <c r="L1392" s="16" t="s">
        <v>744</v>
      </c>
      <c r="M1392" s="16" t="s">
        <v>33</v>
      </c>
      <c r="N1392" s="16" t="s">
        <v>63</v>
      </c>
      <c r="O1392" s="16" t="s">
        <v>35</v>
      </c>
      <c r="P1392" s="16" t="s">
        <v>98</v>
      </c>
      <c r="Q1392" s="16" t="s">
        <v>9490</v>
      </c>
      <c r="R1392" s="16" t="s">
        <v>10322</v>
      </c>
      <c r="S1392" s="16" t="s">
        <v>89</v>
      </c>
      <c r="T1392" s="18">
        <v>34853</v>
      </c>
      <c r="U1392" s="19">
        <v>30.547222222222221</v>
      </c>
      <c r="V1392" s="19" t="s">
        <v>10318</v>
      </c>
      <c r="W1392" s="20" t="s">
        <v>39</v>
      </c>
      <c r="X1392" s="16" t="s">
        <v>82</v>
      </c>
      <c r="Y1392" s="16" t="s">
        <v>41</v>
      </c>
      <c r="Z1392" s="16">
        <v>50624</v>
      </c>
      <c r="AA1392" s="16" t="s">
        <v>73</v>
      </c>
      <c r="AB1392" s="16" t="s">
        <v>74</v>
      </c>
      <c r="AC1392" s="16" t="s">
        <v>44</v>
      </c>
      <c r="AD1392" s="16">
        <v>2</v>
      </c>
      <c r="AE1392" s="21">
        <f>VLOOKUP(W1392,Sheet4!$A$4:$B$53,2,FALSE)</f>
        <v>0</v>
      </c>
    </row>
    <row r="1393" spans="1:31" x14ac:dyDescent="0.35">
      <c r="A1393" s="22">
        <v>3138</v>
      </c>
      <c r="B1393" s="23" t="s">
        <v>9361</v>
      </c>
      <c r="C1393" s="23" t="s">
        <v>1528</v>
      </c>
      <c r="D1393" s="24">
        <v>44920</v>
      </c>
      <c r="E1393" s="24">
        <v>44993</v>
      </c>
      <c r="F1393" s="23">
        <v>2</v>
      </c>
      <c r="G1393" s="23" t="s">
        <v>10308</v>
      </c>
      <c r="H1393" s="23" t="s">
        <v>727</v>
      </c>
      <c r="I1393" s="23" t="s">
        <v>9491</v>
      </c>
      <c r="J1393" s="23" t="s">
        <v>9492</v>
      </c>
      <c r="K1393" s="23" t="s">
        <v>138</v>
      </c>
      <c r="L1393" s="23" t="s">
        <v>744</v>
      </c>
      <c r="M1393" s="23" t="s">
        <v>33</v>
      </c>
      <c r="N1393" s="23" t="s">
        <v>50</v>
      </c>
      <c r="O1393" s="23" t="s">
        <v>62</v>
      </c>
      <c r="P1393" s="23" t="s">
        <v>174</v>
      </c>
      <c r="Q1393" s="23" t="s">
        <v>9493</v>
      </c>
      <c r="R1393" s="23" t="s">
        <v>10322</v>
      </c>
      <c r="S1393" s="23" t="s">
        <v>89</v>
      </c>
      <c r="T1393" s="25">
        <v>31874</v>
      </c>
      <c r="U1393" s="26">
        <v>38.702777777777776</v>
      </c>
      <c r="V1393" s="26" t="s">
        <v>10318</v>
      </c>
      <c r="W1393" s="27" t="s">
        <v>39</v>
      </c>
      <c r="X1393" s="23" t="s">
        <v>82</v>
      </c>
      <c r="Y1393" s="23" t="s">
        <v>41</v>
      </c>
      <c r="Z1393" s="23">
        <v>83438</v>
      </c>
      <c r="AA1393" s="23" t="s">
        <v>92</v>
      </c>
      <c r="AB1393" s="23" t="s">
        <v>74</v>
      </c>
      <c r="AC1393" s="23" t="s">
        <v>44</v>
      </c>
      <c r="AD1393" s="23">
        <v>4</v>
      </c>
      <c r="AE1393" s="28">
        <f>VLOOKUP(W1393,Sheet4!$A$4:$B$53,2,FALSE)</f>
        <v>0</v>
      </c>
    </row>
    <row r="1394" spans="1:31" x14ac:dyDescent="0.35">
      <c r="A1394" s="15">
        <v>3145</v>
      </c>
      <c r="B1394" s="16" t="s">
        <v>4978</v>
      </c>
      <c r="C1394" s="16" t="s">
        <v>1895</v>
      </c>
      <c r="D1394" s="17">
        <v>44101</v>
      </c>
      <c r="E1394" s="17">
        <v>44624</v>
      </c>
      <c r="F1394" s="16">
        <v>17</v>
      </c>
      <c r="G1394" s="16" t="s">
        <v>10308</v>
      </c>
      <c r="H1394" s="16" t="s">
        <v>28</v>
      </c>
      <c r="I1394" s="16" t="s">
        <v>9507</v>
      </c>
      <c r="J1394" s="16" t="s">
        <v>9508</v>
      </c>
      <c r="K1394" s="16" t="s">
        <v>138</v>
      </c>
      <c r="L1394" s="16" t="s">
        <v>1804</v>
      </c>
      <c r="M1394" s="16" t="s">
        <v>51</v>
      </c>
      <c r="N1394" s="16" t="s">
        <v>34</v>
      </c>
      <c r="O1394" s="16" t="s">
        <v>35</v>
      </c>
      <c r="P1394" s="16" t="s">
        <v>139</v>
      </c>
      <c r="Q1394" s="16" t="s">
        <v>9509</v>
      </c>
      <c r="R1394" s="16" t="s">
        <v>10322</v>
      </c>
      <c r="S1394" s="16" t="s">
        <v>89</v>
      </c>
      <c r="T1394" s="18">
        <v>35002</v>
      </c>
      <c r="U1394" s="19">
        <v>30.138888888888889</v>
      </c>
      <c r="V1394" s="19" t="s">
        <v>10318</v>
      </c>
      <c r="W1394" s="20" t="s">
        <v>39</v>
      </c>
      <c r="X1394" s="16" t="s">
        <v>192</v>
      </c>
      <c r="Y1394" s="16" t="s">
        <v>54</v>
      </c>
      <c r="Z1394" s="16">
        <v>59765</v>
      </c>
      <c r="AA1394" s="16" t="s">
        <v>127</v>
      </c>
      <c r="AB1394" s="16" t="s">
        <v>103</v>
      </c>
      <c r="AC1394" s="16" t="s">
        <v>44</v>
      </c>
      <c r="AD1394" s="16">
        <v>2</v>
      </c>
      <c r="AE1394" s="21">
        <f>VLOOKUP(W1394,Sheet4!$A$4:$B$53,2,FALSE)</f>
        <v>0</v>
      </c>
    </row>
    <row r="1395" spans="1:31" x14ac:dyDescent="0.35">
      <c r="A1395" s="22">
        <v>3147</v>
      </c>
      <c r="B1395" s="23" t="s">
        <v>178</v>
      </c>
      <c r="C1395" s="23" t="s">
        <v>1259</v>
      </c>
      <c r="D1395" s="24">
        <v>45124</v>
      </c>
      <c r="E1395" s="24">
        <v>45135</v>
      </c>
      <c r="F1395" s="23">
        <v>0</v>
      </c>
      <c r="G1395" s="23" t="s">
        <v>10308</v>
      </c>
      <c r="H1395" s="23" t="s">
        <v>28</v>
      </c>
      <c r="I1395" s="23" t="s">
        <v>9512</v>
      </c>
      <c r="J1395" s="23" t="s">
        <v>9513</v>
      </c>
      <c r="K1395" s="23" t="s">
        <v>167</v>
      </c>
      <c r="L1395" s="23" t="s">
        <v>32</v>
      </c>
      <c r="M1395" s="23" t="s">
        <v>33</v>
      </c>
      <c r="N1395" s="23" t="s">
        <v>63</v>
      </c>
      <c r="O1395" s="23" t="s">
        <v>35</v>
      </c>
      <c r="P1395" s="23" t="s">
        <v>98</v>
      </c>
      <c r="Q1395" s="23" t="s">
        <v>9514</v>
      </c>
      <c r="R1395" s="23" t="s">
        <v>10322</v>
      </c>
      <c r="S1395" s="23" t="s">
        <v>65</v>
      </c>
      <c r="T1395" s="25">
        <v>36273</v>
      </c>
      <c r="U1395" s="26">
        <v>26.658333333333335</v>
      </c>
      <c r="V1395" s="26" t="s">
        <v>10320</v>
      </c>
      <c r="W1395" s="27" t="s">
        <v>39</v>
      </c>
      <c r="X1395" s="23" t="s">
        <v>112</v>
      </c>
      <c r="Y1395" s="23" t="s">
        <v>54</v>
      </c>
      <c r="Z1395" s="23">
        <v>48709</v>
      </c>
      <c r="AA1395" s="23" t="s">
        <v>55</v>
      </c>
      <c r="AB1395" s="23" t="s">
        <v>103</v>
      </c>
      <c r="AC1395" s="23" t="s">
        <v>44</v>
      </c>
      <c r="AD1395" s="23">
        <v>5</v>
      </c>
      <c r="AE1395" s="28">
        <f>VLOOKUP(W1395,Sheet4!$A$4:$B$53,2,FALSE)</f>
        <v>0</v>
      </c>
    </row>
    <row r="1396" spans="1:31" x14ac:dyDescent="0.35">
      <c r="A1396" s="15">
        <v>3148</v>
      </c>
      <c r="B1396" s="16" t="s">
        <v>9515</v>
      </c>
      <c r="C1396" s="16" t="s">
        <v>1855</v>
      </c>
      <c r="D1396" s="17">
        <v>43979</v>
      </c>
      <c r="E1396" s="17">
        <v>44544</v>
      </c>
      <c r="F1396" s="16">
        <v>18</v>
      </c>
      <c r="G1396" s="16" t="s">
        <v>10308</v>
      </c>
      <c r="H1396" s="16" t="s">
        <v>28</v>
      </c>
      <c r="I1396" s="16" t="s">
        <v>9516</v>
      </c>
      <c r="J1396" s="16" t="s">
        <v>9517</v>
      </c>
      <c r="K1396" s="16" t="s">
        <v>97</v>
      </c>
      <c r="L1396" s="16" t="s">
        <v>32</v>
      </c>
      <c r="M1396" s="16" t="s">
        <v>62</v>
      </c>
      <c r="N1396" s="16" t="s">
        <v>34</v>
      </c>
      <c r="O1396" s="16" t="s">
        <v>35</v>
      </c>
      <c r="P1396" s="16" t="s">
        <v>174</v>
      </c>
      <c r="Q1396" s="16" t="s">
        <v>9518</v>
      </c>
      <c r="R1396" s="16" t="s">
        <v>10322</v>
      </c>
      <c r="S1396" s="16" t="s">
        <v>52</v>
      </c>
      <c r="T1396" s="18">
        <v>18323</v>
      </c>
      <c r="U1396" s="19">
        <v>75.802777777777777</v>
      </c>
      <c r="V1396" s="19" t="s">
        <v>10316</v>
      </c>
      <c r="W1396" s="20" t="s">
        <v>39</v>
      </c>
      <c r="X1396" s="16" t="s">
        <v>225</v>
      </c>
      <c r="Y1396" s="16" t="s">
        <v>54</v>
      </c>
      <c r="Z1396" s="16">
        <v>76147</v>
      </c>
      <c r="AA1396" s="16" t="s">
        <v>42</v>
      </c>
      <c r="AB1396" s="16" t="s">
        <v>74</v>
      </c>
      <c r="AC1396" s="16" t="s">
        <v>104</v>
      </c>
      <c r="AD1396" s="16">
        <v>2</v>
      </c>
      <c r="AE1396" s="21">
        <f>VLOOKUP(W1396,Sheet4!$A$4:$B$53,2,FALSE)</f>
        <v>0</v>
      </c>
    </row>
    <row r="1397" spans="1:31" x14ac:dyDescent="0.35">
      <c r="A1397" s="22">
        <v>3149</v>
      </c>
      <c r="B1397" s="23" t="s">
        <v>5819</v>
      </c>
      <c r="C1397" s="23" t="s">
        <v>2414</v>
      </c>
      <c r="D1397" s="24">
        <v>44256</v>
      </c>
      <c r="E1397" s="24">
        <v>45021</v>
      </c>
      <c r="F1397" s="23">
        <v>25</v>
      </c>
      <c r="G1397" s="23" t="s">
        <v>10308</v>
      </c>
      <c r="H1397" s="23" t="s">
        <v>28</v>
      </c>
      <c r="I1397" s="23" t="s">
        <v>9519</v>
      </c>
      <c r="J1397" s="23" t="s">
        <v>9520</v>
      </c>
      <c r="K1397" s="23" t="s">
        <v>117</v>
      </c>
      <c r="L1397" s="23" t="s">
        <v>32</v>
      </c>
      <c r="M1397" s="23" t="s">
        <v>62</v>
      </c>
      <c r="N1397" s="23" t="s">
        <v>50</v>
      </c>
      <c r="O1397" s="23" t="s">
        <v>51</v>
      </c>
      <c r="P1397" s="23" t="s">
        <v>174</v>
      </c>
      <c r="Q1397" s="23" t="s">
        <v>9521</v>
      </c>
      <c r="R1397" s="23" t="s">
        <v>10322</v>
      </c>
      <c r="S1397" s="23" t="s">
        <v>89</v>
      </c>
      <c r="T1397" s="25">
        <v>30586</v>
      </c>
      <c r="U1397" s="26">
        <v>42.230555555555554</v>
      </c>
      <c r="V1397" s="26" t="s">
        <v>10317</v>
      </c>
      <c r="W1397" s="27" t="s">
        <v>39</v>
      </c>
      <c r="X1397" s="23" t="s">
        <v>82</v>
      </c>
      <c r="Y1397" s="23" t="s">
        <v>41</v>
      </c>
      <c r="Z1397" s="23">
        <v>19987</v>
      </c>
      <c r="AA1397" s="23" t="s">
        <v>92</v>
      </c>
      <c r="AB1397" s="23" t="s">
        <v>74</v>
      </c>
      <c r="AC1397" s="23" t="s">
        <v>104</v>
      </c>
      <c r="AD1397" s="23">
        <v>2</v>
      </c>
      <c r="AE1397" s="28">
        <f>VLOOKUP(W1397,Sheet4!$A$4:$B$53,2,FALSE)</f>
        <v>0</v>
      </c>
    </row>
    <row r="1398" spans="1:31" x14ac:dyDescent="0.35">
      <c r="A1398" s="15">
        <v>3152</v>
      </c>
      <c r="B1398" s="16" t="s">
        <v>9144</v>
      </c>
      <c r="C1398" s="16" t="s">
        <v>6488</v>
      </c>
      <c r="D1398" s="17">
        <v>44747</v>
      </c>
      <c r="E1398" s="17">
        <v>44923</v>
      </c>
      <c r="F1398" s="16">
        <v>5</v>
      </c>
      <c r="G1398" s="16" t="s">
        <v>10308</v>
      </c>
      <c r="H1398" s="16" t="s">
        <v>28</v>
      </c>
      <c r="I1398" s="16" t="s">
        <v>9527</v>
      </c>
      <c r="J1398" s="16" t="s">
        <v>9528</v>
      </c>
      <c r="K1398" s="16" t="s">
        <v>31</v>
      </c>
      <c r="L1398" s="16" t="s">
        <v>32</v>
      </c>
      <c r="M1398" s="16" t="s">
        <v>33</v>
      </c>
      <c r="N1398" s="16" t="s">
        <v>34</v>
      </c>
      <c r="O1398" s="16" t="s">
        <v>35</v>
      </c>
      <c r="P1398" s="16" t="s">
        <v>174</v>
      </c>
      <c r="Q1398" s="16" t="s">
        <v>9529</v>
      </c>
      <c r="R1398" s="16" t="s">
        <v>10322</v>
      </c>
      <c r="S1398" s="16" t="s">
        <v>89</v>
      </c>
      <c r="T1398" s="18">
        <v>19722</v>
      </c>
      <c r="U1398" s="19">
        <v>71.974999999999994</v>
      </c>
      <c r="V1398" s="19" t="s">
        <v>10316</v>
      </c>
      <c r="W1398" s="20" t="s">
        <v>39</v>
      </c>
      <c r="X1398" s="16" t="s">
        <v>82</v>
      </c>
      <c r="Y1398" s="16" t="s">
        <v>41</v>
      </c>
      <c r="Z1398" s="16">
        <v>27163</v>
      </c>
      <c r="AA1398" s="16" t="s">
        <v>92</v>
      </c>
      <c r="AB1398" s="16" t="s">
        <v>43</v>
      </c>
      <c r="AC1398" s="16" t="s">
        <v>104</v>
      </c>
      <c r="AD1398" s="16">
        <v>5</v>
      </c>
      <c r="AE1398" s="21">
        <f>VLOOKUP(W1398,Sheet4!$A$4:$B$53,2,FALSE)</f>
        <v>0</v>
      </c>
    </row>
    <row r="1399" spans="1:31" x14ac:dyDescent="0.35">
      <c r="A1399" s="22">
        <v>3153</v>
      </c>
      <c r="B1399" s="23" t="s">
        <v>9530</v>
      </c>
      <c r="C1399" s="23" t="s">
        <v>1614</v>
      </c>
      <c r="D1399" s="24">
        <v>43798</v>
      </c>
      <c r="E1399" s="24">
        <v>44631</v>
      </c>
      <c r="F1399" s="23">
        <v>27</v>
      </c>
      <c r="G1399" s="23" t="s">
        <v>10308</v>
      </c>
      <c r="H1399" s="23" t="s">
        <v>28</v>
      </c>
      <c r="I1399" s="23" t="s">
        <v>9531</v>
      </c>
      <c r="J1399" s="23" t="s">
        <v>9532</v>
      </c>
      <c r="K1399" s="23" t="s">
        <v>132</v>
      </c>
      <c r="L1399" s="23" t="s">
        <v>32</v>
      </c>
      <c r="M1399" s="23" t="s">
        <v>51</v>
      </c>
      <c r="N1399" s="23" t="s">
        <v>50</v>
      </c>
      <c r="O1399" s="23" t="s">
        <v>62</v>
      </c>
      <c r="P1399" s="23" t="s">
        <v>139</v>
      </c>
      <c r="Q1399" s="23" t="s">
        <v>9533</v>
      </c>
      <c r="R1399" s="23" t="s">
        <v>10322</v>
      </c>
      <c r="S1399" s="23" t="s">
        <v>89</v>
      </c>
      <c r="T1399" s="25">
        <v>34681</v>
      </c>
      <c r="U1399" s="26">
        <v>31.019444444444446</v>
      </c>
      <c r="V1399" s="26" t="s">
        <v>10318</v>
      </c>
      <c r="W1399" s="27" t="s">
        <v>39</v>
      </c>
      <c r="X1399" s="23" t="s">
        <v>102</v>
      </c>
      <c r="Y1399" s="23" t="s">
        <v>41</v>
      </c>
      <c r="Z1399" s="23">
        <v>96230</v>
      </c>
      <c r="AA1399" s="23" t="s">
        <v>73</v>
      </c>
      <c r="AB1399" s="23" t="s">
        <v>74</v>
      </c>
      <c r="AC1399" s="23" t="s">
        <v>44</v>
      </c>
      <c r="AD1399" s="23">
        <v>4</v>
      </c>
      <c r="AE1399" s="28">
        <f>VLOOKUP(W1399,Sheet4!$A$4:$B$53,2,FALSE)</f>
        <v>0</v>
      </c>
    </row>
    <row r="1400" spans="1:31" x14ac:dyDescent="0.35">
      <c r="A1400" s="15">
        <v>3155</v>
      </c>
      <c r="B1400" s="16" t="s">
        <v>1990</v>
      </c>
      <c r="C1400" s="16" t="s">
        <v>2642</v>
      </c>
      <c r="D1400" s="17">
        <v>44028</v>
      </c>
      <c r="E1400" s="17">
        <v>44607</v>
      </c>
      <c r="F1400" s="16">
        <v>19</v>
      </c>
      <c r="G1400" s="16" t="s">
        <v>10308</v>
      </c>
      <c r="H1400" s="16" t="s">
        <v>28</v>
      </c>
      <c r="I1400" s="16" t="s">
        <v>9536</v>
      </c>
      <c r="J1400" s="16" t="s">
        <v>9537</v>
      </c>
      <c r="K1400" s="16" t="s">
        <v>138</v>
      </c>
      <c r="L1400" s="16" t="s">
        <v>2299</v>
      </c>
      <c r="M1400" s="16" t="s">
        <v>33</v>
      </c>
      <c r="N1400" s="16" t="s">
        <v>63</v>
      </c>
      <c r="O1400" s="16" t="s">
        <v>35</v>
      </c>
      <c r="P1400" s="16" t="s">
        <v>174</v>
      </c>
      <c r="Q1400" s="16" t="s">
        <v>9538</v>
      </c>
      <c r="R1400" s="16" t="s">
        <v>10322</v>
      </c>
      <c r="S1400" s="16" t="s">
        <v>80</v>
      </c>
      <c r="T1400" s="18">
        <v>18701</v>
      </c>
      <c r="U1400" s="19">
        <v>74.766666666666666</v>
      </c>
      <c r="V1400" s="19" t="s">
        <v>10316</v>
      </c>
      <c r="W1400" s="20" t="s">
        <v>39</v>
      </c>
      <c r="X1400" s="16" t="s">
        <v>162</v>
      </c>
      <c r="Y1400" s="16" t="s">
        <v>54</v>
      </c>
      <c r="Z1400" s="16">
        <v>56136</v>
      </c>
      <c r="AA1400" s="16" t="s">
        <v>92</v>
      </c>
      <c r="AB1400" s="16" t="s">
        <v>83</v>
      </c>
      <c r="AC1400" s="16" t="s">
        <v>44</v>
      </c>
      <c r="AD1400" s="16">
        <v>2</v>
      </c>
      <c r="AE1400" s="21">
        <f>VLOOKUP(W1400,Sheet4!$A$4:$B$53,2,FALSE)</f>
        <v>0</v>
      </c>
    </row>
    <row r="1401" spans="1:31" x14ac:dyDescent="0.35">
      <c r="A1401" s="22">
        <v>3156</v>
      </c>
      <c r="B1401" s="23" t="s">
        <v>1888</v>
      </c>
      <c r="C1401" s="23" t="s">
        <v>6023</v>
      </c>
      <c r="D1401" s="24">
        <v>43664</v>
      </c>
      <c r="E1401" s="24">
        <v>43880</v>
      </c>
      <c r="F1401" s="23">
        <v>7</v>
      </c>
      <c r="G1401" s="23" t="s">
        <v>10308</v>
      </c>
      <c r="H1401" s="23" t="s">
        <v>727</v>
      </c>
      <c r="I1401" s="23" t="s">
        <v>9539</v>
      </c>
      <c r="J1401" s="23" t="s">
        <v>9540</v>
      </c>
      <c r="K1401" s="23" t="s">
        <v>138</v>
      </c>
      <c r="L1401" s="23" t="s">
        <v>744</v>
      </c>
      <c r="M1401" s="23" t="s">
        <v>33</v>
      </c>
      <c r="N1401" s="23" t="s">
        <v>63</v>
      </c>
      <c r="O1401" s="23" t="s">
        <v>51</v>
      </c>
      <c r="P1401" s="23" t="s">
        <v>174</v>
      </c>
      <c r="Q1401" s="23" t="s">
        <v>9541</v>
      </c>
      <c r="R1401" s="23" t="s">
        <v>10322</v>
      </c>
      <c r="S1401" s="23" t="s">
        <v>80</v>
      </c>
      <c r="T1401" s="25">
        <v>22843</v>
      </c>
      <c r="U1401" s="26">
        <v>63.427777777777777</v>
      </c>
      <c r="V1401" s="26" t="s">
        <v>10315</v>
      </c>
      <c r="W1401" s="27" t="s">
        <v>39</v>
      </c>
      <c r="X1401" s="23" t="s">
        <v>162</v>
      </c>
      <c r="Y1401" s="23" t="s">
        <v>41</v>
      </c>
      <c r="Z1401" s="23">
        <v>65327</v>
      </c>
      <c r="AA1401" s="23" t="s">
        <v>92</v>
      </c>
      <c r="AB1401" s="23" t="s">
        <v>83</v>
      </c>
      <c r="AC1401" s="23" t="s">
        <v>44</v>
      </c>
      <c r="AD1401" s="23">
        <v>5</v>
      </c>
      <c r="AE1401" s="28">
        <f>VLOOKUP(W1401,Sheet4!$A$4:$B$53,2,FALSE)</f>
        <v>0</v>
      </c>
    </row>
    <row r="1402" spans="1:31" x14ac:dyDescent="0.35">
      <c r="A1402" s="15">
        <v>3157</v>
      </c>
      <c r="B1402" s="16" t="s">
        <v>9542</v>
      </c>
      <c r="C1402" s="16" t="s">
        <v>1711</v>
      </c>
      <c r="D1402" s="17">
        <v>43534</v>
      </c>
      <c r="E1402" s="17">
        <v>44516</v>
      </c>
      <c r="F1402" s="16">
        <v>32</v>
      </c>
      <c r="G1402" s="16" t="s">
        <v>10308</v>
      </c>
      <c r="H1402" s="16" t="s">
        <v>727</v>
      </c>
      <c r="I1402" s="16" t="s">
        <v>9543</v>
      </c>
      <c r="J1402" s="16" t="s">
        <v>9544</v>
      </c>
      <c r="K1402" s="16" t="s">
        <v>79</v>
      </c>
      <c r="L1402" s="16" t="s">
        <v>32</v>
      </c>
      <c r="M1402" s="16" t="s">
        <v>33</v>
      </c>
      <c r="N1402" s="16" t="s">
        <v>50</v>
      </c>
      <c r="O1402" s="16" t="s">
        <v>62</v>
      </c>
      <c r="P1402" s="16" t="s">
        <v>174</v>
      </c>
      <c r="Q1402" s="16" t="s">
        <v>9545</v>
      </c>
      <c r="R1402" s="16" t="s">
        <v>10322</v>
      </c>
      <c r="S1402" s="16" t="s">
        <v>935</v>
      </c>
      <c r="T1402" s="18">
        <v>30757</v>
      </c>
      <c r="U1402" s="19">
        <v>41.761111111111113</v>
      </c>
      <c r="V1402" s="19" t="s">
        <v>10317</v>
      </c>
      <c r="W1402" s="20" t="s">
        <v>39</v>
      </c>
      <c r="X1402" s="16" t="s">
        <v>112</v>
      </c>
      <c r="Y1402" s="16" t="s">
        <v>41</v>
      </c>
      <c r="Z1402" s="16">
        <v>25266</v>
      </c>
      <c r="AA1402" s="16" t="s">
        <v>42</v>
      </c>
      <c r="AB1402" s="16" t="s">
        <v>103</v>
      </c>
      <c r="AC1402" s="16" t="s">
        <v>104</v>
      </c>
      <c r="AD1402" s="16">
        <v>5</v>
      </c>
      <c r="AE1402" s="21">
        <f>VLOOKUP(W1402,Sheet4!$A$4:$B$53,2,FALSE)</f>
        <v>0</v>
      </c>
    </row>
    <row r="1403" spans="1:31" x14ac:dyDescent="0.35">
      <c r="A1403" s="22">
        <v>3158</v>
      </c>
      <c r="B1403" s="23" t="s">
        <v>3835</v>
      </c>
      <c r="C1403" s="23" t="s">
        <v>9546</v>
      </c>
      <c r="D1403" s="24">
        <v>45076</v>
      </c>
      <c r="E1403" s="24">
        <v>45128</v>
      </c>
      <c r="F1403" s="23">
        <v>1</v>
      </c>
      <c r="G1403" s="23" t="s">
        <v>10308</v>
      </c>
      <c r="H1403" s="23" t="s">
        <v>727</v>
      </c>
      <c r="I1403" s="23" t="s">
        <v>9137</v>
      </c>
      <c r="J1403" s="23" t="s">
        <v>9547</v>
      </c>
      <c r="K1403" s="23" t="s">
        <v>167</v>
      </c>
      <c r="L1403" s="23" t="s">
        <v>32</v>
      </c>
      <c r="M1403" s="23" t="s">
        <v>51</v>
      </c>
      <c r="N1403" s="23" t="s">
        <v>50</v>
      </c>
      <c r="O1403" s="23" t="s">
        <v>62</v>
      </c>
      <c r="P1403" s="23" t="s">
        <v>139</v>
      </c>
      <c r="Q1403" s="23" t="s">
        <v>9548</v>
      </c>
      <c r="R1403" s="23" t="s">
        <v>10322</v>
      </c>
      <c r="S1403" s="23" t="s">
        <v>65</v>
      </c>
      <c r="T1403" s="25">
        <v>27780</v>
      </c>
      <c r="U1403" s="26">
        <v>49.913888888888891</v>
      </c>
      <c r="V1403" s="26" t="s">
        <v>10317</v>
      </c>
      <c r="W1403" s="27" t="s">
        <v>39</v>
      </c>
      <c r="X1403" s="23" t="s">
        <v>183</v>
      </c>
      <c r="Y1403" s="23" t="s">
        <v>41</v>
      </c>
      <c r="Z1403" s="23">
        <v>35824</v>
      </c>
      <c r="AA1403" s="23" t="s">
        <v>55</v>
      </c>
      <c r="AB1403" s="23" t="s">
        <v>103</v>
      </c>
      <c r="AC1403" s="23" t="s">
        <v>104</v>
      </c>
      <c r="AD1403" s="23">
        <v>2</v>
      </c>
      <c r="AE1403" s="28">
        <f>VLOOKUP(W1403,Sheet4!$A$4:$B$53,2,FALSE)</f>
        <v>0</v>
      </c>
    </row>
    <row r="1404" spans="1:31" x14ac:dyDescent="0.35">
      <c r="A1404" s="15">
        <v>3159</v>
      </c>
      <c r="B1404" s="16" t="s">
        <v>3906</v>
      </c>
      <c r="C1404" s="16" t="s">
        <v>2081</v>
      </c>
      <c r="D1404" s="17">
        <v>43335</v>
      </c>
      <c r="E1404" s="17">
        <v>43635</v>
      </c>
      <c r="F1404" s="16">
        <v>9</v>
      </c>
      <c r="G1404" s="16" t="s">
        <v>10308</v>
      </c>
      <c r="H1404" s="16" t="s">
        <v>727</v>
      </c>
      <c r="I1404" s="16" t="s">
        <v>9549</v>
      </c>
      <c r="J1404" s="16" t="s">
        <v>9550</v>
      </c>
      <c r="K1404" s="16" t="s">
        <v>97</v>
      </c>
      <c r="L1404" s="16" t="s">
        <v>32</v>
      </c>
      <c r="M1404" s="16" t="s">
        <v>62</v>
      </c>
      <c r="N1404" s="16" t="s">
        <v>63</v>
      </c>
      <c r="O1404" s="16" t="s">
        <v>51</v>
      </c>
      <c r="P1404" s="16" t="s">
        <v>174</v>
      </c>
      <c r="Q1404" s="16" t="s">
        <v>9551</v>
      </c>
      <c r="R1404" s="16" t="s">
        <v>10322</v>
      </c>
      <c r="S1404" s="16" t="s">
        <v>89</v>
      </c>
      <c r="T1404" s="18">
        <v>28639</v>
      </c>
      <c r="U1404" s="19">
        <v>47.55833333333333</v>
      </c>
      <c r="V1404" s="19" t="s">
        <v>10317</v>
      </c>
      <c r="W1404" s="20" t="s">
        <v>39</v>
      </c>
      <c r="X1404" s="16" t="s">
        <v>351</v>
      </c>
      <c r="Y1404" s="16" t="s">
        <v>41</v>
      </c>
      <c r="Z1404" s="16">
        <v>24940</v>
      </c>
      <c r="AA1404" s="16" t="s">
        <v>127</v>
      </c>
      <c r="AB1404" s="16" t="s">
        <v>83</v>
      </c>
      <c r="AC1404" s="16" t="s">
        <v>44</v>
      </c>
      <c r="AD1404" s="16">
        <v>4</v>
      </c>
      <c r="AE1404" s="21">
        <f>VLOOKUP(W1404,Sheet4!$A$4:$B$53,2,FALSE)</f>
        <v>0</v>
      </c>
    </row>
    <row r="1405" spans="1:31" x14ac:dyDescent="0.35">
      <c r="A1405" s="22">
        <v>3161</v>
      </c>
      <c r="B1405" s="23" t="s">
        <v>2985</v>
      </c>
      <c r="C1405" s="23" t="s">
        <v>4753</v>
      </c>
      <c r="D1405" s="24">
        <v>45139</v>
      </c>
      <c r="E1405" s="24">
        <v>45140</v>
      </c>
      <c r="F1405" s="23">
        <v>0</v>
      </c>
      <c r="G1405" s="23" t="s">
        <v>10308</v>
      </c>
      <c r="H1405" s="23" t="s">
        <v>727</v>
      </c>
      <c r="I1405" s="23" t="s">
        <v>9554</v>
      </c>
      <c r="J1405" s="23" t="s">
        <v>9555</v>
      </c>
      <c r="K1405" s="23" t="s">
        <v>61</v>
      </c>
      <c r="L1405" s="23" t="s">
        <v>744</v>
      </c>
      <c r="M1405" s="23" t="s">
        <v>62</v>
      </c>
      <c r="N1405" s="23" t="s">
        <v>34</v>
      </c>
      <c r="O1405" s="23" t="s">
        <v>62</v>
      </c>
      <c r="P1405" s="23" t="s">
        <v>98</v>
      </c>
      <c r="Q1405" s="23" t="s">
        <v>9556</v>
      </c>
      <c r="R1405" s="23" t="s">
        <v>10322</v>
      </c>
      <c r="S1405" s="23" t="s">
        <v>80</v>
      </c>
      <c r="T1405" s="25">
        <v>30423</v>
      </c>
      <c r="U1405" s="26">
        <v>42.674999999999997</v>
      </c>
      <c r="V1405" s="26" t="s">
        <v>10317</v>
      </c>
      <c r="W1405" s="27" t="s">
        <v>39</v>
      </c>
      <c r="X1405" s="23" t="s">
        <v>82</v>
      </c>
      <c r="Y1405" s="23" t="s">
        <v>41</v>
      </c>
      <c r="Z1405" s="23">
        <v>9346</v>
      </c>
      <c r="AA1405" s="23" t="s">
        <v>92</v>
      </c>
      <c r="AB1405" s="23" t="s">
        <v>103</v>
      </c>
      <c r="AC1405" s="23" t="s">
        <v>44</v>
      </c>
      <c r="AD1405" s="23">
        <v>1</v>
      </c>
      <c r="AE1405" s="28">
        <f>VLOOKUP(W1405,Sheet4!$A$4:$B$53,2,FALSE)</f>
        <v>0</v>
      </c>
    </row>
    <row r="1406" spans="1:31" x14ac:dyDescent="0.35">
      <c r="A1406" s="15">
        <v>3162</v>
      </c>
      <c r="B1406" s="16" t="s">
        <v>3184</v>
      </c>
      <c r="C1406" s="16" t="s">
        <v>1506</v>
      </c>
      <c r="D1406" s="17">
        <v>43885</v>
      </c>
      <c r="E1406" s="17">
        <v>44189</v>
      </c>
      <c r="F1406" s="16">
        <v>9</v>
      </c>
      <c r="G1406" s="16" t="s">
        <v>10308</v>
      </c>
      <c r="H1406" s="16" t="s">
        <v>727</v>
      </c>
      <c r="I1406" s="16" t="s">
        <v>9557</v>
      </c>
      <c r="J1406" s="16" t="s">
        <v>9558</v>
      </c>
      <c r="K1406" s="16" t="s">
        <v>88</v>
      </c>
      <c r="L1406" s="16" t="s">
        <v>32</v>
      </c>
      <c r="M1406" s="16" t="s">
        <v>51</v>
      </c>
      <c r="N1406" s="16" t="s">
        <v>50</v>
      </c>
      <c r="O1406" s="16" t="s">
        <v>35</v>
      </c>
      <c r="P1406" s="16" t="s">
        <v>125</v>
      </c>
      <c r="Q1406" s="16" t="s">
        <v>9559</v>
      </c>
      <c r="R1406" s="16" t="s">
        <v>10322</v>
      </c>
      <c r="S1406" s="16" t="s">
        <v>3211</v>
      </c>
      <c r="T1406" s="18">
        <v>35669</v>
      </c>
      <c r="U1406" s="19">
        <v>28.31388888888889</v>
      </c>
      <c r="V1406" s="19" t="s">
        <v>10320</v>
      </c>
      <c r="W1406" s="20" t="s">
        <v>39</v>
      </c>
      <c r="X1406" s="16" t="s">
        <v>242</v>
      </c>
      <c r="Y1406" s="16" t="s">
        <v>54</v>
      </c>
      <c r="Z1406" s="16">
        <v>57257</v>
      </c>
      <c r="AA1406" s="16" t="s">
        <v>42</v>
      </c>
      <c r="AB1406" s="16" t="s">
        <v>74</v>
      </c>
      <c r="AC1406" s="16" t="s">
        <v>44</v>
      </c>
      <c r="AD1406" s="16">
        <v>5</v>
      </c>
      <c r="AE1406" s="21">
        <f>VLOOKUP(W1406,Sheet4!$A$4:$B$53,2,FALSE)</f>
        <v>0</v>
      </c>
    </row>
    <row r="1407" spans="1:31" x14ac:dyDescent="0.35">
      <c r="A1407" s="22">
        <v>3164</v>
      </c>
      <c r="B1407" s="23" t="s">
        <v>9562</v>
      </c>
      <c r="C1407" s="23" t="s">
        <v>1507</v>
      </c>
      <c r="D1407" s="24">
        <v>44902</v>
      </c>
      <c r="E1407" s="24">
        <v>45085</v>
      </c>
      <c r="F1407" s="23">
        <v>6</v>
      </c>
      <c r="G1407" s="23" t="s">
        <v>10308</v>
      </c>
      <c r="H1407" s="23" t="s">
        <v>28</v>
      </c>
      <c r="I1407" s="23" t="s">
        <v>9563</v>
      </c>
      <c r="J1407" s="23" t="s">
        <v>9564</v>
      </c>
      <c r="K1407" s="23" t="s">
        <v>88</v>
      </c>
      <c r="L1407" s="23" t="s">
        <v>744</v>
      </c>
      <c r="M1407" s="23" t="s">
        <v>62</v>
      </c>
      <c r="N1407" s="23" t="s">
        <v>34</v>
      </c>
      <c r="O1407" s="23" t="s">
        <v>35</v>
      </c>
      <c r="P1407" s="23" t="s">
        <v>125</v>
      </c>
      <c r="Q1407" s="23" t="s">
        <v>9565</v>
      </c>
      <c r="R1407" s="23" t="s">
        <v>10322</v>
      </c>
      <c r="S1407" s="23" t="s">
        <v>89</v>
      </c>
      <c r="T1407" s="25">
        <v>35507</v>
      </c>
      <c r="U1407" s="26">
        <v>28.755555555555556</v>
      </c>
      <c r="V1407" s="26" t="s">
        <v>10320</v>
      </c>
      <c r="W1407" s="27" t="s">
        <v>39</v>
      </c>
      <c r="X1407" s="23" t="s">
        <v>225</v>
      </c>
      <c r="Y1407" s="23" t="s">
        <v>41</v>
      </c>
      <c r="Z1407" s="23">
        <v>89536</v>
      </c>
      <c r="AA1407" s="23" t="s">
        <v>73</v>
      </c>
      <c r="AB1407" s="23" t="s">
        <v>83</v>
      </c>
      <c r="AC1407" s="23" t="s">
        <v>44</v>
      </c>
      <c r="AD1407" s="23">
        <v>5</v>
      </c>
      <c r="AE1407" s="28">
        <f>VLOOKUP(W1407,Sheet4!$A$4:$B$53,2,FALSE)</f>
        <v>0</v>
      </c>
    </row>
    <row r="1408" spans="1:31" x14ac:dyDescent="0.35">
      <c r="A1408" s="15">
        <v>3165</v>
      </c>
      <c r="B1408" s="16" t="s">
        <v>2648</v>
      </c>
      <c r="C1408" s="16" t="s">
        <v>3173</v>
      </c>
      <c r="D1408" s="17">
        <v>43532</v>
      </c>
      <c r="E1408" s="17">
        <v>44235</v>
      </c>
      <c r="F1408" s="16">
        <v>23</v>
      </c>
      <c r="G1408" s="16" t="s">
        <v>10308</v>
      </c>
      <c r="H1408" s="16" t="s">
        <v>28</v>
      </c>
      <c r="I1408" s="16" t="s">
        <v>9566</v>
      </c>
      <c r="J1408" s="16" t="s">
        <v>9567</v>
      </c>
      <c r="K1408" s="16" t="s">
        <v>31</v>
      </c>
      <c r="L1408" s="16" t="s">
        <v>32</v>
      </c>
      <c r="M1408" s="16" t="s">
        <v>51</v>
      </c>
      <c r="N1408" s="16" t="s">
        <v>34</v>
      </c>
      <c r="O1408" s="16" t="s">
        <v>62</v>
      </c>
      <c r="P1408" s="16" t="s">
        <v>139</v>
      </c>
      <c r="Q1408" s="16" t="s">
        <v>9568</v>
      </c>
      <c r="R1408" s="16" t="s">
        <v>10322</v>
      </c>
      <c r="S1408" s="16" t="s">
        <v>89</v>
      </c>
      <c r="T1408" s="18">
        <v>34692</v>
      </c>
      <c r="U1408" s="19">
        <v>30.988888888888887</v>
      </c>
      <c r="V1408" s="19" t="s">
        <v>10318</v>
      </c>
      <c r="W1408" s="20" t="s">
        <v>39</v>
      </c>
      <c r="X1408" s="16" t="s">
        <v>82</v>
      </c>
      <c r="Y1408" s="16" t="s">
        <v>41</v>
      </c>
      <c r="Z1408" s="16">
        <v>38677</v>
      </c>
      <c r="AA1408" s="16" t="s">
        <v>92</v>
      </c>
      <c r="AB1408" s="16" t="s">
        <v>74</v>
      </c>
      <c r="AC1408" s="16" t="s">
        <v>44</v>
      </c>
      <c r="AD1408" s="16">
        <v>2</v>
      </c>
      <c r="AE1408" s="21">
        <f>VLOOKUP(W1408,Sheet4!$A$4:$B$53,2,FALSE)</f>
        <v>0</v>
      </c>
    </row>
    <row r="1409" spans="1:31" x14ac:dyDescent="0.35">
      <c r="A1409" s="22">
        <v>3166</v>
      </c>
      <c r="B1409" s="23" t="s">
        <v>2505</v>
      </c>
      <c r="C1409" s="23" t="s">
        <v>7265</v>
      </c>
      <c r="D1409" s="24">
        <v>43683</v>
      </c>
      <c r="E1409" s="24">
        <v>44769</v>
      </c>
      <c r="F1409" s="23">
        <v>35</v>
      </c>
      <c r="G1409" s="23" t="s">
        <v>10308</v>
      </c>
      <c r="H1409" s="23" t="s">
        <v>28</v>
      </c>
      <c r="I1409" s="23" t="s">
        <v>9569</v>
      </c>
      <c r="J1409" s="23" t="s">
        <v>9570</v>
      </c>
      <c r="K1409" s="23" t="s">
        <v>132</v>
      </c>
      <c r="L1409" s="23" t="s">
        <v>32</v>
      </c>
      <c r="M1409" s="23" t="s">
        <v>51</v>
      </c>
      <c r="N1409" s="23" t="s">
        <v>50</v>
      </c>
      <c r="O1409" s="23" t="s">
        <v>62</v>
      </c>
      <c r="P1409" s="23" t="s">
        <v>125</v>
      </c>
      <c r="Q1409" s="23" t="s">
        <v>9571</v>
      </c>
      <c r="R1409" s="23" t="s">
        <v>10322</v>
      </c>
      <c r="S1409" s="23" t="s">
        <v>89</v>
      </c>
      <c r="T1409" s="25">
        <v>34275</v>
      </c>
      <c r="U1409" s="26">
        <v>32.133333333333333</v>
      </c>
      <c r="V1409" s="26" t="s">
        <v>10318</v>
      </c>
      <c r="W1409" s="27" t="s">
        <v>39</v>
      </c>
      <c r="X1409" s="23" t="s">
        <v>82</v>
      </c>
      <c r="Y1409" s="23" t="s">
        <v>41</v>
      </c>
      <c r="Z1409" s="23">
        <v>28796</v>
      </c>
      <c r="AA1409" s="23" t="s">
        <v>42</v>
      </c>
      <c r="AB1409" s="23" t="s">
        <v>74</v>
      </c>
      <c r="AC1409" s="23" t="s">
        <v>104</v>
      </c>
      <c r="AD1409" s="23">
        <v>2</v>
      </c>
      <c r="AE1409" s="28">
        <f>VLOOKUP(W1409,Sheet4!$A$4:$B$53,2,FALSE)</f>
        <v>0</v>
      </c>
    </row>
    <row r="1410" spans="1:31" x14ac:dyDescent="0.35">
      <c r="A1410" s="15">
        <v>3168</v>
      </c>
      <c r="B1410" s="16" t="s">
        <v>8792</v>
      </c>
      <c r="C1410" s="16" t="s">
        <v>1606</v>
      </c>
      <c r="D1410" s="17">
        <v>44600</v>
      </c>
      <c r="E1410" s="17">
        <v>45125</v>
      </c>
      <c r="F1410" s="16">
        <v>17</v>
      </c>
      <c r="G1410" s="16" t="s">
        <v>10308</v>
      </c>
      <c r="H1410" s="16" t="s">
        <v>28</v>
      </c>
      <c r="I1410" s="16" t="s">
        <v>9576</v>
      </c>
      <c r="J1410" s="16" t="s">
        <v>9577</v>
      </c>
      <c r="K1410" s="16" t="s">
        <v>138</v>
      </c>
      <c r="L1410" s="16" t="s">
        <v>1804</v>
      </c>
      <c r="M1410" s="16" t="s">
        <v>51</v>
      </c>
      <c r="N1410" s="16" t="s">
        <v>50</v>
      </c>
      <c r="O1410" s="16" t="s">
        <v>62</v>
      </c>
      <c r="P1410" s="16" t="s">
        <v>174</v>
      </c>
      <c r="Q1410" s="16" t="s">
        <v>9578</v>
      </c>
      <c r="R1410" s="16" t="s">
        <v>10322</v>
      </c>
      <c r="S1410" s="16" t="s">
        <v>2014</v>
      </c>
      <c r="T1410" s="18">
        <v>33017</v>
      </c>
      <c r="U1410" s="19">
        <v>35.572222222222223</v>
      </c>
      <c r="V1410" s="19" t="s">
        <v>10318</v>
      </c>
      <c r="W1410" s="20" t="s">
        <v>39</v>
      </c>
      <c r="X1410" s="16" t="s">
        <v>66</v>
      </c>
      <c r="Y1410" s="16" t="s">
        <v>54</v>
      </c>
      <c r="Z1410" s="16">
        <v>86333</v>
      </c>
      <c r="AA1410" s="16" t="s">
        <v>55</v>
      </c>
      <c r="AB1410" s="16" t="s">
        <v>83</v>
      </c>
      <c r="AC1410" s="16" t="s">
        <v>44</v>
      </c>
      <c r="AD1410" s="16">
        <v>2</v>
      </c>
      <c r="AE1410" s="21">
        <f>VLOOKUP(W1410,Sheet4!$A$4:$B$53,2,FALSE)</f>
        <v>0</v>
      </c>
    </row>
    <row r="1411" spans="1:31" x14ac:dyDescent="0.35">
      <c r="A1411" s="22">
        <v>3169</v>
      </c>
      <c r="B1411" s="23" t="s">
        <v>9579</v>
      </c>
      <c r="C1411" s="23" t="s">
        <v>5474</v>
      </c>
      <c r="D1411" s="24">
        <v>43624</v>
      </c>
      <c r="E1411" s="24">
        <v>44225</v>
      </c>
      <c r="F1411" s="23">
        <v>19</v>
      </c>
      <c r="G1411" s="23" t="s">
        <v>10308</v>
      </c>
      <c r="H1411" s="23" t="s">
        <v>28</v>
      </c>
      <c r="I1411" s="23" t="s">
        <v>9580</v>
      </c>
      <c r="J1411" s="23" t="s">
        <v>9581</v>
      </c>
      <c r="K1411" s="23" t="s">
        <v>79</v>
      </c>
      <c r="L1411" s="23" t="s">
        <v>32</v>
      </c>
      <c r="M1411" s="23" t="s">
        <v>51</v>
      </c>
      <c r="N1411" s="23" t="s">
        <v>63</v>
      </c>
      <c r="O1411" s="23" t="s">
        <v>51</v>
      </c>
      <c r="P1411" s="23" t="s">
        <v>125</v>
      </c>
      <c r="Q1411" s="23" t="s">
        <v>9582</v>
      </c>
      <c r="R1411" s="23" t="s">
        <v>10322</v>
      </c>
      <c r="S1411" s="23" t="s">
        <v>52</v>
      </c>
      <c r="T1411" s="25">
        <v>18721</v>
      </c>
      <c r="U1411" s="26">
        <v>74.713888888888889</v>
      </c>
      <c r="V1411" s="26" t="s">
        <v>10316</v>
      </c>
      <c r="W1411" s="27" t="s">
        <v>39</v>
      </c>
      <c r="X1411" s="23" t="s">
        <v>162</v>
      </c>
      <c r="Y1411" s="23" t="s">
        <v>41</v>
      </c>
      <c r="Z1411" s="23">
        <v>17633</v>
      </c>
      <c r="AA1411" s="23" t="s">
        <v>73</v>
      </c>
      <c r="AB1411" s="23" t="s">
        <v>74</v>
      </c>
      <c r="AC1411" s="23" t="s">
        <v>104</v>
      </c>
      <c r="AD1411" s="23">
        <v>4</v>
      </c>
      <c r="AE1411" s="28">
        <f>VLOOKUP(W1411,Sheet4!$A$4:$B$53,2,FALSE)</f>
        <v>0</v>
      </c>
    </row>
    <row r="1412" spans="1:31" x14ac:dyDescent="0.35">
      <c r="A1412" s="15">
        <v>3170</v>
      </c>
      <c r="B1412" s="16" t="s">
        <v>4724</v>
      </c>
      <c r="C1412" s="16" t="s">
        <v>1941</v>
      </c>
      <c r="D1412" s="17">
        <v>44589</v>
      </c>
      <c r="E1412" s="17">
        <v>45100</v>
      </c>
      <c r="F1412" s="16">
        <v>16</v>
      </c>
      <c r="G1412" s="16" t="s">
        <v>10308</v>
      </c>
      <c r="H1412" s="16" t="s">
        <v>28</v>
      </c>
      <c r="I1412" s="16" t="s">
        <v>9583</v>
      </c>
      <c r="J1412" s="16" t="s">
        <v>9584</v>
      </c>
      <c r="K1412" s="16" t="s">
        <v>167</v>
      </c>
      <c r="L1412" s="16" t="s">
        <v>32</v>
      </c>
      <c r="M1412" s="16" t="s">
        <v>62</v>
      </c>
      <c r="N1412" s="16" t="s">
        <v>34</v>
      </c>
      <c r="O1412" s="16" t="s">
        <v>62</v>
      </c>
      <c r="P1412" s="16" t="s">
        <v>139</v>
      </c>
      <c r="Q1412" s="16" t="s">
        <v>9585</v>
      </c>
      <c r="R1412" s="16" t="s">
        <v>10322</v>
      </c>
      <c r="S1412" s="16" t="s">
        <v>89</v>
      </c>
      <c r="T1412" s="18">
        <v>33626</v>
      </c>
      <c r="U1412" s="19">
        <v>33.908333333333331</v>
      </c>
      <c r="V1412" s="19" t="s">
        <v>10318</v>
      </c>
      <c r="W1412" s="20" t="s">
        <v>39</v>
      </c>
      <c r="X1412" s="16" t="s">
        <v>102</v>
      </c>
      <c r="Y1412" s="16" t="s">
        <v>54</v>
      </c>
      <c r="Z1412" s="16">
        <v>16568</v>
      </c>
      <c r="AA1412" s="16" t="s">
        <v>127</v>
      </c>
      <c r="AB1412" s="16" t="s">
        <v>83</v>
      </c>
      <c r="AC1412" s="16" t="s">
        <v>44</v>
      </c>
      <c r="AD1412" s="16">
        <v>2</v>
      </c>
      <c r="AE1412" s="21">
        <f>VLOOKUP(W1412,Sheet4!$A$4:$B$53,2,FALSE)</f>
        <v>0</v>
      </c>
    </row>
    <row r="1413" spans="1:31" x14ac:dyDescent="0.35">
      <c r="A1413" s="22">
        <v>3171</v>
      </c>
      <c r="B1413" s="23" t="s">
        <v>5333</v>
      </c>
      <c r="C1413" s="23" t="s">
        <v>2063</v>
      </c>
      <c r="D1413" s="24">
        <v>44069</v>
      </c>
      <c r="E1413" s="24">
        <v>44784</v>
      </c>
      <c r="F1413" s="23">
        <v>23</v>
      </c>
      <c r="G1413" s="23" t="s">
        <v>10308</v>
      </c>
      <c r="H1413" s="23" t="s">
        <v>28</v>
      </c>
      <c r="I1413" s="23" t="s">
        <v>9586</v>
      </c>
      <c r="J1413" s="23" t="s">
        <v>9587</v>
      </c>
      <c r="K1413" s="23" t="s">
        <v>97</v>
      </c>
      <c r="L1413" s="23" t="s">
        <v>32</v>
      </c>
      <c r="M1413" s="23" t="s">
        <v>51</v>
      </c>
      <c r="N1413" s="23" t="s">
        <v>50</v>
      </c>
      <c r="O1413" s="23" t="s">
        <v>51</v>
      </c>
      <c r="P1413" s="23" t="s">
        <v>98</v>
      </c>
      <c r="Q1413" s="23" t="s">
        <v>9588</v>
      </c>
      <c r="R1413" s="23" t="s">
        <v>10322</v>
      </c>
      <c r="S1413" s="23" t="s">
        <v>110</v>
      </c>
      <c r="T1413" s="25">
        <v>34755</v>
      </c>
      <c r="U1413" s="26">
        <v>30.819444444444443</v>
      </c>
      <c r="V1413" s="26" t="s">
        <v>10318</v>
      </c>
      <c r="W1413" s="27" t="s">
        <v>39</v>
      </c>
      <c r="X1413" s="23" t="s">
        <v>112</v>
      </c>
      <c r="Y1413" s="23" t="s">
        <v>41</v>
      </c>
      <c r="Z1413" s="23">
        <v>44233</v>
      </c>
      <c r="AA1413" s="23" t="s">
        <v>42</v>
      </c>
      <c r="AB1413" s="23" t="s">
        <v>43</v>
      </c>
      <c r="AC1413" s="23" t="s">
        <v>44</v>
      </c>
      <c r="AD1413" s="23">
        <v>5</v>
      </c>
      <c r="AE1413" s="28">
        <f>VLOOKUP(W1413,Sheet4!$A$4:$B$53,2,FALSE)</f>
        <v>0</v>
      </c>
    </row>
    <row r="1414" spans="1:31" x14ac:dyDescent="0.35">
      <c r="A1414" s="15">
        <v>3173</v>
      </c>
      <c r="B1414" s="16" t="s">
        <v>7506</v>
      </c>
      <c r="C1414" s="16" t="s">
        <v>3768</v>
      </c>
      <c r="D1414" s="17">
        <v>44916</v>
      </c>
      <c r="E1414" s="17">
        <v>45076</v>
      </c>
      <c r="F1414" s="16">
        <v>5</v>
      </c>
      <c r="G1414" s="16" t="s">
        <v>10308</v>
      </c>
      <c r="H1414" s="16" t="s">
        <v>28</v>
      </c>
      <c r="I1414" s="16" t="s">
        <v>9590</v>
      </c>
      <c r="J1414" s="16" t="s">
        <v>9591</v>
      </c>
      <c r="K1414" s="16" t="s">
        <v>61</v>
      </c>
      <c r="L1414" s="16" t="s">
        <v>32</v>
      </c>
      <c r="M1414" s="16" t="s">
        <v>33</v>
      </c>
      <c r="N1414" s="16" t="s">
        <v>50</v>
      </c>
      <c r="O1414" s="16" t="s">
        <v>51</v>
      </c>
      <c r="P1414" s="16" t="s">
        <v>125</v>
      </c>
      <c r="Q1414" s="16" t="s">
        <v>9592</v>
      </c>
      <c r="R1414" s="16" t="s">
        <v>10322</v>
      </c>
      <c r="S1414" s="16" t="s">
        <v>935</v>
      </c>
      <c r="T1414" s="18">
        <v>20893</v>
      </c>
      <c r="U1414" s="19">
        <v>68.766666666666666</v>
      </c>
      <c r="V1414" s="19" t="s">
        <v>10315</v>
      </c>
      <c r="W1414" s="20" t="s">
        <v>39</v>
      </c>
      <c r="X1414" s="16" t="s">
        <v>112</v>
      </c>
      <c r="Y1414" s="16" t="s">
        <v>41</v>
      </c>
      <c r="Z1414" s="16">
        <v>24597</v>
      </c>
      <c r="AA1414" s="16" t="s">
        <v>127</v>
      </c>
      <c r="AB1414" s="16" t="s">
        <v>83</v>
      </c>
      <c r="AC1414" s="16" t="s">
        <v>44</v>
      </c>
      <c r="AD1414" s="16">
        <v>1</v>
      </c>
      <c r="AE1414" s="21">
        <f>VLOOKUP(W1414,Sheet4!$A$4:$B$53,2,FALSE)</f>
        <v>0</v>
      </c>
    </row>
    <row r="1415" spans="1:31" x14ac:dyDescent="0.35">
      <c r="A1415" s="22">
        <v>3174</v>
      </c>
      <c r="B1415" s="23" t="s">
        <v>855</v>
      </c>
      <c r="C1415" s="23" t="s">
        <v>3469</v>
      </c>
      <c r="D1415" s="24">
        <v>44846</v>
      </c>
      <c r="E1415" s="24">
        <v>45110</v>
      </c>
      <c r="F1415" s="23">
        <v>8</v>
      </c>
      <c r="G1415" s="23" t="s">
        <v>10308</v>
      </c>
      <c r="H1415" s="23" t="s">
        <v>28</v>
      </c>
      <c r="I1415" s="23" t="s">
        <v>9593</v>
      </c>
      <c r="J1415" s="23" t="s">
        <v>9594</v>
      </c>
      <c r="K1415" s="23" t="s">
        <v>88</v>
      </c>
      <c r="L1415" s="23" t="s">
        <v>32</v>
      </c>
      <c r="M1415" s="23" t="s">
        <v>62</v>
      </c>
      <c r="N1415" s="23" t="s">
        <v>34</v>
      </c>
      <c r="O1415" s="23" t="s">
        <v>51</v>
      </c>
      <c r="P1415" s="23" t="s">
        <v>98</v>
      </c>
      <c r="Q1415" s="23" t="s">
        <v>9595</v>
      </c>
      <c r="R1415" s="23" t="s">
        <v>10322</v>
      </c>
      <c r="S1415" s="23" t="s">
        <v>331</v>
      </c>
      <c r="T1415" s="25">
        <v>22445</v>
      </c>
      <c r="U1415" s="26">
        <v>64.519444444444446</v>
      </c>
      <c r="V1415" s="26" t="s">
        <v>10315</v>
      </c>
      <c r="W1415" s="27" t="s">
        <v>39</v>
      </c>
      <c r="X1415" s="23" t="s">
        <v>225</v>
      </c>
      <c r="Y1415" s="23" t="s">
        <v>41</v>
      </c>
      <c r="Z1415" s="23">
        <v>59255</v>
      </c>
      <c r="AA1415" s="23" t="s">
        <v>55</v>
      </c>
      <c r="AB1415" s="23" t="s">
        <v>74</v>
      </c>
      <c r="AC1415" s="23" t="s">
        <v>44</v>
      </c>
      <c r="AD1415" s="23">
        <v>5</v>
      </c>
      <c r="AE1415" s="28">
        <f>VLOOKUP(W1415,Sheet4!$A$4:$B$53,2,FALSE)</f>
        <v>0</v>
      </c>
    </row>
    <row r="1416" spans="1:31" x14ac:dyDescent="0.35">
      <c r="A1416" s="15">
        <v>3175</v>
      </c>
      <c r="B1416" s="16" t="s">
        <v>1016</v>
      </c>
      <c r="C1416" s="16" t="s">
        <v>3712</v>
      </c>
      <c r="D1416" s="17">
        <v>45130</v>
      </c>
      <c r="E1416" s="17">
        <v>45139</v>
      </c>
      <c r="F1416" s="16">
        <v>0</v>
      </c>
      <c r="G1416" s="16" t="s">
        <v>10308</v>
      </c>
      <c r="H1416" s="16" t="s">
        <v>28</v>
      </c>
      <c r="I1416" s="16" t="s">
        <v>9596</v>
      </c>
      <c r="J1416" s="16" t="s">
        <v>9597</v>
      </c>
      <c r="K1416" s="16" t="s">
        <v>31</v>
      </c>
      <c r="L1416" s="16" t="s">
        <v>32</v>
      </c>
      <c r="M1416" s="16" t="s">
        <v>62</v>
      </c>
      <c r="N1416" s="16" t="s">
        <v>63</v>
      </c>
      <c r="O1416" s="16" t="s">
        <v>62</v>
      </c>
      <c r="P1416" s="16" t="s">
        <v>174</v>
      </c>
      <c r="Q1416" s="16" t="s">
        <v>9598</v>
      </c>
      <c r="R1416" s="16" t="s">
        <v>10322</v>
      </c>
      <c r="S1416" s="16" t="s">
        <v>230</v>
      </c>
      <c r="T1416" s="18">
        <v>17359</v>
      </c>
      <c r="U1416" s="19">
        <v>78.441666666666663</v>
      </c>
      <c r="V1416" s="19" t="s">
        <v>10316</v>
      </c>
      <c r="W1416" s="20" t="s">
        <v>39</v>
      </c>
      <c r="X1416" s="16" t="s">
        <v>112</v>
      </c>
      <c r="Y1416" s="16" t="s">
        <v>41</v>
      </c>
      <c r="Z1416" s="16">
        <v>97410</v>
      </c>
      <c r="AA1416" s="16" t="s">
        <v>127</v>
      </c>
      <c r="AB1416" s="16" t="s">
        <v>74</v>
      </c>
      <c r="AC1416" s="16" t="s">
        <v>44</v>
      </c>
      <c r="AD1416" s="16">
        <v>1</v>
      </c>
      <c r="AE1416" s="21">
        <f>VLOOKUP(W1416,Sheet4!$A$4:$B$53,2,FALSE)</f>
        <v>0</v>
      </c>
    </row>
    <row r="1417" spans="1:31" x14ac:dyDescent="0.35">
      <c r="A1417" s="22">
        <v>3176</v>
      </c>
      <c r="B1417" s="23" t="s">
        <v>3088</v>
      </c>
      <c r="C1417" s="23" t="s">
        <v>8682</v>
      </c>
      <c r="D1417" s="24">
        <v>43447</v>
      </c>
      <c r="E1417" s="24">
        <v>44005</v>
      </c>
      <c r="F1417" s="23">
        <v>18</v>
      </c>
      <c r="G1417" s="23" t="s">
        <v>10308</v>
      </c>
      <c r="H1417" s="23" t="s">
        <v>28</v>
      </c>
      <c r="I1417" s="23" t="s">
        <v>4924</v>
      </c>
      <c r="J1417" s="23" t="s">
        <v>9599</v>
      </c>
      <c r="K1417" s="23" t="s">
        <v>132</v>
      </c>
      <c r="L1417" s="23" t="s">
        <v>32</v>
      </c>
      <c r="M1417" s="23" t="s">
        <v>62</v>
      </c>
      <c r="N1417" s="23" t="s">
        <v>50</v>
      </c>
      <c r="O1417" s="23" t="s">
        <v>62</v>
      </c>
      <c r="P1417" s="23" t="s">
        <v>125</v>
      </c>
      <c r="Q1417" s="23" t="s">
        <v>9600</v>
      </c>
      <c r="R1417" s="23" t="s">
        <v>10322</v>
      </c>
      <c r="S1417" s="23" t="s">
        <v>176</v>
      </c>
      <c r="T1417" s="25">
        <v>36580</v>
      </c>
      <c r="U1417" s="26">
        <v>25.822222222222223</v>
      </c>
      <c r="V1417" s="26" t="s">
        <v>10320</v>
      </c>
      <c r="W1417" s="27" t="s">
        <v>39</v>
      </c>
      <c r="X1417" s="23" t="s">
        <v>177</v>
      </c>
      <c r="Y1417" s="23" t="s">
        <v>41</v>
      </c>
      <c r="Z1417" s="23">
        <v>42252</v>
      </c>
      <c r="AA1417" s="23" t="s">
        <v>73</v>
      </c>
      <c r="AB1417" s="23" t="s">
        <v>43</v>
      </c>
      <c r="AC1417" s="23" t="s">
        <v>104</v>
      </c>
      <c r="AD1417" s="23">
        <v>1</v>
      </c>
      <c r="AE1417" s="28">
        <f>VLOOKUP(W1417,Sheet4!$A$4:$B$53,2,FALSE)</f>
        <v>0</v>
      </c>
    </row>
    <row r="1418" spans="1:31" x14ac:dyDescent="0.35">
      <c r="A1418" s="15">
        <v>3177</v>
      </c>
      <c r="B1418" s="16" t="s">
        <v>2159</v>
      </c>
      <c r="C1418" s="16" t="s">
        <v>151</v>
      </c>
      <c r="D1418" s="17">
        <v>43738</v>
      </c>
      <c r="E1418" s="17">
        <v>44370</v>
      </c>
      <c r="F1418" s="16">
        <v>20</v>
      </c>
      <c r="G1418" s="16" t="s">
        <v>10308</v>
      </c>
      <c r="H1418" s="16" t="s">
        <v>28</v>
      </c>
      <c r="I1418" s="16" t="s">
        <v>9601</v>
      </c>
      <c r="J1418" s="16" t="s">
        <v>9602</v>
      </c>
      <c r="K1418" s="16" t="s">
        <v>49</v>
      </c>
      <c r="L1418" s="16" t="s">
        <v>2299</v>
      </c>
      <c r="M1418" s="16" t="s">
        <v>62</v>
      </c>
      <c r="N1418" s="16" t="s">
        <v>50</v>
      </c>
      <c r="O1418" s="16" t="s">
        <v>62</v>
      </c>
      <c r="P1418" s="16" t="s">
        <v>125</v>
      </c>
      <c r="Q1418" s="16" t="s">
        <v>9603</v>
      </c>
      <c r="R1418" s="16" t="s">
        <v>10322</v>
      </c>
      <c r="S1418" s="16" t="s">
        <v>176</v>
      </c>
      <c r="T1418" s="18">
        <v>36598</v>
      </c>
      <c r="U1418" s="19">
        <v>25.769444444444446</v>
      </c>
      <c r="V1418" s="19" t="s">
        <v>10320</v>
      </c>
      <c r="W1418" s="20" t="s">
        <v>39</v>
      </c>
      <c r="X1418" s="16" t="s">
        <v>177</v>
      </c>
      <c r="Y1418" s="16" t="s">
        <v>41</v>
      </c>
      <c r="Z1418" s="16">
        <v>48294</v>
      </c>
      <c r="AA1418" s="16" t="s">
        <v>127</v>
      </c>
      <c r="AB1418" s="16" t="s">
        <v>74</v>
      </c>
      <c r="AC1418" s="16" t="s">
        <v>44</v>
      </c>
      <c r="AD1418" s="16">
        <v>1</v>
      </c>
      <c r="AE1418" s="21">
        <f>VLOOKUP(W1418,Sheet4!$A$4:$B$53,2,FALSE)</f>
        <v>0</v>
      </c>
    </row>
    <row r="1419" spans="1:31" x14ac:dyDescent="0.35">
      <c r="A1419" s="22">
        <v>3178</v>
      </c>
      <c r="B1419" s="23" t="s">
        <v>9604</v>
      </c>
      <c r="C1419" s="23" t="s">
        <v>231</v>
      </c>
      <c r="D1419" s="24">
        <v>43854</v>
      </c>
      <c r="E1419" s="24">
        <v>45086</v>
      </c>
      <c r="F1419" s="23">
        <v>40</v>
      </c>
      <c r="G1419" s="23" t="s">
        <v>10308</v>
      </c>
      <c r="H1419" s="23" t="s">
        <v>727</v>
      </c>
      <c r="I1419" s="23" t="s">
        <v>9605</v>
      </c>
      <c r="J1419" s="23" t="s">
        <v>9606</v>
      </c>
      <c r="K1419" s="23" t="s">
        <v>138</v>
      </c>
      <c r="L1419" s="23" t="s">
        <v>744</v>
      </c>
      <c r="M1419" s="23" t="s">
        <v>51</v>
      </c>
      <c r="N1419" s="23" t="s">
        <v>34</v>
      </c>
      <c r="O1419" s="23" t="s">
        <v>51</v>
      </c>
      <c r="P1419" s="23" t="s">
        <v>98</v>
      </c>
      <c r="Q1419" s="23" t="s">
        <v>9607</v>
      </c>
      <c r="R1419" s="23" t="s">
        <v>10322</v>
      </c>
      <c r="S1419" s="23" t="s">
        <v>89</v>
      </c>
      <c r="T1419" s="25">
        <v>32993</v>
      </c>
      <c r="U1419" s="26">
        <v>35.638888888888886</v>
      </c>
      <c r="V1419" s="26" t="s">
        <v>10318</v>
      </c>
      <c r="W1419" s="27" t="s">
        <v>39</v>
      </c>
      <c r="X1419" s="23" t="s">
        <v>394</v>
      </c>
      <c r="Y1419" s="23" t="s">
        <v>41</v>
      </c>
      <c r="Z1419" s="23">
        <v>45258</v>
      </c>
      <c r="AA1419" s="23" t="s">
        <v>42</v>
      </c>
      <c r="AB1419" s="23" t="s">
        <v>83</v>
      </c>
      <c r="AC1419" s="23" t="s">
        <v>739</v>
      </c>
      <c r="AD1419" s="23">
        <v>1</v>
      </c>
      <c r="AE1419" s="28">
        <f>VLOOKUP(W1419,Sheet4!$A$4:$B$53,2,FALSE)</f>
        <v>0</v>
      </c>
    </row>
    <row r="1420" spans="1:31" x14ac:dyDescent="0.35">
      <c r="A1420" s="15">
        <v>3179</v>
      </c>
      <c r="B1420" s="16" t="s">
        <v>1296</v>
      </c>
      <c r="C1420" s="16" t="s">
        <v>546</v>
      </c>
      <c r="D1420" s="17">
        <v>44188</v>
      </c>
      <c r="E1420" s="17">
        <v>44272</v>
      </c>
      <c r="F1420" s="16">
        <v>2</v>
      </c>
      <c r="G1420" s="16" t="s">
        <v>10308</v>
      </c>
      <c r="H1420" s="16" t="s">
        <v>727</v>
      </c>
      <c r="I1420" s="16" t="s">
        <v>9608</v>
      </c>
      <c r="J1420" s="16" t="s">
        <v>9609</v>
      </c>
      <c r="K1420" s="16" t="s">
        <v>79</v>
      </c>
      <c r="L1420" s="16" t="s">
        <v>32</v>
      </c>
      <c r="M1420" s="16" t="s">
        <v>62</v>
      </c>
      <c r="N1420" s="16" t="s">
        <v>34</v>
      </c>
      <c r="O1420" s="16" t="s">
        <v>62</v>
      </c>
      <c r="P1420" s="16" t="s">
        <v>174</v>
      </c>
      <c r="Q1420" s="16" t="s">
        <v>9610</v>
      </c>
      <c r="R1420" s="16" t="s">
        <v>10322</v>
      </c>
      <c r="S1420" s="16" t="s">
        <v>89</v>
      </c>
      <c r="T1420" s="18">
        <v>15332</v>
      </c>
      <c r="U1420" s="19">
        <v>83.99444444444444</v>
      </c>
      <c r="V1420" s="19" t="s">
        <v>10314</v>
      </c>
      <c r="W1420" s="20" t="s">
        <v>39</v>
      </c>
      <c r="X1420" s="16" t="s">
        <v>162</v>
      </c>
      <c r="Y1420" s="16" t="s">
        <v>54</v>
      </c>
      <c r="Z1420" s="16">
        <v>96822</v>
      </c>
      <c r="AA1420" s="16" t="s">
        <v>92</v>
      </c>
      <c r="AB1420" s="16" t="s">
        <v>103</v>
      </c>
      <c r="AC1420" s="16" t="s">
        <v>44</v>
      </c>
      <c r="AD1420" s="16">
        <v>2</v>
      </c>
      <c r="AE1420" s="21">
        <f>VLOOKUP(W1420,Sheet4!$A$4:$B$53,2,FALSE)</f>
        <v>0</v>
      </c>
    </row>
    <row r="1421" spans="1:31" x14ac:dyDescent="0.35">
      <c r="A1421" s="22">
        <v>3180</v>
      </c>
      <c r="B1421" s="23" t="s">
        <v>1416</v>
      </c>
      <c r="C1421" s="23" t="s">
        <v>1090</v>
      </c>
      <c r="D1421" s="24">
        <v>43623</v>
      </c>
      <c r="E1421" s="24">
        <v>43841</v>
      </c>
      <c r="F1421" s="23">
        <v>7</v>
      </c>
      <c r="G1421" s="23" t="s">
        <v>10308</v>
      </c>
      <c r="H1421" s="23" t="s">
        <v>727</v>
      </c>
      <c r="I1421" s="23" t="s">
        <v>9611</v>
      </c>
      <c r="J1421" s="23" t="s">
        <v>9612</v>
      </c>
      <c r="K1421" s="23" t="s">
        <v>167</v>
      </c>
      <c r="L1421" s="23" t="s">
        <v>744</v>
      </c>
      <c r="M1421" s="23" t="s">
        <v>62</v>
      </c>
      <c r="N1421" s="23" t="s">
        <v>63</v>
      </c>
      <c r="O1421" s="23" t="s">
        <v>35</v>
      </c>
      <c r="P1421" s="23" t="s">
        <v>139</v>
      </c>
      <c r="Q1421" s="23" t="s">
        <v>9613</v>
      </c>
      <c r="R1421" s="23" t="s">
        <v>10322</v>
      </c>
      <c r="S1421" s="23" t="s">
        <v>89</v>
      </c>
      <c r="T1421" s="25">
        <v>35730</v>
      </c>
      <c r="U1421" s="26">
        <v>28.147222222222222</v>
      </c>
      <c r="V1421" s="26" t="s">
        <v>10320</v>
      </c>
      <c r="W1421" s="27" t="s">
        <v>39</v>
      </c>
      <c r="X1421" s="23" t="s">
        <v>102</v>
      </c>
      <c r="Y1421" s="23" t="s">
        <v>41</v>
      </c>
      <c r="Z1421" s="23">
        <v>14828</v>
      </c>
      <c r="AA1421" s="23" t="s">
        <v>55</v>
      </c>
      <c r="AB1421" s="23" t="s">
        <v>103</v>
      </c>
      <c r="AC1421" s="23" t="s">
        <v>44</v>
      </c>
      <c r="AD1421" s="23">
        <v>4</v>
      </c>
      <c r="AE1421" s="28">
        <f>VLOOKUP(W1421,Sheet4!$A$4:$B$53,2,FALSE)</f>
        <v>0</v>
      </c>
    </row>
    <row r="1422" spans="1:31" x14ac:dyDescent="0.35">
      <c r="A1422" s="15">
        <v>3181</v>
      </c>
      <c r="B1422" s="16" t="s">
        <v>7057</v>
      </c>
      <c r="C1422" s="16" t="s">
        <v>292</v>
      </c>
      <c r="D1422" s="17">
        <v>43824</v>
      </c>
      <c r="E1422" s="17">
        <v>44514</v>
      </c>
      <c r="F1422" s="16">
        <v>22</v>
      </c>
      <c r="G1422" s="16" t="s">
        <v>10308</v>
      </c>
      <c r="H1422" s="16" t="s">
        <v>727</v>
      </c>
      <c r="I1422" s="16" t="s">
        <v>9614</v>
      </c>
      <c r="J1422" s="16" t="s">
        <v>9615</v>
      </c>
      <c r="K1422" s="16" t="s">
        <v>97</v>
      </c>
      <c r="L1422" s="16" t="s">
        <v>32</v>
      </c>
      <c r="M1422" s="16" t="s">
        <v>33</v>
      </c>
      <c r="N1422" s="16" t="s">
        <v>34</v>
      </c>
      <c r="O1422" s="16" t="s">
        <v>35</v>
      </c>
      <c r="P1422" s="16" t="s">
        <v>174</v>
      </c>
      <c r="Q1422" s="16" t="s">
        <v>9616</v>
      </c>
      <c r="R1422" s="16" t="s">
        <v>10322</v>
      </c>
      <c r="S1422" s="16" t="s">
        <v>80</v>
      </c>
      <c r="T1422" s="18">
        <v>21748</v>
      </c>
      <c r="U1422" s="19">
        <v>66.424999999999997</v>
      </c>
      <c r="V1422" s="19" t="s">
        <v>10315</v>
      </c>
      <c r="W1422" s="20" t="s">
        <v>39</v>
      </c>
      <c r="X1422" s="16" t="s">
        <v>225</v>
      </c>
      <c r="Y1422" s="16" t="s">
        <v>41</v>
      </c>
      <c r="Z1422" s="16">
        <v>26328</v>
      </c>
      <c r="AA1422" s="16" t="s">
        <v>73</v>
      </c>
      <c r="AB1422" s="16" t="s">
        <v>74</v>
      </c>
      <c r="AC1422" s="16" t="s">
        <v>44</v>
      </c>
      <c r="AD1422" s="16">
        <v>4</v>
      </c>
      <c r="AE1422" s="21">
        <f>VLOOKUP(W1422,Sheet4!$A$4:$B$53,2,FALSE)</f>
        <v>0</v>
      </c>
    </row>
    <row r="1423" spans="1:31" x14ac:dyDescent="0.35">
      <c r="A1423" s="22">
        <v>3183</v>
      </c>
      <c r="B1423" s="23" t="s">
        <v>26</v>
      </c>
      <c r="C1423" s="23" t="s">
        <v>1343</v>
      </c>
      <c r="D1423" s="24">
        <v>44868</v>
      </c>
      <c r="E1423" s="24">
        <v>45141</v>
      </c>
      <c r="F1423" s="23">
        <v>8</v>
      </c>
      <c r="G1423" s="23" t="s">
        <v>10308</v>
      </c>
      <c r="H1423" s="23" t="s">
        <v>727</v>
      </c>
      <c r="I1423" s="23" t="s">
        <v>9619</v>
      </c>
      <c r="J1423" s="23" t="s">
        <v>9620</v>
      </c>
      <c r="K1423" s="23" t="s">
        <v>61</v>
      </c>
      <c r="L1423" s="23" t="s">
        <v>744</v>
      </c>
      <c r="M1423" s="23" t="s">
        <v>62</v>
      </c>
      <c r="N1423" s="23" t="s">
        <v>50</v>
      </c>
      <c r="O1423" s="23" t="s">
        <v>35</v>
      </c>
      <c r="P1423" s="23" t="s">
        <v>125</v>
      </c>
      <c r="Q1423" s="23" t="s">
        <v>9621</v>
      </c>
      <c r="R1423" s="23" t="s">
        <v>10322</v>
      </c>
      <c r="S1423" s="23" t="s">
        <v>110</v>
      </c>
      <c r="T1423" s="25">
        <v>19405</v>
      </c>
      <c r="U1423" s="26">
        <v>72.847222222222229</v>
      </c>
      <c r="V1423" s="26" t="s">
        <v>10316</v>
      </c>
      <c r="W1423" s="27" t="s">
        <v>39</v>
      </c>
      <c r="X1423" s="23" t="s">
        <v>102</v>
      </c>
      <c r="Y1423" s="23" t="s">
        <v>54</v>
      </c>
      <c r="Z1423" s="23">
        <v>40809</v>
      </c>
      <c r="AA1423" s="23" t="s">
        <v>73</v>
      </c>
      <c r="AB1423" s="23" t="s">
        <v>74</v>
      </c>
      <c r="AC1423" s="23" t="s">
        <v>739</v>
      </c>
      <c r="AD1423" s="23">
        <v>3</v>
      </c>
      <c r="AE1423" s="28">
        <f>VLOOKUP(W1423,Sheet4!$A$4:$B$53,2,FALSE)</f>
        <v>0</v>
      </c>
    </row>
    <row r="1424" spans="1:31" x14ac:dyDescent="0.35">
      <c r="A1424" s="15">
        <v>3185</v>
      </c>
      <c r="B1424" s="16" t="s">
        <v>849</v>
      </c>
      <c r="C1424" s="16" t="s">
        <v>1969</v>
      </c>
      <c r="D1424" s="17">
        <v>44097</v>
      </c>
      <c r="E1424" s="17">
        <v>45000</v>
      </c>
      <c r="F1424" s="16">
        <v>29</v>
      </c>
      <c r="G1424" s="16" t="s">
        <v>10308</v>
      </c>
      <c r="H1424" s="16" t="s">
        <v>28</v>
      </c>
      <c r="I1424" s="16" t="s">
        <v>9624</v>
      </c>
      <c r="J1424" s="16" t="s">
        <v>9625</v>
      </c>
      <c r="K1424" s="16" t="s">
        <v>117</v>
      </c>
      <c r="L1424" s="16" t="s">
        <v>744</v>
      </c>
      <c r="M1424" s="16" t="s">
        <v>33</v>
      </c>
      <c r="N1424" s="16" t="s">
        <v>34</v>
      </c>
      <c r="O1424" s="16" t="s">
        <v>35</v>
      </c>
      <c r="P1424" s="16" t="s">
        <v>174</v>
      </c>
      <c r="Q1424" s="16" t="s">
        <v>9626</v>
      </c>
      <c r="R1424" s="16" t="s">
        <v>10322</v>
      </c>
      <c r="S1424" s="16" t="s">
        <v>89</v>
      </c>
      <c r="T1424" s="18">
        <v>36474</v>
      </c>
      <c r="U1424" s="19">
        <v>26.111111111111111</v>
      </c>
      <c r="V1424" s="19" t="s">
        <v>10320</v>
      </c>
      <c r="W1424" s="20" t="s">
        <v>39</v>
      </c>
      <c r="X1424" s="16" t="s">
        <v>66</v>
      </c>
      <c r="Y1424" s="16" t="s">
        <v>41</v>
      </c>
      <c r="Z1424" s="16">
        <v>91605</v>
      </c>
      <c r="AA1424" s="16" t="s">
        <v>73</v>
      </c>
      <c r="AB1424" s="16" t="s">
        <v>103</v>
      </c>
      <c r="AC1424" s="16" t="s">
        <v>739</v>
      </c>
      <c r="AD1424" s="16">
        <v>2</v>
      </c>
      <c r="AE1424" s="21">
        <f>VLOOKUP(W1424,Sheet4!$A$4:$B$53,2,FALSE)</f>
        <v>0</v>
      </c>
    </row>
    <row r="1425" spans="1:31" x14ac:dyDescent="0.35">
      <c r="A1425" s="22">
        <v>3186</v>
      </c>
      <c r="B1425" s="23" t="s">
        <v>6108</v>
      </c>
      <c r="C1425" s="23" t="s">
        <v>514</v>
      </c>
      <c r="D1425" s="24">
        <v>44437</v>
      </c>
      <c r="E1425" s="24">
        <v>44873</v>
      </c>
      <c r="F1425" s="23">
        <v>14</v>
      </c>
      <c r="G1425" s="23" t="s">
        <v>10308</v>
      </c>
      <c r="H1425" s="23" t="s">
        <v>28</v>
      </c>
      <c r="I1425" s="23" t="s">
        <v>5861</v>
      </c>
      <c r="J1425" s="23" t="s">
        <v>9627</v>
      </c>
      <c r="K1425" s="23" t="s">
        <v>61</v>
      </c>
      <c r="L1425" s="23" t="s">
        <v>32</v>
      </c>
      <c r="M1425" s="23" t="s">
        <v>51</v>
      </c>
      <c r="N1425" s="23" t="s">
        <v>50</v>
      </c>
      <c r="O1425" s="23" t="s">
        <v>62</v>
      </c>
      <c r="P1425" s="23" t="s">
        <v>174</v>
      </c>
      <c r="Q1425" s="23" t="s">
        <v>9628</v>
      </c>
      <c r="R1425" s="23" t="s">
        <v>10322</v>
      </c>
      <c r="S1425" s="23" t="s">
        <v>52</v>
      </c>
      <c r="T1425" s="25">
        <v>24595</v>
      </c>
      <c r="U1425" s="26">
        <v>58.630555555555553</v>
      </c>
      <c r="V1425" s="26" t="s">
        <v>10319</v>
      </c>
      <c r="W1425" s="27" t="s">
        <v>39</v>
      </c>
      <c r="X1425" s="23" t="s">
        <v>6</v>
      </c>
      <c r="Y1425" s="23" t="s">
        <v>41</v>
      </c>
      <c r="Z1425" s="23">
        <v>76162</v>
      </c>
      <c r="AA1425" s="23" t="s">
        <v>92</v>
      </c>
      <c r="AB1425" s="23" t="s">
        <v>103</v>
      </c>
      <c r="AC1425" s="23" t="s">
        <v>44</v>
      </c>
      <c r="AD1425" s="23">
        <v>2</v>
      </c>
      <c r="AE1425" s="28">
        <f>VLOOKUP(W1425,Sheet4!$A$4:$B$53,2,FALSE)</f>
        <v>0</v>
      </c>
    </row>
    <row r="1426" spans="1:31" x14ac:dyDescent="0.35">
      <c r="A1426" s="15">
        <v>3187</v>
      </c>
      <c r="B1426" s="16" t="s">
        <v>9629</v>
      </c>
      <c r="C1426" s="16" t="s">
        <v>991</v>
      </c>
      <c r="D1426" s="17">
        <v>44908</v>
      </c>
      <c r="E1426" s="17">
        <v>44937</v>
      </c>
      <c r="F1426" s="16">
        <v>0</v>
      </c>
      <c r="G1426" s="16" t="s">
        <v>10308</v>
      </c>
      <c r="H1426" s="16" t="s">
        <v>28</v>
      </c>
      <c r="I1426" s="16" t="s">
        <v>9630</v>
      </c>
      <c r="J1426" s="16" t="s">
        <v>9631</v>
      </c>
      <c r="K1426" s="16" t="s">
        <v>167</v>
      </c>
      <c r="L1426" s="16" t="s">
        <v>32</v>
      </c>
      <c r="M1426" s="16" t="s">
        <v>33</v>
      </c>
      <c r="N1426" s="16" t="s">
        <v>34</v>
      </c>
      <c r="O1426" s="16" t="s">
        <v>62</v>
      </c>
      <c r="P1426" s="16" t="s">
        <v>125</v>
      </c>
      <c r="Q1426" s="16" t="s">
        <v>9632</v>
      </c>
      <c r="R1426" s="16" t="s">
        <v>10322</v>
      </c>
      <c r="S1426" s="16" t="s">
        <v>304</v>
      </c>
      <c r="T1426" s="18">
        <v>22744</v>
      </c>
      <c r="U1426" s="19">
        <v>63.7</v>
      </c>
      <c r="V1426" s="19" t="s">
        <v>10315</v>
      </c>
      <c r="W1426" s="20" t="s">
        <v>39</v>
      </c>
      <c r="X1426" s="16" t="s">
        <v>418</v>
      </c>
      <c r="Y1426" s="16" t="s">
        <v>41</v>
      </c>
      <c r="Z1426" s="16">
        <v>13522</v>
      </c>
      <c r="AA1426" s="16" t="s">
        <v>92</v>
      </c>
      <c r="AB1426" s="16" t="s">
        <v>74</v>
      </c>
      <c r="AC1426" s="16" t="s">
        <v>739</v>
      </c>
      <c r="AD1426" s="16">
        <v>3</v>
      </c>
      <c r="AE1426" s="21">
        <f>VLOOKUP(W1426,Sheet4!$A$4:$B$53,2,FALSE)</f>
        <v>0</v>
      </c>
    </row>
    <row r="1427" spans="1:31" x14ac:dyDescent="0.35">
      <c r="A1427" s="22">
        <v>3191</v>
      </c>
      <c r="B1427" s="23" t="s">
        <v>7793</v>
      </c>
      <c r="C1427" s="23" t="s">
        <v>237</v>
      </c>
      <c r="D1427" s="24">
        <v>44748</v>
      </c>
      <c r="E1427" s="24">
        <v>44785</v>
      </c>
      <c r="F1427" s="23">
        <v>1</v>
      </c>
      <c r="G1427" s="23" t="s">
        <v>10308</v>
      </c>
      <c r="H1427" s="23" t="s">
        <v>28</v>
      </c>
      <c r="I1427" s="23" t="s">
        <v>9640</v>
      </c>
      <c r="J1427" s="23" t="s">
        <v>9641</v>
      </c>
      <c r="K1427" s="23" t="s">
        <v>88</v>
      </c>
      <c r="L1427" s="23" t="s">
        <v>32</v>
      </c>
      <c r="M1427" s="23" t="s">
        <v>51</v>
      </c>
      <c r="N1427" s="23" t="s">
        <v>50</v>
      </c>
      <c r="O1427" s="23" t="s">
        <v>51</v>
      </c>
      <c r="P1427" s="23" t="s">
        <v>139</v>
      </c>
      <c r="Q1427" s="23" t="s">
        <v>9642</v>
      </c>
      <c r="R1427" s="23" t="s">
        <v>10322</v>
      </c>
      <c r="S1427" s="23" t="s">
        <v>1011</v>
      </c>
      <c r="T1427" s="25">
        <v>16465</v>
      </c>
      <c r="U1427" s="26">
        <v>80.894444444444446</v>
      </c>
      <c r="V1427" s="26" t="s">
        <v>10314</v>
      </c>
      <c r="W1427" s="27" t="s">
        <v>39</v>
      </c>
      <c r="X1427" s="23" t="s">
        <v>102</v>
      </c>
      <c r="Y1427" s="23" t="s">
        <v>54</v>
      </c>
      <c r="Z1427" s="23">
        <v>29435</v>
      </c>
      <c r="AA1427" s="23" t="s">
        <v>92</v>
      </c>
      <c r="AB1427" s="23" t="s">
        <v>83</v>
      </c>
      <c r="AC1427" s="23" t="s">
        <v>44</v>
      </c>
      <c r="AD1427" s="23">
        <v>2</v>
      </c>
      <c r="AE1427" s="28">
        <f>VLOOKUP(W1427,Sheet4!$A$4:$B$53,2,FALSE)</f>
        <v>0</v>
      </c>
    </row>
    <row r="1428" spans="1:31" x14ac:dyDescent="0.35">
      <c r="A1428" s="15">
        <v>3192</v>
      </c>
      <c r="B1428" s="16" t="s">
        <v>8187</v>
      </c>
      <c r="C1428" s="16" t="s">
        <v>669</v>
      </c>
      <c r="D1428" s="17">
        <v>43576</v>
      </c>
      <c r="E1428" s="17">
        <v>44573</v>
      </c>
      <c r="F1428" s="16">
        <v>32</v>
      </c>
      <c r="G1428" s="16" t="s">
        <v>10308</v>
      </c>
      <c r="H1428" s="16" t="s">
        <v>28</v>
      </c>
      <c r="I1428" s="16" t="s">
        <v>9643</v>
      </c>
      <c r="J1428" s="16" t="s">
        <v>9644</v>
      </c>
      <c r="K1428" s="16" t="s">
        <v>31</v>
      </c>
      <c r="L1428" s="16" t="s">
        <v>32</v>
      </c>
      <c r="M1428" s="16" t="s">
        <v>62</v>
      </c>
      <c r="N1428" s="16" t="s">
        <v>50</v>
      </c>
      <c r="O1428" s="16" t="s">
        <v>51</v>
      </c>
      <c r="P1428" s="16" t="s">
        <v>125</v>
      </c>
      <c r="Q1428" s="16" t="s">
        <v>9645</v>
      </c>
      <c r="R1428" s="16" t="s">
        <v>10322</v>
      </c>
      <c r="S1428" s="16" t="s">
        <v>52</v>
      </c>
      <c r="T1428" s="18">
        <v>35442</v>
      </c>
      <c r="U1428" s="19">
        <v>28.93888888888889</v>
      </c>
      <c r="V1428" s="19" t="s">
        <v>10320</v>
      </c>
      <c r="W1428" s="20" t="s">
        <v>39</v>
      </c>
      <c r="X1428" s="16" t="s">
        <v>82</v>
      </c>
      <c r="Y1428" s="16" t="s">
        <v>41</v>
      </c>
      <c r="Z1428" s="16">
        <v>26250</v>
      </c>
      <c r="AA1428" s="16" t="s">
        <v>92</v>
      </c>
      <c r="AB1428" s="16" t="s">
        <v>74</v>
      </c>
      <c r="AC1428" s="16" t="s">
        <v>44</v>
      </c>
      <c r="AD1428" s="16">
        <v>3</v>
      </c>
      <c r="AE1428" s="21">
        <f>VLOOKUP(W1428,Sheet4!$A$4:$B$53,2,FALSE)</f>
        <v>0</v>
      </c>
    </row>
    <row r="1429" spans="1:31" x14ac:dyDescent="0.35">
      <c r="A1429" s="22">
        <v>3195</v>
      </c>
      <c r="B1429" s="23" t="s">
        <v>9651</v>
      </c>
      <c r="C1429" s="23" t="s">
        <v>3825</v>
      </c>
      <c r="D1429" s="24">
        <v>44028</v>
      </c>
      <c r="E1429" s="24">
        <v>44119</v>
      </c>
      <c r="F1429" s="23">
        <v>2</v>
      </c>
      <c r="G1429" s="23" t="s">
        <v>10308</v>
      </c>
      <c r="H1429" s="23" t="s">
        <v>28</v>
      </c>
      <c r="I1429" s="23" t="s">
        <v>9652</v>
      </c>
      <c r="J1429" s="23" t="s">
        <v>9653</v>
      </c>
      <c r="K1429" s="23" t="s">
        <v>117</v>
      </c>
      <c r="L1429" s="23" t="s">
        <v>32</v>
      </c>
      <c r="M1429" s="23" t="s">
        <v>62</v>
      </c>
      <c r="N1429" s="23" t="s">
        <v>50</v>
      </c>
      <c r="O1429" s="23" t="s">
        <v>62</v>
      </c>
      <c r="P1429" s="23" t="s">
        <v>125</v>
      </c>
      <c r="Q1429" s="23" t="s">
        <v>9654</v>
      </c>
      <c r="R1429" s="23" t="s">
        <v>10322</v>
      </c>
      <c r="S1429" s="23" t="s">
        <v>80</v>
      </c>
      <c r="T1429" s="25">
        <v>29617</v>
      </c>
      <c r="U1429" s="26">
        <v>44.888888888888886</v>
      </c>
      <c r="V1429" s="26" t="s">
        <v>10317</v>
      </c>
      <c r="W1429" s="27" t="s">
        <v>39</v>
      </c>
      <c r="X1429" s="23" t="s">
        <v>102</v>
      </c>
      <c r="Y1429" s="23" t="s">
        <v>41</v>
      </c>
      <c r="Z1429" s="23">
        <v>70709</v>
      </c>
      <c r="AA1429" s="23" t="s">
        <v>42</v>
      </c>
      <c r="AB1429" s="23" t="s">
        <v>103</v>
      </c>
      <c r="AC1429" s="23" t="s">
        <v>44</v>
      </c>
      <c r="AD1429" s="23">
        <v>2</v>
      </c>
      <c r="AE1429" s="28">
        <f>VLOOKUP(W1429,Sheet4!$A$4:$B$53,2,FALSE)</f>
        <v>0</v>
      </c>
    </row>
    <row r="1430" spans="1:31" x14ac:dyDescent="0.35">
      <c r="A1430" s="15">
        <v>3196</v>
      </c>
      <c r="B1430" s="16" t="s">
        <v>7153</v>
      </c>
      <c r="C1430" s="16" t="s">
        <v>67</v>
      </c>
      <c r="D1430" s="17">
        <v>43432</v>
      </c>
      <c r="E1430" s="17">
        <v>44422</v>
      </c>
      <c r="F1430" s="16">
        <v>32</v>
      </c>
      <c r="G1430" s="16" t="s">
        <v>10308</v>
      </c>
      <c r="H1430" s="16" t="s">
        <v>28</v>
      </c>
      <c r="I1430" s="16" t="s">
        <v>9655</v>
      </c>
      <c r="J1430" s="16" t="s">
        <v>9656</v>
      </c>
      <c r="K1430" s="16" t="s">
        <v>61</v>
      </c>
      <c r="L1430" s="16" t="s">
        <v>32</v>
      </c>
      <c r="M1430" s="16" t="s">
        <v>62</v>
      </c>
      <c r="N1430" s="16" t="s">
        <v>63</v>
      </c>
      <c r="O1430" s="16" t="s">
        <v>35</v>
      </c>
      <c r="P1430" s="16" t="s">
        <v>98</v>
      </c>
      <c r="Q1430" s="16" t="s">
        <v>9657</v>
      </c>
      <c r="R1430" s="16" t="s">
        <v>10322</v>
      </c>
      <c r="S1430" s="16" t="s">
        <v>110</v>
      </c>
      <c r="T1430" s="18">
        <v>27345</v>
      </c>
      <c r="U1430" s="19">
        <v>51.105555555555554</v>
      </c>
      <c r="V1430" s="19" t="s">
        <v>10319</v>
      </c>
      <c r="W1430" s="20" t="s">
        <v>39</v>
      </c>
      <c r="X1430" s="16" t="s">
        <v>418</v>
      </c>
      <c r="Y1430" s="16" t="s">
        <v>41</v>
      </c>
      <c r="Z1430" s="16">
        <v>60139</v>
      </c>
      <c r="AA1430" s="16" t="s">
        <v>73</v>
      </c>
      <c r="AB1430" s="16" t="s">
        <v>103</v>
      </c>
      <c r="AC1430" s="16" t="s">
        <v>44</v>
      </c>
      <c r="AD1430" s="16">
        <v>2</v>
      </c>
      <c r="AE1430" s="21">
        <f>VLOOKUP(W1430,Sheet4!$A$4:$B$53,2,FALSE)</f>
        <v>0</v>
      </c>
    </row>
    <row r="1431" spans="1:31" x14ac:dyDescent="0.35">
      <c r="A1431" s="22">
        <v>3202</v>
      </c>
      <c r="B1431" s="23" t="s">
        <v>7410</v>
      </c>
      <c r="C1431" s="23" t="s">
        <v>4473</v>
      </c>
      <c r="D1431" s="24">
        <v>44003</v>
      </c>
      <c r="E1431" s="24">
        <v>45100</v>
      </c>
      <c r="F1431" s="23">
        <v>36</v>
      </c>
      <c r="G1431" s="23" t="s">
        <v>10308</v>
      </c>
      <c r="H1431" s="23" t="s">
        <v>28</v>
      </c>
      <c r="I1431" s="23" t="s">
        <v>9672</v>
      </c>
      <c r="J1431" s="23" t="s">
        <v>9673</v>
      </c>
      <c r="K1431" s="23" t="s">
        <v>97</v>
      </c>
      <c r="L1431" s="23" t="s">
        <v>744</v>
      </c>
      <c r="M1431" s="23" t="s">
        <v>33</v>
      </c>
      <c r="N1431" s="23" t="s">
        <v>50</v>
      </c>
      <c r="O1431" s="23" t="s">
        <v>62</v>
      </c>
      <c r="P1431" s="23" t="s">
        <v>98</v>
      </c>
      <c r="Q1431" s="23" t="s">
        <v>9674</v>
      </c>
      <c r="R1431" s="23" t="s">
        <v>10322</v>
      </c>
      <c r="S1431" s="23" t="s">
        <v>110</v>
      </c>
      <c r="T1431" s="25">
        <v>36247</v>
      </c>
      <c r="U1431" s="26">
        <v>26.727777777777778</v>
      </c>
      <c r="V1431" s="26" t="s">
        <v>10320</v>
      </c>
      <c r="W1431" s="27" t="s">
        <v>39</v>
      </c>
      <c r="X1431" s="23" t="s">
        <v>112</v>
      </c>
      <c r="Y1431" s="23" t="s">
        <v>41</v>
      </c>
      <c r="Z1431" s="23">
        <v>1810</v>
      </c>
      <c r="AA1431" s="23" t="s">
        <v>73</v>
      </c>
      <c r="AB1431" s="23" t="s">
        <v>74</v>
      </c>
      <c r="AC1431" s="23" t="s">
        <v>44</v>
      </c>
      <c r="AD1431" s="23">
        <v>4</v>
      </c>
      <c r="AE1431" s="28">
        <f>VLOOKUP(W1431,Sheet4!$A$4:$B$53,2,FALSE)</f>
        <v>0</v>
      </c>
    </row>
    <row r="1432" spans="1:31" x14ac:dyDescent="0.35">
      <c r="A1432" s="15">
        <v>3203</v>
      </c>
      <c r="B1432" s="16" t="s">
        <v>9675</v>
      </c>
      <c r="C1432" s="16" t="s">
        <v>4465</v>
      </c>
      <c r="D1432" s="17">
        <v>44215</v>
      </c>
      <c r="E1432" s="17">
        <v>44815</v>
      </c>
      <c r="F1432" s="16">
        <v>19</v>
      </c>
      <c r="G1432" s="16" t="s">
        <v>10308</v>
      </c>
      <c r="H1432" s="16" t="s">
        <v>28</v>
      </c>
      <c r="I1432" s="16" t="s">
        <v>9676</v>
      </c>
      <c r="J1432" s="16" t="s">
        <v>9677</v>
      </c>
      <c r="K1432" s="16" t="s">
        <v>167</v>
      </c>
      <c r="L1432" s="16" t="s">
        <v>744</v>
      </c>
      <c r="M1432" s="16" t="s">
        <v>33</v>
      </c>
      <c r="N1432" s="16" t="s">
        <v>34</v>
      </c>
      <c r="O1432" s="16" t="s">
        <v>51</v>
      </c>
      <c r="P1432" s="16" t="s">
        <v>174</v>
      </c>
      <c r="Q1432" s="16" t="s">
        <v>9678</v>
      </c>
      <c r="R1432" s="16" t="s">
        <v>10322</v>
      </c>
      <c r="S1432" s="16" t="s">
        <v>65</v>
      </c>
      <c r="T1432" s="18">
        <v>22534</v>
      </c>
      <c r="U1432" s="19">
        <v>64.277777777777771</v>
      </c>
      <c r="V1432" s="19" t="s">
        <v>10315</v>
      </c>
      <c r="W1432" s="20" t="s">
        <v>39</v>
      </c>
      <c r="X1432" s="16" t="s">
        <v>394</v>
      </c>
      <c r="Y1432" s="16" t="s">
        <v>41</v>
      </c>
      <c r="Z1432" s="16">
        <v>2343</v>
      </c>
      <c r="AA1432" s="16" t="s">
        <v>42</v>
      </c>
      <c r="AB1432" s="16" t="s">
        <v>74</v>
      </c>
      <c r="AC1432" s="16" t="s">
        <v>44</v>
      </c>
      <c r="AD1432" s="16">
        <v>4</v>
      </c>
      <c r="AE1432" s="21">
        <f>VLOOKUP(W1432,Sheet4!$A$4:$B$53,2,FALSE)</f>
        <v>0</v>
      </c>
    </row>
    <row r="1433" spans="1:31" x14ac:dyDescent="0.35">
      <c r="A1433" s="22">
        <v>3205</v>
      </c>
      <c r="B1433" s="23" t="s">
        <v>9682</v>
      </c>
      <c r="C1433" s="23" t="s">
        <v>9683</v>
      </c>
      <c r="D1433" s="24">
        <v>44056</v>
      </c>
      <c r="E1433" s="24">
        <v>44456</v>
      </c>
      <c r="F1433" s="23">
        <v>13</v>
      </c>
      <c r="G1433" s="23" t="s">
        <v>10308</v>
      </c>
      <c r="H1433" s="23" t="s">
        <v>28</v>
      </c>
      <c r="I1433" s="23" t="s">
        <v>9684</v>
      </c>
      <c r="J1433" s="23" t="s">
        <v>9685</v>
      </c>
      <c r="K1433" s="23" t="s">
        <v>79</v>
      </c>
      <c r="L1433" s="23" t="s">
        <v>1804</v>
      </c>
      <c r="M1433" s="23" t="s">
        <v>33</v>
      </c>
      <c r="N1433" s="23" t="s">
        <v>34</v>
      </c>
      <c r="O1433" s="23" t="s">
        <v>51</v>
      </c>
      <c r="P1433" s="23" t="s">
        <v>174</v>
      </c>
      <c r="Q1433" s="23" t="s">
        <v>9686</v>
      </c>
      <c r="R1433" s="23" t="s">
        <v>10322</v>
      </c>
      <c r="S1433" s="23" t="s">
        <v>52</v>
      </c>
      <c r="T1433" s="25">
        <v>32175</v>
      </c>
      <c r="U1433" s="26">
        <v>37.883333333333333</v>
      </c>
      <c r="V1433" s="26" t="s">
        <v>10318</v>
      </c>
      <c r="W1433" s="27" t="s">
        <v>39</v>
      </c>
      <c r="X1433" s="23" t="s">
        <v>162</v>
      </c>
      <c r="Y1433" s="23" t="s">
        <v>41</v>
      </c>
      <c r="Z1433" s="23">
        <v>1864</v>
      </c>
      <c r="AA1433" s="23" t="s">
        <v>127</v>
      </c>
      <c r="AB1433" s="23" t="s">
        <v>83</v>
      </c>
      <c r="AC1433" s="23" t="s">
        <v>44</v>
      </c>
      <c r="AD1433" s="23">
        <v>4</v>
      </c>
      <c r="AE1433" s="28">
        <f>VLOOKUP(W1433,Sheet4!$A$4:$B$53,2,FALSE)</f>
        <v>0</v>
      </c>
    </row>
    <row r="1434" spans="1:31" x14ac:dyDescent="0.35">
      <c r="A1434" s="15">
        <v>3208</v>
      </c>
      <c r="B1434" s="16" t="s">
        <v>9692</v>
      </c>
      <c r="C1434" s="16" t="s">
        <v>9693</v>
      </c>
      <c r="D1434" s="17">
        <v>44190</v>
      </c>
      <c r="E1434" s="17">
        <v>44993</v>
      </c>
      <c r="F1434" s="16">
        <v>26</v>
      </c>
      <c r="G1434" s="16" t="s">
        <v>10308</v>
      </c>
      <c r="H1434" s="16" t="s">
        <v>28</v>
      </c>
      <c r="I1434" s="16" t="s">
        <v>9694</v>
      </c>
      <c r="J1434" s="16" t="s">
        <v>9695</v>
      </c>
      <c r="K1434" s="16" t="s">
        <v>31</v>
      </c>
      <c r="L1434" s="16" t="s">
        <v>744</v>
      </c>
      <c r="M1434" s="16" t="s">
        <v>33</v>
      </c>
      <c r="N1434" s="16" t="s">
        <v>50</v>
      </c>
      <c r="O1434" s="16" t="s">
        <v>35</v>
      </c>
      <c r="P1434" s="16" t="s">
        <v>125</v>
      </c>
      <c r="Q1434" s="16" t="s">
        <v>9696</v>
      </c>
      <c r="R1434" s="16" t="s">
        <v>10322</v>
      </c>
      <c r="S1434" s="16" t="s">
        <v>89</v>
      </c>
      <c r="T1434" s="18">
        <v>26911</v>
      </c>
      <c r="U1434" s="19">
        <v>52.294444444444444</v>
      </c>
      <c r="V1434" s="19" t="s">
        <v>10319</v>
      </c>
      <c r="W1434" s="20" t="s">
        <v>39</v>
      </c>
      <c r="X1434" s="16" t="s">
        <v>215</v>
      </c>
      <c r="Y1434" s="16" t="s">
        <v>54</v>
      </c>
      <c r="Z1434" s="16">
        <v>2171</v>
      </c>
      <c r="AA1434" s="16" t="s">
        <v>55</v>
      </c>
      <c r="AB1434" s="16" t="s">
        <v>103</v>
      </c>
      <c r="AC1434" s="16" t="s">
        <v>44</v>
      </c>
      <c r="AD1434" s="16">
        <v>2</v>
      </c>
      <c r="AE1434" s="21">
        <f>VLOOKUP(W1434,Sheet4!$A$4:$B$53,2,FALSE)</f>
        <v>0</v>
      </c>
    </row>
    <row r="1435" spans="1:31" x14ac:dyDescent="0.35">
      <c r="A1435" s="22">
        <v>3212</v>
      </c>
      <c r="B1435" s="23" t="s">
        <v>2384</v>
      </c>
      <c r="C1435" s="23" t="s">
        <v>9707</v>
      </c>
      <c r="D1435" s="24">
        <v>44192</v>
      </c>
      <c r="E1435" s="24">
        <v>44703</v>
      </c>
      <c r="F1435" s="23">
        <v>16</v>
      </c>
      <c r="G1435" s="23" t="s">
        <v>10308</v>
      </c>
      <c r="H1435" s="23" t="s">
        <v>727</v>
      </c>
      <c r="I1435" s="23" t="s">
        <v>9708</v>
      </c>
      <c r="J1435" s="23" t="s">
        <v>9709</v>
      </c>
      <c r="K1435" s="23" t="s">
        <v>167</v>
      </c>
      <c r="L1435" s="23" t="s">
        <v>744</v>
      </c>
      <c r="M1435" s="23" t="s">
        <v>62</v>
      </c>
      <c r="N1435" s="23" t="s">
        <v>34</v>
      </c>
      <c r="O1435" s="23" t="s">
        <v>51</v>
      </c>
      <c r="P1435" s="23" t="s">
        <v>125</v>
      </c>
      <c r="Q1435" s="23" t="s">
        <v>9710</v>
      </c>
      <c r="R1435" s="23" t="s">
        <v>10322</v>
      </c>
      <c r="S1435" s="23" t="s">
        <v>89</v>
      </c>
      <c r="T1435" s="25">
        <v>26480</v>
      </c>
      <c r="U1435" s="26">
        <v>53.472222222222221</v>
      </c>
      <c r="V1435" s="26" t="s">
        <v>10319</v>
      </c>
      <c r="W1435" s="27" t="s">
        <v>39</v>
      </c>
      <c r="X1435" s="23" t="s">
        <v>225</v>
      </c>
      <c r="Y1435" s="23" t="s">
        <v>54</v>
      </c>
      <c r="Z1435" s="23">
        <v>2126</v>
      </c>
      <c r="AA1435" s="23" t="s">
        <v>127</v>
      </c>
      <c r="AB1435" s="23" t="s">
        <v>83</v>
      </c>
      <c r="AC1435" s="23" t="s">
        <v>44</v>
      </c>
      <c r="AD1435" s="23">
        <v>5</v>
      </c>
      <c r="AE1435" s="28">
        <f>VLOOKUP(W1435,Sheet4!$A$4:$B$53,2,FALSE)</f>
        <v>0</v>
      </c>
    </row>
    <row r="1436" spans="1:31" x14ac:dyDescent="0.35">
      <c r="A1436" s="15">
        <v>3213</v>
      </c>
      <c r="B1436" s="16" t="s">
        <v>9711</v>
      </c>
      <c r="C1436" s="16" t="s">
        <v>9712</v>
      </c>
      <c r="D1436" s="17">
        <v>43421</v>
      </c>
      <c r="E1436" s="17">
        <v>43826</v>
      </c>
      <c r="F1436" s="16">
        <v>13</v>
      </c>
      <c r="G1436" s="16" t="s">
        <v>10308</v>
      </c>
      <c r="H1436" s="16" t="s">
        <v>28</v>
      </c>
      <c r="I1436" s="16" t="s">
        <v>9713</v>
      </c>
      <c r="J1436" s="16" t="s">
        <v>9714</v>
      </c>
      <c r="K1436" s="16" t="s">
        <v>97</v>
      </c>
      <c r="L1436" s="16" t="s">
        <v>32</v>
      </c>
      <c r="M1436" s="16" t="s">
        <v>62</v>
      </c>
      <c r="N1436" s="16" t="s">
        <v>50</v>
      </c>
      <c r="O1436" s="16" t="s">
        <v>51</v>
      </c>
      <c r="P1436" s="16" t="s">
        <v>98</v>
      </c>
      <c r="Q1436" s="16" t="s">
        <v>9715</v>
      </c>
      <c r="R1436" s="16" t="s">
        <v>10322</v>
      </c>
      <c r="S1436" s="16" t="s">
        <v>89</v>
      </c>
      <c r="T1436" s="18">
        <v>19173</v>
      </c>
      <c r="U1436" s="19">
        <v>73.477777777777774</v>
      </c>
      <c r="V1436" s="19" t="s">
        <v>10316</v>
      </c>
      <c r="W1436" s="20" t="s">
        <v>39</v>
      </c>
      <c r="X1436" s="16" t="s">
        <v>82</v>
      </c>
      <c r="Y1436" s="16" t="s">
        <v>54</v>
      </c>
      <c r="Z1436" s="16">
        <v>1550</v>
      </c>
      <c r="AA1436" s="16" t="s">
        <v>55</v>
      </c>
      <c r="AB1436" s="16" t="s">
        <v>43</v>
      </c>
      <c r="AC1436" s="16" t="s">
        <v>44</v>
      </c>
      <c r="AD1436" s="16">
        <v>2</v>
      </c>
      <c r="AE1436" s="21">
        <f>VLOOKUP(W1436,Sheet4!$A$4:$B$53,2,FALSE)</f>
        <v>0</v>
      </c>
    </row>
    <row r="1437" spans="1:31" x14ac:dyDescent="0.35">
      <c r="A1437" s="22">
        <v>3217</v>
      </c>
      <c r="B1437" s="23" t="s">
        <v>1791</v>
      </c>
      <c r="C1437" s="23" t="s">
        <v>9727</v>
      </c>
      <c r="D1437" s="24">
        <v>43485</v>
      </c>
      <c r="E1437" s="24">
        <v>43739</v>
      </c>
      <c r="F1437" s="23">
        <v>8</v>
      </c>
      <c r="G1437" s="23" t="s">
        <v>10308</v>
      </c>
      <c r="H1437" s="23" t="s">
        <v>727</v>
      </c>
      <c r="I1437" s="23" t="s">
        <v>9728</v>
      </c>
      <c r="J1437" s="23" t="s">
        <v>9729</v>
      </c>
      <c r="K1437" s="23" t="s">
        <v>88</v>
      </c>
      <c r="L1437" s="23" t="s">
        <v>744</v>
      </c>
      <c r="M1437" s="23" t="s">
        <v>33</v>
      </c>
      <c r="N1437" s="23" t="s">
        <v>63</v>
      </c>
      <c r="O1437" s="23" t="s">
        <v>62</v>
      </c>
      <c r="P1437" s="23" t="s">
        <v>125</v>
      </c>
      <c r="Q1437" s="23" t="s">
        <v>9730</v>
      </c>
      <c r="R1437" s="23" t="s">
        <v>10322</v>
      </c>
      <c r="S1437" s="23" t="s">
        <v>80</v>
      </c>
      <c r="T1437" s="25">
        <v>25109</v>
      </c>
      <c r="U1437" s="26">
        <v>57.227777777777774</v>
      </c>
      <c r="V1437" s="26" t="s">
        <v>10319</v>
      </c>
      <c r="W1437" s="27" t="s">
        <v>39</v>
      </c>
      <c r="X1437" s="23" t="s">
        <v>102</v>
      </c>
      <c r="Y1437" s="23" t="s">
        <v>41</v>
      </c>
      <c r="Z1437" s="23">
        <v>1810</v>
      </c>
      <c r="AA1437" s="23" t="s">
        <v>42</v>
      </c>
      <c r="AB1437" s="23" t="s">
        <v>74</v>
      </c>
      <c r="AC1437" s="23" t="s">
        <v>44</v>
      </c>
      <c r="AD1437" s="23">
        <v>3</v>
      </c>
      <c r="AE1437" s="28">
        <f>VLOOKUP(W1437,Sheet4!$A$4:$B$53,2,FALSE)</f>
        <v>0</v>
      </c>
    </row>
    <row r="1438" spans="1:31" x14ac:dyDescent="0.35">
      <c r="A1438" s="15">
        <v>3225</v>
      </c>
      <c r="B1438" s="16" t="s">
        <v>256</v>
      </c>
      <c r="C1438" s="16" t="s">
        <v>4363</v>
      </c>
      <c r="D1438" s="17">
        <v>44354</v>
      </c>
      <c r="E1438" s="17">
        <v>45100</v>
      </c>
      <c r="F1438" s="16">
        <v>24</v>
      </c>
      <c r="G1438" s="16" t="s">
        <v>10308</v>
      </c>
      <c r="H1438" s="16" t="s">
        <v>28</v>
      </c>
      <c r="I1438" s="16" t="s">
        <v>9750</v>
      </c>
      <c r="J1438" s="16" t="s">
        <v>9751</v>
      </c>
      <c r="K1438" s="16" t="s">
        <v>49</v>
      </c>
      <c r="L1438" s="16" t="s">
        <v>32</v>
      </c>
      <c r="M1438" s="16" t="s">
        <v>33</v>
      </c>
      <c r="N1438" s="16" t="s">
        <v>63</v>
      </c>
      <c r="O1438" s="16" t="s">
        <v>51</v>
      </c>
      <c r="P1438" s="16" t="s">
        <v>139</v>
      </c>
      <c r="Q1438" s="16" t="s">
        <v>9752</v>
      </c>
      <c r="R1438" s="16" t="s">
        <v>10322</v>
      </c>
      <c r="S1438" s="16" t="s">
        <v>80</v>
      </c>
      <c r="T1438" s="18">
        <v>28335</v>
      </c>
      <c r="U1438" s="19">
        <v>48.391666666666666</v>
      </c>
      <c r="V1438" s="19" t="s">
        <v>10317</v>
      </c>
      <c r="W1438" s="20" t="s">
        <v>39</v>
      </c>
      <c r="X1438" s="16" t="s">
        <v>225</v>
      </c>
      <c r="Y1438" s="16" t="s">
        <v>41</v>
      </c>
      <c r="Z1438" s="16">
        <v>8088</v>
      </c>
      <c r="AA1438" s="16" t="s">
        <v>42</v>
      </c>
      <c r="AB1438" s="16" t="s">
        <v>103</v>
      </c>
      <c r="AC1438" s="16" t="s">
        <v>44</v>
      </c>
      <c r="AD1438" s="16">
        <v>3</v>
      </c>
      <c r="AE1438" s="21">
        <f>VLOOKUP(W1438,Sheet4!$A$4:$B$53,2,FALSE)</f>
        <v>0</v>
      </c>
    </row>
    <row r="1439" spans="1:31" x14ac:dyDescent="0.35">
      <c r="A1439" s="22">
        <v>3227</v>
      </c>
      <c r="B1439" s="23" t="s">
        <v>7024</v>
      </c>
      <c r="C1439" s="23" t="s">
        <v>6268</v>
      </c>
      <c r="D1439" s="24">
        <v>44520</v>
      </c>
      <c r="E1439" s="24">
        <v>44718</v>
      </c>
      <c r="F1439" s="23">
        <v>6</v>
      </c>
      <c r="G1439" s="23" t="s">
        <v>10308</v>
      </c>
      <c r="H1439" s="23" t="s">
        <v>28</v>
      </c>
      <c r="I1439" s="23" t="s">
        <v>9755</v>
      </c>
      <c r="J1439" s="23" t="s">
        <v>9756</v>
      </c>
      <c r="K1439" s="23" t="s">
        <v>79</v>
      </c>
      <c r="L1439" s="23" t="s">
        <v>1804</v>
      </c>
      <c r="M1439" s="23" t="s">
        <v>33</v>
      </c>
      <c r="N1439" s="23" t="s">
        <v>50</v>
      </c>
      <c r="O1439" s="23" t="s">
        <v>35</v>
      </c>
      <c r="P1439" s="23" t="s">
        <v>98</v>
      </c>
      <c r="Q1439" s="23" t="s">
        <v>9757</v>
      </c>
      <c r="R1439" s="23" t="s">
        <v>10322</v>
      </c>
      <c r="S1439" s="23" t="s">
        <v>52</v>
      </c>
      <c r="T1439" s="25">
        <v>25392</v>
      </c>
      <c r="U1439" s="26">
        <v>56.45</v>
      </c>
      <c r="V1439" s="26" t="s">
        <v>10319</v>
      </c>
      <c r="W1439" s="27" t="s">
        <v>39</v>
      </c>
      <c r="X1439" s="23" t="s">
        <v>351</v>
      </c>
      <c r="Y1439" s="23" t="s">
        <v>41</v>
      </c>
      <c r="Z1439" s="23">
        <v>1013</v>
      </c>
      <c r="AA1439" s="23" t="s">
        <v>92</v>
      </c>
      <c r="AB1439" s="23" t="s">
        <v>43</v>
      </c>
      <c r="AC1439" s="23" t="s">
        <v>44</v>
      </c>
      <c r="AD1439" s="23">
        <v>2</v>
      </c>
      <c r="AE1439" s="28">
        <f>VLOOKUP(W1439,Sheet4!$A$4:$B$53,2,FALSE)</f>
        <v>0</v>
      </c>
    </row>
    <row r="1440" spans="1:31" x14ac:dyDescent="0.35">
      <c r="A1440" s="15">
        <v>3228</v>
      </c>
      <c r="B1440" s="16" t="s">
        <v>9758</v>
      </c>
      <c r="C1440" s="16" t="s">
        <v>4034</v>
      </c>
      <c r="D1440" s="17">
        <v>43612</v>
      </c>
      <c r="E1440" s="17">
        <v>44791</v>
      </c>
      <c r="F1440" s="16">
        <v>38</v>
      </c>
      <c r="G1440" s="16" t="s">
        <v>10308</v>
      </c>
      <c r="H1440" s="16" t="s">
        <v>28</v>
      </c>
      <c r="I1440" s="16" t="s">
        <v>9759</v>
      </c>
      <c r="J1440" s="16" t="s">
        <v>9760</v>
      </c>
      <c r="K1440" s="16" t="s">
        <v>167</v>
      </c>
      <c r="L1440" s="16" t="s">
        <v>744</v>
      </c>
      <c r="M1440" s="16" t="s">
        <v>62</v>
      </c>
      <c r="N1440" s="16" t="s">
        <v>34</v>
      </c>
      <c r="O1440" s="16" t="s">
        <v>35</v>
      </c>
      <c r="P1440" s="16" t="s">
        <v>98</v>
      </c>
      <c r="Q1440" s="16" t="s">
        <v>9761</v>
      </c>
      <c r="R1440" s="16" t="s">
        <v>10322</v>
      </c>
      <c r="S1440" s="16" t="s">
        <v>89</v>
      </c>
      <c r="T1440" s="18">
        <v>16956</v>
      </c>
      <c r="U1440" s="19">
        <v>79.547222222222217</v>
      </c>
      <c r="V1440" s="19" t="s">
        <v>10316</v>
      </c>
      <c r="W1440" s="20" t="s">
        <v>39</v>
      </c>
      <c r="X1440" s="16" t="s">
        <v>102</v>
      </c>
      <c r="Y1440" s="16" t="s">
        <v>54</v>
      </c>
      <c r="Z1440" s="16">
        <v>8223</v>
      </c>
      <c r="AA1440" s="16" t="s">
        <v>55</v>
      </c>
      <c r="AB1440" s="16" t="s">
        <v>74</v>
      </c>
      <c r="AC1440" s="16" t="s">
        <v>44</v>
      </c>
      <c r="AD1440" s="16">
        <v>2</v>
      </c>
      <c r="AE1440" s="21">
        <f>VLOOKUP(W1440,Sheet4!$A$4:$B$53,2,FALSE)</f>
        <v>0</v>
      </c>
    </row>
    <row r="1441" spans="1:31" x14ac:dyDescent="0.35">
      <c r="A1441" s="22">
        <v>3230</v>
      </c>
      <c r="B1441" s="23" t="s">
        <v>2032</v>
      </c>
      <c r="C1441" s="23" t="s">
        <v>4964</v>
      </c>
      <c r="D1441" s="24">
        <v>44329</v>
      </c>
      <c r="E1441" s="24">
        <v>45120</v>
      </c>
      <c r="F1441" s="23">
        <v>26</v>
      </c>
      <c r="G1441" s="23" t="s">
        <v>10308</v>
      </c>
      <c r="H1441" s="23" t="s">
        <v>28</v>
      </c>
      <c r="I1441" s="23" t="s">
        <v>9765</v>
      </c>
      <c r="J1441" s="23" t="s">
        <v>9766</v>
      </c>
      <c r="K1441" s="23" t="s">
        <v>117</v>
      </c>
      <c r="L1441" s="23" t="s">
        <v>1804</v>
      </c>
      <c r="M1441" s="23" t="s">
        <v>62</v>
      </c>
      <c r="N1441" s="23" t="s">
        <v>34</v>
      </c>
      <c r="O1441" s="23" t="s">
        <v>62</v>
      </c>
      <c r="P1441" s="23" t="s">
        <v>125</v>
      </c>
      <c r="Q1441" s="23" t="s">
        <v>9767</v>
      </c>
      <c r="R1441" s="23" t="s">
        <v>10322</v>
      </c>
      <c r="S1441" s="23" t="s">
        <v>89</v>
      </c>
      <c r="T1441" s="25">
        <v>33348</v>
      </c>
      <c r="U1441" s="26">
        <v>34.666666666666664</v>
      </c>
      <c r="V1441" s="26" t="s">
        <v>10318</v>
      </c>
      <c r="W1441" s="27" t="s">
        <v>39</v>
      </c>
      <c r="X1441" s="23" t="s">
        <v>82</v>
      </c>
      <c r="Y1441" s="23" t="s">
        <v>41</v>
      </c>
      <c r="Z1441" s="23">
        <v>55412</v>
      </c>
      <c r="AA1441" s="23" t="s">
        <v>42</v>
      </c>
      <c r="AB1441" s="23" t="s">
        <v>74</v>
      </c>
      <c r="AC1441" s="23" t="s">
        <v>44</v>
      </c>
      <c r="AD1441" s="23">
        <v>1</v>
      </c>
      <c r="AE1441" s="28">
        <f>VLOOKUP(W1441,Sheet4!$A$4:$B$53,2,FALSE)</f>
        <v>0</v>
      </c>
    </row>
    <row r="1442" spans="1:31" x14ac:dyDescent="0.35">
      <c r="A1442" s="15">
        <v>3232</v>
      </c>
      <c r="B1442" s="16" t="s">
        <v>9769</v>
      </c>
      <c r="C1442" s="16" t="s">
        <v>1390</v>
      </c>
      <c r="D1442" s="17">
        <v>44475</v>
      </c>
      <c r="E1442" s="17">
        <v>44700</v>
      </c>
      <c r="F1442" s="16">
        <v>7</v>
      </c>
      <c r="G1442" s="16" t="s">
        <v>10308</v>
      </c>
      <c r="H1442" s="16" t="s">
        <v>28</v>
      </c>
      <c r="I1442" s="16" t="s">
        <v>9770</v>
      </c>
      <c r="J1442" s="16" t="s">
        <v>9771</v>
      </c>
      <c r="K1442" s="16" t="s">
        <v>88</v>
      </c>
      <c r="L1442" s="16" t="s">
        <v>1804</v>
      </c>
      <c r="M1442" s="16" t="s">
        <v>51</v>
      </c>
      <c r="N1442" s="16" t="s">
        <v>63</v>
      </c>
      <c r="O1442" s="16" t="s">
        <v>35</v>
      </c>
      <c r="P1442" s="16" t="s">
        <v>125</v>
      </c>
      <c r="Q1442" s="16" t="s">
        <v>9772</v>
      </c>
      <c r="R1442" s="16" t="s">
        <v>10322</v>
      </c>
      <c r="S1442" s="16" t="s">
        <v>80</v>
      </c>
      <c r="T1442" s="18">
        <v>27351</v>
      </c>
      <c r="U1442" s="19">
        <v>51.088888888888889</v>
      </c>
      <c r="V1442" s="19" t="s">
        <v>10319</v>
      </c>
      <c r="W1442" s="20" t="s">
        <v>39</v>
      </c>
      <c r="X1442" s="16" t="s">
        <v>82</v>
      </c>
      <c r="Y1442" s="16" t="s">
        <v>54</v>
      </c>
      <c r="Z1442" s="16">
        <v>26785</v>
      </c>
      <c r="AA1442" s="16" t="s">
        <v>73</v>
      </c>
      <c r="AB1442" s="16" t="s">
        <v>103</v>
      </c>
      <c r="AC1442" s="16" t="s">
        <v>44</v>
      </c>
      <c r="AD1442" s="16">
        <v>1</v>
      </c>
      <c r="AE1442" s="21">
        <f>VLOOKUP(W1442,Sheet4!$A$4:$B$53,2,FALSE)</f>
        <v>0</v>
      </c>
    </row>
    <row r="1443" spans="1:31" x14ac:dyDescent="0.35">
      <c r="A1443" s="22">
        <v>3233</v>
      </c>
      <c r="B1443" s="23" t="s">
        <v>2332</v>
      </c>
      <c r="C1443" s="23" t="s">
        <v>2016</v>
      </c>
      <c r="D1443" s="24">
        <v>44065</v>
      </c>
      <c r="E1443" s="24">
        <v>44069</v>
      </c>
      <c r="F1443" s="23">
        <v>0</v>
      </c>
      <c r="G1443" s="23" t="s">
        <v>10308</v>
      </c>
      <c r="H1443" s="23" t="s">
        <v>28</v>
      </c>
      <c r="I1443" s="23" t="s">
        <v>9773</v>
      </c>
      <c r="J1443" s="23" t="s">
        <v>9774</v>
      </c>
      <c r="K1443" s="23" t="s">
        <v>31</v>
      </c>
      <c r="L1443" s="23" t="s">
        <v>1804</v>
      </c>
      <c r="M1443" s="23" t="s">
        <v>33</v>
      </c>
      <c r="N1443" s="23" t="s">
        <v>34</v>
      </c>
      <c r="O1443" s="23" t="s">
        <v>51</v>
      </c>
      <c r="P1443" s="23" t="s">
        <v>174</v>
      </c>
      <c r="Q1443" s="23" t="s">
        <v>9775</v>
      </c>
      <c r="R1443" s="23" t="s">
        <v>10322</v>
      </c>
      <c r="S1443" s="23" t="s">
        <v>110</v>
      </c>
      <c r="T1443" s="25">
        <v>25242</v>
      </c>
      <c r="U1443" s="26">
        <v>56.866666666666667</v>
      </c>
      <c r="V1443" s="26" t="s">
        <v>10319</v>
      </c>
      <c r="W1443" s="27" t="s">
        <v>39</v>
      </c>
      <c r="X1443" s="23" t="s">
        <v>112</v>
      </c>
      <c r="Y1443" s="23" t="s">
        <v>54</v>
      </c>
      <c r="Z1443" s="23">
        <v>14249</v>
      </c>
      <c r="AA1443" s="23" t="s">
        <v>127</v>
      </c>
      <c r="AB1443" s="23" t="s">
        <v>43</v>
      </c>
      <c r="AC1443" s="23" t="s">
        <v>44</v>
      </c>
      <c r="AD1443" s="23">
        <v>2</v>
      </c>
      <c r="AE1443" s="28">
        <f>VLOOKUP(W1443,Sheet4!$A$4:$B$53,2,FALSE)</f>
        <v>0</v>
      </c>
    </row>
    <row r="1444" spans="1:31" x14ac:dyDescent="0.35">
      <c r="A1444" s="15">
        <v>3235</v>
      </c>
      <c r="B1444" s="16" t="s">
        <v>5412</v>
      </c>
      <c r="C1444" s="16" t="s">
        <v>5320</v>
      </c>
      <c r="D1444" s="17">
        <v>44553</v>
      </c>
      <c r="E1444" s="17">
        <v>44851</v>
      </c>
      <c r="F1444" s="16">
        <v>9</v>
      </c>
      <c r="G1444" s="16" t="s">
        <v>10308</v>
      </c>
      <c r="H1444" s="16" t="s">
        <v>28</v>
      </c>
      <c r="I1444" s="16" t="s">
        <v>9778</v>
      </c>
      <c r="J1444" s="16" t="s">
        <v>9779</v>
      </c>
      <c r="K1444" s="16" t="s">
        <v>49</v>
      </c>
      <c r="L1444" s="16" t="s">
        <v>32</v>
      </c>
      <c r="M1444" s="16" t="s">
        <v>33</v>
      </c>
      <c r="N1444" s="16" t="s">
        <v>34</v>
      </c>
      <c r="O1444" s="16" t="s">
        <v>35</v>
      </c>
      <c r="P1444" s="16" t="s">
        <v>125</v>
      </c>
      <c r="Q1444" s="16" t="s">
        <v>9780</v>
      </c>
      <c r="R1444" s="16" t="s">
        <v>10322</v>
      </c>
      <c r="S1444" s="16" t="s">
        <v>110</v>
      </c>
      <c r="T1444" s="18">
        <v>23224</v>
      </c>
      <c r="U1444" s="19">
        <v>62.386111111111113</v>
      </c>
      <c r="V1444" s="19" t="s">
        <v>10315</v>
      </c>
      <c r="W1444" s="20" t="s">
        <v>39</v>
      </c>
      <c r="X1444" s="16" t="s">
        <v>112</v>
      </c>
      <c r="Y1444" s="16" t="s">
        <v>54</v>
      </c>
      <c r="Z1444" s="16">
        <v>62173</v>
      </c>
      <c r="AA1444" s="16" t="s">
        <v>55</v>
      </c>
      <c r="AB1444" s="16" t="s">
        <v>83</v>
      </c>
      <c r="AC1444" s="16" t="s">
        <v>44</v>
      </c>
      <c r="AD1444" s="16">
        <v>2</v>
      </c>
      <c r="AE1444" s="21">
        <f>VLOOKUP(W1444,Sheet4!$A$4:$B$53,2,FALSE)</f>
        <v>0</v>
      </c>
    </row>
    <row r="1445" spans="1:31" x14ac:dyDescent="0.35">
      <c r="A1445" s="22">
        <v>3236</v>
      </c>
      <c r="B1445" s="23" t="s">
        <v>9781</v>
      </c>
      <c r="C1445" s="23" t="s">
        <v>5041</v>
      </c>
      <c r="D1445" s="24">
        <v>44585</v>
      </c>
      <c r="E1445" s="24">
        <v>44647</v>
      </c>
      <c r="F1445" s="23">
        <v>2</v>
      </c>
      <c r="G1445" s="23" t="s">
        <v>10308</v>
      </c>
      <c r="H1445" s="23" t="s">
        <v>727</v>
      </c>
      <c r="I1445" s="23" t="s">
        <v>9782</v>
      </c>
      <c r="J1445" s="23" t="s">
        <v>9783</v>
      </c>
      <c r="K1445" s="23" t="s">
        <v>117</v>
      </c>
      <c r="L1445" s="23" t="s">
        <v>32</v>
      </c>
      <c r="M1445" s="23" t="s">
        <v>33</v>
      </c>
      <c r="N1445" s="23" t="s">
        <v>34</v>
      </c>
      <c r="O1445" s="23" t="s">
        <v>62</v>
      </c>
      <c r="P1445" s="23" t="s">
        <v>98</v>
      </c>
      <c r="Q1445" s="23" t="s">
        <v>9784</v>
      </c>
      <c r="R1445" s="23" t="s">
        <v>10322</v>
      </c>
      <c r="S1445" s="23" t="s">
        <v>695</v>
      </c>
      <c r="T1445" s="25">
        <v>29010</v>
      </c>
      <c r="U1445" s="26">
        <v>46.544444444444444</v>
      </c>
      <c r="V1445" s="26" t="s">
        <v>10317</v>
      </c>
      <c r="W1445" s="27" t="s">
        <v>39</v>
      </c>
      <c r="X1445" s="23" t="s">
        <v>696</v>
      </c>
      <c r="Y1445" s="23" t="s">
        <v>41</v>
      </c>
      <c r="Z1445" s="23">
        <v>8702</v>
      </c>
      <c r="AA1445" s="23" t="s">
        <v>127</v>
      </c>
      <c r="AB1445" s="23" t="s">
        <v>83</v>
      </c>
      <c r="AC1445" s="23" t="s">
        <v>44</v>
      </c>
      <c r="AD1445" s="23">
        <v>5</v>
      </c>
      <c r="AE1445" s="28">
        <f>VLOOKUP(W1445,Sheet4!$A$4:$B$53,2,FALSE)</f>
        <v>0</v>
      </c>
    </row>
    <row r="1446" spans="1:31" x14ac:dyDescent="0.35">
      <c r="A1446" s="15">
        <v>3238</v>
      </c>
      <c r="B1446" s="16" t="s">
        <v>2080</v>
      </c>
      <c r="C1446" s="16" t="s">
        <v>510</v>
      </c>
      <c r="D1446" s="17">
        <v>43438</v>
      </c>
      <c r="E1446" s="17">
        <v>44743</v>
      </c>
      <c r="F1446" s="16">
        <v>42</v>
      </c>
      <c r="G1446" s="16" t="s">
        <v>10308</v>
      </c>
      <c r="H1446" s="16" t="s">
        <v>727</v>
      </c>
      <c r="I1446" s="16" t="s">
        <v>9788</v>
      </c>
      <c r="J1446" s="16" t="s">
        <v>9789</v>
      </c>
      <c r="K1446" s="16" t="s">
        <v>167</v>
      </c>
      <c r="L1446" s="16" t="s">
        <v>744</v>
      </c>
      <c r="M1446" s="16" t="s">
        <v>33</v>
      </c>
      <c r="N1446" s="16" t="s">
        <v>50</v>
      </c>
      <c r="O1446" s="16" t="s">
        <v>51</v>
      </c>
      <c r="P1446" s="16" t="s">
        <v>174</v>
      </c>
      <c r="Q1446" s="16" t="s">
        <v>9790</v>
      </c>
      <c r="R1446" s="16" t="s">
        <v>10322</v>
      </c>
      <c r="S1446" s="16" t="s">
        <v>304</v>
      </c>
      <c r="T1446" s="18">
        <v>36773</v>
      </c>
      <c r="U1446" s="19">
        <v>25.294444444444444</v>
      </c>
      <c r="V1446" s="19" t="s">
        <v>10320</v>
      </c>
      <c r="W1446" s="20" t="s">
        <v>39</v>
      </c>
      <c r="X1446" s="16" t="s">
        <v>707</v>
      </c>
      <c r="Y1446" s="16" t="s">
        <v>54</v>
      </c>
      <c r="Z1446" s="16">
        <v>39455</v>
      </c>
      <c r="AA1446" s="16" t="s">
        <v>73</v>
      </c>
      <c r="AB1446" s="16" t="s">
        <v>103</v>
      </c>
      <c r="AC1446" s="16" t="s">
        <v>44</v>
      </c>
      <c r="AD1446" s="16">
        <v>4</v>
      </c>
      <c r="AE1446" s="21">
        <f>VLOOKUP(W1446,Sheet4!$A$4:$B$53,2,FALSE)</f>
        <v>0</v>
      </c>
    </row>
    <row r="1447" spans="1:31" x14ac:dyDescent="0.35">
      <c r="A1447" s="22">
        <v>3240</v>
      </c>
      <c r="B1447" s="23" t="s">
        <v>5427</v>
      </c>
      <c r="C1447" s="23" t="s">
        <v>5265</v>
      </c>
      <c r="D1447" s="24">
        <v>43324</v>
      </c>
      <c r="E1447" s="24">
        <v>43651</v>
      </c>
      <c r="F1447" s="23">
        <v>10</v>
      </c>
      <c r="G1447" s="23" t="s">
        <v>10308</v>
      </c>
      <c r="H1447" s="23" t="s">
        <v>727</v>
      </c>
      <c r="I1447" s="23" t="s">
        <v>9793</v>
      </c>
      <c r="J1447" s="23" t="s">
        <v>9794</v>
      </c>
      <c r="K1447" s="23" t="s">
        <v>79</v>
      </c>
      <c r="L1447" s="23" t="s">
        <v>744</v>
      </c>
      <c r="M1447" s="23" t="s">
        <v>62</v>
      </c>
      <c r="N1447" s="23" t="s">
        <v>34</v>
      </c>
      <c r="O1447" s="23" t="s">
        <v>35</v>
      </c>
      <c r="P1447" s="23" t="s">
        <v>174</v>
      </c>
      <c r="Q1447" s="23" t="s">
        <v>9795</v>
      </c>
      <c r="R1447" s="23" t="s">
        <v>10322</v>
      </c>
      <c r="S1447" s="23" t="s">
        <v>285</v>
      </c>
      <c r="T1447" s="25">
        <v>29285</v>
      </c>
      <c r="U1447" s="26">
        <v>45.791666666666664</v>
      </c>
      <c r="V1447" s="26" t="s">
        <v>10317</v>
      </c>
      <c r="W1447" s="27" t="s">
        <v>39</v>
      </c>
      <c r="X1447" s="23" t="s">
        <v>3106</v>
      </c>
      <c r="Y1447" s="23" t="s">
        <v>41</v>
      </c>
      <c r="Z1447" s="23">
        <v>60148</v>
      </c>
      <c r="AA1447" s="23" t="s">
        <v>127</v>
      </c>
      <c r="AB1447" s="23" t="s">
        <v>83</v>
      </c>
      <c r="AC1447" s="23" t="s">
        <v>44</v>
      </c>
      <c r="AD1447" s="23">
        <v>2</v>
      </c>
      <c r="AE1447" s="28">
        <f>VLOOKUP(W1447,Sheet4!$A$4:$B$53,2,FALSE)</f>
        <v>0</v>
      </c>
    </row>
    <row r="1448" spans="1:31" x14ac:dyDescent="0.35">
      <c r="A1448" s="15">
        <v>3242</v>
      </c>
      <c r="B1448" s="16" t="s">
        <v>4836</v>
      </c>
      <c r="C1448" s="16" t="s">
        <v>1610</v>
      </c>
      <c r="D1448" s="17">
        <v>44523</v>
      </c>
      <c r="E1448" s="17">
        <v>44672</v>
      </c>
      <c r="F1448" s="16">
        <v>4</v>
      </c>
      <c r="G1448" s="16" t="s">
        <v>10308</v>
      </c>
      <c r="H1448" s="16" t="s">
        <v>28</v>
      </c>
      <c r="I1448" s="16" t="s">
        <v>9799</v>
      </c>
      <c r="J1448" s="16" t="s">
        <v>9800</v>
      </c>
      <c r="K1448" s="16" t="s">
        <v>117</v>
      </c>
      <c r="L1448" s="16" t="s">
        <v>744</v>
      </c>
      <c r="M1448" s="16" t="s">
        <v>33</v>
      </c>
      <c r="N1448" s="16" t="s">
        <v>34</v>
      </c>
      <c r="O1448" s="16" t="s">
        <v>62</v>
      </c>
      <c r="P1448" s="16" t="s">
        <v>125</v>
      </c>
      <c r="Q1448" s="16" t="s">
        <v>9801</v>
      </c>
      <c r="R1448" s="16" t="s">
        <v>10322</v>
      </c>
      <c r="S1448" s="16" t="s">
        <v>52</v>
      </c>
      <c r="T1448" s="18">
        <v>20192</v>
      </c>
      <c r="U1448" s="19">
        <v>70.686111111111117</v>
      </c>
      <c r="V1448" s="19" t="s">
        <v>10316</v>
      </c>
      <c r="W1448" s="20" t="s">
        <v>39</v>
      </c>
      <c r="X1448" s="16" t="s">
        <v>162</v>
      </c>
      <c r="Y1448" s="16" t="s">
        <v>54</v>
      </c>
      <c r="Z1448" s="16">
        <v>46927</v>
      </c>
      <c r="AA1448" s="16" t="s">
        <v>55</v>
      </c>
      <c r="AB1448" s="16" t="s">
        <v>74</v>
      </c>
      <c r="AC1448" s="16" t="s">
        <v>44</v>
      </c>
      <c r="AD1448" s="16">
        <v>3</v>
      </c>
      <c r="AE1448" s="21">
        <f>VLOOKUP(W1448,Sheet4!$A$4:$B$53,2,FALSE)</f>
        <v>0</v>
      </c>
    </row>
    <row r="1449" spans="1:31" x14ac:dyDescent="0.35">
      <c r="A1449" s="22">
        <v>3245</v>
      </c>
      <c r="B1449" s="23" t="s">
        <v>2536</v>
      </c>
      <c r="C1449" s="23" t="s">
        <v>2450</v>
      </c>
      <c r="D1449" s="24">
        <v>43623</v>
      </c>
      <c r="E1449" s="24">
        <v>44560</v>
      </c>
      <c r="F1449" s="23">
        <v>30</v>
      </c>
      <c r="G1449" s="23" t="s">
        <v>10308</v>
      </c>
      <c r="H1449" s="23" t="s">
        <v>28</v>
      </c>
      <c r="I1449" s="23" t="s">
        <v>9807</v>
      </c>
      <c r="J1449" s="23" t="s">
        <v>9808</v>
      </c>
      <c r="K1449" s="23" t="s">
        <v>31</v>
      </c>
      <c r="L1449" s="23" t="s">
        <v>2299</v>
      </c>
      <c r="M1449" s="23" t="s">
        <v>62</v>
      </c>
      <c r="N1449" s="23" t="s">
        <v>50</v>
      </c>
      <c r="O1449" s="23" t="s">
        <v>62</v>
      </c>
      <c r="P1449" s="23" t="s">
        <v>174</v>
      </c>
      <c r="Q1449" s="23" t="s">
        <v>9809</v>
      </c>
      <c r="R1449" s="23" t="s">
        <v>10322</v>
      </c>
      <c r="S1449" s="23" t="s">
        <v>89</v>
      </c>
      <c r="T1449" s="25">
        <v>17633</v>
      </c>
      <c r="U1449" s="26">
        <v>77.694444444444443</v>
      </c>
      <c r="V1449" s="26" t="s">
        <v>10316</v>
      </c>
      <c r="W1449" s="27" t="s">
        <v>39</v>
      </c>
      <c r="X1449" s="23" t="s">
        <v>82</v>
      </c>
      <c r="Y1449" s="23" t="s">
        <v>41</v>
      </c>
      <c r="Z1449" s="23">
        <v>62905</v>
      </c>
      <c r="AA1449" s="23" t="s">
        <v>92</v>
      </c>
      <c r="AB1449" s="23" t="s">
        <v>83</v>
      </c>
      <c r="AC1449" s="23" t="s">
        <v>44</v>
      </c>
      <c r="AD1449" s="23">
        <v>1</v>
      </c>
      <c r="AE1449" s="28">
        <f>VLOOKUP(W1449,Sheet4!$A$4:$B$53,2,FALSE)</f>
        <v>0</v>
      </c>
    </row>
    <row r="1450" spans="1:31" x14ac:dyDescent="0.35">
      <c r="A1450" s="15">
        <v>3246</v>
      </c>
      <c r="B1450" s="16" t="s">
        <v>4708</v>
      </c>
      <c r="C1450" s="16" t="s">
        <v>6566</v>
      </c>
      <c r="D1450" s="17">
        <v>43628</v>
      </c>
      <c r="E1450" s="17">
        <v>44341</v>
      </c>
      <c r="F1450" s="16">
        <v>23</v>
      </c>
      <c r="G1450" s="16" t="s">
        <v>10308</v>
      </c>
      <c r="H1450" s="16" t="s">
        <v>28</v>
      </c>
      <c r="I1450" s="16" t="s">
        <v>9810</v>
      </c>
      <c r="J1450" s="16" t="s">
        <v>9811</v>
      </c>
      <c r="K1450" s="16" t="s">
        <v>132</v>
      </c>
      <c r="L1450" s="16" t="s">
        <v>2299</v>
      </c>
      <c r="M1450" s="16" t="s">
        <v>51</v>
      </c>
      <c r="N1450" s="16" t="s">
        <v>34</v>
      </c>
      <c r="O1450" s="16" t="s">
        <v>51</v>
      </c>
      <c r="P1450" s="16" t="s">
        <v>139</v>
      </c>
      <c r="Q1450" s="16" t="s">
        <v>9812</v>
      </c>
      <c r="R1450" s="16" t="s">
        <v>10322</v>
      </c>
      <c r="S1450" s="16" t="s">
        <v>2516</v>
      </c>
      <c r="T1450" s="18">
        <v>32248</v>
      </c>
      <c r="U1450" s="19">
        <v>37.680555555555557</v>
      </c>
      <c r="V1450" s="19" t="s">
        <v>10318</v>
      </c>
      <c r="W1450" s="20" t="s">
        <v>39</v>
      </c>
      <c r="X1450" s="16" t="s">
        <v>2516</v>
      </c>
      <c r="Y1450" s="16" t="s">
        <v>41</v>
      </c>
      <c r="Z1450" s="16">
        <v>16673</v>
      </c>
      <c r="AA1450" s="16" t="s">
        <v>42</v>
      </c>
      <c r="AB1450" s="16" t="s">
        <v>83</v>
      </c>
      <c r="AC1450" s="16" t="s">
        <v>44</v>
      </c>
      <c r="AD1450" s="16">
        <v>4</v>
      </c>
      <c r="AE1450" s="21">
        <f>VLOOKUP(W1450,Sheet4!$A$4:$B$53,2,FALSE)</f>
        <v>0</v>
      </c>
    </row>
    <row r="1451" spans="1:31" x14ac:dyDescent="0.35">
      <c r="A1451" s="22">
        <v>3247</v>
      </c>
      <c r="B1451" s="23" t="s">
        <v>9813</v>
      </c>
      <c r="C1451" s="23" t="s">
        <v>420</v>
      </c>
      <c r="D1451" s="24">
        <v>45036</v>
      </c>
      <c r="E1451" s="24">
        <v>45144</v>
      </c>
      <c r="F1451" s="23">
        <v>3</v>
      </c>
      <c r="G1451" s="23" t="s">
        <v>10308</v>
      </c>
      <c r="H1451" s="23" t="s">
        <v>28</v>
      </c>
      <c r="I1451" s="23" t="s">
        <v>9814</v>
      </c>
      <c r="J1451" s="23" t="s">
        <v>9815</v>
      </c>
      <c r="K1451" s="23" t="s">
        <v>49</v>
      </c>
      <c r="L1451" s="23" t="s">
        <v>32</v>
      </c>
      <c r="M1451" s="23" t="s">
        <v>62</v>
      </c>
      <c r="N1451" s="23" t="s">
        <v>34</v>
      </c>
      <c r="O1451" s="23" t="s">
        <v>51</v>
      </c>
      <c r="P1451" s="23" t="s">
        <v>125</v>
      </c>
      <c r="Q1451" s="23" t="s">
        <v>9816</v>
      </c>
      <c r="R1451" s="23" t="s">
        <v>10322</v>
      </c>
      <c r="S1451" s="23" t="s">
        <v>80</v>
      </c>
      <c r="T1451" s="25">
        <v>15905</v>
      </c>
      <c r="U1451" s="26">
        <v>82.422222222222217</v>
      </c>
      <c r="V1451" s="26" t="s">
        <v>10314</v>
      </c>
      <c r="W1451" s="27" t="s">
        <v>39</v>
      </c>
      <c r="X1451" s="23" t="s">
        <v>215</v>
      </c>
      <c r="Y1451" s="23" t="s">
        <v>41</v>
      </c>
      <c r="Z1451" s="23">
        <v>85847</v>
      </c>
      <c r="AA1451" s="23" t="s">
        <v>92</v>
      </c>
      <c r="AB1451" s="23" t="s">
        <v>74</v>
      </c>
      <c r="AC1451" s="23" t="s">
        <v>44</v>
      </c>
      <c r="AD1451" s="23">
        <v>3</v>
      </c>
      <c r="AE1451" s="28">
        <f>VLOOKUP(W1451,Sheet4!$A$4:$B$53,2,FALSE)</f>
        <v>0</v>
      </c>
    </row>
    <row r="1452" spans="1:31" x14ac:dyDescent="0.35">
      <c r="A1452" s="15">
        <v>3248</v>
      </c>
      <c r="B1452" s="16" t="s">
        <v>2408</v>
      </c>
      <c r="C1452" s="16" t="s">
        <v>3948</v>
      </c>
      <c r="D1452" s="17">
        <v>43319</v>
      </c>
      <c r="E1452" s="17">
        <v>45126</v>
      </c>
      <c r="F1452" s="16">
        <v>59</v>
      </c>
      <c r="G1452" s="16" t="s">
        <v>10308</v>
      </c>
      <c r="H1452" s="16" t="s">
        <v>28</v>
      </c>
      <c r="I1452" s="16" t="s">
        <v>9817</v>
      </c>
      <c r="J1452" s="16" t="s">
        <v>9818</v>
      </c>
      <c r="K1452" s="16" t="s">
        <v>138</v>
      </c>
      <c r="L1452" s="16" t="s">
        <v>32</v>
      </c>
      <c r="M1452" s="16" t="s">
        <v>33</v>
      </c>
      <c r="N1452" s="16" t="s">
        <v>63</v>
      </c>
      <c r="O1452" s="16" t="s">
        <v>51</v>
      </c>
      <c r="P1452" s="16" t="s">
        <v>125</v>
      </c>
      <c r="Q1452" s="16" t="s">
        <v>9819</v>
      </c>
      <c r="R1452" s="16" t="s">
        <v>10322</v>
      </c>
      <c r="S1452" s="16" t="s">
        <v>80</v>
      </c>
      <c r="T1452" s="18">
        <v>24549</v>
      </c>
      <c r="U1452" s="19">
        <v>58.755555555555553</v>
      </c>
      <c r="V1452" s="19" t="s">
        <v>10319</v>
      </c>
      <c r="W1452" s="20" t="s">
        <v>39</v>
      </c>
      <c r="X1452" s="16" t="s">
        <v>2079</v>
      </c>
      <c r="Y1452" s="16" t="s">
        <v>41</v>
      </c>
      <c r="Z1452" s="16">
        <v>27168</v>
      </c>
      <c r="AA1452" s="16" t="s">
        <v>55</v>
      </c>
      <c r="AB1452" s="16" t="s">
        <v>74</v>
      </c>
      <c r="AC1452" s="16" t="s">
        <v>44</v>
      </c>
      <c r="AD1452" s="16">
        <v>5</v>
      </c>
      <c r="AE1452" s="21">
        <f>VLOOKUP(W1452,Sheet4!$A$4:$B$53,2,FALSE)</f>
        <v>0</v>
      </c>
    </row>
    <row r="1453" spans="1:31" x14ac:dyDescent="0.35">
      <c r="A1453" s="22">
        <v>3251</v>
      </c>
      <c r="B1453" s="23" t="s">
        <v>1426</v>
      </c>
      <c r="C1453" s="23" t="s">
        <v>346</v>
      </c>
      <c r="D1453" s="24">
        <v>43511</v>
      </c>
      <c r="E1453" s="24">
        <v>43580</v>
      </c>
      <c r="F1453" s="23">
        <v>2</v>
      </c>
      <c r="G1453" s="23" t="s">
        <v>10308</v>
      </c>
      <c r="H1453" s="23" t="s">
        <v>28</v>
      </c>
      <c r="I1453" s="23" t="s">
        <v>9824</v>
      </c>
      <c r="J1453" s="23" t="s">
        <v>9825</v>
      </c>
      <c r="K1453" s="23" t="s">
        <v>97</v>
      </c>
      <c r="L1453" s="23" t="s">
        <v>744</v>
      </c>
      <c r="M1453" s="23" t="s">
        <v>33</v>
      </c>
      <c r="N1453" s="23" t="s">
        <v>50</v>
      </c>
      <c r="O1453" s="23" t="s">
        <v>51</v>
      </c>
      <c r="P1453" s="23" t="s">
        <v>125</v>
      </c>
      <c r="Q1453" s="23" t="s">
        <v>9826</v>
      </c>
      <c r="R1453" s="23" t="s">
        <v>10322</v>
      </c>
      <c r="S1453" s="23" t="s">
        <v>89</v>
      </c>
      <c r="T1453" s="25">
        <v>20557</v>
      </c>
      <c r="U1453" s="26">
        <v>69.688888888888883</v>
      </c>
      <c r="V1453" s="26" t="s">
        <v>10315</v>
      </c>
      <c r="W1453" s="27" t="s">
        <v>39</v>
      </c>
      <c r="X1453" s="23" t="s">
        <v>82</v>
      </c>
      <c r="Y1453" s="23" t="s">
        <v>54</v>
      </c>
      <c r="Z1453" s="23">
        <v>36234</v>
      </c>
      <c r="AA1453" s="23" t="s">
        <v>42</v>
      </c>
      <c r="AB1453" s="23" t="s">
        <v>103</v>
      </c>
      <c r="AC1453" s="23" t="s">
        <v>44</v>
      </c>
      <c r="AD1453" s="23">
        <v>5</v>
      </c>
      <c r="AE1453" s="28">
        <f>VLOOKUP(W1453,Sheet4!$A$4:$B$53,2,FALSE)</f>
        <v>0</v>
      </c>
    </row>
    <row r="1454" spans="1:31" x14ac:dyDescent="0.35">
      <c r="A1454" s="15">
        <v>3253</v>
      </c>
      <c r="B1454" s="16" t="s">
        <v>9829</v>
      </c>
      <c r="C1454" s="16" t="s">
        <v>510</v>
      </c>
      <c r="D1454" s="17">
        <v>43709</v>
      </c>
      <c r="E1454" s="17">
        <v>44348</v>
      </c>
      <c r="F1454" s="16">
        <v>21</v>
      </c>
      <c r="G1454" s="16" t="s">
        <v>10308</v>
      </c>
      <c r="H1454" s="16" t="s">
        <v>28</v>
      </c>
      <c r="I1454" s="16" t="s">
        <v>9830</v>
      </c>
      <c r="J1454" s="16" t="s">
        <v>9831</v>
      </c>
      <c r="K1454" s="16" t="s">
        <v>61</v>
      </c>
      <c r="L1454" s="16" t="s">
        <v>1804</v>
      </c>
      <c r="M1454" s="16" t="s">
        <v>51</v>
      </c>
      <c r="N1454" s="16" t="s">
        <v>50</v>
      </c>
      <c r="O1454" s="16" t="s">
        <v>51</v>
      </c>
      <c r="P1454" s="16" t="s">
        <v>98</v>
      </c>
      <c r="Q1454" s="16" t="s">
        <v>9832</v>
      </c>
      <c r="R1454" s="16" t="s">
        <v>10322</v>
      </c>
      <c r="S1454" s="16" t="s">
        <v>89</v>
      </c>
      <c r="T1454" s="18">
        <v>34104</v>
      </c>
      <c r="U1454" s="19">
        <v>32.597222222222221</v>
      </c>
      <c r="V1454" s="19" t="s">
        <v>10318</v>
      </c>
      <c r="W1454" s="20" t="s">
        <v>39</v>
      </c>
      <c r="X1454" s="16" t="s">
        <v>102</v>
      </c>
      <c r="Y1454" s="16" t="s">
        <v>41</v>
      </c>
      <c r="Z1454" s="16">
        <v>46895</v>
      </c>
      <c r="AA1454" s="16" t="s">
        <v>42</v>
      </c>
      <c r="AB1454" s="16" t="s">
        <v>74</v>
      </c>
      <c r="AC1454" s="16" t="s">
        <v>44</v>
      </c>
      <c r="AD1454" s="16">
        <v>2</v>
      </c>
      <c r="AE1454" s="21">
        <f>VLOOKUP(W1454,Sheet4!$A$4:$B$53,2,FALSE)</f>
        <v>0</v>
      </c>
    </row>
    <row r="1455" spans="1:31" x14ac:dyDescent="0.35">
      <c r="A1455" s="22">
        <v>3254</v>
      </c>
      <c r="B1455" s="23" t="s">
        <v>337</v>
      </c>
      <c r="C1455" s="23" t="s">
        <v>6208</v>
      </c>
      <c r="D1455" s="24">
        <v>44250</v>
      </c>
      <c r="E1455" s="24">
        <v>44755</v>
      </c>
      <c r="F1455" s="23">
        <v>16</v>
      </c>
      <c r="G1455" s="23" t="s">
        <v>10308</v>
      </c>
      <c r="H1455" s="23" t="s">
        <v>28</v>
      </c>
      <c r="I1455" s="23" t="s">
        <v>9833</v>
      </c>
      <c r="J1455" s="23" t="s">
        <v>9834</v>
      </c>
      <c r="K1455" s="23" t="s">
        <v>88</v>
      </c>
      <c r="L1455" s="23" t="s">
        <v>1804</v>
      </c>
      <c r="M1455" s="23" t="s">
        <v>62</v>
      </c>
      <c r="N1455" s="23" t="s">
        <v>63</v>
      </c>
      <c r="O1455" s="23" t="s">
        <v>35</v>
      </c>
      <c r="P1455" s="23" t="s">
        <v>174</v>
      </c>
      <c r="Q1455" s="23" t="s">
        <v>9835</v>
      </c>
      <c r="R1455" s="23" t="s">
        <v>10322</v>
      </c>
      <c r="S1455" s="23" t="s">
        <v>65</v>
      </c>
      <c r="T1455" s="25">
        <v>32740</v>
      </c>
      <c r="U1455" s="26">
        <v>36.333333333333336</v>
      </c>
      <c r="V1455" s="26" t="s">
        <v>10318</v>
      </c>
      <c r="W1455" s="27" t="s">
        <v>39</v>
      </c>
      <c r="X1455" s="23" t="s">
        <v>1257</v>
      </c>
      <c r="Y1455" s="23" t="s">
        <v>54</v>
      </c>
      <c r="Z1455" s="23">
        <v>25093</v>
      </c>
      <c r="AA1455" s="23" t="s">
        <v>73</v>
      </c>
      <c r="AB1455" s="23" t="s">
        <v>43</v>
      </c>
      <c r="AC1455" s="23" t="s">
        <v>44</v>
      </c>
      <c r="AD1455" s="23">
        <v>3</v>
      </c>
      <c r="AE1455" s="28">
        <f>VLOOKUP(W1455,Sheet4!$A$4:$B$53,2,FALSE)</f>
        <v>0</v>
      </c>
    </row>
    <row r="1456" spans="1:31" x14ac:dyDescent="0.35">
      <c r="A1456" s="15">
        <v>3259</v>
      </c>
      <c r="B1456" s="16" t="s">
        <v>9844</v>
      </c>
      <c r="C1456" s="16" t="s">
        <v>6222</v>
      </c>
      <c r="D1456" s="17">
        <v>44690</v>
      </c>
      <c r="E1456" s="17">
        <v>44722</v>
      </c>
      <c r="F1456" s="16">
        <v>1</v>
      </c>
      <c r="G1456" s="16" t="s">
        <v>10308</v>
      </c>
      <c r="H1456" s="16" t="s">
        <v>727</v>
      </c>
      <c r="I1456" s="16" t="s">
        <v>9845</v>
      </c>
      <c r="J1456" s="16" t="s">
        <v>9846</v>
      </c>
      <c r="K1456" s="16" t="s">
        <v>31</v>
      </c>
      <c r="L1456" s="16" t="s">
        <v>744</v>
      </c>
      <c r="M1456" s="16" t="s">
        <v>62</v>
      </c>
      <c r="N1456" s="16" t="s">
        <v>63</v>
      </c>
      <c r="O1456" s="16" t="s">
        <v>62</v>
      </c>
      <c r="P1456" s="16" t="s">
        <v>125</v>
      </c>
      <c r="Q1456" s="16" t="s">
        <v>9847</v>
      </c>
      <c r="R1456" s="16" t="s">
        <v>10322</v>
      </c>
      <c r="S1456" s="16" t="s">
        <v>89</v>
      </c>
      <c r="T1456" s="18">
        <v>17131</v>
      </c>
      <c r="U1456" s="19">
        <v>79.069444444444443</v>
      </c>
      <c r="V1456" s="19" t="s">
        <v>10316</v>
      </c>
      <c r="W1456" s="20" t="s">
        <v>39</v>
      </c>
      <c r="X1456" s="16" t="s">
        <v>280</v>
      </c>
      <c r="Y1456" s="16" t="s">
        <v>54</v>
      </c>
      <c r="Z1456" s="16">
        <v>71536</v>
      </c>
      <c r="AA1456" s="16" t="s">
        <v>55</v>
      </c>
      <c r="AB1456" s="16" t="s">
        <v>74</v>
      </c>
      <c r="AC1456" s="16" t="s">
        <v>44</v>
      </c>
      <c r="AD1456" s="16">
        <v>2</v>
      </c>
      <c r="AE1456" s="21">
        <f>VLOOKUP(W1456,Sheet4!$A$4:$B$53,2,FALSE)</f>
        <v>0</v>
      </c>
    </row>
    <row r="1457" spans="1:31" x14ac:dyDescent="0.35">
      <c r="A1457" s="22">
        <v>3261</v>
      </c>
      <c r="B1457" s="23" t="s">
        <v>9651</v>
      </c>
      <c r="C1457" s="23" t="s">
        <v>881</v>
      </c>
      <c r="D1457" s="24">
        <v>44213</v>
      </c>
      <c r="E1457" s="24">
        <v>45102</v>
      </c>
      <c r="F1457" s="23">
        <v>29</v>
      </c>
      <c r="G1457" s="23" t="s">
        <v>10308</v>
      </c>
      <c r="H1457" s="23" t="s">
        <v>727</v>
      </c>
      <c r="I1457" s="23" t="s">
        <v>9852</v>
      </c>
      <c r="J1457" s="23" t="s">
        <v>9853</v>
      </c>
      <c r="K1457" s="23" t="s">
        <v>49</v>
      </c>
      <c r="L1457" s="23" t="s">
        <v>1804</v>
      </c>
      <c r="M1457" s="23" t="s">
        <v>51</v>
      </c>
      <c r="N1457" s="23" t="s">
        <v>63</v>
      </c>
      <c r="O1457" s="23" t="s">
        <v>35</v>
      </c>
      <c r="P1457" s="23" t="s">
        <v>98</v>
      </c>
      <c r="Q1457" s="23" t="s">
        <v>9854</v>
      </c>
      <c r="R1457" s="23" t="s">
        <v>10322</v>
      </c>
      <c r="S1457" s="23" t="s">
        <v>89</v>
      </c>
      <c r="T1457" s="25">
        <v>17593</v>
      </c>
      <c r="U1457" s="26">
        <v>77.802777777777777</v>
      </c>
      <c r="V1457" s="26" t="s">
        <v>10316</v>
      </c>
      <c r="W1457" s="27" t="s">
        <v>39</v>
      </c>
      <c r="X1457" s="23" t="s">
        <v>612</v>
      </c>
      <c r="Y1457" s="23" t="s">
        <v>54</v>
      </c>
      <c r="Z1457" s="23">
        <v>18868</v>
      </c>
      <c r="AA1457" s="23" t="s">
        <v>55</v>
      </c>
      <c r="AB1457" s="23" t="s">
        <v>43</v>
      </c>
      <c r="AC1457" s="23" t="s">
        <v>44</v>
      </c>
      <c r="AD1457" s="23">
        <v>4</v>
      </c>
      <c r="AE1457" s="28">
        <f>VLOOKUP(W1457,Sheet4!$A$4:$B$53,2,FALSE)</f>
        <v>0</v>
      </c>
    </row>
    <row r="1458" spans="1:31" x14ac:dyDescent="0.35">
      <c r="A1458" s="15">
        <v>3263</v>
      </c>
      <c r="B1458" s="16" t="s">
        <v>485</v>
      </c>
      <c r="C1458" s="16" t="s">
        <v>2547</v>
      </c>
      <c r="D1458" s="17">
        <v>44671</v>
      </c>
      <c r="E1458" s="17">
        <v>45046</v>
      </c>
      <c r="F1458" s="16">
        <v>12</v>
      </c>
      <c r="G1458" s="16" t="s">
        <v>10308</v>
      </c>
      <c r="H1458" s="16" t="s">
        <v>28</v>
      </c>
      <c r="I1458" s="16" t="s">
        <v>9857</v>
      </c>
      <c r="J1458" s="16" t="s">
        <v>9858</v>
      </c>
      <c r="K1458" s="16" t="s">
        <v>117</v>
      </c>
      <c r="L1458" s="16" t="s">
        <v>744</v>
      </c>
      <c r="M1458" s="16" t="s">
        <v>62</v>
      </c>
      <c r="N1458" s="16" t="s">
        <v>50</v>
      </c>
      <c r="O1458" s="16" t="s">
        <v>51</v>
      </c>
      <c r="P1458" s="16" t="s">
        <v>98</v>
      </c>
      <c r="Q1458" s="16" t="s">
        <v>9859</v>
      </c>
      <c r="R1458" s="16" t="s">
        <v>10322</v>
      </c>
      <c r="S1458" s="16" t="s">
        <v>110</v>
      </c>
      <c r="T1458" s="18">
        <v>32977</v>
      </c>
      <c r="U1458" s="19">
        <v>35.68333333333333</v>
      </c>
      <c r="V1458" s="19" t="s">
        <v>10318</v>
      </c>
      <c r="W1458" s="20" t="s">
        <v>39</v>
      </c>
      <c r="X1458" s="16" t="s">
        <v>702</v>
      </c>
      <c r="Y1458" s="16" t="s">
        <v>54</v>
      </c>
      <c r="Z1458" s="16">
        <v>41746</v>
      </c>
      <c r="AA1458" s="16" t="s">
        <v>127</v>
      </c>
      <c r="AB1458" s="16" t="s">
        <v>74</v>
      </c>
      <c r="AC1458" s="16" t="s">
        <v>739</v>
      </c>
      <c r="AD1458" s="16">
        <v>2</v>
      </c>
      <c r="AE1458" s="21">
        <f>VLOOKUP(W1458,Sheet4!$A$4:$B$53,2,FALSE)</f>
        <v>0</v>
      </c>
    </row>
    <row r="1459" spans="1:31" x14ac:dyDescent="0.35">
      <c r="A1459" s="22">
        <v>3264</v>
      </c>
      <c r="B1459" s="23" t="s">
        <v>9340</v>
      </c>
      <c r="C1459" s="23" t="s">
        <v>4869</v>
      </c>
      <c r="D1459" s="24">
        <v>44561</v>
      </c>
      <c r="E1459" s="24">
        <v>45056</v>
      </c>
      <c r="F1459" s="23">
        <v>16</v>
      </c>
      <c r="G1459" s="23" t="s">
        <v>10308</v>
      </c>
      <c r="H1459" s="23" t="s">
        <v>28</v>
      </c>
      <c r="I1459" s="23" t="s">
        <v>9860</v>
      </c>
      <c r="J1459" s="23" t="s">
        <v>9861</v>
      </c>
      <c r="K1459" s="23" t="s">
        <v>61</v>
      </c>
      <c r="L1459" s="23" t="s">
        <v>2299</v>
      </c>
      <c r="M1459" s="23" t="s">
        <v>51</v>
      </c>
      <c r="N1459" s="23" t="s">
        <v>34</v>
      </c>
      <c r="O1459" s="23" t="s">
        <v>51</v>
      </c>
      <c r="P1459" s="23" t="s">
        <v>98</v>
      </c>
      <c r="Q1459" s="23" t="s">
        <v>9862</v>
      </c>
      <c r="R1459" s="23" t="s">
        <v>10322</v>
      </c>
      <c r="S1459" s="23" t="s">
        <v>100</v>
      </c>
      <c r="T1459" s="25">
        <v>18423</v>
      </c>
      <c r="U1459" s="26">
        <v>75.530555555555551</v>
      </c>
      <c r="V1459" s="26" t="s">
        <v>10316</v>
      </c>
      <c r="W1459" s="27" t="s">
        <v>39</v>
      </c>
      <c r="X1459" s="23" t="s">
        <v>112</v>
      </c>
      <c r="Y1459" s="23" t="s">
        <v>54</v>
      </c>
      <c r="Z1459" s="23">
        <v>16282</v>
      </c>
      <c r="AA1459" s="23" t="s">
        <v>127</v>
      </c>
      <c r="AB1459" s="23" t="s">
        <v>83</v>
      </c>
      <c r="AC1459" s="23" t="s">
        <v>44</v>
      </c>
      <c r="AD1459" s="23">
        <v>5</v>
      </c>
      <c r="AE1459" s="28">
        <f>VLOOKUP(W1459,Sheet4!$A$4:$B$53,2,FALSE)</f>
        <v>0</v>
      </c>
    </row>
    <row r="1460" spans="1:31" x14ac:dyDescent="0.35">
      <c r="A1460" s="15">
        <v>3267</v>
      </c>
      <c r="B1460" s="16" t="s">
        <v>9868</v>
      </c>
      <c r="C1460" s="16" t="s">
        <v>106</v>
      </c>
      <c r="D1460" s="17">
        <v>43811</v>
      </c>
      <c r="E1460" s="17">
        <v>43847</v>
      </c>
      <c r="F1460" s="16">
        <v>1</v>
      </c>
      <c r="G1460" s="16" t="s">
        <v>10308</v>
      </c>
      <c r="H1460" s="16" t="s">
        <v>28</v>
      </c>
      <c r="I1460" s="16" t="s">
        <v>9869</v>
      </c>
      <c r="J1460" s="16" t="s">
        <v>9870</v>
      </c>
      <c r="K1460" s="16" t="s">
        <v>132</v>
      </c>
      <c r="L1460" s="16" t="s">
        <v>32</v>
      </c>
      <c r="M1460" s="16" t="s">
        <v>33</v>
      </c>
      <c r="N1460" s="16" t="s">
        <v>34</v>
      </c>
      <c r="O1460" s="16" t="s">
        <v>51</v>
      </c>
      <c r="P1460" s="16" t="s">
        <v>174</v>
      </c>
      <c r="Q1460" s="16" t="s">
        <v>9871</v>
      </c>
      <c r="R1460" s="16" t="s">
        <v>10322</v>
      </c>
      <c r="S1460" s="16" t="s">
        <v>147</v>
      </c>
      <c r="T1460" s="18">
        <v>23322</v>
      </c>
      <c r="U1460" s="19">
        <v>62.119444444444447</v>
      </c>
      <c r="V1460" s="19" t="s">
        <v>10315</v>
      </c>
      <c r="W1460" s="20" t="s">
        <v>39</v>
      </c>
      <c r="X1460" s="16" t="s">
        <v>82</v>
      </c>
      <c r="Y1460" s="16" t="s">
        <v>41</v>
      </c>
      <c r="Z1460" s="16">
        <v>52402</v>
      </c>
      <c r="AA1460" s="16" t="s">
        <v>73</v>
      </c>
      <c r="AB1460" s="16" t="s">
        <v>74</v>
      </c>
      <c r="AC1460" s="16" t="s">
        <v>44</v>
      </c>
      <c r="AD1460" s="16">
        <v>5</v>
      </c>
      <c r="AE1460" s="21">
        <f>VLOOKUP(W1460,Sheet4!$A$4:$B$53,2,FALSE)</f>
        <v>0</v>
      </c>
    </row>
    <row r="1461" spans="1:31" x14ac:dyDescent="0.35">
      <c r="A1461" s="22">
        <v>3271</v>
      </c>
      <c r="B1461" s="23" t="s">
        <v>7150</v>
      </c>
      <c r="C1461" s="23" t="s">
        <v>2521</v>
      </c>
      <c r="D1461" s="24">
        <v>43648</v>
      </c>
      <c r="E1461" s="24">
        <v>44891</v>
      </c>
      <c r="F1461" s="23">
        <v>40</v>
      </c>
      <c r="G1461" s="23" t="s">
        <v>10308</v>
      </c>
      <c r="H1461" s="23" t="s">
        <v>28</v>
      </c>
      <c r="I1461" s="23" t="s">
        <v>9878</v>
      </c>
      <c r="J1461" s="23" t="s">
        <v>9879</v>
      </c>
      <c r="K1461" s="23" t="s">
        <v>167</v>
      </c>
      <c r="L1461" s="23" t="s">
        <v>744</v>
      </c>
      <c r="M1461" s="23" t="s">
        <v>33</v>
      </c>
      <c r="N1461" s="23" t="s">
        <v>63</v>
      </c>
      <c r="O1461" s="23" t="s">
        <v>51</v>
      </c>
      <c r="P1461" s="23" t="s">
        <v>98</v>
      </c>
      <c r="Q1461" s="23" t="s">
        <v>9880</v>
      </c>
      <c r="R1461" s="23" t="s">
        <v>10322</v>
      </c>
      <c r="S1461" s="23" t="s">
        <v>110</v>
      </c>
      <c r="T1461" s="25">
        <v>25687</v>
      </c>
      <c r="U1461" s="26">
        <v>55.641666666666666</v>
      </c>
      <c r="V1461" s="26" t="s">
        <v>10319</v>
      </c>
      <c r="W1461" s="27" t="s">
        <v>39</v>
      </c>
      <c r="X1461" s="23" t="s">
        <v>112</v>
      </c>
      <c r="Y1461" s="23" t="s">
        <v>54</v>
      </c>
      <c r="Z1461" s="23">
        <v>72709</v>
      </c>
      <c r="AA1461" s="23" t="s">
        <v>127</v>
      </c>
      <c r="AB1461" s="23" t="s">
        <v>103</v>
      </c>
      <c r="AC1461" s="23" t="s">
        <v>44</v>
      </c>
      <c r="AD1461" s="23">
        <v>3</v>
      </c>
      <c r="AE1461" s="28">
        <f>VLOOKUP(W1461,Sheet4!$A$4:$B$53,2,FALSE)</f>
        <v>0</v>
      </c>
    </row>
    <row r="1462" spans="1:31" x14ac:dyDescent="0.35">
      <c r="A1462" s="15">
        <v>3274</v>
      </c>
      <c r="B1462" s="16" t="s">
        <v>327</v>
      </c>
      <c r="C1462" s="16" t="s">
        <v>5182</v>
      </c>
      <c r="D1462" s="17">
        <v>43851</v>
      </c>
      <c r="E1462" s="17">
        <v>44041</v>
      </c>
      <c r="F1462" s="16">
        <v>6</v>
      </c>
      <c r="G1462" s="16" t="s">
        <v>10308</v>
      </c>
      <c r="H1462" s="16" t="s">
        <v>28</v>
      </c>
      <c r="I1462" s="16" t="s">
        <v>9885</v>
      </c>
      <c r="J1462" s="16" t="s">
        <v>9886</v>
      </c>
      <c r="K1462" s="16" t="s">
        <v>61</v>
      </c>
      <c r="L1462" s="16" t="s">
        <v>1804</v>
      </c>
      <c r="M1462" s="16" t="s">
        <v>51</v>
      </c>
      <c r="N1462" s="16" t="s">
        <v>63</v>
      </c>
      <c r="O1462" s="16" t="s">
        <v>62</v>
      </c>
      <c r="P1462" s="16" t="s">
        <v>139</v>
      </c>
      <c r="Q1462" s="16" t="s">
        <v>9887</v>
      </c>
      <c r="R1462" s="16" t="s">
        <v>10322</v>
      </c>
      <c r="S1462" s="16" t="s">
        <v>52</v>
      </c>
      <c r="T1462" s="18">
        <v>23921</v>
      </c>
      <c r="U1462" s="19">
        <v>60.477777777777774</v>
      </c>
      <c r="V1462" s="19" t="s">
        <v>10315</v>
      </c>
      <c r="W1462" s="20" t="s">
        <v>39</v>
      </c>
      <c r="X1462" s="16" t="s">
        <v>225</v>
      </c>
      <c r="Y1462" s="16" t="s">
        <v>41</v>
      </c>
      <c r="Z1462" s="16">
        <v>30214</v>
      </c>
      <c r="AA1462" s="16" t="s">
        <v>73</v>
      </c>
      <c r="AB1462" s="16" t="s">
        <v>103</v>
      </c>
      <c r="AC1462" s="16" t="s">
        <v>739</v>
      </c>
      <c r="AD1462" s="16">
        <v>3</v>
      </c>
      <c r="AE1462" s="21">
        <f>VLOOKUP(W1462,Sheet4!$A$4:$B$53,2,FALSE)</f>
        <v>0</v>
      </c>
    </row>
    <row r="1463" spans="1:31" x14ac:dyDescent="0.35">
      <c r="A1463" s="22">
        <v>3277</v>
      </c>
      <c r="B1463" s="23" t="s">
        <v>5761</v>
      </c>
      <c r="C1463" s="23" t="s">
        <v>7653</v>
      </c>
      <c r="D1463" s="24">
        <v>45093</v>
      </c>
      <c r="E1463" s="24">
        <v>45101</v>
      </c>
      <c r="F1463" s="23">
        <v>0</v>
      </c>
      <c r="G1463" s="23" t="s">
        <v>10308</v>
      </c>
      <c r="H1463" s="23" t="s">
        <v>727</v>
      </c>
      <c r="I1463" s="23" t="s">
        <v>9893</v>
      </c>
      <c r="J1463" s="23" t="s">
        <v>9894</v>
      </c>
      <c r="K1463" s="23" t="s">
        <v>117</v>
      </c>
      <c r="L1463" s="23" t="s">
        <v>32</v>
      </c>
      <c r="M1463" s="23" t="s">
        <v>51</v>
      </c>
      <c r="N1463" s="23" t="s">
        <v>63</v>
      </c>
      <c r="O1463" s="23" t="s">
        <v>35</v>
      </c>
      <c r="P1463" s="23" t="s">
        <v>139</v>
      </c>
      <c r="Q1463" s="23" t="s">
        <v>9895</v>
      </c>
      <c r="R1463" s="23" t="s">
        <v>10322</v>
      </c>
      <c r="S1463" s="23" t="s">
        <v>52</v>
      </c>
      <c r="T1463" s="25">
        <v>29362</v>
      </c>
      <c r="U1463" s="26">
        <v>45.580555555555556</v>
      </c>
      <c r="V1463" s="26" t="s">
        <v>10317</v>
      </c>
      <c r="W1463" s="27" t="s">
        <v>39</v>
      </c>
      <c r="X1463" s="23" t="s">
        <v>225</v>
      </c>
      <c r="Y1463" s="23" t="s">
        <v>41</v>
      </c>
      <c r="Z1463" s="23">
        <v>86836</v>
      </c>
      <c r="AA1463" s="23" t="s">
        <v>55</v>
      </c>
      <c r="AB1463" s="23" t="s">
        <v>83</v>
      </c>
      <c r="AC1463" s="23" t="s">
        <v>44</v>
      </c>
      <c r="AD1463" s="23">
        <v>5</v>
      </c>
      <c r="AE1463" s="28">
        <f>VLOOKUP(W1463,Sheet4!$A$4:$B$53,2,FALSE)</f>
        <v>0</v>
      </c>
    </row>
    <row r="1464" spans="1:31" x14ac:dyDescent="0.35">
      <c r="A1464" s="15">
        <v>3278</v>
      </c>
      <c r="B1464" s="16" t="s">
        <v>9896</v>
      </c>
      <c r="C1464" s="16" t="s">
        <v>6846</v>
      </c>
      <c r="D1464" s="17">
        <v>44082</v>
      </c>
      <c r="E1464" s="17">
        <v>44486</v>
      </c>
      <c r="F1464" s="16">
        <v>13</v>
      </c>
      <c r="G1464" s="16" t="s">
        <v>10308</v>
      </c>
      <c r="H1464" s="16" t="s">
        <v>727</v>
      </c>
      <c r="I1464" s="16" t="s">
        <v>9897</v>
      </c>
      <c r="J1464" s="16" t="s">
        <v>9898</v>
      </c>
      <c r="K1464" s="16" t="s">
        <v>61</v>
      </c>
      <c r="L1464" s="16" t="s">
        <v>32</v>
      </c>
      <c r="M1464" s="16" t="s">
        <v>33</v>
      </c>
      <c r="N1464" s="16" t="s">
        <v>50</v>
      </c>
      <c r="O1464" s="16" t="s">
        <v>51</v>
      </c>
      <c r="P1464" s="16" t="s">
        <v>139</v>
      </c>
      <c r="Q1464" s="16" t="s">
        <v>9899</v>
      </c>
      <c r="R1464" s="16" t="s">
        <v>10322</v>
      </c>
      <c r="S1464" s="16" t="s">
        <v>89</v>
      </c>
      <c r="T1464" s="18">
        <v>16391</v>
      </c>
      <c r="U1464" s="19">
        <v>81.097222222222229</v>
      </c>
      <c r="V1464" s="19" t="s">
        <v>10314</v>
      </c>
      <c r="W1464" s="20" t="s">
        <v>39</v>
      </c>
      <c r="X1464" s="16" t="s">
        <v>82</v>
      </c>
      <c r="Y1464" s="16" t="s">
        <v>41</v>
      </c>
      <c r="Z1464" s="16">
        <v>4862</v>
      </c>
      <c r="AA1464" s="16" t="s">
        <v>92</v>
      </c>
      <c r="AB1464" s="16" t="s">
        <v>83</v>
      </c>
      <c r="AC1464" s="16" t="s">
        <v>44</v>
      </c>
      <c r="AD1464" s="16">
        <v>4</v>
      </c>
      <c r="AE1464" s="21">
        <f>VLOOKUP(W1464,Sheet4!$A$4:$B$53,2,FALSE)</f>
        <v>0</v>
      </c>
    </row>
    <row r="1465" spans="1:31" x14ac:dyDescent="0.35">
      <c r="A1465" s="22">
        <v>3279</v>
      </c>
      <c r="B1465" s="23" t="s">
        <v>2223</v>
      </c>
      <c r="C1465" s="23" t="s">
        <v>837</v>
      </c>
      <c r="D1465" s="24">
        <v>43488</v>
      </c>
      <c r="E1465" s="24">
        <v>44159</v>
      </c>
      <c r="F1465" s="23">
        <v>22</v>
      </c>
      <c r="G1465" s="23" t="s">
        <v>10308</v>
      </c>
      <c r="H1465" s="23" t="s">
        <v>727</v>
      </c>
      <c r="I1465" s="23" t="s">
        <v>9900</v>
      </c>
      <c r="J1465" s="23" t="s">
        <v>9901</v>
      </c>
      <c r="K1465" s="23" t="s">
        <v>88</v>
      </c>
      <c r="L1465" s="23" t="s">
        <v>32</v>
      </c>
      <c r="M1465" s="23" t="s">
        <v>62</v>
      </c>
      <c r="N1465" s="23" t="s">
        <v>50</v>
      </c>
      <c r="O1465" s="23" t="s">
        <v>62</v>
      </c>
      <c r="P1465" s="23" t="s">
        <v>98</v>
      </c>
      <c r="Q1465" s="23" t="s">
        <v>9902</v>
      </c>
      <c r="R1465" s="23" t="s">
        <v>10322</v>
      </c>
      <c r="S1465" s="23" t="s">
        <v>110</v>
      </c>
      <c r="T1465" s="25">
        <v>34365</v>
      </c>
      <c r="U1465" s="26">
        <v>31.888888888888889</v>
      </c>
      <c r="V1465" s="26" t="s">
        <v>10318</v>
      </c>
      <c r="W1465" s="27" t="s">
        <v>39</v>
      </c>
      <c r="X1465" s="23" t="s">
        <v>418</v>
      </c>
      <c r="Y1465" s="23" t="s">
        <v>54</v>
      </c>
      <c r="Z1465" s="23">
        <v>53530</v>
      </c>
      <c r="AA1465" s="23" t="s">
        <v>92</v>
      </c>
      <c r="AB1465" s="23" t="s">
        <v>83</v>
      </c>
      <c r="AC1465" s="23" t="s">
        <v>44</v>
      </c>
      <c r="AD1465" s="23">
        <v>5</v>
      </c>
      <c r="AE1465" s="28">
        <f>VLOOKUP(W1465,Sheet4!$A$4:$B$53,2,FALSE)</f>
        <v>0</v>
      </c>
    </row>
    <row r="1466" spans="1:31" x14ac:dyDescent="0.35">
      <c r="A1466" s="15">
        <v>3280</v>
      </c>
      <c r="B1466" s="16" t="s">
        <v>2380</v>
      </c>
      <c r="C1466" s="16" t="s">
        <v>1711</v>
      </c>
      <c r="D1466" s="17">
        <v>45075</v>
      </c>
      <c r="E1466" s="17">
        <v>45130</v>
      </c>
      <c r="F1466" s="16">
        <v>1</v>
      </c>
      <c r="G1466" s="16" t="s">
        <v>10308</v>
      </c>
      <c r="H1466" s="16" t="s">
        <v>727</v>
      </c>
      <c r="I1466" s="16" t="s">
        <v>9903</v>
      </c>
      <c r="J1466" s="16" t="s">
        <v>9904</v>
      </c>
      <c r="K1466" s="16" t="s">
        <v>31</v>
      </c>
      <c r="L1466" s="16" t="s">
        <v>744</v>
      </c>
      <c r="M1466" s="16" t="s">
        <v>51</v>
      </c>
      <c r="N1466" s="16" t="s">
        <v>50</v>
      </c>
      <c r="O1466" s="16" t="s">
        <v>35</v>
      </c>
      <c r="P1466" s="16" t="s">
        <v>98</v>
      </c>
      <c r="Q1466" s="16" t="s">
        <v>9905</v>
      </c>
      <c r="R1466" s="16" t="s">
        <v>10322</v>
      </c>
      <c r="S1466" s="16" t="s">
        <v>176</v>
      </c>
      <c r="T1466" s="18">
        <v>30506</v>
      </c>
      <c r="U1466" s="19">
        <v>42.447222222222223</v>
      </c>
      <c r="V1466" s="19" t="s">
        <v>10317</v>
      </c>
      <c r="W1466" s="20" t="s">
        <v>39</v>
      </c>
      <c r="X1466" s="16" t="s">
        <v>242</v>
      </c>
      <c r="Y1466" s="16" t="s">
        <v>54</v>
      </c>
      <c r="Z1466" s="16">
        <v>59596</v>
      </c>
      <c r="AA1466" s="16" t="s">
        <v>73</v>
      </c>
      <c r="AB1466" s="16" t="s">
        <v>103</v>
      </c>
      <c r="AC1466" s="16" t="s">
        <v>44</v>
      </c>
      <c r="AD1466" s="16">
        <v>5</v>
      </c>
      <c r="AE1466" s="21">
        <f>VLOOKUP(W1466,Sheet4!$A$4:$B$53,2,FALSE)</f>
        <v>0</v>
      </c>
    </row>
    <row r="1467" spans="1:31" x14ac:dyDescent="0.35">
      <c r="A1467" s="22">
        <v>3284</v>
      </c>
      <c r="B1467" s="23" t="s">
        <v>9911</v>
      </c>
      <c r="C1467" s="23" t="s">
        <v>1560</v>
      </c>
      <c r="D1467" s="24">
        <v>44794</v>
      </c>
      <c r="E1467" s="24">
        <v>45014</v>
      </c>
      <c r="F1467" s="23">
        <v>7</v>
      </c>
      <c r="G1467" s="23" t="s">
        <v>10308</v>
      </c>
      <c r="H1467" s="23" t="s">
        <v>28</v>
      </c>
      <c r="I1467" s="23" t="s">
        <v>9912</v>
      </c>
      <c r="J1467" s="23" t="s">
        <v>9913</v>
      </c>
      <c r="K1467" s="23" t="s">
        <v>49</v>
      </c>
      <c r="L1467" s="23" t="s">
        <v>744</v>
      </c>
      <c r="M1467" s="23" t="s">
        <v>33</v>
      </c>
      <c r="N1467" s="23" t="s">
        <v>50</v>
      </c>
      <c r="O1467" s="23" t="s">
        <v>51</v>
      </c>
      <c r="P1467" s="23" t="s">
        <v>125</v>
      </c>
      <c r="Q1467" s="23" t="s">
        <v>9914</v>
      </c>
      <c r="R1467" s="23" t="s">
        <v>10322</v>
      </c>
      <c r="S1467" s="23" t="s">
        <v>230</v>
      </c>
      <c r="T1467" s="25">
        <v>17823</v>
      </c>
      <c r="U1467" s="26">
        <v>77.174999999999997</v>
      </c>
      <c r="V1467" s="26" t="s">
        <v>10316</v>
      </c>
      <c r="W1467" s="27" t="s">
        <v>39</v>
      </c>
      <c r="X1467" s="23" t="s">
        <v>102</v>
      </c>
      <c r="Y1467" s="23" t="s">
        <v>54</v>
      </c>
      <c r="Z1467" s="23">
        <v>22735</v>
      </c>
      <c r="AA1467" s="23" t="s">
        <v>73</v>
      </c>
      <c r="AB1467" s="23" t="s">
        <v>103</v>
      </c>
      <c r="AC1467" s="23" t="s">
        <v>44</v>
      </c>
      <c r="AD1467" s="23">
        <v>2</v>
      </c>
      <c r="AE1467" s="28">
        <f>VLOOKUP(W1467,Sheet4!$A$4:$B$53,2,FALSE)</f>
        <v>0</v>
      </c>
    </row>
    <row r="1468" spans="1:31" x14ac:dyDescent="0.35">
      <c r="A1468" s="15">
        <v>3285</v>
      </c>
      <c r="B1468" s="16" t="s">
        <v>1281</v>
      </c>
      <c r="C1468" s="16" t="s">
        <v>4575</v>
      </c>
      <c r="D1468" s="17">
        <v>44393</v>
      </c>
      <c r="E1468" s="17">
        <v>45089</v>
      </c>
      <c r="F1468" s="16">
        <v>22</v>
      </c>
      <c r="G1468" s="16" t="s">
        <v>10308</v>
      </c>
      <c r="H1468" s="16" t="s">
        <v>28</v>
      </c>
      <c r="I1468" s="16" t="s">
        <v>9915</v>
      </c>
      <c r="J1468" s="16" t="s">
        <v>9916</v>
      </c>
      <c r="K1468" s="16" t="s">
        <v>138</v>
      </c>
      <c r="L1468" s="16" t="s">
        <v>2299</v>
      </c>
      <c r="M1468" s="16" t="s">
        <v>33</v>
      </c>
      <c r="N1468" s="16" t="s">
        <v>63</v>
      </c>
      <c r="O1468" s="16" t="s">
        <v>51</v>
      </c>
      <c r="P1468" s="16" t="s">
        <v>139</v>
      </c>
      <c r="Q1468" s="16" t="s">
        <v>9917</v>
      </c>
      <c r="R1468" s="16" t="s">
        <v>10322</v>
      </c>
      <c r="S1468" s="16" t="s">
        <v>304</v>
      </c>
      <c r="T1468" s="18">
        <v>19739</v>
      </c>
      <c r="U1468" s="19">
        <v>71.930555555555557</v>
      </c>
      <c r="V1468" s="19" t="s">
        <v>10316</v>
      </c>
      <c r="W1468" s="20" t="s">
        <v>39</v>
      </c>
      <c r="X1468" s="16" t="s">
        <v>82</v>
      </c>
      <c r="Y1468" s="16" t="s">
        <v>54</v>
      </c>
      <c r="Z1468" s="16">
        <v>81424</v>
      </c>
      <c r="AA1468" s="16" t="s">
        <v>73</v>
      </c>
      <c r="AB1468" s="16" t="s">
        <v>74</v>
      </c>
      <c r="AC1468" s="16" t="s">
        <v>739</v>
      </c>
      <c r="AD1468" s="16">
        <v>4</v>
      </c>
      <c r="AE1468" s="21">
        <f>VLOOKUP(W1468,Sheet4!$A$4:$B$53,2,FALSE)</f>
        <v>0</v>
      </c>
    </row>
    <row r="1469" spans="1:31" x14ac:dyDescent="0.35">
      <c r="A1469" s="22">
        <v>3292</v>
      </c>
      <c r="B1469" s="23" t="s">
        <v>9931</v>
      </c>
      <c r="C1469" s="23" t="s">
        <v>6779</v>
      </c>
      <c r="D1469" s="24">
        <v>43477</v>
      </c>
      <c r="E1469" s="24">
        <v>43839</v>
      </c>
      <c r="F1469" s="23">
        <v>11</v>
      </c>
      <c r="G1469" s="23" t="s">
        <v>10308</v>
      </c>
      <c r="H1469" s="23" t="s">
        <v>28</v>
      </c>
      <c r="I1469" s="23" t="s">
        <v>9932</v>
      </c>
      <c r="J1469" s="23" t="s">
        <v>9933</v>
      </c>
      <c r="K1469" s="23" t="s">
        <v>167</v>
      </c>
      <c r="L1469" s="23" t="s">
        <v>744</v>
      </c>
      <c r="M1469" s="23" t="s">
        <v>51</v>
      </c>
      <c r="N1469" s="23" t="s">
        <v>34</v>
      </c>
      <c r="O1469" s="23" t="s">
        <v>51</v>
      </c>
      <c r="P1469" s="23" t="s">
        <v>139</v>
      </c>
      <c r="Q1469" s="23" t="s">
        <v>9934</v>
      </c>
      <c r="R1469" s="23" t="s">
        <v>10322</v>
      </c>
      <c r="S1469" s="23" t="s">
        <v>89</v>
      </c>
      <c r="T1469" s="25">
        <v>16935</v>
      </c>
      <c r="U1469" s="26">
        <v>79.602777777777774</v>
      </c>
      <c r="V1469" s="26" t="s">
        <v>10316</v>
      </c>
      <c r="W1469" s="27" t="s">
        <v>39</v>
      </c>
      <c r="X1469" s="23" t="s">
        <v>112</v>
      </c>
      <c r="Y1469" s="23" t="s">
        <v>54</v>
      </c>
      <c r="Z1469" s="23">
        <v>2769</v>
      </c>
      <c r="AA1469" s="23" t="s">
        <v>127</v>
      </c>
      <c r="AB1469" s="23" t="s">
        <v>74</v>
      </c>
      <c r="AC1469" s="23" t="s">
        <v>44</v>
      </c>
      <c r="AD1469" s="23">
        <v>4</v>
      </c>
      <c r="AE1469" s="28">
        <f>VLOOKUP(W1469,Sheet4!$A$4:$B$53,2,FALSE)</f>
        <v>0</v>
      </c>
    </row>
    <row r="1470" spans="1:31" x14ac:dyDescent="0.35">
      <c r="A1470" s="15">
        <v>3293</v>
      </c>
      <c r="B1470" s="16" t="s">
        <v>9460</v>
      </c>
      <c r="C1470" s="16" t="s">
        <v>3555</v>
      </c>
      <c r="D1470" s="17">
        <v>44295</v>
      </c>
      <c r="E1470" s="17">
        <v>44894</v>
      </c>
      <c r="F1470" s="16">
        <v>19</v>
      </c>
      <c r="G1470" s="16" t="s">
        <v>10308</v>
      </c>
      <c r="H1470" s="16" t="s">
        <v>28</v>
      </c>
      <c r="I1470" s="16" t="s">
        <v>9935</v>
      </c>
      <c r="J1470" s="16" t="s">
        <v>9936</v>
      </c>
      <c r="K1470" s="16" t="s">
        <v>97</v>
      </c>
      <c r="L1470" s="16" t="s">
        <v>744</v>
      </c>
      <c r="M1470" s="16" t="s">
        <v>33</v>
      </c>
      <c r="N1470" s="16" t="s">
        <v>34</v>
      </c>
      <c r="O1470" s="16" t="s">
        <v>62</v>
      </c>
      <c r="P1470" s="16" t="s">
        <v>139</v>
      </c>
      <c r="Q1470" s="16" t="s">
        <v>9937</v>
      </c>
      <c r="R1470" s="16" t="s">
        <v>10322</v>
      </c>
      <c r="S1470" s="16" t="s">
        <v>80</v>
      </c>
      <c r="T1470" s="18">
        <v>24716</v>
      </c>
      <c r="U1470" s="19">
        <v>58.302777777777777</v>
      </c>
      <c r="V1470" s="19" t="s">
        <v>10319</v>
      </c>
      <c r="W1470" s="20" t="s">
        <v>39</v>
      </c>
      <c r="X1470" s="16" t="s">
        <v>102</v>
      </c>
      <c r="Y1470" s="16" t="s">
        <v>41</v>
      </c>
      <c r="Z1470" s="16">
        <v>90732</v>
      </c>
      <c r="AA1470" s="16" t="s">
        <v>92</v>
      </c>
      <c r="AB1470" s="16" t="s">
        <v>83</v>
      </c>
      <c r="AC1470" s="16" t="s">
        <v>44</v>
      </c>
      <c r="AD1470" s="16">
        <v>3</v>
      </c>
      <c r="AE1470" s="21">
        <f>VLOOKUP(W1470,Sheet4!$A$4:$B$53,2,FALSE)</f>
        <v>0</v>
      </c>
    </row>
    <row r="1471" spans="1:31" x14ac:dyDescent="0.35">
      <c r="A1471" s="22">
        <v>3294</v>
      </c>
      <c r="B1471" s="23" t="s">
        <v>4163</v>
      </c>
      <c r="C1471" s="23" t="s">
        <v>1606</v>
      </c>
      <c r="D1471" s="24">
        <v>44716</v>
      </c>
      <c r="E1471" s="24">
        <v>44919</v>
      </c>
      <c r="F1471" s="23">
        <v>6</v>
      </c>
      <c r="G1471" s="23" t="s">
        <v>10308</v>
      </c>
      <c r="H1471" s="23" t="s">
        <v>28</v>
      </c>
      <c r="I1471" s="23" t="s">
        <v>9938</v>
      </c>
      <c r="J1471" s="23" t="s">
        <v>9939</v>
      </c>
      <c r="K1471" s="23" t="s">
        <v>117</v>
      </c>
      <c r="L1471" s="23" t="s">
        <v>1804</v>
      </c>
      <c r="M1471" s="23" t="s">
        <v>62</v>
      </c>
      <c r="N1471" s="23" t="s">
        <v>50</v>
      </c>
      <c r="O1471" s="23" t="s">
        <v>35</v>
      </c>
      <c r="P1471" s="23" t="s">
        <v>139</v>
      </c>
      <c r="Q1471" s="23" t="s">
        <v>9940</v>
      </c>
      <c r="R1471" s="23" t="s">
        <v>10322</v>
      </c>
      <c r="S1471" s="23" t="s">
        <v>52</v>
      </c>
      <c r="T1471" s="25">
        <v>23899</v>
      </c>
      <c r="U1471" s="26">
        <v>60.538888888888891</v>
      </c>
      <c r="V1471" s="26" t="s">
        <v>10315</v>
      </c>
      <c r="W1471" s="27" t="s">
        <v>39</v>
      </c>
      <c r="X1471" s="23" t="s">
        <v>162</v>
      </c>
      <c r="Y1471" s="23" t="s">
        <v>41</v>
      </c>
      <c r="Z1471" s="23">
        <v>12076</v>
      </c>
      <c r="AA1471" s="23" t="s">
        <v>73</v>
      </c>
      <c r="AB1471" s="23" t="s">
        <v>103</v>
      </c>
      <c r="AC1471" s="23" t="s">
        <v>44</v>
      </c>
      <c r="AD1471" s="23">
        <v>3</v>
      </c>
      <c r="AE1471" s="28">
        <f>VLOOKUP(W1471,Sheet4!$A$4:$B$53,2,FALSE)</f>
        <v>0</v>
      </c>
    </row>
    <row r="1472" spans="1:31" x14ac:dyDescent="0.35">
      <c r="A1472" s="15">
        <v>3296</v>
      </c>
      <c r="B1472" s="16" t="s">
        <v>4894</v>
      </c>
      <c r="C1472" s="16" t="s">
        <v>2686</v>
      </c>
      <c r="D1472" s="17">
        <v>43472</v>
      </c>
      <c r="E1472" s="17">
        <v>43746</v>
      </c>
      <c r="F1472" s="16">
        <v>9</v>
      </c>
      <c r="G1472" s="16" t="s">
        <v>10308</v>
      </c>
      <c r="H1472" s="16" t="s">
        <v>28</v>
      </c>
      <c r="I1472" s="16" t="s">
        <v>9944</v>
      </c>
      <c r="J1472" s="16" t="s">
        <v>9945</v>
      </c>
      <c r="K1472" s="16" t="s">
        <v>88</v>
      </c>
      <c r="L1472" s="16" t="s">
        <v>1804</v>
      </c>
      <c r="M1472" s="16" t="s">
        <v>51</v>
      </c>
      <c r="N1472" s="16" t="s">
        <v>34</v>
      </c>
      <c r="O1472" s="16" t="s">
        <v>62</v>
      </c>
      <c r="P1472" s="16" t="s">
        <v>174</v>
      </c>
      <c r="Q1472" s="16" t="s">
        <v>9946</v>
      </c>
      <c r="R1472" s="16" t="s">
        <v>10322</v>
      </c>
      <c r="S1472" s="16" t="s">
        <v>89</v>
      </c>
      <c r="T1472" s="18">
        <v>17447</v>
      </c>
      <c r="U1472" s="19">
        <v>78.202777777777783</v>
      </c>
      <c r="V1472" s="19" t="s">
        <v>10316</v>
      </c>
      <c r="W1472" s="20" t="s">
        <v>39</v>
      </c>
      <c r="X1472" s="16" t="s">
        <v>225</v>
      </c>
      <c r="Y1472" s="16" t="s">
        <v>54</v>
      </c>
      <c r="Z1472" s="16">
        <v>24886</v>
      </c>
      <c r="AA1472" s="16" t="s">
        <v>42</v>
      </c>
      <c r="AB1472" s="16" t="s">
        <v>83</v>
      </c>
      <c r="AC1472" s="16" t="s">
        <v>739</v>
      </c>
      <c r="AD1472" s="16">
        <v>2</v>
      </c>
      <c r="AE1472" s="21">
        <f>VLOOKUP(W1472,Sheet4!$A$4:$B$53,2,FALSE)</f>
        <v>0</v>
      </c>
    </row>
    <row r="1473" spans="1:31" x14ac:dyDescent="0.35">
      <c r="A1473" s="22">
        <v>3297</v>
      </c>
      <c r="B1473" s="23" t="s">
        <v>243</v>
      </c>
      <c r="C1473" s="23" t="s">
        <v>7273</v>
      </c>
      <c r="D1473" s="24">
        <v>44030</v>
      </c>
      <c r="E1473" s="24">
        <v>44306</v>
      </c>
      <c r="F1473" s="23">
        <v>9</v>
      </c>
      <c r="G1473" s="23" t="s">
        <v>10308</v>
      </c>
      <c r="H1473" s="23" t="s">
        <v>28</v>
      </c>
      <c r="I1473" s="23" t="s">
        <v>9947</v>
      </c>
      <c r="J1473" s="23" t="s">
        <v>9948</v>
      </c>
      <c r="K1473" s="23" t="s">
        <v>31</v>
      </c>
      <c r="L1473" s="23" t="s">
        <v>1804</v>
      </c>
      <c r="M1473" s="23" t="s">
        <v>33</v>
      </c>
      <c r="N1473" s="23" t="s">
        <v>50</v>
      </c>
      <c r="O1473" s="23" t="s">
        <v>35</v>
      </c>
      <c r="P1473" s="23" t="s">
        <v>139</v>
      </c>
      <c r="Q1473" s="23" t="s">
        <v>9949</v>
      </c>
      <c r="R1473" s="23" t="s">
        <v>10322</v>
      </c>
      <c r="S1473" s="23" t="s">
        <v>89</v>
      </c>
      <c r="T1473" s="25">
        <v>20374</v>
      </c>
      <c r="U1473" s="26">
        <v>70.188888888888883</v>
      </c>
      <c r="V1473" s="26" t="s">
        <v>10316</v>
      </c>
      <c r="W1473" s="27" t="s">
        <v>39</v>
      </c>
      <c r="X1473" s="23" t="s">
        <v>112</v>
      </c>
      <c r="Y1473" s="23" t="s">
        <v>54</v>
      </c>
      <c r="Z1473" s="23">
        <v>25813</v>
      </c>
      <c r="AA1473" s="23" t="s">
        <v>92</v>
      </c>
      <c r="AB1473" s="23" t="s">
        <v>83</v>
      </c>
      <c r="AC1473" s="23" t="s">
        <v>44</v>
      </c>
      <c r="AD1473" s="23">
        <v>4</v>
      </c>
      <c r="AE1473" s="28">
        <f>VLOOKUP(W1473,Sheet4!$A$4:$B$53,2,FALSE)</f>
        <v>0</v>
      </c>
    </row>
    <row r="1474" spans="1:31" x14ac:dyDescent="0.35">
      <c r="A1474" s="15">
        <v>3298</v>
      </c>
      <c r="B1474" s="16" t="s">
        <v>9950</v>
      </c>
      <c r="C1474" s="16" t="s">
        <v>1895</v>
      </c>
      <c r="D1474" s="17">
        <v>44154</v>
      </c>
      <c r="E1474" s="17">
        <v>44337</v>
      </c>
      <c r="F1474" s="16">
        <v>6</v>
      </c>
      <c r="G1474" s="16" t="s">
        <v>10308</v>
      </c>
      <c r="H1474" s="16" t="s">
        <v>727</v>
      </c>
      <c r="I1474" s="16" t="s">
        <v>9951</v>
      </c>
      <c r="J1474" s="16" t="s">
        <v>9952</v>
      </c>
      <c r="K1474" s="16" t="s">
        <v>49</v>
      </c>
      <c r="L1474" s="16" t="s">
        <v>32</v>
      </c>
      <c r="M1474" s="16" t="s">
        <v>62</v>
      </c>
      <c r="N1474" s="16" t="s">
        <v>50</v>
      </c>
      <c r="O1474" s="16" t="s">
        <v>62</v>
      </c>
      <c r="P1474" s="16" t="s">
        <v>98</v>
      </c>
      <c r="Q1474" s="16" t="s">
        <v>9953</v>
      </c>
      <c r="R1474" s="16" t="s">
        <v>10322</v>
      </c>
      <c r="S1474" s="16" t="s">
        <v>89</v>
      </c>
      <c r="T1474" s="18">
        <v>35134</v>
      </c>
      <c r="U1474" s="19">
        <v>29.777777777777779</v>
      </c>
      <c r="V1474" s="19" t="s">
        <v>10320</v>
      </c>
      <c r="W1474" s="20" t="s">
        <v>39</v>
      </c>
      <c r="X1474" s="16" t="s">
        <v>102</v>
      </c>
      <c r="Y1474" s="16" t="s">
        <v>41</v>
      </c>
      <c r="Z1474" s="16">
        <v>88404</v>
      </c>
      <c r="AA1474" s="16" t="s">
        <v>55</v>
      </c>
      <c r="AB1474" s="16" t="s">
        <v>43</v>
      </c>
      <c r="AC1474" s="16" t="s">
        <v>44</v>
      </c>
      <c r="AD1474" s="16">
        <v>5</v>
      </c>
      <c r="AE1474" s="21">
        <f>VLOOKUP(W1474,Sheet4!$A$4:$B$53,2,FALSE)</f>
        <v>0</v>
      </c>
    </row>
    <row r="1475" spans="1:31" x14ac:dyDescent="0.35">
      <c r="A1475" s="22">
        <v>3300</v>
      </c>
      <c r="B1475" s="23" t="s">
        <v>7024</v>
      </c>
      <c r="C1475" s="23" t="s">
        <v>1039</v>
      </c>
      <c r="D1475" s="24">
        <v>44280</v>
      </c>
      <c r="E1475" s="24">
        <v>44689</v>
      </c>
      <c r="F1475" s="23">
        <v>13</v>
      </c>
      <c r="G1475" s="23" t="s">
        <v>10308</v>
      </c>
      <c r="H1475" s="23" t="s">
        <v>727</v>
      </c>
      <c r="I1475" s="23" t="s">
        <v>9956</v>
      </c>
      <c r="J1475" s="23" t="s">
        <v>9957</v>
      </c>
      <c r="K1475" s="23" t="s">
        <v>117</v>
      </c>
      <c r="L1475" s="23" t="s">
        <v>32</v>
      </c>
      <c r="M1475" s="23" t="s">
        <v>62</v>
      </c>
      <c r="N1475" s="23" t="s">
        <v>63</v>
      </c>
      <c r="O1475" s="23" t="s">
        <v>51</v>
      </c>
      <c r="P1475" s="23" t="s">
        <v>125</v>
      </c>
      <c r="Q1475" s="23" t="s">
        <v>9958</v>
      </c>
      <c r="R1475" s="23" t="s">
        <v>10322</v>
      </c>
      <c r="S1475" s="23" t="s">
        <v>89</v>
      </c>
      <c r="T1475" s="25">
        <v>17133</v>
      </c>
      <c r="U1475" s="26">
        <v>79.063888888888883</v>
      </c>
      <c r="V1475" s="26" t="s">
        <v>10316</v>
      </c>
      <c r="W1475" s="27" t="s">
        <v>39</v>
      </c>
      <c r="X1475" s="23" t="s">
        <v>102</v>
      </c>
      <c r="Y1475" s="23" t="s">
        <v>54</v>
      </c>
      <c r="Z1475" s="23">
        <v>73771</v>
      </c>
      <c r="AA1475" s="23" t="s">
        <v>42</v>
      </c>
      <c r="AB1475" s="23" t="s">
        <v>83</v>
      </c>
      <c r="AC1475" s="23" t="s">
        <v>44</v>
      </c>
      <c r="AD1475" s="23">
        <v>2</v>
      </c>
      <c r="AE1475" s="28">
        <f>VLOOKUP(W1475,Sheet4!$A$4:$B$53,2,FALSE)</f>
        <v>0</v>
      </c>
    </row>
    <row r="1476" spans="1:31" x14ac:dyDescent="0.35">
      <c r="A1476" s="15">
        <v>3301</v>
      </c>
      <c r="B1476" s="16" t="s">
        <v>9959</v>
      </c>
      <c r="C1476" s="16" t="s">
        <v>3768</v>
      </c>
      <c r="D1476" s="17">
        <v>43598</v>
      </c>
      <c r="E1476" s="17">
        <v>44786</v>
      </c>
      <c r="F1476" s="16">
        <v>39</v>
      </c>
      <c r="G1476" s="16" t="s">
        <v>10308</v>
      </c>
      <c r="H1476" s="16" t="s">
        <v>727</v>
      </c>
      <c r="I1476" s="16" t="s">
        <v>9960</v>
      </c>
      <c r="J1476" s="16" t="s">
        <v>9961</v>
      </c>
      <c r="K1476" s="16" t="s">
        <v>61</v>
      </c>
      <c r="L1476" s="16" t="s">
        <v>744</v>
      </c>
      <c r="M1476" s="16" t="s">
        <v>33</v>
      </c>
      <c r="N1476" s="16" t="s">
        <v>63</v>
      </c>
      <c r="O1476" s="16" t="s">
        <v>62</v>
      </c>
      <c r="P1476" s="16" t="s">
        <v>139</v>
      </c>
      <c r="Q1476" s="16" t="s">
        <v>9962</v>
      </c>
      <c r="R1476" s="16" t="s">
        <v>10322</v>
      </c>
      <c r="S1476" s="16" t="s">
        <v>89</v>
      </c>
      <c r="T1476" s="18">
        <v>35669</v>
      </c>
      <c r="U1476" s="19">
        <v>28.31388888888889</v>
      </c>
      <c r="V1476" s="19" t="s">
        <v>10320</v>
      </c>
      <c r="W1476" s="20" t="s">
        <v>39</v>
      </c>
      <c r="X1476" s="16" t="s">
        <v>833</v>
      </c>
      <c r="Y1476" s="16" t="s">
        <v>54</v>
      </c>
      <c r="Z1476" s="16">
        <v>65436</v>
      </c>
      <c r="AA1476" s="16" t="s">
        <v>92</v>
      </c>
      <c r="AB1476" s="16" t="s">
        <v>103</v>
      </c>
      <c r="AC1476" s="16" t="s">
        <v>44</v>
      </c>
      <c r="AD1476" s="16">
        <v>1</v>
      </c>
      <c r="AE1476" s="21">
        <f>VLOOKUP(W1476,Sheet4!$A$4:$B$53,2,FALSE)</f>
        <v>0</v>
      </c>
    </row>
    <row r="1477" spans="1:31" x14ac:dyDescent="0.35">
      <c r="A1477" s="22">
        <v>3302</v>
      </c>
      <c r="B1477" s="23" t="s">
        <v>626</v>
      </c>
      <c r="C1477" s="23" t="s">
        <v>5408</v>
      </c>
      <c r="D1477" s="24">
        <v>43623</v>
      </c>
      <c r="E1477" s="24">
        <v>44871</v>
      </c>
      <c r="F1477" s="23">
        <v>41</v>
      </c>
      <c r="G1477" s="23" t="s">
        <v>10308</v>
      </c>
      <c r="H1477" s="23" t="s">
        <v>727</v>
      </c>
      <c r="I1477" s="23" t="s">
        <v>9963</v>
      </c>
      <c r="J1477" s="23" t="s">
        <v>9964</v>
      </c>
      <c r="K1477" s="23" t="s">
        <v>167</v>
      </c>
      <c r="L1477" s="23" t="s">
        <v>1804</v>
      </c>
      <c r="M1477" s="23" t="s">
        <v>62</v>
      </c>
      <c r="N1477" s="23" t="s">
        <v>50</v>
      </c>
      <c r="O1477" s="23" t="s">
        <v>51</v>
      </c>
      <c r="P1477" s="23" t="s">
        <v>139</v>
      </c>
      <c r="Q1477" s="23" t="s">
        <v>9965</v>
      </c>
      <c r="R1477" s="23" t="s">
        <v>10322</v>
      </c>
      <c r="S1477" s="23" t="s">
        <v>80</v>
      </c>
      <c r="T1477" s="25">
        <v>15912</v>
      </c>
      <c r="U1477" s="26">
        <v>82.402777777777771</v>
      </c>
      <c r="V1477" s="26" t="s">
        <v>10314</v>
      </c>
      <c r="W1477" s="27" t="s">
        <v>39</v>
      </c>
      <c r="X1477" s="23" t="s">
        <v>162</v>
      </c>
      <c r="Y1477" s="23" t="s">
        <v>41</v>
      </c>
      <c r="Z1477" s="23">
        <v>77353</v>
      </c>
      <c r="AA1477" s="23" t="s">
        <v>55</v>
      </c>
      <c r="AB1477" s="23" t="s">
        <v>83</v>
      </c>
      <c r="AC1477" s="23" t="s">
        <v>44</v>
      </c>
      <c r="AD1477" s="23">
        <v>4</v>
      </c>
      <c r="AE1477" s="28">
        <f>VLOOKUP(W1477,Sheet4!$A$4:$B$53,2,FALSE)</f>
        <v>0</v>
      </c>
    </row>
    <row r="1478" spans="1:31" x14ac:dyDescent="0.35">
      <c r="A1478" s="15">
        <v>3305</v>
      </c>
      <c r="B1478" s="16" t="s">
        <v>9971</v>
      </c>
      <c r="C1478" s="16" t="s">
        <v>8918</v>
      </c>
      <c r="D1478" s="17">
        <v>44165</v>
      </c>
      <c r="E1478" s="17">
        <v>44857</v>
      </c>
      <c r="F1478" s="16">
        <v>22</v>
      </c>
      <c r="G1478" s="16" t="s">
        <v>10308</v>
      </c>
      <c r="H1478" s="16" t="s">
        <v>28</v>
      </c>
      <c r="I1478" s="16" t="s">
        <v>9972</v>
      </c>
      <c r="J1478" s="16" t="s">
        <v>9973</v>
      </c>
      <c r="K1478" s="16" t="s">
        <v>97</v>
      </c>
      <c r="L1478" s="16" t="s">
        <v>744</v>
      </c>
      <c r="M1478" s="16" t="s">
        <v>33</v>
      </c>
      <c r="N1478" s="16" t="s">
        <v>34</v>
      </c>
      <c r="O1478" s="16" t="s">
        <v>51</v>
      </c>
      <c r="P1478" s="16" t="s">
        <v>98</v>
      </c>
      <c r="Q1478" s="16" t="s">
        <v>9974</v>
      </c>
      <c r="R1478" s="16" t="s">
        <v>10322</v>
      </c>
      <c r="S1478" s="16" t="s">
        <v>176</v>
      </c>
      <c r="T1478" s="18">
        <v>33794</v>
      </c>
      <c r="U1478" s="19">
        <v>33.447222222222223</v>
      </c>
      <c r="V1478" s="19" t="s">
        <v>10318</v>
      </c>
      <c r="W1478" s="20" t="s">
        <v>39</v>
      </c>
      <c r="X1478" s="16" t="s">
        <v>177</v>
      </c>
      <c r="Y1478" s="16" t="s">
        <v>41</v>
      </c>
      <c r="Z1478" s="16">
        <v>18362</v>
      </c>
      <c r="AA1478" s="16" t="s">
        <v>73</v>
      </c>
      <c r="AB1478" s="16" t="s">
        <v>43</v>
      </c>
      <c r="AC1478" s="16" t="s">
        <v>44</v>
      </c>
      <c r="AD1478" s="16">
        <v>4</v>
      </c>
      <c r="AE1478" s="21">
        <f>VLOOKUP(W1478,Sheet4!$A$4:$B$53,2,FALSE)</f>
        <v>0</v>
      </c>
    </row>
    <row r="1479" spans="1:31" x14ac:dyDescent="0.35">
      <c r="A1479" s="22">
        <v>3306</v>
      </c>
      <c r="B1479" s="23" t="s">
        <v>1338</v>
      </c>
      <c r="C1479" s="23" t="s">
        <v>3185</v>
      </c>
      <c r="D1479" s="24">
        <v>44828</v>
      </c>
      <c r="E1479" s="24">
        <v>44861</v>
      </c>
      <c r="F1479" s="23">
        <v>1</v>
      </c>
      <c r="G1479" s="23" t="s">
        <v>10308</v>
      </c>
      <c r="H1479" s="23" t="s">
        <v>28</v>
      </c>
      <c r="I1479" s="23" t="s">
        <v>9975</v>
      </c>
      <c r="J1479" s="23" t="s">
        <v>9976</v>
      </c>
      <c r="K1479" s="23" t="s">
        <v>117</v>
      </c>
      <c r="L1479" s="23" t="s">
        <v>744</v>
      </c>
      <c r="M1479" s="23" t="s">
        <v>62</v>
      </c>
      <c r="N1479" s="23" t="s">
        <v>50</v>
      </c>
      <c r="O1479" s="23" t="s">
        <v>35</v>
      </c>
      <c r="P1479" s="23" t="s">
        <v>174</v>
      </c>
      <c r="Q1479" s="23" t="s">
        <v>9977</v>
      </c>
      <c r="R1479" s="23" t="s">
        <v>10322</v>
      </c>
      <c r="S1479" s="23" t="s">
        <v>89</v>
      </c>
      <c r="T1479" s="25">
        <v>33694</v>
      </c>
      <c r="U1479" s="26">
        <v>33.722222222222221</v>
      </c>
      <c r="V1479" s="26" t="s">
        <v>10318</v>
      </c>
      <c r="W1479" s="27" t="s">
        <v>39</v>
      </c>
      <c r="X1479" s="23" t="s">
        <v>82</v>
      </c>
      <c r="Y1479" s="23" t="s">
        <v>54</v>
      </c>
      <c r="Z1479" s="23">
        <v>78658</v>
      </c>
      <c r="AA1479" s="23" t="s">
        <v>42</v>
      </c>
      <c r="AB1479" s="23" t="s">
        <v>83</v>
      </c>
      <c r="AC1479" s="23" t="s">
        <v>739</v>
      </c>
      <c r="AD1479" s="23">
        <v>4</v>
      </c>
      <c r="AE1479" s="28">
        <f>VLOOKUP(W1479,Sheet4!$A$4:$B$53,2,FALSE)</f>
        <v>0</v>
      </c>
    </row>
    <row r="1480" spans="1:31" x14ac:dyDescent="0.35">
      <c r="A1480" s="15">
        <v>3310</v>
      </c>
      <c r="B1480" s="16" t="s">
        <v>794</v>
      </c>
      <c r="C1480" s="16" t="s">
        <v>5265</v>
      </c>
      <c r="D1480" s="17">
        <v>44594</v>
      </c>
      <c r="E1480" s="17">
        <v>44961</v>
      </c>
      <c r="F1480" s="16">
        <v>12</v>
      </c>
      <c r="G1480" s="16" t="s">
        <v>10308</v>
      </c>
      <c r="H1480" s="16" t="s">
        <v>28</v>
      </c>
      <c r="I1480" s="16" t="s">
        <v>9984</v>
      </c>
      <c r="J1480" s="16" t="s">
        <v>9985</v>
      </c>
      <c r="K1480" s="16" t="s">
        <v>132</v>
      </c>
      <c r="L1480" s="16" t="s">
        <v>32</v>
      </c>
      <c r="M1480" s="16" t="s">
        <v>51</v>
      </c>
      <c r="N1480" s="16" t="s">
        <v>63</v>
      </c>
      <c r="O1480" s="16" t="s">
        <v>51</v>
      </c>
      <c r="P1480" s="16" t="s">
        <v>139</v>
      </c>
      <c r="Q1480" s="16" t="s">
        <v>9986</v>
      </c>
      <c r="R1480" s="16" t="s">
        <v>10322</v>
      </c>
      <c r="S1480" s="16" t="s">
        <v>118</v>
      </c>
      <c r="T1480" s="18">
        <v>27600</v>
      </c>
      <c r="U1480" s="19">
        <v>50.402777777777779</v>
      </c>
      <c r="V1480" s="19" t="s">
        <v>10319</v>
      </c>
      <c r="W1480" s="20" t="s">
        <v>39</v>
      </c>
      <c r="X1480" s="16" t="s">
        <v>707</v>
      </c>
      <c r="Y1480" s="16" t="s">
        <v>41</v>
      </c>
      <c r="Z1480" s="16">
        <v>53426</v>
      </c>
      <c r="AA1480" s="16" t="s">
        <v>127</v>
      </c>
      <c r="AB1480" s="16" t="s">
        <v>83</v>
      </c>
      <c r="AC1480" s="16" t="s">
        <v>44</v>
      </c>
      <c r="AD1480" s="16">
        <v>3</v>
      </c>
      <c r="AE1480" s="21">
        <f>VLOOKUP(W1480,Sheet4!$A$4:$B$53,2,FALSE)</f>
        <v>0</v>
      </c>
    </row>
    <row r="1481" spans="1:31" x14ac:dyDescent="0.35">
      <c r="A1481" s="22">
        <v>3311</v>
      </c>
      <c r="B1481" s="23" t="s">
        <v>3749</v>
      </c>
      <c r="C1481" s="23" t="s">
        <v>4964</v>
      </c>
      <c r="D1481" s="24">
        <v>44364</v>
      </c>
      <c r="E1481" s="24">
        <v>44533</v>
      </c>
      <c r="F1481" s="23">
        <v>5</v>
      </c>
      <c r="G1481" s="23" t="s">
        <v>10308</v>
      </c>
      <c r="H1481" s="23" t="s">
        <v>28</v>
      </c>
      <c r="I1481" s="23" t="s">
        <v>9987</v>
      </c>
      <c r="J1481" s="23" t="s">
        <v>9988</v>
      </c>
      <c r="K1481" s="23" t="s">
        <v>49</v>
      </c>
      <c r="L1481" s="23" t="s">
        <v>32</v>
      </c>
      <c r="M1481" s="23" t="s">
        <v>33</v>
      </c>
      <c r="N1481" s="23" t="s">
        <v>50</v>
      </c>
      <c r="O1481" s="23" t="s">
        <v>35</v>
      </c>
      <c r="P1481" s="23" t="s">
        <v>139</v>
      </c>
      <c r="Q1481" s="23" t="s">
        <v>9989</v>
      </c>
      <c r="R1481" s="23" t="s">
        <v>10322</v>
      </c>
      <c r="S1481" s="23" t="s">
        <v>89</v>
      </c>
      <c r="T1481" s="25">
        <v>27100</v>
      </c>
      <c r="U1481" s="26">
        <v>51.772222222222226</v>
      </c>
      <c r="V1481" s="26" t="s">
        <v>10319</v>
      </c>
      <c r="W1481" s="27" t="s">
        <v>39</v>
      </c>
      <c r="X1481" s="23" t="s">
        <v>418</v>
      </c>
      <c r="Y1481" s="23" t="s">
        <v>41</v>
      </c>
      <c r="Z1481" s="23">
        <v>15819</v>
      </c>
      <c r="AA1481" s="23" t="s">
        <v>92</v>
      </c>
      <c r="AB1481" s="23" t="s">
        <v>43</v>
      </c>
      <c r="AC1481" s="23" t="s">
        <v>44</v>
      </c>
      <c r="AD1481" s="23">
        <v>4</v>
      </c>
      <c r="AE1481" s="28">
        <f>VLOOKUP(W1481,Sheet4!$A$4:$B$53,2,FALSE)</f>
        <v>0</v>
      </c>
    </row>
    <row r="1482" spans="1:31" x14ac:dyDescent="0.35">
      <c r="A1482" s="15">
        <v>3315</v>
      </c>
      <c r="B1482" s="16" t="s">
        <v>1990</v>
      </c>
      <c r="C1482" s="16" t="s">
        <v>2409</v>
      </c>
      <c r="D1482" s="17">
        <v>43386</v>
      </c>
      <c r="E1482" s="17">
        <v>43908</v>
      </c>
      <c r="F1482" s="16">
        <v>17</v>
      </c>
      <c r="G1482" s="16" t="s">
        <v>10308</v>
      </c>
      <c r="H1482" s="16" t="s">
        <v>28</v>
      </c>
      <c r="I1482" s="16" t="s">
        <v>9996</v>
      </c>
      <c r="J1482" s="16" t="s">
        <v>9997</v>
      </c>
      <c r="K1482" s="16" t="s">
        <v>97</v>
      </c>
      <c r="L1482" s="16" t="s">
        <v>744</v>
      </c>
      <c r="M1482" s="16" t="s">
        <v>62</v>
      </c>
      <c r="N1482" s="16" t="s">
        <v>34</v>
      </c>
      <c r="O1482" s="16" t="s">
        <v>35</v>
      </c>
      <c r="P1482" s="16" t="s">
        <v>98</v>
      </c>
      <c r="Q1482" s="16" t="s">
        <v>9998</v>
      </c>
      <c r="R1482" s="16" t="s">
        <v>10322</v>
      </c>
      <c r="S1482" s="16" t="s">
        <v>89</v>
      </c>
      <c r="T1482" s="18">
        <v>20925</v>
      </c>
      <c r="U1482" s="19">
        <v>68.680555555555557</v>
      </c>
      <c r="V1482" s="19" t="s">
        <v>10315</v>
      </c>
      <c r="W1482" s="20" t="s">
        <v>39</v>
      </c>
      <c r="X1482" s="16" t="s">
        <v>653</v>
      </c>
      <c r="Y1482" s="16" t="s">
        <v>41</v>
      </c>
      <c r="Z1482" s="16">
        <v>85181</v>
      </c>
      <c r="AA1482" s="16" t="s">
        <v>73</v>
      </c>
      <c r="AB1482" s="16" t="s">
        <v>43</v>
      </c>
      <c r="AC1482" s="16" t="s">
        <v>44</v>
      </c>
      <c r="AD1482" s="16">
        <v>3</v>
      </c>
      <c r="AE1482" s="21">
        <f>VLOOKUP(W1482,Sheet4!$A$4:$B$53,2,FALSE)</f>
        <v>0</v>
      </c>
    </row>
    <row r="1483" spans="1:31" x14ac:dyDescent="0.35">
      <c r="A1483" s="22">
        <v>3316</v>
      </c>
      <c r="B1483" s="23" t="s">
        <v>9999</v>
      </c>
      <c r="C1483" s="23" t="s">
        <v>916</v>
      </c>
      <c r="D1483" s="24">
        <v>43946</v>
      </c>
      <c r="E1483" s="24">
        <v>44908</v>
      </c>
      <c r="F1483" s="23">
        <v>31</v>
      </c>
      <c r="G1483" s="23" t="s">
        <v>10308</v>
      </c>
      <c r="H1483" s="23" t="s">
        <v>28</v>
      </c>
      <c r="I1483" s="23" t="s">
        <v>10000</v>
      </c>
      <c r="J1483" s="23" t="s">
        <v>10001</v>
      </c>
      <c r="K1483" s="23" t="s">
        <v>117</v>
      </c>
      <c r="L1483" s="23" t="s">
        <v>1804</v>
      </c>
      <c r="M1483" s="23" t="s">
        <v>51</v>
      </c>
      <c r="N1483" s="23" t="s">
        <v>34</v>
      </c>
      <c r="O1483" s="23" t="s">
        <v>62</v>
      </c>
      <c r="P1483" s="23" t="s">
        <v>139</v>
      </c>
      <c r="Q1483" s="23" t="s">
        <v>10002</v>
      </c>
      <c r="R1483" s="23" t="s">
        <v>10322</v>
      </c>
      <c r="S1483" s="23" t="s">
        <v>331</v>
      </c>
      <c r="T1483" s="25">
        <v>27709</v>
      </c>
      <c r="U1483" s="26">
        <v>50.108333333333334</v>
      </c>
      <c r="V1483" s="26" t="s">
        <v>10319</v>
      </c>
      <c r="W1483" s="27" t="s">
        <v>39</v>
      </c>
      <c r="X1483" s="23" t="s">
        <v>162</v>
      </c>
      <c r="Y1483" s="23" t="s">
        <v>41</v>
      </c>
      <c r="Z1483" s="23">
        <v>37802</v>
      </c>
      <c r="AA1483" s="23" t="s">
        <v>55</v>
      </c>
      <c r="AB1483" s="23" t="s">
        <v>43</v>
      </c>
      <c r="AC1483" s="23" t="s">
        <v>44</v>
      </c>
      <c r="AD1483" s="23">
        <v>3</v>
      </c>
      <c r="AE1483" s="28">
        <f>VLOOKUP(W1483,Sheet4!$A$4:$B$53,2,FALSE)</f>
        <v>0</v>
      </c>
    </row>
    <row r="1484" spans="1:31" x14ac:dyDescent="0.35">
      <c r="A1484" s="15">
        <v>3318</v>
      </c>
      <c r="B1484" s="16" t="s">
        <v>2399</v>
      </c>
      <c r="C1484" s="16" t="s">
        <v>904</v>
      </c>
      <c r="D1484" s="17">
        <v>43787</v>
      </c>
      <c r="E1484" s="17">
        <v>44602</v>
      </c>
      <c r="F1484" s="16">
        <v>26</v>
      </c>
      <c r="G1484" s="16" t="s">
        <v>10308</v>
      </c>
      <c r="H1484" s="16" t="s">
        <v>28</v>
      </c>
      <c r="I1484" s="16" t="s">
        <v>10006</v>
      </c>
      <c r="J1484" s="16" t="s">
        <v>10007</v>
      </c>
      <c r="K1484" s="16" t="s">
        <v>88</v>
      </c>
      <c r="L1484" s="16" t="s">
        <v>1804</v>
      </c>
      <c r="M1484" s="16" t="s">
        <v>51</v>
      </c>
      <c r="N1484" s="16" t="s">
        <v>50</v>
      </c>
      <c r="O1484" s="16" t="s">
        <v>62</v>
      </c>
      <c r="P1484" s="16" t="s">
        <v>125</v>
      </c>
      <c r="Q1484" s="16" t="s">
        <v>10008</v>
      </c>
      <c r="R1484" s="16" t="s">
        <v>10322</v>
      </c>
      <c r="S1484" s="16" t="s">
        <v>695</v>
      </c>
      <c r="T1484" s="18">
        <v>35407</v>
      </c>
      <c r="U1484" s="19">
        <v>29.033333333333335</v>
      </c>
      <c r="V1484" s="19" t="s">
        <v>10320</v>
      </c>
      <c r="W1484" s="20" t="s">
        <v>39</v>
      </c>
      <c r="X1484" s="16" t="s">
        <v>394</v>
      </c>
      <c r="Y1484" s="16" t="s">
        <v>54</v>
      </c>
      <c r="Z1484" s="16">
        <v>61532</v>
      </c>
      <c r="AA1484" s="16" t="s">
        <v>42</v>
      </c>
      <c r="AB1484" s="16" t="s">
        <v>103</v>
      </c>
      <c r="AC1484" s="16" t="s">
        <v>44</v>
      </c>
      <c r="AD1484" s="16">
        <v>3</v>
      </c>
      <c r="AE1484" s="21">
        <f>VLOOKUP(W1484,Sheet4!$A$4:$B$53,2,FALSE)</f>
        <v>0</v>
      </c>
    </row>
    <row r="1485" spans="1:31" x14ac:dyDescent="0.35">
      <c r="A1485" s="22">
        <v>3322</v>
      </c>
      <c r="B1485" s="23" t="s">
        <v>9848</v>
      </c>
      <c r="C1485" s="23" t="s">
        <v>609</v>
      </c>
      <c r="D1485" s="24">
        <v>44043</v>
      </c>
      <c r="E1485" s="24">
        <v>44831</v>
      </c>
      <c r="F1485" s="23">
        <v>25</v>
      </c>
      <c r="G1485" s="23" t="s">
        <v>10308</v>
      </c>
      <c r="H1485" s="23" t="s">
        <v>727</v>
      </c>
      <c r="I1485" s="23" t="s">
        <v>10017</v>
      </c>
      <c r="J1485" s="23" t="s">
        <v>10018</v>
      </c>
      <c r="K1485" s="23" t="s">
        <v>31</v>
      </c>
      <c r="L1485" s="23" t="s">
        <v>744</v>
      </c>
      <c r="M1485" s="23" t="s">
        <v>51</v>
      </c>
      <c r="N1485" s="23" t="s">
        <v>63</v>
      </c>
      <c r="O1485" s="23" t="s">
        <v>62</v>
      </c>
      <c r="P1485" s="23" t="s">
        <v>174</v>
      </c>
      <c r="Q1485" s="23" t="s">
        <v>10019</v>
      </c>
      <c r="R1485" s="23" t="s">
        <v>10322</v>
      </c>
      <c r="S1485" s="23" t="s">
        <v>52</v>
      </c>
      <c r="T1485" s="25">
        <v>15988</v>
      </c>
      <c r="U1485" s="26">
        <v>82.197222222222223</v>
      </c>
      <c r="V1485" s="26" t="s">
        <v>10314</v>
      </c>
      <c r="W1485" s="27" t="s">
        <v>39</v>
      </c>
      <c r="X1485" s="23" t="s">
        <v>162</v>
      </c>
      <c r="Y1485" s="23" t="s">
        <v>54</v>
      </c>
      <c r="Z1485" s="23">
        <v>25557</v>
      </c>
      <c r="AA1485" s="23" t="s">
        <v>42</v>
      </c>
      <c r="AB1485" s="23" t="s">
        <v>74</v>
      </c>
      <c r="AC1485" s="23" t="s">
        <v>44</v>
      </c>
      <c r="AD1485" s="23">
        <v>4</v>
      </c>
      <c r="AE1485" s="28">
        <f>VLOOKUP(W1485,Sheet4!$A$4:$B$53,2,FALSE)</f>
        <v>0</v>
      </c>
    </row>
    <row r="1486" spans="1:31" x14ac:dyDescent="0.35">
      <c r="A1486" s="15">
        <v>3323</v>
      </c>
      <c r="B1486" s="16" t="s">
        <v>4658</v>
      </c>
      <c r="C1486" s="16" t="s">
        <v>1899</v>
      </c>
      <c r="D1486" s="17">
        <v>45094</v>
      </c>
      <c r="E1486" s="17">
        <v>45120</v>
      </c>
      <c r="F1486" s="16">
        <v>0</v>
      </c>
      <c r="G1486" s="16" t="s">
        <v>10308</v>
      </c>
      <c r="H1486" s="16" t="s">
        <v>727</v>
      </c>
      <c r="I1486" s="16" t="s">
        <v>10020</v>
      </c>
      <c r="J1486" s="16" t="s">
        <v>10021</v>
      </c>
      <c r="K1486" s="16" t="s">
        <v>132</v>
      </c>
      <c r="L1486" s="16" t="s">
        <v>1804</v>
      </c>
      <c r="M1486" s="16" t="s">
        <v>62</v>
      </c>
      <c r="N1486" s="16" t="s">
        <v>34</v>
      </c>
      <c r="O1486" s="16" t="s">
        <v>35</v>
      </c>
      <c r="P1486" s="16" t="s">
        <v>174</v>
      </c>
      <c r="Q1486" s="16" t="s">
        <v>10022</v>
      </c>
      <c r="R1486" s="16" t="s">
        <v>10322</v>
      </c>
      <c r="S1486" s="16" t="s">
        <v>176</v>
      </c>
      <c r="T1486" s="18">
        <v>22801</v>
      </c>
      <c r="U1486" s="19">
        <v>63.544444444444444</v>
      </c>
      <c r="V1486" s="19" t="s">
        <v>10315</v>
      </c>
      <c r="W1486" s="20" t="s">
        <v>39</v>
      </c>
      <c r="X1486" s="16" t="s">
        <v>82</v>
      </c>
      <c r="Y1486" s="16" t="s">
        <v>41</v>
      </c>
      <c r="Z1486" s="16">
        <v>27946</v>
      </c>
      <c r="AA1486" s="16" t="s">
        <v>92</v>
      </c>
      <c r="AB1486" s="16" t="s">
        <v>83</v>
      </c>
      <c r="AC1486" s="16" t="s">
        <v>44</v>
      </c>
      <c r="AD1486" s="16">
        <v>4</v>
      </c>
      <c r="AE1486" s="21">
        <f>VLOOKUP(W1486,Sheet4!$A$4:$B$53,2,FALSE)</f>
        <v>0</v>
      </c>
    </row>
    <row r="1487" spans="1:31" x14ac:dyDescent="0.35">
      <c r="A1487" s="22">
        <v>3324</v>
      </c>
      <c r="B1487" s="23" t="s">
        <v>763</v>
      </c>
      <c r="C1487" s="23" t="s">
        <v>332</v>
      </c>
      <c r="D1487" s="24">
        <v>43646</v>
      </c>
      <c r="E1487" s="24">
        <v>44766</v>
      </c>
      <c r="F1487" s="23">
        <v>36</v>
      </c>
      <c r="G1487" s="23" t="s">
        <v>10308</v>
      </c>
      <c r="H1487" s="23" t="s">
        <v>727</v>
      </c>
      <c r="I1487" s="23" t="s">
        <v>10023</v>
      </c>
      <c r="J1487" s="23" t="s">
        <v>10024</v>
      </c>
      <c r="K1487" s="23" t="s">
        <v>49</v>
      </c>
      <c r="L1487" s="23" t="s">
        <v>1804</v>
      </c>
      <c r="M1487" s="23" t="s">
        <v>51</v>
      </c>
      <c r="N1487" s="23" t="s">
        <v>50</v>
      </c>
      <c r="O1487" s="23" t="s">
        <v>51</v>
      </c>
      <c r="P1487" s="23" t="s">
        <v>98</v>
      </c>
      <c r="Q1487" s="23" t="s">
        <v>10025</v>
      </c>
      <c r="R1487" s="23" t="s">
        <v>10322</v>
      </c>
      <c r="S1487" s="23" t="s">
        <v>147</v>
      </c>
      <c r="T1487" s="25">
        <v>19302</v>
      </c>
      <c r="U1487" s="26">
        <v>73.12777777777778</v>
      </c>
      <c r="V1487" s="26" t="s">
        <v>10316</v>
      </c>
      <c r="W1487" s="27" t="s">
        <v>39</v>
      </c>
      <c r="X1487" s="23" t="s">
        <v>149</v>
      </c>
      <c r="Y1487" s="23" t="s">
        <v>41</v>
      </c>
      <c r="Z1487" s="23">
        <v>11516</v>
      </c>
      <c r="AA1487" s="23" t="s">
        <v>92</v>
      </c>
      <c r="AB1487" s="23" t="s">
        <v>103</v>
      </c>
      <c r="AC1487" s="23" t="s">
        <v>739</v>
      </c>
      <c r="AD1487" s="23">
        <v>3</v>
      </c>
      <c r="AE1487" s="28">
        <f>VLOOKUP(W1487,Sheet4!$A$4:$B$53,2,FALSE)</f>
        <v>0</v>
      </c>
    </row>
    <row r="1488" spans="1:31" x14ac:dyDescent="0.35">
      <c r="A1488" s="15">
        <v>3325</v>
      </c>
      <c r="B1488" s="16" t="s">
        <v>10026</v>
      </c>
      <c r="C1488" s="16" t="s">
        <v>6728</v>
      </c>
      <c r="D1488" s="17">
        <v>44390</v>
      </c>
      <c r="E1488" s="17">
        <v>44631</v>
      </c>
      <c r="F1488" s="16">
        <v>7</v>
      </c>
      <c r="G1488" s="16" t="s">
        <v>10308</v>
      </c>
      <c r="H1488" s="16" t="s">
        <v>727</v>
      </c>
      <c r="I1488" s="16" t="s">
        <v>10027</v>
      </c>
      <c r="J1488" s="16" t="s">
        <v>10028</v>
      </c>
      <c r="K1488" s="16" t="s">
        <v>138</v>
      </c>
      <c r="L1488" s="16" t="s">
        <v>744</v>
      </c>
      <c r="M1488" s="16" t="s">
        <v>33</v>
      </c>
      <c r="N1488" s="16" t="s">
        <v>50</v>
      </c>
      <c r="O1488" s="16" t="s">
        <v>51</v>
      </c>
      <c r="P1488" s="16" t="s">
        <v>98</v>
      </c>
      <c r="Q1488" s="16" t="s">
        <v>10029</v>
      </c>
      <c r="R1488" s="16" t="s">
        <v>10322</v>
      </c>
      <c r="S1488" s="16" t="s">
        <v>89</v>
      </c>
      <c r="T1488" s="18">
        <v>34256</v>
      </c>
      <c r="U1488" s="19">
        <v>32.18333333333333</v>
      </c>
      <c r="V1488" s="19" t="s">
        <v>10318</v>
      </c>
      <c r="W1488" s="20" t="s">
        <v>39</v>
      </c>
      <c r="X1488" s="16" t="s">
        <v>102</v>
      </c>
      <c r="Y1488" s="16" t="s">
        <v>41</v>
      </c>
      <c r="Z1488" s="16">
        <v>19512</v>
      </c>
      <c r="AA1488" s="16" t="s">
        <v>42</v>
      </c>
      <c r="AB1488" s="16" t="s">
        <v>74</v>
      </c>
      <c r="AC1488" s="16" t="s">
        <v>44</v>
      </c>
      <c r="AD1488" s="16">
        <v>3</v>
      </c>
      <c r="AE1488" s="21">
        <f>VLOOKUP(W1488,Sheet4!$A$4:$B$53,2,FALSE)</f>
        <v>0</v>
      </c>
    </row>
    <row r="1489" spans="1:31" x14ac:dyDescent="0.35">
      <c r="A1489" s="22">
        <v>3328</v>
      </c>
      <c r="B1489" s="23" t="s">
        <v>2388</v>
      </c>
      <c r="C1489" s="23" t="s">
        <v>485</v>
      </c>
      <c r="D1489" s="24">
        <v>44128</v>
      </c>
      <c r="E1489" s="24">
        <v>45027</v>
      </c>
      <c r="F1489" s="23">
        <v>29</v>
      </c>
      <c r="G1489" s="23" t="s">
        <v>10308</v>
      </c>
      <c r="H1489" s="23" t="s">
        <v>28</v>
      </c>
      <c r="I1489" s="23" t="s">
        <v>10035</v>
      </c>
      <c r="J1489" s="23" t="s">
        <v>10036</v>
      </c>
      <c r="K1489" s="23" t="s">
        <v>117</v>
      </c>
      <c r="L1489" s="23" t="s">
        <v>744</v>
      </c>
      <c r="M1489" s="23" t="s">
        <v>51</v>
      </c>
      <c r="N1489" s="23" t="s">
        <v>50</v>
      </c>
      <c r="O1489" s="23" t="s">
        <v>62</v>
      </c>
      <c r="P1489" s="23" t="s">
        <v>125</v>
      </c>
      <c r="Q1489" s="23" t="s">
        <v>10037</v>
      </c>
      <c r="R1489" s="23" t="s">
        <v>10322</v>
      </c>
      <c r="S1489" s="23" t="s">
        <v>110</v>
      </c>
      <c r="T1489" s="25">
        <v>22318</v>
      </c>
      <c r="U1489" s="26">
        <v>64.87222222222222</v>
      </c>
      <c r="V1489" s="26" t="s">
        <v>10315</v>
      </c>
      <c r="W1489" s="27" t="s">
        <v>39</v>
      </c>
      <c r="X1489" s="23" t="s">
        <v>112</v>
      </c>
      <c r="Y1489" s="23" t="s">
        <v>54</v>
      </c>
      <c r="Z1489" s="23">
        <v>24046</v>
      </c>
      <c r="AA1489" s="23" t="s">
        <v>42</v>
      </c>
      <c r="AB1489" s="23" t="s">
        <v>83</v>
      </c>
      <c r="AC1489" s="23" t="s">
        <v>44</v>
      </c>
      <c r="AD1489" s="23">
        <v>3</v>
      </c>
      <c r="AE1489" s="28">
        <f>VLOOKUP(W1489,Sheet4!$A$4:$B$53,2,FALSE)</f>
        <v>0</v>
      </c>
    </row>
    <row r="1490" spans="1:31" x14ac:dyDescent="0.35">
      <c r="A1490" s="15">
        <v>3331</v>
      </c>
      <c r="B1490" s="16" t="s">
        <v>10042</v>
      </c>
      <c r="C1490" s="16" t="s">
        <v>7367</v>
      </c>
      <c r="D1490" s="17">
        <v>43548</v>
      </c>
      <c r="E1490" s="17">
        <v>44120</v>
      </c>
      <c r="F1490" s="16">
        <v>18</v>
      </c>
      <c r="G1490" s="16" t="s">
        <v>10308</v>
      </c>
      <c r="H1490" s="16" t="s">
        <v>28</v>
      </c>
      <c r="I1490" s="16" t="s">
        <v>10043</v>
      </c>
      <c r="J1490" s="16" t="s">
        <v>10044</v>
      </c>
      <c r="K1490" s="16" t="s">
        <v>31</v>
      </c>
      <c r="L1490" s="16" t="s">
        <v>32</v>
      </c>
      <c r="M1490" s="16" t="s">
        <v>62</v>
      </c>
      <c r="N1490" s="16" t="s">
        <v>50</v>
      </c>
      <c r="O1490" s="16" t="s">
        <v>51</v>
      </c>
      <c r="P1490" s="16" t="s">
        <v>174</v>
      </c>
      <c r="Q1490" s="16" t="s">
        <v>10045</v>
      </c>
      <c r="R1490" s="16" t="s">
        <v>10322</v>
      </c>
      <c r="S1490" s="16" t="s">
        <v>89</v>
      </c>
      <c r="T1490" s="18">
        <v>23321</v>
      </c>
      <c r="U1490" s="19">
        <v>62.12222222222222</v>
      </c>
      <c r="V1490" s="19" t="s">
        <v>10315</v>
      </c>
      <c r="W1490" s="20" t="s">
        <v>39</v>
      </c>
      <c r="X1490" s="16" t="s">
        <v>102</v>
      </c>
      <c r="Y1490" s="16" t="s">
        <v>41</v>
      </c>
      <c r="Z1490" s="16">
        <v>6014</v>
      </c>
      <c r="AA1490" s="16" t="s">
        <v>73</v>
      </c>
      <c r="AB1490" s="16" t="s">
        <v>74</v>
      </c>
      <c r="AC1490" s="16" t="s">
        <v>44</v>
      </c>
      <c r="AD1490" s="16">
        <v>2</v>
      </c>
      <c r="AE1490" s="21">
        <f>VLOOKUP(W1490,Sheet4!$A$4:$B$53,2,FALSE)</f>
        <v>0</v>
      </c>
    </row>
    <row r="1491" spans="1:31" x14ac:dyDescent="0.35">
      <c r="A1491" s="22">
        <v>3335</v>
      </c>
      <c r="B1491" s="23" t="s">
        <v>3424</v>
      </c>
      <c r="C1491" s="23" t="s">
        <v>10054</v>
      </c>
      <c r="D1491" s="24">
        <v>43644</v>
      </c>
      <c r="E1491" s="24">
        <v>44546</v>
      </c>
      <c r="F1491" s="23">
        <v>29</v>
      </c>
      <c r="G1491" s="23" t="s">
        <v>10308</v>
      </c>
      <c r="H1491" s="23" t="s">
        <v>28</v>
      </c>
      <c r="I1491" s="23" t="s">
        <v>10055</v>
      </c>
      <c r="J1491" s="23" t="s">
        <v>10056</v>
      </c>
      <c r="K1491" s="23" t="s">
        <v>79</v>
      </c>
      <c r="L1491" s="23" t="s">
        <v>744</v>
      </c>
      <c r="M1491" s="23" t="s">
        <v>51</v>
      </c>
      <c r="N1491" s="23" t="s">
        <v>63</v>
      </c>
      <c r="O1491" s="23" t="s">
        <v>35</v>
      </c>
      <c r="P1491" s="23" t="s">
        <v>125</v>
      </c>
      <c r="Q1491" s="23" t="s">
        <v>10057</v>
      </c>
      <c r="R1491" s="23" t="s">
        <v>10322</v>
      </c>
      <c r="S1491" s="23" t="s">
        <v>89</v>
      </c>
      <c r="T1491" s="25">
        <v>33701</v>
      </c>
      <c r="U1491" s="26">
        <v>33.702777777777776</v>
      </c>
      <c r="V1491" s="26" t="s">
        <v>10318</v>
      </c>
      <c r="W1491" s="27" t="s">
        <v>39</v>
      </c>
      <c r="X1491" s="23" t="s">
        <v>192</v>
      </c>
      <c r="Y1491" s="23" t="s">
        <v>54</v>
      </c>
      <c r="Z1491" s="23">
        <v>38014</v>
      </c>
      <c r="AA1491" s="23" t="s">
        <v>73</v>
      </c>
      <c r="AB1491" s="23" t="s">
        <v>103</v>
      </c>
      <c r="AC1491" s="23" t="s">
        <v>44</v>
      </c>
      <c r="AD1491" s="23">
        <v>3</v>
      </c>
      <c r="AE1491" s="28">
        <f>VLOOKUP(W1491,Sheet4!$A$4:$B$53,2,FALSE)</f>
        <v>0</v>
      </c>
    </row>
    <row r="1492" spans="1:31" x14ac:dyDescent="0.35">
      <c r="A1492" s="15">
        <v>3336</v>
      </c>
      <c r="B1492" s="16" t="s">
        <v>2739</v>
      </c>
      <c r="C1492" s="16" t="s">
        <v>206</v>
      </c>
      <c r="D1492" s="17">
        <v>45010</v>
      </c>
      <c r="E1492" s="17">
        <v>45063</v>
      </c>
      <c r="F1492" s="16">
        <v>1</v>
      </c>
      <c r="G1492" s="16" t="s">
        <v>10308</v>
      </c>
      <c r="H1492" s="16" t="s">
        <v>28</v>
      </c>
      <c r="I1492" s="16" t="s">
        <v>10058</v>
      </c>
      <c r="J1492" s="16" t="s">
        <v>10059</v>
      </c>
      <c r="K1492" s="16" t="s">
        <v>167</v>
      </c>
      <c r="L1492" s="16" t="s">
        <v>744</v>
      </c>
      <c r="M1492" s="16" t="s">
        <v>33</v>
      </c>
      <c r="N1492" s="16" t="s">
        <v>50</v>
      </c>
      <c r="O1492" s="16" t="s">
        <v>51</v>
      </c>
      <c r="P1492" s="16" t="s">
        <v>139</v>
      </c>
      <c r="Q1492" s="16" t="s">
        <v>10060</v>
      </c>
      <c r="R1492" s="16" t="s">
        <v>10322</v>
      </c>
      <c r="S1492" s="16" t="s">
        <v>80</v>
      </c>
      <c r="T1492" s="18">
        <v>29027</v>
      </c>
      <c r="U1492" s="19">
        <v>46.49722222222222</v>
      </c>
      <c r="V1492" s="19" t="s">
        <v>10317</v>
      </c>
      <c r="W1492" s="20" t="s">
        <v>39</v>
      </c>
      <c r="X1492" s="16" t="s">
        <v>177</v>
      </c>
      <c r="Y1492" s="16" t="s">
        <v>54</v>
      </c>
      <c r="Z1492" s="16">
        <v>75099</v>
      </c>
      <c r="AA1492" s="16" t="s">
        <v>127</v>
      </c>
      <c r="AB1492" s="16" t="s">
        <v>103</v>
      </c>
      <c r="AC1492" s="16" t="s">
        <v>44</v>
      </c>
      <c r="AD1492" s="16">
        <v>3</v>
      </c>
      <c r="AE1492" s="21">
        <f>VLOOKUP(W1492,Sheet4!$A$4:$B$53,2,FALSE)</f>
        <v>0</v>
      </c>
    </row>
    <row r="1493" spans="1:31" x14ac:dyDescent="0.35">
      <c r="A1493" s="22">
        <v>3341</v>
      </c>
      <c r="B1493" s="23" t="s">
        <v>2422</v>
      </c>
      <c r="C1493" s="23" t="s">
        <v>3594</v>
      </c>
      <c r="D1493" s="24">
        <v>44849</v>
      </c>
      <c r="E1493" s="24">
        <v>44951</v>
      </c>
      <c r="F1493" s="23">
        <v>3</v>
      </c>
      <c r="G1493" s="23" t="s">
        <v>10308</v>
      </c>
      <c r="H1493" s="23" t="s">
        <v>727</v>
      </c>
      <c r="I1493" s="23" t="s">
        <v>10071</v>
      </c>
      <c r="J1493" s="23" t="s">
        <v>10072</v>
      </c>
      <c r="K1493" s="23" t="s">
        <v>97</v>
      </c>
      <c r="L1493" s="23" t="s">
        <v>32</v>
      </c>
      <c r="M1493" s="23" t="s">
        <v>62</v>
      </c>
      <c r="N1493" s="23" t="s">
        <v>34</v>
      </c>
      <c r="O1493" s="23" t="s">
        <v>35</v>
      </c>
      <c r="P1493" s="23" t="s">
        <v>98</v>
      </c>
      <c r="Q1493" s="23" t="s">
        <v>10073</v>
      </c>
      <c r="R1493" s="23" t="s">
        <v>10322</v>
      </c>
      <c r="S1493" s="23" t="s">
        <v>80</v>
      </c>
      <c r="T1493" s="25">
        <v>20117</v>
      </c>
      <c r="U1493" s="26">
        <v>70.894444444444446</v>
      </c>
      <c r="V1493" s="26" t="s">
        <v>10316</v>
      </c>
      <c r="W1493" s="27" t="s">
        <v>39</v>
      </c>
      <c r="X1493" s="23" t="s">
        <v>149</v>
      </c>
      <c r="Y1493" s="23" t="s">
        <v>41</v>
      </c>
      <c r="Z1493" s="23">
        <v>78768</v>
      </c>
      <c r="AA1493" s="23" t="s">
        <v>42</v>
      </c>
      <c r="AB1493" s="23" t="s">
        <v>74</v>
      </c>
      <c r="AC1493" s="23" t="s">
        <v>44</v>
      </c>
      <c r="AD1493" s="23">
        <v>1</v>
      </c>
      <c r="AE1493" s="28">
        <f>VLOOKUP(W1493,Sheet4!$A$4:$B$53,2,FALSE)</f>
        <v>0</v>
      </c>
    </row>
    <row r="1494" spans="1:31" x14ac:dyDescent="0.35">
      <c r="A1494" s="15">
        <v>3343</v>
      </c>
      <c r="B1494" s="16" t="s">
        <v>3835</v>
      </c>
      <c r="C1494" s="16" t="s">
        <v>478</v>
      </c>
      <c r="D1494" s="17">
        <v>44613</v>
      </c>
      <c r="E1494" s="17">
        <v>45072</v>
      </c>
      <c r="F1494" s="16">
        <v>15</v>
      </c>
      <c r="G1494" s="16" t="s">
        <v>10308</v>
      </c>
      <c r="H1494" s="16" t="s">
        <v>727</v>
      </c>
      <c r="I1494" s="16" t="s">
        <v>10076</v>
      </c>
      <c r="J1494" s="16" t="s">
        <v>10077</v>
      </c>
      <c r="K1494" s="16" t="s">
        <v>61</v>
      </c>
      <c r="L1494" s="16" t="s">
        <v>32</v>
      </c>
      <c r="M1494" s="16" t="s">
        <v>51</v>
      </c>
      <c r="N1494" s="16" t="s">
        <v>50</v>
      </c>
      <c r="O1494" s="16" t="s">
        <v>62</v>
      </c>
      <c r="P1494" s="16" t="s">
        <v>139</v>
      </c>
      <c r="Q1494" s="16" t="s">
        <v>10078</v>
      </c>
      <c r="R1494" s="16" t="s">
        <v>10322</v>
      </c>
      <c r="S1494" s="16" t="s">
        <v>89</v>
      </c>
      <c r="T1494" s="18">
        <v>24071</v>
      </c>
      <c r="U1494" s="19">
        <v>60.069444444444443</v>
      </c>
      <c r="V1494" s="19" t="s">
        <v>10315</v>
      </c>
      <c r="W1494" s="20" t="s">
        <v>39</v>
      </c>
      <c r="X1494" s="16" t="s">
        <v>286</v>
      </c>
      <c r="Y1494" s="16" t="s">
        <v>54</v>
      </c>
      <c r="Z1494" s="16">
        <v>87930</v>
      </c>
      <c r="AA1494" s="16" t="s">
        <v>55</v>
      </c>
      <c r="AB1494" s="16" t="s">
        <v>83</v>
      </c>
      <c r="AC1494" s="16" t="s">
        <v>44</v>
      </c>
      <c r="AD1494" s="16">
        <v>4</v>
      </c>
      <c r="AE1494" s="21">
        <f>VLOOKUP(W1494,Sheet4!$A$4:$B$53,2,FALSE)</f>
        <v>0</v>
      </c>
    </row>
    <row r="1495" spans="1:31" x14ac:dyDescent="0.35">
      <c r="A1495" s="22">
        <v>3345</v>
      </c>
      <c r="B1495" s="23" t="s">
        <v>3703</v>
      </c>
      <c r="C1495" s="23" t="s">
        <v>1169</v>
      </c>
      <c r="D1495" s="24">
        <v>44543</v>
      </c>
      <c r="E1495" s="24">
        <v>44955</v>
      </c>
      <c r="F1495" s="23">
        <v>13</v>
      </c>
      <c r="G1495" s="23" t="s">
        <v>10308</v>
      </c>
      <c r="H1495" s="23" t="s">
        <v>727</v>
      </c>
      <c r="I1495" s="23" t="s">
        <v>10082</v>
      </c>
      <c r="J1495" s="23" t="s">
        <v>10083</v>
      </c>
      <c r="K1495" s="23" t="s">
        <v>31</v>
      </c>
      <c r="L1495" s="23" t="s">
        <v>744</v>
      </c>
      <c r="M1495" s="23" t="s">
        <v>62</v>
      </c>
      <c r="N1495" s="23" t="s">
        <v>34</v>
      </c>
      <c r="O1495" s="23" t="s">
        <v>51</v>
      </c>
      <c r="P1495" s="23" t="s">
        <v>139</v>
      </c>
      <c r="Q1495" s="23" t="s">
        <v>10084</v>
      </c>
      <c r="R1495" s="23" t="s">
        <v>10322</v>
      </c>
      <c r="S1495" s="23" t="s">
        <v>176</v>
      </c>
      <c r="T1495" s="25">
        <v>29685</v>
      </c>
      <c r="U1495" s="26">
        <v>44.697222222222223</v>
      </c>
      <c r="V1495" s="26" t="s">
        <v>10317</v>
      </c>
      <c r="W1495" s="27" t="s">
        <v>39</v>
      </c>
      <c r="X1495" s="23" t="s">
        <v>183</v>
      </c>
      <c r="Y1495" s="23" t="s">
        <v>54</v>
      </c>
      <c r="Z1495" s="23">
        <v>66521</v>
      </c>
      <c r="AA1495" s="23" t="s">
        <v>127</v>
      </c>
      <c r="AB1495" s="23" t="s">
        <v>74</v>
      </c>
      <c r="AC1495" s="23" t="s">
        <v>44</v>
      </c>
      <c r="AD1495" s="23">
        <v>4</v>
      </c>
      <c r="AE1495" s="28">
        <f>VLOOKUP(W1495,Sheet4!$A$4:$B$53,2,FALSE)</f>
        <v>0</v>
      </c>
    </row>
    <row r="1496" spans="1:31" x14ac:dyDescent="0.35">
      <c r="A1496" s="15">
        <v>3346</v>
      </c>
      <c r="B1496" s="16" t="s">
        <v>5792</v>
      </c>
      <c r="C1496" s="16" t="s">
        <v>5728</v>
      </c>
      <c r="D1496" s="17">
        <v>44285</v>
      </c>
      <c r="E1496" s="17">
        <v>44604</v>
      </c>
      <c r="F1496" s="16">
        <v>10</v>
      </c>
      <c r="G1496" s="16" t="s">
        <v>10308</v>
      </c>
      <c r="H1496" s="16" t="s">
        <v>727</v>
      </c>
      <c r="I1496" s="16" t="s">
        <v>10085</v>
      </c>
      <c r="J1496" s="16" t="s">
        <v>10086</v>
      </c>
      <c r="K1496" s="16" t="s">
        <v>132</v>
      </c>
      <c r="L1496" s="16" t="s">
        <v>1804</v>
      </c>
      <c r="M1496" s="16" t="s">
        <v>51</v>
      </c>
      <c r="N1496" s="16" t="s">
        <v>63</v>
      </c>
      <c r="O1496" s="16" t="s">
        <v>35</v>
      </c>
      <c r="P1496" s="16" t="s">
        <v>98</v>
      </c>
      <c r="Q1496" s="16" t="s">
        <v>10087</v>
      </c>
      <c r="R1496" s="16" t="s">
        <v>10322</v>
      </c>
      <c r="S1496" s="16" t="s">
        <v>503</v>
      </c>
      <c r="T1496" s="18">
        <v>20917</v>
      </c>
      <c r="U1496" s="19">
        <v>68.702777777777783</v>
      </c>
      <c r="V1496" s="19" t="s">
        <v>10315</v>
      </c>
      <c r="W1496" s="20" t="s">
        <v>39</v>
      </c>
      <c r="X1496" s="16" t="s">
        <v>162</v>
      </c>
      <c r="Y1496" s="16" t="s">
        <v>41</v>
      </c>
      <c r="Z1496" s="16">
        <v>47048</v>
      </c>
      <c r="AA1496" s="16" t="s">
        <v>73</v>
      </c>
      <c r="AB1496" s="16" t="s">
        <v>103</v>
      </c>
      <c r="AC1496" s="16" t="s">
        <v>44</v>
      </c>
      <c r="AD1496" s="16">
        <v>2</v>
      </c>
      <c r="AE1496" s="21">
        <f>VLOOKUP(W1496,Sheet4!$A$4:$B$53,2,FALSE)</f>
        <v>0</v>
      </c>
    </row>
    <row r="1497" spans="1:31" x14ac:dyDescent="0.35">
      <c r="A1497" s="22">
        <v>3347</v>
      </c>
      <c r="B1497" s="23" t="s">
        <v>567</v>
      </c>
      <c r="C1497" s="23" t="s">
        <v>1475</v>
      </c>
      <c r="D1497" s="24">
        <v>44229</v>
      </c>
      <c r="E1497" s="24">
        <v>44694</v>
      </c>
      <c r="F1497" s="23">
        <v>15</v>
      </c>
      <c r="G1497" s="23" t="s">
        <v>10308</v>
      </c>
      <c r="H1497" s="23" t="s">
        <v>727</v>
      </c>
      <c r="I1497" s="23" t="s">
        <v>10088</v>
      </c>
      <c r="J1497" s="23" t="s">
        <v>10089</v>
      </c>
      <c r="K1497" s="23" t="s">
        <v>49</v>
      </c>
      <c r="L1497" s="23" t="s">
        <v>1804</v>
      </c>
      <c r="M1497" s="23" t="s">
        <v>33</v>
      </c>
      <c r="N1497" s="23" t="s">
        <v>34</v>
      </c>
      <c r="O1497" s="23" t="s">
        <v>35</v>
      </c>
      <c r="P1497" s="23" t="s">
        <v>125</v>
      </c>
      <c r="Q1497" s="23" t="s">
        <v>10090</v>
      </c>
      <c r="R1497" s="23" t="s">
        <v>10322</v>
      </c>
      <c r="S1497" s="23" t="s">
        <v>331</v>
      </c>
      <c r="T1497" s="25">
        <v>22880</v>
      </c>
      <c r="U1497" s="26">
        <v>63.327777777777776</v>
      </c>
      <c r="V1497" s="26" t="s">
        <v>10315</v>
      </c>
      <c r="W1497" s="27" t="s">
        <v>39</v>
      </c>
      <c r="X1497" s="23" t="s">
        <v>215</v>
      </c>
      <c r="Y1497" s="23" t="s">
        <v>41</v>
      </c>
      <c r="Z1497" s="23">
        <v>17960</v>
      </c>
      <c r="AA1497" s="23" t="s">
        <v>55</v>
      </c>
      <c r="AB1497" s="23" t="s">
        <v>103</v>
      </c>
      <c r="AC1497" s="23" t="s">
        <v>44</v>
      </c>
      <c r="AD1497" s="23">
        <v>3</v>
      </c>
      <c r="AE1497" s="28">
        <f>VLOOKUP(W1497,Sheet4!$A$4:$B$53,2,FALSE)</f>
        <v>0</v>
      </c>
    </row>
    <row r="1498" spans="1:31" x14ac:dyDescent="0.35">
      <c r="A1498" s="15">
        <v>3351</v>
      </c>
      <c r="B1498" s="16" t="s">
        <v>275</v>
      </c>
      <c r="C1498" s="16" t="s">
        <v>3555</v>
      </c>
      <c r="D1498" s="17">
        <v>44545</v>
      </c>
      <c r="E1498" s="17">
        <v>44657</v>
      </c>
      <c r="F1498" s="16">
        <v>3</v>
      </c>
      <c r="G1498" s="16" t="s">
        <v>10308</v>
      </c>
      <c r="H1498" s="16" t="s">
        <v>28</v>
      </c>
      <c r="I1498" s="16" t="s">
        <v>10097</v>
      </c>
      <c r="J1498" s="16" t="s">
        <v>10098</v>
      </c>
      <c r="K1498" s="16" t="s">
        <v>31</v>
      </c>
      <c r="L1498" s="16" t="s">
        <v>744</v>
      </c>
      <c r="M1498" s="16" t="s">
        <v>33</v>
      </c>
      <c r="N1498" s="16" t="s">
        <v>34</v>
      </c>
      <c r="O1498" s="16" t="s">
        <v>51</v>
      </c>
      <c r="P1498" s="16" t="s">
        <v>98</v>
      </c>
      <c r="Q1498" s="16" t="s">
        <v>10099</v>
      </c>
      <c r="R1498" s="16" t="s">
        <v>10322</v>
      </c>
      <c r="S1498" s="16" t="s">
        <v>285</v>
      </c>
      <c r="T1498" s="18">
        <v>27280</v>
      </c>
      <c r="U1498" s="19">
        <v>51.283333333333331</v>
      </c>
      <c r="V1498" s="19" t="s">
        <v>10319</v>
      </c>
      <c r="W1498" s="20" t="s">
        <v>39</v>
      </c>
      <c r="X1498" s="16" t="s">
        <v>8808</v>
      </c>
      <c r="Y1498" s="16" t="s">
        <v>54</v>
      </c>
      <c r="Z1498" s="16">
        <v>57006</v>
      </c>
      <c r="AA1498" s="16" t="s">
        <v>55</v>
      </c>
      <c r="AB1498" s="16" t="s">
        <v>83</v>
      </c>
      <c r="AC1498" s="16" t="s">
        <v>44</v>
      </c>
      <c r="AD1498" s="16">
        <v>2</v>
      </c>
      <c r="AE1498" s="21">
        <f>VLOOKUP(W1498,Sheet4!$A$4:$B$53,2,FALSE)</f>
        <v>0</v>
      </c>
    </row>
    <row r="1499" spans="1:31" x14ac:dyDescent="0.35">
      <c r="A1499" s="22">
        <v>3354</v>
      </c>
      <c r="B1499" s="23" t="s">
        <v>9522</v>
      </c>
      <c r="C1499" s="23" t="s">
        <v>3340</v>
      </c>
      <c r="D1499" s="24">
        <v>44417</v>
      </c>
      <c r="E1499" s="24">
        <v>45093</v>
      </c>
      <c r="F1499" s="23">
        <v>22</v>
      </c>
      <c r="G1499" s="23" t="s">
        <v>10308</v>
      </c>
      <c r="H1499" s="23" t="s">
        <v>28</v>
      </c>
      <c r="I1499" s="23" t="s">
        <v>10105</v>
      </c>
      <c r="J1499" s="23" t="s">
        <v>10106</v>
      </c>
      <c r="K1499" s="23" t="s">
        <v>117</v>
      </c>
      <c r="L1499" s="23" t="s">
        <v>32</v>
      </c>
      <c r="M1499" s="23" t="s">
        <v>51</v>
      </c>
      <c r="N1499" s="23" t="s">
        <v>50</v>
      </c>
      <c r="O1499" s="23" t="s">
        <v>35</v>
      </c>
      <c r="P1499" s="23" t="s">
        <v>139</v>
      </c>
      <c r="Q1499" s="23" t="s">
        <v>10107</v>
      </c>
      <c r="R1499" s="23" t="s">
        <v>10322</v>
      </c>
      <c r="S1499" s="23" t="s">
        <v>89</v>
      </c>
      <c r="T1499" s="25">
        <v>22392</v>
      </c>
      <c r="U1499" s="26">
        <v>64.663888888888891</v>
      </c>
      <c r="V1499" s="26" t="s">
        <v>10315</v>
      </c>
      <c r="W1499" s="27" t="s">
        <v>39</v>
      </c>
      <c r="X1499" s="23" t="s">
        <v>82</v>
      </c>
      <c r="Y1499" s="23" t="s">
        <v>41</v>
      </c>
      <c r="Z1499" s="23">
        <v>14400</v>
      </c>
      <c r="AA1499" s="23" t="s">
        <v>127</v>
      </c>
      <c r="AB1499" s="23" t="s">
        <v>74</v>
      </c>
      <c r="AC1499" s="23" t="s">
        <v>44</v>
      </c>
      <c r="AD1499" s="23">
        <v>3</v>
      </c>
      <c r="AE1499" s="28">
        <f>VLOOKUP(W1499,Sheet4!$A$4:$B$53,2,FALSE)</f>
        <v>0</v>
      </c>
    </row>
    <row r="1500" spans="1:31" x14ac:dyDescent="0.35">
      <c r="A1500" s="15">
        <v>3355</v>
      </c>
      <c r="B1500" s="16" t="s">
        <v>6917</v>
      </c>
      <c r="C1500" s="16" t="s">
        <v>4579</v>
      </c>
      <c r="D1500" s="17">
        <v>44928</v>
      </c>
      <c r="E1500" s="17">
        <v>45095</v>
      </c>
      <c r="F1500" s="16">
        <v>5</v>
      </c>
      <c r="G1500" s="16" t="s">
        <v>10308</v>
      </c>
      <c r="H1500" s="16" t="s">
        <v>28</v>
      </c>
      <c r="I1500" s="16" t="s">
        <v>10108</v>
      </c>
      <c r="J1500" s="16" t="s">
        <v>10109</v>
      </c>
      <c r="K1500" s="16" t="s">
        <v>61</v>
      </c>
      <c r="L1500" s="16" t="s">
        <v>32</v>
      </c>
      <c r="M1500" s="16" t="s">
        <v>33</v>
      </c>
      <c r="N1500" s="16" t="s">
        <v>63</v>
      </c>
      <c r="O1500" s="16" t="s">
        <v>51</v>
      </c>
      <c r="P1500" s="16" t="s">
        <v>125</v>
      </c>
      <c r="Q1500" s="16" t="s">
        <v>10110</v>
      </c>
      <c r="R1500" s="16" t="s">
        <v>10322</v>
      </c>
      <c r="S1500" s="16" t="s">
        <v>52</v>
      </c>
      <c r="T1500" s="18">
        <v>33292</v>
      </c>
      <c r="U1500" s="19">
        <v>34.825000000000003</v>
      </c>
      <c r="V1500" s="19" t="s">
        <v>10318</v>
      </c>
      <c r="W1500" s="20" t="s">
        <v>39</v>
      </c>
      <c r="X1500" s="16" t="s">
        <v>102</v>
      </c>
      <c r="Y1500" s="16" t="s">
        <v>41</v>
      </c>
      <c r="Z1500" s="16">
        <v>34876</v>
      </c>
      <c r="AA1500" s="16" t="s">
        <v>42</v>
      </c>
      <c r="AB1500" s="16" t="s">
        <v>103</v>
      </c>
      <c r="AC1500" s="16" t="s">
        <v>44</v>
      </c>
      <c r="AD1500" s="16">
        <v>5</v>
      </c>
      <c r="AE1500" s="21">
        <f>VLOOKUP(W1500,Sheet4!$A$4:$B$53,2,FALSE)</f>
        <v>0</v>
      </c>
    </row>
    <row r="1501" spans="1:31" x14ac:dyDescent="0.35">
      <c r="A1501" s="22">
        <v>3358</v>
      </c>
      <c r="B1501" s="23" t="s">
        <v>8784</v>
      </c>
      <c r="C1501" s="23" t="s">
        <v>6488</v>
      </c>
      <c r="D1501" s="24">
        <v>44407</v>
      </c>
      <c r="E1501" s="24">
        <v>44898</v>
      </c>
      <c r="F1501" s="23">
        <v>16</v>
      </c>
      <c r="G1501" s="23" t="s">
        <v>10308</v>
      </c>
      <c r="H1501" s="23" t="s">
        <v>28</v>
      </c>
      <c r="I1501" s="23" t="s">
        <v>10116</v>
      </c>
      <c r="J1501" s="23" t="s">
        <v>10117</v>
      </c>
      <c r="K1501" s="23" t="s">
        <v>79</v>
      </c>
      <c r="L1501" s="23" t="s">
        <v>1804</v>
      </c>
      <c r="M1501" s="23" t="s">
        <v>62</v>
      </c>
      <c r="N1501" s="23" t="s">
        <v>50</v>
      </c>
      <c r="O1501" s="23" t="s">
        <v>51</v>
      </c>
      <c r="P1501" s="23" t="s">
        <v>174</v>
      </c>
      <c r="Q1501" s="23" t="s">
        <v>10118</v>
      </c>
      <c r="R1501" s="23" t="s">
        <v>10322</v>
      </c>
      <c r="S1501" s="23" t="s">
        <v>89</v>
      </c>
      <c r="T1501" s="25">
        <v>36549</v>
      </c>
      <c r="U1501" s="26">
        <v>25.905555555555555</v>
      </c>
      <c r="V1501" s="26" t="s">
        <v>10320</v>
      </c>
      <c r="W1501" s="27" t="s">
        <v>39</v>
      </c>
      <c r="X1501" s="23" t="s">
        <v>82</v>
      </c>
      <c r="Y1501" s="23" t="s">
        <v>54</v>
      </c>
      <c r="Z1501" s="23">
        <v>67062</v>
      </c>
      <c r="AA1501" s="23" t="s">
        <v>92</v>
      </c>
      <c r="AB1501" s="23" t="s">
        <v>103</v>
      </c>
      <c r="AC1501" s="23" t="s">
        <v>44</v>
      </c>
      <c r="AD1501" s="23">
        <v>3</v>
      </c>
      <c r="AE1501" s="28">
        <f>VLOOKUP(W1501,Sheet4!$A$4:$B$53,2,FALSE)</f>
        <v>0</v>
      </c>
    </row>
    <row r="1502" spans="1:31" x14ac:dyDescent="0.35">
      <c r="A1502" s="15">
        <v>3361</v>
      </c>
      <c r="B1502" s="16" t="s">
        <v>2840</v>
      </c>
      <c r="C1502" s="16" t="s">
        <v>6191</v>
      </c>
      <c r="D1502" s="17">
        <v>44194</v>
      </c>
      <c r="E1502" s="17">
        <v>44615</v>
      </c>
      <c r="F1502" s="16">
        <v>13</v>
      </c>
      <c r="G1502" s="16" t="s">
        <v>10308</v>
      </c>
      <c r="H1502" s="16" t="s">
        <v>28</v>
      </c>
      <c r="I1502" s="16" t="s">
        <v>10123</v>
      </c>
      <c r="J1502" s="16" t="s">
        <v>10124</v>
      </c>
      <c r="K1502" s="16" t="s">
        <v>31</v>
      </c>
      <c r="L1502" s="16" t="s">
        <v>744</v>
      </c>
      <c r="M1502" s="16" t="s">
        <v>51</v>
      </c>
      <c r="N1502" s="16" t="s">
        <v>63</v>
      </c>
      <c r="O1502" s="16" t="s">
        <v>35</v>
      </c>
      <c r="P1502" s="16" t="s">
        <v>174</v>
      </c>
      <c r="Q1502" s="16" t="s">
        <v>10125</v>
      </c>
      <c r="R1502" s="16" t="s">
        <v>10322</v>
      </c>
      <c r="S1502" s="16" t="s">
        <v>80</v>
      </c>
      <c r="T1502" s="18">
        <v>15983</v>
      </c>
      <c r="U1502" s="19">
        <v>82.211111111111109</v>
      </c>
      <c r="V1502" s="19" t="s">
        <v>10314</v>
      </c>
      <c r="W1502" s="20" t="s">
        <v>39</v>
      </c>
      <c r="X1502" s="16" t="s">
        <v>102</v>
      </c>
      <c r="Y1502" s="16" t="s">
        <v>41</v>
      </c>
      <c r="Z1502" s="16">
        <v>65806</v>
      </c>
      <c r="AA1502" s="16" t="s">
        <v>73</v>
      </c>
      <c r="AB1502" s="16" t="s">
        <v>74</v>
      </c>
      <c r="AC1502" s="16" t="s">
        <v>104</v>
      </c>
      <c r="AD1502" s="16">
        <v>3</v>
      </c>
      <c r="AE1502" s="21">
        <f>VLOOKUP(W1502,Sheet4!$A$4:$B$53,2,FALSE)</f>
        <v>0</v>
      </c>
    </row>
    <row r="1503" spans="1:31" x14ac:dyDescent="0.35">
      <c r="A1503" s="22">
        <v>3364</v>
      </c>
      <c r="B1503" s="23" t="s">
        <v>10131</v>
      </c>
      <c r="C1503" s="23" t="s">
        <v>4929</v>
      </c>
      <c r="D1503" s="24">
        <v>44260</v>
      </c>
      <c r="E1503" s="24">
        <v>44446</v>
      </c>
      <c r="F1503" s="23">
        <v>6</v>
      </c>
      <c r="G1503" s="23" t="s">
        <v>10308</v>
      </c>
      <c r="H1503" s="23" t="s">
        <v>727</v>
      </c>
      <c r="I1503" s="23" t="s">
        <v>10132</v>
      </c>
      <c r="J1503" s="23" t="s">
        <v>10133</v>
      </c>
      <c r="K1503" s="23" t="s">
        <v>97</v>
      </c>
      <c r="L1503" s="23" t="s">
        <v>32</v>
      </c>
      <c r="M1503" s="23" t="s">
        <v>51</v>
      </c>
      <c r="N1503" s="23" t="s">
        <v>50</v>
      </c>
      <c r="O1503" s="23" t="s">
        <v>35</v>
      </c>
      <c r="P1503" s="23" t="s">
        <v>139</v>
      </c>
      <c r="Q1503" s="23" t="s">
        <v>10134</v>
      </c>
      <c r="R1503" s="23" t="s">
        <v>10322</v>
      </c>
      <c r="S1503" s="23" t="s">
        <v>110</v>
      </c>
      <c r="T1503" s="25">
        <v>22072</v>
      </c>
      <c r="U1503" s="26">
        <v>65.541666666666671</v>
      </c>
      <c r="V1503" s="26" t="s">
        <v>10315</v>
      </c>
      <c r="W1503" s="27" t="s">
        <v>39</v>
      </c>
      <c r="X1503" s="23" t="s">
        <v>102</v>
      </c>
      <c r="Y1503" s="23" t="s">
        <v>41</v>
      </c>
      <c r="Z1503" s="23">
        <v>42754</v>
      </c>
      <c r="AA1503" s="23" t="s">
        <v>55</v>
      </c>
      <c r="AB1503" s="23" t="s">
        <v>74</v>
      </c>
      <c r="AC1503" s="23" t="s">
        <v>104</v>
      </c>
      <c r="AD1503" s="23">
        <v>3</v>
      </c>
      <c r="AE1503" s="28">
        <f>VLOOKUP(W1503,Sheet4!$A$4:$B$53,2,FALSE)</f>
        <v>0</v>
      </c>
    </row>
    <row r="1504" spans="1:31" x14ac:dyDescent="0.35">
      <c r="A1504" s="15">
        <v>3366</v>
      </c>
      <c r="B1504" s="16" t="s">
        <v>868</v>
      </c>
      <c r="C1504" s="16" t="s">
        <v>4753</v>
      </c>
      <c r="D1504" s="17">
        <v>43485</v>
      </c>
      <c r="E1504" s="17">
        <v>43848</v>
      </c>
      <c r="F1504" s="16">
        <v>11</v>
      </c>
      <c r="G1504" s="16" t="s">
        <v>10308</v>
      </c>
      <c r="H1504" s="16" t="s">
        <v>727</v>
      </c>
      <c r="I1504" s="16" t="s">
        <v>10137</v>
      </c>
      <c r="J1504" s="16" t="s">
        <v>10138</v>
      </c>
      <c r="K1504" s="16" t="s">
        <v>61</v>
      </c>
      <c r="L1504" s="16" t="s">
        <v>744</v>
      </c>
      <c r="M1504" s="16" t="s">
        <v>33</v>
      </c>
      <c r="N1504" s="16" t="s">
        <v>34</v>
      </c>
      <c r="O1504" s="16" t="s">
        <v>62</v>
      </c>
      <c r="P1504" s="16" t="s">
        <v>174</v>
      </c>
      <c r="Q1504" s="16" t="s">
        <v>10139</v>
      </c>
      <c r="R1504" s="16" t="s">
        <v>10322</v>
      </c>
      <c r="S1504" s="16" t="s">
        <v>80</v>
      </c>
      <c r="T1504" s="18">
        <v>27894</v>
      </c>
      <c r="U1504" s="19">
        <v>49.6</v>
      </c>
      <c r="V1504" s="19" t="s">
        <v>10317</v>
      </c>
      <c r="W1504" s="20" t="s">
        <v>39</v>
      </c>
      <c r="X1504" s="16" t="s">
        <v>418</v>
      </c>
      <c r="Y1504" s="16" t="s">
        <v>54</v>
      </c>
      <c r="Z1504" s="16">
        <v>74701</v>
      </c>
      <c r="AA1504" s="16" t="s">
        <v>92</v>
      </c>
      <c r="AB1504" s="16" t="s">
        <v>43</v>
      </c>
      <c r="AC1504" s="16" t="s">
        <v>104</v>
      </c>
      <c r="AD1504" s="16">
        <v>4</v>
      </c>
      <c r="AE1504" s="21">
        <f>VLOOKUP(W1504,Sheet4!$A$4:$B$53,2,FALSE)</f>
        <v>0</v>
      </c>
    </row>
    <row r="1505" spans="1:31" x14ac:dyDescent="0.35">
      <c r="A1505" s="22">
        <v>3367</v>
      </c>
      <c r="B1505" s="23" t="s">
        <v>8505</v>
      </c>
      <c r="C1505" s="23" t="s">
        <v>3198</v>
      </c>
      <c r="D1505" s="24">
        <v>43981</v>
      </c>
      <c r="E1505" s="24">
        <v>44593</v>
      </c>
      <c r="F1505" s="23">
        <v>20</v>
      </c>
      <c r="G1505" s="23" t="s">
        <v>10308</v>
      </c>
      <c r="H1505" s="23" t="s">
        <v>727</v>
      </c>
      <c r="I1505" s="23" t="s">
        <v>10140</v>
      </c>
      <c r="J1505" s="23" t="s">
        <v>10141</v>
      </c>
      <c r="K1505" s="23" t="s">
        <v>88</v>
      </c>
      <c r="L1505" s="23" t="s">
        <v>744</v>
      </c>
      <c r="M1505" s="23" t="s">
        <v>62</v>
      </c>
      <c r="N1505" s="23" t="s">
        <v>63</v>
      </c>
      <c r="O1505" s="23" t="s">
        <v>62</v>
      </c>
      <c r="P1505" s="23" t="s">
        <v>139</v>
      </c>
      <c r="Q1505" s="23" t="s">
        <v>10142</v>
      </c>
      <c r="R1505" s="23" t="s">
        <v>10322</v>
      </c>
      <c r="S1505" s="23" t="s">
        <v>89</v>
      </c>
      <c r="T1505" s="25">
        <v>22935</v>
      </c>
      <c r="U1505" s="26">
        <v>63.177777777777777</v>
      </c>
      <c r="V1505" s="26" t="s">
        <v>10315</v>
      </c>
      <c r="W1505" s="27" t="s">
        <v>39</v>
      </c>
      <c r="X1505" s="23" t="s">
        <v>82</v>
      </c>
      <c r="Y1505" s="23" t="s">
        <v>54</v>
      </c>
      <c r="Z1505" s="23">
        <v>35065</v>
      </c>
      <c r="AA1505" s="23" t="s">
        <v>73</v>
      </c>
      <c r="AB1505" s="23" t="s">
        <v>74</v>
      </c>
      <c r="AC1505" s="23" t="s">
        <v>104</v>
      </c>
      <c r="AD1505" s="23">
        <v>2</v>
      </c>
      <c r="AE1505" s="28">
        <f>VLOOKUP(W1505,Sheet4!$A$4:$B$53,2,FALSE)</f>
        <v>0</v>
      </c>
    </row>
    <row r="1506" spans="1:31" x14ac:dyDescent="0.35">
      <c r="A1506" s="15">
        <v>3368</v>
      </c>
      <c r="B1506" s="16" t="s">
        <v>493</v>
      </c>
      <c r="C1506" s="16" t="s">
        <v>7252</v>
      </c>
      <c r="D1506" s="17">
        <v>43783</v>
      </c>
      <c r="E1506" s="17">
        <v>45060</v>
      </c>
      <c r="F1506" s="16">
        <v>41</v>
      </c>
      <c r="G1506" s="16" t="s">
        <v>10308</v>
      </c>
      <c r="H1506" s="16" t="s">
        <v>727</v>
      </c>
      <c r="I1506" s="16" t="s">
        <v>10143</v>
      </c>
      <c r="J1506" s="16" t="s">
        <v>10144</v>
      </c>
      <c r="K1506" s="16" t="s">
        <v>31</v>
      </c>
      <c r="L1506" s="16" t="s">
        <v>1804</v>
      </c>
      <c r="M1506" s="16" t="s">
        <v>51</v>
      </c>
      <c r="N1506" s="16" t="s">
        <v>63</v>
      </c>
      <c r="O1506" s="16" t="s">
        <v>51</v>
      </c>
      <c r="P1506" s="16" t="s">
        <v>139</v>
      </c>
      <c r="Q1506" s="16" t="s">
        <v>10145</v>
      </c>
      <c r="R1506" s="16" t="s">
        <v>10322</v>
      </c>
      <c r="S1506" s="16" t="s">
        <v>89</v>
      </c>
      <c r="T1506" s="18">
        <v>32911</v>
      </c>
      <c r="U1506" s="19">
        <v>35.869444444444447</v>
      </c>
      <c r="V1506" s="19" t="s">
        <v>10318</v>
      </c>
      <c r="W1506" s="20" t="s">
        <v>39</v>
      </c>
      <c r="X1506" s="16" t="s">
        <v>1043</v>
      </c>
      <c r="Y1506" s="16" t="s">
        <v>54</v>
      </c>
      <c r="Z1506" s="16">
        <v>61176</v>
      </c>
      <c r="AA1506" s="16" t="s">
        <v>92</v>
      </c>
      <c r="AB1506" s="16" t="s">
        <v>83</v>
      </c>
      <c r="AC1506" s="16" t="s">
        <v>104</v>
      </c>
      <c r="AD1506" s="16">
        <v>5</v>
      </c>
      <c r="AE1506" s="21">
        <f>VLOOKUP(W1506,Sheet4!$A$4:$B$53,2,FALSE)</f>
        <v>0</v>
      </c>
    </row>
    <row r="1507" spans="1:31" x14ac:dyDescent="0.35">
      <c r="A1507" s="22">
        <v>3369</v>
      </c>
      <c r="B1507" s="23" t="s">
        <v>3315</v>
      </c>
      <c r="C1507" s="23" t="s">
        <v>5123</v>
      </c>
      <c r="D1507" s="24">
        <v>44769</v>
      </c>
      <c r="E1507" s="24">
        <v>45009</v>
      </c>
      <c r="F1507" s="23">
        <v>7</v>
      </c>
      <c r="G1507" s="23" t="s">
        <v>10308</v>
      </c>
      <c r="H1507" s="23" t="s">
        <v>727</v>
      </c>
      <c r="I1507" s="23" t="s">
        <v>10146</v>
      </c>
      <c r="J1507" s="23" t="s">
        <v>10147</v>
      </c>
      <c r="K1507" s="23" t="s">
        <v>132</v>
      </c>
      <c r="L1507" s="23" t="s">
        <v>1804</v>
      </c>
      <c r="M1507" s="23" t="s">
        <v>51</v>
      </c>
      <c r="N1507" s="23" t="s">
        <v>50</v>
      </c>
      <c r="O1507" s="23" t="s">
        <v>35</v>
      </c>
      <c r="P1507" s="23" t="s">
        <v>125</v>
      </c>
      <c r="Q1507" s="23" t="s">
        <v>10148</v>
      </c>
      <c r="R1507" s="23" t="s">
        <v>10322</v>
      </c>
      <c r="S1507" s="23" t="s">
        <v>80</v>
      </c>
      <c r="T1507" s="25">
        <v>18504</v>
      </c>
      <c r="U1507" s="26">
        <v>75.308333333333337</v>
      </c>
      <c r="V1507" s="26" t="s">
        <v>10316</v>
      </c>
      <c r="W1507" s="27" t="s">
        <v>39</v>
      </c>
      <c r="X1507" s="23" t="s">
        <v>653</v>
      </c>
      <c r="Y1507" s="23" t="s">
        <v>41</v>
      </c>
      <c r="Z1507" s="23">
        <v>22374</v>
      </c>
      <c r="AA1507" s="23" t="s">
        <v>73</v>
      </c>
      <c r="AB1507" s="23" t="s">
        <v>74</v>
      </c>
      <c r="AC1507" s="23" t="s">
        <v>104</v>
      </c>
      <c r="AD1507" s="23">
        <v>2</v>
      </c>
      <c r="AE1507" s="28">
        <f>VLOOKUP(W1507,Sheet4!$A$4:$B$53,2,FALSE)</f>
        <v>0</v>
      </c>
    </row>
    <row r="1508" spans="1:31" x14ac:dyDescent="0.35">
      <c r="A1508" s="15">
        <v>3371</v>
      </c>
      <c r="B1508" s="16" t="s">
        <v>9498</v>
      </c>
      <c r="C1508" s="16" t="s">
        <v>1768</v>
      </c>
      <c r="D1508" s="17">
        <v>44915</v>
      </c>
      <c r="E1508" s="17">
        <v>45007</v>
      </c>
      <c r="F1508" s="16">
        <v>3</v>
      </c>
      <c r="G1508" s="16" t="s">
        <v>10308</v>
      </c>
      <c r="H1508" s="16" t="s">
        <v>727</v>
      </c>
      <c r="I1508" s="16" t="s">
        <v>10151</v>
      </c>
      <c r="J1508" s="16" t="s">
        <v>10152</v>
      </c>
      <c r="K1508" s="16" t="s">
        <v>138</v>
      </c>
      <c r="L1508" s="16" t="s">
        <v>744</v>
      </c>
      <c r="M1508" s="16" t="s">
        <v>62</v>
      </c>
      <c r="N1508" s="16" t="s">
        <v>50</v>
      </c>
      <c r="O1508" s="16" t="s">
        <v>62</v>
      </c>
      <c r="P1508" s="16" t="s">
        <v>125</v>
      </c>
      <c r="Q1508" s="16" t="s">
        <v>10153</v>
      </c>
      <c r="R1508" s="16" t="s">
        <v>10322</v>
      </c>
      <c r="S1508" s="16" t="s">
        <v>593</v>
      </c>
      <c r="T1508" s="18">
        <v>25894</v>
      </c>
      <c r="U1508" s="19">
        <v>55.077777777777776</v>
      </c>
      <c r="V1508" s="19" t="s">
        <v>10319</v>
      </c>
      <c r="W1508" s="20" t="s">
        <v>39</v>
      </c>
      <c r="X1508" s="16" t="s">
        <v>242</v>
      </c>
      <c r="Y1508" s="16" t="s">
        <v>41</v>
      </c>
      <c r="Z1508" s="16">
        <v>5985</v>
      </c>
      <c r="AA1508" s="16" t="s">
        <v>55</v>
      </c>
      <c r="AB1508" s="16" t="s">
        <v>83</v>
      </c>
      <c r="AC1508" s="16" t="s">
        <v>104</v>
      </c>
      <c r="AD1508" s="16">
        <v>3</v>
      </c>
      <c r="AE1508" s="21">
        <f>VLOOKUP(W1508,Sheet4!$A$4:$B$53,2,FALSE)</f>
        <v>0</v>
      </c>
    </row>
    <row r="1509" spans="1:31" x14ac:dyDescent="0.35">
      <c r="A1509" s="22">
        <v>3372</v>
      </c>
      <c r="B1509" s="23" t="s">
        <v>1263</v>
      </c>
      <c r="C1509" s="23" t="s">
        <v>4563</v>
      </c>
      <c r="D1509" s="24">
        <v>44940</v>
      </c>
      <c r="E1509" s="24">
        <v>44999</v>
      </c>
      <c r="F1509" s="23">
        <v>1</v>
      </c>
      <c r="G1509" s="23" t="s">
        <v>10308</v>
      </c>
      <c r="H1509" s="23" t="s">
        <v>28</v>
      </c>
      <c r="I1509" s="23" t="s">
        <v>10154</v>
      </c>
      <c r="J1509" s="23" t="s">
        <v>10155</v>
      </c>
      <c r="K1509" s="23" t="s">
        <v>79</v>
      </c>
      <c r="L1509" s="23" t="s">
        <v>744</v>
      </c>
      <c r="M1509" s="23" t="s">
        <v>33</v>
      </c>
      <c r="N1509" s="23" t="s">
        <v>34</v>
      </c>
      <c r="O1509" s="23" t="s">
        <v>51</v>
      </c>
      <c r="P1509" s="23" t="s">
        <v>98</v>
      </c>
      <c r="Q1509" s="23" t="s">
        <v>10156</v>
      </c>
      <c r="R1509" s="23" t="s">
        <v>10322</v>
      </c>
      <c r="S1509" s="23" t="s">
        <v>176</v>
      </c>
      <c r="T1509" s="25">
        <v>33751</v>
      </c>
      <c r="U1509" s="26">
        <v>33.56388888888889</v>
      </c>
      <c r="V1509" s="26" t="s">
        <v>10318</v>
      </c>
      <c r="W1509" s="27" t="s">
        <v>39</v>
      </c>
      <c r="X1509" s="23" t="s">
        <v>242</v>
      </c>
      <c r="Y1509" s="23" t="s">
        <v>41</v>
      </c>
      <c r="Z1509" s="23">
        <v>94040</v>
      </c>
      <c r="AA1509" s="23" t="s">
        <v>127</v>
      </c>
      <c r="AB1509" s="23" t="s">
        <v>103</v>
      </c>
      <c r="AC1509" s="23" t="s">
        <v>44</v>
      </c>
      <c r="AD1509" s="23">
        <v>4</v>
      </c>
      <c r="AE1509" s="28">
        <f>VLOOKUP(W1509,Sheet4!$A$4:$B$53,2,FALSE)</f>
        <v>0</v>
      </c>
    </row>
    <row r="1510" spans="1:31" x14ac:dyDescent="0.35">
      <c r="A1510" s="15">
        <v>3374</v>
      </c>
      <c r="B1510" s="16" t="s">
        <v>5860</v>
      </c>
      <c r="C1510" s="16" t="s">
        <v>2891</v>
      </c>
      <c r="D1510" s="17">
        <v>44828</v>
      </c>
      <c r="E1510" s="17">
        <v>44995</v>
      </c>
      <c r="F1510" s="16">
        <v>5</v>
      </c>
      <c r="G1510" s="16" t="s">
        <v>10308</v>
      </c>
      <c r="H1510" s="16" t="s">
        <v>28</v>
      </c>
      <c r="I1510" s="16" t="s">
        <v>10159</v>
      </c>
      <c r="J1510" s="16" t="s">
        <v>10160</v>
      </c>
      <c r="K1510" s="16" t="s">
        <v>97</v>
      </c>
      <c r="L1510" s="16" t="s">
        <v>744</v>
      </c>
      <c r="M1510" s="16" t="s">
        <v>51</v>
      </c>
      <c r="N1510" s="16" t="s">
        <v>50</v>
      </c>
      <c r="O1510" s="16" t="s">
        <v>35</v>
      </c>
      <c r="P1510" s="16" t="s">
        <v>98</v>
      </c>
      <c r="Q1510" s="16" t="s">
        <v>10161</v>
      </c>
      <c r="R1510" s="16" t="s">
        <v>10322</v>
      </c>
      <c r="S1510" s="16" t="s">
        <v>89</v>
      </c>
      <c r="T1510" s="18">
        <v>36498</v>
      </c>
      <c r="U1510" s="19">
        <v>26.044444444444444</v>
      </c>
      <c r="V1510" s="19" t="s">
        <v>10320</v>
      </c>
      <c r="W1510" s="20" t="s">
        <v>39</v>
      </c>
      <c r="X1510" s="16" t="s">
        <v>82</v>
      </c>
      <c r="Y1510" s="16" t="s">
        <v>54</v>
      </c>
      <c r="Z1510" s="16">
        <v>33903</v>
      </c>
      <c r="AA1510" s="16" t="s">
        <v>55</v>
      </c>
      <c r="AB1510" s="16" t="s">
        <v>103</v>
      </c>
      <c r="AC1510" s="16" t="s">
        <v>104</v>
      </c>
      <c r="AD1510" s="16">
        <v>4</v>
      </c>
      <c r="AE1510" s="21">
        <f>VLOOKUP(W1510,Sheet4!$A$4:$B$53,2,FALSE)</f>
        <v>0</v>
      </c>
    </row>
    <row r="1511" spans="1:31" x14ac:dyDescent="0.35">
      <c r="A1511" s="22">
        <v>3375</v>
      </c>
      <c r="B1511" s="23" t="s">
        <v>10162</v>
      </c>
      <c r="C1511" s="23" t="s">
        <v>7653</v>
      </c>
      <c r="D1511" s="24">
        <v>43990</v>
      </c>
      <c r="E1511" s="24">
        <v>44390</v>
      </c>
      <c r="F1511" s="23">
        <v>13</v>
      </c>
      <c r="G1511" s="23" t="s">
        <v>10308</v>
      </c>
      <c r="H1511" s="23" t="s">
        <v>28</v>
      </c>
      <c r="I1511" s="23" t="s">
        <v>10163</v>
      </c>
      <c r="J1511" s="23" t="s">
        <v>10164</v>
      </c>
      <c r="K1511" s="23" t="s">
        <v>117</v>
      </c>
      <c r="L1511" s="23" t="s">
        <v>744</v>
      </c>
      <c r="M1511" s="23" t="s">
        <v>62</v>
      </c>
      <c r="N1511" s="23" t="s">
        <v>63</v>
      </c>
      <c r="O1511" s="23" t="s">
        <v>62</v>
      </c>
      <c r="P1511" s="23" t="s">
        <v>174</v>
      </c>
      <c r="Q1511" s="23" t="s">
        <v>10165</v>
      </c>
      <c r="R1511" s="23" t="s">
        <v>10322</v>
      </c>
      <c r="S1511" s="23" t="s">
        <v>110</v>
      </c>
      <c r="T1511" s="25">
        <v>36423</v>
      </c>
      <c r="U1511" s="26">
        <v>26.25</v>
      </c>
      <c r="V1511" s="26" t="s">
        <v>10320</v>
      </c>
      <c r="W1511" s="27" t="s">
        <v>39</v>
      </c>
      <c r="X1511" s="23" t="s">
        <v>2798</v>
      </c>
      <c r="Y1511" s="23" t="s">
        <v>41</v>
      </c>
      <c r="Z1511" s="23">
        <v>58194</v>
      </c>
      <c r="AA1511" s="23" t="s">
        <v>92</v>
      </c>
      <c r="AB1511" s="23" t="s">
        <v>103</v>
      </c>
      <c r="AC1511" s="23" t="s">
        <v>104</v>
      </c>
      <c r="AD1511" s="23">
        <v>3</v>
      </c>
      <c r="AE1511" s="28">
        <f>VLOOKUP(W1511,Sheet4!$A$4:$B$53,2,FALSE)</f>
        <v>0</v>
      </c>
    </row>
    <row r="1512" spans="1:31" x14ac:dyDescent="0.35">
      <c r="A1512" s="15">
        <v>3377</v>
      </c>
      <c r="B1512" s="16" t="s">
        <v>485</v>
      </c>
      <c r="C1512" s="16" t="s">
        <v>2731</v>
      </c>
      <c r="D1512" s="17">
        <v>43885</v>
      </c>
      <c r="E1512" s="17">
        <v>45059</v>
      </c>
      <c r="F1512" s="16">
        <v>38</v>
      </c>
      <c r="G1512" s="16" t="s">
        <v>10308</v>
      </c>
      <c r="H1512" s="16" t="s">
        <v>28</v>
      </c>
      <c r="I1512" s="16" t="s">
        <v>10168</v>
      </c>
      <c r="J1512" s="16" t="s">
        <v>10169</v>
      </c>
      <c r="K1512" s="16" t="s">
        <v>88</v>
      </c>
      <c r="L1512" s="16" t="s">
        <v>32</v>
      </c>
      <c r="M1512" s="16" t="s">
        <v>51</v>
      </c>
      <c r="N1512" s="16" t="s">
        <v>50</v>
      </c>
      <c r="O1512" s="16" t="s">
        <v>35</v>
      </c>
      <c r="P1512" s="16" t="s">
        <v>125</v>
      </c>
      <c r="Q1512" s="16" t="s">
        <v>10170</v>
      </c>
      <c r="R1512" s="16" t="s">
        <v>10322</v>
      </c>
      <c r="S1512" s="16" t="s">
        <v>147</v>
      </c>
      <c r="T1512" s="18">
        <v>32757</v>
      </c>
      <c r="U1512" s="19">
        <v>36.288888888888891</v>
      </c>
      <c r="V1512" s="19" t="s">
        <v>10318</v>
      </c>
      <c r="W1512" s="20" t="s">
        <v>39</v>
      </c>
      <c r="X1512" s="16" t="s">
        <v>225</v>
      </c>
      <c r="Y1512" s="16" t="s">
        <v>41</v>
      </c>
      <c r="Z1512" s="16">
        <v>52336</v>
      </c>
      <c r="AA1512" s="16" t="s">
        <v>127</v>
      </c>
      <c r="AB1512" s="16" t="s">
        <v>43</v>
      </c>
      <c r="AC1512" s="16" t="s">
        <v>104</v>
      </c>
      <c r="AD1512" s="16">
        <v>4</v>
      </c>
      <c r="AE1512" s="21">
        <f>VLOOKUP(W1512,Sheet4!$A$4:$B$53,2,FALSE)</f>
        <v>0</v>
      </c>
    </row>
    <row r="1513" spans="1:31" x14ac:dyDescent="0.35">
      <c r="A1513" s="22">
        <v>3379</v>
      </c>
      <c r="B1513" s="23" t="s">
        <v>8802</v>
      </c>
      <c r="C1513" s="23" t="s">
        <v>121</v>
      </c>
      <c r="D1513" s="24">
        <v>45025</v>
      </c>
      <c r="E1513" s="24">
        <v>45091</v>
      </c>
      <c r="F1513" s="23">
        <v>2</v>
      </c>
      <c r="G1513" s="23" t="s">
        <v>10308</v>
      </c>
      <c r="H1513" s="23" t="s">
        <v>28</v>
      </c>
      <c r="I1513" s="23" t="s">
        <v>10174</v>
      </c>
      <c r="J1513" s="23" t="s">
        <v>10175</v>
      </c>
      <c r="K1513" s="23" t="s">
        <v>132</v>
      </c>
      <c r="L1513" s="23" t="s">
        <v>1804</v>
      </c>
      <c r="M1513" s="23" t="s">
        <v>33</v>
      </c>
      <c r="N1513" s="23" t="s">
        <v>34</v>
      </c>
      <c r="O1513" s="23" t="s">
        <v>51</v>
      </c>
      <c r="P1513" s="23" t="s">
        <v>174</v>
      </c>
      <c r="Q1513" s="23" t="s">
        <v>10176</v>
      </c>
      <c r="R1513" s="23" t="s">
        <v>10322</v>
      </c>
      <c r="S1513" s="23" t="s">
        <v>1011</v>
      </c>
      <c r="T1513" s="25">
        <v>26838</v>
      </c>
      <c r="U1513" s="26">
        <v>52.491666666666667</v>
      </c>
      <c r="V1513" s="26" t="s">
        <v>10319</v>
      </c>
      <c r="W1513" s="27" t="s">
        <v>39</v>
      </c>
      <c r="X1513" s="23" t="s">
        <v>6463</v>
      </c>
      <c r="Y1513" s="23" t="s">
        <v>41</v>
      </c>
      <c r="Z1513" s="23">
        <v>48347</v>
      </c>
      <c r="AA1513" s="23" t="s">
        <v>55</v>
      </c>
      <c r="AB1513" s="23" t="s">
        <v>83</v>
      </c>
      <c r="AC1513" s="23" t="s">
        <v>104</v>
      </c>
      <c r="AD1513" s="23">
        <v>4</v>
      </c>
      <c r="AE1513" s="28">
        <f>VLOOKUP(W1513,Sheet4!$A$4:$B$53,2,FALSE)</f>
        <v>0</v>
      </c>
    </row>
    <row r="1514" spans="1:31" x14ac:dyDescent="0.35">
      <c r="A1514" s="15">
        <v>3383</v>
      </c>
      <c r="B1514" s="16" t="s">
        <v>3484</v>
      </c>
      <c r="C1514" s="16" t="s">
        <v>4299</v>
      </c>
      <c r="D1514" s="17">
        <v>44056</v>
      </c>
      <c r="E1514" s="17">
        <v>44106</v>
      </c>
      <c r="F1514" s="16">
        <v>1</v>
      </c>
      <c r="G1514" s="16" t="s">
        <v>10308</v>
      </c>
      <c r="H1514" s="16" t="s">
        <v>28</v>
      </c>
      <c r="I1514" s="16" t="s">
        <v>10185</v>
      </c>
      <c r="J1514" s="16" t="s">
        <v>10186</v>
      </c>
      <c r="K1514" s="16" t="s">
        <v>167</v>
      </c>
      <c r="L1514" s="16" t="s">
        <v>744</v>
      </c>
      <c r="M1514" s="16" t="s">
        <v>51</v>
      </c>
      <c r="N1514" s="16" t="s">
        <v>34</v>
      </c>
      <c r="O1514" s="16" t="s">
        <v>51</v>
      </c>
      <c r="P1514" s="16" t="s">
        <v>125</v>
      </c>
      <c r="Q1514" s="16" t="s">
        <v>10187</v>
      </c>
      <c r="R1514" s="16" t="s">
        <v>10322</v>
      </c>
      <c r="S1514" s="16" t="s">
        <v>80</v>
      </c>
      <c r="T1514" s="18">
        <v>31138</v>
      </c>
      <c r="U1514" s="19">
        <v>40.719444444444441</v>
      </c>
      <c r="V1514" s="19" t="s">
        <v>10317</v>
      </c>
      <c r="W1514" s="20" t="s">
        <v>39</v>
      </c>
      <c r="X1514" s="16" t="s">
        <v>149</v>
      </c>
      <c r="Y1514" s="16" t="s">
        <v>41</v>
      </c>
      <c r="Z1514" s="16">
        <v>20389</v>
      </c>
      <c r="AA1514" s="16" t="s">
        <v>55</v>
      </c>
      <c r="AB1514" s="16" t="s">
        <v>103</v>
      </c>
      <c r="AC1514" s="16" t="s">
        <v>104</v>
      </c>
      <c r="AD1514" s="16">
        <v>2</v>
      </c>
      <c r="AE1514" s="21">
        <f>VLOOKUP(W1514,Sheet4!$A$4:$B$53,2,FALSE)</f>
        <v>0</v>
      </c>
    </row>
    <row r="1515" spans="1:31" x14ac:dyDescent="0.35">
      <c r="A1515" s="22">
        <v>3386</v>
      </c>
      <c r="B1515" s="23" t="s">
        <v>5473</v>
      </c>
      <c r="C1515" s="23" t="s">
        <v>9290</v>
      </c>
      <c r="D1515" s="24">
        <v>43794</v>
      </c>
      <c r="E1515" s="24">
        <v>44224</v>
      </c>
      <c r="F1515" s="23">
        <v>14</v>
      </c>
      <c r="G1515" s="23" t="s">
        <v>10308</v>
      </c>
      <c r="H1515" s="23" t="s">
        <v>727</v>
      </c>
      <c r="I1515" s="23" t="s">
        <v>10192</v>
      </c>
      <c r="J1515" s="23" t="s">
        <v>10193</v>
      </c>
      <c r="K1515" s="23" t="s">
        <v>97</v>
      </c>
      <c r="L1515" s="23" t="s">
        <v>32</v>
      </c>
      <c r="M1515" s="23" t="s">
        <v>33</v>
      </c>
      <c r="N1515" s="23" t="s">
        <v>34</v>
      </c>
      <c r="O1515" s="23" t="s">
        <v>35</v>
      </c>
      <c r="P1515" s="23" t="s">
        <v>174</v>
      </c>
      <c r="Q1515" s="23" t="s">
        <v>10194</v>
      </c>
      <c r="R1515" s="23" t="s">
        <v>10322</v>
      </c>
      <c r="S1515" s="23" t="s">
        <v>80</v>
      </c>
      <c r="T1515" s="25">
        <v>34748</v>
      </c>
      <c r="U1515" s="26">
        <v>30.838888888888889</v>
      </c>
      <c r="V1515" s="26" t="s">
        <v>10318</v>
      </c>
      <c r="W1515" s="27" t="s">
        <v>39</v>
      </c>
      <c r="X1515" s="23" t="s">
        <v>82</v>
      </c>
      <c r="Y1515" s="23" t="s">
        <v>41</v>
      </c>
      <c r="Z1515" s="23">
        <v>45331</v>
      </c>
      <c r="AA1515" s="23" t="s">
        <v>55</v>
      </c>
      <c r="AB1515" s="23" t="s">
        <v>43</v>
      </c>
      <c r="AC1515" s="23" t="s">
        <v>44</v>
      </c>
      <c r="AD1515" s="23">
        <v>2</v>
      </c>
      <c r="AE1515" s="28">
        <f>VLOOKUP(W1515,Sheet4!$A$4:$B$53,2,FALSE)</f>
        <v>0</v>
      </c>
    </row>
    <row r="1516" spans="1:31" x14ac:dyDescent="0.35">
      <c r="A1516" s="15">
        <v>3390</v>
      </c>
      <c r="B1516" s="16" t="s">
        <v>691</v>
      </c>
      <c r="C1516" s="16" t="s">
        <v>1374</v>
      </c>
      <c r="D1516" s="17">
        <v>44855</v>
      </c>
      <c r="E1516" s="17">
        <v>44931</v>
      </c>
      <c r="F1516" s="16">
        <v>2</v>
      </c>
      <c r="G1516" s="16" t="s">
        <v>10308</v>
      </c>
      <c r="H1516" s="16" t="s">
        <v>727</v>
      </c>
      <c r="I1516" s="16" t="s">
        <v>10201</v>
      </c>
      <c r="J1516" s="16" t="s">
        <v>10202</v>
      </c>
      <c r="K1516" s="16" t="s">
        <v>31</v>
      </c>
      <c r="L1516" s="16" t="s">
        <v>1804</v>
      </c>
      <c r="M1516" s="16" t="s">
        <v>51</v>
      </c>
      <c r="N1516" s="16" t="s">
        <v>63</v>
      </c>
      <c r="O1516" s="16" t="s">
        <v>35</v>
      </c>
      <c r="P1516" s="16" t="s">
        <v>174</v>
      </c>
      <c r="Q1516" s="16" t="s">
        <v>10203</v>
      </c>
      <c r="R1516" s="16" t="s">
        <v>10322</v>
      </c>
      <c r="S1516" s="16" t="s">
        <v>935</v>
      </c>
      <c r="T1516" s="18">
        <v>25213</v>
      </c>
      <c r="U1516" s="19">
        <v>56.944444444444443</v>
      </c>
      <c r="V1516" s="19" t="s">
        <v>10319</v>
      </c>
      <c r="W1516" s="20" t="s">
        <v>39</v>
      </c>
      <c r="X1516" s="16" t="s">
        <v>112</v>
      </c>
      <c r="Y1516" s="16" t="s">
        <v>41</v>
      </c>
      <c r="Z1516" s="16">
        <v>90024</v>
      </c>
      <c r="AA1516" s="16" t="s">
        <v>55</v>
      </c>
      <c r="AB1516" s="16" t="s">
        <v>83</v>
      </c>
      <c r="AC1516" s="16" t="s">
        <v>44</v>
      </c>
      <c r="AD1516" s="16">
        <v>1</v>
      </c>
      <c r="AE1516" s="21">
        <f>VLOOKUP(W1516,Sheet4!$A$4:$B$53,2,FALSE)</f>
        <v>0</v>
      </c>
    </row>
    <row r="1517" spans="1:31" x14ac:dyDescent="0.35">
      <c r="A1517" s="22">
        <v>3392</v>
      </c>
      <c r="B1517" s="23" t="s">
        <v>3619</v>
      </c>
      <c r="C1517" s="23" t="s">
        <v>1030</v>
      </c>
      <c r="D1517" s="24">
        <v>43787</v>
      </c>
      <c r="E1517" s="24">
        <v>44461</v>
      </c>
      <c r="F1517" s="23">
        <v>22</v>
      </c>
      <c r="G1517" s="23" t="s">
        <v>10308</v>
      </c>
      <c r="H1517" s="23" t="s">
        <v>727</v>
      </c>
      <c r="I1517" s="23" t="s">
        <v>10206</v>
      </c>
      <c r="J1517" s="23" t="s">
        <v>10207</v>
      </c>
      <c r="K1517" s="23" t="s">
        <v>49</v>
      </c>
      <c r="L1517" s="23" t="s">
        <v>744</v>
      </c>
      <c r="M1517" s="23" t="s">
        <v>62</v>
      </c>
      <c r="N1517" s="23" t="s">
        <v>63</v>
      </c>
      <c r="O1517" s="23" t="s">
        <v>62</v>
      </c>
      <c r="P1517" s="23" t="s">
        <v>174</v>
      </c>
      <c r="Q1517" s="23" t="s">
        <v>10208</v>
      </c>
      <c r="R1517" s="23" t="s">
        <v>10322</v>
      </c>
      <c r="S1517" s="23" t="s">
        <v>80</v>
      </c>
      <c r="T1517" s="25">
        <v>32202</v>
      </c>
      <c r="U1517" s="26">
        <v>37.805555555555557</v>
      </c>
      <c r="V1517" s="26" t="s">
        <v>10318</v>
      </c>
      <c r="W1517" s="27" t="s">
        <v>39</v>
      </c>
      <c r="X1517" s="23" t="s">
        <v>102</v>
      </c>
      <c r="Y1517" s="23" t="s">
        <v>41</v>
      </c>
      <c r="Z1517" s="23">
        <v>14864</v>
      </c>
      <c r="AA1517" s="23" t="s">
        <v>73</v>
      </c>
      <c r="AB1517" s="23" t="s">
        <v>74</v>
      </c>
      <c r="AC1517" s="23" t="s">
        <v>44</v>
      </c>
      <c r="AD1517" s="23">
        <v>2</v>
      </c>
      <c r="AE1517" s="28">
        <f>VLOOKUP(W1517,Sheet4!$A$4:$B$53,2,FALSE)</f>
        <v>0</v>
      </c>
    </row>
    <row r="1518" spans="1:31" x14ac:dyDescent="0.35">
      <c r="A1518" s="15">
        <v>3395</v>
      </c>
      <c r="B1518" s="16" t="s">
        <v>7191</v>
      </c>
      <c r="C1518" s="16" t="s">
        <v>1026</v>
      </c>
      <c r="D1518" s="17">
        <v>44356</v>
      </c>
      <c r="E1518" s="17">
        <v>44574</v>
      </c>
      <c r="F1518" s="16">
        <v>7</v>
      </c>
      <c r="G1518" s="16" t="s">
        <v>10308</v>
      </c>
      <c r="H1518" s="16" t="s">
        <v>28</v>
      </c>
      <c r="I1518" s="16" t="s">
        <v>10213</v>
      </c>
      <c r="J1518" s="16" t="s">
        <v>10214</v>
      </c>
      <c r="K1518" s="16" t="s">
        <v>79</v>
      </c>
      <c r="L1518" s="16" t="s">
        <v>744</v>
      </c>
      <c r="M1518" s="16" t="s">
        <v>51</v>
      </c>
      <c r="N1518" s="16" t="s">
        <v>50</v>
      </c>
      <c r="O1518" s="16" t="s">
        <v>51</v>
      </c>
      <c r="P1518" s="16" t="s">
        <v>125</v>
      </c>
      <c r="Q1518" s="16" t="s">
        <v>10215</v>
      </c>
      <c r="R1518" s="16" t="s">
        <v>10322</v>
      </c>
      <c r="S1518" s="16" t="s">
        <v>89</v>
      </c>
      <c r="T1518" s="18">
        <v>27434</v>
      </c>
      <c r="U1518" s="19">
        <v>50.863888888888887</v>
      </c>
      <c r="V1518" s="19" t="s">
        <v>10319</v>
      </c>
      <c r="W1518" s="20" t="s">
        <v>39</v>
      </c>
      <c r="X1518" s="16" t="s">
        <v>91</v>
      </c>
      <c r="Y1518" s="16" t="s">
        <v>41</v>
      </c>
      <c r="Z1518" s="16">
        <v>88306</v>
      </c>
      <c r="AA1518" s="16" t="s">
        <v>73</v>
      </c>
      <c r="AB1518" s="16" t="s">
        <v>43</v>
      </c>
      <c r="AC1518" s="16" t="s">
        <v>235</v>
      </c>
      <c r="AD1518" s="16">
        <v>3</v>
      </c>
      <c r="AE1518" s="21">
        <f>VLOOKUP(W1518,Sheet4!$A$4:$B$53,2,FALSE)</f>
        <v>0</v>
      </c>
    </row>
    <row r="1519" spans="1:31" x14ac:dyDescent="0.35">
      <c r="A1519" s="22">
        <v>3396</v>
      </c>
      <c r="B1519" s="23" t="s">
        <v>2742</v>
      </c>
      <c r="C1519" s="23" t="s">
        <v>437</v>
      </c>
      <c r="D1519" s="24">
        <v>44291</v>
      </c>
      <c r="E1519" s="24">
        <v>44529</v>
      </c>
      <c r="F1519" s="23">
        <v>7</v>
      </c>
      <c r="G1519" s="23" t="s">
        <v>10308</v>
      </c>
      <c r="H1519" s="23" t="s">
        <v>28</v>
      </c>
      <c r="I1519" s="23" t="s">
        <v>10216</v>
      </c>
      <c r="J1519" s="23" t="s">
        <v>10217</v>
      </c>
      <c r="K1519" s="23" t="s">
        <v>132</v>
      </c>
      <c r="L1519" s="23" t="s">
        <v>744</v>
      </c>
      <c r="M1519" s="23" t="s">
        <v>51</v>
      </c>
      <c r="N1519" s="23" t="s">
        <v>63</v>
      </c>
      <c r="O1519" s="23" t="s">
        <v>62</v>
      </c>
      <c r="P1519" s="23" t="s">
        <v>174</v>
      </c>
      <c r="Q1519" s="23" t="s">
        <v>10218</v>
      </c>
      <c r="R1519" s="23" t="s">
        <v>10322</v>
      </c>
      <c r="S1519" s="23" t="s">
        <v>80</v>
      </c>
      <c r="T1519" s="25">
        <v>18232</v>
      </c>
      <c r="U1519" s="26">
        <v>76.055555555555557</v>
      </c>
      <c r="V1519" s="26" t="s">
        <v>10316</v>
      </c>
      <c r="W1519" s="27" t="s">
        <v>39</v>
      </c>
      <c r="X1519" s="23" t="s">
        <v>225</v>
      </c>
      <c r="Y1519" s="23" t="s">
        <v>41</v>
      </c>
      <c r="Z1519" s="23">
        <v>49024</v>
      </c>
      <c r="AA1519" s="23" t="s">
        <v>127</v>
      </c>
      <c r="AB1519" s="23" t="s">
        <v>83</v>
      </c>
      <c r="AC1519" s="23" t="s">
        <v>44</v>
      </c>
      <c r="AD1519" s="23">
        <v>4</v>
      </c>
      <c r="AE1519" s="28">
        <f>VLOOKUP(W1519,Sheet4!$A$4:$B$53,2,FALSE)</f>
        <v>0</v>
      </c>
    </row>
    <row r="1520" spans="1:31" x14ac:dyDescent="0.35">
      <c r="A1520" s="15">
        <v>3398</v>
      </c>
      <c r="B1520" s="16" t="s">
        <v>5035</v>
      </c>
      <c r="C1520" s="16" t="s">
        <v>5537</v>
      </c>
      <c r="D1520" s="17">
        <v>43778</v>
      </c>
      <c r="E1520" s="17">
        <v>44807</v>
      </c>
      <c r="F1520" s="16">
        <v>33</v>
      </c>
      <c r="G1520" s="16" t="s">
        <v>10308</v>
      </c>
      <c r="H1520" s="16" t="s">
        <v>28</v>
      </c>
      <c r="I1520" s="16" t="s">
        <v>10221</v>
      </c>
      <c r="J1520" s="16" t="s">
        <v>10222</v>
      </c>
      <c r="K1520" s="16" t="s">
        <v>61</v>
      </c>
      <c r="L1520" s="16" t="s">
        <v>32</v>
      </c>
      <c r="M1520" s="16" t="s">
        <v>51</v>
      </c>
      <c r="N1520" s="16" t="s">
        <v>50</v>
      </c>
      <c r="O1520" s="16" t="s">
        <v>62</v>
      </c>
      <c r="P1520" s="16" t="s">
        <v>139</v>
      </c>
      <c r="Q1520" s="16" t="s">
        <v>10223</v>
      </c>
      <c r="R1520" s="16" t="s">
        <v>10322</v>
      </c>
      <c r="S1520" s="16" t="s">
        <v>80</v>
      </c>
      <c r="T1520" s="18">
        <v>20800</v>
      </c>
      <c r="U1520" s="19">
        <v>69.025000000000006</v>
      </c>
      <c r="V1520" s="19" t="s">
        <v>10315</v>
      </c>
      <c r="W1520" s="20" t="s">
        <v>39</v>
      </c>
      <c r="X1520" s="16" t="s">
        <v>102</v>
      </c>
      <c r="Y1520" s="16" t="s">
        <v>41</v>
      </c>
      <c r="Z1520" s="16">
        <v>63776</v>
      </c>
      <c r="AA1520" s="16" t="s">
        <v>73</v>
      </c>
      <c r="AB1520" s="16" t="s">
        <v>74</v>
      </c>
      <c r="AC1520" s="16" t="s">
        <v>44</v>
      </c>
      <c r="AD1520" s="16">
        <v>3</v>
      </c>
      <c r="AE1520" s="21">
        <f>VLOOKUP(W1520,Sheet4!$A$4:$B$53,2,FALSE)</f>
        <v>0</v>
      </c>
    </row>
    <row r="1521" spans="1:31" x14ac:dyDescent="0.35">
      <c r="A1521" s="22">
        <v>3399</v>
      </c>
      <c r="B1521" s="23" t="s">
        <v>6238</v>
      </c>
      <c r="C1521" s="23" t="s">
        <v>8598</v>
      </c>
      <c r="D1521" s="24">
        <v>44717</v>
      </c>
      <c r="E1521" s="24">
        <v>45078</v>
      </c>
      <c r="F1521" s="23">
        <v>11</v>
      </c>
      <c r="G1521" s="23" t="s">
        <v>10308</v>
      </c>
      <c r="H1521" s="23" t="s">
        <v>28</v>
      </c>
      <c r="I1521" s="23" t="s">
        <v>10224</v>
      </c>
      <c r="J1521" s="23" t="s">
        <v>10225</v>
      </c>
      <c r="K1521" s="23" t="s">
        <v>117</v>
      </c>
      <c r="L1521" s="23" t="s">
        <v>32</v>
      </c>
      <c r="M1521" s="23" t="s">
        <v>62</v>
      </c>
      <c r="N1521" s="23" t="s">
        <v>63</v>
      </c>
      <c r="O1521" s="23" t="s">
        <v>62</v>
      </c>
      <c r="P1521" s="23" t="s">
        <v>98</v>
      </c>
      <c r="Q1521" s="23" t="s">
        <v>10226</v>
      </c>
      <c r="R1521" s="23" t="s">
        <v>10322</v>
      </c>
      <c r="S1521" s="23" t="s">
        <v>52</v>
      </c>
      <c r="T1521" s="25">
        <v>30737</v>
      </c>
      <c r="U1521" s="26">
        <v>41.819444444444443</v>
      </c>
      <c r="V1521" s="26" t="s">
        <v>10317</v>
      </c>
      <c r="W1521" s="27" t="s">
        <v>39</v>
      </c>
      <c r="X1521" s="23" t="s">
        <v>162</v>
      </c>
      <c r="Y1521" s="23" t="s">
        <v>41</v>
      </c>
      <c r="Z1521" s="23">
        <v>16715</v>
      </c>
      <c r="AA1521" s="23" t="s">
        <v>42</v>
      </c>
      <c r="AB1521" s="23" t="s">
        <v>43</v>
      </c>
      <c r="AC1521" s="23" t="s">
        <v>44</v>
      </c>
      <c r="AD1521" s="23">
        <v>2</v>
      </c>
      <c r="AE1521" s="28">
        <f>VLOOKUP(W1521,Sheet4!$A$4:$B$53,2,FALSE)</f>
        <v>0</v>
      </c>
    </row>
    <row r="1522" spans="1:31" x14ac:dyDescent="0.35">
      <c r="A1522" s="15">
        <v>3401</v>
      </c>
      <c r="B1522" s="16" t="s">
        <v>1245</v>
      </c>
      <c r="C1522" s="16" t="s">
        <v>921</v>
      </c>
      <c r="D1522" s="17">
        <v>44510</v>
      </c>
      <c r="E1522" s="17">
        <v>45081</v>
      </c>
      <c r="F1522" s="16">
        <v>18</v>
      </c>
      <c r="G1522" s="16" t="s">
        <v>10308</v>
      </c>
      <c r="H1522" s="16" t="s">
        <v>28</v>
      </c>
      <c r="I1522" s="16" t="s">
        <v>10230</v>
      </c>
      <c r="J1522" s="16" t="s">
        <v>10231</v>
      </c>
      <c r="K1522" s="16" t="s">
        <v>49</v>
      </c>
      <c r="L1522" s="16" t="s">
        <v>1804</v>
      </c>
      <c r="M1522" s="16" t="s">
        <v>33</v>
      </c>
      <c r="N1522" s="16" t="s">
        <v>50</v>
      </c>
      <c r="O1522" s="16" t="s">
        <v>62</v>
      </c>
      <c r="P1522" s="16" t="s">
        <v>98</v>
      </c>
      <c r="Q1522" s="16" t="s">
        <v>10232</v>
      </c>
      <c r="R1522" s="16" t="s">
        <v>10322</v>
      </c>
      <c r="S1522" s="16" t="s">
        <v>89</v>
      </c>
      <c r="T1522" s="18">
        <v>26765</v>
      </c>
      <c r="U1522" s="19">
        <v>52.69166666666667</v>
      </c>
      <c r="V1522" s="19" t="s">
        <v>10319</v>
      </c>
      <c r="W1522" s="20" t="s">
        <v>39</v>
      </c>
      <c r="X1522" s="16" t="s">
        <v>82</v>
      </c>
      <c r="Y1522" s="16" t="s">
        <v>54</v>
      </c>
      <c r="Z1522" s="16">
        <v>3403</v>
      </c>
      <c r="AA1522" s="16" t="s">
        <v>55</v>
      </c>
      <c r="AB1522" s="16" t="s">
        <v>83</v>
      </c>
      <c r="AC1522" s="16" t="s">
        <v>44</v>
      </c>
      <c r="AD1522" s="16">
        <v>1</v>
      </c>
      <c r="AE1522" s="21">
        <f>VLOOKUP(W1522,Sheet4!$A$4:$B$53,2,FALSE)</f>
        <v>0</v>
      </c>
    </row>
    <row r="1523" spans="1:31" x14ac:dyDescent="0.35">
      <c r="A1523" s="22">
        <v>3402</v>
      </c>
      <c r="B1523" s="23" t="s">
        <v>319</v>
      </c>
      <c r="C1523" s="23" t="s">
        <v>437</v>
      </c>
      <c r="D1523" s="24">
        <v>44258</v>
      </c>
      <c r="E1523" s="24">
        <v>44663</v>
      </c>
      <c r="F1523" s="23">
        <v>13</v>
      </c>
      <c r="G1523" s="23" t="s">
        <v>10308</v>
      </c>
      <c r="H1523" s="23" t="s">
        <v>28</v>
      </c>
      <c r="I1523" s="23" t="s">
        <v>10233</v>
      </c>
      <c r="J1523" s="23" t="s">
        <v>10234</v>
      </c>
      <c r="K1523" s="23" t="s">
        <v>31</v>
      </c>
      <c r="L1523" s="23" t="s">
        <v>744</v>
      </c>
      <c r="M1523" s="23" t="s">
        <v>51</v>
      </c>
      <c r="N1523" s="23" t="s">
        <v>34</v>
      </c>
      <c r="O1523" s="23" t="s">
        <v>62</v>
      </c>
      <c r="P1523" s="23" t="s">
        <v>174</v>
      </c>
      <c r="Q1523" s="23" t="s">
        <v>10235</v>
      </c>
      <c r="R1523" s="23" t="s">
        <v>10322</v>
      </c>
      <c r="S1523" s="23" t="s">
        <v>89</v>
      </c>
      <c r="T1523" s="25">
        <v>26267</v>
      </c>
      <c r="U1523" s="26">
        <v>54.055555555555557</v>
      </c>
      <c r="V1523" s="26" t="s">
        <v>10319</v>
      </c>
      <c r="W1523" s="27" t="s">
        <v>39</v>
      </c>
      <c r="X1523" s="23" t="s">
        <v>112</v>
      </c>
      <c r="Y1523" s="23" t="s">
        <v>54</v>
      </c>
      <c r="Z1523" s="23">
        <v>22662</v>
      </c>
      <c r="AA1523" s="23" t="s">
        <v>92</v>
      </c>
      <c r="AB1523" s="23" t="s">
        <v>74</v>
      </c>
      <c r="AC1523" s="23" t="s">
        <v>44</v>
      </c>
      <c r="AD1523" s="23">
        <v>3</v>
      </c>
      <c r="AE1523" s="28">
        <f>VLOOKUP(W1523,Sheet4!$A$4:$B$53,2,FALSE)</f>
        <v>0</v>
      </c>
    </row>
    <row r="1524" spans="1:31" x14ac:dyDescent="0.35">
      <c r="A1524" s="15">
        <v>3403</v>
      </c>
      <c r="B1524" s="16" t="s">
        <v>1122</v>
      </c>
      <c r="C1524" s="16" t="s">
        <v>6315</v>
      </c>
      <c r="D1524" s="17">
        <v>44246</v>
      </c>
      <c r="E1524" s="17">
        <v>44880</v>
      </c>
      <c r="F1524" s="16">
        <v>20</v>
      </c>
      <c r="G1524" s="16" t="s">
        <v>10308</v>
      </c>
      <c r="H1524" s="16" t="s">
        <v>28</v>
      </c>
      <c r="I1524" s="16" t="s">
        <v>10236</v>
      </c>
      <c r="J1524" s="16" t="s">
        <v>10237</v>
      </c>
      <c r="K1524" s="16" t="s">
        <v>88</v>
      </c>
      <c r="L1524" s="16" t="s">
        <v>744</v>
      </c>
      <c r="M1524" s="16" t="s">
        <v>33</v>
      </c>
      <c r="N1524" s="16" t="s">
        <v>50</v>
      </c>
      <c r="O1524" s="16" t="s">
        <v>62</v>
      </c>
      <c r="P1524" s="16" t="s">
        <v>139</v>
      </c>
      <c r="Q1524" s="16" t="s">
        <v>10238</v>
      </c>
      <c r="R1524" s="16" t="s">
        <v>10322</v>
      </c>
      <c r="S1524" s="16" t="s">
        <v>89</v>
      </c>
      <c r="T1524" s="18">
        <v>27640</v>
      </c>
      <c r="U1524" s="19">
        <v>50.297222222222224</v>
      </c>
      <c r="V1524" s="19" t="s">
        <v>10319</v>
      </c>
      <c r="W1524" s="20" t="s">
        <v>39</v>
      </c>
      <c r="X1524" s="16" t="s">
        <v>82</v>
      </c>
      <c r="Y1524" s="16" t="s">
        <v>41</v>
      </c>
      <c r="Z1524" s="16">
        <v>66066</v>
      </c>
      <c r="AA1524" s="16" t="s">
        <v>127</v>
      </c>
      <c r="AB1524" s="16" t="s">
        <v>83</v>
      </c>
      <c r="AC1524" s="16" t="s">
        <v>104</v>
      </c>
      <c r="AD1524" s="16">
        <v>3</v>
      </c>
      <c r="AE1524" s="21">
        <f>VLOOKUP(W1524,Sheet4!$A$4:$B$53,2,FALSE)</f>
        <v>0</v>
      </c>
    </row>
    <row r="1525" spans="1:31" x14ac:dyDescent="0.35">
      <c r="A1525" s="22">
        <v>3404</v>
      </c>
      <c r="B1525" s="23" t="s">
        <v>395</v>
      </c>
      <c r="C1525" s="23" t="s">
        <v>244</v>
      </c>
      <c r="D1525" s="24">
        <v>43580</v>
      </c>
      <c r="E1525" s="24">
        <v>44876</v>
      </c>
      <c r="F1525" s="23">
        <v>42</v>
      </c>
      <c r="G1525" s="23" t="s">
        <v>10308</v>
      </c>
      <c r="H1525" s="23" t="s">
        <v>28</v>
      </c>
      <c r="I1525" s="23" t="s">
        <v>10239</v>
      </c>
      <c r="J1525" s="23" t="s">
        <v>10240</v>
      </c>
      <c r="K1525" s="23" t="s">
        <v>167</v>
      </c>
      <c r="L1525" s="23" t="s">
        <v>1804</v>
      </c>
      <c r="M1525" s="23" t="s">
        <v>51</v>
      </c>
      <c r="N1525" s="23" t="s">
        <v>34</v>
      </c>
      <c r="O1525" s="23" t="s">
        <v>62</v>
      </c>
      <c r="P1525" s="23" t="s">
        <v>98</v>
      </c>
      <c r="Q1525" s="23" t="s">
        <v>10241</v>
      </c>
      <c r="R1525" s="23" t="s">
        <v>10322</v>
      </c>
      <c r="S1525" s="23" t="s">
        <v>89</v>
      </c>
      <c r="T1525" s="25">
        <v>31067</v>
      </c>
      <c r="U1525" s="26">
        <v>40.916666666666664</v>
      </c>
      <c r="V1525" s="26" t="s">
        <v>10317</v>
      </c>
      <c r="W1525" s="27" t="s">
        <v>39</v>
      </c>
      <c r="X1525" s="23" t="s">
        <v>192</v>
      </c>
      <c r="Y1525" s="23" t="s">
        <v>41</v>
      </c>
      <c r="Z1525" s="23">
        <v>58775</v>
      </c>
      <c r="AA1525" s="23" t="s">
        <v>73</v>
      </c>
      <c r="AB1525" s="23" t="s">
        <v>103</v>
      </c>
      <c r="AC1525" s="23" t="s">
        <v>44</v>
      </c>
      <c r="AD1525" s="23">
        <v>2</v>
      </c>
      <c r="AE1525" s="28">
        <f>VLOOKUP(W1525,Sheet4!$A$4:$B$53,2,FALSE)</f>
        <v>0</v>
      </c>
    </row>
    <row r="1526" spans="1:31" x14ac:dyDescent="0.35">
      <c r="A1526" s="15">
        <v>3405</v>
      </c>
      <c r="B1526" s="16" t="s">
        <v>5764</v>
      </c>
      <c r="C1526" s="16" t="s">
        <v>1726</v>
      </c>
      <c r="D1526" s="17">
        <v>43843</v>
      </c>
      <c r="E1526" s="17">
        <v>44855</v>
      </c>
      <c r="F1526" s="16">
        <v>33</v>
      </c>
      <c r="G1526" s="16" t="s">
        <v>10308</v>
      </c>
      <c r="H1526" s="16" t="s">
        <v>28</v>
      </c>
      <c r="I1526" s="16" t="s">
        <v>10242</v>
      </c>
      <c r="J1526" s="16" t="s">
        <v>10243</v>
      </c>
      <c r="K1526" s="16" t="s">
        <v>97</v>
      </c>
      <c r="L1526" s="16" t="s">
        <v>1804</v>
      </c>
      <c r="M1526" s="16" t="s">
        <v>33</v>
      </c>
      <c r="N1526" s="16" t="s">
        <v>63</v>
      </c>
      <c r="O1526" s="16" t="s">
        <v>62</v>
      </c>
      <c r="P1526" s="16" t="s">
        <v>174</v>
      </c>
      <c r="Q1526" s="16" t="s">
        <v>10244</v>
      </c>
      <c r="R1526" s="16" t="s">
        <v>10322</v>
      </c>
      <c r="S1526" s="16" t="s">
        <v>89</v>
      </c>
      <c r="T1526" s="18">
        <v>28916</v>
      </c>
      <c r="U1526" s="19">
        <v>46.8</v>
      </c>
      <c r="V1526" s="19" t="s">
        <v>10317</v>
      </c>
      <c r="W1526" s="20" t="s">
        <v>39</v>
      </c>
      <c r="X1526" s="16" t="s">
        <v>112</v>
      </c>
      <c r="Y1526" s="16" t="s">
        <v>41</v>
      </c>
      <c r="Z1526" s="16">
        <v>12351</v>
      </c>
      <c r="AA1526" s="16" t="s">
        <v>42</v>
      </c>
      <c r="AB1526" s="16" t="s">
        <v>74</v>
      </c>
      <c r="AC1526" s="16" t="s">
        <v>44</v>
      </c>
      <c r="AD1526" s="16">
        <v>1</v>
      </c>
      <c r="AE1526" s="21">
        <f>VLOOKUP(W1526,Sheet4!$A$4:$B$53,2,FALSE)</f>
        <v>0</v>
      </c>
    </row>
    <row r="1527" spans="1:31" x14ac:dyDescent="0.35">
      <c r="A1527" s="22">
        <v>3406</v>
      </c>
      <c r="B1527" s="23" t="s">
        <v>3070</v>
      </c>
      <c r="C1527" s="23" t="s">
        <v>4082</v>
      </c>
      <c r="D1527" s="24">
        <v>43915</v>
      </c>
      <c r="E1527" s="24">
        <v>45042</v>
      </c>
      <c r="F1527" s="23">
        <v>37</v>
      </c>
      <c r="G1527" s="23" t="s">
        <v>10308</v>
      </c>
      <c r="H1527" s="23" t="s">
        <v>28</v>
      </c>
      <c r="I1527" s="23" t="s">
        <v>10245</v>
      </c>
      <c r="J1527" s="23" t="s">
        <v>10246</v>
      </c>
      <c r="K1527" s="23" t="s">
        <v>117</v>
      </c>
      <c r="L1527" s="23" t="s">
        <v>744</v>
      </c>
      <c r="M1527" s="23" t="s">
        <v>33</v>
      </c>
      <c r="N1527" s="23" t="s">
        <v>34</v>
      </c>
      <c r="O1527" s="23" t="s">
        <v>35</v>
      </c>
      <c r="P1527" s="23" t="s">
        <v>98</v>
      </c>
      <c r="Q1527" s="23" t="s">
        <v>10247</v>
      </c>
      <c r="R1527" s="23" t="s">
        <v>10322</v>
      </c>
      <c r="S1527" s="23" t="s">
        <v>38</v>
      </c>
      <c r="T1527" s="25">
        <v>20226</v>
      </c>
      <c r="U1527" s="26">
        <v>70.591666666666669</v>
      </c>
      <c r="V1527" s="26" t="s">
        <v>10316</v>
      </c>
      <c r="W1527" s="27" t="s">
        <v>39</v>
      </c>
      <c r="X1527" s="23" t="s">
        <v>1257</v>
      </c>
      <c r="Y1527" s="23" t="s">
        <v>41</v>
      </c>
      <c r="Z1527" s="23">
        <v>24805</v>
      </c>
      <c r="AA1527" s="23" t="s">
        <v>73</v>
      </c>
      <c r="AB1527" s="23" t="s">
        <v>74</v>
      </c>
      <c r="AC1527" s="23" t="s">
        <v>44</v>
      </c>
      <c r="AD1527" s="23">
        <v>5</v>
      </c>
      <c r="AE1527" s="28">
        <f>VLOOKUP(W1527,Sheet4!$A$4:$B$53,2,FALSE)</f>
        <v>0</v>
      </c>
    </row>
    <row r="1528" spans="1:31" x14ac:dyDescent="0.35">
      <c r="A1528" s="15">
        <v>3407</v>
      </c>
      <c r="B1528" s="16" t="s">
        <v>4236</v>
      </c>
      <c r="C1528" s="16" t="s">
        <v>2871</v>
      </c>
      <c r="D1528" s="17">
        <v>44301</v>
      </c>
      <c r="E1528" s="17">
        <v>45057</v>
      </c>
      <c r="F1528" s="16">
        <v>24</v>
      </c>
      <c r="G1528" s="16" t="s">
        <v>10308</v>
      </c>
      <c r="H1528" s="16" t="s">
        <v>727</v>
      </c>
      <c r="I1528" s="16" t="s">
        <v>10248</v>
      </c>
      <c r="J1528" s="16" t="s">
        <v>10249</v>
      </c>
      <c r="K1528" s="16" t="s">
        <v>97</v>
      </c>
      <c r="L1528" s="16" t="s">
        <v>32</v>
      </c>
      <c r="M1528" s="16" t="s">
        <v>51</v>
      </c>
      <c r="N1528" s="16" t="s">
        <v>34</v>
      </c>
      <c r="O1528" s="16" t="s">
        <v>35</v>
      </c>
      <c r="P1528" s="16" t="s">
        <v>174</v>
      </c>
      <c r="Q1528" s="16" t="s">
        <v>10250</v>
      </c>
      <c r="R1528" s="16" t="s">
        <v>10322</v>
      </c>
      <c r="S1528" s="16" t="s">
        <v>89</v>
      </c>
      <c r="T1528" s="18">
        <v>19416</v>
      </c>
      <c r="U1528" s="19">
        <v>72.816666666666663</v>
      </c>
      <c r="V1528" s="19" t="s">
        <v>10316</v>
      </c>
      <c r="W1528" s="20" t="s">
        <v>39</v>
      </c>
      <c r="X1528" s="16" t="s">
        <v>833</v>
      </c>
      <c r="Y1528" s="16" t="s">
        <v>41</v>
      </c>
      <c r="Z1528" s="16">
        <v>18000</v>
      </c>
      <c r="AA1528" s="16" t="s">
        <v>127</v>
      </c>
      <c r="AB1528" s="16" t="s">
        <v>74</v>
      </c>
      <c r="AC1528" s="16" t="s">
        <v>44</v>
      </c>
      <c r="AD1528" s="16">
        <v>5</v>
      </c>
      <c r="AE1528" s="21">
        <f>VLOOKUP(W1528,Sheet4!$A$4:$B$53,2,FALSE)</f>
        <v>0</v>
      </c>
    </row>
    <row r="1529" spans="1:31" x14ac:dyDescent="0.35">
      <c r="A1529" s="22">
        <v>3408</v>
      </c>
      <c r="B1529" s="23" t="s">
        <v>4001</v>
      </c>
      <c r="C1529" s="23" t="s">
        <v>3852</v>
      </c>
      <c r="D1529" s="24">
        <v>44910</v>
      </c>
      <c r="E1529" s="24">
        <v>45041</v>
      </c>
      <c r="F1529" s="23">
        <v>4</v>
      </c>
      <c r="G1529" s="23" t="s">
        <v>10308</v>
      </c>
      <c r="H1529" s="23" t="s">
        <v>727</v>
      </c>
      <c r="I1529" s="23" t="s">
        <v>10251</v>
      </c>
      <c r="J1529" s="23" t="s">
        <v>10252</v>
      </c>
      <c r="K1529" s="23" t="s">
        <v>117</v>
      </c>
      <c r="L1529" s="23" t="s">
        <v>744</v>
      </c>
      <c r="M1529" s="23" t="s">
        <v>33</v>
      </c>
      <c r="N1529" s="23" t="s">
        <v>63</v>
      </c>
      <c r="O1529" s="23" t="s">
        <v>62</v>
      </c>
      <c r="P1529" s="23" t="s">
        <v>125</v>
      </c>
      <c r="Q1529" s="23" t="s">
        <v>10253</v>
      </c>
      <c r="R1529" s="23" t="s">
        <v>10322</v>
      </c>
      <c r="S1529" s="23" t="s">
        <v>89</v>
      </c>
      <c r="T1529" s="25">
        <v>23749</v>
      </c>
      <c r="U1529" s="26">
        <v>60.952777777777776</v>
      </c>
      <c r="V1529" s="26" t="s">
        <v>10315</v>
      </c>
      <c r="W1529" s="27" t="s">
        <v>39</v>
      </c>
      <c r="X1529" s="23" t="s">
        <v>6</v>
      </c>
      <c r="Y1529" s="23" t="s">
        <v>54</v>
      </c>
      <c r="Z1529" s="23">
        <v>67579</v>
      </c>
      <c r="AA1529" s="23" t="s">
        <v>127</v>
      </c>
      <c r="AB1529" s="23" t="s">
        <v>103</v>
      </c>
      <c r="AC1529" s="23" t="s">
        <v>44</v>
      </c>
      <c r="AD1529" s="23">
        <v>3</v>
      </c>
      <c r="AE1529" s="28">
        <f>VLOOKUP(W1529,Sheet4!$A$4:$B$53,2,FALSE)</f>
        <v>0</v>
      </c>
    </row>
    <row r="1530" spans="1:31" x14ac:dyDescent="0.35">
      <c r="A1530" s="15">
        <v>3409</v>
      </c>
      <c r="B1530" s="16" t="s">
        <v>890</v>
      </c>
      <c r="C1530" s="16" t="s">
        <v>1740</v>
      </c>
      <c r="D1530" s="17">
        <v>44842</v>
      </c>
      <c r="E1530" s="17">
        <v>44961</v>
      </c>
      <c r="F1530" s="16">
        <v>3</v>
      </c>
      <c r="G1530" s="16" t="s">
        <v>10308</v>
      </c>
      <c r="H1530" s="16" t="s">
        <v>727</v>
      </c>
      <c r="I1530" s="16" t="s">
        <v>10254</v>
      </c>
      <c r="J1530" s="16" t="s">
        <v>10255</v>
      </c>
      <c r="K1530" s="16" t="s">
        <v>61</v>
      </c>
      <c r="L1530" s="16" t="s">
        <v>32</v>
      </c>
      <c r="M1530" s="16" t="s">
        <v>33</v>
      </c>
      <c r="N1530" s="16" t="s">
        <v>63</v>
      </c>
      <c r="O1530" s="16" t="s">
        <v>62</v>
      </c>
      <c r="P1530" s="16" t="s">
        <v>125</v>
      </c>
      <c r="Q1530" s="16" t="s">
        <v>10256</v>
      </c>
      <c r="R1530" s="16" t="s">
        <v>10322</v>
      </c>
      <c r="S1530" s="16" t="s">
        <v>503</v>
      </c>
      <c r="T1530" s="18">
        <v>15780</v>
      </c>
      <c r="U1530" s="19">
        <v>82.763888888888886</v>
      </c>
      <c r="V1530" s="19" t="s">
        <v>10314</v>
      </c>
      <c r="W1530" s="20" t="s">
        <v>39</v>
      </c>
      <c r="X1530" s="16" t="s">
        <v>82</v>
      </c>
      <c r="Y1530" s="16" t="s">
        <v>54</v>
      </c>
      <c r="Z1530" s="16">
        <v>82704</v>
      </c>
      <c r="AA1530" s="16" t="s">
        <v>127</v>
      </c>
      <c r="AB1530" s="16" t="s">
        <v>103</v>
      </c>
      <c r="AC1530" s="16" t="s">
        <v>44</v>
      </c>
      <c r="AD1530" s="16">
        <v>4</v>
      </c>
      <c r="AE1530" s="21">
        <f>VLOOKUP(W1530,Sheet4!$A$4:$B$53,2,FALSE)</f>
        <v>0</v>
      </c>
    </row>
    <row r="1531" spans="1:31" x14ac:dyDescent="0.35">
      <c r="A1531" s="22">
        <v>3415</v>
      </c>
      <c r="B1531" s="23" t="s">
        <v>1320</v>
      </c>
      <c r="C1531" s="23" t="s">
        <v>505</v>
      </c>
      <c r="D1531" s="24">
        <v>44813</v>
      </c>
      <c r="E1531" s="24">
        <v>45001</v>
      </c>
      <c r="F1531" s="23">
        <v>6</v>
      </c>
      <c r="G1531" s="23" t="s">
        <v>10308</v>
      </c>
      <c r="H1531" s="23" t="s">
        <v>28</v>
      </c>
      <c r="I1531" s="23" t="s">
        <v>10269</v>
      </c>
      <c r="J1531" s="23" t="s">
        <v>10270</v>
      </c>
      <c r="K1531" s="23" t="s">
        <v>79</v>
      </c>
      <c r="L1531" s="23" t="s">
        <v>744</v>
      </c>
      <c r="M1531" s="23" t="s">
        <v>62</v>
      </c>
      <c r="N1531" s="23" t="s">
        <v>50</v>
      </c>
      <c r="O1531" s="23" t="s">
        <v>51</v>
      </c>
      <c r="P1531" s="23" t="s">
        <v>139</v>
      </c>
      <c r="Q1531" s="23" t="s">
        <v>10271</v>
      </c>
      <c r="R1531" s="23" t="s">
        <v>10322</v>
      </c>
      <c r="S1531" s="23" t="s">
        <v>147</v>
      </c>
      <c r="T1531" s="25">
        <v>27316</v>
      </c>
      <c r="U1531" s="26">
        <v>51.18333333333333</v>
      </c>
      <c r="V1531" s="26" t="s">
        <v>10319</v>
      </c>
      <c r="W1531" s="27" t="s">
        <v>39</v>
      </c>
      <c r="X1531" s="23" t="s">
        <v>91</v>
      </c>
      <c r="Y1531" s="23" t="s">
        <v>54</v>
      </c>
      <c r="Z1531" s="23">
        <v>23971</v>
      </c>
      <c r="AA1531" s="23" t="s">
        <v>55</v>
      </c>
      <c r="AB1531" s="23" t="s">
        <v>43</v>
      </c>
      <c r="AC1531" s="23" t="s">
        <v>44</v>
      </c>
      <c r="AD1531" s="23">
        <v>3</v>
      </c>
      <c r="AE1531" s="28">
        <f>VLOOKUP(W1531,Sheet4!$A$4:$B$53,2,FALSE)</f>
        <v>0</v>
      </c>
    </row>
    <row r="1532" spans="1:31" x14ac:dyDescent="0.35">
      <c r="A1532" s="15">
        <v>3420</v>
      </c>
      <c r="B1532" s="16" t="s">
        <v>3377</v>
      </c>
      <c r="C1532" s="16" t="s">
        <v>4410</v>
      </c>
      <c r="D1532" s="17">
        <v>44114</v>
      </c>
      <c r="E1532" s="17">
        <v>44778</v>
      </c>
      <c r="F1532" s="16">
        <v>21</v>
      </c>
      <c r="G1532" s="16" t="s">
        <v>10308</v>
      </c>
      <c r="H1532" s="16" t="s">
        <v>28</v>
      </c>
      <c r="I1532" s="16" t="s">
        <v>10280</v>
      </c>
      <c r="J1532" s="16" t="s">
        <v>10281</v>
      </c>
      <c r="K1532" s="16" t="s">
        <v>117</v>
      </c>
      <c r="L1532" s="16" t="s">
        <v>32</v>
      </c>
      <c r="M1532" s="16" t="s">
        <v>33</v>
      </c>
      <c r="N1532" s="16" t="s">
        <v>50</v>
      </c>
      <c r="O1532" s="16" t="s">
        <v>62</v>
      </c>
      <c r="P1532" s="16" t="s">
        <v>174</v>
      </c>
      <c r="Q1532" s="16" t="s">
        <v>10282</v>
      </c>
      <c r="R1532" s="16" t="s">
        <v>10322</v>
      </c>
      <c r="S1532" s="16" t="s">
        <v>89</v>
      </c>
      <c r="T1532" s="18">
        <v>16294</v>
      </c>
      <c r="U1532" s="19">
        <v>81.361111111111114</v>
      </c>
      <c r="V1532" s="19" t="s">
        <v>10314</v>
      </c>
      <c r="W1532" s="20" t="s">
        <v>39</v>
      </c>
      <c r="X1532" s="16" t="s">
        <v>82</v>
      </c>
      <c r="Y1532" s="16" t="s">
        <v>41</v>
      </c>
      <c r="Z1532" s="16">
        <v>18079</v>
      </c>
      <c r="AA1532" s="16" t="s">
        <v>73</v>
      </c>
      <c r="AB1532" s="16" t="s">
        <v>83</v>
      </c>
      <c r="AC1532" s="16" t="s">
        <v>44</v>
      </c>
      <c r="AD1532" s="16">
        <v>2</v>
      </c>
      <c r="AE1532" s="21">
        <f>VLOOKUP(W1532,Sheet4!$A$4:$B$53,2,FALSE)</f>
        <v>0</v>
      </c>
    </row>
    <row r="1533" spans="1:31" x14ac:dyDescent="0.35">
      <c r="A1533" s="22">
        <v>3421</v>
      </c>
      <c r="B1533" s="23" t="s">
        <v>1330</v>
      </c>
      <c r="C1533" s="23" t="s">
        <v>4473</v>
      </c>
      <c r="D1533" s="24">
        <v>44690</v>
      </c>
      <c r="E1533" s="24">
        <v>44812</v>
      </c>
      <c r="F1533" s="23">
        <v>4</v>
      </c>
      <c r="G1533" s="23" t="s">
        <v>10308</v>
      </c>
      <c r="H1533" s="23" t="s">
        <v>28</v>
      </c>
      <c r="I1533" s="23" t="s">
        <v>10283</v>
      </c>
      <c r="J1533" s="23" t="s">
        <v>10284</v>
      </c>
      <c r="K1533" s="23" t="s">
        <v>61</v>
      </c>
      <c r="L1533" s="23" t="s">
        <v>32</v>
      </c>
      <c r="M1533" s="23" t="s">
        <v>51</v>
      </c>
      <c r="N1533" s="23" t="s">
        <v>50</v>
      </c>
      <c r="O1533" s="23" t="s">
        <v>51</v>
      </c>
      <c r="P1533" s="23" t="s">
        <v>139</v>
      </c>
      <c r="Q1533" s="23" t="s">
        <v>10285</v>
      </c>
      <c r="R1533" s="23" t="s">
        <v>10322</v>
      </c>
      <c r="S1533" s="23" t="s">
        <v>593</v>
      </c>
      <c r="T1533" s="25">
        <v>21712</v>
      </c>
      <c r="U1533" s="26">
        <v>66.525000000000006</v>
      </c>
      <c r="V1533" s="26" t="s">
        <v>10315</v>
      </c>
      <c r="W1533" s="27" t="s">
        <v>39</v>
      </c>
      <c r="X1533" s="23" t="s">
        <v>225</v>
      </c>
      <c r="Y1533" s="23" t="s">
        <v>41</v>
      </c>
      <c r="Z1533" s="23">
        <v>57340</v>
      </c>
      <c r="AA1533" s="23" t="s">
        <v>73</v>
      </c>
      <c r="AB1533" s="23" t="s">
        <v>103</v>
      </c>
      <c r="AC1533" s="23" t="s">
        <v>44</v>
      </c>
      <c r="AD1533" s="23">
        <v>1</v>
      </c>
      <c r="AE1533" s="28">
        <f>VLOOKUP(W1533,Sheet4!$A$4:$B$53,2,FALSE)</f>
        <v>0</v>
      </c>
    </row>
    <row r="1534" spans="1:31" x14ac:dyDescent="0.35">
      <c r="A1534" s="15">
        <v>3422</v>
      </c>
      <c r="B1534" s="16" t="s">
        <v>10286</v>
      </c>
      <c r="C1534" s="16" t="s">
        <v>10287</v>
      </c>
      <c r="D1534" s="17">
        <v>44734</v>
      </c>
      <c r="E1534" s="17">
        <v>44780</v>
      </c>
      <c r="F1534" s="16">
        <v>1</v>
      </c>
      <c r="G1534" s="16" t="s">
        <v>10308</v>
      </c>
      <c r="H1534" s="16" t="s">
        <v>28</v>
      </c>
      <c r="I1534" s="16" t="s">
        <v>10288</v>
      </c>
      <c r="J1534" s="16" t="s">
        <v>10289</v>
      </c>
      <c r="K1534" s="16" t="s">
        <v>167</v>
      </c>
      <c r="L1534" s="16" t="s">
        <v>1804</v>
      </c>
      <c r="M1534" s="16" t="s">
        <v>51</v>
      </c>
      <c r="N1534" s="16" t="s">
        <v>34</v>
      </c>
      <c r="O1534" s="16" t="s">
        <v>51</v>
      </c>
      <c r="P1534" s="16" t="s">
        <v>139</v>
      </c>
      <c r="Q1534" s="16" t="s">
        <v>10290</v>
      </c>
      <c r="R1534" s="16" t="s">
        <v>10322</v>
      </c>
      <c r="S1534" s="16" t="s">
        <v>110</v>
      </c>
      <c r="T1534" s="18">
        <v>35969</v>
      </c>
      <c r="U1534" s="19">
        <v>27.491666666666667</v>
      </c>
      <c r="V1534" s="19" t="s">
        <v>10320</v>
      </c>
      <c r="W1534" s="20" t="s">
        <v>39</v>
      </c>
      <c r="X1534" s="16" t="s">
        <v>380</v>
      </c>
      <c r="Y1534" s="16" t="s">
        <v>41</v>
      </c>
      <c r="Z1534" s="16">
        <v>44500</v>
      </c>
      <c r="AA1534" s="16" t="s">
        <v>73</v>
      </c>
      <c r="AB1534" s="16" t="s">
        <v>43</v>
      </c>
      <c r="AC1534" s="16" t="s">
        <v>44</v>
      </c>
      <c r="AD1534" s="16">
        <v>3</v>
      </c>
      <c r="AE1534" s="21">
        <f>VLOOKUP(W1534,Sheet4!$A$4:$B$53,2,FALSE)</f>
        <v>0</v>
      </c>
    </row>
    <row r="1535" spans="1:31" x14ac:dyDescent="0.35">
      <c r="A1535" s="22">
        <v>3424</v>
      </c>
      <c r="B1535" s="23" t="s">
        <v>9281</v>
      </c>
      <c r="C1535" s="23" t="s">
        <v>1763</v>
      </c>
      <c r="D1535" s="24">
        <v>44174</v>
      </c>
      <c r="E1535" s="24">
        <v>44777</v>
      </c>
      <c r="F1535" s="23">
        <v>19</v>
      </c>
      <c r="G1535" s="23" t="s">
        <v>10308</v>
      </c>
      <c r="H1535" s="23" t="s">
        <v>28</v>
      </c>
      <c r="I1535" s="23" t="s">
        <v>10293</v>
      </c>
      <c r="J1535" s="23" t="s">
        <v>10294</v>
      </c>
      <c r="K1535" s="23" t="s">
        <v>79</v>
      </c>
      <c r="L1535" s="23" t="s">
        <v>744</v>
      </c>
      <c r="M1535" s="23" t="s">
        <v>33</v>
      </c>
      <c r="N1535" s="23" t="s">
        <v>63</v>
      </c>
      <c r="O1535" s="23" t="s">
        <v>35</v>
      </c>
      <c r="P1535" s="23" t="s">
        <v>98</v>
      </c>
      <c r="Q1535" s="23" t="s">
        <v>10295</v>
      </c>
      <c r="R1535" s="23" t="s">
        <v>10322</v>
      </c>
      <c r="S1535" s="23" t="s">
        <v>304</v>
      </c>
      <c r="T1535" s="25">
        <v>35457</v>
      </c>
      <c r="U1535" s="26">
        <v>28.897222222222222</v>
      </c>
      <c r="V1535" s="26" t="s">
        <v>10320</v>
      </c>
      <c r="W1535" s="27" t="s">
        <v>39</v>
      </c>
      <c r="X1535" s="23" t="s">
        <v>82</v>
      </c>
      <c r="Y1535" s="23" t="s">
        <v>54</v>
      </c>
      <c r="Z1535" s="23">
        <v>6608</v>
      </c>
      <c r="AA1535" s="23" t="s">
        <v>42</v>
      </c>
      <c r="AB1535" s="23" t="s">
        <v>74</v>
      </c>
      <c r="AC1535" s="23" t="s">
        <v>44</v>
      </c>
      <c r="AD1535" s="23">
        <v>2</v>
      </c>
      <c r="AE1535" s="28">
        <f>VLOOKUP(W1535,Sheet4!$A$4:$B$53,2,FALSE)</f>
        <v>0</v>
      </c>
    </row>
    <row r="1536" spans="1:31" x14ac:dyDescent="0.35">
      <c r="A1536" s="29">
        <v>3425</v>
      </c>
      <c r="B1536" s="30" t="s">
        <v>5485</v>
      </c>
      <c r="C1536" s="30" t="s">
        <v>2462</v>
      </c>
      <c r="D1536" s="31">
        <v>43613</v>
      </c>
      <c r="E1536" s="31">
        <v>44492</v>
      </c>
      <c r="F1536" s="30">
        <v>28</v>
      </c>
      <c r="G1536" s="30" t="s">
        <v>10308</v>
      </c>
      <c r="H1536" s="30" t="s">
        <v>28</v>
      </c>
      <c r="I1536" s="30" t="s">
        <v>10296</v>
      </c>
      <c r="J1536" s="30" t="s">
        <v>10297</v>
      </c>
      <c r="K1536" s="30" t="s">
        <v>97</v>
      </c>
      <c r="L1536" s="30" t="s">
        <v>744</v>
      </c>
      <c r="M1536" s="30" t="s">
        <v>33</v>
      </c>
      <c r="N1536" s="30" t="s">
        <v>63</v>
      </c>
      <c r="O1536" s="30" t="s">
        <v>62</v>
      </c>
      <c r="P1536" s="30" t="s">
        <v>125</v>
      </c>
      <c r="Q1536" s="30" t="s">
        <v>10298</v>
      </c>
      <c r="R1536" s="30" t="s">
        <v>10322</v>
      </c>
      <c r="S1536" s="30" t="s">
        <v>52</v>
      </c>
      <c r="T1536" s="32">
        <v>19872</v>
      </c>
      <c r="U1536" s="33">
        <v>71.561111111111117</v>
      </c>
      <c r="V1536" s="33" t="s">
        <v>10316</v>
      </c>
      <c r="W1536" s="34" t="s">
        <v>39</v>
      </c>
      <c r="X1536" s="30" t="s">
        <v>225</v>
      </c>
      <c r="Y1536" s="30" t="s">
        <v>41</v>
      </c>
      <c r="Z1536" s="30">
        <v>3807</v>
      </c>
      <c r="AA1536" s="30" t="s">
        <v>55</v>
      </c>
      <c r="AB1536" s="30" t="s">
        <v>103</v>
      </c>
      <c r="AC1536" s="30" t="s">
        <v>44</v>
      </c>
      <c r="AD1536" s="30">
        <v>2</v>
      </c>
      <c r="AE1536" s="35">
        <f>VLOOKUP(W1536,Sheet4!$A$4:$B$53,2,FALSE)</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D1A4-AD27-462F-A43C-83DFA46F0605}">
  <dimension ref="A4:F53"/>
  <sheetViews>
    <sheetView topLeftCell="B1" workbookViewId="0">
      <selection activeCell="B4" sqref="B4:B53"/>
    </sheetView>
  </sheetViews>
  <sheetFormatPr defaultRowHeight="14.5" x14ac:dyDescent="0.35"/>
  <cols>
    <col min="1" max="1" width="21.26953125" customWidth="1"/>
    <col min="2" max="2" width="13.6328125" bestFit="1" customWidth="1"/>
    <col min="3" max="3" width="10.90625" bestFit="1" customWidth="1"/>
    <col min="5" max="5" width="15.08984375" customWidth="1"/>
    <col min="6" max="6" width="11" bestFit="1" customWidth="1"/>
  </cols>
  <sheetData>
    <row r="4" spans="1:6" x14ac:dyDescent="0.35">
      <c r="A4" s="11" t="s">
        <v>7875</v>
      </c>
      <c r="E4" s="6" t="s">
        <v>10325</v>
      </c>
      <c r="F4">
        <v>4</v>
      </c>
    </row>
    <row r="5" spans="1:6" x14ac:dyDescent="0.35">
      <c r="A5" s="11" t="s">
        <v>10342</v>
      </c>
      <c r="E5" s="6" t="s">
        <v>10326</v>
      </c>
      <c r="F5">
        <v>14</v>
      </c>
    </row>
    <row r="6" spans="1:6" x14ac:dyDescent="0.35">
      <c r="A6" s="11" t="s">
        <v>7866</v>
      </c>
      <c r="E6" s="6" t="s">
        <v>10327</v>
      </c>
      <c r="F6">
        <v>6</v>
      </c>
    </row>
    <row r="7" spans="1:6" x14ac:dyDescent="0.35">
      <c r="A7" s="11" t="s">
        <v>10343</v>
      </c>
      <c r="E7" s="6" t="s">
        <v>10328</v>
      </c>
      <c r="F7">
        <v>11</v>
      </c>
    </row>
    <row r="8" spans="1:6" x14ac:dyDescent="0.35">
      <c r="A8" s="11" t="s">
        <v>101</v>
      </c>
      <c r="E8" s="6" t="s">
        <v>10329</v>
      </c>
      <c r="F8">
        <v>19</v>
      </c>
    </row>
    <row r="9" spans="1:6" x14ac:dyDescent="0.35">
      <c r="A9" s="11" t="s">
        <v>148</v>
      </c>
      <c r="E9" s="6" t="s">
        <v>10330</v>
      </c>
      <c r="F9">
        <v>2</v>
      </c>
    </row>
    <row r="10" spans="1:6" x14ac:dyDescent="0.35">
      <c r="A10" s="11" t="s">
        <v>90</v>
      </c>
      <c r="E10" s="6" t="s">
        <v>10331</v>
      </c>
      <c r="F10">
        <v>15</v>
      </c>
    </row>
    <row r="11" spans="1:6" x14ac:dyDescent="0.35">
      <c r="A11" s="11" t="s">
        <v>10344</v>
      </c>
      <c r="E11" s="6" t="s">
        <v>10332</v>
      </c>
      <c r="F11">
        <v>8</v>
      </c>
    </row>
    <row r="12" spans="1:6" x14ac:dyDescent="0.35">
      <c r="A12" s="11" t="s">
        <v>81</v>
      </c>
      <c r="E12" s="6" t="s">
        <v>10333</v>
      </c>
      <c r="F12">
        <v>12</v>
      </c>
    </row>
    <row r="13" spans="1:6" x14ac:dyDescent="0.35">
      <c r="A13" s="11" t="s">
        <v>141</v>
      </c>
      <c r="E13" s="6" t="s">
        <v>10334</v>
      </c>
      <c r="F13">
        <v>1</v>
      </c>
    </row>
    <row r="14" spans="1:6" x14ac:dyDescent="0.35">
      <c r="A14" s="11" t="s">
        <v>10345</v>
      </c>
      <c r="E14" s="6" t="s">
        <v>10335</v>
      </c>
      <c r="F14">
        <v>1362</v>
      </c>
    </row>
    <row r="15" spans="1:6" x14ac:dyDescent="0.35">
      <c r="A15" s="11" t="s">
        <v>7849</v>
      </c>
      <c r="E15" s="6" t="s">
        <v>10336</v>
      </c>
      <c r="F15">
        <v>1</v>
      </c>
    </row>
    <row r="16" spans="1:6" x14ac:dyDescent="0.35">
      <c r="A16" s="11" t="s">
        <v>10346</v>
      </c>
      <c r="E16" s="6" t="s">
        <v>10363</v>
      </c>
      <c r="F16">
        <v>2</v>
      </c>
    </row>
    <row r="17" spans="1:6" x14ac:dyDescent="0.35">
      <c r="A17" s="11" t="s">
        <v>133</v>
      </c>
      <c r="E17" s="6" t="s">
        <v>10364</v>
      </c>
      <c r="F17">
        <v>4</v>
      </c>
    </row>
    <row r="18" spans="1:6" x14ac:dyDescent="0.35">
      <c r="A18" s="11" t="s">
        <v>10347</v>
      </c>
      <c r="E18" s="6" t="s">
        <v>10365</v>
      </c>
      <c r="F18">
        <v>2</v>
      </c>
    </row>
    <row r="19" spans="1:6" x14ac:dyDescent="0.35">
      <c r="A19" s="11" t="s">
        <v>10348</v>
      </c>
      <c r="E19" s="6" t="s">
        <v>10366</v>
      </c>
      <c r="F19">
        <v>3</v>
      </c>
    </row>
    <row r="20" spans="1:6" x14ac:dyDescent="0.35">
      <c r="A20" s="11" t="s">
        <v>155</v>
      </c>
      <c r="E20" s="6" t="s">
        <v>10337</v>
      </c>
      <c r="F20">
        <v>3</v>
      </c>
    </row>
    <row r="21" spans="1:6" x14ac:dyDescent="0.35">
      <c r="A21" s="11" t="s">
        <v>10349</v>
      </c>
      <c r="E21" s="6" t="s">
        <v>10338</v>
      </c>
      <c r="F21">
        <v>5</v>
      </c>
    </row>
    <row r="22" spans="1:6" x14ac:dyDescent="0.35">
      <c r="A22" s="11" t="s">
        <v>7886</v>
      </c>
      <c r="E22" s="6" t="s">
        <v>10368</v>
      </c>
      <c r="F22">
        <v>2</v>
      </c>
    </row>
    <row r="23" spans="1:6" x14ac:dyDescent="0.35">
      <c r="A23" s="11" t="s">
        <v>10350</v>
      </c>
      <c r="E23" s="6" t="s">
        <v>10339</v>
      </c>
      <c r="F23">
        <v>14</v>
      </c>
    </row>
    <row r="24" spans="1:6" x14ac:dyDescent="0.35">
      <c r="A24" s="11" t="s">
        <v>39</v>
      </c>
      <c r="E24" s="6" t="s">
        <v>10340</v>
      </c>
      <c r="F24">
        <v>31</v>
      </c>
    </row>
    <row r="25" spans="1:6" x14ac:dyDescent="0.35">
      <c r="A25" s="11" t="s">
        <v>10351</v>
      </c>
      <c r="E25" s="6" t="s">
        <v>10341</v>
      </c>
      <c r="F25">
        <v>2</v>
      </c>
    </row>
    <row r="26" spans="1:6" x14ac:dyDescent="0.35">
      <c r="A26" s="11" t="s">
        <v>10352</v>
      </c>
      <c r="E26" s="6" t="s">
        <v>3546</v>
      </c>
      <c r="F26">
        <v>1</v>
      </c>
    </row>
    <row r="27" spans="1:6" x14ac:dyDescent="0.35">
      <c r="A27" s="11" t="s">
        <v>10353</v>
      </c>
      <c r="E27" s="6" t="s">
        <v>2007</v>
      </c>
      <c r="F27">
        <v>9</v>
      </c>
    </row>
    <row r="28" spans="1:6" x14ac:dyDescent="0.35">
      <c r="A28" s="11" t="s">
        <v>10354</v>
      </c>
    </row>
    <row r="29" spans="1:6" x14ac:dyDescent="0.35">
      <c r="A29" s="11" t="s">
        <v>7854</v>
      </c>
    </row>
    <row r="30" spans="1:6" x14ac:dyDescent="0.35">
      <c r="A30" s="11" t="s">
        <v>10355</v>
      </c>
    </row>
    <row r="31" spans="1:6" x14ac:dyDescent="0.35">
      <c r="A31" s="11" t="s">
        <v>161</v>
      </c>
    </row>
    <row r="32" spans="1:6" x14ac:dyDescent="0.35">
      <c r="A32" s="11" t="s">
        <v>7871</v>
      </c>
    </row>
    <row r="33" spans="1:1" x14ac:dyDescent="0.35">
      <c r="A33" s="11" t="s">
        <v>10356</v>
      </c>
    </row>
    <row r="34" spans="1:1" x14ac:dyDescent="0.35">
      <c r="A34" s="11" t="s">
        <v>10357</v>
      </c>
    </row>
    <row r="35" spans="1:1" x14ac:dyDescent="0.35">
      <c r="A35" s="11" t="s">
        <v>7882</v>
      </c>
    </row>
    <row r="36" spans="1:1" x14ac:dyDescent="0.35">
      <c r="A36" s="11" t="s">
        <v>7895</v>
      </c>
    </row>
    <row r="37" spans="1:1" x14ac:dyDescent="0.35">
      <c r="A37" s="11" t="s">
        <v>71</v>
      </c>
    </row>
    <row r="38" spans="1:1" x14ac:dyDescent="0.35">
      <c r="A38" s="11" t="s">
        <v>7878</v>
      </c>
    </row>
    <row r="39" spans="1:1" x14ac:dyDescent="0.35">
      <c r="A39" s="11" t="s">
        <v>10367</v>
      </c>
    </row>
    <row r="40" spans="1:1" x14ac:dyDescent="0.35">
      <c r="A40" s="11" t="s">
        <v>111</v>
      </c>
    </row>
    <row r="41" spans="1:1" x14ac:dyDescent="0.35">
      <c r="A41" s="11" t="s">
        <v>5856</v>
      </c>
    </row>
    <row r="42" spans="1:1" x14ac:dyDescent="0.35">
      <c r="A42" s="11" t="s">
        <v>6981</v>
      </c>
    </row>
    <row r="43" spans="1:1" x14ac:dyDescent="0.35">
      <c r="A43" s="11" t="s">
        <v>10358</v>
      </c>
    </row>
    <row r="44" spans="1:1" x14ac:dyDescent="0.35">
      <c r="A44" s="11" t="s">
        <v>10359</v>
      </c>
    </row>
    <row r="45" spans="1:1" x14ac:dyDescent="0.35">
      <c r="A45" s="11" t="s">
        <v>7891</v>
      </c>
    </row>
    <row r="46" spans="1:1" x14ac:dyDescent="0.35">
      <c r="A46" s="11" t="s">
        <v>119</v>
      </c>
    </row>
    <row r="47" spans="1:1" x14ac:dyDescent="0.35">
      <c r="A47" s="11" t="s">
        <v>7845</v>
      </c>
    </row>
    <row r="48" spans="1:1" x14ac:dyDescent="0.35">
      <c r="A48" s="11" t="s">
        <v>5850</v>
      </c>
    </row>
    <row r="49" spans="1:1" x14ac:dyDescent="0.35">
      <c r="A49" s="11" t="s">
        <v>7840</v>
      </c>
    </row>
    <row r="50" spans="1:1" x14ac:dyDescent="0.35">
      <c r="A50" s="11" t="s">
        <v>7859</v>
      </c>
    </row>
    <row r="51" spans="1:1" x14ac:dyDescent="0.35">
      <c r="A51" s="11" t="s">
        <v>10360</v>
      </c>
    </row>
    <row r="52" spans="1:1" x14ac:dyDescent="0.35">
      <c r="A52" s="11" t="s">
        <v>10361</v>
      </c>
    </row>
    <row r="53" spans="1:1" x14ac:dyDescent="0.35">
      <c r="A53" s="11" t="s">
        <v>10362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30</vt:i4>
      </vt:variant>
    </vt:vector>
  </HeadingPairs>
  <TitlesOfParts>
    <vt:vector size="39" baseType="lpstr">
      <vt:lpstr>Sheet1</vt:lpstr>
      <vt:lpstr>Executive Overview</vt:lpstr>
      <vt:lpstr>Department</vt:lpstr>
      <vt:lpstr>Employee</vt:lpstr>
      <vt:lpstr>employee_data(1)</vt:lpstr>
      <vt:lpstr>Sheet2</vt:lpstr>
      <vt:lpstr>Sheet5</vt:lpstr>
      <vt:lpstr>Sheet3</vt:lpstr>
      <vt:lpstr>Sheet4</vt:lpstr>
      <vt:lpstr>ADEmail</vt:lpstr>
      <vt:lpstr>Age</vt:lpstr>
      <vt:lpstr>Age_Group</vt:lpstr>
      <vt:lpstr>BusinessUnit</vt:lpstr>
      <vt:lpstr>Current_Employee_Rating</vt:lpstr>
      <vt:lpstr>DepartmentType</vt:lpstr>
      <vt:lpstr>Division</vt:lpstr>
      <vt:lpstr>DOB</vt:lpstr>
      <vt:lpstr>EmpID</vt:lpstr>
      <vt:lpstr>EmployeeClassificationType</vt:lpstr>
      <vt:lpstr>EmployeeStatus</vt:lpstr>
      <vt:lpstr>EmployeeType</vt:lpstr>
      <vt:lpstr>ExitDate</vt:lpstr>
      <vt:lpstr>FirstName</vt:lpstr>
      <vt:lpstr>GenderCode</vt:lpstr>
      <vt:lpstr>JobFunctionDescription</vt:lpstr>
      <vt:lpstr>LastName</vt:lpstr>
      <vt:lpstr>LocationCode</vt:lpstr>
      <vt:lpstr>MaritalDesc</vt:lpstr>
      <vt:lpstr>PayZone</vt:lpstr>
      <vt:lpstr>Performance_Score</vt:lpstr>
      <vt:lpstr>RaceDesc</vt:lpstr>
      <vt:lpstr>StartDate</vt:lpstr>
      <vt:lpstr>State</vt:lpstr>
      <vt:lpstr>Status</vt:lpstr>
      <vt:lpstr>Supervisor</vt:lpstr>
      <vt:lpstr>Tenure</vt:lpstr>
      <vt:lpstr>TerminationDescription</vt:lpstr>
      <vt:lpstr>TerminationType</vt:lpstr>
      <vt:lpstr>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Nte Daniel</dc:creator>
  <cp:lastModifiedBy>DANIEL AYODEJI</cp:lastModifiedBy>
  <dcterms:created xsi:type="dcterms:W3CDTF">2025-03-20T18:23:29Z</dcterms:created>
  <dcterms:modified xsi:type="dcterms:W3CDTF">2025-12-22T23:35:18Z</dcterms:modified>
</cp:coreProperties>
</file>